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ill\RWVC Dropbox\RED-WHITE VALVE CORP. Team\USERS\Steve\Western Region Reps\RKR\EDA\June 1st 2026\"/>
    </mc:Choice>
  </mc:AlternateContent>
  <xr:revisionPtr revIDLastSave="0" documentId="8_{7894BD4B-E5B2-47CB-A9B2-9F30AE0C507F}" xr6:coauthVersionLast="47" xr6:coauthVersionMax="47" xr10:uidLastSave="{00000000-0000-0000-0000-000000000000}"/>
  <bookViews>
    <workbookView xWindow="-108" yWindow="-108" windowWidth="23256" windowHeight="13896" xr2:uid="{57A7A407-8F3E-426B-A606-81B3C084FDB7}"/>
  </bookViews>
  <sheets>
    <sheet name="EDA SHEET" sheetId="2" r:id="rId1"/>
    <sheet name="PRICE LIST" sheetId="1" r:id="rId2"/>
    <sheet name="QUOTE FORM" sheetId="4" r:id="rId3"/>
  </sheets>
  <externalReferences>
    <externalReference r:id="rId4"/>
  </externalReferences>
  <definedNames>
    <definedName name="for_new_list_price" localSheetId="1" hidden="1">'PRICE LIST'!$A$1:$E$4048</definedName>
    <definedName name="_xlnm.Print_Area" localSheetId="0">'EDA SHEET'!$A$1:$D$66</definedName>
    <definedName name="_xlnm.Print_Area" localSheetId="2">'QUOTE FORM'!$A$1:$M$43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" i="1" l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2692" i="1"/>
  <c r="K2693" i="1"/>
  <c r="K2694" i="1"/>
  <c r="K2695" i="1"/>
  <c r="K2696" i="1"/>
  <c r="K2697" i="1"/>
  <c r="K2698" i="1"/>
  <c r="K2699" i="1"/>
  <c r="K2700" i="1"/>
  <c r="K2701" i="1"/>
  <c r="K2702" i="1"/>
  <c r="K2703" i="1"/>
  <c r="K2704" i="1"/>
  <c r="K2705" i="1"/>
  <c r="K2706" i="1"/>
  <c r="K2707" i="1"/>
  <c r="K2708" i="1"/>
  <c r="K2709" i="1"/>
  <c r="K2710" i="1"/>
  <c r="K2711" i="1"/>
  <c r="K2712" i="1"/>
  <c r="K2713" i="1"/>
  <c r="K2714" i="1"/>
  <c r="K2715" i="1"/>
  <c r="K2716" i="1"/>
  <c r="K2717" i="1"/>
  <c r="K2718" i="1"/>
  <c r="K2719" i="1"/>
  <c r="K2720" i="1"/>
  <c r="K2721" i="1"/>
  <c r="K2722" i="1"/>
  <c r="K2723" i="1"/>
  <c r="K2724" i="1"/>
  <c r="K2725" i="1"/>
  <c r="K2726" i="1"/>
  <c r="K2727" i="1"/>
  <c r="K2728" i="1"/>
  <c r="K2729" i="1"/>
  <c r="K2730" i="1"/>
  <c r="K2731" i="1"/>
  <c r="K2732" i="1"/>
  <c r="K2733" i="1"/>
  <c r="K2734" i="1"/>
  <c r="K2735" i="1"/>
  <c r="K2736" i="1"/>
  <c r="K2737" i="1"/>
  <c r="K2738" i="1"/>
  <c r="K2739" i="1"/>
  <c r="K2740" i="1"/>
  <c r="K2741" i="1"/>
  <c r="K2742" i="1"/>
  <c r="K2743" i="1"/>
  <c r="K2744" i="1"/>
  <c r="K2745" i="1"/>
  <c r="K2746" i="1"/>
  <c r="K2747" i="1"/>
  <c r="K2748" i="1"/>
  <c r="K2749" i="1"/>
  <c r="K2750" i="1"/>
  <c r="K2751" i="1"/>
  <c r="K2752" i="1"/>
  <c r="K2753" i="1"/>
  <c r="K2754" i="1"/>
  <c r="K2755" i="1"/>
  <c r="K2756" i="1"/>
  <c r="K2757" i="1"/>
  <c r="K2758" i="1"/>
  <c r="K2759" i="1"/>
  <c r="K2760" i="1"/>
  <c r="K2761" i="1"/>
  <c r="K2762" i="1"/>
  <c r="K2763" i="1"/>
  <c r="K2764" i="1"/>
  <c r="K2765" i="1"/>
  <c r="K2766" i="1"/>
  <c r="K2767" i="1"/>
  <c r="K2768" i="1"/>
  <c r="K2769" i="1"/>
  <c r="K2770" i="1"/>
  <c r="K2771" i="1"/>
  <c r="K2772" i="1"/>
  <c r="K2773" i="1"/>
  <c r="K2774" i="1"/>
  <c r="K2775" i="1"/>
  <c r="K2776" i="1"/>
  <c r="K2777" i="1"/>
  <c r="K2778" i="1"/>
  <c r="K2779" i="1"/>
  <c r="K2780" i="1"/>
  <c r="K2781" i="1"/>
  <c r="K2782" i="1"/>
  <c r="K2783" i="1"/>
  <c r="K2784" i="1"/>
  <c r="K2785" i="1"/>
  <c r="K2786" i="1"/>
  <c r="K2787" i="1"/>
  <c r="K2788" i="1"/>
  <c r="K2789" i="1"/>
  <c r="K2790" i="1"/>
  <c r="K2791" i="1"/>
  <c r="K2792" i="1"/>
  <c r="K2793" i="1"/>
  <c r="K2794" i="1"/>
  <c r="K2795" i="1"/>
  <c r="K2796" i="1"/>
  <c r="K2797" i="1"/>
  <c r="K2798" i="1"/>
  <c r="K2799" i="1"/>
  <c r="K2800" i="1"/>
  <c r="K2801" i="1"/>
  <c r="K2802" i="1"/>
  <c r="K2803" i="1"/>
  <c r="K2804" i="1"/>
  <c r="K2805" i="1"/>
  <c r="K2806" i="1"/>
  <c r="K2807" i="1"/>
  <c r="K2808" i="1"/>
  <c r="K2809" i="1"/>
  <c r="K2810" i="1"/>
  <c r="K2811" i="1"/>
  <c r="K2812" i="1"/>
  <c r="K2813" i="1"/>
  <c r="K2814" i="1"/>
  <c r="K2815" i="1"/>
  <c r="K2816" i="1"/>
  <c r="K2817" i="1"/>
  <c r="K2818" i="1"/>
  <c r="K2819" i="1"/>
  <c r="K2820" i="1"/>
  <c r="K2821" i="1"/>
  <c r="K2822" i="1"/>
  <c r="K2823" i="1"/>
  <c r="K2824" i="1"/>
  <c r="K2825" i="1"/>
  <c r="K2826" i="1"/>
  <c r="K2827" i="1"/>
  <c r="K2828" i="1"/>
  <c r="K2829" i="1"/>
  <c r="K2830" i="1"/>
  <c r="K2831" i="1"/>
  <c r="K2832" i="1"/>
  <c r="K2833" i="1"/>
  <c r="K2834" i="1"/>
  <c r="K2835" i="1"/>
  <c r="K2836" i="1"/>
  <c r="K2837" i="1"/>
  <c r="K2838" i="1"/>
  <c r="K2839" i="1"/>
  <c r="K2840" i="1"/>
  <c r="K2841" i="1"/>
  <c r="K2842" i="1"/>
  <c r="K2843" i="1"/>
  <c r="K2844" i="1"/>
  <c r="K2845" i="1"/>
  <c r="K2846" i="1"/>
  <c r="K2847" i="1"/>
  <c r="K2848" i="1"/>
  <c r="K2849" i="1"/>
  <c r="K2850" i="1"/>
  <c r="K2851" i="1"/>
  <c r="K2852" i="1"/>
  <c r="K2853" i="1"/>
  <c r="K2854" i="1"/>
  <c r="K2855" i="1"/>
  <c r="K2856" i="1"/>
  <c r="K2857" i="1"/>
  <c r="K2858" i="1"/>
  <c r="K2859" i="1"/>
  <c r="K2860" i="1"/>
  <c r="K2861" i="1"/>
  <c r="K2862" i="1"/>
  <c r="K2863" i="1"/>
  <c r="K2864" i="1"/>
  <c r="K2865" i="1"/>
  <c r="K2866" i="1"/>
  <c r="K2867" i="1"/>
  <c r="K2868" i="1"/>
  <c r="K2869" i="1"/>
  <c r="K2870" i="1"/>
  <c r="K2871" i="1"/>
  <c r="K2872" i="1"/>
  <c r="K2873" i="1"/>
  <c r="K2874" i="1"/>
  <c r="K2875" i="1"/>
  <c r="K2876" i="1"/>
  <c r="K2877" i="1"/>
  <c r="K2878" i="1"/>
  <c r="K2879" i="1"/>
  <c r="K2880" i="1"/>
  <c r="K2881" i="1"/>
  <c r="K2882" i="1"/>
  <c r="K2883" i="1"/>
  <c r="K2884" i="1"/>
  <c r="K2885" i="1"/>
  <c r="K2886" i="1"/>
  <c r="K2887" i="1"/>
  <c r="K2888" i="1"/>
  <c r="K2889" i="1"/>
  <c r="K2890" i="1"/>
  <c r="K2891" i="1"/>
  <c r="K2892" i="1"/>
  <c r="K2893" i="1"/>
  <c r="K2894" i="1"/>
  <c r="K2895" i="1"/>
  <c r="K2896" i="1"/>
  <c r="K2897" i="1"/>
  <c r="K2898" i="1"/>
  <c r="K2899" i="1"/>
  <c r="K2900" i="1"/>
  <c r="K2901" i="1"/>
  <c r="K2902" i="1"/>
  <c r="K2903" i="1"/>
  <c r="K2904" i="1"/>
  <c r="K2905" i="1"/>
  <c r="K2906" i="1"/>
  <c r="K2907" i="1"/>
  <c r="K2908" i="1"/>
  <c r="K2909" i="1"/>
  <c r="K2910" i="1"/>
  <c r="K2911" i="1"/>
  <c r="K2912" i="1"/>
  <c r="K2913" i="1"/>
  <c r="K2914" i="1"/>
  <c r="K2915" i="1"/>
  <c r="K2916" i="1"/>
  <c r="K2917" i="1"/>
  <c r="K2918" i="1"/>
  <c r="K2919" i="1"/>
  <c r="K2920" i="1"/>
  <c r="K2921" i="1"/>
  <c r="K2922" i="1"/>
  <c r="K2923" i="1"/>
  <c r="K2924" i="1"/>
  <c r="K2925" i="1"/>
  <c r="K2926" i="1"/>
  <c r="K2927" i="1"/>
  <c r="K2928" i="1"/>
  <c r="K2929" i="1"/>
  <c r="K2930" i="1"/>
  <c r="K2931" i="1"/>
  <c r="K2932" i="1"/>
  <c r="K2933" i="1"/>
  <c r="K2934" i="1"/>
  <c r="K2935" i="1"/>
  <c r="K2936" i="1"/>
  <c r="K2937" i="1"/>
  <c r="K2938" i="1"/>
  <c r="K2939" i="1"/>
  <c r="K2940" i="1"/>
  <c r="K2941" i="1"/>
  <c r="K2942" i="1"/>
  <c r="K2943" i="1"/>
  <c r="K2944" i="1"/>
  <c r="K2945" i="1"/>
  <c r="K2946" i="1"/>
  <c r="K2947" i="1"/>
  <c r="K2948" i="1"/>
  <c r="K2949" i="1"/>
  <c r="K2950" i="1"/>
  <c r="K2951" i="1"/>
  <c r="K2952" i="1"/>
  <c r="K2953" i="1"/>
  <c r="K2954" i="1"/>
  <c r="K2955" i="1"/>
  <c r="K2956" i="1"/>
  <c r="K2957" i="1"/>
  <c r="K2958" i="1"/>
  <c r="K2959" i="1"/>
  <c r="K2960" i="1"/>
  <c r="K2961" i="1"/>
  <c r="K2962" i="1"/>
  <c r="K2963" i="1"/>
  <c r="K2964" i="1"/>
  <c r="K2965" i="1"/>
  <c r="K2966" i="1"/>
  <c r="K2967" i="1"/>
  <c r="K2968" i="1"/>
  <c r="K2969" i="1"/>
  <c r="K2970" i="1"/>
  <c r="K2971" i="1"/>
  <c r="K2972" i="1"/>
  <c r="K2973" i="1"/>
  <c r="K2974" i="1"/>
  <c r="K2975" i="1"/>
  <c r="K2976" i="1"/>
  <c r="K2977" i="1"/>
  <c r="K2978" i="1"/>
  <c r="K2979" i="1"/>
  <c r="K2980" i="1"/>
  <c r="K2981" i="1"/>
  <c r="K2982" i="1"/>
  <c r="K2983" i="1"/>
  <c r="K2984" i="1"/>
  <c r="K2985" i="1"/>
  <c r="K2986" i="1"/>
  <c r="K2987" i="1"/>
  <c r="K2988" i="1"/>
  <c r="K2989" i="1"/>
  <c r="K2990" i="1"/>
  <c r="K2991" i="1"/>
  <c r="K2992" i="1"/>
  <c r="K2993" i="1"/>
  <c r="K2994" i="1"/>
  <c r="K2995" i="1"/>
  <c r="K2996" i="1"/>
  <c r="K2997" i="1"/>
  <c r="K2998" i="1"/>
  <c r="K2999" i="1"/>
  <c r="K3000" i="1"/>
  <c r="K3001" i="1"/>
  <c r="K3002" i="1"/>
  <c r="K3003" i="1"/>
  <c r="K3004" i="1"/>
  <c r="K3005" i="1"/>
  <c r="K3006" i="1"/>
  <c r="K3007" i="1"/>
  <c r="K3008" i="1"/>
  <c r="K3009" i="1"/>
  <c r="K3010" i="1"/>
  <c r="K3011" i="1"/>
  <c r="K3012" i="1"/>
  <c r="K3013" i="1"/>
  <c r="K3014" i="1"/>
  <c r="K3015" i="1"/>
  <c r="K3016" i="1"/>
  <c r="K3017" i="1"/>
  <c r="K3018" i="1"/>
  <c r="K3019" i="1"/>
  <c r="K3020" i="1"/>
  <c r="K3021" i="1"/>
  <c r="K3022" i="1"/>
  <c r="K3023" i="1"/>
  <c r="K3024" i="1"/>
  <c r="K3025" i="1"/>
  <c r="K3026" i="1"/>
  <c r="K3027" i="1"/>
  <c r="K3028" i="1"/>
  <c r="K3029" i="1"/>
  <c r="K3030" i="1"/>
  <c r="K3031" i="1"/>
  <c r="K3032" i="1"/>
  <c r="K3033" i="1"/>
  <c r="K3034" i="1"/>
  <c r="K3035" i="1"/>
  <c r="K3036" i="1"/>
  <c r="K3037" i="1"/>
  <c r="K3038" i="1"/>
  <c r="K3039" i="1"/>
  <c r="K3040" i="1"/>
  <c r="K3041" i="1"/>
  <c r="K3042" i="1"/>
  <c r="K3043" i="1"/>
  <c r="K3044" i="1"/>
  <c r="K3045" i="1"/>
  <c r="K3046" i="1"/>
  <c r="K3047" i="1"/>
  <c r="K3048" i="1"/>
  <c r="K3049" i="1"/>
  <c r="K3050" i="1"/>
  <c r="K3051" i="1"/>
  <c r="K3052" i="1"/>
  <c r="K3053" i="1"/>
  <c r="K3054" i="1"/>
  <c r="K3055" i="1"/>
  <c r="K3056" i="1"/>
  <c r="K3057" i="1"/>
  <c r="K3058" i="1"/>
  <c r="K3059" i="1"/>
  <c r="K3060" i="1"/>
  <c r="K3061" i="1"/>
  <c r="K3062" i="1"/>
  <c r="K3063" i="1"/>
  <c r="K3064" i="1"/>
  <c r="K3065" i="1"/>
  <c r="K3066" i="1"/>
  <c r="K3067" i="1"/>
  <c r="K3068" i="1"/>
  <c r="K3069" i="1"/>
  <c r="K3070" i="1"/>
  <c r="K3071" i="1"/>
  <c r="K3072" i="1"/>
  <c r="K3073" i="1"/>
  <c r="K3074" i="1"/>
  <c r="K3075" i="1"/>
  <c r="K3076" i="1"/>
  <c r="K3077" i="1"/>
  <c r="K3078" i="1"/>
  <c r="K3079" i="1"/>
  <c r="K3080" i="1"/>
  <c r="K3081" i="1"/>
  <c r="K3082" i="1"/>
  <c r="K3083" i="1"/>
  <c r="K3084" i="1"/>
  <c r="K3085" i="1"/>
  <c r="K3086" i="1"/>
  <c r="K3087" i="1"/>
  <c r="K3088" i="1"/>
  <c r="K3089" i="1"/>
  <c r="K3090" i="1"/>
  <c r="K3091" i="1"/>
  <c r="K3092" i="1"/>
  <c r="K3093" i="1"/>
  <c r="K3094" i="1"/>
  <c r="K3095" i="1"/>
  <c r="K3096" i="1"/>
  <c r="K3097" i="1"/>
  <c r="K3098" i="1"/>
  <c r="K3099" i="1"/>
  <c r="K3100" i="1"/>
  <c r="K3101" i="1"/>
  <c r="K3102" i="1"/>
  <c r="K3103" i="1"/>
  <c r="K3104" i="1"/>
  <c r="K3105" i="1"/>
  <c r="K3106" i="1"/>
  <c r="K3107" i="1"/>
  <c r="K3108" i="1"/>
  <c r="K3109" i="1"/>
  <c r="K3110" i="1"/>
  <c r="K3111" i="1"/>
  <c r="K3112" i="1"/>
  <c r="K3113" i="1"/>
  <c r="K3114" i="1"/>
  <c r="K3115" i="1"/>
  <c r="K3116" i="1"/>
  <c r="K3117" i="1"/>
  <c r="K3118" i="1"/>
  <c r="K3119" i="1"/>
  <c r="K3120" i="1"/>
  <c r="K3121" i="1"/>
  <c r="K3122" i="1"/>
  <c r="K3123" i="1"/>
  <c r="K3124" i="1"/>
  <c r="K3125" i="1"/>
  <c r="K3126" i="1"/>
  <c r="K3127" i="1"/>
  <c r="K3128" i="1"/>
  <c r="K3129" i="1"/>
  <c r="K3130" i="1"/>
  <c r="K3131" i="1"/>
  <c r="K3132" i="1"/>
  <c r="K3133" i="1"/>
  <c r="K3134" i="1"/>
  <c r="K3135" i="1"/>
  <c r="K3136" i="1"/>
  <c r="K3137" i="1"/>
  <c r="K3138" i="1"/>
  <c r="K3139" i="1"/>
  <c r="K3140" i="1"/>
  <c r="K3141" i="1"/>
  <c r="K3142" i="1"/>
  <c r="K3143" i="1"/>
  <c r="K3144" i="1"/>
  <c r="K3145" i="1"/>
  <c r="K3146" i="1"/>
  <c r="K3147" i="1"/>
  <c r="K3148" i="1"/>
  <c r="K3149" i="1"/>
  <c r="K3150" i="1"/>
  <c r="K3151" i="1"/>
  <c r="K3152" i="1"/>
  <c r="K3153" i="1"/>
  <c r="K3154" i="1"/>
  <c r="K3155" i="1"/>
  <c r="K3156" i="1"/>
  <c r="K3157" i="1"/>
  <c r="K3158" i="1"/>
  <c r="K3159" i="1"/>
  <c r="K3160" i="1"/>
  <c r="K3161" i="1"/>
  <c r="K3162" i="1"/>
  <c r="K3163" i="1"/>
  <c r="K3164" i="1"/>
  <c r="K3165" i="1"/>
  <c r="K3166" i="1"/>
  <c r="K3167" i="1"/>
  <c r="K3168" i="1"/>
  <c r="K3169" i="1"/>
  <c r="K3170" i="1"/>
  <c r="K3171" i="1"/>
  <c r="K3172" i="1"/>
  <c r="K3173" i="1"/>
  <c r="K3174" i="1"/>
  <c r="K3175" i="1"/>
  <c r="K3176" i="1"/>
  <c r="K3177" i="1"/>
  <c r="K3178" i="1"/>
  <c r="K3179" i="1"/>
  <c r="K3180" i="1"/>
  <c r="K3181" i="1"/>
  <c r="K3182" i="1"/>
  <c r="K3183" i="1"/>
  <c r="K3184" i="1"/>
  <c r="K3185" i="1"/>
  <c r="K3186" i="1"/>
  <c r="K3187" i="1"/>
  <c r="K3188" i="1"/>
  <c r="K3189" i="1"/>
  <c r="K3190" i="1"/>
  <c r="K3191" i="1"/>
  <c r="K3192" i="1"/>
  <c r="K3193" i="1"/>
  <c r="K3194" i="1"/>
  <c r="K3195" i="1"/>
  <c r="K3196" i="1"/>
  <c r="K3197" i="1"/>
  <c r="K3198" i="1"/>
  <c r="K3199" i="1"/>
  <c r="K3200" i="1"/>
  <c r="K3201" i="1"/>
  <c r="K3202" i="1"/>
  <c r="K3203" i="1"/>
  <c r="K3204" i="1"/>
  <c r="K3205" i="1"/>
  <c r="K3206" i="1"/>
  <c r="K3207" i="1"/>
  <c r="K3208" i="1"/>
  <c r="K3209" i="1"/>
  <c r="K3210" i="1"/>
  <c r="K3211" i="1"/>
  <c r="K3212" i="1"/>
  <c r="K3213" i="1"/>
  <c r="K3214" i="1"/>
  <c r="K3215" i="1"/>
  <c r="K3216" i="1"/>
  <c r="K3217" i="1"/>
  <c r="K3218" i="1"/>
  <c r="K3219" i="1"/>
  <c r="K3220" i="1"/>
  <c r="K3221" i="1"/>
  <c r="K3222" i="1"/>
  <c r="K3223" i="1"/>
  <c r="K3224" i="1"/>
  <c r="K3225" i="1"/>
  <c r="K3226" i="1"/>
  <c r="K3227" i="1"/>
  <c r="K3228" i="1"/>
  <c r="K3229" i="1"/>
  <c r="K3230" i="1"/>
  <c r="K3231" i="1"/>
  <c r="K3232" i="1"/>
  <c r="K3233" i="1"/>
  <c r="K3234" i="1"/>
  <c r="K3235" i="1"/>
  <c r="K3236" i="1"/>
  <c r="K3237" i="1"/>
  <c r="K3238" i="1"/>
  <c r="K3239" i="1"/>
  <c r="K3240" i="1"/>
  <c r="K3241" i="1"/>
  <c r="K3242" i="1"/>
  <c r="K3243" i="1"/>
  <c r="K3244" i="1"/>
  <c r="K3245" i="1"/>
  <c r="K3246" i="1"/>
  <c r="K3247" i="1"/>
  <c r="K3248" i="1"/>
  <c r="K3249" i="1"/>
  <c r="K3250" i="1"/>
  <c r="K3251" i="1"/>
  <c r="K3252" i="1"/>
  <c r="K3253" i="1"/>
  <c r="K3254" i="1"/>
  <c r="K3255" i="1"/>
  <c r="K3256" i="1"/>
  <c r="K3257" i="1"/>
  <c r="K3258" i="1"/>
  <c r="K3259" i="1"/>
  <c r="K3260" i="1"/>
  <c r="K3261" i="1"/>
  <c r="K3262" i="1"/>
  <c r="K3263" i="1"/>
  <c r="K3264" i="1"/>
  <c r="K3265" i="1"/>
  <c r="K3266" i="1"/>
  <c r="K3267" i="1"/>
  <c r="K3268" i="1"/>
  <c r="K3269" i="1"/>
  <c r="K3270" i="1"/>
  <c r="K3271" i="1"/>
  <c r="K3272" i="1"/>
  <c r="K3273" i="1"/>
  <c r="K3274" i="1"/>
  <c r="K3275" i="1"/>
  <c r="K3276" i="1"/>
  <c r="K3277" i="1"/>
  <c r="K3278" i="1"/>
  <c r="K3279" i="1"/>
  <c r="K3280" i="1"/>
  <c r="K3281" i="1"/>
  <c r="K3282" i="1"/>
  <c r="K3283" i="1"/>
  <c r="K3284" i="1"/>
  <c r="K3285" i="1"/>
  <c r="K3286" i="1"/>
  <c r="K3287" i="1"/>
  <c r="K3288" i="1"/>
  <c r="K3289" i="1"/>
  <c r="K3290" i="1"/>
  <c r="K3291" i="1"/>
  <c r="K3292" i="1"/>
  <c r="K3293" i="1"/>
  <c r="K3294" i="1"/>
  <c r="K3295" i="1"/>
  <c r="K3296" i="1"/>
  <c r="K3297" i="1"/>
  <c r="K3298" i="1"/>
  <c r="K3299" i="1"/>
  <c r="K3300" i="1"/>
  <c r="K3301" i="1"/>
  <c r="K3302" i="1"/>
  <c r="K3303" i="1"/>
  <c r="K3304" i="1"/>
  <c r="K3305" i="1"/>
  <c r="K3306" i="1"/>
  <c r="K3307" i="1"/>
  <c r="K3308" i="1"/>
  <c r="K3309" i="1"/>
  <c r="K3310" i="1"/>
  <c r="K3311" i="1"/>
  <c r="K3312" i="1"/>
  <c r="K3313" i="1"/>
  <c r="K3314" i="1"/>
  <c r="K3315" i="1"/>
  <c r="K3316" i="1"/>
  <c r="K3317" i="1"/>
  <c r="K3318" i="1"/>
  <c r="K3319" i="1"/>
  <c r="K3320" i="1"/>
  <c r="K3321" i="1"/>
  <c r="K3322" i="1"/>
  <c r="K3323" i="1"/>
  <c r="K3324" i="1"/>
  <c r="K3325" i="1"/>
  <c r="K3326" i="1"/>
  <c r="K3327" i="1"/>
  <c r="K3328" i="1"/>
  <c r="K3329" i="1"/>
  <c r="K3330" i="1"/>
  <c r="K3331" i="1"/>
  <c r="K3332" i="1"/>
  <c r="K3333" i="1"/>
  <c r="K3334" i="1"/>
  <c r="K3335" i="1"/>
  <c r="K3336" i="1"/>
  <c r="K3337" i="1"/>
  <c r="K3338" i="1"/>
  <c r="K3339" i="1"/>
  <c r="K3340" i="1"/>
  <c r="K3341" i="1"/>
  <c r="K3342" i="1"/>
  <c r="K3343" i="1"/>
  <c r="K3344" i="1"/>
  <c r="K3345" i="1"/>
  <c r="K3346" i="1"/>
  <c r="K3347" i="1"/>
  <c r="K3348" i="1"/>
  <c r="K3349" i="1"/>
  <c r="K3350" i="1"/>
  <c r="K3351" i="1"/>
  <c r="K3352" i="1"/>
  <c r="K3353" i="1"/>
  <c r="K3354" i="1"/>
  <c r="K3355" i="1"/>
  <c r="K3356" i="1"/>
  <c r="K3357" i="1"/>
  <c r="K3358" i="1"/>
  <c r="K3359" i="1"/>
  <c r="K3360" i="1"/>
  <c r="K3361" i="1"/>
  <c r="K3362" i="1"/>
  <c r="K3363" i="1"/>
  <c r="K3364" i="1"/>
  <c r="K3365" i="1"/>
  <c r="K3366" i="1"/>
  <c r="K3367" i="1"/>
  <c r="K3368" i="1"/>
  <c r="K3369" i="1"/>
  <c r="K3370" i="1"/>
  <c r="K3371" i="1"/>
  <c r="K3372" i="1"/>
  <c r="K3373" i="1"/>
  <c r="K3374" i="1"/>
  <c r="K3375" i="1"/>
  <c r="K3376" i="1"/>
  <c r="K3377" i="1"/>
  <c r="K3378" i="1"/>
  <c r="K3379" i="1"/>
  <c r="K3380" i="1"/>
  <c r="K3381" i="1"/>
  <c r="K3382" i="1"/>
  <c r="K3383" i="1"/>
  <c r="K3384" i="1"/>
  <c r="K3385" i="1"/>
  <c r="K3386" i="1"/>
  <c r="K3387" i="1"/>
  <c r="K3388" i="1"/>
  <c r="K3389" i="1"/>
  <c r="K3390" i="1"/>
  <c r="K3391" i="1"/>
  <c r="K3392" i="1"/>
  <c r="K3393" i="1"/>
  <c r="K3394" i="1"/>
  <c r="K3395" i="1"/>
  <c r="K3396" i="1"/>
  <c r="K3397" i="1"/>
  <c r="K3398" i="1"/>
  <c r="K3399" i="1"/>
  <c r="K3400" i="1"/>
  <c r="K3401" i="1"/>
  <c r="K3402" i="1"/>
  <c r="K3403" i="1"/>
  <c r="K3404" i="1"/>
  <c r="K3405" i="1"/>
  <c r="K3406" i="1"/>
  <c r="K3407" i="1"/>
  <c r="K3408" i="1"/>
  <c r="K3409" i="1"/>
  <c r="K3410" i="1"/>
  <c r="K3411" i="1"/>
  <c r="K3412" i="1"/>
  <c r="K3413" i="1"/>
  <c r="K3414" i="1"/>
  <c r="K3415" i="1"/>
  <c r="K3416" i="1"/>
  <c r="K3417" i="1"/>
  <c r="K3418" i="1"/>
  <c r="K3419" i="1"/>
  <c r="K3420" i="1"/>
  <c r="K3421" i="1"/>
  <c r="K3422" i="1"/>
  <c r="K3423" i="1"/>
  <c r="K3424" i="1"/>
  <c r="K3425" i="1"/>
  <c r="K3426" i="1"/>
  <c r="K3427" i="1"/>
  <c r="K3428" i="1"/>
  <c r="K3429" i="1"/>
  <c r="K3430" i="1"/>
  <c r="K3431" i="1"/>
  <c r="K3432" i="1"/>
  <c r="K3433" i="1"/>
  <c r="K3434" i="1"/>
  <c r="K3435" i="1"/>
  <c r="K3436" i="1"/>
  <c r="K3437" i="1"/>
  <c r="K3438" i="1"/>
  <c r="K3439" i="1"/>
  <c r="K3440" i="1"/>
  <c r="K3441" i="1"/>
  <c r="K3442" i="1"/>
  <c r="K3443" i="1"/>
  <c r="K3444" i="1"/>
  <c r="K3445" i="1"/>
  <c r="K3446" i="1"/>
  <c r="K3447" i="1"/>
  <c r="K3448" i="1"/>
  <c r="K3449" i="1"/>
  <c r="K3450" i="1"/>
  <c r="K3451" i="1"/>
  <c r="K3452" i="1"/>
  <c r="K3453" i="1"/>
  <c r="K3454" i="1"/>
  <c r="K3455" i="1"/>
  <c r="K3456" i="1"/>
  <c r="K3457" i="1"/>
  <c r="K3458" i="1"/>
  <c r="K3459" i="1"/>
  <c r="K3460" i="1"/>
  <c r="K3461" i="1"/>
  <c r="K3462" i="1"/>
  <c r="K3463" i="1"/>
  <c r="K3464" i="1"/>
  <c r="K3465" i="1"/>
  <c r="K3466" i="1"/>
  <c r="K3467" i="1"/>
  <c r="K3468" i="1"/>
  <c r="K3469" i="1"/>
  <c r="K3470" i="1"/>
  <c r="K3471" i="1"/>
  <c r="K3472" i="1"/>
  <c r="K3473" i="1"/>
  <c r="K3474" i="1"/>
  <c r="K3475" i="1"/>
  <c r="K3476" i="1"/>
  <c r="K3477" i="1"/>
  <c r="K3478" i="1"/>
  <c r="K3479" i="1"/>
  <c r="K3480" i="1"/>
  <c r="K3481" i="1"/>
  <c r="K3482" i="1"/>
  <c r="K3483" i="1"/>
  <c r="K3484" i="1"/>
  <c r="K3485" i="1"/>
  <c r="K3486" i="1"/>
  <c r="K3487" i="1"/>
  <c r="K3488" i="1"/>
  <c r="K3489" i="1"/>
  <c r="K3490" i="1"/>
  <c r="K3491" i="1"/>
  <c r="K3492" i="1"/>
  <c r="K3493" i="1"/>
  <c r="K3494" i="1"/>
  <c r="K3495" i="1"/>
  <c r="K3496" i="1"/>
  <c r="K3497" i="1"/>
  <c r="K3498" i="1"/>
  <c r="K3499" i="1"/>
  <c r="K3500" i="1"/>
  <c r="K3501" i="1"/>
  <c r="K3502" i="1"/>
  <c r="K3503" i="1"/>
  <c r="K3504" i="1"/>
  <c r="K3505" i="1"/>
  <c r="K3506" i="1"/>
  <c r="K3507" i="1"/>
  <c r="K3508" i="1"/>
  <c r="K3509" i="1"/>
  <c r="K3510" i="1"/>
  <c r="K3511" i="1"/>
  <c r="K3512" i="1"/>
  <c r="K3513" i="1"/>
  <c r="K3514" i="1"/>
  <c r="K3515" i="1"/>
  <c r="K3516" i="1"/>
  <c r="K3517" i="1"/>
  <c r="K3518" i="1"/>
  <c r="K3519" i="1"/>
  <c r="K3520" i="1"/>
  <c r="K3521" i="1"/>
  <c r="K3522" i="1"/>
  <c r="K3523" i="1"/>
  <c r="K3524" i="1"/>
  <c r="K3525" i="1"/>
  <c r="K3526" i="1"/>
  <c r="K3527" i="1"/>
  <c r="K3528" i="1"/>
  <c r="K3529" i="1"/>
  <c r="K3530" i="1"/>
  <c r="K3531" i="1"/>
  <c r="K3532" i="1"/>
  <c r="K3533" i="1"/>
  <c r="K3534" i="1"/>
  <c r="K3535" i="1"/>
  <c r="K3536" i="1"/>
  <c r="K3537" i="1"/>
  <c r="K3538" i="1"/>
  <c r="K3539" i="1"/>
  <c r="K3540" i="1"/>
  <c r="K3541" i="1"/>
  <c r="K3542" i="1"/>
  <c r="K3543" i="1"/>
  <c r="K3544" i="1"/>
  <c r="K3545" i="1"/>
  <c r="K3546" i="1"/>
  <c r="K3547" i="1"/>
  <c r="K3548" i="1"/>
  <c r="K3549" i="1"/>
  <c r="K3550" i="1"/>
  <c r="K3551" i="1"/>
  <c r="K3552" i="1"/>
  <c r="K3553" i="1"/>
  <c r="K3554" i="1"/>
  <c r="K3555" i="1"/>
  <c r="K3556" i="1"/>
  <c r="K3557" i="1"/>
  <c r="K3558" i="1"/>
  <c r="K3559" i="1"/>
  <c r="K3560" i="1"/>
  <c r="K3561" i="1"/>
  <c r="K3562" i="1"/>
  <c r="K3563" i="1"/>
  <c r="K3564" i="1"/>
  <c r="K3565" i="1"/>
  <c r="K3566" i="1"/>
  <c r="K3567" i="1"/>
  <c r="K3568" i="1"/>
  <c r="K3569" i="1"/>
  <c r="K3570" i="1"/>
  <c r="K3571" i="1"/>
  <c r="K3572" i="1"/>
  <c r="K3573" i="1"/>
  <c r="K3574" i="1"/>
  <c r="K3575" i="1"/>
  <c r="K3576" i="1"/>
  <c r="K3577" i="1"/>
  <c r="K3578" i="1"/>
  <c r="K3579" i="1"/>
  <c r="K3580" i="1"/>
  <c r="K3581" i="1"/>
  <c r="K3582" i="1"/>
  <c r="K3583" i="1"/>
  <c r="K3584" i="1"/>
  <c r="K3585" i="1"/>
  <c r="K3586" i="1"/>
  <c r="K3587" i="1"/>
  <c r="K3588" i="1"/>
  <c r="K3589" i="1"/>
  <c r="K3590" i="1"/>
  <c r="K3591" i="1"/>
  <c r="K3592" i="1"/>
  <c r="K3593" i="1"/>
  <c r="K3594" i="1"/>
  <c r="K3595" i="1"/>
  <c r="K3596" i="1"/>
  <c r="K3597" i="1"/>
  <c r="K3598" i="1"/>
  <c r="K3599" i="1"/>
  <c r="K3600" i="1"/>
  <c r="K3601" i="1"/>
  <c r="K3602" i="1"/>
  <c r="K3603" i="1"/>
  <c r="K3604" i="1"/>
  <c r="K3605" i="1"/>
  <c r="K3606" i="1"/>
  <c r="K3607" i="1"/>
  <c r="K3608" i="1"/>
  <c r="K3609" i="1"/>
  <c r="K3610" i="1"/>
  <c r="K3611" i="1"/>
  <c r="K3612" i="1"/>
  <c r="K3613" i="1"/>
  <c r="K3614" i="1"/>
  <c r="K3615" i="1"/>
  <c r="K3616" i="1"/>
  <c r="K3617" i="1"/>
  <c r="K3618" i="1"/>
  <c r="K3619" i="1"/>
  <c r="K3620" i="1"/>
  <c r="K3621" i="1"/>
  <c r="K3622" i="1"/>
  <c r="K3623" i="1"/>
  <c r="K3624" i="1"/>
  <c r="K3625" i="1"/>
  <c r="K3626" i="1"/>
  <c r="K3627" i="1"/>
  <c r="K3628" i="1"/>
  <c r="K3629" i="1"/>
  <c r="K3630" i="1"/>
  <c r="K3631" i="1"/>
  <c r="K3632" i="1"/>
  <c r="K3633" i="1"/>
  <c r="K3634" i="1"/>
  <c r="K3635" i="1"/>
  <c r="K3636" i="1"/>
  <c r="K3637" i="1"/>
  <c r="K3638" i="1"/>
  <c r="K3639" i="1"/>
  <c r="K3640" i="1"/>
  <c r="K3641" i="1"/>
  <c r="K3642" i="1"/>
  <c r="K3643" i="1"/>
  <c r="K3644" i="1"/>
  <c r="K3645" i="1"/>
  <c r="K3646" i="1"/>
  <c r="K3647" i="1"/>
  <c r="K3648" i="1"/>
  <c r="K3649" i="1"/>
  <c r="K3650" i="1"/>
  <c r="K3651" i="1"/>
  <c r="K3652" i="1"/>
  <c r="K3653" i="1"/>
  <c r="K3654" i="1"/>
  <c r="K3655" i="1"/>
  <c r="K3656" i="1"/>
  <c r="K3657" i="1"/>
  <c r="K3658" i="1"/>
  <c r="K3659" i="1"/>
  <c r="K3660" i="1"/>
  <c r="K3661" i="1"/>
  <c r="K3662" i="1"/>
  <c r="K3663" i="1"/>
  <c r="K3664" i="1"/>
  <c r="K3665" i="1"/>
  <c r="K3666" i="1"/>
  <c r="K3667" i="1"/>
  <c r="K3668" i="1"/>
  <c r="K3669" i="1"/>
  <c r="K3670" i="1"/>
  <c r="K3671" i="1"/>
  <c r="K3672" i="1"/>
  <c r="K3673" i="1"/>
  <c r="K3674" i="1"/>
  <c r="K3675" i="1"/>
  <c r="K3676" i="1"/>
  <c r="K3677" i="1"/>
  <c r="K3678" i="1"/>
  <c r="K3679" i="1"/>
  <c r="K3680" i="1"/>
  <c r="K3681" i="1"/>
  <c r="K3682" i="1"/>
  <c r="K3683" i="1"/>
  <c r="K3684" i="1"/>
  <c r="K3685" i="1"/>
  <c r="K3686" i="1"/>
  <c r="K3687" i="1"/>
  <c r="K3688" i="1"/>
  <c r="K3689" i="1"/>
  <c r="K3690" i="1"/>
  <c r="K3691" i="1"/>
  <c r="K3692" i="1"/>
  <c r="K3693" i="1"/>
  <c r="K3694" i="1"/>
  <c r="K3695" i="1"/>
  <c r="K3696" i="1"/>
  <c r="K3697" i="1"/>
  <c r="K3698" i="1"/>
  <c r="K3699" i="1"/>
  <c r="K3700" i="1"/>
  <c r="K3701" i="1"/>
  <c r="K3702" i="1"/>
  <c r="K3703" i="1"/>
  <c r="K3704" i="1"/>
  <c r="K3705" i="1"/>
  <c r="K3706" i="1"/>
  <c r="K3707" i="1"/>
  <c r="K3708" i="1"/>
  <c r="K3709" i="1"/>
  <c r="K3710" i="1"/>
  <c r="K3711" i="1"/>
  <c r="K3712" i="1"/>
  <c r="K3713" i="1"/>
  <c r="K3714" i="1"/>
  <c r="K3715" i="1"/>
  <c r="K3716" i="1"/>
  <c r="K3717" i="1"/>
  <c r="K3718" i="1"/>
  <c r="K3719" i="1"/>
  <c r="K3720" i="1"/>
  <c r="K3721" i="1"/>
  <c r="K3722" i="1"/>
  <c r="K3723" i="1"/>
  <c r="K3724" i="1"/>
  <c r="K3725" i="1"/>
  <c r="K3726" i="1"/>
  <c r="K3727" i="1"/>
  <c r="K3728" i="1"/>
  <c r="K3729" i="1"/>
  <c r="K3730" i="1"/>
  <c r="K3731" i="1"/>
  <c r="K3732" i="1"/>
  <c r="K3733" i="1"/>
  <c r="K3734" i="1"/>
  <c r="K3735" i="1"/>
  <c r="K3736" i="1"/>
  <c r="K3737" i="1"/>
  <c r="K3738" i="1"/>
  <c r="K3739" i="1"/>
  <c r="K3740" i="1"/>
  <c r="K3741" i="1"/>
  <c r="K3742" i="1"/>
  <c r="K3743" i="1"/>
  <c r="K3744" i="1"/>
  <c r="K3745" i="1"/>
  <c r="K3746" i="1"/>
  <c r="K3747" i="1"/>
  <c r="K3748" i="1"/>
  <c r="K3749" i="1"/>
  <c r="K3750" i="1"/>
  <c r="K3751" i="1"/>
  <c r="K3752" i="1"/>
  <c r="K3753" i="1"/>
  <c r="K3754" i="1"/>
  <c r="K3755" i="1"/>
  <c r="K3756" i="1"/>
  <c r="K3757" i="1"/>
  <c r="K3758" i="1"/>
  <c r="K3759" i="1"/>
  <c r="K3760" i="1"/>
  <c r="K3761" i="1"/>
  <c r="K3762" i="1"/>
  <c r="K3763" i="1"/>
  <c r="K3764" i="1"/>
  <c r="K3765" i="1"/>
  <c r="K3766" i="1"/>
  <c r="K3767" i="1"/>
  <c r="K3768" i="1"/>
  <c r="K3769" i="1"/>
  <c r="K3770" i="1"/>
  <c r="K3771" i="1"/>
  <c r="K3772" i="1"/>
  <c r="K3773" i="1"/>
  <c r="K3774" i="1"/>
  <c r="K3775" i="1"/>
  <c r="K3776" i="1"/>
  <c r="K3777" i="1"/>
  <c r="K3778" i="1"/>
  <c r="K3779" i="1"/>
  <c r="K3780" i="1"/>
  <c r="K3781" i="1"/>
  <c r="K3782" i="1"/>
  <c r="K3783" i="1"/>
  <c r="K3784" i="1"/>
  <c r="K3785" i="1"/>
  <c r="K3786" i="1"/>
  <c r="K3787" i="1"/>
  <c r="K3788" i="1"/>
  <c r="K3789" i="1"/>
  <c r="K3790" i="1"/>
  <c r="K3791" i="1"/>
  <c r="K3792" i="1"/>
  <c r="K3793" i="1"/>
  <c r="K3794" i="1"/>
  <c r="K3795" i="1"/>
  <c r="K3796" i="1"/>
  <c r="K3797" i="1"/>
  <c r="K3798" i="1"/>
  <c r="K3799" i="1"/>
  <c r="K3800" i="1"/>
  <c r="K3801" i="1"/>
  <c r="K3802" i="1"/>
  <c r="K3803" i="1"/>
  <c r="K3804" i="1"/>
  <c r="K3805" i="1"/>
  <c r="K3806" i="1"/>
  <c r="K3807" i="1"/>
  <c r="K3808" i="1"/>
  <c r="K3809" i="1"/>
  <c r="K3810" i="1"/>
  <c r="K3811" i="1"/>
  <c r="K3812" i="1"/>
  <c r="K3813" i="1"/>
  <c r="K3814" i="1"/>
  <c r="K3815" i="1"/>
  <c r="K3816" i="1"/>
  <c r="K3817" i="1"/>
  <c r="K3818" i="1"/>
  <c r="K3819" i="1"/>
  <c r="K3820" i="1"/>
  <c r="K3821" i="1"/>
  <c r="K3822" i="1"/>
  <c r="K3823" i="1"/>
  <c r="K3824" i="1"/>
  <c r="K3825" i="1"/>
  <c r="K3826" i="1"/>
  <c r="K3827" i="1"/>
  <c r="K3828" i="1"/>
  <c r="K3829" i="1"/>
  <c r="K3830" i="1"/>
  <c r="K3831" i="1"/>
  <c r="K3832" i="1"/>
  <c r="K3833" i="1"/>
  <c r="K3834" i="1"/>
  <c r="K3835" i="1"/>
  <c r="K3836" i="1"/>
  <c r="K3837" i="1"/>
  <c r="K3838" i="1"/>
  <c r="K3839" i="1"/>
  <c r="K3840" i="1"/>
  <c r="K3841" i="1"/>
  <c r="K3842" i="1"/>
  <c r="K3843" i="1"/>
  <c r="K3844" i="1"/>
  <c r="K3845" i="1"/>
  <c r="K3846" i="1"/>
  <c r="K3847" i="1"/>
  <c r="K3848" i="1"/>
  <c r="K3849" i="1"/>
  <c r="K3850" i="1"/>
  <c r="K3851" i="1"/>
  <c r="K3852" i="1"/>
  <c r="K3853" i="1"/>
  <c r="K3854" i="1"/>
  <c r="K3855" i="1"/>
  <c r="K3856" i="1"/>
  <c r="K3857" i="1"/>
  <c r="K3858" i="1"/>
  <c r="K3859" i="1"/>
  <c r="K3860" i="1"/>
  <c r="K3861" i="1"/>
  <c r="K3862" i="1"/>
  <c r="K3863" i="1"/>
  <c r="K3864" i="1"/>
  <c r="K3865" i="1"/>
  <c r="K3866" i="1"/>
  <c r="K3867" i="1"/>
  <c r="K3868" i="1"/>
  <c r="K3869" i="1"/>
  <c r="K3870" i="1"/>
  <c r="K3871" i="1"/>
  <c r="K3872" i="1"/>
  <c r="K3873" i="1"/>
  <c r="K3874" i="1"/>
  <c r="K3875" i="1"/>
  <c r="K3876" i="1"/>
  <c r="K3877" i="1"/>
  <c r="K3878" i="1"/>
  <c r="K3879" i="1"/>
  <c r="K3880" i="1"/>
  <c r="K3881" i="1"/>
  <c r="K3882" i="1"/>
  <c r="K3883" i="1"/>
  <c r="K3884" i="1"/>
  <c r="K3885" i="1"/>
  <c r="K3886" i="1"/>
  <c r="K3887" i="1"/>
  <c r="K3888" i="1"/>
  <c r="K3889" i="1"/>
  <c r="K3890" i="1"/>
  <c r="K3891" i="1"/>
  <c r="K3892" i="1"/>
  <c r="K3893" i="1"/>
  <c r="K3894" i="1"/>
  <c r="K3895" i="1"/>
  <c r="K3896" i="1"/>
  <c r="K3897" i="1"/>
  <c r="K3898" i="1"/>
  <c r="K3899" i="1"/>
  <c r="K3900" i="1"/>
  <c r="K3901" i="1"/>
  <c r="K3902" i="1"/>
  <c r="K3903" i="1"/>
  <c r="K3904" i="1"/>
  <c r="K3905" i="1"/>
  <c r="K3906" i="1"/>
  <c r="K3907" i="1"/>
  <c r="K3908" i="1"/>
  <c r="K3909" i="1"/>
  <c r="K3910" i="1"/>
  <c r="K3911" i="1"/>
  <c r="K3912" i="1"/>
  <c r="K3913" i="1"/>
  <c r="K3914" i="1"/>
  <c r="K3915" i="1"/>
  <c r="K3916" i="1"/>
  <c r="K3917" i="1"/>
  <c r="K3918" i="1"/>
  <c r="K3919" i="1"/>
  <c r="K3920" i="1"/>
  <c r="K3921" i="1"/>
  <c r="K3922" i="1"/>
  <c r="K3923" i="1"/>
  <c r="K3924" i="1"/>
  <c r="K3925" i="1"/>
  <c r="K3926" i="1"/>
  <c r="K3927" i="1"/>
  <c r="K3928" i="1"/>
  <c r="K3929" i="1"/>
  <c r="K3930" i="1"/>
  <c r="K3931" i="1"/>
  <c r="K3932" i="1"/>
  <c r="K3933" i="1"/>
  <c r="K3934" i="1"/>
  <c r="K3935" i="1"/>
  <c r="K3936" i="1"/>
  <c r="K3937" i="1"/>
  <c r="K3938" i="1"/>
  <c r="K3939" i="1"/>
  <c r="K3940" i="1"/>
  <c r="K3941" i="1"/>
  <c r="K3942" i="1"/>
  <c r="K3943" i="1"/>
  <c r="K3944" i="1"/>
  <c r="K3945" i="1"/>
  <c r="K3946" i="1"/>
  <c r="K3947" i="1"/>
  <c r="K3948" i="1"/>
  <c r="K3949" i="1"/>
  <c r="K3950" i="1"/>
  <c r="K3951" i="1"/>
  <c r="K3952" i="1"/>
  <c r="K3953" i="1"/>
  <c r="K3954" i="1"/>
  <c r="K3955" i="1"/>
  <c r="K3956" i="1"/>
  <c r="K3957" i="1"/>
  <c r="K3958" i="1"/>
  <c r="K3959" i="1"/>
  <c r="K3960" i="1"/>
  <c r="K3961" i="1"/>
  <c r="K3962" i="1"/>
  <c r="K3963" i="1"/>
  <c r="K3964" i="1"/>
  <c r="K3965" i="1"/>
  <c r="K3966" i="1"/>
  <c r="K3967" i="1"/>
  <c r="K3968" i="1"/>
  <c r="K3969" i="1"/>
  <c r="K3970" i="1"/>
  <c r="K3971" i="1"/>
  <c r="K3972" i="1"/>
  <c r="K3973" i="1"/>
  <c r="K3974" i="1"/>
  <c r="K3975" i="1"/>
  <c r="K3976" i="1"/>
  <c r="K3977" i="1"/>
  <c r="K3978" i="1"/>
  <c r="K3979" i="1"/>
  <c r="K3980" i="1"/>
  <c r="K3981" i="1"/>
  <c r="K3982" i="1"/>
  <c r="K3983" i="1"/>
  <c r="K3984" i="1"/>
  <c r="K3985" i="1"/>
  <c r="K3986" i="1"/>
  <c r="K3987" i="1"/>
  <c r="K3988" i="1"/>
  <c r="K3989" i="1"/>
  <c r="K3990" i="1"/>
  <c r="K3991" i="1"/>
  <c r="K3992" i="1"/>
  <c r="K3993" i="1"/>
  <c r="K3994" i="1"/>
  <c r="K3995" i="1"/>
  <c r="K3996" i="1"/>
  <c r="K3997" i="1"/>
  <c r="K3998" i="1"/>
  <c r="K3999" i="1"/>
  <c r="K4000" i="1"/>
  <c r="K4001" i="1"/>
  <c r="K4002" i="1"/>
  <c r="K4003" i="1"/>
  <c r="K4004" i="1"/>
  <c r="K4005" i="1"/>
  <c r="K4006" i="1"/>
  <c r="K4007" i="1"/>
  <c r="K4008" i="1"/>
  <c r="K4009" i="1"/>
  <c r="K4010" i="1"/>
  <c r="K4011" i="1"/>
  <c r="K4012" i="1"/>
  <c r="K4013" i="1"/>
  <c r="K4014" i="1"/>
  <c r="K4015" i="1"/>
  <c r="K4016" i="1"/>
  <c r="K4017" i="1"/>
  <c r="K4018" i="1"/>
  <c r="K4019" i="1"/>
  <c r="K4020" i="1"/>
  <c r="K4021" i="1"/>
  <c r="K4022" i="1"/>
  <c r="K4023" i="1"/>
  <c r="K4024" i="1"/>
  <c r="K4025" i="1"/>
  <c r="K4026" i="1"/>
  <c r="K4027" i="1"/>
  <c r="K4028" i="1"/>
  <c r="K4029" i="1"/>
  <c r="K4030" i="1"/>
  <c r="K4031" i="1"/>
  <c r="K4032" i="1"/>
  <c r="K4033" i="1"/>
  <c r="K4034" i="1"/>
  <c r="K4035" i="1"/>
  <c r="K4036" i="1"/>
  <c r="K4037" i="1"/>
  <c r="K4038" i="1"/>
  <c r="K4039" i="1"/>
  <c r="K4040" i="1"/>
  <c r="K4041" i="1"/>
  <c r="K4042" i="1"/>
  <c r="K4043" i="1"/>
  <c r="K4044" i="1"/>
  <c r="K4045" i="1"/>
  <c r="K4046" i="1"/>
  <c r="K4047" i="1"/>
  <c r="K4048" i="1"/>
  <c r="G3" i="1"/>
  <c r="H3" i="1"/>
  <c r="G4" i="1"/>
  <c r="H4" i="1"/>
  <c r="G5" i="1"/>
  <c r="H5" i="1"/>
  <c r="G6" i="1"/>
  <c r="H6" i="1"/>
  <c r="G7" i="1"/>
  <c r="H7" i="1"/>
  <c r="G8" i="1"/>
  <c r="H8" i="1"/>
  <c r="G9" i="1"/>
  <c r="H9" i="1"/>
  <c r="G10" i="1"/>
  <c r="H10" i="1"/>
  <c r="G11" i="1"/>
  <c r="H1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  <c r="G20" i="1"/>
  <c r="H20" i="1"/>
  <c r="G21" i="1"/>
  <c r="H21" i="1"/>
  <c r="G22" i="1"/>
  <c r="H22" i="1"/>
  <c r="G23" i="1"/>
  <c r="H23" i="1"/>
  <c r="G24" i="1"/>
  <c r="H24" i="1"/>
  <c r="G25" i="1"/>
  <c r="H25" i="1"/>
  <c r="G26" i="1"/>
  <c r="H26" i="1"/>
  <c r="G27" i="1"/>
  <c r="H27" i="1"/>
  <c r="G28" i="1"/>
  <c r="H28" i="1"/>
  <c r="G29" i="1"/>
  <c r="H29" i="1"/>
  <c r="G30" i="1"/>
  <c r="H30" i="1"/>
  <c r="G31" i="1"/>
  <c r="H31" i="1"/>
  <c r="G32" i="1"/>
  <c r="H32" i="1"/>
  <c r="G33" i="1"/>
  <c r="H33" i="1"/>
  <c r="G34" i="1"/>
  <c r="H34" i="1"/>
  <c r="G35" i="1"/>
  <c r="H35" i="1"/>
  <c r="G36" i="1"/>
  <c r="H36" i="1"/>
  <c r="G37" i="1"/>
  <c r="H37" i="1"/>
  <c r="G38" i="1"/>
  <c r="H38" i="1"/>
  <c r="G39" i="1"/>
  <c r="H39" i="1"/>
  <c r="G40" i="1"/>
  <c r="H40" i="1"/>
  <c r="G41" i="1"/>
  <c r="H41" i="1"/>
  <c r="G42" i="1"/>
  <c r="H42" i="1"/>
  <c r="G43" i="1"/>
  <c r="H43" i="1"/>
  <c r="G44" i="1"/>
  <c r="H44" i="1"/>
  <c r="G45" i="1"/>
  <c r="H45" i="1"/>
  <c r="G46" i="1"/>
  <c r="H46" i="1"/>
  <c r="G47" i="1"/>
  <c r="H47" i="1"/>
  <c r="G48" i="1"/>
  <c r="H48" i="1"/>
  <c r="G49" i="1"/>
  <c r="H49" i="1"/>
  <c r="G50" i="1"/>
  <c r="H50" i="1"/>
  <c r="G51" i="1"/>
  <c r="H51" i="1"/>
  <c r="G52" i="1"/>
  <c r="H52" i="1"/>
  <c r="G53" i="1"/>
  <c r="H53" i="1"/>
  <c r="G54" i="1"/>
  <c r="H54" i="1"/>
  <c r="G55" i="1"/>
  <c r="H55" i="1"/>
  <c r="G56" i="1"/>
  <c r="H56" i="1"/>
  <c r="G57" i="1"/>
  <c r="H57" i="1"/>
  <c r="G58" i="1"/>
  <c r="H58" i="1"/>
  <c r="G59" i="1"/>
  <c r="H59" i="1"/>
  <c r="G60" i="1"/>
  <c r="H60" i="1"/>
  <c r="G61" i="1"/>
  <c r="H61" i="1"/>
  <c r="G62" i="1"/>
  <c r="H62" i="1"/>
  <c r="G63" i="1"/>
  <c r="H63" i="1"/>
  <c r="G64" i="1"/>
  <c r="H64" i="1"/>
  <c r="G65" i="1"/>
  <c r="H65" i="1"/>
  <c r="G66" i="1"/>
  <c r="H66" i="1"/>
  <c r="G67" i="1"/>
  <c r="H67" i="1"/>
  <c r="G68" i="1"/>
  <c r="H68" i="1"/>
  <c r="G69" i="1"/>
  <c r="H69" i="1"/>
  <c r="G70" i="1"/>
  <c r="H70" i="1"/>
  <c r="G71" i="1"/>
  <c r="H71" i="1"/>
  <c r="G72" i="1"/>
  <c r="H72" i="1"/>
  <c r="G73" i="1"/>
  <c r="H73" i="1"/>
  <c r="G74" i="1"/>
  <c r="H74" i="1"/>
  <c r="G75" i="1"/>
  <c r="H75" i="1"/>
  <c r="G76" i="1"/>
  <c r="H76" i="1"/>
  <c r="G77" i="1"/>
  <c r="H77" i="1"/>
  <c r="G78" i="1"/>
  <c r="H78" i="1"/>
  <c r="G79" i="1"/>
  <c r="H79" i="1"/>
  <c r="G80" i="1"/>
  <c r="H80" i="1"/>
  <c r="G81" i="1"/>
  <c r="H81" i="1"/>
  <c r="G82" i="1"/>
  <c r="H82" i="1"/>
  <c r="G83" i="1"/>
  <c r="H83" i="1"/>
  <c r="G84" i="1"/>
  <c r="H84" i="1"/>
  <c r="G85" i="1"/>
  <c r="H85" i="1"/>
  <c r="G86" i="1"/>
  <c r="H86" i="1"/>
  <c r="G87" i="1"/>
  <c r="H87" i="1"/>
  <c r="G88" i="1"/>
  <c r="H88" i="1"/>
  <c r="G89" i="1"/>
  <c r="H89" i="1"/>
  <c r="G90" i="1"/>
  <c r="H90" i="1"/>
  <c r="G91" i="1"/>
  <c r="H91" i="1"/>
  <c r="G92" i="1"/>
  <c r="H92" i="1"/>
  <c r="G93" i="1"/>
  <c r="H93" i="1"/>
  <c r="G94" i="1"/>
  <c r="H94" i="1"/>
  <c r="G95" i="1"/>
  <c r="H95" i="1"/>
  <c r="G96" i="1"/>
  <c r="H96" i="1"/>
  <c r="G97" i="1"/>
  <c r="H97" i="1"/>
  <c r="G98" i="1"/>
  <c r="H98" i="1"/>
  <c r="G99" i="1"/>
  <c r="H99" i="1"/>
  <c r="G100" i="1"/>
  <c r="H100" i="1"/>
  <c r="G101" i="1"/>
  <c r="H101" i="1"/>
  <c r="G102" i="1"/>
  <c r="H102" i="1"/>
  <c r="G103" i="1"/>
  <c r="H103" i="1"/>
  <c r="G104" i="1"/>
  <c r="H104" i="1"/>
  <c r="G105" i="1"/>
  <c r="H105" i="1"/>
  <c r="G106" i="1"/>
  <c r="H106" i="1"/>
  <c r="G107" i="1"/>
  <c r="H107" i="1"/>
  <c r="G108" i="1"/>
  <c r="H108" i="1"/>
  <c r="G109" i="1"/>
  <c r="H109" i="1"/>
  <c r="G110" i="1"/>
  <c r="H110" i="1"/>
  <c r="G111" i="1"/>
  <c r="H111" i="1"/>
  <c r="G112" i="1"/>
  <c r="H112" i="1"/>
  <c r="G113" i="1"/>
  <c r="H113" i="1"/>
  <c r="G114" i="1"/>
  <c r="H114" i="1"/>
  <c r="G115" i="1"/>
  <c r="H115" i="1"/>
  <c r="G116" i="1"/>
  <c r="H116" i="1"/>
  <c r="G117" i="1"/>
  <c r="H117" i="1"/>
  <c r="G118" i="1"/>
  <c r="H118" i="1"/>
  <c r="G119" i="1"/>
  <c r="H119" i="1"/>
  <c r="G120" i="1"/>
  <c r="H120" i="1"/>
  <c r="G121" i="1"/>
  <c r="H121" i="1"/>
  <c r="G122" i="1"/>
  <c r="H122" i="1"/>
  <c r="G123" i="1"/>
  <c r="H123" i="1"/>
  <c r="G124" i="1"/>
  <c r="H124" i="1"/>
  <c r="G125" i="1"/>
  <c r="H125" i="1"/>
  <c r="G126" i="1"/>
  <c r="H126" i="1"/>
  <c r="G127" i="1"/>
  <c r="H127" i="1"/>
  <c r="G128" i="1"/>
  <c r="H128" i="1"/>
  <c r="G129" i="1"/>
  <c r="H129" i="1"/>
  <c r="G130" i="1"/>
  <c r="H130" i="1"/>
  <c r="G131" i="1"/>
  <c r="H131" i="1"/>
  <c r="G132" i="1"/>
  <c r="H132" i="1"/>
  <c r="G133" i="1"/>
  <c r="H133" i="1"/>
  <c r="G134" i="1"/>
  <c r="H134" i="1"/>
  <c r="G135" i="1"/>
  <c r="H135" i="1"/>
  <c r="G136" i="1"/>
  <c r="H136" i="1"/>
  <c r="G137" i="1"/>
  <c r="H137" i="1"/>
  <c r="G138" i="1"/>
  <c r="H138" i="1"/>
  <c r="G139" i="1"/>
  <c r="H139" i="1"/>
  <c r="G140" i="1"/>
  <c r="H140" i="1"/>
  <c r="G141" i="1"/>
  <c r="H141" i="1"/>
  <c r="G142" i="1"/>
  <c r="H142" i="1"/>
  <c r="G143" i="1"/>
  <c r="H143" i="1"/>
  <c r="G144" i="1"/>
  <c r="H144" i="1"/>
  <c r="G145" i="1"/>
  <c r="H145" i="1"/>
  <c r="G146" i="1"/>
  <c r="H146" i="1"/>
  <c r="G147" i="1"/>
  <c r="H147" i="1"/>
  <c r="G148" i="1"/>
  <c r="H148" i="1"/>
  <c r="G149" i="1"/>
  <c r="H149" i="1"/>
  <c r="G150" i="1"/>
  <c r="H150" i="1"/>
  <c r="G151" i="1"/>
  <c r="H151" i="1"/>
  <c r="G152" i="1"/>
  <c r="H152" i="1"/>
  <c r="G153" i="1"/>
  <c r="H153" i="1"/>
  <c r="G154" i="1"/>
  <c r="H154" i="1"/>
  <c r="G155" i="1"/>
  <c r="H155" i="1"/>
  <c r="G156" i="1"/>
  <c r="H156" i="1"/>
  <c r="G157" i="1"/>
  <c r="H157" i="1"/>
  <c r="G158" i="1"/>
  <c r="H158" i="1"/>
  <c r="G159" i="1"/>
  <c r="H159" i="1"/>
  <c r="G160" i="1"/>
  <c r="H160" i="1"/>
  <c r="G161" i="1"/>
  <c r="H161" i="1"/>
  <c r="G162" i="1"/>
  <c r="H162" i="1"/>
  <c r="G163" i="1"/>
  <c r="H163" i="1"/>
  <c r="G164" i="1"/>
  <c r="H164" i="1"/>
  <c r="G165" i="1"/>
  <c r="H165" i="1"/>
  <c r="G166" i="1"/>
  <c r="H166" i="1"/>
  <c r="G167" i="1"/>
  <c r="H167" i="1"/>
  <c r="G168" i="1"/>
  <c r="H168" i="1"/>
  <c r="G169" i="1"/>
  <c r="H169" i="1"/>
  <c r="G170" i="1"/>
  <c r="H170" i="1"/>
  <c r="G171" i="1"/>
  <c r="H171" i="1"/>
  <c r="G172" i="1"/>
  <c r="H172" i="1"/>
  <c r="G173" i="1"/>
  <c r="H173" i="1"/>
  <c r="G174" i="1"/>
  <c r="H174" i="1"/>
  <c r="G175" i="1"/>
  <c r="H175" i="1"/>
  <c r="G176" i="1"/>
  <c r="H176" i="1"/>
  <c r="G177" i="1"/>
  <c r="H177" i="1"/>
  <c r="G178" i="1"/>
  <c r="H178" i="1"/>
  <c r="G179" i="1"/>
  <c r="H179" i="1"/>
  <c r="G180" i="1"/>
  <c r="H180" i="1"/>
  <c r="G181" i="1"/>
  <c r="H181" i="1"/>
  <c r="G182" i="1"/>
  <c r="H182" i="1"/>
  <c r="G183" i="1"/>
  <c r="H183" i="1"/>
  <c r="G184" i="1"/>
  <c r="H184" i="1"/>
  <c r="G185" i="1"/>
  <c r="H185" i="1"/>
  <c r="G186" i="1"/>
  <c r="H186" i="1"/>
  <c r="G187" i="1"/>
  <c r="H187" i="1"/>
  <c r="G188" i="1"/>
  <c r="H188" i="1"/>
  <c r="G189" i="1"/>
  <c r="H189" i="1"/>
  <c r="G190" i="1"/>
  <c r="H190" i="1"/>
  <c r="G191" i="1"/>
  <c r="H191" i="1"/>
  <c r="G192" i="1"/>
  <c r="H192" i="1"/>
  <c r="G193" i="1"/>
  <c r="H193" i="1"/>
  <c r="G194" i="1"/>
  <c r="H194" i="1"/>
  <c r="G195" i="1"/>
  <c r="H195" i="1"/>
  <c r="G196" i="1"/>
  <c r="H196" i="1"/>
  <c r="G197" i="1"/>
  <c r="H197" i="1"/>
  <c r="G198" i="1"/>
  <c r="H198" i="1"/>
  <c r="G199" i="1"/>
  <c r="H199" i="1"/>
  <c r="G200" i="1"/>
  <c r="H200" i="1"/>
  <c r="G201" i="1"/>
  <c r="H201" i="1"/>
  <c r="G202" i="1"/>
  <c r="H202" i="1"/>
  <c r="G203" i="1"/>
  <c r="H203" i="1"/>
  <c r="G204" i="1"/>
  <c r="H204" i="1"/>
  <c r="G205" i="1"/>
  <c r="H205" i="1"/>
  <c r="G206" i="1"/>
  <c r="H206" i="1"/>
  <c r="G207" i="1"/>
  <c r="H207" i="1"/>
  <c r="G208" i="1"/>
  <c r="H208" i="1"/>
  <c r="G209" i="1"/>
  <c r="H209" i="1"/>
  <c r="G210" i="1"/>
  <c r="H210" i="1"/>
  <c r="G211" i="1"/>
  <c r="H211" i="1"/>
  <c r="G212" i="1"/>
  <c r="H212" i="1"/>
  <c r="G213" i="1"/>
  <c r="H213" i="1"/>
  <c r="G214" i="1"/>
  <c r="H214" i="1"/>
  <c r="G215" i="1"/>
  <c r="H215" i="1"/>
  <c r="G216" i="1"/>
  <c r="H216" i="1"/>
  <c r="G217" i="1"/>
  <c r="H217" i="1"/>
  <c r="G218" i="1"/>
  <c r="H218" i="1"/>
  <c r="G219" i="1"/>
  <c r="H219" i="1"/>
  <c r="G220" i="1"/>
  <c r="H220" i="1"/>
  <c r="G221" i="1"/>
  <c r="H221" i="1"/>
  <c r="G222" i="1"/>
  <c r="H222" i="1"/>
  <c r="G223" i="1"/>
  <c r="H223" i="1"/>
  <c r="G224" i="1"/>
  <c r="H224" i="1"/>
  <c r="G225" i="1"/>
  <c r="H225" i="1"/>
  <c r="G226" i="1"/>
  <c r="H226" i="1"/>
  <c r="G227" i="1"/>
  <c r="H227" i="1"/>
  <c r="G228" i="1"/>
  <c r="H228" i="1"/>
  <c r="G229" i="1"/>
  <c r="H229" i="1"/>
  <c r="G230" i="1"/>
  <c r="H230" i="1"/>
  <c r="G231" i="1"/>
  <c r="H231" i="1"/>
  <c r="G232" i="1"/>
  <c r="H232" i="1"/>
  <c r="G233" i="1"/>
  <c r="H233" i="1"/>
  <c r="G234" i="1"/>
  <c r="H234" i="1"/>
  <c r="G235" i="1"/>
  <c r="H235" i="1"/>
  <c r="G236" i="1"/>
  <c r="H236" i="1"/>
  <c r="G237" i="1"/>
  <c r="H237" i="1"/>
  <c r="G238" i="1"/>
  <c r="H238" i="1"/>
  <c r="G239" i="1"/>
  <c r="H239" i="1"/>
  <c r="G240" i="1"/>
  <c r="H240" i="1"/>
  <c r="G241" i="1"/>
  <c r="H241" i="1"/>
  <c r="G242" i="1"/>
  <c r="H242" i="1"/>
  <c r="G243" i="1"/>
  <c r="H243" i="1"/>
  <c r="G244" i="1"/>
  <c r="H244" i="1"/>
  <c r="G245" i="1"/>
  <c r="H245" i="1"/>
  <c r="G246" i="1"/>
  <c r="H246" i="1"/>
  <c r="G247" i="1"/>
  <c r="H247" i="1"/>
  <c r="G248" i="1"/>
  <c r="H248" i="1"/>
  <c r="G249" i="1"/>
  <c r="H249" i="1"/>
  <c r="G250" i="1"/>
  <c r="H250" i="1"/>
  <c r="G251" i="1"/>
  <c r="H251" i="1"/>
  <c r="G252" i="1"/>
  <c r="H252" i="1"/>
  <c r="G253" i="1"/>
  <c r="H253" i="1"/>
  <c r="G254" i="1"/>
  <c r="H254" i="1"/>
  <c r="G255" i="1"/>
  <c r="H255" i="1"/>
  <c r="G256" i="1"/>
  <c r="H256" i="1"/>
  <c r="G257" i="1"/>
  <c r="H257" i="1"/>
  <c r="G258" i="1"/>
  <c r="H258" i="1"/>
  <c r="G259" i="1"/>
  <c r="H259" i="1"/>
  <c r="G260" i="1"/>
  <c r="H260" i="1"/>
  <c r="G261" i="1"/>
  <c r="H261" i="1"/>
  <c r="G262" i="1"/>
  <c r="H262" i="1"/>
  <c r="G263" i="1"/>
  <c r="H263" i="1"/>
  <c r="G264" i="1"/>
  <c r="H264" i="1"/>
  <c r="G265" i="1"/>
  <c r="H265" i="1"/>
  <c r="G266" i="1"/>
  <c r="H266" i="1"/>
  <c r="G267" i="1"/>
  <c r="H267" i="1"/>
  <c r="G268" i="1"/>
  <c r="H268" i="1"/>
  <c r="G269" i="1"/>
  <c r="H269" i="1"/>
  <c r="G270" i="1"/>
  <c r="H270" i="1"/>
  <c r="G271" i="1"/>
  <c r="H271" i="1"/>
  <c r="G272" i="1"/>
  <c r="H272" i="1"/>
  <c r="G273" i="1"/>
  <c r="H273" i="1"/>
  <c r="G274" i="1"/>
  <c r="H274" i="1"/>
  <c r="G275" i="1"/>
  <c r="H275" i="1"/>
  <c r="G276" i="1"/>
  <c r="H276" i="1"/>
  <c r="G277" i="1"/>
  <c r="H277" i="1"/>
  <c r="G278" i="1"/>
  <c r="H278" i="1"/>
  <c r="G279" i="1"/>
  <c r="H279" i="1"/>
  <c r="G280" i="1"/>
  <c r="H280" i="1"/>
  <c r="G281" i="1"/>
  <c r="H281" i="1"/>
  <c r="G282" i="1"/>
  <c r="H282" i="1"/>
  <c r="G283" i="1"/>
  <c r="H283" i="1"/>
  <c r="G284" i="1"/>
  <c r="H284" i="1"/>
  <c r="G285" i="1"/>
  <c r="H285" i="1"/>
  <c r="G286" i="1"/>
  <c r="H286" i="1"/>
  <c r="G287" i="1"/>
  <c r="H287" i="1"/>
  <c r="G288" i="1"/>
  <c r="H288" i="1"/>
  <c r="G289" i="1"/>
  <c r="H289" i="1"/>
  <c r="G290" i="1"/>
  <c r="H290" i="1"/>
  <c r="G291" i="1"/>
  <c r="H291" i="1"/>
  <c r="G292" i="1"/>
  <c r="H292" i="1"/>
  <c r="G293" i="1"/>
  <c r="H293" i="1"/>
  <c r="G294" i="1"/>
  <c r="H294" i="1"/>
  <c r="G295" i="1"/>
  <c r="H295" i="1"/>
  <c r="G296" i="1"/>
  <c r="H296" i="1"/>
  <c r="G297" i="1"/>
  <c r="H297" i="1"/>
  <c r="G298" i="1"/>
  <c r="H298" i="1"/>
  <c r="G299" i="1"/>
  <c r="H299" i="1"/>
  <c r="G300" i="1"/>
  <c r="H300" i="1"/>
  <c r="G301" i="1"/>
  <c r="H301" i="1"/>
  <c r="G302" i="1"/>
  <c r="H302" i="1"/>
  <c r="G303" i="1"/>
  <c r="H303" i="1"/>
  <c r="G304" i="1"/>
  <c r="H304" i="1"/>
  <c r="G305" i="1"/>
  <c r="H305" i="1"/>
  <c r="G306" i="1"/>
  <c r="H306" i="1"/>
  <c r="G307" i="1"/>
  <c r="H307" i="1"/>
  <c r="G308" i="1"/>
  <c r="H308" i="1"/>
  <c r="G309" i="1"/>
  <c r="H309" i="1"/>
  <c r="G310" i="1"/>
  <c r="H310" i="1"/>
  <c r="G311" i="1"/>
  <c r="H311" i="1"/>
  <c r="G312" i="1"/>
  <c r="H312" i="1"/>
  <c r="G313" i="1"/>
  <c r="H313" i="1"/>
  <c r="G314" i="1"/>
  <c r="H314" i="1"/>
  <c r="G315" i="1"/>
  <c r="H315" i="1"/>
  <c r="G316" i="1"/>
  <c r="H316" i="1"/>
  <c r="G317" i="1"/>
  <c r="H317" i="1"/>
  <c r="G318" i="1"/>
  <c r="H318" i="1"/>
  <c r="G319" i="1"/>
  <c r="H319" i="1"/>
  <c r="G320" i="1"/>
  <c r="H320" i="1"/>
  <c r="G321" i="1"/>
  <c r="H321" i="1"/>
  <c r="G322" i="1"/>
  <c r="H322" i="1"/>
  <c r="G323" i="1"/>
  <c r="H323" i="1"/>
  <c r="G324" i="1"/>
  <c r="H324" i="1"/>
  <c r="G325" i="1"/>
  <c r="H325" i="1"/>
  <c r="G326" i="1"/>
  <c r="H326" i="1"/>
  <c r="G327" i="1"/>
  <c r="H327" i="1"/>
  <c r="G328" i="1"/>
  <c r="H328" i="1"/>
  <c r="G329" i="1"/>
  <c r="H329" i="1"/>
  <c r="G330" i="1"/>
  <c r="H330" i="1"/>
  <c r="G331" i="1"/>
  <c r="H331" i="1"/>
  <c r="G332" i="1"/>
  <c r="H332" i="1"/>
  <c r="G333" i="1"/>
  <c r="H333" i="1"/>
  <c r="G334" i="1"/>
  <c r="H334" i="1"/>
  <c r="G335" i="1"/>
  <c r="H335" i="1"/>
  <c r="G336" i="1"/>
  <c r="H336" i="1"/>
  <c r="G337" i="1"/>
  <c r="H337" i="1"/>
  <c r="G338" i="1"/>
  <c r="H338" i="1"/>
  <c r="G339" i="1"/>
  <c r="H339" i="1"/>
  <c r="G340" i="1"/>
  <c r="H340" i="1"/>
  <c r="G341" i="1"/>
  <c r="H341" i="1"/>
  <c r="G342" i="1"/>
  <c r="H342" i="1"/>
  <c r="G343" i="1"/>
  <c r="H343" i="1"/>
  <c r="G344" i="1"/>
  <c r="H344" i="1"/>
  <c r="G345" i="1"/>
  <c r="H345" i="1"/>
  <c r="G346" i="1"/>
  <c r="H346" i="1"/>
  <c r="G347" i="1"/>
  <c r="H347" i="1"/>
  <c r="G348" i="1"/>
  <c r="H348" i="1"/>
  <c r="G349" i="1"/>
  <c r="H349" i="1"/>
  <c r="G350" i="1"/>
  <c r="H350" i="1"/>
  <c r="G351" i="1"/>
  <c r="H351" i="1"/>
  <c r="G352" i="1"/>
  <c r="H352" i="1"/>
  <c r="G353" i="1"/>
  <c r="H353" i="1"/>
  <c r="G354" i="1"/>
  <c r="H354" i="1"/>
  <c r="G355" i="1"/>
  <c r="H355" i="1"/>
  <c r="G356" i="1"/>
  <c r="H356" i="1"/>
  <c r="G357" i="1"/>
  <c r="H357" i="1"/>
  <c r="G358" i="1"/>
  <c r="H358" i="1"/>
  <c r="G359" i="1"/>
  <c r="H359" i="1"/>
  <c r="G360" i="1"/>
  <c r="H360" i="1"/>
  <c r="G361" i="1"/>
  <c r="H361" i="1"/>
  <c r="G362" i="1"/>
  <c r="H362" i="1"/>
  <c r="G363" i="1"/>
  <c r="H363" i="1"/>
  <c r="G364" i="1"/>
  <c r="H364" i="1"/>
  <c r="G365" i="1"/>
  <c r="H365" i="1"/>
  <c r="G366" i="1"/>
  <c r="H366" i="1"/>
  <c r="G367" i="1"/>
  <c r="H367" i="1"/>
  <c r="G368" i="1"/>
  <c r="H368" i="1"/>
  <c r="G369" i="1"/>
  <c r="H369" i="1"/>
  <c r="G370" i="1"/>
  <c r="H370" i="1"/>
  <c r="G371" i="1"/>
  <c r="H371" i="1"/>
  <c r="G372" i="1"/>
  <c r="H372" i="1"/>
  <c r="G373" i="1"/>
  <c r="H373" i="1"/>
  <c r="G374" i="1"/>
  <c r="H374" i="1"/>
  <c r="G375" i="1"/>
  <c r="H375" i="1"/>
  <c r="G376" i="1"/>
  <c r="H376" i="1"/>
  <c r="G377" i="1"/>
  <c r="H377" i="1"/>
  <c r="G378" i="1"/>
  <c r="H378" i="1"/>
  <c r="G379" i="1"/>
  <c r="H379" i="1"/>
  <c r="G380" i="1"/>
  <c r="H380" i="1"/>
  <c r="G381" i="1"/>
  <c r="H381" i="1"/>
  <c r="G382" i="1"/>
  <c r="H382" i="1"/>
  <c r="G383" i="1"/>
  <c r="H383" i="1"/>
  <c r="G384" i="1"/>
  <c r="H384" i="1"/>
  <c r="G385" i="1"/>
  <c r="H385" i="1"/>
  <c r="G386" i="1"/>
  <c r="H386" i="1"/>
  <c r="G387" i="1"/>
  <c r="H387" i="1"/>
  <c r="G388" i="1"/>
  <c r="H388" i="1"/>
  <c r="G389" i="1"/>
  <c r="H389" i="1"/>
  <c r="G390" i="1"/>
  <c r="H390" i="1"/>
  <c r="G391" i="1"/>
  <c r="H391" i="1"/>
  <c r="G392" i="1"/>
  <c r="H392" i="1"/>
  <c r="G393" i="1"/>
  <c r="H393" i="1"/>
  <c r="G394" i="1"/>
  <c r="H394" i="1"/>
  <c r="G395" i="1"/>
  <c r="H395" i="1"/>
  <c r="G396" i="1"/>
  <c r="H396" i="1"/>
  <c r="G397" i="1"/>
  <c r="H397" i="1"/>
  <c r="G398" i="1"/>
  <c r="H398" i="1"/>
  <c r="G399" i="1"/>
  <c r="H399" i="1"/>
  <c r="G400" i="1"/>
  <c r="H400" i="1"/>
  <c r="G401" i="1"/>
  <c r="H401" i="1"/>
  <c r="G402" i="1"/>
  <c r="H402" i="1"/>
  <c r="G403" i="1"/>
  <c r="H403" i="1"/>
  <c r="G404" i="1"/>
  <c r="H404" i="1"/>
  <c r="G405" i="1"/>
  <c r="H405" i="1"/>
  <c r="G406" i="1"/>
  <c r="H406" i="1"/>
  <c r="G407" i="1"/>
  <c r="H407" i="1"/>
  <c r="G408" i="1"/>
  <c r="H408" i="1"/>
  <c r="G409" i="1"/>
  <c r="H409" i="1"/>
  <c r="G410" i="1"/>
  <c r="H410" i="1"/>
  <c r="G411" i="1"/>
  <c r="H411" i="1"/>
  <c r="G412" i="1"/>
  <c r="H412" i="1"/>
  <c r="G413" i="1"/>
  <c r="H413" i="1"/>
  <c r="G414" i="1"/>
  <c r="H414" i="1"/>
  <c r="G415" i="1"/>
  <c r="H415" i="1"/>
  <c r="G416" i="1"/>
  <c r="H416" i="1"/>
  <c r="G417" i="1"/>
  <c r="H417" i="1"/>
  <c r="G418" i="1"/>
  <c r="H418" i="1"/>
  <c r="G419" i="1"/>
  <c r="H419" i="1"/>
  <c r="G420" i="1"/>
  <c r="H420" i="1"/>
  <c r="G421" i="1"/>
  <c r="H421" i="1"/>
  <c r="G422" i="1"/>
  <c r="H422" i="1"/>
  <c r="G423" i="1"/>
  <c r="H423" i="1"/>
  <c r="G424" i="1"/>
  <c r="H424" i="1"/>
  <c r="G425" i="1"/>
  <c r="H425" i="1"/>
  <c r="G426" i="1"/>
  <c r="H426" i="1"/>
  <c r="G427" i="1"/>
  <c r="H427" i="1"/>
  <c r="G428" i="1"/>
  <c r="H428" i="1"/>
  <c r="G429" i="1"/>
  <c r="H429" i="1"/>
  <c r="G430" i="1"/>
  <c r="H430" i="1"/>
  <c r="G431" i="1"/>
  <c r="H431" i="1"/>
  <c r="G432" i="1"/>
  <c r="H432" i="1"/>
  <c r="G433" i="1"/>
  <c r="H433" i="1"/>
  <c r="G434" i="1"/>
  <c r="H434" i="1"/>
  <c r="G435" i="1"/>
  <c r="H435" i="1"/>
  <c r="G436" i="1"/>
  <c r="H436" i="1"/>
  <c r="G437" i="1"/>
  <c r="H437" i="1"/>
  <c r="G438" i="1"/>
  <c r="H438" i="1"/>
  <c r="G439" i="1"/>
  <c r="H439" i="1"/>
  <c r="G440" i="1"/>
  <c r="H440" i="1"/>
  <c r="G441" i="1"/>
  <c r="H441" i="1"/>
  <c r="G442" i="1"/>
  <c r="H442" i="1"/>
  <c r="G443" i="1"/>
  <c r="H443" i="1"/>
  <c r="G444" i="1"/>
  <c r="H444" i="1"/>
  <c r="G445" i="1"/>
  <c r="H445" i="1"/>
  <c r="G446" i="1"/>
  <c r="H446" i="1"/>
  <c r="G447" i="1"/>
  <c r="H447" i="1"/>
  <c r="G448" i="1"/>
  <c r="H448" i="1"/>
  <c r="G449" i="1"/>
  <c r="H449" i="1"/>
  <c r="G450" i="1"/>
  <c r="H450" i="1"/>
  <c r="G451" i="1"/>
  <c r="H451" i="1"/>
  <c r="G452" i="1"/>
  <c r="H452" i="1"/>
  <c r="G453" i="1"/>
  <c r="H453" i="1"/>
  <c r="G454" i="1"/>
  <c r="H454" i="1"/>
  <c r="G455" i="1"/>
  <c r="H455" i="1"/>
  <c r="G456" i="1"/>
  <c r="H456" i="1"/>
  <c r="G457" i="1"/>
  <c r="H457" i="1"/>
  <c r="G458" i="1"/>
  <c r="H458" i="1"/>
  <c r="G459" i="1"/>
  <c r="H459" i="1"/>
  <c r="G460" i="1"/>
  <c r="H460" i="1"/>
  <c r="G461" i="1"/>
  <c r="H461" i="1"/>
  <c r="G462" i="1"/>
  <c r="H462" i="1"/>
  <c r="G463" i="1"/>
  <c r="H463" i="1"/>
  <c r="G464" i="1"/>
  <c r="H464" i="1"/>
  <c r="G465" i="1"/>
  <c r="H465" i="1"/>
  <c r="G466" i="1"/>
  <c r="H466" i="1"/>
  <c r="G467" i="1"/>
  <c r="H467" i="1"/>
  <c r="G468" i="1"/>
  <c r="H468" i="1"/>
  <c r="G469" i="1"/>
  <c r="H469" i="1"/>
  <c r="G470" i="1"/>
  <c r="H470" i="1"/>
  <c r="G471" i="1"/>
  <c r="H471" i="1"/>
  <c r="G472" i="1"/>
  <c r="H472" i="1"/>
  <c r="G473" i="1"/>
  <c r="H473" i="1"/>
  <c r="G474" i="1"/>
  <c r="H474" i="1"/>
  <c r="G475" i="1"/>
  <c r="H475" i="1"/>
  <c r="G476" i="1"/>
  <c r="H476" i="1"/>
  <c r="G477" i="1"/>
  <c r="H477" i="1"/>
  <c r="G478" i="1"/>
  <c r="H478" i="1"/>
  <c r="G479" i="1"/>
  <c r="H479" i="1"/>
  <c r="G480" i="1"/>
  <c r="H480" i="1"/>
  <c r="G481" i="1"/>
  <c r="H481" i="1"/>
  <c r="G482" i="1"/>
  <c r="H482" i="1"/>
  <c r="G483" i="1"/>
  <c r="H483" i="1"/>
  <c r="G484" i="1"/>
  <c r="H484" i="1"/>
  <c r="G485" i="1"/>
  <c r="H485" i="1"/>
  <c r="G486" i="1"/>
  <c r="H486" i="1"/>
  <c r="G487" i="1"/>
  <c r="H487" i="1"/>
  <c r="G488" i="1"/>
  <c r="H488" i="1"/>
  <c r="G489" i="1"/>
  <c r="H489" i="1"/>
  <c r="G490" i="1"/>
  <c r="H490" i="1"/>
  <c r="G491" i="1"/>
  <c r="H491" i="1"/>
  <c r="G492" i="1"/>
  <c r="H492" i="1"/>
  <c r="G493" i="1"/>
  <c r="H493" i="1"/>
  <c r="G494" i="1"/>
  <c r="H494" i="1"/>
  <c r="G495" i="1"/>
  <c r="H495" i="1"/>
  <c r="G496" i="1"/>
  <c r="H496" i="1"/>
  <c r="G497" i="1"/>
  <c r="H497" i="1"/>
  <c r="G498" i="1"/>
  <c r="H498" i="1"/>
  <c r="G499" i="1"/>
  <c r="H499" i="1"/>
  <c r="G500" i="1"/>
  <c r="H500" i="1"/>
  <c r="G501" i="1"/>
  <c r="H501" i="1"/>
  <c r="G502" i="1"/>
  <c r="H502" i="1"/>
  <c r="G503" i="1"/>
  <c r="H503" i="1"/>
  <c r="G504" i="1"/>
  <c r="H504" i="1"/>
  <c r="G505" i="1"/>
  <c r="H505" i="1"/>
  <c r="G506" i="1"/>
  <c r="H506" i="1"/>
  <c r="G507" i="1"/>
  <c r="H507" i="1"/>
  <c r="G508" i="1"/>
  <c r="H508" i="1"/>
  <c r="G509" i="1"/>
  <c r="H509" i="1"/>
  <c r="G510" i="1"/>
  <c r="H510" i="1"/>
  <c r="G511" i="1"/>
  <c r="H511" i="1"/>
  <c r="G512" i="1"/>
  <c r="H512" i="1"/>
  <c r="G513" i="1"/>
  <c r="H513" i="1"/>
  <c r="G514" i="1"/>
  <c r="H514" i="1"/>
  <c r="G515" i="1"/>
  <c r="H515" i="1"/>
  <c r="G516" i="1"/>
  <c r="H516" i="1"/>
  <c r="G517" i="1"/>
  <c r="H517" i="1"/>
  <c r="G518" i="1"/>
  <c r="H518" i="1"/>
  <c r="G519" i="1"/>
  <c r="H519" i="1"/>
  <c r="G520" i="1"/>
  <c r="H520" i="1"/>
  <c r="G521" i="1"/>
  <c r="H521" i="1"/>
  <c r="G522" i="1"/>
  <c r="H522" i="1"/>
  <c r="G523" i="1"/>
  <c r="H523" i="1"/>
  <c r="G524" i="1"/>
  <c r="H524" i="1"/>
  <c r="G525" i="1"/>
  <c r="H525" i="1"/>
  <c r="G526" i="1"/>
  <c r="H526" i="1"/>
  <c r="G527" i="1"/>
  <c r="H527" i="1"/>
  <c r="G528" i="1"/>
  <c r="H528" i="1"/>
  <c r="G529" i="1"/>
  <c r="H529" i="1"/>
  <c r="G530" i="1"/>
  <c r="H530" i="1"/>
  <c r="G531" i="1"/>
  <c r="H531" i="1"/>
  <c r="G532" i="1"/>
  <c r="H532" i="1"/>
  <c r="G533" i="1"/>
  <c r="H533" i="1"/>
  <c r="G534" i="1"/>
  <c r="H534" i="1"/>
  <c r="G535" i="1"/>
  <c r="H535" i="1"/>
  <c r="G536" i="1"/>
  <c r="H536" i="1"/>
  <c r="G537" i="1"/>
  <c r="H537" i="1"/>
  <c r="G538" i="1"/>
  <c r="H538" i="1"/>
  <c r="G539" i="1"/>
  <c r="H539" i="1"/>
  <c r="G540" i="1"/>
  <c r="H540" i="1"/>
  <c r="G541" i="1"/>
  <c r="H541" i="1"/>
  <c r="G542" i="1"/>
  <c r="H542" i="1"/>
  <c r="G543" i="1"/>
  <c r="H543" i="1"/>
  <c r="G544" i="1"/>
  <c r="H544" i="1"/>
  <c r="G545" i="1"/>
  <c r="H545" i="1"/>
  <c r="G546" i="1"/>
  <c r="H546" i="1"/>
  <c r="G547" i="1"/>
  <c r="H547" i="1"/>
  <c r="G548" i="1"/>
  <c r="H548" i="1"/>
  <c r="G549" i="1"/>
  <c r="H549" i="1"/>
  <c r="G550" i="1"/>
  <c r="H550" i="1"/>
  <c r="G551" i="1"/>
  <c r="H551" i="1"/>
  <c r="G552" i="1"/>
  <c r="H552" i="1"/>
  <c r="G553" i="1"/>
  <c r="H553" i="1"/>
  <c r="G554" i="1"/>
  <c r="H554" i="1"/>
  <c r="G555" i="1"/>
  <c r="H555" i="1"/>
  <c r="G556" i="1"/>
  <c r="H556" i="1"/>
  <c r="G557" i="1"/>
  <c r="H557" i="1"/>
  <c r="G558" i="1"/>
  <c r="H558" i="1"/>
  <c r="G559" i="1"/>
  <c r="H559" i="1"/>
  <c r="G560" i="1"/>
  <c r="H560" i="1"/>
  <c r="G561" i="1"/>
  <c r="H561" i="1"/>
  <c r="G562" i="1"/>
  <c r="H562" i="1"/>
  <c r="G563" i="1"/>
  <c r="H563" i="1"/>
  <c r="G564" i="1"/>
  <c r="H564" i="1"/>
  <c r="G565" i="1"/>
  <c r="H565" i="1"/>
  <c r="G566" i="1"/>
  <c r="H566" i="1"/>
  <c r="G567" i="1"/>
  <c r="H567" i="1"/>
  <c r="G568" i="1"/>
  <c r="H568" i="1"/>
  <c r="G569" i="1"/>
  <c r="H569" i="1"/>
  <c r="G570" i="1"/>
  <c r="H570" i="1"/>
  <c r="G571" i="1"/>
  <c r="H571" i="1"/>
  <c r="G572" i="1"/>
  <c r="H572" i="1"/>
  <c r="G573" i="1"/>
  <c r="H573" i="1"/>
  <c r="G574" i="1"/>
  <c r="H574" i="1"/>
  <c r="G575" i="1"/>
  <c r="H575" i="1"/>
  <c r="G576" i="1"/>
  <c r="H576" i="1"/>
  <c r="G577" i="1"/>
  <c r="H577" i="1"/>
  <c r="G578" i="1"/>
  <c r="H578" i="1"/>
  <c r="G579" i="1"/>
  <c r="H579" i="1"/>
  <c r="G580" i="1"/>
  <c r="H580" i="1"/>
  <c r="G581" i="1"/>
  <c r="H581" i="1"/>
  <c r="G582" i="1"/>
  <c r="H582" i="1"/>
  <c r="G583" i="1"/>
  <c r="H583" i="1"/>
  <c r="G584" i="1"/>
  <c r="H584" i="1"/>
  <c r="G585" i="1"/>
  <c r="H585" i="1"/>
  <c r="G586" i="1"/>
  <c r="H586" i="1"/>
  <c r="G587" i="1"/>
  <c r="H587" i="1"/>
  <c r="G588" i="1"/>
  <c r="H588" i="1"/>
  <c r="G589" i="1"/>
  <c r="H589" i="1"/>
  <c r="G590" i="1"/>
  <c r="H590" i="1"/>
  <c r="G591" i="1"/>
  <c r="H591" i="1"/>
  <c r="G592" i="1"/>
  <c r="H592" i="1"/>
  <c r="G593" i="1"/>
  <c r="H593" i="1"/>
  <c r="G594" i="1"/>
  <c r="H594" i="1"/>
  <c r="G595" i="1"/>
  <c r="H595" i="1"/>
  <c r="G596" i="1"/>
  <c r="H596" i="1"/>
  <c r="G597" i="1"/>
  <c r="H597" i="1"/>
  <c r="G598" i="1"/>
  <c r="H598" i="1"/>
  <c r="G599" i="1"/>
  <c r="H599" i="1"/>
  <c r="G600" i="1"/>
  <c r="H600" i="1"/>
  <c r="G601" i="1"/>
  <c r="H601" i="1"/>
  <c r="G602" i="1"/>
  <c r="H602" i="1"/>
  <c r="G603" i="1"/>
  <c r="H603" i="1"/>
  <c r="G604" i="1"/>
  <c r="H604" i="1"/>
  <c r="G605" i="1"/>
  <c r="H605" i="1"/>
  <c r="G606" i="1"/>
  <c r="H606" i="1"/>
  <c r="G607" i="1"/>
  <c r="H607" i="1"/>
  <c r="G608" i="1"/>
  <c r="H608" i="1"/>
  <c r="G609" i="1"/>
  <c r="H609" i="1"/>
  <c r="G610" i="1"/>
  <c r="H610" i="1"/>
  <c r="G611" i="1"/>
  <c r="H611" i="1"/>
  <c r="G612" i="1"/>
  <c r="H612" i="1"/>
  <c r="G613" i="1"/>
  <c r="H613" i="1"/>
  <c r="G614" i="1"/>
  <c r="H614" i="1"/>
  <c r="G615" i="1"/>
  <c r="H615" i="1"/>
  <c r="G616" i="1"/>
  <c r="H616" i="1"/>
  <c r="G617" i="1"/>
  <c r="H617" i="1"/>
  <c r="G618" i="1"/>
  <c r="H618" i="1"/>
  <c r="G619" i="1"/>
  <c r="H619" i="1"/>
  <c r="G620" i="1"/>
  <c r="H620" i="1"/>
  <c r="G621" i="1"/>
  <c r="H621" i="1"/>
  <c r="G622" i="1"/>
  <c r="H622" i="1"/>
  <c r="G623" i="1"/>
  <c r="H623" i="1"/>
  <c r="G624" i="1"/>
  <c r="H624" i="1"/>
  <c r="G625" i="1"/>
  <c r="H625" i="1"/>
  <c r="G626" i="1"/>
  <c r="H626" i="1"/>
  <c r="G627" i="1"/>
  <c r="H627" i="1"/>
  <c r="G628" i="1"/>
  <c r="H628" i="1"/>
  <c r="G629" i="1"/>
  <c r="H629" i="1"/>
  <c r="G630" i="1"/>
  <c r="H630" i="1"/>
  <c r="G631" i="1"/>
  <c r="H631" i="1"/>
  <c r="G632" i="1"/>
  <c r="H632" i="1"/>
  <c r="G633" i="1"/>
  <c r="H633" i="1"/>
  <c r="G634" i="1"/>
  <c r="H634" i="1"/>
  <c r="G635" i="1"/>
  <c r="H635" i="1"/>
  <c r="G636" i="1"/>
  <c r="H636" i="1"/>
  <c r="G637" i="1"/>
  <c r="H637" i="1"/>
  <c r="G638" i="1"/>
  <c r="H638" i="1"/>
  <c r="G639" i="1"/>
  <c r="H639" i="1"/>
  <c r="G640" i="1"/>
  <c r="H640" i="1"/>
  <c r="G641" i="1"/>
  <c r="H641" i="1"/>
  <c r="G642" i="1"/>
  <c r="H642" i="1"/>
  <c r="G643" i="1"/>
  <c r="H643" i="1"/>
  <c r="G644" i="1"/>
  <c r="H644" i="1"/>
  <c r="G645" i="1"/>
  <c r="H645" i="1"/>
  <c r="G646" i="1"/>
  <c r="H646" i="1"/>
  <c r="G647" i="1"/>
  <c r="H647" i="1"/>
  <c r="G648" i="1"/>
  <c r="H648" i="1"/>
  <c r="G649" i="1"/>
  <c r="H649" i="1"/>
  <c r="G650" i="1"/>
  <c r="H650" i="1"/>
  <c r="G651" i="1"/>
  <c r="H651" i="1"/>
  <c r="G652" i="1"/>
  <c r="H652" i="1"/>
  <c r="G653" i="1"/>
  <c r="H653" i="1"/>
  <c r="G654" i="1"/>
  <c r="H654" i="1"/>
  <c r="G655" i="1"/>
  <c r="H655" i="1"/>
  <c r="G656" i="1"/>
  <c r="H656" i="1"/>
  <c r="G657" i="1"/>
  <c r="H657" i="1"/>
  <c r="G658" i="1"/>
  <c r="H658" i="1"/>
  <c r="G659" i="1"/>
  <c r="H659" i="1"/>
  <c r="G660" i="1"/>
  <c r="H660" i="1"/>
  <c r="G661" i="1"/>
  <c r="H661" i="1"/>
  <c r="G662" i="1"/>
  <c r="H662" i="1"/>
  <c r="G663" i="1"/>
  <c r="H663" i="1"/>
  <c r="G664" i="1"/>
  <c r="H664" i="1"/>
  <c r="G665" i="1"/>
  <c r="H665" i="1"/>
  <c r="G666" i="1"/>
  <c r="H666" i="1"/>
  <c r="G667" i="1"/>
  <c r="H667" i="1"/>
  <c r="G668" i="1"/>
  <c r="H668" i="1"/>
  <c r="G669" i="1"/>
  <c r="H669" i="1"/>
  <c r="G670" i="1"/>
  <c r="H670" i="1"/>
  <c r="G671" i="1"/>
  <c r="H671" i="1"/>
  <c r="G672" i="1"/>
  <c r="H672" i="1"/>
  <c r="G673" i="1"/>
  <c r="H673" i="1"/>
  <c r="G674" i="1"/>
  <c r="H674" i="1"/>
  <c r="G675" i="1"/>
  <c r="H675" i="1"/>
  <c r="G676" i="1"/>
  <c r="H676" i="1"/>
  <c r="G677" i="1"/>
  <c r="H677" i="1"/>
  <c r="G678" i="1"/>
  <c r="H678" i="1"/>
  <c r="G679" i="1"/>
  <c r="H679" i="1"/>
  <c r="G680" i="1"/>
  <c r="H680" i="1"/>
  <c r="G681" i="1"/>
  <c r="H681" i="1"/>
  <c r="G682" i="1"/>
  <c r="H682" i="1"/>
  <c r="G683" i="1"/>
  <c r="H683" i="1"/>
  <c r="G684" i="1"/>
  <c r="H684" i="1"/>
  <c r="G685" i="1"/>
  <c r="H685" i="1"/>
  <c r="G686" i="1"/>
  <c r="H686" i="1"/>
  <c r="G687" i="1"/>
  <c r="H687" i="1"/>
  <c r="G688" i="1"/>
  <c r="H688" i="1"/>
  <c r="G689" i="1"/>
  <c r="H689" i="1"/>
  <c r="G690" i="1"/>
  <c r="H690" i="1"/>
  <c r="G691" i="1"/>
  <c r="H691" i="1"/>
  <c r="G692" i="1"/>
  <c r="H692" i="1"/>
  <c r="G693" i="1"/>
  <c r="H693" i="1"/>
  <c r="G694" i="1"/>
  <c r="H694" i="1"/>
  <c r="G695" i="1"/>
  <c r="H695" i="1"/>
  <c r="G696" i="1"/>
  <c r="H696" i="1"/>
  <c r="G697" i="1"/>
  <c r="H697" i="1"/>
  <c r="G698" i="1"/>
  <c r="H698" i="1"/>
  <c r="G699" i="1"/>
  <c r="H699" i="1"/>
  <c r="G700" i="1"/>
  <c r="H700" i="1"/>
  <c r="G701" i="1"/>
  <c r="H701" i="1"/>
  <c r="G702" i="1"/>
  <c r="H702" i="1"/>
  <c r="G703" i="1"/>
  <c r="H703" i="1"/>
  <c r="G704" i="1"/>
  <c r="H704" i="1"/>
  <c r="G705" i="1"/>
  <c r="H705" i="1"/>
  <c r="G706" i="1"/>
  <c r="H706" i="1"/>
  <c r="G707" i="1"/>
  <c r="H707" i="1"/>
  <c r="G708" i="1"/>
  <c r="H708" i="1"/>
  <c r="G709" i="1"/>
  <c r="H709" i="1"/>
  <c r="G710" i="1"/>
  <c r="H710" i="1"/>
  <c r="G711" i="1"/>
  <c r="H711" i="1"/>
  <c r="G712" i="1"/>
  <c r="H712" i="1"/>
  <c r="G713" i="1"/>
  <c r="H713" i="1"/>
  <c r="G714" i="1"/>
  <c r="H714" i="1"/>
  <c r="G715" i="1"/>
  <c r="H715" i="1"/>
  <c r="G716" i="1"/>
  <c r="H716" i="1"/>
  <c r="G717" i="1"/>
  <c r="H717" i="1"/>
  <c r="G718" i="1"/>
  <c r="H718" i="1"/>
  <c r="G719" i="1"/>
  <c r="H719" i="1"/>
  <c r="G720" i="1"/>
  <c r="H720" i="1"/>
  <c r="G721" i="1"/>
  <c r="H721" i="1"/>
  <c r="G722" i="1"/>
  <c r="H722" i="1"/>
  <c r="G723" i="1"/>
  <c r="H723" i="1"/>
  <c r="G724" i="1"/>
  <c r="H724" i="1"/>
  <c r="G725" i="1"/>
  <c r="H725" i="1"/>
  <c r="G726" i="1"/>
  <c r="H726" i="1"/>
  <c r="G727" i="1"/>
  <c r="H727" i="1"/>
  <c r="G728" i="1"/>
  <c r="H728" i="1"/>
  <c r="G729" i="1"/>
  <c r="H729" i="1"/>
  <c r="G730" i="1"/>
  <c r="H730" i="1"/>
  <c r="G731" i="1"/>
  <c r="H731" i="1"/>
  <c r="G732" i="1"/>
  <c r="H732" i="1"/>
  <c r="G733" i="1"/>
  <c r="H733" i="1"/>
  <c r="G734" i="1"/>
  <c r="H734" i="1"/>
  <c r="G735" i="1"/>
  <c r="H735" i="1"/>
  <c r="G736" i="1"/>
  <c r="H736" i="1"/>
  <c r="G737" i="1"/>
  <c r="H737" i="1"/>
  <c r="G738" i="1"/>
  <c r="H738" i="1"/>
  <c r="G739" i="1"/>
  <c r="H739" i="1"/>
  <c r="G740" i="1"/>
  <c r="H740" i="1"/>
  <c r="G741" i="1"/>
  <c r="H741" i="1"/>
  <c r="G742" i="1"/>
  <c r="H742" i="1"/>
  <c r="G743" i="1"/>
  <c r="H743" i="1"/>
  <c r="G744" i="1"/>
  <c r="H744" i="1"/>
  <c r="G745" i="1"/>
  <c r="H745" i="1"/>
  <c r="G746" i="1"/>
  <c r="H746" i="1"/>
  <c r="G747" i="1"/>
  <c r="H747" i="1"/>
  <c r="G748" i="1"/>
  <c r="H748" i="1"/>
  <c r="G749" i="1"/>
  <c r="H749" i="1"/>
  <c r="G750" i="1"/>
  <c r="H750" i="1"/>
  <c r="G751" i="1"/>
  <c r="H751" i="1"/>
  <c r="G752" i="1"/>
  <c r="H752" i="1"/>
  <c r="G753" i="1"/>
  <c r="H753" i="1"/>
  <c r="G754" i="1"/>
  <c r="H754" i="1"/>
  <c r="G755" i="1"/>
  <c r="H755" i="1"/>
  <c r="G756" i="1"/>
  <c r="H756" i="1"/>
  <c r="G757" i="1"/>
  <c r="H757" i="1"/>
  <c r="G758" i="1"/>
  <c r="H758" i="1"/>
  <c r="G759" i="1"/>
  <c r="H759" i="1"/>
  <c r="G760" i="1"/>
  <c r="H760" i="1"/>
  <c r="G761" i="1"/>
  <c r="H761" i="1"/>
  <c r="G762" i="1"/>
  <c r="H762" i="1"/>
  <c r="G763" i="1"/>
  <c r="H763" i="1"/>
  <c r="G764" i="1"/>
  <c r="H764" i="1"/>
  <c r="G765" i="1"/>
  <c r="H765" i="1"/>
  <c r="G766" i="1"/>
  <c r="H766" i="1"/>
  <c r="G767" i="1"/>
  <c r="H767" i="1"/>
  <c r="G768" i="1"/>
  <c r="H768" i="1"/>
  <c r="G769" i="1"/>
  <c r="H769" i="1"/>
  <c r="G770" i="1"/>
  <c r="H770" i="1"/>
  <c r="G771" i="1"/>
  <c r="H771" i="1"/>
  <c r="G772" i="1"/>
  <c r="H772" i="1"/>
  <c r="G773" i="1"/>
  <c r="H773" i="1"/>
  <c r="G774" i="1"/>
  <c r="H774" i="1"/>
  <c r="G775" i="1"/>
  <c r="H775" i="1"/>
  <c r="G776" i="1"/>
  <c r="H776" i="1"/>
  <c r="G777" i="1"/>
  <c r="H777" i="1"/>
  <c r="G778" i="1"/>
  <c r="H778" i="1"/>
  <c r="G779" i="1"/>
  <c r="H779" i="1"/>
  <c r="G780" i="1"/>
  <c r="H780" i="1"/>
  <c r="G781" i="1"/>
  <c r="H781" i="1"/>
  <c r="G782" i="1"/>
  <c r="H782" i="1"/>
  <c r="G783" i="1"/>
  <c r="H783" i="1"/>
  <c r="G784" i="1"/>
  <c r="H784" i="1"/>
  <c r="G785" i="1"/>
  <c r="H785" i="1"/>
  <c r="G786" i="1"/>
  <c r="H786" i="1"/>
  <c r="G787" i="1"/>
  <c r="H787" i="1"/>
  <c r="G788" i="1"/>
  <c r="H788" i="1"/>
  <c r="G789" i="1"/>
  <c r="H789" i="1"/>
  <c r="G790" i="1"/>
  <c r="H790" i="1"/>
  <c r="G791" i="1"/>
  <c r="H791" i="1"/>
  <c r="G792" i="1"/>
  <c r="H792" i="1"/>
  <c r="G793" i="1"/>
  <c r="H793" i="1"/>
  <c r="G794" i="1"/>
  <c r="H794" i="1"/>
  <c r="G795" i="1"/>
  <c r="H795" i="1"/>
  <c r="G796" i="1"/>
  <c r="H796" i="1"/>
  <c r="G797" i="1"/>
  <c r="H797" i="1"/>
  <c r="G798" i="1"/>
  <c r="H798" i="1"/>
  <c r="G799" i="1"/>
  <c r="H799" i="1"/>
  <c r="G800" i="1"/>
  <c r="H800" i="1"/>
  <c r="G801" i="1"/>
  <c r="H801" i="1"/>
  <c r="G802" i="1"/>
  <c r="H802" i="1"/>
  <c r="G803" i="1"/>
  <c r="H803" i="1"/>
  <c r="G804" i="1"/>
  <c r="H804" i="1"/>
  <c r="G805" i="1"/>
  <c r="H805" i="1"/>
  <c r="G806" i="1"/>
  <c r="H806" i="1"/>
  <c r="G807" i="1"/>
  <c r="H807" i="1"/>
  <c r="G808" i="1"/>
  <c r="H808" i="1"/>
  <c r="G809" i="1"/>
  <c r="H809" i="1"/>
  <c r="G810" i="1"/>
  <c r="H810" i="1"/>
  <c r="G811" i="1"/>
  <c r="H811" i="1"/>
  <c r="G812" i="1"/>
  <c r="H812" i="1"/>
  <c r="G813" i="1"/>
  <c r="H813" i="1"/>
  <c r="G814" i="1"/>
  <c r="H814" i="1"/>
  <c r="G815" i="1"/>
  <c r="H815" i="1"/>
  <c r="G816" i="1"/>
  <c r="H816" i="1"/>
  <c r="G817" i="1"/>
  <c r="H817" i="1"/>
  <c r="G818" i="1"/>
  <c r="H818" i="1"/>
  <c r="G819" i="1"/>
  <c r="H819" i="1"/>
  <c r="G820" i="1"/>
  <c r="H820" i="1"/>
  <c r="G821" i="1"/>
  <c r="H821" i="1"/>
  <c r="G822" i="1"/>
  <c r="H822" i="1"/>
  <c r="G823" i="1"/>
  <c r="H823" i="1"/>
  <c r="G824" i="1"/>
  <c r="H824" i="1"/>
  <c r="G825" i="1"/>
  <c r="H825" i="1"/>
  <c r="G826" i="1"/>
  <c r="H826" i="1"/>
  <c r="G827" i="1"/>
  <c r="H827" i="1"/>
  <c r="G828" i="1"/>
  <c r="H828" i="1"/>
  <c r="G829" i="1"/>
  <c r="H829" i="1"/>
  <c r="G830" i="1"/>
  <c r="H830" i="1"/>
  <c r="G831" i="1"/>
  <c r="H831" i="1"/>
  <c r="G832" i="1"/>
  <c r="H832" i="1"/>
  <c r="G833" i="1"/>
  <c r="H833" i="1"/>
  <c r="G834" i="1"/>
  <c r="H834" i="1"/>
  <c r="G835" i="1"/>
  <c r="H835" i="1"/>
  <c r="G836" i="1"/>
  <c r="H836" i="1"/>
  <c r="G837" i="1"/>
  <c r="H837" i="1"/>
  <c r="G838" i="1"/>
  <c r="H838" i="1"/>
  <c r="G839" i="1"/>
  <c r="H839" i="1"/>
  <c r="G840" i="1"/>
  <c r="H840" i="1"/>
  <c r="G841" i="1"/>
  <c r="H841" i="1"/>
  <c r="G842" i="1"/>
  <c r="H842" i="1"/>
  <c r="G843" i="1"/>
  <c r="H843" i="1"/>
  <c r="G844" i="1"/>
  <c r="H844" i="1"/>
  <c r="G845" i="1"/>
  <c r="H845" i="1"/>
  <c r="G846" i="1"/>
  <c r="H846" i="1"/>
  <c r="G847" i="1"/>
  <c r="H847" i="1"/>
  <c r="G848" i="1"/>
  <c r="H848" i="1"/>
  <c r="G849" i="1"/>
  <c r="H849" i="1"/>
  <c r="G850" i="1"/>
  <c r="H850" i="1"/>
  <c r="G851" i="1"/>
  <c r="H851" i="1"/>
  <c r="G852" i="1"/>
  <c r="H852" i="1"/>
  <c r="G853" i="1"/>
  <c r="H853" i="1"/>
  <c r="G854" i="1"/>
  <c r="H854" i="1"/>
  <c r="G855" i="1"/>
  <c r="H855" i="1"/>
  <c r="G856" i="1"/>
  <c r="H856" i="1"/>
  <c r="G857" i="1"/>
  <c r="H857" i="1"/>
  <c r="G858" i="1"/>
  <c r="H858" i="1"/>
  <c r="G859" i="1"/>
  <c r="H859" i="1"/>
  <c r="G860" i="1"/>
  <c r="H860" i="1"/>
  <c r="G861" i="1"/>
  <c r="H861" i="1"/>
  <c r="G862" i="1"/>
  <c r="H862" i="1"/>
  <c r="G863" i="1"/>
  <c r="H863" i="1"/>
  <c r="G864" i="1"/>
  <c r="H864" i="1"/>
  <c r="G865" i="1"/>
  <c r="H865" i="1"/>
  <c r="G866" i="1"/>
  <c r="H866" i="1"/>
  <c r="G867" i="1"/>
  <c r="H867" i="1"/>
  <c r="G868" i="1"/>
  <c r="H868" i="1"/>
  <c r="G869" i="1"/>
  <c r="H869" i="1"/>
  <c r="G870" i="1"/>
  <c r="H870" i="1"/>
  <c r="G871" i="1"/>
  <c r="H871" i="1"/>
  <c r="G872" i="1"/>
  <c r="H872" i="1"/>
  <c r="G873" i="1"/>
  <c r="H873" i="1"/>
  <c r="G874" i="1"/>
  <c r="H874" i="1"/>
  <c r="G875" i="1"/>
  <c r="H875" i="1"/>
  <c r="G876" i="1"/>
  <c r="H876" i="1"/>
  <c r="G877" i="1"/>
  <c r="H877" i="1"/>
  <c r="G878" i="1"/>
  <c r="H878" i="1"/>
  <c r="G879" i="1"/>
  <c r="H879" i="1"/>
  <c r="G880" i="1"/>
  <c r="H880" i="1"/>
  <c r="G881" i="1"/>
  <c r="H881" i="1"/>
  <c r="G882" i="1"/>
  <c r="H882" i="1"/>
  <c r="G883" i="1"/>
  <c r="H883" i="1"/>
  <c r="G884" i="1"/>
  <c r="H884" i="1"/>
  <c r="G885" i="1"/>
  <c r="H885" i="1"/>
  <c r="G886" i="1"/>
  <c r="H886" i="1"/>
  <c r="G887" i="1"/>
  <c r="H887" i="1"/>
  <c r="G888" i="1"/>
  <c r="H888" i="1"/>
  <c r="G889" i="1"/>
  <c r="H889" i="1"/>
  <c r="G890" i="1"/>
  <c r="H890" i="1"/>
  <c r="G891" i="1"/>
  <c r="H891" i="1"/>
  <c r="G892" i="1"/>
  <c r="H892" i="1"/>
  <c r="G893" i="1"/>
  <c r="H893" i="1"/>
  <c r="G894" i="1"/>
  <c r="H894" i="1"/>
  <c r="G895" i="1"/>
  <c r="H895" i="1"/>
  <c r="G896" i="1"/>
  <c r="H896" i="1"/>
  <c r="G897" i="1"/>
  <c r="H897" i="1"/>
  <c r="G898" i="1"/>
  <c r="H898" i="1"/>
  <c r="G899" i="1"/>
  <c r="H899" i="1"/>
  <c r="G900" i="1"/>
  <c r="H900" i="1"/>
  <c r="G901" i="1"/>
  <c r="H901" i="1"/>
  <c r="G902" i="1"/>
  <c r="H902" i="1"/>
  <c r="G903" i="1"/>
  <c r="H903" i="1"/>
  <c r="G904" i="1"/>
  <c r="H904" i="1"/>
  <c r="G905" i="1"/>
  <c r="H905" i="1"/>
  <c r="G906" i="1"/>
  <c r="H906" i="1"/>
  <c r="G907" i="1"/>
  <c r="H907" i="1"/>
  <c r="G908" i="1"/>
  <c r="H908" i="1"/>
  <c r="G909" i="1"/>
  <c r="H909" i="1"/>
  <c r="G910" i="1"/>
  <c r="H910" i="1"/>
  <c r="G911" i="1"/>
  <c r="H911" i="1"/>
  <c r="G912" i="1"/>
  <c r="H912" i="1"/>
  <c r="G913" i="1"/>
  <c r="H913" i="1"/>
  <c r="G914" i="1"/>
  <c r="H914" i="1"/>
  <c r="G915" i="1"/>
  <c r="H915" i="1"/>
  <c r="G916" i="1"/>
  <c r="H916" i="1"/>
  <c r="G917" i="1"/>
  <c r="H917" i="1"/>
  <c r="G918" i="1"/>
  <c r="H918" i="1"/>
  <c r="G919" i="1"/>
  <c r="H919" i="1"/>
  <c r="G920" i="1"/>
  <c r="H920" i="1"/>
  <c r="G921" i="1"/>
  <c r="H921" i="1"/>
  <c r="G922" i="1"/>
  <c r="H922" i="1"/>
  <c r="G923" i="1"/>
  <c r="H923" i="1"/>
  <c r="G924" i="1"/>
  <c r="H924" i="1"/>
  <c r="G925" i="1"/>
  <c r="H925" i="1"/>
  <c r="G926" i="1"/>
  <c r="H926" i="1"/>
  <c r="G927" i="1"/>
  <c r="H927" i="1"/>
  <c r="G928" i="1"/>
  <c r="H928" i="1"/>
  <c r="G929" i="1"/>
  <c r="H929" i="1"/>
  <c r="G930" i="1"/>
  <c r="H930" i="1"/>
  <c r="G931" i="1"/>
  <c r="H931" i="1"/>
  <c r="G932" i="1"/>
  <c r="H932" i="1"/>
  <c r="G933" i="1"/>
  <c r="H933" i="1"/>
  <c r="G934" i="1"/>
  <c r="H934" i="1"/>
  <c r="G935" i="1"/>
  <c r="H935" i="1"/>
  <c r="G936" i="1"/>
  <c r="H936" i="1"/>
  <c r="G937" i="1"/>
  <c r="H937" i="1"/>
  <c r="G938" i="1"/>
  <c r="H938" i="1"/>
  <c r="G939" i="1"/>
  <c r="H939" i="1"/>
  <c r="G940" i="1"/>
  <c r="H940" i="1"/>
  <c r="G941" i="1"/>
  <c r="H941" i="1"/>
  <c r="G942" i="1"/>
  <c r="H942" i="1"/>
  <c r="G943" i="1"/>
  <c r="H943" i="1"/>
  <c r="G944" i="1"/>
  <c r="H944" i="1"/>
  <c r="G945" i="1"/>
  <c r="H945" i="1"/>
  <c r="G946" i="1"/>
  <c r="H946" i="1"/>
  <c r="G947" i="1"/>
  <c r="H947" i="1"/>
  <c r="G948" i="1"/>
  <c r="H948" i="1"/>
  <c r="G949" i="1"/>
  <c r="H949" i="1"/>
  <c r="G950" i="1"/>
  <c r="H950" i="1"/>
  <c r="G951" i="1"/>
  <c r="H951" i="1"/>
  <c r="G952" i="1"/>
  <c r="H952" i="1"/>
  <c r="G953" i="1"/>
  <c r="H953" i="1"/>
  <c r="G954" i="1"/>
  <c r="H954" i="1"/>
  <c r="G955" i="1"/>
  <c r="H955" i="1"/>
  <c r="G956" i="1"/>
  <c r="H956" i="1"/>
  <c r="G957" i="1"/>
  <c r="H957" i="1"/>
  <c r="G958" i="1"/>
  <c r="H958" i="1"/>
  <c r="G959" i="1"/>
  <c r="H959" i="1"/>
  <c r="G960" i="1"/>
  <c r="H960" i="1"/>
  <c r="G961" i="1"/>
  <c r="H961" i="1"/>
  <c r="G962" i="1"/>
  <c r="H962" i="1"/>
  <c r="G963" i="1"/>
  <c r="H963" i="1"/>
  <c r="G964" i="1"/>
  <c r="H964" i="1"/>
  <c r="G965" i="1"/>
  <c r="H965" i="1"/>
  <c r="G966" i="1"/>
  <c r="H966" i="1"/>
  <c r="G967" i="1"/>
  <c r="H967" i="1"/>
  <c r="G968" i="1"/>
  <c r="H968" i="1"/>
  <c r="G969" i="1"/>
  <c r="H969" i="1"/>
  <c r="G970" i="1"/>
  <c r="H970" i="1"/>
  <c r="G971" i="1"/>
  <c r="H971" i="1"/>
  <c r="G972" i="1"/>
  <c r="H972" i="1"/>
  <c r="G973" i="1"/>
  <c r="H973" i="1"/>
  <c r="G974" i="1"/>
  <c r="H974" i="1"/>
  <c r="G975" i="1"/>
  <c r="H975" i="1"/>
  <c r="G976" i="1"/>
  <c r="H976" i="1"/>
  <c r="G977" i="1"/>
  <c r="H977" i="1"/>
  <c r="G978" i="1"/>
  <c r="H978" i="1"/>
  <c r="G979" i="1"/>
  <c r="H979" i="1"/>
  <c r="G980" i="1"/>
  <c r="H980" i="1"/>
  <c r="G981" i="1"/>
  <c r="H981" i="1"/>
  <c r="G982" i="1"/>
  <c r="H982" i="1"/>
  <c r="G983" i="1"/>
  <c r="H983" i="1"/>
  <c r="G984" i="1"/>
  <c r="H984" i="1"/>
  <c r="G985" i="1"/>
  <c r="H985" i="1"/>
  <c r="G986" i="1"/>
  <c r="H986" i="1"/>
  <c r="G987" i="1"/>
  <c r="H987" i="1"/>
  <c r="G988" i="1"/>
  <c r="H988" i="1"/>
  <c r="G989" i="1"/>
  <c r="H989" i="1"/>
  <c r="G990" i="1"/>
  <c r="H990" i="1"/>
  <c r="G991" i="1"/>
  <c r="H991" i="1"/>
  <c r="G992" i="1"/>
  <c r="H992" i="1"/>
  <c r="G993" i="1"/>
  <c r="H993" i="1"/>
  <c r="G994" i="1"/>
  <c r="H994" i="1"/>
  <c r="G995" i="1"/>
  <c r="H995" i="1"/>
  <c r="G996" i="1"/>
  <c r="H996" i="1"/>
  <c r="G997" i="1"/>
  <c r="H997" i="1"/>
  <c r="G998" i="1"/>
  <c r="H998" i="1"/>
  <c r="G999" i="1"/>
  <c r="H999" i="1"/>
  <c r="G1000" i="1"/>
  <c r="H1000" i="1"/>
  <c r="G1001" i="1"/>
  <c r="H1001" i="1"/>
  <c r="G1002" i="1"/>
  <c r="H1002" i="1"/>
  <c r="G1003" i="1"/>
  <c r="H1003" i="1"/>
  <c r="G1004" i="1"/>
  <c r="H1004" i="1"/>
  <c r="G1005" i="1"/>
  <c r="H1005" i="1"/>
  <c r="G1006" i="1"/>
  <c r="H1006" i="1"/>
  <c r="G1007" i="1"/>
  <c r="H1007" i="1"/>
  <c r="G1008" i="1"/>
  <c r="H1008" i="1"/>
  <c r="G1009" i="1"/>
  <c r="H1009" i="1"/>
  <c r="G1010" i="1"/>
  <c r="H1010" i="1"/>
  <c r="G1011" i="1"/>
  <c r="H1011" i="1"/>
  <c r="G1012" i="1"/>
  <c r="H1012" i="1"/>
  <c r="G1013" i="1"/>
  <c r="H1013" i="1"/>
  <c r="G1014" i="1"/>
  <c r="H1014" i="1"/>
  <c r="G1015" i="1"/>
  <c r="H1015" i="1"/>
  <c r="G1016" i="1"/>
  <c r="H1016" i="1"/>
  <c r="G1017" i="1"/>
  <c r="H1017" i="1"/>
  <c r="G1018" i="1"/>
  <c r="H1018" i="1"/>
  <c r="G1019" i="1"/>
  <c r="H1019" i="1"/>
  <c r="G1020" i="1"/>
  <c r="H1020" i="1"/>
  <c r="G1021" i="1"/>
  <c r="H1021" i="1"/>
  <c r="G1022" i="1"/>
  <c r="H1022" i="1"/>
  <c r="G1023" i="1"/>
  <c r="H1023" i="1"/>
  <c r="G1024" i="1"/>
  <c r="H1024" i="1"/>
  <c r="G1025" i="1"/>
  <c r="H1025" i="1"/>
  <c r="G1026" i="1"/>
  <c r="H1026" i="1"/>
  <c r="G1027" i="1"/>
  <c r="H1027" i="1"/>
  <c r="G1028" i="1"/>
  <c r="H1028" i="1"/>
  <c r="G1029" i="1"/>
  <c r="H1029" i="1"/>
  <c r="G1030" i="1"/>
  <c r="H1030" i="1"/>
  <c r="G1031" i="1"/>
  <c r="H1031" i="1"/>
  <c r="G1032" i="1"/>
  <c r="H1032" i="1"/>
  <c r="G1033" i="1"/>
  <c r="H1033" i="1"/>
  <c r="G1034" i="1"/>
  <c r="H1034" i="1"/>
  <c r="G1035" i="1"/>
  <c r="H1035" i="1"/>
  <c r="G1036" i="1"/>
  <c r="H1036" i="1"/>
  <c r="G1037" i="1"/>
  <c r="H1037" i="1"/>
  <c r="G1038" i="1"/>
  <c r="H1038" i="1"/>
  <c r="G1039" i="1"/>
  <c r="H1039" i="1"/>
  <c r="G1040" i="1"/>
  <c r="H1040" i="1"/>
  <c r="G1041" i="1"/>
  <c r="H1041" i="1"/>
  <c r="G1042" i="1"/>
  <c r="H1042" i="1"/>
  <c r="G1043" i="1"/>
  <c r="H1043" i="1"/>
  <c r="G1044" i="1"/>
  <c r="H1044" i="1"/>
  <c r="G1045" i="1"/>
  <c r="H1045" i="1"/>
  <c r="G1046" i="1"/>
  <c r="H1046" i="1"/>
  <c r="G1047" i="1"/>
  <c r="H1047" i="1"/>
  <c r="G1048" i="1"/>
  <c r="H1048" i="1"/>
  <c r="G1049" i="1"/>
  <c r="H1049" i="1"/>
  <c r="G1050" i="1"/>
  <c r="H1050" i="1"/>
  <c r="G1051" i="1"/>
  <c r="H1051" i="1"/>
  <c r="G1052" i="1"/>
  <c r="H1052" i="1"/>
  <c r="G1053" i="1"/>
  <c r="H1053" i="1"/>
  <c r="G1054" i="1"/>
  <c r="H1054" i="1"/>
  <c r="G1055" i="1"/>
  <c r="H1055" i="1"/>
  <c r="G1056" i="1"/>
  <c r="H1056" i="1"/>
  <c r="G1057" i="1"/>
  <c r="H1057" i="1"/>
  <c r="G1058" i="1"/>
  <c r="H1058" i="1"/>
  <c r="G1059" i="1"/>
  <c r="H1059" i="1"/>
  <c r="G1060" i="1"/>
  <c r="H1060" i="1"/>
  <c r="G1061" i="1"/>
  <c r="H1061" i="1"/>
  <c r="G1062" i="1"/>
  <c r="H1062" i="1"/>
  <c r="G1063" i="1"/>
  <c r="H1063" i="1"/>
  <c r="G1064" i="1"/>
  <c r="H1064" i="1"/>
  <c r="G1065" i="1"/>
  <c r="H1065" i="1"/>
  <c r="G1066" i="1"/>
  <c r="H1066" i="1"/>
  <c r="G1067" i="1"/>
  <c r="H1067" i="1"/>
  <c r="G1068" i="1"/>
  <c r="H1068" i="1"/>
  <c r="G1069" i="1"/>
  <c r="H1069" i="1"/>
  <c r="G1070" i="1"/>
  <c r="H1070" i="1"/>
  <c r="G1071" i="1"/>
  <c r="H1071" i="1"/>
  <c r="G1072" i="1"/>
  <c r="H1072" i="1"/>
  <c r="G1073" i="1"/>
  <c r="H1073" i="1"/>
  <c r="G1074" i="1"/>
  <c r="H1074" i="1"/>
  <c r="G1075" i="1"/>
  <c r="H1075" i="1"/>
  <c r="G1076" i="1"/>
  <c r="H1076" i="1"/>
  <c r="G1077" i="1"/>
  <c r="H1077" i="1"/>
  <c r="G1078" i="1"/>
  <c r="H1078" i="1"/>
  <c r="G1079" i="1"/>
  <c r="H1079" i="1"/>
  <c r="G1080" i="1"/>
  <c r="H1080" i="1"/>
  <c r="G1081" i="1"/>
  <c r="H1081" i="1"/>
  <c r="G1082" i="1"/>
  <c r="H1082" i="1"/>
  <c r="G1083" i="1"/>
  <c r="H1083" i="1"/>
  <c r="G1084" i="1"/>
  <c r="H1084" i="1"/>
  <c r="G1085" i="1"/>
  <c r="H1085" i="1"/>
  <c r="G1086" i="1"/>
  <c r="H1086" i="1"/>
  <c r="G1087" i="1"/>
  <c r="H1087" i="1"/>
  <c r="G1088" i="1"/>
  <c r="H1088" i="1"/>
  <c r="G1089" i="1"/>
  <c r="H1089" i="1"/>
  <c r="G1090" i="1"/>
  <c r="H1090" i="1"/>
  <c r="G1091" i="1"/>
  <c r="H1091" i="1"/>
  <c r="G1092" i="1"/>
  <c r="H1092" i="1"/>
  <c r="G1093" i="1"/>
  <c r="H1093" i="1"/>
  <c r="G1094" i="1"/>
  <c r="H1094" i="1"/>
  <c r="G1095" i="1"/>
  <c r="H1095" i="1"/>
  <c r="G1096" i="1"/>
  <c r="H1096" i="1"/>
  <c r="G1097" i="1"/>
  <c r="H1097" i="1"/>
  <c r="G1098" i="1"/>
  <c r="H1098" i="1"/>
  <c r="G1099" i="1"/>
  <c r="H1099" i="1"/>
  <c r="G1100" i="1"/>
  <c r="H1100" i="1"/>
  <c r="G1101" i="1"/>
  <c r="H1101" i="1"/>
  <c r="G1102" i="1"/>
  <c r="H1102" i="1"/>
  <c r="G1103" i="1"/>
  <c r="H1103" i="1"/>
  <c r="G1104" i="1"/>
  <c r="H1104" i="1"/>
  <c r="G1105" i="1"/>
  <c r="H1105" i="1"/>
  <c r="G1106" i="1"/>
  <c r="H1106" i="1"/>
  <c r="G1107" i="1"/>
  <c r="H1107" i="1"/>
  <c r="G1108" i="1"/>
  <c r="H1108" i="1"/>
  <c r="G1109" i="1"/>
  <c r="H1109" i="1"/>
  <c r="G1110" i="1"/>
  <c r="H1110" i="1"/>
  <c r="G1111" i="1"/>
  <c r="H1111" i="1"/>
  <c r="G1112" i="1"/>
  <c r="H1112" i="1"/>
  <c r="G1113" i="1"/>
  <c r="H1113" i="1"/>
  <c r="G1114" i="1"/>
  <c r="H1114" i="1"/>
  <c r="G1115" i="1"/>
  <c r="H1115" i="1"/>
  <c r="G1116" i="1"/>
  <c r="H1116" i="1"/>
  <c r="G1117" i="1"/>
  <c r="H1117" i="1"/>
  <c r="G1118" i="1"/>
  <c r="H1118" i="1"/>
  <c r="G1119" i="1"/>
  <c r="H1119" i="1"/>
  <c r="G1120" i="1"/>
  <c r="H1120" i="1"/>
  <c r="G1121" i="1"/>
  <c r="H1121" i="1"/>
  <c r="G1122" i="1"/>
  <c r="H1122" i="1"/>
  <c r="G1123" i="1"/>
  <c r="H1123" i="1"/>
  <c r="G1124" i="1"/>
  <c r="H1124" i="1"/>
  <c r="G1125" i="1"/>
  <c r="H1125" i="1"/>
  <c r="G1126" i="1"/>
  <c r="H1126" i="1"/>
  <c r="G1127" i="1"/>
  <c r="H1127" i="1"/>
  <c r="G1128" i="1"/>
  <c r="H1128" i="1"/>
  <c r="G1129" i="1"/>
  <c r="H1129" i="1"/>
  <c r="G1130" i="1"/>
  <c r="H1130" i="1"/>
  <c r="G1131" i="1"/>
  <c r="H1131" i="1"/>
  <c r="G1132" i="1"/>
  <c r="H1132" i="1"/>
  <c r="G1133" i="1"/>
  <c r="H1133" i="1"/>
  <c r="G1134" i="1"/>
  <c r="H1134" i="1"/>
  <c r="G1135" i="1"/>
  <c r="H1135" i="1"/>
  <c r="G1136" i="1"/>
  <c r="H1136" i="1"/>
  <c r="G1137" i="1"/>
  <c r="H1137" i="1"/>
  <c r="G1138" i="1"/>
  <c r="H1138" i="1"/>
  <c r="G1139" i="1"/>
  <c r="H1139" i="1"/>
  <c r="G1140" i="1"/>
  <c r="H1140" i="1"/>
  <c r="G1141" i="1"/>
  <c r="H1141" i="1"/>
  <c r="G1142" i="1"/>
  <c r="H1142" i="1"/>
  <c r="G1143" i="1"/>
  <c r="H1143" i="1"/>
  <c r="G1144" i="1"/>
  <c r="H1144" i="1"/>
  <c r="G1145" i="1"/>
  <c r="H1145" i="1"/>
  <c r="G1146" i="1"/>
  <c r="H1146" i="1"/>
  <c r="G1147" i="1"/>
  <c r="H1147" i="1"/>
  <c r="G1148" i="1"/>
  <c r="H1148" i="1"/>
  <c r="G1149" i="1"/>
  <c r="H1149" i="1"/>
  <c r="G1150" i="1"/>
  <c r="H1150" i="1"/>
  <c r="G1151" i="1"/>
  <c r="H1151" i="1"/>
  <c r="G1152" i="1"/>
  <c r="H1152" i="1"/>
  <c r="G1153" i="1"/>
  <c r="H1153" i="1"/>
  <c r="G1154" i="1"/>
  <c r="H1154" i="1"/>
  <c r="G1155" i="1"/>
  <c r="H1155" i="1"/>
  <c r="G1156" i="1"/>
  <c r="H1156" i="1"/>
  <c r="G1157" i="1"/>
  <c r="H1157" i="1"/>
  <c r="G1158" i="1"/>
  <c r="H1158" i="1"/>
  <c r="G1159" i="1"/>
  <c r="H1159" i="1"/>
  <c r="G1160" i="1"/>
  <c r="H1160" i="1"/>
  <c r="G1161" i="1"/>
  <c r="H1161" i="1"/>
  <c r="G1162" i="1"/>
  <c r="H1162" i="1"/>
  <c r="G1163" i="1"/>
  <c r="H1163" i="1"/>
  <c r="G1164" i="1"/>
  <c r="H1164" i="1"/>
  <c r="G1165" i="1"/>
  <c r="H1165" i="1"/>
  <c r="G1166" i="1"/>
  <c r="H1166" i="1"/>
  <c r="G1167" i="1"/>
  <c r="H1167" i="1"/>
  <c r="G1168" i="1"/>
  <c r="H1168" i="1"/>
  <c r="G1169" i="1"/>
  <c r="H1169" i="1"/>
  <c r="G1170" i="1"/>
  <c r="H1170" i="1"/>
  <c r="G1171" i="1"/>
  <c r="H1171" i="1"/>
  <c r="G1172" i="1"/>
  <c r="H1172" i="1"/>
  <c r="G1173" i="1"/>
  <c r="H1173" i="1"/>
  <c r="G1174" i="1"/>
  <c r="H1174" i="1"/>
  <c r="G1175" i="1"/>
  <c r="H1175" i="1"/>
  <c r="G1176" i="1"/>
  <c r="H1176" i="1"/>
  <c r="G1177" i="1"/>
  <c r="H1177" i="1"/>
  <c r="G1178" i="1"/>
  <c r="H1178" i="1"/>
  <c r="G1179" i="1"/>
  <c r="H1179" i="1"/>
  <c r="G1180" i="1"/>
  <c r="H1180" i="1"/>
  <c r="G1181" i="1"/>
  <c r="H1181" i="1"/>
  <c r="G1182" i="1"/>
  <c r="H1182" i="1"/>
  <c r="G1183" i="1"/>
  <c r="H1183" i="1"/>
  <c r="G1184" i="1"/>
  <c r="H1184" i="1"/>
  <c r="G1185" i="1"/>
  <c r="H1185" i="1"/>
  <c r="G1186" i="1"/>
  <c r="H1186" i="1"/>
  <c r="G1187" i="1"/>
  <c r="H1187" i="1"/>
  <c r="G1188" i="1"/>
  <c r="H1188" i="1"/>
  <c r="G1189" i="1"/>
  <c r="H1189" i="1"/>
  <c r="G1190" i="1"/>
  <c r="H1190" i="1"/>
  <c r="G1191" i="1"/>
  <c r="H1191" i="1"/>
  <c r="G1192" i="1"/>
  <c r="H1192" i="1"/>
  <c r="G1193" i="1"/>
  <c r="H1193" i="1"/>
  <c r="G1194" i="1"/>
  <c r="H1194" i="1"/>
  <c r="G1195" i="1"/>
  <c r="H1195" i="1"/>
  <c r="G1196" i="1"/>
  <c r="H1196" i="1"/>
  <c r="G1197" i="1"/>
  <c r="H1197" i="1"/>
  <c r="G1198" i="1"/>
  <c r="H1198" i="1"/>
  <c r="G1199" i="1"/>
  <c r="H1199" i="1"/>
  <c r="G1200" i="1"/>
  <c r="H1200" i="1"/>
  <c r="G1201" i="1"/>
  <c r="H1201" i="1"/>
  <c r="G1202" i="1"/>
  <c r="H1202" i="1"/>
  <c r="G1203" i="1"/>
  <c r="H1203" i="1"/>
  <c r="G1204" i="1"/>
  <c r="H1204" i="1"/>
  <c r="G1205" i="1"/>
  <c r="H1205" i="1"/>
  <c r="G1206" i="1"/>
  <c r="H1206" i="1"/>
  <c r="G1207" i="1"/>
  <c r="H1207" i="1"/>
  <c r="G1208" i="1"/>
  <c r="H1208" i="1"/>
  <c r="G1209" i="1"/>
  <c r="H1209" i="1"/>
  <c r="G1210" i="1"/>
  <c r="H1210" i="1"/>
  <c r="G1211" i="1"/>
  <c r="H1211" i="1"/>
  <c r="G1212" i="1"/>
  <c r="H1212" i="1"/>
  <c r="G1213" i="1"/>
  <c r="H1213" i="1"/>
  <c r="G1214" i="1"/>
  <c r="H1214" i="1"/>
  <c r="G1215" i="1"/>
  <c r="H1215" i="1"/>
  <c r="G1216" i="1"/>
  <c r="H1216" i="1"/>
  <c r="G1217" i="1"/>
  <c r="H1217" i="1"/>
  <c r="G1218" i="1"/>
  <c r="H1218" i="1"/>
  <c r="G1219" i="1"/>
  <c r="H1219" i="1"/>
  <c r="G1220" i="1"/>
  <c r="H1220" i="1"/>
  <c r="G1221" i="1"/>
  <c r="H1221" i="1"/>
  <c r="G1222" i="1"/>
  <c r="H1222" i="1"/>
  <c r="G1223" i="1"/>
  <c r="H1223" i="1"/>
  <c r="G1224" i="1"/>
  <c r="H1224" i="1"/>
  <c r="G1225" i="1"/>
  <c r="H1225" i="1"/>
  <c r="G1226" i="1"/>
  <c r="H1226" i="1"/>
  <c r="G1227" i="1"/>
  <c r="H1227" i="1"/>
  <c r="G1228" i="1"/>
  <c r="H1228" i="1"/>
  <c r="G1229" i="1"/>
  <c r="H1229" i="1"/>
  <c r="G1230" i="1"/>
  <c r="H1230" i="1"/>
  <c r="G1231" i="1"/>
  <c r="H1231" i="1"/>
  <c r="G1232" i="1"/>
  <c r="H1232" i="1"/>
  <c r="G1233" i="1"/>
  <c r="H1233" i="1"/>
  <c r="G1234" i="1"/>
  <c r="H1234" i="1"/>
  <c r="G1235" i="1"/>
  <c r="H1235" i="1"/>
  <c r="G1236" i="1"/>
  <c r="H1236" i="1"/>
  <c r="G1237" i="1"/>
  <c r="H1237" i="1"/>
  <c r="G1238" i="1"/>
  <c r="H1238" i="1"/>
  <c r="G1239" i="1"/>
  <c r="H1239" i="1"/>
  <c r="G1240" i="1"/>
  <c r="H1240" i="1"/>
  <c r="G1241" i="1"/>
  <c r="H1241" i="1"/>
  <c r="G1242" i="1"/>
  <c r="H1242" i="1"/>
  <c r="G1243" i="1"/>
  <c r="H1243" i="1"/>
  <c r="G1244" i="1"/>
  <c r="H1244" i="1"/>
  <c r="G1245" i="1"/>
  <c r="H1245" i="1"/>
  <c r="G1246" i="1"/>
  <c r="H1246" i="1"/>
  <c r="G1247" i="1"/>
  <c r="H1247" i="1"/>
  <c r="G1248" i="1"/>
  <c r="H1248" i="1"/>
  <c r="G1249" i="1"/>
  <c r="H1249" i="1"/>
  <c r="G1250" i="1"/>
  <c r="H1250" i="1"/>
  <c r="G1251" i="1"/>
  <c r="H1251" i="1"/>
  <c r="G1252" i="1"/>
  <c r="H1252" i="1"/>
  <c r="G1253" i="1"/>
  <c r="H1253" i="1"/>
  <c r="G1254" i="1"/>
  <c r="H1254" i="1"/>
  <c r="G1255" i="1"/>
  <c r="H1255" i="1"/>
  <c r="G1256" i="1"/>
  <c r="H1256" i="1"/>
  <c r="G1257" i="1"/>
  <c r="H1257" i="1"/>
  <c r="G1258" i="1"/>
  <c r="H1258" i="1"/>
  <c r="G1259" i="1"/>
  <c r="H1259" i="1"/>
  <c r="G1260" i="1"/>
  <c r="H1260" i="1"/>
  <c r="G1261" i="1"/>
  <c r="H1261" i="1"/>
  <c r="G1262" i="1"/>
  <c r="H1262" i="1"/>
  <c r="G1263" i="1"/>
  <c r="H1263" i="1"/>
  <c r="G1264" i="1"/>
  <c r="H1264" i="1"/>
  <c r="G1265" i="1"/>
  <c r="H1265" i="1"/>
  <c r="G1266" i="1"/>
  <c r="H1266" i="1"/>
  <c r="G1267" i="1"/>
  <c r="H1267" i="1"/>
  <c r="G1268" i="1"/>
  <c r="H1268" i="1"/>
  <c r="G1269" i="1"/>
  <c r="H1269" i="1"/>
  <c r="G1270" i="1"/>
  <c r="H1270" i="1"/>
  <c r="G1271" i="1"/>
  <c r="H1271" i="1"/>
  <c r="G1272" i="1"/>
  <c r="H1272" i="1"/>
  <c r="G1273" i="1"/>
  <c r="H1273" i="1"/>
  <c r="G1274" i="1"/>
  <c r="H1274" i="1"/>
  <c r="G1275" i="1"/>
  <c r="H1275" i="1"/>
  <c r="G1276" i="1"/>
  <c r="H1276" i="1"/>
  <c r="G1277" i="1"/>
  <c r="H1277" i="1"/>
  <c r="G1278" i="1"/>
  <c r="H1278" i="1"/>
  <c r="G1279" i="1"/>
  <c r="H1279" i="1"/>
  <c r="G1280" i="1"/>
  <c r="H1280" i="1"/>
  <c r="G1281" i="1"/>
  <c r="H1281" i="1"/>
  <c r="G1282" i="1"/>
  <c r="H1282" i="1"/>
  <c r="G1283" i="1"/>
  <c r="H1283" i="1"/>
  <c r="G1284" i="1"/>
  <c r="H1284" i="1"/>
  <c r="G1285" i="1"/>
  <c r="H1285" i="1"/>
  <c r="G1286" i="1"/>
  <c r="H1286" i="1"/>
  <c r="G1287" i="1"/>
  <c r="H1287" i="1"/>
  <c r="G1288" i="1"/>
  <c r="H1288" i="1"/>
  <c r="G1289" i="1"/>
  <c r="H1289" i="1"/>
  <c r="G1290" i="1"/>
  <c r="H1290" i="1"/>
  <c r="G1291" i="1"/>
  <c r="H1291" i="1"/>
  <c r="G1292" i="1"/>
  <c r="H1292" i="1"/>
  <c r="G1293" i="1"/>
  <c r="H1293" i="1"/>
  <c r="G1294" i="1"/>
  <c r="H1294" i="1"/>
  <c r="G1295" i="1"/>
  <c r="H1295" i="1"/>
  <c r="G1296" i="1"/>
  <c r="H1296" i="1"/>
  <c r="G1297" i="1"/>
  <c r="H1297" i="1"/>
  <c r="G1298" i="1"/>
  <c r="H1298" i="1"/>
  <c r="G1299" i="1"/>
  <c r="H1299" i="1"/>
  <c r="G1300" i="1"/>
  <c r="H1300" i="1"/>
  <c r="G1301" i="1"/>
  <c r="H1301" i="1"/>
  <c r="G1302" i="1"/>
  <c r="H1302" i="1"/>
  <c r="G1303" i="1"/>
  <c r="H1303" i="1"/>
  <c r="G1304" i="1"/>
  <c r="H1304" i="1"/>
  <c r="G1305" i="1"/>
  <c r="H1305" i="1"/>
  <c r="G1306" i="1"/>
  <c r="H1306" i="1"/>
  <c r="G1307" i="1"/>
  <c r="H1307" i="1"/>
  <c r="G1308" i="1"/>
  <c r="H1308" i="1"/>
  <c r="G1309" i="1"/>
  <c r="H1309" i="1"/>
  <c r="G1310" i="1"/>
  <c r="H1310" i="1"/>
  <c r="G1311" i="1"/>
  <c r="H1311" i="1"/>
  <c r="G1312" i="1"/>
  <c r="H1312" i="1"/>
  <c r="G1313" i="1"/>
  <c r="H1313" i="1"/>
  <c r="G1314" i="1"/>
  <c r="H1314" i="1"/>
  <c r="G1315" i="1"/>
  <c r="H1315" i="1"/>
  <c r="G1316" i="1"/>
  <c r="H1316" i="1"/>
  <c r="G1317" i="1"/>
  <c r="H1317" i="1"/>
  <c r="G1318" i="1"/>
  <c r="H1318" i="1"/>
  <c r="G1319" i="1"/>
  <c r="H1319" i="1"/>
  <c r="G1320" i="1"/>
  <c r="H1320" i="1"/>
  <c r="G1321" i="1"/>
  <c r="H1321" i="1"/>
  <c r="G1322" i="1"/>
  <c r="H1322" i="1"/>
  <c r="G1323" i="1"/>
  <c r="H1323" i="1"/>
  <c r="G1324" i="1"/>
  <c r="H1324" i="1"/>
  <c r="G1325" i="1"/>
  <c r="H1325" i="1"/>
  <c r="G1326" i="1"/>
  <c r="H1326" i="1"/>
  <c r="G1327" i="1"/>
  <c r="H1327" i="1"/>
  <c r="G1328" i="1"/>
  <c r="H1328" i="1"/>
  <c r="G1329" i="1"/>
  <c r="H1329" i="1"/>
  <c r="G1330" i="1"/>
  <c r="H1330" i="1"/>
  <c r="G1331" i="1"/>
  <c r="H1331" i="1"/>
  <c r="G1332" i="1"/>
  <c r="H1332" i="1"/>
  <c r="G1333" i="1"/>
  <c r="H1333" i="1"/>
  <c r="G1334" i="1"/>
  <c r="H1334" i="1"/>
  <c r="G1335" i="1"/>
  <c r="H1335" i="1"/>
  <c r="G1336" i="1"/>
  <c r="H1336" i="1"/>
  <c r="G1337" i="1"/>
  <c r="H1337" i="1"/>
  <c r="G1338" i="1"/>
  <c r="H1338" i="1"/>
  <c r="G1339" i="1"/>
  <c r="H1339" i="1"/>
  <c r="G1340" i="1"/>
  <c r="H1340" i="1"/>
  <c r="G1341" i="1"/>
  <c r="H1341" i="1"/>
  <c r="G1342" i="1"/>
  <c r="H1342" i="1"/>
  <c r="G1343" i="1"/>
  <c r="H1343" i="1"/>
  <c r="G1344" i="1"/>
  <c r="H1344" i="1"/>
  <c r="G1345" i="1"/>
  <c r="H1345" i="1"/>
  <c r="G1346" i="1"/>
  <c r="H1346" i="1"/>
  <c r="G1347" i="1"/>
  <c r="H1347" i="1"/>
  <c r="G1348" i="1"/>
  <c r="H1348" i="1"/>
  <c r="G1349" i="1"/>
  <c r="H1349" i="1"/>
  <c r="G1350" i="1"/>
  <c r="H1350" i="1"/>
  <c r="G1351" i="1"/>
  <c r="H1351" i="1"/>
  <c r="G1352" i="1"/>
  <c r="H1352" i="1"/>
  <c r="G1353" i="1"/>
  <c r="H1353" i="1"/>
  <c r="G1354" i="1"/>
  <c r="H1354" i="1"/>
  <c r="G1355" i="1"/>
  <c r="H1355" i="1"/>
  <c r="G1356" i="1"/>
  <c r="H1356" i="1"/>
  <c r="G1357" i="1"/>
  <c r="H1357" i="1"/>
  <c r="G1358" i="1"/>
  <c r="H1358" i="1"/>
  <c r="G1359" i="1"/>
  <c r="H1359" i="1"/>
  <c r="G1360" i="1"/>
  <c r="H1360" i="1"/>
  <c r="G1361" i="1"/>
  <c r="H1361" i="1"/>
  <c r="G1362" i="1"/>
  <c r="H1362" i="1"/>
  <c r="G1363" i="1"/>
  <c r="H1363" i="1"/>
  <c r="G1364" i="1"/>
  <c r="H1364" i="1"/>
  <c r="G1365" i="1"/>
  <c r="H1365" i="1"/>
  <c r="G1366" i="1"/>
  <c r="H1366" i="1"/>
  <c r="G1367" i="1"/>
  <c r="H1367" i="1"/>
  <c r="G1368" i="1"/>
  <c r="H1368" i="1"/>
  <c r="G1369" i="1"/>
  <c r="H1369" i="1"/>
  <c r="G1370" i="1"/>
  <c r="H1370" i="1"/>
  <c r="G1371" i="1"/>
  <c r="H1371" i="1"/>
  <c r="G1372" i="1"/>
  <c r="H1372" i="1"/>
  <c r="G1373" i="1"/>
  <c r="H1373" i="1"/>
  <c r="G1374" i="1"/>
  <c r="H1374" i="1"/>
  <c r="G1375" i="1"/>
  <c r="H1375" i="1"/>
  <c r="G1376" i="1"/>
  <c r="H1376" i="1"/>
  <c r="G1377" i="1"/>
  <c r="H1377" i="1"/>
  <c r="G1378" i="1"/>
  <c r="H1378" i="1"/>
  <c r="G1379" i="1"/>
  <c r="H1379" i="1"/>
  <c r="G1380" i="1"/>
  <c r="H1380" i="1"/>
  <c r="G1381" i="1"/>
  <c r="H1381" i="1"/>
  <c r="G1382" i="1"/>
  <c r="H1382" i="1"/>
  <c r="G1383" i="1"/>
  <c r="H1383" i="1"/>
  <c r="G1384" i="1"/>
  <c r="H1384" i="1"/>
  <c r="G1385" i="1"/>
  <c r="H1385" i="1"/>
  <c r="G1386" i="1"/>
  <c r="H1386" i="1"/>
  <c r="G1387" i="1"/>
  <c r="H1387" i="1"/>
  <c r="G1388" i="1"/>
  <c r="H1388" i="1"/>
  <c r="G1389" i="1"/>
  <c r="H1389" i="1"/>
  <c r="G1390" i="1"/>
  <c r="H1390" i="1"/>
  <c r="G1391" i="1"/>
  <c r="H1391" i="1"/>
  <c r="G1392" i="1"/>
  <c r="H1392" i="1"/>
  <c r="G1393" i="1"/>
  <c r="H1393" i="1"/>
  <c r="G1394" i="1"/>
  <c r="H1394" i="1"/>
  <c r="G1395" i="1"/>
  <c r="H1395" i="1"/>
  <c r="G1396" i="1"/>
  <c r="H1396" i="1"/>
  <c r="G1397" i="1"/>
  <c r="H1397" i="1"/>
  <c r="G1398" i="1"/>
  <c r="H1398" i="1"/>
  <c r="G1399" i="1"/>
  <c r="H1399" i="1"/>
  <c r="G1400" i="1"/>
  <c r="H1400" i="1"/>
  <c r="G1401" i="1"/>
  <c r="H1401" i="1"/>
  <c r="G1402" i="1"/>
  <c r="H1402" i="1"/>
  <c r="G1403" i="1"/>
  <c r="H1403" i="1"/>
  <c r="G1404" i="1"/>
  <c r="H1404" i="1"/>
  <c r="G1405" i="1"/>
  <c r="H1405" i="1"/>
  <c r="G1406" i="1"/>
  <c r="H1406" i="1"/>
  <c r="G1407" i="1"/>
  <c r="H1407" i="1"/>
  <c r="G1408" i="1"/>
  <c r="H1408" i="1"/>
  <c r="G1409" i="1"/>
  <c r="H1409" i="1"/>
  <c r="G1410" i="1"/>
  <c r="H1410" i="1"/>
  <c r="G1411" i="1"/>
  <c r="H1411" i="1"/>
  <c r="G1412" i="1"/>
  <c r="H1412" i="1"/>
  <c r="G1413" i="1"/>
  <c r="H1413" i="1"/>
  <c r="G1414" i="1"/>
  <c r="H1414" i="1"/>
  <c r="G1415" i="1"/>
  <c r="H1415" i="1"/>
  <c r="G1416" i="1"/>
  <c r="H1416" i="1"/>
  <c r="G1417" i="1"/>
  <c r="H1417" i="1"/>
  <c r="G1418" i="1"/>
  <c r="H1418" i="1"/>
  <c r="G1419" i="1"/>
  <c r="H1419" i="1"/>
  <c r="G1420" i="1"/>
  <c r="H1420" i="1"/>
  <c r="G1421" i="1"/>
  <c r="H1421" i="1"/>
  <c r="G1422" i="1"/>
  <c r="H1422" i="1"/>
  <c r="G1423" i="1"/>
  <c r="H1423" i="1"/>
  <c r="G1424" i="1"/>
  <c r="H1424" i="1"/>
  <c r="G1425" i="1"/>
  <c r="H1425" i="1"/>
  <c r="G1426" i="1"/>
  <c r="H1426" i="1"/>
  <c r="G1427" i="1"/>
  <c r="H1427" i="1"/>
  <c r="G1428" i="1"/>
  <c r="H1428" i="1"/>
  <c r="G1429" i="1"/>
  <c r="H1429" i="1"/>
  <c r="G1430" i="1"/>
  <c r="H1430" i="1"/>
  <c r="G1431" i="1"/>
  <c r="H1431" i="1"/>
  <c r="G1432" i="1"/>
  <c r="H1432" i="1"/>
  <c r="G1433" i="1"/>
  <c r="H1433" i="1"/>
  <c r="G1434" i="1"/>
  <c r="H1434" i="1"/>
  <c r="G1435" i="1"/>
  <c r="H1435" i="1"/>
  <c r="G1436" i="1"/>
  <c r="H1436" i="1"/>
  <c r="G1437" i="1"/>
  <c r="H1437" i="1"/>
  <c r="G1438" i="1"/>
  <c r="H1438" i="1"/>
  <c r="G1439" i="1"/>
  <c r="H1439" i="1"/>
  <c r="G1440" i="1"/>
  <c r="H1440" i="1"/>
  <c r="G1441" i="1"/>
  <c r="H1441" i="1"/>
  <c r="G1442" i="1"/>
  <c r="H1442" i="1"/>
  <c r="G1443" i="1"/>
  <c r="H1443" i="1"/>
  <c r="G1444" i="1"/>
  <c r="H1444" i="1"/>
  <c r="G1445" i="1"/>
  <c r="H1445" i="1"/>
  <c r="G1446" i="1"/>
  <c r="H1446" i="1"/>
  <c r="G1447" i="1"/>
  <c r="H1447" i="1"/>
  <c r="G1448" i="1"/>
  <c r="H1448" i="1"/>
  <c r="G1449" i="1"/>
  <c r="H1449" i="1"/>
  <c r="G1450" i="1"/>
  <c r="H1450" i="1"/>
  <c r="G1451" i="1"/>
  <c r="H1451" i="1"/>
  <c r="G1452" i="1"/>
  <c r="H1452" i="1"/>
  <c r="G1453" i="1"/>
  <c r="H1453" i="1"/>
  <c r="G1454" i="1"/>
  <c r="H1454" i="1"/>
  <c r="G1455" i="1"/>
  <c r="H1455" i="1"/>
  <c r="G1456" i="1"/>
  <c r="H1456" i="1"/>
  <c r="G1457" i="1"/>
  <c r="H1457" i="1"/>
  <c r="G1458" i="1"/>
  <c r="H1458" i="1"/>
  <c r="G1459" i="1"/>
  <c r="H1459" i="1"/>
  <c r="G1460" i="1"/>
  <c r="H1460" i="1"/>
  <c r="G1461" i="1"/>
  <c r="H1461" i="1"/>
  <c r="G1462" i="1"/>
  <c r="H1462" i="1"/>
  <c r="G1463" i="1"/>
  <c r="H1463" i="1"/>
  <c r="G1464" i="1"/>
  <c r="H1464" i="1"/>
  <c r="G1465" i="1"/>
  <c r="H1465" i="1"/>
  <c r="G1466" i="1"/>
  <c r="H1466" i="1"/>
  <c r="G1467" i="1"/>
  <c r="H1467" i="1"/>
  <c r="G1468" i="1"/>
  <c r="H1468" i="1"/>
  <c r="G1469" i="1"/>
  <c r="H1469" i="1"/>
  <c r="G1470" i="1"/>
  <c r="H1470" i="1"/>
  <c r="G1471" i="1"/>
  <c r="H1471" i="1"/>
  <c r="G1472" i="1"/>
  <c r="H1472" i="1"/>
  <c r="G1473" i="1"/>
  <c r="H1473" i="1"/>
  <c r="G1474" i="1"/>
  <c r="H1474" i="1"/>
  <c r="G1475" i="1"/>
  <c r="H1475" i="1"/>
  <c r="G1476" i="1"/>
  <c r="H1476" i="1"/>
  <c r="G1477" i="1"/>
  <c r="H1477" i="1"/>
  <c r="G1478" i="1"/>
  <c r="H1478" i="1"/>
  <c r="G1479" i="1"/>
  <c r="H1479" i="1"/>
  <c r="G1480" i="1"/>
  <c r="H1480" i="1"/>
  <c r="G1481" i="1"/>
  <c r="H1481" i="1"/>
  <c r="G1482" i="1"/>
  <c r="H1482" i="1"/>
  <c r="G1483" i="1"/>
  <c r="H1483" i="1"/>
  <c r="G1484" i="1"/>
  <c r="H1484" i="1"/>
  <c r="G1485" i="1"/>
  <c r="H1485" i="1"/>
  <c r="G1486" i="1"/>
  <c r="H1486" i="1"/>
  <c r="G1487" i="1"/>
  <c r="H1487" i="1"/>
  <c r="G1488" i="1"/>
  <c r="H1488" i="1"/>
  <c r="G1489" i="1"/>
  <c r="H1489" i="1"/>
  <c r="G1490" i="1"/>
  <c r="H1490" i="1"/>
  <c r="G1491" i="1"/>
  <c r="H1491" i="1"/>
  <c r="G1492" i="1"/>
  <c r="H1492" i="1"/>
  <c r="G1493" i="1"/>
  <c r="H1493" i="1"/>
  <c r="G1494" i="1"/>
  <c r="H1494" i="1"/>
  <c r="G1495" i="1"/>
  <c r="H1495" i="1"/>
  <c r="G1496" i="1"/>
  <c r="H1496" i="1"/>
  <c r="G1497" i="1"/>
  <c r="H1497" i="1"/>
  <c r="G1498" i="1"/>
  <c r="H1498" i="1"/>
  <c r="G1499" i="1"/>
  <c r="H1499" i="1"/>
  <c r="G1500" i="1"/>
  <c r="H1500" i="1"/>
  <c r="G1501" i="1"/>
  <c r="H1501" i="1"/>
  <c r="G1502" i="1"/>
  <c r="H1502" i="1"/>
  <c r="G1503" i="1"/>
  <c r="H1503" i="1"/>
  <c r="G1504" i="1"/>
  <c r="H1504" i="1"/>
  <c r="G1505" i="1"/>
  <c r="H1505" i="1"/>
  <c r="G1506" i="1"/>
  <c r="H1506" i="1"/>
  <c r="G1507" i="1"/>
  <c r="H1507" i="1"/>
  <c r="G1508" i="1"/>
  <c r="H1508" i="1"/>
  <c r="G1509" i="1"/>
  <c r="H1509" i="1"/>
  <c r="G1510" i="1"/>
  <c r="H1510" i="1"/>
  <c r="G1511" i="1"/>
  <c r="H1511" i="1"/>
  <c r="G1512" i="1"/>
  <c r="H1512" i="1"/>
  <c r="G1513" i="1"/>
  <c r="H1513" i="1"/>
  <c r="G1514" i="1"/>
  <c r="H1514" i="1"/>
  <c r="G1515" i="1"/>
  <c r="H1515" i="1"/>
  <c r="G1516" i="1"/>
  <c r="H1516" i="1"/>
  <c r="G1517" i="1"/>
  <c r="H1517" i="1"/>
  <c r="G1518" i="1"/>
  <c r="H1518" i="1"/>
  <c r="G1519" i="1"/>
  <c r="H1519" i="1"/>
  <c r="G1520" i="1"/>
  <c r="H1520" i="1"/>
  <c r="G1521" i="1"/>
  <c r="H1521" i="1"/>
  <c r="G1522" i="1"/>
  <c r="H1522" i="1"/>
  <c r="G1523" i="1"/>
  <c r="H1523" i="1"/>
  <c r="G1524" i="1"/>
  <c r="H1524" i="1"/>
  <c r="G1525" i="1"/>
  <c r="H1525" i="1"/>
  <c r="G1526" i="1"/>
  <c r="H1526" i="1"/>
  <c r="G1527" i="1"/>
  <c r="H1527" i="1"/>
  <c r="G1528" i="1"/>
  <c r="H1528" i="1"/>
  <c r="G1529" i="1"/>
  <c r="H1529" i="1"/>
  <c r="G1530" i="1"/>
  <c r="H1530" i="1"/>
  <c r="G1531" i="1"/>
  <c r="H1531" i="1"/>
  <c r="G1532" i="1"/>
  <c r="H1532" i="1"/>
  <c r="G1533" i="1"/>
  <c r="H1533" i="1"/>
  <c r="G1534" i="1"/>
  <c r="H1534" i="1"/>
  <c r="G1535" i="1"/>
  <c r="H1535" i="1"/>
  <c r="G1536" i="1"/>
  <c r="H1536" i="1"/>
  <c r="G1537" i="1"/>
  <c r="H1537" i="1"/>
  <c r="G1538" i="1"/>
  <c r="H1538" i="1"/>
  <c r="G1539" i="1"/>
  <c r="H1539" i="1"/>
  <c r="G1540" i="1"/>
  <c r="H1540" i="1"/>
  <c r="G1541" i="1"/>
  <c r="H1541" i="1"/>
  <c r="G1542" i="1"/>
  <c r="H1542" i="1"/>
  <c r="G1543" i="1"/>
  <c r="H1543" i="1"/>
  <c r="G1544" i="1"/>
  <c r="H1544" i="1"/>
  <c r="G1545" i="1"/>
  <c r="H1545" i="1"/>
  <c r="G1546" i="1"/>
  <c r="H1546" i="1"/>
  <c r="G1547" i="1"/>
  <c r="H1547" i="1"/>
  <c r="G1548" i="1"/>
  <c r="H1548" i="1"/>
  <c r="G1549" i="1"/>
  <c r="H1549" i="1"/>
  <c r="G1550" i="1"/>
  <c r="H1550" i="1"/>
  <c r="G1551" i="1"/>
  <c r="H1551" i="1"/>
  <c r="G1552" i="1"/>
  <c r="H1552" i="1"/>
  <c r="G1553" i="1"/>
  <c r="H1553" i="1"/>
  <c r="G1554" i="1"/>
  <c r="H1554" i="1"/>
  <c r="G1555" i="1"/>
  <c r="H1555" i="1"/>
  <c r="G1556" i="1"/>
  <c r="H1556" i="1"/>
  <c r="G1557" i="1"/>
  <c r="H1557" i="1"/>
  <c r="G1558" i="1"/>
  <c r="H1558" i="1"/>
  <c r="G1559" i="1"/>
  <c r="H1559" i="1"/>
  <c r="G1560" i="1"/>
  <c r="H1560" i="1"/>
  <c r="G1561" i="1"/>
  <c r="H1561" i="1"/>
  <c r="G1562" i="1"/>
  <c r="H1562" i="1"/>
  <c r="G1563" i="1"/>
  <c r="H1563" i="1"/>
  <c r="G1564" i="1"/>
  <c r="H1564" i="1"/>
  <c r="G1565" i="1"/>
  <c r="H1565" i="1"/>
  <c r="G1566" i="1"/>
  <c r="H1566" i="1"/>
  <c r="G1567" i="1"/>
  <c r="H1567" i="1"/>
  <c r="G1568" i="1"/>
  <c r="H1568" i="1"/>
  <c r="G1569" i="1"/>
  <c r="H1569" i="1"/>
  <c r="G1570" i="1"/>
  <c r="H1570" i="1"/>
  <c r="G1571" i="1"/>
  <c r="H1571" i="1"/>
  <c r="G1572" i="1"/>
  <c r="H1572" i="1"/>
  <c r="G1573" i="1"/>
  <c r="H1573" i="1"/>
  <c r="G1574" i="1"/>
  <c r="H1574" i="1"/>
  <c r="G1575" i="1"/>
  <c r="H1575" i="1"/>
  <c r="G1576" i="1"/>
  <c r="H1576" i="1"/>
  <c r="G1577" i="1"/>
  <c r="H1577" i="1"/>
  <c r="G1578" i="1"/>
  <c r="H1578" i="1"/>
  <c r="G1579" i="1"/>
  <c r="H1579" i="1"/>
  <c r="G1580" i="1"/>
  <c r="H1580" i="1"/>
  <c r="G1581" i="1"/>
  <c r="H1581" i="1"/>
  <c r="G1582" i="1"/>
  <c r="H1582" i="1"/>
  <c r="G1583" i="1"/>
  <c r="H1583" i="1"/>
  <c r="G1584" i="1"/>
  <c r="H1584" i="1"/>
  <c r="G1585" i="1"/>
  <c r="H1585" i="1"/>
  <c r="G1586" i="1"/>
  <c r="H1586" i="1"/>
  <c r="G1587" i="1"/>
  <c r="H1587" i="1"/>
  <c r="G1588" i="1"/>
  <c r="H1588" i="1"/>
  <c r="G1589" i="1"/>
  <c r="H1589" i="1"/>
  <c r="G1590" i="1"/>
  <c r="H1590" i="1"/>
  <c r="G1591" i="1"/>
  <c r="H1591" i="1"/>
  <c r="G1592" i="1"/>
  <c r="H1592" i="1"/>
  <c r="G1593" i="1"/>
  <c r="H1593" i="1"/>
  <c r="G1594" i="1"/>
  <c r="H1594" i="1"/>
  <c r="G1595" i="1"/>
  <c r="H1595" i="1"/>
  <c r="G1596" i="1"/>
  <c r="H1596" i="1"/>
  <c r="G1597" i="1"/>
  <c r="H1597" i="1"/>
  <c r="G1598" i="1"/>
  <c r="H1598" i="1"/>
  <c r="G1599" i="1"/>
  <c r="H1599" i="1"/>
  <c r="G1600" i="1"/>
  <c r="H1600" i="1"/>
  <c r="G1601" i="1"/>
  <c r="H1601" i="1"/>
  <c r="G1602" i="1"/>
  <c r="H1602" i="1"/>
  <c r="G1603" i="1"/>
  <c r="H1603" i="1"/>
  <c r="G1604" i="1"/>
  <c r="H1604" i="1"/>
  <c r="G1605" i="1"/>
  <c r="H1605" i="1"/>
  <c r="G1606" i="1"/>
  <c r="H1606" i="1"/>
  <c r="G1607" i="1"/>
  <c r="H1607" i="1"/>
  <c r="G1608" i="1"/>
  <c r="H1608" i="1"/>
  <c r="G1609" i="1"/>
  <c r="H1609" i="1"/>
  <c r="G1610" i="1"/>
  <c r="H1610" i="1"/>
  <c r="G1611" i="1"/>
  <c r="H1611" i="1"/>
  <c r="G1612" i="1"/>
  <c r="H1612" i="1"/>
  <c r="G1613" i="1"/>
  <c r="H1613" i="1"/>
  <c r="G1614" i="1"/>
  <c r="H1614" i="1"/>
  <c r="G1615" i="1"/>
  <c r="H1615" i="1"/>
  <c r="G1616" i="1"/>
  <c r="H1616" i="1"/>
  <c r="G1617" i="1"/>
  <c r="H1617" i="1"/>
  <c r="G1618" i="1"/>
  <c r="H1618" i="1"/>
  <c r="G1619" i="1"/>
  <c r="H1619" i="1"/>
  <c r="G1620" i="1"/>
  <c r="H1620" i="1"/>
  <c r="G1621" i="1"/>
  <c r="H1621" i="1"/>
  <c r="G1622" i="1"/>
  <c r="H1622" i="1"/>
  <c r="G1623" i="1"/>
  <c r="H1623" i="1"/>
  <c r="G1624" i="1"/>
  <c r="H1624" i="1"/>
  <c r="G1625" i="1"/>
  <c r="H1625" i="1"/>
  <c r="G1626" i="1"/>
  <c r="H1626" i="1"/>
  <c r="G1627" i="1"/>
  <c r="H1627" i="1"/>
  <c r="G1628" i="1"/>
  <c r="H1628" i="1"/>
  <c r="G1629" i="1"/>
  <c r="H1629" i="1"/>
  <c r="G1630" i="1"/>
  <c r="H1630" i="1"/>
  <c r="G1631" i="1"/>
  <c r="H1631" i="1"/>
  <c r="G1632" i="1"/>
  <c r="H1632" i="1"/>
  <c r="G1633" i="1"/>
  <c r="H1633" i="1"/>
  <c r="G1634" i="1"/>
  <c r="H1634" i="1"/>
  <c r="G1635" i="1"/>
  <c r="H1635" i="1"/>
  <c r="G1636" i="1"/>
  <c r="H1636" i="1"/>
  <c r="G1637" i="1"/>
  <c r="H1637" i="1"/>
  <c r="G1638" i="1"/>
  <c r="H1638" i="1"/>
  <c r="G1639" i="1"/>
  <c r="H1639" i="1"/>
  <c r="G1640" i="1"/>
  <c r="H1640" i="1"/>
  <c r="G1641" i="1"/>
  <c r="H1641" i="1"/>
  <c r="G1642" i="1"/>
  <c r="H1642" i="1"/>
  <c r="G1643" i="1"/>
  <c r="H1643" i="1"/>
  <c r="G1644" i="1"/>
  <c r="H1644" i="1"/>
  <c r="G1645" i="1"/>
  <c r="H1645" i="1"/>
  <c r="G1646" i="1"/>
  <c r="H1646" i="1"/>
  <c r="G1647" i="1"/>
  <c r="H1647" i="1"/>
  <c r="G1648" i="1"/>
  <c r="H1648" i="1"/>
  <c r="G1649" i="1"/>
  <c r="H1649" i="1"/>
  <c r="G1650" i="1"/>
  <c r="H1650" i="1"/>
  <c r="G1651" i="1"/>
  <c r="H1651" i="1"/>
  <c r="G1652" i="1"/>
  <c r="H1652" i="1"/>
  <c r="G1653" i="1"/>
  <c r="H1653" i="1"/>
  <c r="G1654" i="1"/>
  <c r="H1654" i="1"/>
  <c r="G1655" i="1"/>
  <c r="H1655" i="1"/>
  <c r="G1656" i="1"/>
  <c r="H1656" i="1"/>
  <c r="G1657" i="1"/>
  <c r="H1657" i="1"/>
  <c r="G1658" i="1"/>
  <c r="H1658" i="1"/>
  <c r="G1659" i="1"/>
  <c r="H1659" i="1"/>
  <c r="G1660" i="1"/>
  <c r="H1660" i="1"/>
  <c r="G1661" i="1"/>
  <c r="H1661" i="1"/>
  <c r="G1662" i="1"/>
  <c r="H1662" i="1"/>
  <c r="G1663" i="1"/>
  <c r="H1663" i="1"/>
  <c r="G1664" i="1"/>
  <c r="H1664" i="1"/>
  <c r="G1665" i="1"/>
  <c r="H1665" i="1"/>
  <c r="G1666" i="1"/>
  <c r="H1666" i="1"/>
  <c r="G1667" i="1"/>
  <c r="H1667" i="1"/>
  <c r="G1668" i="1"/>
  <c r="H1668" i="1"/>
  <c r="G1669" i="1"/>
  <c r="H1669" i="1"/>
  <c r="G1670" i="1"/>
  <c r="H1670" i="1"/>
  <c r="G1671" i="1"/>
  <c r="H1671" i="1"/>
  <c r="G1672" i="1"/>
  <c r="H1672" i="1"/>
  <c r="G1673" i="1"/>
  <c r="H1673" i="1"/>
  <c r="G1674" i="1"/>
  <c r="H1674" i="1"/>
  <c r="G1675" i="1"/>
  <c r="H1675" i="1"/>
  <c r="G1676" i="1"/>
  <c r="H1676" i="1"/>
  <c r="G1677" i="1"/>
  <c r="H1677" i="1"/>
  <c r="G1678" i="1"/>
  <c r="H1678" i="1"/>
  <c r="G1679" i="1"/>
  <c r="H1679" i="1"/>
  <c r="G1680" i="1"/>
  <c r="H1680" i="1"/>
  <c r="G1681" i="1"/>
  <c r="H1681" i="1"/>
  <c r="G1682" i="1"/>
  <c r="H1682" i="1"/>
  <c r="G1683" i="1"/>
  <c r="H1683" i="1"/>
  <c r="G1684" i="1"/>
  <c r="H1684" i="1"/>
  <c r="G1685" i="1"/>
  <c r="H1685" i="1"/>
  <c r="G1686" i="1"/>
  <c r="H1686" i="1"/>
  <c r="G1687" i="1"/>
  <c r="H1687" i="1"/>
  <c r="G1688" i="1"/>
  <c r="H1688" i="1"/>
  <c r="G1689" i="1"/>
  <c r="H1689" i="1"/>
  <c r="G1690" i="1"/>
  <c r="H1690" i="1"/>
  <c r="G1691" i="1"/>
  <c r="H1691" i="1"/>
  <c r="G1692" i="1"/>
  <c r="H1692" i="1"/>
  <c r="G1693" i="1"/>
  <c r="H1693" i="1"/>
  <c r="G1694" i="1"/>
  <c r="H1694" i="1"/>
  <c r="G1695" i="1"/>
  <c r="H1695" i="1"/>
  <c r="G1696" i="1"/>
  <c r="H1696" i="1"/>
  <c r="G1697" i="1"/>
  <c r="H1697" i="1"/>
  <c r="G1698" i="1"/>
  <c r="H1698" i="1"/>
  <c r="G1699" i="1"/>
  <c r="H1699" i="1"/>
  <c r="G1700" i="1"/>
  <c r="H1700" i="1"/>
  <c r="G1701" i="1"/>
  <c r="H1701" i="1"/>
  <c r="G1702" i="1"/>
  <c r="H1702" i="1"/>
  <c r="G1703" i="1"/>
  <c r="H1703" i="1"/>
  <c r="G1704" i="1"/>
  <c r="H1704" i="1"/>
  <c r="G1705" i="1"/>
  <c r="H1705" i="1"/>
  <c r="G1706" i="1"/>
  <c r="H1706" i="1"/>
  <c r="G1707" i="1"/>
  <c r="H1707" i="1"/>
  <c r="G1708" i="1"/>
  <c r="H1708" i="1"/>
  <c r="G1709" i="1"/>
  <c r="H1709" i="1"/>
  <c r="G1710" i="1"/>
  <c r="H1710" i="1"/>
  <c r="G1711" i="1"/>
  <c r="H1711" i="1"/>
  <c r="G1712" i="1"/>
  <c r="H1712" i="1"/>
  <c r="G1713" i="1"/>
  <c r="H1713" i="1"/>
  <c r="G1714" i="1"/>
  <c r="H1714" i="1"/>
  <c r="G1715" i="1"/>
  <c r="H1715" i="1"/>
  <c r="G1716" i="1"/>
  <c r="H1716" i="1"/>
  <c r="G1717" i="1"/>
  <c r="H1717" i="1"/>
  <c r="G1718" i="1"/>
  <c r="H1718" i="1"/>
  <c r="G1719" i="1"/>
  <c r="H1719" i="1"/>
  <c r="G1720" i="1"/>
  <c r="H1720" i="1"/>
  <c r="G1721" i="1"/>
  <c r="H1721" i="1"/>
  <c r="G1722" i="1"/>
  <c r="H1722" i="1"/>
  <c r="G1723" i="1"/>
  <c r="H1723" i="1"/>
  <c r="G1724" i="1"/>
  <c r="H1724" i="1"/>
  <c r="G1725" i="1"/>
  <c r="H1725" i="1"/>
  <c r="G1726" i="1"/>
  <c r="H1726" i="1"/>
  <c r="G1727" i="1"/>
  <c r="H1727" i="1"/>
  <c r="G1728" i="1"/>
  <c r="H1728" i="1"/>
  <c r="G1729" i="1"/>
  <c r="H1729" i="1"/>
  <c r="G1730" i="1"/>
  <c r="H1730" i="1"/>
  <c r="G1731" i="1"/>
  <c r="H1731" i="1"/>
  <c r="G1732" i="1"/>
  <c r="H1732" i="1"/>
  <c r="G1733" i="1"/>
  <c r="H1733" i="1"/>
  <c r="G1734" i="1"/>
  <c r="H1734" i="1"/>
  <c r="G1735" i="1"/>
  <c r="H1735" i="1"/>
  <c r="G1736" i="1"/>
  <c r="H1736" i="1"/>
  <c r="G1737" i="1"/>
  <c r="H1737" i="1"/>
  <c r="G1738" i="1"/>
  <c r="H1738" i="1"/>
  <c r="G1739" i="1"/>
  <c r="H1739" i="1"/>
  <c r="G1740" i="1"/>
  <c r="H1740" i="1"/>
  <c r="G1741" i="1"/>
  <c r="H1741" i="1"/>
  <c r="G1742" i="1"/>
  <c r="H1742" i="1"/>
  <c r="G1743" i="1"/>
  <c r="H1743" i="1"/>
  <c r="G1744" i="1"/>
  <c r="H1744" i="1"/>
  <c r="G1745" i="1"/>
  <c r="H1745" i="1"/>
  <c r="G1746" i="1"/>
  <c r="H1746" i="1"/>
  <c r="G1747" i="1"/>
  <c r="H1747" i="1"/>
  <c r="G1748" i="1"/>
  <c r="H1748" i="1"/>
  <c r="G1749" i="1"/>
  <c r="H1749" i="1"/>
  <c r="G1750" i="1"/>
  <c r="H1750" i="1"/>
  <c r="G1751" i="1"/>
  <c r="H1751" i="1"/>
  <c r="G1752" i="1"/>
  <c r="H1752" i="1"/>
  <c r="G1753" i="1"/>
  <c r="H1753" i="1"/>
  <c r="G1754" i="1"/>
  <c r="H1754" i="1"/>
  <c r="G1755" i="1"/>
  <c r="H1755" i="1"/>
  <c r="G1756" i="1"/>
  <c r="H1756" i="1"/>
  <c r="G1757" i="1"/>
  <c r="H1757" i="1"/>
  <c r="G1758" i="1"/>
  <c r="H1758" i="1"/>
  <c r="G1759" i="1"/>
  <c r="H1759" i="1"/>
  <c r="G1760" i="1"/>
  <c r="H1760" i="1"/>
  <c r="G1761" i="1"/>
  <c r="H1761" i="1"/>
  <c r="G1762" i="1"/>
  <c r="H1762" i="1"/>
  <c r="G1763" i="1"/>
  <c r="H1763" i="1"/>
  <c r="G1764" i="1"/>
  <c r="H1764" i="1"/>
  <c r="G1765" i="1"/>
  <c r="H1765" i="1"/>
  <c r="G1766" i="1"/>
  <c r="H1766" i="1"/>
  <c r="G1767" i="1"/>
  <c r="H1767" i="1"/>
  <c r="G1768" i="1"/>
  <c r="H1768" i="1"/>
  <c r="G1769" i="1"/>
  <c r="H1769" i="1"/>
  <c r="G1770" i="1"/>
  <c r="H1770" i="1"/>
  <c r="G1771" i="1"/>
  <c r="H1771" i="1"/>
  <c r="G1772" i="1"/>
  <c r="H1772" i="1"/>
  <c r="G1773" i="1"/>
  <c r="H1773" i="1"/>
  <c r="G1774" i="1"/>
  <c r="H1774" i="1"/>
  <c r="G1775" i="1"/>
  <c r="H1775" i="1"/>
  <c r="G1776" i="1"/>
  <c r="H1776" i="1"/>
  <c r="G1777" i="1"/>
  <c r="H1777" i="1"/>
  <c r="G1778" i="1"/>
  <c r="H1778" i="1"/>
  <c r="G1779" i="1"/>
  <c r="H1779" i="1"/>
  <c r="G1780" i="1"/>
  <c r="H1780" i="1"/>
  <c r="G1781" i="1"/>
  <c r="H1781" i="1"/>
  <c r="G1782" i="1"/>
  <c r="H1782" i="1"/>
  <c r="G1783" i="1"/>
  <c r="H1783" i="1"/>
  <c r="G1784" i="1"/>
  <c r="H1784" i="1"/>
  <c r="G1785" i="1"/>
  <c r="H1785" i="1"/>
  <c r="G1786" i="1"/>
  <c r="H1786" i="1"/>
  <c r="G1787" i="1"/>
  <c r="H1787" i="1"/>
  <c r="G1788" i="1"/>
  <c r="H1788" i="1"/>
  <c r="G1789" i="1"/>
  <c r="H1789" i="1"/>
  <c r="G1790" i="1"/>
  <c r="H1790" i="1"/>
  <c r="G1791" i="1"/>
  <c r="H1791" i="1"/>
  <c r="G1792" i="1"/>
  <c r="H1792" i="1"/>
  <c r="G1793" i="1"/>
  <c r="H1793" i="1"/>
  <c r="G1794" i="1"/>
  <c r="H1794" i="1"/>
  <c r="G1795" i="1"/>
  <c r="H1795" i="1"/>
  <c r="G1796" i="1"/>
  <c r="H1796" i="1"/>
  <c r="G1797" i="1"/>
  <c r="H1797" i="1"/>
  <c r="G1798" i="1"/>
  <c r="H1798" i="1"/>
  <c r="G1799" i="1"/>
  <c r="H1799" i="1"/>
  <c r="G1800" i="1"/>
  <c r="H1800" i="1"/>
  <c r="G1801" i="1"/>
  <c r="H1801" i="1"/>
  <c r="G1802" i="1"/>
  <c r="H1802" i="1"/>
  <c r="G1803" i="1"/>
  <c r="H1803" i="1"/>
  <c r="G1804" i="1"/>
  <c r="H1804" i="1"/>
  <c r="G1805" i="1"/>
  <c r="H1805" i="1"/>
  <c r="G1806" i="1"/>
  <c r="H1806" i="1"/>
  <c r="G1807" i="1"/>
  <c r="H1807" i="1"/>
  <c r="G1808" i="1"/>
  <c r="H1808" i="1"/>
  <c r="G1809" i="1"/>
  <c r="H1809" i="1"/>
  <c r="G1810" i="1"/>
  <c r="H1810" i="1"/>
  <c r="G1811" i="1"/>
  <c r="H1811" i="1"/>
  <c r="G1812" i="1"/>
  <c r="H1812" i="1"/>
  <c r="G1813" i="1"/>
  <c r="H1813" i="1"/>
  <c r="G1814" i="1"/>
  <c r="H1814" i="1"/>
  <c r="G1815" i="1"/>
  <c r="H1815" i="1"/>
  <c r="G1816" i="1"/>
  <c r="H1816" i="1"/>
  <c r="G1817" i="1"/>
  <c r="H1817" i="1"/>
  <c r="G1818" i="1"/>
  <c r="H1818" i="1"/>
  <c r="G1819" i="1"/>
  <c r="H1819" i="1"/>
  <c r="G1820" i="1"/>
  <c r="H1820" i="1"/>
  <c r="G1821" i="1"/>
  <c r="H1821" i="1"/>
  <c r="G1822" i="1"/>
  <c r="H1822" i="1"/>
  <c r="G1823" i="1"/>
  <c r="H1823" i="1"/>
  <c r="G1824" i="1"/>
  <c r="H1824" i="1"/>
  <c r="G1825" i="1"/>
  <c r="H1825" i="1"/>
  <c r="G1826" i="1"/>
  <c r="H1826" i="1"/>
  <c r="G1827" i="1"/>
  <c r="H1827" i="1"/>
  <c r="G1828" i="1"/>
  <c r="H1828" i="1"/>
  <c r="G1829" i="1"/>
  <c r="H1829" i="1"/>
  <c r="G1830" i="1"/>
  <c r="H1830" i="1"/>
  <c r="G1831" i="1"/>
  <c r="H1831" i="1"/>
  <c r="G1832" i="1"/>
  <c r="H1832" i="1"/>
  <c r="G1833" i="1"/>
  <c r="H1833" i="1"/>
  <c r="G1834" i="1"/>
  <c r="H1834" i="1"/>
  <c r="G1835" i="1"/>
  <c r="H1835" i="1"/>
  <c r="G1836" i="1"/>
  <c r="H1836" i="1"/>
  <c r="G1837" i="1"/>
  <c r="H1837" i="1"/>
  <c r="G1838" i="1"/>
  <c r="H1838" i="1"/>
  <c r="G1839" i="1"/>
  <c r="H1839" i="1"/>
  <c r="G1840" i="1"/>
  <c r="H1840" i="1"/>
  <c r="G1841" i="1"/>
  <c r="H1841" i="1"/>
  <c r="G1842" i="1"/>
  <c r="H1842" i="1"/>
  <c r="G1843" i="1"/>
  <c r="H1843" i="1"/>
  <c r="G1844" i="1"/>
  <c r="H1844" i="1"/>
  <c r="G1845" i="1"/>
  <c r="H1845" i="1"/>
  <c r="G1846" i="1"/>
  <c r="H1846" i="1"/>
  <c r="G1847" i="1"/>
  <c r="H1847" i="1"/>
  <c r="G1848" i="1"/>
  <c r="H1848" i="1"/>
  <c r="G1849" i="1"/>
  <c r="H1849" i="1"/>
  <c r="G1850" i="1"/>
  <c r="H1850" i="1"/>
  <c r="G1851" i="1"/>
  <c r="H1851" i="1"/>
  <c r="G1852" i="1"/>
  <c r="H1852" i="1"/>
  <c r="G1853" i="1"/>
  <c r="H1853" i="1"/>
  <c r="G1854" i="1"/>
  <c r="H1854" i="1"/>
  <c r="G1855" i="1"/>
  <c r="H1855" i="1"/>
  <c r="G1856" i="1"/>
  <c r="H1856" i="1"/>
  <c r="G1857" i="1"/>
  <c r="H1857" i="1"/>
  <c r="G1858" i="1"/>
  <c r="H1858" i="1"/>
  <c r="G1859" i="1"/>
  <c r="H1859" i="1"/>
  <c r="G1860" i="1"/>
  <c r="H1860" i="1"/>
  <c r="G1861" i="1"/>
  <c r="H1861" i="1"/>
  <c r="G1862" i="1"/>
  <c r="H1862" i="1"/>
  <c r="G1863" i="1"/>
  <c r="H1863" i="1"/>
  <c r="G1864" i="1"/>
  <c r="H1864" i="1"/>
  <c r="G1865" i="1"/>
  <c r="H1865" i="1"/>
  <c r="G1866" i="1"/>
  <c r="H1866" i="1"/>
  <c r="G1867" i="1"/>
  <c r="H1867" i="1"/>
  <c r="G1868" i="1"/>
  <c r="H1868" i="1"/>
  <c r="G1869" i="1"/>
  <c r="H1869" i="1"/>
  <c r="G1870" i="1"/>
  <c r="H1870" i="1"/>
  <c r="G1871" i="1"/>
  <c r="H1871" i="1"/>
  <c r="G1872" i="1"/>
  <c r="H1872" i="1"/>
  <c r="G1873" i="1"/>
  <c r="H1873" i="1"/>
  <c r="G1874" i="1"/>
  <c r="H1874" i="1"/>
  <c r="G1875" i="1"/>
  <c r="H1875" i="1"/>
  <c r="G1876" i="1"/>
  <c r="H1876" i="1"/>
  <c r="G1877" i="1"/>
  <c r="H1877" i="1"/>
  <c r="G1878" i="1"/>
  <c r="H1878" i="1"/>
  <c r="G1879" i="1"/>
  <c r="H1879" i="1"/>
  <c r="G1880" i="1"/>
  <c r="H1880" i="1"/>
  <c r="G1881" i="1"/>
  <c r="H1881" i="1"/>
  <c r="G1882" i="1"/>
  <c r="H1882" i="1"/>
  <c r="G1883" i="1"/>
  <c r="H1883" i="1"/>
  <c r="G1884" i="1"/>
  <c r="H1884" i="1"/>
  <c r="G1885" i="1"/>
  <c r="H1885" i="1"/>
  <c r="G1886" i="1"/>
  <c r="H1886" i="1"/>
  <c r="G1887" i="1"/>
  <c r="H1887" i="1"/>
  <c r="G1888" i="1"/>
  <c r="H1888" i="1"/>
  <c r="G1889" i="1"/>
  <c r="H1889" i="1"/>
  <c r="G1890" i="1"/>
  <c r="H1890" i="1"/>
  <c r="G1891" i="1"/>
  <c r="H1891" i="1"/>
  <c r="G1892" i="1"/>
  <c r="H1892" i="1"/>
  <c r="G1893" i="1"/>
  <c r="H1893" i="1"/>
  <c r="G1894" i="1"/>
  <c r="H1894" i="1"/>
  <c r="G1895" i="1"/>
  <c r="H1895" i="1"/>
  <c r="G1896" i="1"/>
  <c r="H1896" i="1"/>
  <c r="G1897" i="1"/>
  <c r="H1897" i="1"/>
  <c r="G1898" i="1"/>
  <c r="H1898" i="1"/>
  <c r="G1899" i="1"/>
  <c r="H1899" i="1"/>
  <c r="G1900" i="1"/>
  <c r="H1900" i="1"/>
  <c r="G1901" i="1"/>
  <c r="H1901" i="1"/>
  <c r="G1902" i="1"/>
  <c r="H1902" i="1"/>
  <c r="G1903" i="1"/>
  <c r="H1903" i="1"/>
  <c r="G1904" i="1"/>
  <c r="H1904" i="1"/>
  <c r="G1905" i="1"/>
  <c r="H1905" i="1"/>
  <c r="G1906" i="1"/>
  <c r="H1906" i="1"/>
  <c r="G1907" i="1"/>
  <c r="H1907" i="1"/>
  <c r="G1908" i="1"/>
  <c r="H1908" i="1"/>
  <c r="G1909" i="1"/>
  <c r="H1909" i="1"/>
  <c r="G1910" i="1"/>
  <c r="H1910" i="1"/>
  <c r="G1911" i="1"/>
  <c r="H1911" i="1"/>
  <c r="G1912" i="1"/>
  <c r="H1912" i="1"/>
  <c r="G1913" i="1"/>
  <c r="H1913" i="1"/>
  <c r="G1914" i="1"/>
  <c r="H1914" i="1"/>
  <c r="G1915" i="1"/>
  <c r="H1915" i="1"/>
  <c r="G1916" i="1"/>
  <c r="H1916" i="1"/>
  <c r="G1917" i="1"/>
  <c r="H1917" i="1"/>
  <c r="G1918" i="1"/>
  <c r="H1918" i="1"/>
  <c r="G1919" i="1"/>
  <c r="H1919" i="1"/>
  <c r="G1920" i="1"/>
  <c r="H1920" i="1"/>
  <c r="G1921" i="1"/>
  <c r="H1921" i="1"/>
  <c r="G1922" i="1"/>
  <c r="H1922" i="1"/>
  <c r="G1923" i="1"/>
  <c r="H1923" i="1"/>
  <c r="G1924" i="1"/>
  <c r="H1924" i="1"/>
  <c r="G1925" i="1"/>
  <c r="H1925" i="1"/>
  <c r="G1926" i="1"/>
  <c r="H1926" i="1"/>
  <c r="G1927" i="1"/>
  <c r="H1927" i="1"/>
  <c r="G1928" i="1"/>
  <c r="H1928" i="1"/>
  <c r="G1929" i="1"/>
  <c r="H1929" i="1"/>
  <c r="G1930" i="1"/>
  <c r="H1930" i="1"/>
  <c r="G1931" i="1"/>
  <c r="H1931" i="1"/>
  <c r="G1932" i="1"/>
  <c r="H1932" i="1"/>
  <c r="G1933" i="1"/>
  <c r="H1933" i="1"/>
  <c r="G1934" i="1"/>
  <c r="H1934" i="1"/>
  <c r="G1935" i="1"/>
  <c r="H1935" i="1"/>
  <c r="G1936" i="1"/>
  <c r="H1936" i="1"/>
  <c r="G1937" i="1"/>
  <c r="H1937" i="1"/>
  <c r="G1938" i="1"/>
  <c r="H1938" i="1"/>
  <c r="G1939" i="1"/>
  <c r="H1939" i="1"/>
  <c r="G1940" i="1"/>
  <c r="H1940" i="1"/>
  <c r="G1941" i="1"/>
  <c r="H1941" i="1"/>
  <c r="G1942" i="1"/>
  <c r="H1942" i="1"/>
  <c r="G1943" i="1"/>
  <c r="H1943" i="1"/>
  <c r="G1944" i="1"/>
  <c r="H1944" i="1"/>
  <c r="G1945" i="1"/>
  <c r="H1945" i="1"/>
  <c r="G1946" i="1"/>
  <c r="H1946" i="1"/>
  <c r="G1947" i="1"/>
  <c r="H1947" i="1"/>
  <c r="G1948" i="1"/>
  <c r="H1948" i="1"/>
  <c r="G1949" i="1"/>
  <c r="H1949" i="1"/>
  <c r="G1950" i="1"/>
  <c r="H1950" i="1"/>
  <c r="G1951" i="1"/>
  <c r="H1951" i="1"/>
  <c r="G1952" i="1"/>
  <c r="H1952" i="1"/>
  <c r="G1953" i="1"/>
  <c r="H1953" i="1"/>
  <c r="G1954" i="1"/>
  <c r="H1954" i="1"/>
  <c r="G1955" i="1"/>
  <c r="H1955" i="1"/>
  <c r="G1956" i="1"/>
  <c r="H1956" i="1"/>
  <c r="G1957" i="1"/>
  <c r="H1957" i="1"/>
  <c r="G1958" i="1"/>
  <c r="H1958" i="1"/>
  <c r="G1959" i="1"/>
  <c r="H1959" i="1"/>
  <c r="G1960" i="1"/>
  <c r="H1960" i="1"/>
  <c r="G1961" i="1"/>
  <c r="H1961" i="1"/>
  <c r="G1962" i="1"/>
  <c r="H1962" i="1"/>
  <c r="G1963" i="1"/>
  <c r="H1963" i="1"/>
  <c r="G1964" i="1"/>
  <c r="H1964" i="1"/>
  <c r="G1965" i="1"/>
  <c r="H1965" i="1"/>
  <c r="G1966" i="1"/>
  <c r="H1966" i="1"/>
  <c r="G1967" i="1"/>
  <c r="H1967" i="1"/>
  <c r="G1968" i="1"/>
  <c r="H1968" i="1"/>
  <c r="G1969" i="1"/>
  <c r="H1969" i="1"/>
  <c r="G1970" i="1"/>
  <c r="H1970" i="1"/>
  <c r="G1971" i="1"/>
  <c r="H1971" i="1"/>
  <c r="G1972" i="1"/>
  <c r="H1972" i="1"/>
  <c r="G1973" i="1"/>
  <c r="H1973" i="1"/>
  <c r="G1974" i="1"/>
  <c r="H1974" i="1"/>
  <c r="G1975" i="1"/>
  <c r="H1975" i="1"/>
  <c r="G1976" i="1"/>
  <c r="H1976" i="1"/>
  <c r="G1977" i="1"/>
  <c r="H1977" i="1"/>
  <c r="G1978" i="1"/>
  <c r="H1978" i="1"/>
  <c r="G1979" i="1"/>
  <c r="H1979" i="1"/>
  <c r="G1980" i="1"/>
  <c r="H1980" i="1"/>
  <c r="G1981" i="1"/>
  <c r="H1981" i="1"/>
  <c r="G1982" i="1"/>
  <c r="H1982" i="1"/>
  <c r="G1983" i="1"/>
  <c r="H1983" i="1"/>
  <c r="G1984" i="1"/>
  <c r="H1984" i="1"/>
  <c r="G1985" i="1"/>
  <c r="H1985" i="1"/>
  <c r="G1986" i="1"/>
  <c r="H1986" i="1"/>
  <c r="G1987" i="1"/>
  <c r="H1987" i="1"/>
  <c r="G1988" i="1"/>
  <c r="H1988" i="1"/>
  <c r="G1989" i="1"/>
  <c r="H1989" i="1"/>
  <c r="G1990" i="1"/>
  <c r="H1990" i="1"/>
  <c r="G1991" i="1"/>
  <c r="H1991" i="1"/>
  <c r="G1992" i="1"/>
  <c r="H1992" i="1"/>
  <c r="G1993" i="1"/>
  <c r="H1993" i="1"/>
  <c r="G1994" i="1"/>
  <c r="H1994" i="1"/>
  <c r="G1995" i="1"/>
  <c r="H1995" i="1"/>
  <c r="G1996" i="1"/>
  <c r="H1996" i="1"/>
  <c r="G1997" i="1"/>
  <c r="H1997" i="1"/>
  <c r="G1998" i="1"/>
  <c r="H1998" i="1"/>
  <c r="G1999" i="1"/>
  <c r="H1999" i="1"/>
  <c r="G2000" i="1"/>
  <c r="H2000" i="1"/>
  <c r="G2001" i="1"/>
  <c r="H2001" i="1"/>
  <c r="G2002" i="1"/>
  <c r="H2002" i="1"/>
  <c r="G2003" i="1"/>
  <c r="H2003" i="1"/>
  <c r="G2004" i="1"/>
  <c r="H2004" i="1"/>
  <c r="G2005" i="1"/>
  <c r="H2005" i="1"/>
  <c r="G2006" i="1"/>
  <c r="H2006" i="1"/>
  <c r="G2007" i="1"/>
  <c r="H2007" i="1"/>
  <c r="G2008" i="1"/>
  <c r="H2008" i="1"/>
  <c r="G2009" i="1"/>
  <c r="H2009" i="1"/>
  <c r="G2010" i="1"/>
  <c r="H2010" i="1"/>
  <c r="G2011" i="1"/>
  <c r="H2011" i="1"/>
  <c r="G2012" i="1"/>
  <c r="H2012" i="1"/>
  <c r="G2013" i="1"/>
  <c r="H2013" i="1"/>
  <c r="G2014" i="1"/>
  <c r="H2014" i="1"/>
  <c r="G2015" i="1"/>
  <c r="H2015" i="1"/>
  <c r="G2016" i="1"/>
  <c r="H2016" i="1"/>
  <c r="G2017" i="1"/>
  <c r="H2017" i="1"/>
  <c r="G2018" i="1"/>
  <c r="H2018" i="1"/>
  <c r="G2019" i="1"/>
  <c r="H2019" i="1"/>
  <c r="G2020" i="1"/>
  <c r="H2020" i="1"/>
  <c r="G2021" i="1"/>
  <c r="H2021" i="1"/>
  <c r="G2022" i="1"/>
  <c r="H2022" i="1"/>
  <c r="G2023" i="1"/>
  <c r="H2023" i="1"/>
  <c r="G2024" i="1"/>
  <c r="H2024" i="1"/>
  <c r="G2025" i="1"/>
  <c r="H2025" i="1"/>
  <c r="G2026" i="1"/>
  <c r="H2026" i="1"/>
  <c r="G2027" i="1"/>
  <c r="H2027" i="1"/>
  <c r="G2028" i="1"/>
  <c r="H2028" i="1"/>
  <c r="G2029" i="1"/>
  <c r="H2029" i="1"/>
  <c r="G2030" i="1"/>
  <c r="H2030" i="1"/>
  <c r="G2031" i="1"/>
  <c r="H2031" i="1"/>
  <c r="G2032" i="1"/>
  <c r="H2032" i="1"/>
  <c r="G2033" i="1"/>
  <c r="H2033" i="1"/>
  <c r="G2034" i="1"/>
  <c r="H2034" i="1"/>
  <c r="G2035" i="1"/>
  <c r="H2035" i="1"/>
  <c r="G2036" i="1"/>
  <c r="H2036" i="1"/>
  <c r="G2037" i="1"/>
  <c r="H2037" i="1"/>
  <c r="G2038" i="1"/>
  <c r="H2038" i="1"/>
  <c r="G2039" i="1"/>
  <c r="H2039" i="1"/>
  <c r="G2040" i="1"/>
  <c r="H2040" i="1"/>
  <c r="G2041" i="1"/>
  <c r="H2041" i="1"/>
  <c r="G2042" i="1"/>
  <c r="H2042" i="1"/>
  <c r="G2043" i="1"/>
  <c r="H2043" i="1"/>
  <c r="G2044" i="1"/>
  <c r="H2044" i="1"/>
  <c r="G2045" i="1"/>
  <c r="H2045" i="1"/>
  <c r="G2046" i="1"/>
  <c r="H2046" i="1"/>
  <c r="G2047" i="1"/>
  <c r="H2047" i="1"/>
  <c r="G2048" i="1"/>
  <c r="H2048" i="1"/>
  <c r="G2049" i="1"/>
  <c r="H2049" i="1"/>
  <c r="G2050" i="1"/>
  <c r="H2050" i="1"/>
  <c r="G2051" i="1"/>
  <c r="H2051" i="1"/>
  <c r="G2052" i="1"/>
  <c r="H2052" i="1"/>
  <c r="G2053" i="1"/>
  <c r="H2053" i="1"/>
  <c r="G2054" i="1"/>
  <c r="H2054" i="1"/>
  <c r="G2055" i="1"/>
  <c r="H2055" i="1"/>
  <c r="G2056" i="1"/>
  <c r="H2056" i="1"/>
  <c r="G2057" i="1"/>
  <c r="H2057" i="1"/>
  <c r="G2058" i="1"/>
  <c r="H2058" i="1"/>
  <c r="G2059" i="1"/>
  <c r="H2059" i="1"/>
  <c r="G2060" i="1"/>
  <c r="H2060" i="1"/>
  <c r="G2061" i="1"/>
  <c r="H2061" i="1"/>
  <c r="G2062" i="1"/>
  <c r="H2062" i="1"/>
  <c r="G2063" i="1"/>
  <c r="H2063" i="1"/>
  <c r="G2064" i="1"/>
  <c r="H2064" i="1"/>
  <c r="G2065" i="1"/>
  <c r="H2065" i="1"/>
  <c r="G2066" i="1"/>
  <c r="H2066" i="1"/>
  <c r="G2067" i="1"/>
  <c r="H2067" i="1"/>
  <c r="G2068" i="1"/>
  <c r="H2068" i="1"/>
  <c r="G2069" i="1"/>
  <c r="H2069" i="1"/>
  <c r="G2070" i="1"/>
  <c r="H2070" i="1"/>
  <c r="G2071" i="1"/>
  <c r="H2071" i="1"/>
  <c r="G2072" i="1"/>
  <c r="H2072" i="1"/>
  <c r="G2073" i="1"/>
  <c r="H2073" i="1"/>
  <c r="G2074" i="1"/>
  <c r="H2074" i="1"/>
  <c r="G2075" i="1"/>
  <c r="H2075" i="1"/>
  <c r="G2076" i="1"/>
  <c r="H2076" i="1"/>
  <c r="G2077" i="1"/>
  <c r="H2077" i="1"/>
  <c r="G2078" i="1"/>
  <c r="H2078" i="1"/>
  <c r="G2079" i="1"/>
  <c r="H2079" i="1"/>
  <c r="G2080" i="1"/>
  <c r="H2080" i="1"/>
  <c r="G2081" i="1"/>
  <c r="H2081" i="1"/>
  <c r="G2082" i="1"/>
  <c r="H2082" i="1"/>
  <c r="G2083" i="1"/>
  <c r="H2083" i="1"/>
  <c r="G2084" i="1"/>
  <c r="H2084" i="1"/>
  <c r="G2085" i="1"/>
  <c r="H2085" i="1"/>
  <c r="G2086" i="1"/>
  <c r="H2086" i="1"/>
  <c r="G2087" i="1"/>
  <c r="H2087" i="1"/>
  <c r="G2088" i="1"/>
  <c r="H2088" i="1"/>
  <c r="G2089" i="1"/>
  <c r="H2089" i="1"/>
  <c r="G2090" i="1"/>
  <c r="H2090" i="1"/>
  <c r="G2091" i="1"/>
  <c r="H2091" i="1"/>
  <c r="G2092" i="1"/>
  <c r="H2092" i="1"/>
  <c r="G2093" i="1"/>
  <c r="H2093" i="1"/>
  <c r="G2094" i="1"/>
  <c r="H2094" i="1"/>
  <c r="G2095" i="1"/>
  <c r="H2095" i="1"/>
  <c r="G2096" i="1"/>
  <c r="H2096" i="1"/>
  <c r="G2097" i="1"/>
  <c r="H2097" i="1"/>
  <c r="G2098" i="1"/>
  <c r="H2098" i="1"/>
  <c r="G2099" i="1"/>
  <c r="H2099" i="1"/>
  <c r="G2100" i="1"/>
  <c r="H2100" i="1"/>
  <c r="G2101" i="1"/>
  <c r="H2101" i="1"/>
  <c r="G2102" i="1"/>
  <c r="H2102" i="1"/>
  <c r="G2103" i="1"/>
  <c r="H2103" i="1"/>
  <c r="G2104" i="1"/>
  <c r="H2104" i="1"/>
  <c r="G2105" i="1"/>
  <c r="H2105" i="1"/>
  <c r="G2106" i="1"/>
  <c r="H2106" i="1"/>
  <c r="G2107" i="1"/>
  <c r="H2107" i="1"/>
  <c r="G2108" i="1"/>
  <c r="H2108" i="1"/>
  <c r="G2109" i="1"/>
  <c r="H2109" i="1"/>
  <c r="G2110" i="1"/>
  <c r="H2110" i="1"/>
  <c r="G2111" i="1"/>
  <c r="H2111" i="1"/>
  <c r="G2112" i="1"/>
  <c r="H2112" i="1"/>
  <c r="G2113" i="1"/>
  <c r="H2113" i="1"/>
  <c r="G2114" i="1"/>
  <c r="H2114" i="1"/>
  <c r="G2115" i="1"/>
  <c r="H2115" i="1"/>
  <c r="G2116" i="1"/>
  <c r="H2116" i="1"/>
  <c r="G2117" i="1"/>
  <c r="H2117" i="1"/>
  <c r="G2118" i="1"/>
  <c r="H2118" i="1"/>
  <c r="G2119" i="1"/>
  <c r="H2119" i="1"/>
  <c r="G2120" i="1"/>
  <c r="H2120" i="1"/>
  <c r="G2121" i="1"/>
  <c r="H2121" i="1"/>
  <c r="G2122" i="1"/>
  <c r="H2122" i="1"/>
  <c r="G2123" i="1"/>
  <c r="H2123" i="1"/>
  <c r="G2124" i="1"/>
  <c r="H2124" i="1"/>
  <c r="G2125" i="1"/>
  <c r="H2125" i="1"/>
  <c r="G2126" i="1"/>
  <c r="H2126" i="1"/>
  <c r="G2127" i="1"/>
  <c r="H2127" i="1"/>
  <c r="G2128" i="1"/>
  <c r="H2128" i="1"/>
  <c r="G2129" i="1"/>
  <c r="H2129" i="1"/>
  <c r="G2130" i="1"/>
  <c r="H2130" i="1"/>
  <c r="G2131" i="1"/>
  <c r="H2131" i="1"/>
  <c r="G2132" i="1"/>
  <c r="H2132" i="1"/>
  <c r="G2133" i="1"/>
  <c r="H2133" i="1"/>
  <c r="G2134" i="1"/>
  <c r="H2134" i="1"/>
  <c r="G2135" i="1"/>
  <c r="H2135" i="1"/>
  <c r="G2136" i="1"/>
  <c r="H2136" i="1"/>
  <c r="G2137" i="1"/>
  <c r="H2137" i="1"/>
  <c r="G2138" i="1"/>
  <c r="H2138" i="1"/>
  <c r="G2139" i="1"/>
  <c r="H2139" i="1"/>
  <c r="G2140" i="1"/>
  <c r="H2140" i="1"/>
  <c r="G2141" i="1"/>
  <c r="H2141" i="1"/>
  <c r="G2142" i="1"/>
  <c r="H2142" i="1"/>
  <c r="G2143" i="1"/>
  <c r="H2143" i="1"/>
  <c r="G2144" i="1"/>
  <c r="H2144" i="1"/>
  <c r="G2145" i="1"/>
  <c r="H2145" i="1"/>
  <c r="G2146" i="1"/>
  <c r="H2146" i="1"/>
  <c r="G2147" i="1"/>
  <c r="H2147" i="1"/>
  <c r="G2148" i="1"/>
  <c r="H2148" i="1"/>
  <c r="G2149" i="1"/>
  <c r="H2149" i="1"/>
  <c r="G2150" i="1"/>
  <c r="H2150" i="1"/>
  <c r="G2151" i="1"/>
  <c r="H2151" i="1"/>
  <c r="G2152" i="1"/>
  <c r="H2152" i="1"/>
  <c r="G2153" i="1"/>
  <c r="H2153" i="1"/>
  <c r="G2154" i="1"/>
  <c r="H2154" i="1"/>
  <c r="G2155" i="1"/>
  <c r="H2155" i="1"/>
  <c r="G2156" i="1"/>
  <c r="H2156" i="1"/>
  <c r="G2157" i="1"/>
  <c r="H2157" i="1"/>
  <c r="G2158" i="1"/>
  <c r="H2158" i="1"/>
  <c r="G2159" i="1"/>
  <c r="H2159" i="1"/>
  <c r="G2160" i="1"/>
  <c r="H2160" i="1"/>
  <c r="G2161" i="1"/>
  <c r="H2161" i="1"/>
  <c r="G2162" i="1"/>
  <c r="H2162" i="1"/>
  <c r="G2163" i="1"/>
  <c r="H2163" i="1"/>
  <c r="G2164" i="1"/>
  <c r="H2164" i="1"/>
  <c r="G2165" i="1"/>
  <c r="H2165" i="1"/>
  <c r="G2166" i="1"/>
  <c r="H2166" i="1"/>
  <c r="G2167" i="1"/>
  <c r="H2167" i="1"/>
  <c r="G2168" i="1"/>
  <c r="H2168" i="1"/>
  <c r="G2169" i="1"/>
  <c r="H2169" i="1"/>
  <c r="G2170" i="1"/>
  <c r="H2170" i="1"/>
  <c r="G2171" i="1"/>
  <c r="H2171" i="1"/>
  <c r="G2172" i="1"/>
  <c r="H2172" i="1"/>
  <c r="G2173" i="1"/>
  <c r="H2173" i="1"/>
  <c r="G2174" i="1"/>
  <c r="H2174" i="1"/>
  <c r="G2175" i="1"/>
  <c r="H2175" i="1"/>
  <c r="G2176" i="1"/>
  <c r="H2176" i="1"/>
  <c r="G2177" i="1"/>
  <c r="H2177" i="1"/>
  <c r="G2178" i="1"/>
  <c r="H2178" i="1"/>
  <c r="G2179" i="1"/>
  <c r="H2179" i="1"/>
  <c r="G2180" i="1"/>
  <c r="H2180" i="1"/>
  <c r="G2181" i="1"/>
  <c r="H2181" i="1"/>
  <c r="G2182" i="1"/>
  <c r="H2182" i="1"/>
  <c r="G2183" i="1"/>
  <c r="H2183" i="1"/>
  <c r="G2184" i="1"/>
  <c r="H2184" i="1"/>
  <c r="G2185" i="1"/>
  <c r="H2185" i="1"/>
  <c r="G2186" i="1"/>
  <c r="H2186" i="1"/>
  <c r="G2187" i="1"/>
  <c r="H2187" i="1"/>
  <c r="G2188" i="1"/>
  <c r="H2188" i="1"/>
  <c r="G2189" i="1"/>
  <c r="H2189" i="1"/>
  <c r="G2190" i="1"/>
  <c r="H2190" i="1"/>
  <c r="G2191" i="1"/>
  <c r="H2191" i="1"/>
  <c r="G2192" i="1"/>
  <c r="H2192" i="1"/>
  <c r="G2193" i="1"/>
  <c r="H2193" i="1"/>
  <c r="G2194" i="1"/>
  <c r="H2194" i="1"/>
  <c r="G2195" i="1"/>
  <c r="H2195" i="1"/>
  <c r="G2196" i="1"/>
  <c r="H2196" i="1"/>
  <c r="G2197" i="1"/>
  <c r="H2197" i="1"/>
  <c r="G2198" i="1"/>
  <c r="H2198" i="1"/>
  <c r="G2199" i="1"/>
  <c r="H2199" i="1"/>
  <c r="G2200" i="1"/>
  <c r="H2200" i="1"/>
  <c r="G2201" i="1"/>
  <c r="H2201" i="1"/>
  <c r="G2202" i="1"/>
  <c r="H2202" i="1"/>
  <c r="G2203" i="1"/>
  <c r="H2203" i="1"/>
  <c r="G2204" i="1"/>
  <c r="H2204" i="1"/>
  <c r="G2205" i="1"/>
  <c r="H2205" i="1"/>
  <c r="G2206" i="1"/>
  <c r="H2206" i="1"/>
  <c r="G2207" i="1"/>
  <c r="H2207" i="1"/>
  <c r="G2208" i="1"/>
  <c r="H2208" i="1"/>
  <c r="G2209" i="1"/>
  <c r="H2209" i="1"/>
  <c r="G2210" i="1"/>
  <c r="H2210" i="1"/>
  <c r="G2211" i="1"/>
  <c r="H2211" i="1"/>
  <c r="G2212" i="1"/>
  <c r="H2212" i="1"/>
  <c r="G2213" i="1"/>
  <c r="H2213" i="1"/>
  <c r="G2214" i="1"/>
  <c r="H2214" i="1"/>
  <c r="G2215" i="1"/>
  <c r="H2215" i="1"/>
  <c r="G2216" i="1"/>
  <c r="H2216" i="1"/>
  <c r="G2217" i="1"/>
  <c r="H2217" i="1"/>
  <c r="G2218" i="1"/>
  <c r="H2218" i="1"/>
  <c r="G2219" i="1"/>
  <c r="H2219" i="1"/>
  <c r="G2220" i="1"/>
  <c r="H2220" i="1"/>
  <c r="G2221" i="1"/>
  <c r="H2221" i="1"/>
  <c r="G2222" i="1"/>
  <c r="H2222" i="1"/>
  <c r="G2223" i="1"/>
  <c r="H2223" i="1"/>
  <c r="G2224" i="1"/>
  <c r="H2224" i="1"/>
  <c r="G2225" i="1"/>
  <c r="H2225" i="1"/>
  <c r="G2226" i="1"/>
  <c r="H2226" i="1"/>
  <c r="G2227" i="1"/>
  <c r="H2227" i="1"/>
  <c r="G2228" i="1"/>
  <c r="H2228" i="1"/>
  <c r="G2229" i="1"/>
  <c r="H2229" i="1"/>
  <c r="G2230" i="1"/>
  <c r="H2230" i="1"/>
  <c r="G2231" i="1"/>
  <c r="H2231" i="1"/>
  <c r="G2232" i="1"/>
  <c r="H2232" i="1"/>
  <c r="G2233" i="1"/>
  <c r="H2233" i="1"/>
  <c r="G2234" i="1"/>
  <c r="H2234" i="1"/>
  <c r="G2235" i="1"/>
  <c r="H2235" i="1"/>
  <c r="G2236" i="1"/>
  <c r="H2236" i="1"/>
  <c r="G2237" i="1"/>
  <c r="H2237" i="1"/>
  <c r="G2238" i="1"/>
  <c r="H2238" i="1"/>
  <c r="G2239" i="1"/>
  <c r="H2239" i="1"/>
  <c r="G2240" i="1"/>
  <c r="H2240" i="1"/>
  <c r="G2241" i="1"/>
  <c r="H2241" i="1"/>
  <c r="G2242" i="1"/>
  <c r="H2242" i="1"/>
  <c r="G2243" i="1"/>
  <c r="H2243" i="1"/>
  <c r="G2244" i="1"/>
  <c r="H2244" i="1"/>
  <c r="G2245" i="1"/>
  <c r="H2245" i="1"/>
  <c r="G2246" i="1"/>
  <c r="H2246" i="1"/>
  <c r="G2247" i="1"/>
  <c r="H2247" i="1"/>
  <c r="G2248" i="1"/>
  <c r="H2248" i="1"/>
  <c r="G2249" i="1"/>
  <c r="H2249" i="1"/>
  <c r="G2250" i="1"/>
  <c r="H2250" i="1"/>
  <c r="G2251" i="1"/>
  <c r="H2251" i="1"/>
  <c r="G2252" i="1"/>
  <c r="H2252" i="1"/>
  <c r="G2253" i="1"/>
  <c r="H2253" i="1"/>
  <c r="G2254" i="1"/>
  <c r="H2254" i="1"/>
  <c r="G2255" i="1"/>
  <c r="H2255" i="1"/>
  <c r="G2256" i="1"/>
  <c r="H2256" i="1"/>
  <c r="G2257" i="1"/>
  <c r="H2257" i="1"/>
  <c r="G2258" i="1"/>
  <c r="H2258" i="1"/>
  <c r="G2259" i="1"/>
  <c r="H2259" i="1"/>
  <c r="G2260" i="1"/>
  <c r="H2260" i="1"/>
  <c r="G2261" i="1"/>
  <c r="H2261" i="1"/>
  <c r="G2262" i="1"/>
  <c r="H2262" i="1"/>
  <c r="G2263" i="1"/>
  <c r="H2263" i="1"/>
  <c r="G2264" i="1"/>
  <c r="H2264" i="1"/>
  <c r="G2265" i="1"/>
  <c r="H2265" i="1"/>
  <c r="G2266" i="1"/>
  <c r="H2266" i="1"/>
  <c r="G2267" i="1"/>
  <c r="H2267" i="1"/>
  <c r="G2268" i="1"/>
  <c r="H2268" i="1"/>
  <c r="G2269" i="1"/>
  <c r="H2269" i="1"/>
  <c r="G2270" i="1"/>
  <c r="H2270" i="1"/>
  <c r="G2271" i="1"/>
  <c r="H2271" i="1"/>
  <c r="G2272" i="1"/>
  <c r="H2272" i="1"/>
  <c r="G2273" i="1"/>
  <c r="H2273" i="1"/>
  <c r="G2274" i="1"/>
  <c r="H2274" i="1"/>
  <c r="G2275" i="1"/>
  <c r="H2275" i="1"/>
  <c r="G2276" i="1"/>
  <c r="H2276" i="1"/>
  <c r="G2277" i="1"/>
  <c r="H2277" i="1"/>
  <c r="G2278" i="1"/>
  <c r="H2278" i="1"/>
  <c r="G2279" i="1"/>
  <c r="H2279" i="1"/>
  <c r="G2280" i="1"/>
  <c r="H2280" i="1"/>
  <c r="G2281" i="1"/>
  <c r="H2281" i="1"/>
  <c r="G2282" i="1"/>
  <c r="H2282" i="1"/>
  <c r="G2283" i="1"/>
  <c r="H2283" i="1"/>
  <c r="G2284" i="1"/>
  <c r="H2284" i="1"/>
  <c r="G2285" i="1"/>
  <c r="H2285" i="1"/>
  <c r="G2286" i="1"/>
  <c r="H2286" i="1"/>
  <c r="G2287" i="1"/>
  <c r="H2287" i="1"/>
  <c r="G2288" i="1"/>
  <c r="H2288" i="1"/>
  <c r="G2289" i="1"/>
  <c r="H2289" i="1"/>
  <c r="G2290" i="1"/>
  <c r="H2290" i="1"/>
  <c r="G2291" i="1"/>
  <c r="H2291" i="1"/>
  <c r="G2292" i="1"/>
  <c r="H2292" i="1"/>
  <c r="G2293" i="1"/>
  <c r="H2293" i="1"/>
  <c r="G2294" i="1"/>
  <c r="H2294" i="1"/>
  <c r="G2295" i="1"/>
  <c r="H2295" i="1"/>
  <c r="G2296" i="1"/>
  <c r="H2296" i="1"/>
  <c r="G2297" i="1"/>
  <c r="H2297" i="1"/>
  <c r="G2298" i="1"/>
  <c r="H2298" i="1"/>
  <c r="G2299" i="1"/>
  <c r="H2299" i="1"/>
  <c r="G2300" i="1"/>
  <c r="H2300" i="1"/>
  <c r="G2301" i="1"/>
  <c r="H2301" i="1"/>
  <c r="G2302" i="1"/>
  <c r="H2302" i="1"/>
  <c r="G2303" i="1"/>
  <c r="H2303" i="1"/>
  <c r="G2304" i="1"/>
  <c r="H2304" i="1"/>
  <c r="G2305" i="1"/>
  <c r="H2305" i="1"/>
  <c r="G2306" i="1"/>
  <c r="H2306" i="1"/>
  <c r="G2307" i="1"/>
  <c r="H2307" i="1"/>
  <c r="G2308" i="1"/>
  <c r="H2308" i="1"/>
  <c r="G2309" i="1"/>
  <c r="H2309" i="1"/>
  <c r="G2310" i="1"/>
  <c r="H2310" i="1"/>
  <c r="G2311" i="1"/>
  <c r="H2311" i="1"/>
  <c r="G2312" i="1"/>
  <c r="H2312" i="1"/>
  <c r="G2313" i="1"/>
  <c r="H2313" i="1"/>
  <c r="G2314" i="1"/>
  <c r="H2314" i="1"/>
  <c r="G2315" i="1"/>
  <c r="H2315" i="1"/>
  <c r="G2316" i="1"/>
  <c r="H2316" i="1"/>
  <c r="G2317" i="1"/>
  <c r="H2317" i="1"/>
  <c r="G2318" i="1"/>
  <c r="H2318" i="1"/>
  <c r="G2319" i="1"/>
  <c r="H2319" i="1"/>
  <c r="G2320" i="1"/>
  <c r="H2320" i="1"/>
  <c r="G2321" i="1"/>
  <c r="H2321" i="1"/>
  <c r="G2322" i="1"/>
  <c r="H2322" i="1"/>
  <c r="G2323" i="1"/>
  <c r="H2323" i="1"/>
  <c r="G2324" i="1"/>
  <c r="H2324" i="1"/>
  <c r="G2325" i="1"/>
  <c r="H2325" i="1"/>
  <c r="G2326" i="1"/>
  <c r="H2326" i="1"/>
  <c r="G2327" i="1"/>
  <c r="H2327" i="1"/>
  <c r="G2328" i="1"/>
  <c r="H2328" i="1"/>
  <c r="G2329" i="1"/>
  <c r="H2329" i="1"/>
  <c r="G2330" i="1"/>
  <c r="H2330" i="1"/>
  <c r="G2331" i="1"/>
  <c r="H2331" i="1"/>
  <c r="G2332" i="1"/>
  <c r="H2332" i="1"/>
  <c r="G2333" i="1"/>
  <c r="H2333" i="1"/>
  <c r="G2334" i="1"/>
  <c r="H2334" i="1"/>
  <c r="G2335" i="1"/>
  <c r="H2335" i="1"/>
  <c r="G2336" i="1"/>
  <c r="H2336" i="1"/>
  <c r="G2337" i="1"/>
  <c r="H2337" i="1"/>
  <c r="G2338" i="1"/>
  <c r="H2338" i="1"/>
  <c r="G2339" i="1"/>
  <c r="H2339" i="1"/>
  <c r="G2340" i="1"/>
  <c r="H2340" i="1"/>
  <c r="G2341" i="1"/>
  <c r="H2341" i="1"/>
  <c r="G2342" i="1"/>
  <c r="H2342" i="1"/>
  <c r="G2343" i="1"/>
  <c r="H2343" i="1"/>
  <c r="G2344" i="1"/>
  <c r="H2344" i="1"/>
  <c r="G2345" i="1"/>
  <c r="H2345" i="1"/>
  <c r="G2346" i="1"/>
  <c r="H2346" i="1"/>
  <c r="G2347" i="1"/>
  <c r="H2347" i="1"/>
  <c r="G2348" i="1"/>
  <c r="H2348" i="1"/>
  <c r="G2349" i="1"/>
  <c r="H2349" i="1"/>
  <c r="G2350" i="1"/>
  <c r="H2350" i="1"/>
  <c r="G2351" i="1"/>
  <c r="H2351" i="1"/>
  <c r="G2352" i="1"/>
  <c r="H2352" i="1"/>
  <c r="G2353" i="1"/>
  <c r="H2353" i="1"/>
  <c r="G2354" i="1"/>
  <c r="H2354" i="1"/>
  <c r="G2355" i="1"/>
  <c r="H2355" i="1"/>
  <c r="G2356" i="1"/>
  <c r="H2356" i="1"/>
  <c r="G2357" i="1"/>
  <c r="H2357" i="1"/>
  <c r="G2358" i="1"/>
  <c r="H2358" i="1"/>
  <c r="G2359" i="1"/>
  <c r="H2359" i="1"/>
  <c r="G2360" i="1"/>
  <c r="H2360" i="1"/>
  <c r="G2361" i="1"/>
  <c r="H2361" i="1"/>
  <c r="G2362" i="1"/>
  <c r="H2362" i="1"/>
  <c r="G2363" i="1"/>
  <c r="H2363" i="1"/>
  <c r="G2364" i="1"/>
  <c r="H2364" i="1"/>
  <c r="G2365" i="1"/>
  <c r="H2365" i="1"/>
  <c r="G2366" i="1"/>
  <c r="H2366" i="1"/>
  <c r="G2367" i="1"/>
  <c r="H2367" i="1"/>
  <c r="G2368" i="1"/>
  <c r="H2368" i="1"/>
  <c r="G2369" i="1"/>
  <c r="H2369" i="1"/>
  <c r="G2370" i="1"/>
  <c r="H2370" i="1"/>
  <c r="G2371" i="1"/>
  <c r="H2371" i="1"/>
  <c r="G2372" i="1"/>
  <c r="H2372" i="1"/>
  <c r="G2373" i="1"/>
  <c r="H2373" i="1"/>
  <c r="G2374" i="1"/>
  <c r="H2374" i="1"/>
  <c r="G2375" i="1"/>
  <c r="H2375" i="1"/>
  <c r="G2376" i="1"/>
  <c r="H2376" i="1"/>
  <c r="G2377" i="1"/>
  <c r="H2377" i="1"/>
  <c r="G2378" i="1"/>
  <c r="H2378" i="1"/>
  <c r="G2379" i="1"/>
  <c r="H2379" i="1"/>
  <c r="G2380" i="1"/>
  <c r="H2380" i="1"/>
  <c r="G2381" i="1"/>
  <c r="H2381" i="1"/>
  <c r="G2382" i="1"/>
  <c r="H2382" i="1"/>
  <c r="G2383" i="1"/>
  <c r="H2383" i="1"/>
  <c r="G2384" i="1"/>
  <c r="H2384" i="1"/>
  <c r="G2385" i="1"/>
  <c r="H2385" i="1"/>
  <c r="G2386" i="1"/>
  <c r="H2386" i="1"/>
  <c r="G2387" i="1"/>
  <c r="H2387" i="1"/>
  <c r="G2388" i="1"/>
  <c r="H2388" i="1"/>
  <c r="G2389" i="1"/>
  <c r="H2389" i="1"/>
  <c r="G2390" i="1"/>
  <c r="H2390" i="1"/>
  <c r="G2391" i="1"/>
  <c r="H2391" i="1"/>
  <c r="G2392" i="1"/>
  <c r="H2392" i="1"/>
  <c r="G2393" i="1"/>
  <c r="H2393" i="1"/>
  <c r="G2394" i="1"/>
  <c r="H2394" i="1"/>
  <c r="G2395" i="1"/>
  <c r="H2395" i="1"/>
  <c r="G2396" i="1"/>
  <c r="H2396" i="1"/>
  <c r="G2397" i="1"/>
  <c r="H2397" i="1"/>
  <c r="G2398" i="1"/>
  <c r="H2398" i="1"/>
  <c r="G2399" i="1"/>
  <c r="H2399" i="1"/>
  <c r="G2400" i="1"/>
  <c r="H2400" i="1"/>
  <c r="G2401" i="1"/>
  <c r="H2401" i="1"/>
  <c r="G2402" i="1"/>
  <c r="H2402" i="1"/>
  <c r="G2403" i="1"/>
  <c r="H2403" i="1"/>
  <c r="G2404" i="1"/>
  <c r="H2404" i="1"/>
  <c r="G2405" i="1"/>
  <c r="H2405" i="1"/>
  <c r="G2406" i="1"/>
  <c r="H2406" i="1"/>
  <c r="G2407" i="1"/>
  <c r="H2407" i="1"/>
  <c r="G2408" i="1"/>
  <c r="H2408" i="1"/>
  <c r="G2409" i="1"/>
  <c r="H2409" i="1"/>
  <c r="G2410" i="1"/>
  <c r="H2410" i="1"/>
  <c r="G2411" i="1"/>
  <c r="H2411" i="1"/>
  <c r="G2412" i="1"/>
  <c r="H2412" i="1"/>
  <c r="G2413" i="1"/>
  <c r="H2413" i="1"/>
  <c r="G2414" i="1"/>
  <c r="H2414" i="1"/>
  <c r="G2415" i="1"/>
  <c r="H2415" i="1"/>
  <c r="G2416" i="1"/>
  <c r="H2416" i="1"/>
  <c r="G2417" i="1"/>
  <c r="H2417" i="1"/>
  <c r="G2418" i="1"/>
  <c r="H2418" i="1"/>
  <c r="G2419" i="1"/>
  <c r="H2419" i="1"/>
  <c r="G2420" i="1"/>
  <c r="H2420" i="1"/>
  <c r="G2421" i="1"/>
  <c r="H2421" i="1"/>
  <c r="G2422" i="1"/>
  <c r="H2422" i="1"/>
  <c r="G2423" i="1"/>
  <c r="H2423" i="1"/>
  <c r="G2424" i="1"/>
  <c r="H2424" i="1"/>
  <c r="G2425" i="1"/>
  <c r="H2425" i="1"/>
  <c r="G2426" i="1"/>
  <c r="H2426" i="1"/>
  <c r="G2427" i="1"/>
  <c r="H2427" i="1"/>
  <c r="G2428" i="1"/>
  <c r="H2428" i="1"/>
  <c r="G2429" i="1"/>
  <c r="H2429" i="1"/>
  <c r="G2430" i="1"/>
  <c r="H2430" i="1"/>
  <c r="G2431" i="1"/>
  <c r="H2431" i="1"/>
  <c r="G2432" i="1"/>
  <c r="H2432" i="1"/>
  <c r="G2433" i="1"/>
  <c r="H2433" i="1"/>
  <c r="G2434" i="1"/>
  <c r="H2434" i="1"/>
  <c r="G2435" i="1"/>
  <c r="H2435" i="1"/>
  <c r="G2436" i="1"/>
  <c r="H2436" i="1"/>
  <c r="G2437" i="1"/>
  <c r="H2437" i="1"/>
  <c r="G2438" i="1"/>
  <c r="H2438" i="1"/>
  <c r="G2439" i="1"/>
  <c r="H2439" i="1"/>
  <c r="G2440" i="1"/>
  <c r="H2440" i="1"/>
  <c r="G2441" i="1"/>
  <c r="H2441" i="1"/>
  <c r="G2442" i="1"/>
  <c r="H2442" i="1"/>
  <c r="G2443" i="1"/>
  <c r="H2443" i="1"/>
  <c r="G2444" i="1"/>
  <c r="H2444" i="1"/>
  <c r="G2445" i="1"/>
  <c r="H2445" i="1"/>
  <c r="G2446" i="1"/>
  <c r="H2446" i="1"/>
  <c r="G2447" i="1"/>
  <c r="H2447" i="1"/>
  <c r="G2448" i="1"/>
  <c r="H2448" i="1"/>
  <c r="G2449" i="1"/>
  <c r="H2449" i="1"/>
  <c r="G2450" i="1"/>
  <c r="H2450" i="1"/>
  <c r="G2451" i="1"/>
  <c r="H2451" i="1"/>
  <c r="G2452" i="1"/>
  <c r="H2452" i="1"/>
  <c r="G2453" i="1"/>
  <c r="H2453" i="1"/>
  <c r="G2454" i="1"/>
  <c r="H2454" i="1"/>
  <c r="G2455" i="1"/>
  <c r="H2455" i="1"/>
  <c r="G2456" i="1"/>
  <c r="H2456" i="1"/>
  <c r="G2457" i="1"/>
  <c r="H2457" i="1"/>
  <c r="G2458" i="1"/>
  <c r="H2458" i="1"/>
  <c r="G2459" i="1"/>
  <c r="H2459" i="1"/>
  <c r="G2460" i="1"/>
  <c r="H2460" i="1"/>
  <c r="G2461" i="1"/>
  <c r="H2461" i="1"/>
  <c r="G2462" i="1"/>
  <c r="H2462" i="1"/>
  <c r="G2463" i="1"/>
  <c r="H2463" i="1"/>
  <c r="G2464" i="1"/>
  <c r="H2464" i="1"/>
  <c r="G2465" i="1"/>
  <c r="H2465" i="1"/>
  <c r="G2466" i="1"/>
  <c r="H2466" i="1"/>
  <c r="G2467" i="1"/>
  <c r="H2467" i="1"/>
  <c r="G2468" i="1"/>
  <c r="H2468" i="1"/>
  <c r="G2469" i="1"/>
  <c r="H2469" i="1"/>
  <c r="G2470" i="1"/>
  <c r="H2470" i="1"/>
  <c r="G2471" i="1"/>
  <c r="H2471" i="1"/>
  <c r="G2472" i="1"/>
  <c r="H2472" i="1"/>
  <c r="G2473" i="1"/>
  <c r="H2473" i="1"/>
  <c r="G2474" i="1"/>
  <c r="H2474" i="1"/>
  <c r="G2475" i="1"/>
  <c r="H2475" i="1"/>
  <c r="G2476" i="1"/>
  <c r="H2476" i="1"/>
  <c r="G2477" i="1"/>
  <c r="H2477" i="1"/>
  <c r="G2478" i="1"/>
  <c r="H2478" i="1"/>
  <c r="G2479" i="1"/>
  <c r="H2479" i="1"/>
  <c r="G2480" i="1"/>
  <c r="H2480" i="1"/>
  <c r="G2481" i="1"/>
  <c r="H2481" i="1"/>
  <c r="G2482" i="1"/>
  <c r="H2482" i="1"/>
  <c r="G2483" i="1"/>
  <c r="H2483" i="1"/>
  <c r="G2484" i="1"/>
  <c r="H2484" i="1"/>
  <c r="G2485" i="1"/>
  <c r="H2485" i="1"/>
  <c r="G2486" i="1"/>
  <c r="H2486" i="1"/>
  <c r="G2487" i="1"/>
  <c r="H2487" i="1"/>
  <c r="G2488" i="1"/>
  <c r="H2488" i="1"/>
  <c r="G2489" i="1"/>
  <c r="H2489" i="1"/>
  <c r="G2490" i="1"/>
  <c r="H2490" i="1"/>
  <c r="G2491" i="1"/>
  <c r="H2491" i="1"/>
  <c r="G2492" i="1"/>
  <c r="H2492" i="1"/>
  <c r="G2493" i="1"/>
  <c r="H2493" i="1"/>
  <c r="G2494" i="1"/>
  <c r="H2494" i="1"/>
  <c r="G2495" i="1"/>
  <c r="H2495" i="1"/>
  <c r="G2496" i="1"/>
  <c r="H2496" i="1"/>
  <c r="G2497" i="1"/>
  <c r="H2497" i="1"/>
  <c r="G2498" i="1"/>
  <c r="H2498" i="1"/>
  <c r="G2499" i="1"/>
  <c r="H2499" i="1"/>
  <c r="G2500" i="1"/>
  <c r="H2500" i="1"/>
  <c r="G2501" i="1"/>
  <c r="H2501" i="1"/>
  <c r="G2502" i="1"/>
  <c r="H2502" i="1"/>
  <c r="G2503" i="1"/>
  <c r="H2503" i="1"/>
  <c r="G2504" i="1"/>
  <c r="H2504" i="1"/>
  <c r="G2505" i="1"/>
  <c r="H2505" i="1"/>
  <c r="G2506" i="1"/>
  <c r="H2506" i="1"/>
  <c r="G2507" i="1"/>
  <c r="H2507" i="1"/>
  <c r="G2508" i="1"/>
  <c r="H2508" i="1"/>
  <c r="J2508" i="1" s="1"/>
  <c r="G2509" i="1"/>
  <c r="H2509" i="1"/>
  <c r="J2509" i="1" s="1"/>
  <c r="G2510" i="1"/>
  <c r="H2510" i="1"/>
  <c r="J2510" i="1" s="1"/>
  <c r="G2511" i="1"/>
  <c r="H2511" i="1"/>
  <c r="G2512" i="1"/>
  <c r="H2512" i="1"/>
  <c r="G2513" i="1"/>
  <c r="H2513" i="1"/>
  <c r="G2514" i="1"/>
  <c r="H2514" i="1"/>
  <c r="J2514" i="1" s="1"/>
  <c r="G2515" i="1"/>
  <c r="H2515" i="1"/>
  <c r="G2516" i="1"/>
  <c r="H2516" i="1"/>
  <c r="J2516" i="1" s="1"/>
  <c r="G2517" i="1"/>
  <c r="H2517" i="1"/>
  <c r="J2517" i="1" s="1"/>
  <c r="G2518" i="1"/>
  <c r="H2518" i="1"/>
  <c r="J2518" i="1" s="1"/>
  <c r="G2519" i="1"/>
  <c r="H2519" i="1"/>
  <c r="J2519" i="1" s="1"/>
  <c r="G2520" i="1"/>
  <c r="H2520" i="1"/>
  <c r="J2520" i="1" s="1"/>
  <c r="G2521" i="1"/>
  <c r="H2521" i="1"/>
  <c r="G2522" i="1"/>
  <c r="H2522" i="1"/>
  <c r="J2522" i="1" s="1"/>
  <c r="G2523" i="1"/>
  <c r="H2523" i="1"/>
  <c r="G2524" i="1"/>
  <c r="H2524" i="1"/>
  <c r="J2524" i="1" s="1"/>
  <c r="G2525" i="1"/>
  <c r="H2525" i="1"/>
  <c r="G2526" i="1"/>
  <c r="H2526" i="1"/>
  <c r="J2526" i="1" s="1"/>
  <c r="G2527" i="1"/>
  <c r="H2527" i="1"/>
  <c r="J2527" i="1" s="1"/>
  <c r="G2528" i="1"/>
  <c r="H2528" i="1"/>
  <c r="J2528" i="1" s="1"/>
  <c r="G2529" i="1"/>
  <c r="H2529" i="1"/>
  <c r="J2529" i="1" s="1"/>
  <c r="G2530" i="1"/>
  <c r="H2530" i="1"/>
  <c r="J2530" i="1" s="1"/>
  <c r="G2531" i="1"/>
  <c r="H2531" i="1"/>
  <c r="J2531" i="1" s="1"/>
  <c r="G2532" i="1"/>
  <c r="H2532" i="1"/>
  <c r="J2532" i="1" s="1"/>
  <c r="G2533" i="1"/>
  <c r="H2533" i="1"/>
  <c r="G2534" i="1"/>
  <c r="H2534" i="1"/>
  <c r="G2535" i="1"/>
  <c r="H2535" i="1"/>
  <c r="G2536" i="1"/>
  <c r="H2536" i="1"/>
  <c r="G2537" i="1"/>
  <c r="H2537" i="1"/>
  <c r="G2538" i="1"/>
  <c r="H2538" i="1"/>
  <c r="G2539" i="1"/>
  <c r="H2539" i="1"/>
  <c r="G2540" i="1"/>
  <c r="H2540" i="1"/>
  <c r="G2541" i="1"/>
  <c r="H2541" i="1"/>
  <c r="G2542" i="1"/>
  <c r="H2542" i="1"/>
  <c r="G2543" i="1"/>
  <c r="H2543" i="1"/>
  <c r="G2544" i="1"/>
  <c r="H2544" i="1"/>
  <c r="G2545" i="1"/>
  <c r="H2545" i="1"/>
  <c r="G2546" i="1"/>
  <c r="H2546" i="1"/>
  <c r="G2547" i="1"/>
  <c r="H2547" i="1"/>
  <c r="G2548" i="1"/>
  <c r="H2548" i="1"/>
  <c r="G2549" i="1"/>
  <c r="H2549" i="1"/>
  <c r="G2550" i="1"/>
  <c r="H2550" i="1"/>
  <c r="G2551" i="1"/>
  <c r="H2551" i="1"/>
  <c r="G2552" i="1"/>
  <c r="H2552" i="1"/>
  <c r="G2553" i="1"/>
  <c r="H2553" i="1"/>
  <c r="G2554" i="1"/>
  <c r="H2554" i="1"/>
  <c r="G2555" i="1"/>
  <c r="H2555" i="1"/>
  <c r="G2556" i="1"/>
  <c r="H2556" i="1"/>
  <c r="G2557" i="1"/>
  <c r="H2557" i="1"/>
  <c r="G2558" i="1"/>
  <c r="H2558" i="1"/>
  <c r="G2559" i="1"/>
  <c r="H2559" i="1"/>
  <c r="G2560" i="1"/>
  <c r="H2560" i="1"/>
  <c r="G2561" i="1"/>
  <c r="H2561" i="1"/>
  <c r="G2562" i="1"/>
  <c r="H2562" i="1"/>
  <c r="G2563" i="1"/>
  <c r="H2563" i="1"/>
  <c r="G2564" i="1"/>
  <c r="H2564" i="1"/>
  <c r="G2565" i="1"/>
  <c r="H2565" i="1"/>
  <c r="G2566" i="1"/>
  <c r="H2566" i="1"/>
  <c r="G2567" i="1"/>
  <c r="H2567" i="1"/>
  <c r="G2568" i="1"/>
  <c r="H2568" i="1"/>
  <c r="G2569" i="1"/>
  <c r="H2569" i="1"/>
  <c r="G2570" i="1"/>
  <c r="H2570" i="1"/>
  <c r="G2571" i="1"/>
  <c r="H2571" i="1"/>
  <c r="G2572" i="1"/>
  <c r="H2572" i="1"/>
  <c r="G2573" i="1"/>
  <c r="H2573" i="1"/>
  <c r="G2574" i="1"/>
  <c r="H2574" i="1"/>
  <c r="G2575" i="1"/>
  <c r="H2575" i="1"/>
  <c r="G2576" i="1"/>
  <c r="H2576" i="1"/>
  <c r="G2577" i="1"/>
  <c r="H2577" i="1"/>
  <c r="G2578" i="1"/>
  <c r="H2578" i="1"/>
  <c r="G2579" i="1"/>
  <c r="H2579" i="1"/>
  <c r="G2580" i="1"/>
  <c r="H2580" i="1"/>
  <c r="G2581" i="1"/>
  <c r="H2581" i="1"/>
  <c r="G2582" i="1"/>
  <c r="H2582" i="1"/>
  <c r="G2583" i="1"/>
  <c r="H2583" i="1"/>
  <c r="G2584" i="1"/>
  <c r="H2584" i="1"/>
  <c r="G2585" i="1"/>
  <c r="H2585" i="1"/>
  <c r="G2586" i="1"/>
  <c r="H2586" i="1"/>
  <c r="G2587" i="1"/>
  <c r="H2587" i="1"/>
  <c r="G2588" i="1"/>
  <c r="H2588" i="1"/>
  <c r="G2589" i="1"/>
  <c r="H2589" i="1"/>
  <c r="G2590" i="1"/>
  <c r="H2590" i="1"/>
  <c r="G2591" i="1"/>
  <c r="H2591" i="1"/>
  <c r="G2592" i="1"/>
  <c r="H2592" i="1"/>
  <c r="G2593" i="1"/>
  <c r="H2593" i="1"/>
  <c r="G2594" i="1"/>
  <c r="H2594" i="1"/>
  <c r="G2595" i="1"/>
  <c r="H2595" i="1"/>
  <c r="G2596" i="1"/>
  <c r="H2596" i="1"/>
  <c r="G2597" i="1"/>
  <c r="H2597" i="1"/>
  <c r="G2598" i="1"/>
  <c r="H2598" i="1"/>
  <c r="G2599" i="1"/>
  <c r="H2599" i="1"/>
  <c r="G2600" i="1"/>
  <c r="H2600" i="1"/>
  <c r="G2601" i="1"/>
  <c r="H2601" i="1"/>
  <c r="G2602" i="1"/>
  <c r="H2602" i="1"/>
  <c r="G2603" i="1"/>
  <c r="H2603" i="1"/>
  <c r="G2604" i="1"/>
  <c r="H2604" i="1"/>
  <c r="G2605" i="1"/>
  <c r="H2605" i="1"/>
  <c r="G2606" i="1"/>
  <c r="H2606" i="1"/>
  <c r="G2607" i="1"/>
  <c r="H2607" i="1"/>
  <c r="G2608" i="1"/>
  <c r="H2608" i="1"/>
  <c r="G2609" i="1"/>
  <c r="H2609" i="1"/>
  <c r="G2610" i="1"/>
  <c r="H2610" i="1"/>
  <c r="G2611" i="1"/>
  <c r="H2611" i="1"/>
  <c r="G2612" i="1"/>
  <c r="H2612" i="1"/>
  <c r="G2613" i="1"/>
  <c r="H2613" i="1"/>
  <c r="G2614" i="1"/>
  <c r="H2614" i="1"/>
  <c r="G2615" i="1"/>
  <c r="H2615" i="1"/>
  <c r="G2616" i="1"/>
  <c r="H2616" i="1"/>
  <c r="G2617" i="1"/>
  <c r="H2617" i="1"/>
  <c r="G2618" i="1"/>
  <c r="H2618" i="1"/>
  <c r="G2619" i="1"/>
  <c r="H2619" i="1"/>
  <c r="G2620" i="1"/>
  <c r="H2620" i="1"/>
  <c r="G2621" i="1"/>
  <c r="H2621" i="1"/>
  <c r="G2622" i="1"/>
  <c r="H2622" i="1"/>
  <c r="G2623" i="1"/>
  <c r="H2623" i="1"/>
  <c r="G2624" i="1"/>
  <c r="H2624" i="1"/>
  <c r="G2625" i="1"/>
  <c r="H2625" i="1"/>
  <c r="G2626" i="1"/>
  <c r="H2626" i="1"/>
  <c r="G2627" i="1"/>
  <c r="H2627" i="1"/>
  <c r="G2628" i="1"/>
  <c r="H2628" i="1"/>
  <c r="G2629" i="1"/>
  <c r="H2629" i="1"/>
  <c r="G2630" i="1"/>
  <c r="H2630" i="1"/>
  <c r="G2631" i="1"/>
  <c r="H2631" i="1"/>
  <c r="G2632" i="1"/>
  <c r="H2632" i="1"/>
  <c r="G2633" i="1"/>
  <c r="H2633" i="1"/>
  <c r="G2634" i="1"/>
  <c r="H2634" i="1"/>
  <c r="G2635" i="1"/>
  <c r="H2635" i="1"/>
  <c r="G2636" i="1"/>
  <c r="H2636" i="1"/>
  <c r="G2637" i="1"/>
  <c r="H2637" i="1"/>
  <c r="G2638" i="1"/>
  <c r="H2638" i="1"/>
  <c r="G2639" i="1"/>
  <c r="H2639" i="1"/>
  <c r="G2640" i="1"/>
  <c r="H2640" i="1"/>
  <c r="G2641" i="1"/>
  <c r="H2641" i="1"/>
  <c r="G2642" i="1"/>
  <c r="H2642" i="1"/>
  <c r="G2643" i="1"/>
  <c r="H2643" i="1"/>
  <c r="G2644" i="1"/>
  <c r="H2644" i="1"/>
  <c r="G2645" i="1"/>
  <c r="H2645" i="1"/>
  <c r="G2646" i="1"/>
  <c r="H2646" i="1"/>
  <c r="G2647" i="1"/>
  <c r="H2647" i="1"/>
  <c r="G2648" i="1"/>
  <c r="H2648" i="1"/>
  <c r="G2649" i="1"/>
  <c r="H2649" i="1"/>
  <c r="G2650" i="1"/>
  <c r="H2650" i="1"/>
  <c r="G2651" i="1"/>
  <c r="H2651" i="1"/>
  <c r="G2652" i="1"/>
  <c r="H2652" i="1"/>
  <c r="G2653" i="1"/>
  <c r="H2653" i="1"/>
  <c r="G2654" i="1"/>
  <c r="H2654" i="1"/>
  <c r="G2655" i="1"/>
  <c r="H2655" i="1"/>
  <c r="G2656" i="1"/>
  <c r="H2656" i="1"/>
  <c r="G2657" i="1"/>
  <c r="H2657" i="1"/>
  <c r="G2658" i="1"/>
  <c r="H2658" i="1"/>
  <c r="G2659" i="1"/>
  <c r="H2659" i="1"/>
  <c r="G2660" i="1"/>
  <c r="H2660" i="1"/>
  <c r="G2661" i="1"/>
  <c r="H2661" i="1"/>
  <c r="G2662" i="1"/>
  <c r="H2662" i="1"/>
  <c r="G2663" i="1"/>
  <c r="H2663" i="1"/>
  <c r="G2664" i="1"/>
  <c r="H2664" i="1"/>
  <c r="G2665" i="1"/>
  <c r="H2665" i="1"/>
  <c r="G2666" i="1"/>
  <c r="H2666" i="1"/>
  <c r="G2667" i="1"/>
  <c r="H2667" i="1"/>
  <c r="G2668" i="1"/>
  <c r="H2668" i="1"/>
  <c r="G2669" i="1"/>
  <c r="H2669" i="1"/>
  <c r="G2670" i="1"/>
  <c r="H2670" i="1"/>
  <c r="G2671" i="1"/>
  <c r="H2671" i="1"/>
  <c r="G2672" i="1"/>
  <c r="H2672" i="1"/>
  <c r="G2673" i="1"/>
  <c r="H2673" i="1"/>
  <c r="G2674" i="1"/>
  <c r="H2674" i="1"/>
  <c r="G2675" i="1"/>
  <c r="H2675" i="1"/>
  <c r="G2676" i="1"/>
  <c r="H2676" i="1"/>
  <c r="G2677" i="1"/>
  <c r="H2677" i="1"/>
  <c r="G2678" i="1"/>
  <c r="H2678" i="1"/>
  <c r="G2679" i="1"/>
  <c r="H2679" i="1"/>
  <c r="G2680" i="1"/>
  <c r="H2680" i="1"/>
  <c r="G2681" i="1"/>
  <c r="H2681" i="1"/>
  <c r="G2682" i="1"/>
  <c r="H2682" i="1"/>
  <c r="G2683" i="1"/>
  <c r="H2683" i="1"/>
  <c r="G2684" i="1"/>
  <c r="H2684" i="1"/>
  <c r="G2685" i="1"/>
  <c r="H2685" i="1"/>
  <c r="G2686" i="1"/>
  <c r="H2686" i="1"/>
  <c r="G2687" i="1"/>
  <c r="H2687" i="1"/>
  <c r="G2688" i="1"/>
  <c r="H2688" i="1"/>
  <c r="G2689" i="1"/>
  <c r="H2689" i="1"/>
  <c r="G2690" i="1"/>
  <c r="H2690" i="1"/>
  <c r="G2691" i="1"/>
  <c r="H2691" i="1"/>
  <c r="G2692" i="1"/>
  <c r="H2692" i="1"/>
  <c r="G2693" i="1"/>
  <c r="H2693" i="1"/>
  <c r="G2694" i="1"/>
  <c r="H2694" i="1"/>
  <c r="G2695" i="1"/>
  <c r="H2695" i="1"/>
  <c r="G2696" i="1"/>
  <c r="H2696" i="1"/>
  <c r="G2697" i="1"/>
  <c r="H2697" i="1"/>
  <c r="G2698" i="1"/>
  <c r="H2698" i="1"/>
  <c r="G2699" i="1"/>
  <c r="H2699" i="1"/>
  <c r="G2700" i="1"/>
  <c r="H2700" i="1"/>
  <c r="G2701" i="1"/>
  <c r="H2701" i="1"/>
  <c r="G2702" i="1"/>
  <c r="H2702" i="1"/>
  <c r="G2703" i="1"/>
  <c r="H2703" i="1"/>
  <c r="G2704" i="1"/>
  <c r="H2704" i="1"/>
  <c r="G2705" i="1"/>
  <c r="H2705" i="1"/>
  <c r="G2706" i="1"/>
  <c r="H2706" i="1"/>
  <c r="G2707" i="1"/>
  <c r="H2707" i="1"/>
  <c r="G2708" i="1"/>
  <c r="H2708" i="1"/>
  <c r="G2709" i="1"/>
  <c r="H2709" i="1"/>
  <c r="G2710" i="1"/>
  <c r="H2710" i="1"/>
  <c r="G2711" i="1"/>
  <c r="H2711" i="1"/>
  <c r="G2712" i="1"/>
  <c r="H2712" i="1"/>
  <c r="G2713" i="1"/>
  <c r="H2713" i="1"/>
  <c r="G2714" i="1"/>
  <c r="H2714" i="1"/>
  <c r="G2715" i="1"/>
  <c r="H2715" i="1"/>
  <c r="G2716" i="1"/>
  <c r="H2716" i="1"/>
  <c r="G2717" i="1"/>
  <c r="H2717" i="1"/>
  <c r="G2718" i="1"/>
  <c r="H2718" i="1"/>
  <c r="G2719" i="1"/>
  <c r="H2719" i="1"/>
  <c r="G2720" i="1"/>
  <c r="H2720" i="1"/>
  <c r="G2721" i="1"/>
  <c r="H2721" i="1"/>
  <c r="G2722" i="1"/>
  <c r="H2722" i="1"/>
  <c r="G2723" i="1"/>
  <c r="H2723" i="1"/>
  <c r="G2724" i="1"/>
  <c r="H2724" i="1"/>
  <c r="G2725" i="1"/>
  <c r="H2725" i="1"/>
  <c r="G2726" i="1"/>
  <c r="H2726" i="1"/>
  <c r="G2727" i="1"/>
  <c r="H2727" i="1"/>
  <c r="G2728" i="1"/>
  <c r="H2728" i="1"/>
  <c r="G2729" i="1"/>
  <c r="H2729" i="1"/>
  <c r="G2730" i="1"/>
  <c r="H2730" i="1"/>
  <c r="G2731" i="1"/>
  <c r="H2731" i="1"/>
  <c r="G2732" i="1"/>
  <c r="H2732" i="1"/>
  <c r="G2733" i="1"/>
  <c r="H2733" i="1"/>
  <c r="G2734" i="1"/>
  <c r="H2734" i="1"/>
  <c r="G2735" i="1"/>
  <c r="H2735" i="1"/>
  <c r="G2736" i="1"/>
  <c r="H2736" i="1"/>
  <c r="G2737" i="1"/>
  <c r="H2737" i="1"/>
  <c r="G2738" i="1"/>
  <c r="H2738" i="1"/>
  <c r="G2739" i="1"/>
  <c r="H2739" i="1"/>
  <c r="G2740" i="1"/>
  <c r="H2740" i="1"/>
  <c r="G2741" i="1"/>
  <c r="H2741" i="1"/>
  <c r="G2742" i="1"/>
  <c r="H2742" i="1"/>
  <c r="G2743" i="1"/>
  <c r="H2743" i="1"/>
  <c r="G2744" i="1"/>
  <c r="H2744" i="1"/>
  <c r="G2745" i="1"/>
  <c r="H2745" i="1"/>
  <c r="G2746" i="1"/>
  <c r="H2746" i="1"/>
  <c r="G2747" i="1"/>
  <c r="H2747" i="1"/>
  <c r="G2748" i="1"/>
  <c r="H2748" i="1"/>
  <c r="G2749" i="1"/>
  <c r="H2749" i="1"/>
  <c r="G2750" i="1"/>
  <c r="H2750" i="1"/>
  <c r="G2751" i="1"/>
  <c r="H2751" i="1"/>
  <c r="G2752" i="1"/>
  <c r="H2752" i="1"/>
  <c r="G2753" i="1"/>
  <c r="H2753" i="1"/>
  <c r="G2754" i="1"/>
  <c r="H2754" i="1"/>
  <c r="G2755" i="1"/>
  <c r="H2755" i="1"/>
  <c r="G2756" i="1"/>
  <c r="H2756" i="1"/>
  <c r="G2757" i="1"/>
  <c r="H2757" i="1"/>
  <c r="G2758" i="1"/>
  <c r="H2758" i="1"/>
  <c r="G2759" i="1"/>
  <c r="H2759" i="1"/>
  <c r="G2760" i="1"/>
  <c r="H2760" i="1"/>
  <c r="G2761" i="1"/>
  <c r="H2761" i="1"/>
  <c r="G2762" i="1"/>
  <c r="H2762" i="1"/>
  <c r="G2763" i="1"/>
  <c r="H2763" i="1"/>
  <c r="G2764" i="1"/>
  <c r="H2764" i="1"/>
  <c r="G2765" i="1"/>
  <c r="H2765" i="1"/>
  <c r="G2766" i="1"/>
  <c r="H2766" i="1"/>
  <c r="G2767" i="1"/>
  <c r="H2767" i="1"/>
  <c r="G2768" i="1"/>
  <c r="H2768" i="1"/>
  <c r="G2769" i="1"/>
  <c r="H2769" i="1"/>
  <c r="G2770" i="1"/>
  <c r="H2770" i="1"/>
  <c r="G2771" i="1"/>
  <c r="H2771" i="1"/>
  <c r="G2772" i="1"/>
  <c r="H2772" i="1"/>
  <c r="G2773" i="1"/>
  <c r="H2773" i="1"/>
  <c r="G2774" i="1"/>
  <c r="H2774" i="1"/>
  <c r="G2775" i="1"/>
  <c r="H2775" i="1"/>
  <c r="G2776" i="1"/>
  <c r="H2776" i="1"/>
  <c r="G2777" i="1"/>
  <c r="H2777" i="1"/>
  <c r="G2778" i="1"/>
  <c r="H2778" i="1"/>
  <c r="G2779" i="1"/>
  <c r="H2779" i="1"/>
  <c r="G2780" i="1"/>
  <c r="H2780" i="1"/>
  <c r="G2781" i="1"/>
  <c r="H2781" i="1"/>
  <c r="G2782" i="1"/>
  <c r="H2782" i="1"/>
  <c r="G2783" i="1"/>
  <c r="H2783" i="1"/>
  <c r="G2784" i="1"/>
  <c r="H2784" i="1"/>
  <c r="G2785" i="1"/>
  <c r="H2785" i="1"/>
  <c r="G2786" i="1"/>
  <c r="H2786" i="1"/>
  <c r="G2787" i="1"/>
  <c r="H2787" i="1"/>
  <c r="G2788" i="1"/>
  <c r="H2788" i="1"/>
  <c r="G2789" i="1"/>
  <c r="H2789" i="1"/>
  <c r="G2790" i="1"/>
  <c r="H2790" i="1"/>
  <c r="G2791" i="1"/>
  <c r="H2791" i="1"/>
  <c r="G2792" i="1"/>
  <c r="H2792" i="1"/>
  <c r="G2793" i="1"/>
  <c r="H2793" i="1"/>
  <c r="G2794" i="1"/>
  <c r="H2794" i="1"/>
  <c r="G2795" i="1"/>
  <c r="H2795" i="1"/>
  <c r="G2796" i="1"/>
  <c r="H2796" i="1"/>
  <c r="G2797" i="1"/>
  <c r="H2797" i="1"/>
  <c r="G2798" i="1"/>
  <c r="H2798" i="1"/>
  <c r="G2799" i="1"/>
  <c r="H2799" i="1"/>
  <c r="G2800" i="1"/>
  <c r="H2800" i="1"/>
  <c r="G2801" i="1"/>
  <c r="H2801" i="1"/>
  <c r="G2802" i="1"/>
  <c r="H2802" i="1"/>
  <c r="G2803" i="1"/>
  <c r="H2803" i="1"/>
  <c r="G2804" i="1"/>
  <c r="H2804" i="1"/>
  <c r="G2805" i="1"/>
  <c r="H2805" i="1"/>
  <c r="G2806" i="1"/>
  <c r="H2806" i="1"/>
  <c r="G2807" i="1"/>
  <c r="H2807" i="1"/>
  <c r="G2808" i="1"/>
  <c r="H2808" i="1"/>
  <c r="G2809" i="1"/>
  <c r="H2809" i="1"/>
  <c r="G2810" i="1"/>
  <c r="H2810" i="1"/>
  <c r="G2811" i="1"/>
  <c r="H2811" i="1"/>
  <c r="G2812" i="1"/>
  <c r="H2812" i="1"/>
  <c r="G2813" i="1"/>
  <c r="H2813" i="1"/>
  <c r="G2814" i="1"/>
  <c r="H2814" i="1"/>
  <c r="G2815" i="1"/>
  <c r="H2815" i="1"/>
  <c r="G2816" i="1"/>
  <c r="H2816" i="1"/>
  <c r="G2817" i="1"/>
  <c r="H2817" i="1"/>
  <c r="G2818" i="1"/>
  <c r="H2818" i="1"/>
  <c r="G2819" i="1"/>
  <c r="H2819" i="1"/>
  <c r="G2820" i="1"/>
  <c r="H2820" i="1"/>
  <c r="G2821" i="1"/>
  <c r="H2821" i="1"/>
  <c r="G2822" i="1"/>
  <c r="H2822" i="1"/>
  <c r="G2823" i="1"/>
  <c r="H2823" i="1"/>
  <c r="G2824" i="1"/>
  <c r="H2824" i="1"/>
  <c r="G2825" i="1"/>
  <c r="H2825" i="1"/>
  <c r="G2826" i="1"/>
  <c r="H2826" i="1"/>
  <c r="G2827" i="1"/>
  <c r="H2827" i="1"/>
  <c r="G2828" i="1"/>
  <c r="H2828" i="1"/>
  <c r="G2829" i="1"/>
  <c r="H2829" i="1"/>
  <c r="G2830" i="1"/>
  <c r="H2830" i="1"/>
  <c r="G2831" i="1"/>
  <c r="H2831" i="1"/>
  <c r="G2832" i="1"/>
  <c r="H2832" i="1"/>
  <c r="G2833" i="1"/>
  <c r="H2833" i="1"/>
  <c r="G2834" i="1"/>
  <c r="H2834" i="1"/>
  <c r="G2835" i="1"/>
  <c r="H2835" i="1"/>
  <c r="G2836" i="1"/>
  <c r="H2836" i="1"/>
  <c r="G2837" i="1"/>
  <c r="H2837" i="1"/>
  <c r="G2838" i="1"/>
  <c r="H2838" i="1"/>
  <c r="G2839" i="1"/>
  <c r="H2839" i="1"/>
  <c r="G2840" i="1"/>
  <c r="H2840" i="1"/>
  <c r="G2841" i="1"/>
  <c r="H2841" i="1"/>
  <c r="G2842" i="1"/>
  <c r="H2842" i="1"/>
  <c r="G2843" i="1"/>
  <c r="H2843" i="1"/>
  <c r="G2844" i="1"/>
  <c r="H2844" i="1"/>
  <c r="G2845" i="1"/>
  <c r="H2845" i="1"/>
  <c r="J2845" i="1" s="1"/>
  <c r="G2846" i="1"/>
  <c r="H2846" i="1"/>
  <c r="J2846" i="1" s="1"/>
  <c r="G2847" i="1"/>
  <c r="H2847" i="1"/>
  <c r="G2848" i="1"/>
  <c r="H2848" i="1"/>
  <c r="J2848" i="1" s="1"/>
  <c r="G2849" i="1"/>
  <c r="H2849" i="1"/>
  <c r="G2850" i="1"/>
  <c r="H2850" i="1"/>
  <c r="J2850" i="1" s="1"/>
  <c r="G2851" i="1"/>
  <c r="H2851" i="1"/>
  <c r="J2851" i="1" s="1"/>
  <c r="G2852" i="1"/>
  <c r="H2852" i="1"/>
  <c r="J2852" i="1" s="1"/>
  <c r="G2853" i="1"/>
  <c r="H2853" i="1"/>
  <c r="J2853" i="1" s="1"/>
  <c r="G2854" i="1"/>
  <c r="H2854" i="1"/>
  <c r="J2854" i="1" s="1"/>
  <c r="G2855" i="1"/>
  <c r="H2855" i="1"/>
  <c r="J2855" i="1" s="1"/>
  <c r="G2856" i="1"/>
  <c r="H2856" i="1"/>
  <c r="J2856" i="1" s="1"/>
  <c r="G2857" i="1"/>
  <c r="H2857" i="1"/>
  <c r="J2857" i="1" s="1"/>
  <c r="G2858" i="1"/>
  <c r="H2858" i="1"/>
  <c r="J2858" i="1" s="1"/>
  <c r="G2859" i="1"/>
  <c r="H2859" i="1"/>
  <c r="G2860" i="1"/>
  <c r="H2860" i="1"/>
  <c r="G2861" i="1"/>
  <c r="H2861" i="1"/>
  <c r="G2862" i="1"/>
  <c r="H2862" i="1"/>
  <c r="J2862" i="1" s="1"/>
  <c r="G2863" i="1"/>
  <c r="H2863" i="1"/>
  <c r="J2863" i="1" s="1"/>
  <c r="G2864" i="1"/>
  <c r="H2864" i="1"/>
  <c r="J2864" i="1" s="1"/>
  <c r="G2865" i="1"/>
  <c r="H2865" i="1"/>
  <c r="J2865" i="1" s="1"/>
  <c r="G2866" i="1"/>
  <c r="H2866" i="1"/>
  <c r="J2866" i="1" s="1"/>
  <c r="G2867" i="1"/>
  <c r="H2867" i="1"/>
  <c r="J2867" i="1" s="1"/>
  <c r="G2868" i="1"/>
  <c r="H2868" i="1"/>
  <c r="J2868" i="1" s="1"/>
  <c r="G2869" i="1"/>
  <c r="H2869" i="1"/>
  <c r="G2870" i="1"/>
  <c r="H2870" i="1"/>
  <c r="J2870" i="1" s="1"/>
  <c r="G2871" i="1"/>
  <c r="H2871" i="1"/>
  <c r="J2871" i="1" s="1"/>
  <c r="G2872" i="1"/>
  <c r="H2872" i="1"/>
  <c r="J2872" i="1" s="1"/>
  <c r="G2873" i="1"/>
  <c r="H2873" i="1"/>
  <c r="J2873" i="1" s="1"/>
  <c r="G2874" i="1"/>
  <c r="H2874" i="1"/>
  <c r="J2874" i="1" s="1"/>
  <c r="G2875" i="1"/>
  <c r="H2875" i="1"/>
  <c r="J2875" i="1" s="1"/>
  <c r="G2876" i="1"/>
  <c r="H2876" i="1"/>
  <c r="J2876" i="1" s="1"/>
  <c r="G2877" i="1"/>
  <c r="H2877" i="1"/>
  <c r="J2877" i="1" s="1"/>
  <c r="G2878" i="1"/>
  <c r="H2878" i="1"/>
  <c r="J2878" i="1" s="1"/>
  <c r="G2879" i="1"/>
  <c r="H2879" i="1"/>
  <c r="J2879" i="1" s="1"/>
  <c r="G2880" i="1"/>
  <c r="H2880" i="1"/>
  <c r="J2880" i="1" s="1"/>
  <c r="G2881" i="1"/>
  <c r="H2881" i="1"/>
  <c r="J2881" i="1" s="1"/>
  <c r="G2882" i="1"/>
  <c r="H2882" i="1"/>
  <c r="J2882" i="1" s="1"/>
  <c r="G2883" i="1"/>
  <c r="H2883" i="1"/>
  <c r="G2884" i="1"/>
  <c r="H2884" i="1"/>
  <c r="J2884" i="1" s="1"/>
  <c r="G2885" i="1"/>
  <c r="H2885" i="1"/>
  <c r="G2886" i="1"/>
  <c r="H2886" i="1"/>
  <c r="G2887" i="1"/>
  <c r="H2887" i="1"/>
  <c r="J2887" i="1" s="1"/>
  <c r="G2888" i="1"/>
  <c r="H2888" i="1"/>
  <c r="J2888" i="1" s="1"/>
  <c r="G2889" i="1"/>
  <c r="H2889" i="1"/>
  <c r="J2889" i="1" s="1"/>
  <c r="G2890" i="1"/>
  <c r="H2890" i="1"/>
  <c r="J2890" i="1" s="1"/>
  <c r="G2891" i="1"/>
  <c r="H2891" i="1"/>
  <c r="J2891" i="1" s="1"/>
  <c r="G2892" i="1"/>
  <c r="H2892" i="1"/>
  <c r="J2892" i="1" s="1"/>
  <c r="G2893" i="1"/>
  <c r="H2893" i="1"/>
  <c r="J2893" i="1" s="1"/>
  <c r="G2894" i="1"/>
  <c r="H2894" i="1"/>
  <c r="J2894" i="1" s="1"/>
  <c r="G2895" i="1"/>
  <c r="H2895" i="1"/>
  <c r="G2896" i="1"/>
  <c r="H2896" i="1"/>
  <c r="G2897" i="1"/>
  <c r="H2897" i="1"/>
  <c r="G2898" i="1"/>
  <c r="H2898" i="1"/>
  <c r="J2898" i="1" s="1"/>
  <c r="G2899" i="1"/>
  <c r="H2899" i="1"/>
  <c r="J2899" i="1" s="1"/>
  <c r="G2900" i="1"/>
  <c r="H2900" i="1"/>
  <c r="J2900" i="1" s="1"/>
  <c r="G2901" i="1"/>
  <c r="H2901" i="1"/>
  <c r="J2901" i="1" s="1"/>
  <c r="G2902" i="1"/>
  <c r="H2902" i="1"/>
  <c r="J2902" i="1" s="1"/>
  <c r="G2903" i="1"/>
  <c r="H2903" i="1"/>
  <c r="J2903" i="1" s="1"/>
  <c r="G2904" i="1"/>
  <c r="H2904" i="1"/>
  <c r="J2904" i="1" s="1"/>
  <c r="G2905" i="1"/>
  <c r="H2905" i="1"/>
  <c r="J2905" i="1" s="1"/>
  <c r="G2906" i="1"/>
  <c r="H2906" i="1"/>
  <c r="J2906" i="1" s="1"/>
  <c r="G2907" i="1"/>
  <c r="H2907" i="1"/>
  <c r="G2908" i="1"/>
  <c r="H2908" i="1"/>
  <c r="G2909" i="1"/>
  <c r="H2909" i="1"/>
  <c r="G2910" i="1"/>
  <c r="H2910" i="1"/>
  <c r="G2911" i="1"/>
  <c r="H2911" i="1"/>
  <c r="J2911" i="1" s="1"/>
  <c r="G2912" i="1"/>
  <c r="H2912" i="1"/>
  <c r="J2912" i="1" s="1"/>
  <c r="G2913" i="1"/>
  <c r="H2913" i="1"/>
  <c r="J2913" i="1" s="1"/>
  <c r="G2914" i="1"/>
  <c r="H2914" i="1"/>
  <c r="J2914" i="1" s="1"/>
  <c r="G2915" i="1"/>
  <c r="H2915" i="1"/>
  <c r="J2915" i="1" s="1"/>
  <c r="G2916" i="1"/>
  <c r="H2916" i="1"/>
  <c r="J2916" i="1" s="1"/>
  <c r="G2917" i="1"/>
  <c r="H2917" i="1"/>
  <c r="J2917" i="1" s="1"/>
  <c r="G2918" i="1"/>
  <c r="H2918" i="1"/>
  <c r="J2918" i="1" s="1"/>
  <c r="G2919" i="1"/>
  <c r="H2919" i="1"/>
  <c r="G2920" i="1"/>
  <c r="H2920" i="1"/>
  <c r="G2921" i="1"/>
  <c r="H2921" i="1"/>
  <c r="G2922" i="1"/>
  <c r="H2922" i="1"/>
  <c r="J2922" i="1" s="1"/>
  <c r="G2923" i="1"/>
  <c r="H2923" i="1"/>
  <c r="J2923" i="1" s="1"/>
  <c r="G2924" i="1"/>
  <c r="H2924" i="1"/>
  <c r="J2924" i="1" s="1"/>
  <c r="G2925" i="1"/>
  <c r="H2925" i="1"/>
  <c r="J2925" i="1" s="1"/>
  <c r="G2926" i="1"/>
  <c r="H2926" i="1"/>
  <c r="J2926" i="1" s="1"/>
  <c r="G2927" i="1"/>
  <c r="H2927" i="1"/>
  <c r="J2927" i="1" s="1"/>
  <c r="G2928" i="1"/>
  <c r="H2928" i="1"/>
  <c r="J2928" i="1" s="1"/>
  <c r="G2929" i="1"/>
  <c r="H2929" i="1"/>
  <c r="J2929" i="1" s="1"/>
  <c r="G2930" i="1"/>
  <c r="H2930" i="1"/>
  <c r="J2930" i="1" s="1"/>
  <c r="G2931" i="1"/>
  <c r="H2931" i="1"/>
  <c r="G2932" i="1"/>
  <c r="H2932" i="1"/>
  <c r="G2933" i="1"/>
  <c r="H2933" i="1"/>
  <c r="J2933" i="1" s="1"/>
  <c r="G2934" i="1"/>
  <c r="H2934" i="1"/>
  <c r="J2934" i="1" s="1"/>
  <c r="G2935" i="1"/>
  <c r="H2935" i="1"/>
  <c r="J2935" i="1" s="1"/>
  <c r="G2936" i="1"/>
  <c r="H2936" i="1"/>
  <c r="J2936" i="1" s="1"/>
  <c r="G2937" i="1"/>
  <c r="H2937" i="1"/>
  <c r="J2937" i="1" s="1"/>
  <c r="G2938" i="1"/>
  <c r="H2938" i="1"/>
  <c r="J2938" i="1" s="1"/>
  <c r="G2939" i="1"/>
  <c r="H2939" i="1"/>
  <c r="J2939" i="1" s="1"/>
  <c r="G2940" i="1"/>
  <c r="H2940" i="1"/>
  <c r="J2940" i="1" s="1"/>
  <c r="G2941" i="1"/>
  <c r="H2941" i="1"/>
  <c r="J2941" i="1" s="1"/>
  <c r="G2942" i="1"/>
  <c r="H2942" i="1"/>
  <c r="J2942" i="1" s="1"/>
  <c r="G2943" i="1"/>
  <c r="H2943" i="1"/>
  <c r="G2944" i="1"/>
  <c r="H2944" i="1"/>
  <c r="J2944" i="1" s="1"/>
  <c r="G2945" i="1"/>
  <c r="H2945" i="1"/>
  <c r="G2946" i="1"/>
  <c r="H2946" i="1"/>
  <c r="J2946" i="1" s="1"/>
  <c r="G2947" i="1"/>
  <c r="H2947" i="1"/>
  <c r="J2947" i="1" s="1"/>
  <c r="G2948" i="1"/>
  <c r="H2948" i="1"/>
  <c r="J2948" i="1" s="1"/>
  <c r="G2949" i="1"/>
  <c r="H2949" i="1"/>
  <c r="J2949" i="1" s="1"/>
  <c r="G2950" i="1"/>
  <c r="H2950" i="1"/>
  <c r="J2950" i="1" s="1"/>
  <c r="G2951" i="1"/>
  <c r="H2951" i="1"/>
  <c r="J2951" i="1" s="1"/>
  <c r="G2952" i="1"/>
  <c r="H2952" i="1"/>
  <c r="J2952" i="1" s="1"/>
  <c r="G2953" i="1"/>
  <c r="H2953" i="1"/>
  <c r="J2953" i="1" s="1"/>
  <c r="G2954" i="1"/>
  <c r="H2954" i="1"/>
  <c r="J2954" i="1" s="1"/>
  <c r="G2955" i="1"/>
  <c r="H2955" i="1"/>
  <c r="G2956" i="1"/>
  <c r="H2956" i="1"/>
  <c r="J2956" i="1" s="1"/>
  <c r="G2957" i="1"/>
  <c r="H2957" i="1"/>
  <c r="G2958" i="1"/>
  <c r="H2958" i="1"/>
  <c r="G2959" i="1"/>
  <c r="H2959" i="1"/>
  <c r="J2959" i="1" s="1"/>
  <c r="G2960" i="1"/>
  <c r="H2960" i="1"/>
  <c r="J2960" i="1" s="1"/>
  <c r="G2961" i="1"/>
  <c r="H2961" i="1"/>
  <c r="J2961" i="1" s="1"/>
  <c r="G2962" i="1"/>
  <c r="H2962" i="1"/>
  <c r="J2962" i="1" s="1"/>
  <c r="G2963" i="1"/>
  <c r="H2963" i="1"/>
  <c r="J2963" i="1" s="1"/>
  <c r="G2964" i="1"/>
  <c r="H2964" i="1"/>
  <c r="J2964" i="1" s="1"/>
  <c r="G2965" i="1"/>
  <c r="H2965" i="1"/>
  <c r="J2965" i="1" s="1"/>
  <c r="G2966" i="1"/>
  <c r="H2966" i="1"/>
  <c r="J2966" i="1" s="1"/>
  <c r="G2967" i="1"/>
  <c r="H2967" i="1"/>
  <c r="J2967" i="1" s="1"/>
  <c r="G2968" i="1"/>
  <c r="H2968" i="1"/>
  <c r="J2968" i="1" s="1"/>
  <c r="G2969" i="1"/>
  <c r="H2969" i="1"/>
  <c r="J2969" i="1" s="1"/>
  <c r="G2970" i="1"/>
  <c r="H2970" i="1"/>
  <c r="J2970" i="1" s="1"/>
  <c r="G2971" i="1"/>
  <c r="H2971" i="1"/>
  <c r="J2971" i="1" s="1"/>
  <c r="G2972" i="1"/>
  <c r="H2972" i="1"/>
  <c r="J2972" i="1" s="1"/>
  <c r="G2973" i="1"/>
  <c r="H2973" i="1"/>
  <c r="J2973" i="1" s="1"/>
  <c r="G2974" i="1"/>
  <c r="H2974" i="1"/>
  <c r="G2975" i="1"/>
  <c r="H2975" i="1"/>
  <c r="J2975" i="1" s="1"/>
  <c r="G2976" i="1"/>
  <c r="H2976" i="1"/>
  <c r="J2976" i="1" s="1"/>
  <c r="G2977" i="1"/>
  <c r="H2977" i="1"/>
  <c r="J2977" i="1" s="1"/>
  <c r="G2978" i="1"/>
  <c r="H2978" i="1"/>
  <c r="J2978" i="1" s="1"/>
  <c r="G2979" i="1"/>
  <c r="H2979" i="1"/>
  <c r="G2980" i="1"/>
  <c r="H2980" i="1"/>
  <c r="G2981" i="1"/>
  <c r="H2981" i="1"/>
  <c r="G2982" i="1"/>
  <c r="H2982" i="1"/>
  <c r="J2982" i="1" s="1"/>
  <c r="G2983" i="1"/>
  <c r="H2983" i="1"/>
  <c r="J2983" i="1" s="1"/>
  <c r="G2984" i="1"/>
  <c r="H2984" i="1"/>
  <c r="J2984" i="1" s="1"/>
  <c r="G2985" i="1"/>
  <c r="H2985" i="1"/>
  <c r="J2985" i="1" s="1"/>
  <c r="G2986" i="1"/>
  <c r="H2986" i="1"/>
  <c r="J2986" i="1" s="1"/>
  <c r="G2987" i="1"/>
  <c r="H2987" i="1"/>
  <c r="J2987" i="1" s="1"/>
  <c r="G2988" i="1"/>
  <c r="H2988" i="1"/>
  <c r="J2988" i="1" s="1"/>
  <c r="G2989" i="1"/>
  <c r="H2989" i="1"/>
  <c r="J2989" i="1" s="1"/>
  <c r="G2990" i="1"/>
  <c r="H2990" i="1"/>
  <c r="J2990" i="1" s="1"/>
  <c r="G2991" i="1"/>
  <c r="H2991" i="1"/>
  <c r="G2992" i="1"/>
  <c r="H2992" i="1"/>
  <c r="G2993" i="1"/>
  <c r="H2993" i="1"/>
  <c r="J2993" i="1" s="1"/>
  <c r="G2994" i="1"/>
  <c r="H2994" i="1"/>
  <c r="J2994" i="1" s="1"/>
  <c r="G2995" i="1"/>
  <c r="H2995" i="1"/>
  <c r="J2995" i="1" s="1"/>
  <c r="G2996" i="1"/>
  <c r="H2996" i="1"/>
  <c r="J2996" i="1" s="1"/>
  <c r="G2997" i="1"/>
  <c r="H2997" i="1"/>
  <c r="J2997" i="1" s="1"/>
  <c r="G2998" i="1"/>
  <c r="H2998" i="1"/>
  <c r="J2998" i="1" s="1"/>
  <c r="G2999" i="1"/>
  <c r="H2999" i="1"/>
  <c r="J2999" i="1" s="1"/>
  <c r="G3000" i="1"/>
  <c r="H3000" i="1"/>
  <c r="J3000" i="1" s="1"/>
  <c r="G3001" i="1"/>
  <c r="H3001" i="1"/>
  <c r="J3001" i="1" s="1"/>
  <c r="G3002" i="1"/>
  <c r="H3002" i="1"/>
  <c r="J3002" i="1" s="1"/>
  <c r="G3003" i="1"/>
  <c r="H3003" i="1"/>
  <c r="G3004" i="1"/>
  <c r="H3004" i="1"/>
  <c r="G3005" i="1"/>
  <c r="H3005" i="1"/>
  <c r="G3006" i="1"/>
  <c r="H3006" i="1"/>
  <c r="J3006" i="1" s="1"/>
  <c r="G3007" i="1"/>
  <c r="H3007" i="1"/>
  <c r="J3007" i="1" s="1"/>
  <c r="G3008" i="1"/>
  <c r="H3008" i="1"/>
  <c r="J3008" i="1" s="1"/>
  <c r="G3009" i="1"/>
  <c r="H3009" i="1"/>
  <c r="J3009" i="1" s="1"/>
  <c r="G3010" i="1"/>
  <c r="H3010" i="1"/>
  <c r="J3010" i="1" s="1"/>
  <c r="G3011" i="1"/>
  <c r="H3011" i="1"/>
  <c r="J3011" i="1" s="1"/>
  <c r="G3012" i="1"/>
  <c r="H3012" i="1"/>
  <c r="J3012" i="1" s="1"/>
  <c r="G3013" i="1"/>
  <c r="H3013" i="1"/>
  <c r="J3013" i="1" s="1"/>
  <c r="G3014" i="1"/>
  <c r="H3014" i="1"/>
  <c r="J3014" i="1" s="1"/>
  <c r="G3015" i="1"/>
  <c r="H3015" i="1"/>
  <c r="G3016" i="1"/>
  <c r="H3016" i="1"/>
  <c r="G3017" i="1"/>
  <c r="H3017" i="1"/>
  <c r="G3018" i="1"/>
  <c r="H3018" i="1"/>
  <c r="J3018" i="1" s="1"/>
  <c r="G3019" i="1"/>
  <c r="H3019" i="1"/>
  <c r="G3020" i="1"/>
  <c r="H3020" i="1"/>
  <c r="G3021" i="1"/>
  <c r="H3021" i="1"/>
  <c r="G3022" i="1"/>
  <c r="H3022" i="1"/>
  <c r="G3023" i="1"/>
  <c r="H3023" i="1"/>
  <c r="G3024" i="1"/>
  <c r="H3024" i="1"/>
  <c r="G3025" i="1"/>
  <c r="H3025" i="1"/>
  <c r="G3026" i="1"/>
  <c r="H3026" i="1"/>
  <c r="G3027" i="1"/>
  <c r="H3027" i="1"/>
  <c r="G3028" i="1"/>
  <c r="H3028" i="1"/>
  <c r="G3029" i="1"/>
  <c r="H3029" i="1"/>
  <c r="G3030" i="1"/>
  <c r="H3030" i="1"/>
  <c r="G3031" i="1"/>
  <c r="H3031" i="1"/>
  <c r="G3032" i="1"/>
  <c r="H3032" i="1"/>
  <c r="G3033" i="1"/>
  <c r="H3033" i="1"/>
  <c r="G3034" i="1"/>
  <c r="H3034" i="1"/>
  <c r="G3035" i="1"/>
  <c r="H3035" i="1"/>
  <c r="G3036" i="1"/>
  <c r="H3036" i="1"/>
  <c r="G3037" i="1"/>
  <c r="H3037" i="1"/>
  <c r="G3038" i="1"/>
  <c r="H3038" i="1"/>
  <c r="G3039" i="1"/>
  <c r="H3039" i="1"/>
  <c r="G3040" i="1"/>
  <c r="H3040" i="1"/>
  <c r="G3041" i="1"/>
  <c r="H3041" i="1"/>
  <c r="G3042" i="1"/>
  <c r="H3042" i="1"/>
  <c r="G3043" i="1"/>
  <c r="H3043" i="1"/>
  <c r="G3044" i="1"/>
  <c r="H3044" i="1"/>
  <c r="G3045" i="1"/>
  <c r="H3045" i="1"/>
  <c r="G3046" i="1"/>
  <c r="H3046" i="1"/>
  <c r="G3047" i="1"/>
  <c r="H3047" i="1"/>
  <c r="G3048" i="1"/>
  <c r="H3048" i="1"/>
  <c r="G3049" i="1"/>
  <c r="H3049" i="1"/>
  <c r="G3050" i="1"/>
  <c r="H3050" i="1"/>
  <c r="G3051" i="1"/>
  <c r="H3051" i="1"/>
  <c r="G3052" i="1"/>
  <c r="H3052" i="1"/>
  <c r="G3053" i="1"/>
  <c r="H3053" i="1"/>
  <c r="G3054" i="1"/>
  <c r="H3054" i="1"/>
  <c r="G3055" i="1"/>
  <c r="H3055" i="1"/>
  <c r="G3056" i="1"/>
  <c r="H3056" i="1"/>
  <c r="G3057" i="1"/>
  <c r="H3057" i="1"/>
  <c r="G3058" i="1"/>
  <c r="H3058" i="1"/>
  <c r="G3059" i="1"/>
  <c r="H3059" i="1"/>
  <c r="G3060" i="1"/>
  <c r="H3060" i="1"/>
  <c r="G3061" i="1"/>
  <c r="H3061" i="1"/>
  <c r="G3062" i="1"/>
  <c r="H3062" i="1"/>
  <c r="G3063" i="1"/>
  <c r="H3063" i="1"/>
  <c r="G3064" i="1"/>
  <c r="H3064" i="1"/>
  <c r="G3065" i="1"/>
  <c r="H3065" i="1"/>
  <c r="G3066" i="1"/>
  <c r="H3066" i="1"/>
  <c r="G3067" i="1"/>
  <c r="H3067" i="1"/>
  <c r="G3068" i="1"/>
  <c r="H3068" i="1"/>
  <c r="G3069" i="1"/>
  <c r="H3069" i="1"/>
  <c r="G3070" i="1"/>
  <c r="H3070" i="1"/>
  <c r="G3071" i="1"/>
  <c r="H3071" i="1"/>
  <c r="G3072" i="1"/>
  <c r="H3072" i="1"/>
  <c r="G3073" i="1"/>
  <c r="H3073" i="1"/>
  <c r="G3074" i="1"/>
  <c r="H3074" i="1"/>
  <c r="G3075" i="1"/>
  <c r="H3075" i="1"/>
  <c r="G3076" i="1"/>
  <c r="H3076" i="1"/>
  <c r="G3077" i="1"/>
  <c r="H3077" i="1"/>
  <c r="G3078" i="1"/>
  <c r="H3078" i="1"/>
  <c r="G3079" i="1"/>
  <c r="H3079" i="1"/>
  <c r="G3080" i="1"/>
  <c r="H3080" i="1"/>
  <c r="G3081" i="1"/>
  <c r="H3081" i="1"/>
  <c r="G3082" i="1"/>
  <c r="H3082" i="1"/>
  <c r="G3083" i="1"/>
  <c r="H3083" i="1"/>
  <c r="G3084" i="1"/>
  <c r="H3084" i="1"/>
  <c r="G3085" i="1"/>
  <c r="H3085" i="1"/>
  <c r="G3086" i="1"/>
  <c r="H3086" i="1"/>
  <c r="G3087" i="1"/>
  <c r="H3087" i="1"/>
  <c r="G3088" i="1"/>
  <c r="H3088" i="1"/>
  <c r="G3089" i="1"/>
  <c r="H3089" i="1"/>
  <c r="G3090" i="1"/>
  <c r="H3090" i="1"/>
  <c r="G3091" i="1"/>
  <c r="H3091" i="1"/>
  <c r="G3092" i="1"/>
  <c r="H3092" i="1"/>
  <c r="G3093" i="1"/>
  <c r="H3093" i="1"/>
  <c r="G3094" i="1"/>
  <c r="H3094" i="1"/>
  <c r="G3095" i="1"/>
  <c r="H3095" i="1"/>
  <c r="G3096" i="1"/>
  <c r="H3096" i="1"/>
  <c r="G3097" i="1"/>
  <c r="H3097" i="1"/>
  <c r="G3098" i="1"/>
  <c r="H3098" i="1"/>
  <c r="G3099" i="1"/>
  <c r="H3099" i="1"/>
  <c r="G3100" i="1"/>
  <c r="H3100" i="1"/>
  <c r="G3101" i="1"/>
  <c r="H3101" i="1"/>
  <c r="G3102" i="1"/>
  <c r="H3102" i="1"/>
  <c r="G3103" i="1"/>
  <c r="H3103" i="1"/>
  <c r="G3104" i="1"/>
  <c r="H3104" i="1"/>
  <c r="G3105" i="1"/>
  <c r="H3105" i="1"/>
  <c r="G3106" i="1"/>
  <c r="H3106" i="1"/>
  <c r="G3107" i="1"/>
  <c r="H3107" i="1"/>
  <c r="G3108" i="1"/>
  <c r="H3108" i="1"/>
  <c r="G3109" i="1"/>
  <c r="H3109" i="1"/>
  <c r="G3110" i="1"/>
  <c r="H3110" i="1"/>
  <c r="G3111" i="1"/>
  <c r="H3111" i="1"/>
  <c r="G3112" i="1"/>
  <c r="H3112" i="1"/>
  <c r="G3113" i="1"/>
  <c r="H3113" i="1"/>
  <c r="G3114" i="1"/>
  <c r="H3114" i="1"/>
  <c r="G3115" i="1"/>
  <c r="H3115" i="1"/>
  <c r="G3116" i="1"/>
  <c r="H3116" i="1"/>
  <c r="G3117" i="1"/>
  <c r="H3117" i="1"/>
  <c r="G3118" i="1"/>
  <c r="H3118" i="1"/>
  <c r="G3119" i="1"/>
  <c r="H3119" i="1"/>
  <c r="G3120" i="1"/>
  <c r="H3120" i="1"/>
  <c r="G3121" i="1"/>
  <c r="H3121" i="1"/>
  <c r="G3122" i="1"/>
  <c r="H3122" i="1"/>
  <c r="G3123" i="1"/>
  <c r="H3123" i="1"/>
  <c r="G3124" i="1"/>
  <c r="H3124" i="1"/>
  <c r="G3125" i="1"/>
  <c r="H3125" i="1"/>
  <c r="G3126" i="1"/>
  <c r="H3126" i="1"/>
  <c r="G3127" i="1"/>
  <c r="H3127" i="1"/>
  <c r="G3128" i="1"/>
  <c r="H3128" i="1"/>
  <c r="G3129" i="1"/>
  <c r="H3129" i="1"/>
  <c r="G3130" i="1"/>
  <c r="H3130" i="1"/>
  <c r="G3131" i="1"/>
  <c r="H3131" i="1"/>
  <c r="G3132" i="1"/>
  <c r="H3132" i="1"/>
  <c r="G3133" i="1"/>
  <c r="H3133" i="1"/>
  <c r="G3134" i="1"/>
  <c r="H3134" i="1"/>
  <c r="G3135" i="1"/>
  <c r="H3135" i="1"/>
  <c r="G3136" i="1"/>
  <c r="H3136" i="1"/>
  <c r="G3137" i="1"/>
  <c r="H3137" i="1"/>
  <c r="G3138" i="1"/>
  <c r="H3138" i="1"/>
  <c r="G3139" i="1"/>
  <c r="H3139" i="1"/>
  <c r="G3140" i="1"/>
  <c r="H3140" i="1"/>
  <c r="G3141" i="1"/>
  <c r="H3141" i="1"/>
  <c r="G3142" i="1"/>
  <c r="H3142" i="1"/>
  <c r="G3143" i="1"/>
  <c r="H3143" i="1"/>
  <c r="G3144" i="1"/>
  <c r="H3144" i="1"/>
  <c r="G3145" i="1"/>
  <c r="H3145" i="1"/>
  <c r="G3146" i="1"/>
  <c r="H3146" i="1"/>
  <c r="G3147" i="1"/>
  <c r="H3147" i="1"/>
  <c r="G3148" i="1"/>
  <c r="H3148" i="1"/>
  <c r="G3149" i="1"/>
  <c r="H3149" i="1"/>
  <c r="G3150" i="1"/>
  <c r="H3150" i="1"/>
  <c r="G3151" i="1"/>
  <c r="H3151" i="1"/>
  <c r="G3152" i="1"/>
  <c r="H3152" i="1"/>
  <c r="G3153" i="1"/>
  <c r="H3153" i="1"/>
  <c r="G3154" i="1"/>
  <c r="H3154" i="1"/>
  <c r="G3155" i="1"/>
  <c r="H3155" i="1"/>
  <c r="G3156" i="1"/>
  <c r="H3156" i="1"/>
  <c r="G3157" i="1"/>
  <c r="H3157" i="1"/>
  <c r="G3158" i="1"/>
  <c r="H3158" i="1"/>
  <c r="G3159" i="1"/>
  <c r="H3159" i="1"/>
  <c r="G3160" i="1"/>
  <c r="H3160" i="1"/>
  <c r="G3161" i="1"/>
  <c r="H3161" i="1"/>
  <c r="G3162" i="1"/>
  <c r="H3162" i="1"/>
  <c r="G3163" i="1"/>
  <c r="H3163" i="1"/>
  <c r="G3164" i="1"/>
  <c r="H3164" i="1"/>
  <c r="G3165" i="1"/>
  <c r="H3165" i="1"/>
  <c r="G3166" i="1"/>
  <c r="H3166" i="1"/>
  <c r="G3167" i="1"/>
  <c r="H3167" i="1"/>
  <c r="G3168" i="1"/>
  <c r="H3168" i="1"/>
  <c r="G3169" i="1"/>
  <c r="H3169" i="1"/>
  <c r="G3170" i="1"/>
  <c r="H3170" i="1"/>
  <c r="G3171" i="1"/>
  <c r="H3171" i="1"/>
  <c r="G3172" i="1"/>
  <c r="H3172" i="1"/>
  <c r="G3173" i="1"/>
  <c r="H3173" i="1"/>
  <c r="G3174" i="1"/>
  <c r="H3174" i="1"/>
  <c r="G3175" i="1"/>
  <c r="H3175" i="1"/>
  <c r="G3176" i="1"/>
  <c r="H3176" i="1"/>
  <c r="G3177" i="1"/>
  <c r="H3177" i="1"/>
  <c r="G3178" i="1"/>
  <c r="H3178" i="1"/>
  <c r="G3179" i="1"/>
  <c r="H3179" i="1"/>
  <c r="G3180" i="1"/>
  <c r="H3180" i="1"/>
  <c r="G3181" i="1"/>
  <c r="H3181" i="1"/>
  <c r="G3182" i="1"/>
  <c r="H3182" i="1"/>
  <c r="G3183" i="1"/>
  <c r="H3183" i="1"/>
  <c r="G3184" i="1"/>
  <c r="H3184" i="1"/>
  <c r="G3185" i="1"/>
  <c r="H3185" i="1"/>
  <c r="G3186" i="1"/>
  <c r="H3186" i="1"/>
  <c r="G3187" i="1"/>
  <c r="H3187" i="1"/>
  <c r="G3188" i="1"/>
  <c r="H3188" i="1"/>
  <c r="G3189" i="1"/>
  <c r="H3189" i="1"/>
  <c r="G3190" i="1"/>
  <c r="H3190" i="1"/>
  <c r="G3191" i="1"/>
  <c r="H3191" i="1"/>
  <c r="G3192" i="1"/>
  <c r="H3192" i="1"/>
  <c r="G3193" i="1"/>
  <c r="H3193" i="1"/>
  <c r="G3194" i="1"/>
  <c r="H3194" i="1"/>
  <c r="G3195" i="1"/>
  <c r="H3195" i="1"/>
  <c r="G3196" i="1"/>
  <c r="H3196" i="1"/>
  <c r="G3197" i="1"/>
  <c r="H3197" i="1"/>
  <c r="G3198" i="1"/>
  <c r="H3198" i="1"/>
  <c r="G3199" i="1"/>
  <c r="H3199" i="1"/>
  <c r="G3200" i="1"/>
  <c r="H3200" i="1"/>
  <c r="G3201" i="1"/>
  <c r="H3201" i="1"/>
  <c r="G3202" i="1"/>
  <c r="H3202" i="1"/>
  <c r="G3203" i="1"/>
  <c r="H3203" i="1"/>
  <c r="G3204" i="1"/>
  <c r="H3204" i="1"/>
  <c r="G3205" i="1"/>
  <c r="H3205" i="1"/>
  <c r="G3206" i="1"/>
  <c r="H3206" i="1"/>
  <c r="G3207" i="1"/>
  <c r="H3207" i="1"/>
  <c r="G3208" i="1"/>
  <c r="H3208" i="1"/>
  <c r="G3209" i="1"/>
  <c r="H3209" i="1"/>
  <c r="G3210" i="1"/>
  <c r="H3210" i="1"/>
  <c r="G3211" i="1"/>
  <c r="H3211" i="1"/>
  <c r="G3212" i="1"/>
  <c r="H3212" i="1"/>
  <c r="G3213" i="1"/>
  <c r="H3213" i="1"/>
  <c r="G3214" i="1"/>
  <c r="H3214" i="1"/>
  <c r="G3215" i="1"/>
  <c r="H3215" i="1"/>
  <c r="G3216" i="1"/>
  <c r="H3216" i="1"/>
  <c r="G3217" i="1"/>
  <c r="H3217" i="1"/>
  <c r="G3218" i="1"/>
  <c r="H3218" i="1"/>
  <c r="G3219" i="1"/>
  <c r="H3219" i="1"/>
  <c r="G3220" i="1"/>
  <c r="H3220" i="1"/>
  <c r="G3221" i="1"/>
  <c r="H3221" i="1"/>
  <c r="G3222" i="1"/>
  <c r="H3222" i="1"/>
  <c r="G3223" i="1"/>
  <c r="H3223" i="1"/>
  <c r="G3224" i="1"/>
  <c r="H3224" i="1"/>
  <c r="G3225" i="1"/>
  <c r="H3225" i="1"/>
  <c r="G3226" i="1"/>
  <c r="H3226" i="1"/>
  <c r="G3227" i="1"/>
  <c r="H3227" i="1"/>
  <c r="G3228" i="1"/>
  <c r="H3228" i="1"/>
  <c r="G3229" i="1"/>
  <c r="H3229" i="1"/>
  <c r="G3230" i="1"/>
  <c r="H3230" i="1"/>
  <c r="G3231" i="1"/>
  <c r="H3231" i="1"/>
  <c r="G3232" i="1"/>
  <c r="H3232" i="1"/>
  <c r="G3233" i="1"/>
  <c r="H3233" i="1"/>
  <c r="G3234" i="1"/>
  <c r="H3234" i="1"/>
  <c r="G3235" i="1"/>
  <c r="H3235" i="1"/>
  <c r="G3236" i="1"/>
  <c r="H3236" i="1"/>
  <c r="G3237" i="1"/>
  <c r="H3237" i="1"/>
  <c r="G3238" i="1"/>
  <c r="H3238" i="1"/>
  <c r="G3239" i="1"/>
  <c r="H3239" i="1"/>
  <c r="G3240" i="1"/>
  <c r="H3240" i="1"/>
  <c r="G3241" i="1"/>
  <c r="H3241" i="1"/>
  <c r="G3242" i="1"/>
  <c r="H3242" i="1"/>
  <c r="G3243" i="1"/>
  <c r="H3243" i="1"/>
  <c r="G3244" i="1"/>
  <c r="H3244" i="1"/>
  <c r="G3245" i="1"/>
  <c r="H3245" i="1"/>
  <c r="G3246" i="1"/>
  <c r="H3246" i="1"/>
  <c r="G3247" i="1"/>
  <c r="H3247" i="1"/>
  <c r="G3248" i="1"/>
  <c r="H3248" i="1"/>
  <c r="G3249" i="1"/>
  <c r="H3249" i="1"/>
  <c r="G3250" i="1"/>
  <c r="H3250" i="1"/>
  <c r="G3251" i="1"/>
  <c r="H3251" i="1"/>
  <c r="G3252" i="1"/>
  <c r="H3252" i="1"/>
  <c r="G3253" i="1"/>
  <c r="H3253" i="1"/>
  <c r="G3254" i="1"/>
  <c r="H3254" i="1"/>
  <c r="G3255" i="1"/>
  <c r="H3255" i="1"/>
  <c r="G3256" i="1"/>
  <c r="H3256" i="1"/>
  <c r="J3256" i="1" s="1"/>
  <c r="G3257" i="1"/>
  <c r="H3257" i="1"/>
  <c r="J3257" i="1" s="1"/>
  <c r="G3258" i="1"/>
  <c r="H3258" i="1"/>
  <c r="J3258" i="1" s="1"/>
  <c r="G3259" i="1"/>
  <c r="H3259" i="1"/>
  <c r="J3259" i="1" s="1"/>
  <c r="G3260" i="1"/>
  <c r="H3260" i="1"/>
  <c r="J3260" i="1" s="1"/>
  <c r="G3261" i="1"/>
  <c r="H3261" i="1"/>
  <c r="J3261" i="1" s="1"/>
  <c r="G3262" i="1"/>
  <c r="H3262" i="1"/>
  <c r="J3262" i="1" s="1"/>
  <c r="G3263" i="1"/>
  <c r="H3263" i="1"/>
  <c r="J3263" i="1" s="1"/>
  <c r="G3264" i="1"/>
  <c r="H3264" i="1"/>
  <c r="J3264" i="1" s="1"/>
  <c r="G3265" i="1"/>
  <c r="H3265" i="1"/>
  <c r="J3265" i="1" s="1"/>
  <c r="G3266" i="1"/>
  <c r="H3266" i="1"/>
  <c r="J3266" i="1" s="1"/>
  <c r="G3267" i="1"/>
  <c r="H3267" i="1"/>
  <c r="G3268" i="1"/>
  <c r="H3268" i="1"/>
  <c r="G3269" i="1"/>
  <c r="H3269" i="1"/>
  <c r="G3270" i="1"/>
  <c r="H3270" i="1"/>
  <c r="G3271" i="1"/>
  <c r="H3271" i="1"/>
  <c r="G3272" i="1"/>
  <c r="H3272" i="1"/>
  <c r="G3273" i="1"/>
  <c r="H3273" i="1"/>
  <c r="G3274" i="1"/>
  <c r="H3274" i="1"/>
  <c r="G3275" i="1"/>
  <c r="H3275" i="1"/>
  <c r="G3276" i="1"/>
  <c r="H3276" i="1"/>
  <c r="G3277" i="1"/>
  <c r="H3277" i="1"/>
  <c r="G3278" i="1"/>
  <c r="H3278" i="1"/>
  <c r="G3279" i="1"/>
  <c r="H3279" i="1"/>
  <c r="G3280" i="1"/>
  <c r="H3280" i="1"/>
  <c r="G3281" i="1"/>
  <c r="H3281" i="1"/>
  <c r="G3282" i="1"/>
  <c r="H3282" i="1"/>
  <c r="G3283" i="1"/>
  <c r="H3283" i="1"/>
  <c r="G3284" i="1"/>
  <c r="H3284" i="1"/>
  <c r="G3285" i="1"/>
  <c r="H3285" i="1"/>
  <c r="G3286" i="1"/>
  <c r="H3286" i="1"/>
  <c r="G3287" i="1"/>
  <c r="H3287" i="1"/>
  <c r="G3288" i="1"/>
  <c r="H3288" i="1"/>
  <c r="G3289" i="1"/>
  <c r="H3289" i="1"/>
  <c r="G3290" i="1"/>
  <c r="H3290" i="1"/>
  <c r="G3291" i="1"/>
  <c r="H3291" i="1"/>
  <c r="G3292" i="1"/>
  <c r="H3292" i="1"/>
  <c r="G3293" i="1"/>
  <c r="H3293" i="1"/>
  <c r="G3294" i="1"/>
  <c r="H3294" i="1"/>
  <c r="G3295" i="1"/>
  <c r="H3295" i="1"/>
  <c r="G3296" i="1"/>
  <c r="H3296" i="1"/>
  <c r="G3297" i="1"/>
  <c r="H3297" i="1"/>
  <c r="G3298" i="1"/>
  <c r="H3298" i="1"/>
  <c r="G3299" i="1"/>
  <c r="H3299" i="1"/>
  <c r="J3299" i="1" s="1"/>
  <c r="G3300" i="1"/>
  <c r="H3300" i="1"/>
  <c r="J3300" i="1" s="1"/>
  <c r="G3301" i="1"/>
  <c r="H3301" i="1"/>
  <c r="G3302" i="1"/>
  <c r="H3302" i="1"/>
  <c r="G3303" i="1"/>
  <c r="H3303" i="1"/>
  <c r="G3304" i="1"/>
  <c r="H3304" i="1"/>
  <c r="G3305" i="1"/>
  <c r="H3305" i="1"/>
  <c r="G3306" i="1"/>
  <c r="H3306" i="1"/>
  <c r="G3307" i="1"/>
  <c r="H3307" i="1"/>
  <c r="G3308" i="1"/>
  <c r="H3308" i="1"/>
  <c r="G3309" i="1"/>
  <c r="H3309" i="1"/>
  <c r="G3310" i="1"/>
  <c r="H3310" i="1"/>
  <c r="G3311" i="1"/>
  <c r="H3311" i="1"/>
  <c r="G3312" i="1"/>
  <c r="H3312" i="1"/>
  <c r="G3313" i="1"/>
  <c r="H3313" i="1"/>
  <c r="G3314" i="1"/>
  <c r="H3314" i="1"/>
  <c r="G3315" i="1"/>
  <c r="H3315" i="1"/>
  <c r="G3316" i="1"/>
  <c r="H3316" i="1"/>
  <c r="G3317" i="1"/>
  <c r="H3317" i="1"/>
  <c r="G3318" i="1"/>
  <c r="H3318" i="1"/>
  <c r="G3319" i="1"/>
  <c r="H3319" i="1"/>
  <c r="G3320" i="1"/>
  <c r="H3320" i="1"/>
  <c r="G3321" i="1"/>
  <c r="H3321" i="1"/>
  <c r="G3322" i="1"/>
  <c r="H3322" i="1"/>
  <c r="G3323" i="1"/>
  <c r="H3323" i="1"/>
  <c r="G3324" i="1"/>
  <c r="H3324" i="1"/>
  <c r="G3325" i="1"/>
  <c r="H3325" i="1"/>
  <c r="G3326" i="1"/>
  <c r="H3326" i="1"/>
  <c r="G3327" i="1"/>
  <c r="H3327" i="1"/>
  <c r="G3328" i="1"/>
  <c r="H3328" i="1"/>
  <c r="G3329" i="1"/>
  <c r="H3329" i="1"/>
  <c r="G3330" i="1"/>
  <c r="H3330" i="1"/>
  <c r="G3331" i="1"/>
  <c r="H3331" i="1"/>
  <c r="G3332" i="1"/>
  <c r="H3332" i="1"/>
  <c r="G3333" i="1"/>
  <c r="H3333" i="1"/>
  <c r="G3334" i="1"/>
  <c r="H3334" i="1"/>
  <c r="G3335" i="1"/>
  <c r="H3335" i="1"/>
  <c r="G3336" i="1"/>
  <c r="H3336" i="1"/>
  <c r="G3337" i="1"/>
  <c r="H3337" i="1"/>
  <c r="G3338" i="1"/>
  <c r="H3338" i="1"/>
  <c r="G3339" i="1"/>
  <c r="H3339" i="1"/>
  <c r="G3340" i="1"/>
  <c r="H3340" i="1"/>
  <c r="G3341" i="1"/>
  <c r="H3341" i="1"/>
  <c r="G3342" i="1"/>
  <c r="H3342" i="1"/>
  <c r="G3343" i="1"/>
  <c r="H3343" i="1"/>
  <c r="G3344" i="1"/>
  <c r="H3344" i="1"/>
  <c r="G3345" i="1"/>
  <c r="H3345" i="1"/>
  <c r="G3346" i="1"/>
  <c r="H3346" i="1"/>
  <c r="J3346" i="1" s="1"/>
  <c r="G3347" i="1"/>
  <c r="H3347" i="1"/>
  <c r="J3347" i="1" s="1"/>
  <c r="G3348" i="1"/>
  <c r="H3348" i="1"/>
  <c r="J3348" i="1" s="1"/>
  <c r="G3349" i="1"/>
  <c r="H3349" i="1"/>
  <c r="J3349" i="1" s="1"/>
  <c r="G3350" i="1"/>
  <c r="H3350" i="1"/>
  <c r="G3351" i="1"/>
  <c r="H3351" i="1"/>
  <c r="J3351" i="1" s="1"/>
  <c r="G3352" i="1"/>
  <c r="H3352" i="1"/>
  <c r="J3352" i="1" s="1"/>
  <c r="G3353" i="1"/>
  <c r="H3353" i="1"/>
  <c r="J3353" i="1" s="1"/>
  <c r="G3354" i="1"/>
  <c r="H3354" i="1"/>
  <c r="J3354" i="1" s="1"/>
  <c r="G3355" i="1"/>
  <c r="H3355" i="1"/>
  <c r="J3355" i="1" s="1"/>
  <c r="G3356" i="1"/>
  <c r="H3356" i="1"/>
  <c r="J3356" i="1" s="1"/>
  <c r="G3357" i="1"/>
  <c r="H3357" i="1"/>
  <c r="J3357" i="1" s="1"/>
  <c r="G3358" i="1"/>
  <c r="H3358" i="1"/>
  <c r="J3358" i="1" s="1"/>
  <c r="G3359" i="1"/>
  <c r="H3359" i="1"/>
  <c r="J3359" i="1" s="1"/>
  <c r="G3360" i="1"/>
  <c r="H3360" i="1"/>
  <c r="J3360" i="1" s="1"/>
  <c r="G3361" i="1"/>
  <c r="H3361" i="1"/>
  <c r="J3361" i="1" s="1"/>
  <c r="G3362" i="1"/>
  <c r="H3362" i="1"/>
  <c r="G3363" i="1"/>
  <c r="H3363" i="1"/>
  <c r="G3364" i="1"/>
  <c r="H3364" i="1"/>
  <c r="G3365" i="1"/>
  <c r="H3365" i="1"/>
  <c r="G3366" i="1"/>
  <c r="H3366" i="1"/>
  <c r="J3366" i="1" s="1"/>
  <c r="G3367" i="1"/>
  <c r="H3367" i="1"/>
  <c r="G3368" i="1"/>
  <c r="H3368" i="1"/>
  <c r="J3368" i="1" s="1"/>
  <c r="G3369" i="1"/>
  <c r="H3369" i="1"/>
  <c r="J3369" i="1" s="1"/>
  <c r="G3370" i="1"/>
  <c r="H3370" i="1"/>
  <c r="J3370" i="1" s="1"/>
  <c r="G3371" i="1"/>
  <c r="H3371" i="1"/>
  <c r="J3371" i="1" s="1"/>
  <c r="G3372" i="1"/>
  <c r="H3372" i="1"/>
  <c r="J3372" i="1" s="1"/>
  <c r="G3373" i="1"/>
  <c r="H3373" i="1"/>
  <c r="J3373" i="1" s="1"/>
  <c r="G3374" i="1"/>
  <c r="H3374" i="1"/>
  <c r="J3374" i="1" s="1"/>
  <c r="G3375" i="1"/>
  <c r="H3375" i="1"/>
  <c r="J3375" i="1" s="1"/>
  <c r="G3376" i="1"/>
  <c r="H3376" i="1"/>
  <c r="J3376" i="1" s="1"/>
  <c r="G3377" i="1"/>
  <c r="H3377" i="1"/>
  <c r="G3378" i="1"/>
  <c r="H3378" i="1"/>
  <c r="J3378" i="1" s="1"/>
  <c r="G3379" i="1"/>
  <c r="H3379" i="1"/>
  <c r="J3379" i="1" s="1"/>
  <c r="G3380" i="1"/>
  <c r="H3380" i="1"/>
  <c r="J3380" i="1" s="1"/>
  <c r="G3381" i="1"/>
  <c r="H3381" i="1"/>
  <c r="J3381" i="1" s="1"/>
  <c r="G3382" i="1"/>
  <c r="H3382" i="1"/>
  <c r="J3382" i="1" s="1"/>
  <c r="G3383" i="1"/>
  <c r="H3383" i="1"/>
  <c r="J3383" i="1" s="1"/>
  <c r="G3384" i="1"/>
  <c r="H3384" i="1"/>
  <c r="J3384" i="1" s="1"/>
  <c r="G3385" i="1"/>
  <c r="H3385" i="1"/>
  <c r="J3385" i="1" s="1"/>
  <c r="G3386" i="1"/>
  <c r="H3386" i="1"/>
  <c r="G3387" i="1"/>
  <c r="H3387" i="1"/>
  <c r="J3387" i="1" s="1"/>
  <c r="G3388" i="1"/>
  <c r="H3388" i="1"/>
  <c r="G3389" i="1"/>
  <c r="H3389" i="1"/>
  <c r="G3390" i="1"/>
  <c r="H3390" i="1"/>
  <c r="J3390" i="1" s="1"/>
  <c r="G3391" i="1"/>
  <c r="H3391" i="1"/>
  <c r="J3391" i="1" s="1"/>
  <c r="G3392" i="1"/>
  <c r="H3392" i="1"/>
  <c r="J3392" i="1" s="1"/>
  <c r="G3393" i="1"/>
  <c r="H3393" i="1"/>
  <c r="G3394" i="1"/>
  <c r="H3394" i="1"/>
  <c r="G3395" i="1"/>
  <c r="H3395" i="1"/>
  <c r="G3396" i="1"/>
  <c r="H3396" i="1"/>
  <c r="G3397" i="1"/>
  <c r="H3397" i="1"/>
  <c r="G3398" i="1"/>
  <c r="H3398" i="1"/>
  <c r="G3399" i="1"/>
  <c r="H3399" i="1"/>
  <c r="G3400" i="1"/>
  <c r="H3400" i="1"/>
  <c r="G3401" i="1"/>
  <c r="H3401" i="1"/>
  <c r="G3402" i="1"/>
  <c r="H3402" i="1"/>
  <c r="G3403" i="1"/>
  <c r="H3403" i="1"/>
  <c r="G3404" i="1"/>
  <c r="H3404" i="1"/>
  <c r="G3405" i="1"/>
  <c r="H3405" i="1"/>
  <c r="G3406" i="1"/>
  <c r="H3406" i="1"/>
  <c r="G3407" i="1"/>
  <c r="H3407" i="1"/>
  <c r="G3408" i="1"/>
  <c r="H3408" i="1"/>
  <c r="G3409" i="1"/>
  <c r="H3409" i="1"/>
  <c r="G3410" i="1"/>
  <c r="H3410" i="1"/>
  <c r="G3411" i="1"/>
  <c r="H3411" i="1"/>
  <c r="G3412" i="1"/>
  <c r="H3412" i="1"/>
  <c r="G3413" i="1"/>
  <c r="H3413" i="1"/>
  <c r="G3414" i="1"/>
  <c r="H3414" i="1"/>
  <c r="G3415" i="1"/>
  <c r="H3415" i="1"/>
  <c r="G3416" i="1"/>
  <c r="H3416" i="1"/>
  <c r="G3417" i="1"/>
  <c r="H3417" i="1"/>
  <c r="G3418" i="1"/>
  <c r="H3418" i="1"/>
  <c r="G3419" i="1"/>
  <c r="H3419" i="1"/>
  <c r="G3420" i="1"/>
  <c r="H3420" i="1"/>
  <c r="G3421" i="1"/>
  <c r="H3421" i="1"/>
  <c r="G3422" i="1"/>
  <c r="H3422" i="1"/>
  <c r="G3423" i="1"/>
  <c r="H3423" i="1"/>
  <c r="G3424" i="1"/>
  <c r="H3424" i="1"/>
  <c r="G3425" i="1"/>
  <c r="H3425" i="1"/>
  <c r="G3426" i="1"/>
  <c r="H3426" i="1"/>
  <c r="G3427" i="1"/>
  <c r="H3427" i="1"/>
  <c r="G3428" i="1"/>
  <c r="H3428" i="1"/>
  <c r="G3429" i="1"/>
  <c r="H3429" i="1"/>
  <c r="G3430" i="1"/>
  <c r="H3430" i="1"/>
  <c r="G3431" i="1"/>
  <c r="H3431" i="1"/>
  <c r="G3432" i="1"/>
  <c r="H3432" i="1"/>
  <c r="G3433" i="1"/>
  <c r="H3433" i="1"/>
  <c r="G3434" i="1"/>
  <c r="H3434" i="1"/>
  <c r="G3435" i="1"/>
  <c r="H3435" i="1"/>
  <c r="G3436" i="1"/>
  <c r="H3436" i="1"/>
  <c r="G3437" i="1"/>
  <c r="H3437" i="1"/>
  <c r="G3438" i="1"/>
  <c r="H3438" i="1"/>
  <c r="G3439" i="1"/>
  <c r="H3439" i="1"/>
  <c r="G3440" i="1"/>
  <c r="H3440" i="1"/>
  <c r="G3441" i="1"/>
  <c r="H3441" i="1"/>
  <c r="G3442" i="1"/>
  <c r="H3442" i="1"/>
  <c r="G3443" i="1"/>
  <c r="H3443" i="1"/>
  <c r="G3444" i="1"/>
  <c r="H3444" i="1"/>
  <c r="G3445" i="1"/>
  <c r="H3445" i="1"/>
  <c r="G3446" i="1"/>
  <c r="H3446" i="1"/>
  <c r="G3447" i="1"/>
  <c r="H3447" i="1"/>
  <c r="G3448" i="1"/>
  <c r="H3448" i="1"/>
  <c r="G3449" i="1"/>
  <c r="H3449" i="1"/>
  <c r="G3450" i="1"/>
  <c r="H3450" i="1"/>
  <c r="G3451" i="1"/>
  <c r="H3451" i="1"/>
  <c r="G3452" i="1"/>
  <c r="H3452" i="1"/>
  <c r="G3453" i="1"/>
  <c r="H3453" i="1"/>
  <c r="G3454" i="1"/>
  <c r="H3454" i="1"/>
  <c r="G3455" i="1"/>
  <c r="H3455" i="1"/>
  <c r="G3456" i="1"/>
  <c r="H3456" i="1"/>
  <c r="G3457" i="1"/>
  <c r="H3457" i="1"/>
  <c r="G3458" i="1"/>
  <c r="H3458" i="1"/>
  <c r="G3459" i="1"/>
  <c r="H3459" i="1"/>
  <c r="G3460" i="1"/>
  <c r="H3460" i="1"/>
  <c r="G3461" i="1"/>
  <c r="H3461" i="1"/>
  <c r="G3462" i="1"/>
  <c r="H3462" i="1"/>
  <c r="G3463" i="1"/>
  <c r="H3463" i="1"/>
  <c r="G3464" i="1"/>
  <c r="H3464" i="1"/>
  <c r="G3465" i="1"/>
  <c r="H3465" i="1"/>
  <c r="G3466" i="1"/>
  <c r="H3466" i="1"/>
  <c r="G3467" i="1"/>
  <c r="H3467" i="1"/>
  <c r="G3468" i="1"/>
  <c r="H3468" i="1"/>
  <c r="G3469" i="1"/>
  <c r="H3469" i="1"/>
  <c r="G3470" i="1"/>
  <c r="H3470" i="1"/>
  <c r="G3471" i="1"/>
  <c r="H3471" i="1"/>
  <c r="G3472" i="1"/>
  <c r="H3472" i="1"/>
  <c r="G3473" i="1"/>
  <c r="H3473" i="1"/>
  <c r="G3474" i="1"/>
  <c r="H3474" i="1"/>
  <c r="G3475" i="1"/>
  <c r="H3475" i="1"/>
  <c r="G3476" i="1"/>
  <c r="H3476" i="1"/>
  <c r="G3477" i="1"/>
  <c r="H3477" i="1"/>
  <c r="G3478" i="1"/>
  <c r="H3478" i="1"/>
  <c r="G3479" i="1"/>
  <c r="H3479" i="1"/>
  <c r="G3480" i="1"/>
  <c r="H3480" i="1"/>
  <c r="G3481" i="1"/>
  <c r="H3481" i="1"/>
  <c r="G3482" i="1"/>
  <c r="H3482" i="1"/>
  <c r="G3483" i="1"/>
  <c r="H3483" i="1"/>
  <c r="G3484" i="1"/>
  <c r="H3484" i="1"/>
  <c r="G3485" i="1"/>
  <c r="H3485" i="1"/>
  <c r="G3486" i="1"/>
  <c r="H3486" i="1"/>
  <c r="G3487" i="1"/>
  <c r="H3487" i="1"/>
  <c r="G3488" i="1"/>
  <c r="H3488" i="1"/>
  <c r="G3489" i="1"/>
  <c r="H3489" i="1"/>
  <c r="G3490" i="1"/>
  <c r="H3490" i="1"/>
  <c r="G3491" i="1"/>
  <c r="H3491" i="1"/>
  <c r="G3492" i="1"/>
  <c r="H3492" i="1"/>
  <c r="G3493" i="1"/>
  <c r="H3493" i="1"/>
  <c r="G3494" i="1"/>
  <c r="H3494" i="1"/>
  <c r="G3495" i="1"/>
  <c r="H3495" i="1"/>
  <c r="G3496" i="1"/>
  <c r="H3496" i="1"/>
  <c r="G3497" i="1"/>
  <c r="H3497" i="1"/>
  <c r="J3497" i="1" s="1"/>
  <c r="G3498" i="1"/>
  <c r="H3498" i="1"/>
  <c r="J3498" i="1" s="1"/>
  <c r="G3499" i="1"/>
  <c r="H3499" i="1"/>
  <c r="J3499" i="1" s="1"/>
  <c r="G3500" i="1"/>
  <c r="H3500" i="1"/>
  <c r="J3500" i="1" s="1"/>
  <c r="G3501" i="1"/>
  <c r="H3501" i="1"/>
  <c r="J3501" i="1" s="1"/>
  <c r="G3502" i="1"/>
  <c r="H3502" i="1"/>
  <c r="J3502" i="1" s="1"/>
  <c r="G3503" i="1"/>
  <c r="H3503" i="1"/>
  <c r="J3503" i="1" s="1"/>
  <c r="G3504" i="1"/>
  <c r="H3504" i="1"/>
  <c r="J3504" i="1" s="1"/>
  <c r="G3505" i="1"/>
  <c r="H3505" i="1"/>
  <c r="J3505" i="1" s="1"/>
  <c r="G3506" i="1"/>
  <c r="H3506" i="1"/>
  <c r="J3506" i="1" s="1"/>
  <c r="G3507" i="1"/>
  <c r="H3507" i="1"/>
  <c r="G3508" i="1"/>
  <c r="H3508" i="1"/>
  <c r="G3509" i="1"/>
  <c r="H3509" i="1"/>
  <c r="J3509" i="1" s="1"/>
  <c r="G3510" i="1"/>
  <c r="H3510" i="1"/>
  <c r="J3510" i="1" s="1"/>
  <c r="G3511" i="1"/>
  <c r="H3511" i="1"/>
  <c r="G3512" i="1"/>
  <c r="H3512" i="1"/>
  <c r="J3512" i="1" s="1"/>
  <c r="G3513" i="1"/>
  <c r="H3513" i="1"/>
  <c r="J3513" i="1" s="1"/>
  <c r="G3514" i="1"/>
  <c r="H3514" i="1"/>
  <c r="J3514" i="1" s="1"/>
  <c r="G3515" i="1"/>
  <c r="H3515" i="1"/>
  <c r="J3515" i="1" s="1"/>
  <c r="G3516" i="1"/>
  <c r="H3516" i="1"/>
  <c r="J3516" i="1" s="1"/>
  <c r="G3517" i="1"/>
  <c r="H3517" i="1"/>
  <c r="J3517" i="1" s="1"/>
  <c r="G3518" i="1"/>
  <c r="H3518" i="1"/>
  <c r="J3518" i="1" s="1"/>
  <c r="G3519" i="1"/>
  <c r="H3519" i="1"/>
  <c r="G3520" i="1"/>
  <c r="H3520" i="1"/>
  <c r="J3520" i="1" s="1"/>
  <c r="G3521" i="1"/>
  <c r="H3521" i="1"/>
  <c r="J3521" i="1" s="1"/>
  <c r="G3522" i="1"/>
  <c r="H3522" i="1"/>
  <c r="J3522" i="1" s="1"/>
  <c r="G3523" i="1"/>
  <c r="H3523" i="1"/>
  <c r="J3523" i="1" s="1"/>
  <c r="G3524" i="1"/>
  <c r="H3524" i="1"/>
  <c r="J3524" i="1" s="1"/>
  <c r="G3525" i="1"/>
  <c r="H3525" i="1"/>
  <c r="J3525" i="1" s="1"/>
  <c r="G3526" i="1"/>
  <c r="H3526" i="1"/>
  <c r="J3526" i="1" s="1"/>
  <c r="G3527" i="1"/>
  <c r="H3527" i="1"/>
  <c r="J3527" i="1" s="1"/>
  <c r="G3528" i="1"/>
  <c r="H3528" i="1"/>
  <c r="J3528" i="1" s="1"/>
  <c r="G3529" i="1"/>
  <c r="H3529" i="1"/>
  <c r="J3529" i="1" s="1"/>
  <c r="G3530" i="1"/>
  <c r="H3530" i="1"/>
  <c r="G3531" i="1"/>
  <c r="H3531" i="1"/>
  <c r="J3531" i="1" s="1"/>
  <c r="G3532" i="1"/>
  <c r="H3532" i="1"/>
  <c r="J3532" i="1" s="1"/>
  <c r="G3533" i="1"/>
  <c r="H3533" i="1"/>
  <c r="J3533" i="1" s="1"/>
  <c r="G3534" i="1"/>
  <c r="H3534" i="1"/>
  <c r="J3534" i="1" s="1"/>
  <c r="G3535" i="1"/>
  <c r="H3535" i="1"/>
  <c r="J3535" i="1" s="1"/>
  <c r="G3536" i="1"/>
  <c r="H3536" i="1"/>
  <c r="J3536" i="1" s="1"/>
  <c r="G3537" i="1"/>
  <c r="H3537" i="1"/>
  <c r="J3537" i="1" s="1"/>
  <c r="G3538" i="1"/>
  <c r="H3538" i="1"/>
  <c r="J3538" i="1" s="1"/>
  <c r="G3539" i="1"/>
  <c r="H3539" i="1"/>
  <c r="J3539" i="1" s="1"/>
  <c r="G3540" i="1"/>
  <c r="H3540" i="1"/>
  <c r="J3540" i="1" s="1"/>
  <c r="G3541" i="1"/>
  <c r="H3541" i="1"/>
  <c r="J3541" i="1" s="1"/>
  <c r="G3542" i="1"/>
  <c r="H3542" i="1"/>
  <c r="J3542" i="1" s="1"/>
  <c r="G3543" i="1"/>
  <c r="H3543" i="1"/>
  <c r="G3544" i="1"/>
  <c r="H3544" i="1"/>
  <c r="G3545" i="1"/>
  <c r="H3545" i="1"/>
  <c r="J3545" i="1" s="1"/>
  <c r="G3546" i="1"/>
  <c r="H3546" i="1"/>
  <c r="J3546" i="1" s="1"/>
  <c r="G3547" i="1"/>
  <c r="H3547" i="1"/>
  <c r="G3548" i="1"/>
  <c r="H3548" i="1"/>
  <c r="J3548" i="1" s="1"/>
  <c r="G3549" i="1"/>
  <c r="H3549" i="1"/>
  <c r="J3549" i="1" s="1"/>
  <c r="G3550" i="1"/>
  <c r="H3550" i="1"/>
  <c r="J3550" i="1" s="1"/>
  <c r="G3551" i="1"/>
  <c r="H3551" i="1"/>
  <c r="J3551" i="1" s="1"/>
  <c r="G3552" i="1"/>
  <c r="H3552" i="1"/>
  <c r="J3552" i="1" s="1"/>
  <c r="G3553" i="1"/>
  <c r="H3553" i="1"/>
  <c r="J3553" i="1" s="1"/>
  <c r="G3554" i="1"/>
  <c r="H3554" i="1"/>
  <c r="J3554" i="1" s="1"/>
  <c r="G3555" i="1"/>
  <c r="H3555" i="1"/>
  <c r="G3556" i="1"/>
  <c r="H3556" i="1"/>
  <c r="J3556" i="1" s="1"/>
  <c r="G3557" i="1"/>
  <c r="H3557" i="1"/>
  <c r="J3557" i="1" s="1"/>
  <c r="G3558" i="1"/>
  <c r="H3558" i="1"/>
  <c r="J3558" i="1" s="1"/>
  <c r="G3559" i="1"/>
  <c r="H3559" i="1"/>
  <c r="J3559" i="1" s="1"/>
  <c r="G3560" i="1"/>
  <c r="H3560" i="1"/>
  <c r="J3560" i="1" s="1"/>
  <c r="G3561" i="1"/>
  <c r="H3561" i="1"/>
  <c r="J3561" i="1" s="1"/>
  <c r="G3562" i="1"/>
  <c r="H3562" i="1"/>
  <c r="J3562" i="1" s="1"/>
  <c r="G3563" i="1"/>
  <c r="H3563" i="1"/>
  <c r="J3563" i="1" s="1"/>
  <c r="G3564" i="1"/>
  <c r="H3564" i="1"/>
  <c r="J3564" i="1" s="1"/>
  <c r="G3565" i="1"/>
  <c r="H3565" i="1"/>
  <c r="J3565" i="1" s="1"/>
  <c r="G3566" i="1"/>
  <c r="H3566" i="1"/>
  <c r="J3566" i="1" s="1"/>
  <c r="G3567" i="1"/>
  <c r="H3567" i="1"/>
  <c r="J3567" i="1" s="1"/>
  <c r="G3568" i="1"/>
  <c r="H3568" i="1"/>
  <c r="J3568" i="1" s="1"/>
  <c r="G3569" i="1"/>
  <c r="H3569" i="1"/>
  <c r="J3569" i="1" s="1"/>
  <c r="G3570" i="1"/>
  <c r="H3570" i="1"/>
  <c r="J3570" i="1" s="1"/>
  <c r="G3571" i="1"/>
  <c r="H3571" i="1"/>
  <c r="J3571" i="1" s="1"/>
  <c r="G3572" i="1"/>
  <c r="H3572" i="1"/>
  <c r="J3572" i="1" s="1"/>
  <c r="G3573" i="1"/>
  <c r="H3573" i="1"/>
  <c r="J3573" i="1" s="1"/>
  <c r="G3574" i="1"/>
  <c r="H3574" i="1"/>
  <c r="J3574" i="1" s="1"/>
  <c r="G3575" i="1"/>
  <c r="H3575" i="1"/>
  <c r="J3575" i="1" s="1"/>
  <c r="G3576" i="1"/>
  <c r="H3576" i="1"/>
  <c r="J3576" i="1" s="1"/>
  <c r="G3577" i="1"/>
  <c r="H3577" i="1"/>
  <c r="J3577" i="1" s="1"/>
  <c r="G3578" i="1"/>
  <c r="H3578" i="1"/>
  <c r="J3578" i="1" s="1"/>
  <c r="G3579" i="1"/>
  <c r="H3579" i="1"/>
  <c r="G3580" i="1"/>
  <c r="H3580" i="1"/>
  <c r="G3581" i="1"/>
  <c r="H3581" i="1"/>
  <c r="J3581" i="1" s="1"/>
  <c r="G3582" i="1"/>
  <c r="H3582" i="1"/>
  <c r="J3582" i="1" s="1"/>
  <c r="G3583" i="1"/>
  <c r="H3583" i="1"/>
  <c r="G3584" i="1"/>
  <c r="H3584" i="1"/>
  <c r="J3584" i="1" s="1"/>
  <c r="G3585" i="1"/>
  <c r="H3585" i="1"/>
  <c r="J3585" i="1" s="1"/>
  <c r="G3586" i="1"/>
  <c r="H3586" i="1"/>
  <c r="J3586" i="1" s="1"/>
  <c r="G3587" i="1"/>
  <c r="H3587" i="1"/>
  <c r="J3587" i="1" s="1"/>
  <c r="G3588" i="1"/>
  <c r="H3588" i="1"/>
  <c r="J3588" i="1" s="1"/>
  <c r="G3589" i="1"/>
  <c r="H3589" i="1"/>
  <c r="J3589" i="1" s="1"/>
  <c r="G3590" i="1"/>
  <c r="H3590" i="1"/>
  <c r="J3590" i="1" s="1"/>
  <c r="G3591" i="1"/>
  <c r="H3591" i="1"/>
  <c r="G3592" i="1"/>
  <c r="H3592" i="1"/>
  <c r="J3592" i="1" s="1"/>
  <c r="G3593" i="1"/>
  <c r="H3593" i="1"/>
  <c r="J3593" i="1" s="1"/>
  <c r="G3594" i="1"/>
  <c r="H3594" i="1"/>
  <c r="J3594" i="1" s="1"/>
  <c r="G3595" i="1"/>
  <c r="H3595" i="1"/>
  <c r="J3595" i="1" s="1"/>
  <c r="G3596" i="1"/>
  <c r="H3596" i="1"/>
  <c r="J3596" i="1" s="1"/>
  <c r="G3597" i="1"/>
  <c r="H3597" i="1"/>
  <c r="J3597" i="1" s="1"/>
  <c r="G3598" i="1"/>
  <c r="H3598" i="1"/>
  <c r="J3598" i="1" s="1"/>
  <c r="G3599" i="1"/>
  <c r="H3599" i="1"/>
  <c r="J3599" i="1" s="1"/>
  <c r="G3600" i="1"/>
  <c r="H3600" i="1"/>
  <c r="J3600" i="1" s="1"/>
  <c r="G3601" i="1"/>
  <c r="H3601" i="1"/>
  <c r="J3601" i="1" s="1"/>
  <c r="G3602" i="1"/>
  <c r="H3602" i="1"/>
  <c r="J3602" i="1" s="1"/>
  <c r="G3603" i="1"/>
  <c r="H3603" i="1"/>
  <c r="J3603" i="1" s="1"/>
  <c r="G3604" i="1"/>
  <c r="H3604" i="1"/>
  <c r="J3604" i="1" s="1"/>
  <c r="G3605" i="1"/>
  <c r="H3605" i="1"/>
  <c r="J3605" i="1" s="1"/>
  <c r="G3606" i="1"/>
  <c r="H3606" i="1"/>
  <c r="J3606" i="1" s="1"/>
  <c r="G3607" i="1"/>
  <c r="H3607" i="1"/>
  <c r="J3607" i="1" s="1"/>
  <c r="G3608" i="1"/>
  <c r="H3608" i="1"/>
  <c r="J3608" i="1" s="1"/>
  <c r="G3609" i="1"/>
  <c r="H3609" i="1"/>
  <c r="J3609" i="1" s="1"/>
  <c r="G3610" i="1"/>
  <c r="H3610" i="1"/>
  <c r="J3610" i="1" s="1"/>
  <c r="G3611" i="1"/>
  <c r="H3611" i="1"/>
  <c r="J3611" i="1" s="1"/>
  <c r="G3612" i="1"/>
  <c r="H3612" i="1"/>
  <c r="J3612" i="1" s="1"/>
  <c r="G3613" i="1"/>
  <c r="H3613" i="1"/>
  <c r="J3613" i="1" s="1"/>
  <c r="G3614" i="1"/>
  <c r="H3614" i="1"/>
  <c r="J3614" i="1" s="1"/>
  <c r="G3615" i="1"/>
  <c r="H3615" i="1"/>
  <c r="G3616" i="1"/>
  <c r="H3616" i="1"/>
  <c r="G3617" i="1"/>
  <c r="H3617" i="1"/>
  <c r="J3617" i="1" s="1"/>
  <c r="G3618" i="1"/>
  <c r="H3618" i="1"/>
  <c r="J3618" i="1" s="1"/>
  <c r="G3619" i="1"/>
  <c r="H3619" i="1"/>
  <c r="G3620" i="1"/>
  <c r="H3620" i="1"/>
  <c r="J3620" i="1" s="1"/>
  <c r="G3621" i="1"/>
  <c r="H3621" i="1"/>
  <c r="J3621" i="1" s="1"/>
  <c r="G3622" i="1"/>
  <c r="H3622" i="1"/>
  <c r="J3622" i="1" s="1"/>
  <c r="G3623" i="1"/>
  <c r="H3623" i="1"/>
  <c r="J3623" i="1" s="1"/>
  <c r="G3624" i="1"/>
  <c r="H3624" i="1"/>
  <c r="J3624" i="1" s="1"/>
  <c r="G3625" i="1"/>
  <c r="H3625" i="1"/>
  <c r="J3625" i="1" s="1"/>
  <c r="G3626" i="1"/>
  <c r="H3626" i="1"/>
  <c r="J3626" i="1" s="1"/>
  <c r="G3627" i="1"/>
  <c r="H3627" i="1"/>
  <c r="G3628" i="1"/>
  <c r="H3628" i="1"/>
  <c r="J3628" i="1" s="1"/>
  <c r="G3629" i="1"/>
  <c r="H3629" i="1"/>
  <c r="J3629" i="1" s="1"/>
  <c r="G3630" i="1"/>
  <c r="H3630" i="1"/>
  <c r="J3630" i="1" s="1"/>
  <c r="G3631" i="1"/>
  <c r="H3631" i="1"/>
  <c r="J3631" i="1" s="1"/>
  <c r="G3632" i="1"/>
  <c r="H3632" i="1"/>
  <c r="G3633" i="1"/>
  <c r="H3633" i="1"/>
  <c r="G3634" i="1"/>
  <c r="H3634" i="1"/>
  <c r="G3635" i="1"/>
  <c r="H3635" i="1"/>
  <c r="G3636" i="1"/>
  <c r="H3636" i="1"/>
  <c r="G3637" i="1"/>
  <c r="H3637" i="1"/>
  <c r="G3638" i="1"/>
  <c r="H3638" i="1"/>
  <c r="G3639" i="1"/>
  <c r="H3639" i="1"/>
  <c r="G3640" i="1"/>
  <c r="H3640" i="1"/>
  <c r="G3641" i="1"/>
  <c r="H3641" i="1"/>
  <c r="G3642" i="1"/>
  <c r="H3642" i="1"/>
  <c r="G3643" i="1"/>
  <c r="H3643" i="1"/>
  <c r="G3644" i="1"/>
  <c r="H3644" i="1"/>
  <c r="G3645" i="1"/>
  <c r="H3645" i="1"/>
  <c r="G3646" i="1"/>
  <c r="H3646" i="1"/>
  <c r="G3647" i="1"/>
  <c r="H3647" i="1"/>
  <c r="G3648" i="1"/>
  <c r="H3648" i="1"/>
  <c r="G3649" i="1"/>
  <c r="H3649" i="1"/>
  <c r="G3650" i="1"/>
  <c r="H3650" i="1"/>
  <c r="G3651" i="1"/>
  <c r="H3651" i="1"/>
  <c r="G3652" i="1"/>
  <c r="H3652" i="1"/>
  <c r="G3653" i="1"/>
  <c r="H3653" i="1"/>
  <c r="G3654" i="1"/>
  <c r="H3654" i="1"/>
  <c r="G3655" i="1"/>
  <c r="H3655" i="1"/>
  <c r="G3656" i="1"/>
  <c r="H3656" i="1"/>
  <c r="G3657" i="1"/>
  <c r="H3657" i="1"/>
  <c r="G3658" i="1"/>
  <c r="H3658" i="1"/>
  <c r="G3659" i="1"/>
  <c r="H3659" i="1"/>
  <c r="G3660" i="1"/>
  <c r="H3660" i="1"/>
  <c r="G3661" i="1"/>
  <c r="H3661" i="1"/>
  <c r="G3662" i="1"/>
  <c r="H3662" i="1"/>
  <c r="G3663" i="1"/>
  <c r="H3663" i="1"/>
  <c r="G3664" i="1"/>
  <c r="H3664" i="1"/>
  <c r="G3665" i="1"/>
  <c r="H3665" i="1"/>
  <c r="G3666" i="1"/>
  <c r="H3666" i="1"/>
  <c r="G3667" i="1"/>
  <c r="H3667" i="1"/>
  <c r="G3668" i="1"/>
  <c r="H3668" i="1"/>
  <c r="G3669" i="1"/>
  <c r="H3669" i="1"/>
  <c r="G3670" i="1"/>
  <c r="H3670" i="1"/>
  <c r="G3671" i="1"/>
  <c r="H3671" i="1"/>
  <c r="G3672" i="1"/>
  <c r="H3672" i="1"/>
  <c r="G3673" i="1"/>
  <c r="H3673" i="1"/>
  <c r="G3674" i="1"/>
  <c r="H3674" i="1"/>
  <c r="G3675" i="1"/>
  <c r="H3675" i="1"/>
  <c r="G3676" i="1"/>
  <c r="H3676" i="1"/>
  <c r="G3677" i="1"/>
  <c r="H3677" i="1"/>
  <c r="G3678" i="1"/>
  <c r="H3678" i="1"/>
  <c r="G3679" i="1"/>
  <c r="H3679" i="1"/>
  <c r="G3680" i="1"/>
  <c r="H3680" i="1"/>
  <c r="G3681" i="1"/>
  <c r="H3681" i="1"/>
  <c r="G3682" i="1"/>
  <c r="H3682" i="1"/>
  <c r="G3683" i="1"/>
  <c r="H3683" i="1"/>
  <c r="G3684" i="1"/>
  <c r="H3684" i="1"/>
  <c r="G3685" i="1"/>
  <c r="H3685" i="1"/>
  <c r="G3686" i="1"/>
  <c r="H3686" i="1"/>
  <c r="G3687" i="1"/>
  <c r="H3687" i="1"/>
  <c r="G3688" i="1"/>
  <c r="H3688" i="1"/>
  <c r="G3689" i="1"/>
  <c r="H3689" i="1"/>
  <c r="G3690" i="1"/>
  <c r="H3690" i="1"/>
  <c r="G3691" i="1"/>
  <c r="H3691" i="1"/>
  <c r="G3692" i="1"/>
  <c r="H3692" i="1"/>
  <c r="G3693" i="1"/>
  <c r="H3693" i="1"/>
  <c r="G3694" i="1"/>
  <c r="H3694" i="1"/>
  <c r="G3695" i="1"/>
  <c r="H3695" i="1"/>
  <c r="G3696" i="1"/>
  <c r="H3696" i="1"/>
  <c r="G3697" i="1"/>
  <c r="H3697" i="1"/>
  <c r="G3698" i="1"/>
  <c r="H3698" i="1"/>
  <c r="G3699" i="1"/>
  <c r="H3699" i="1"/>
  <c r="G3700" i="1"/>
  <c r="H3700" i="1"/>
  <c r="G3701" i="1"/>
  <c r="H3701" i="1"/>
  <c r="G3702" i="1"/>
  <c r="H3702" i="1"/>
  <c r="G3703" i="1"/>
  <c r="H3703" i="1"/>
  <c r="G3704" i="1"/>
  <c r="H3704" i="1"/>
  <c r="G3705" i="1"/>
  <c r="H3705" i="1"/>
  <c r="G3706" i="1"/>
  <c r="H3706" i="1"/>
  <c r="G3707" i="1"/>
  <c r="H3707" i="1"/>
  <c r="G3708" i="1"/>
  <c r="H3708" i="1"/>
  <c r="G3709" i="1"/>
  <c r="H3709" i="1"/>
  <c r="G3710" i="1"/>
  <c r="H3710" i="1"/>
  <c r="G3711" i="1"/>
  <c r="H3711" i="1"/>
  <c r="G3712" i="1"/>
  <c r="H3712" i="1"/>
  <c r="G3713" i="1"/>
  <c r="H3713" i="1"/>
  <c r="G3714" i="1"/>
  <c r="H3714" i="1"/>
  <c r="G3715" i="1"/>
  <c r="H3715" i="1"/>
  <c r="G3716" i="1"/>
  <c r="H3716" i="1"/>
  <c r="G3717" i="1"/>
  <c r="H3717" i="1"/>
  <c r="G3718" i="1"/>
  <c r="H3718" i="1"/>
  <c r="G3719" i="1"/>
  <c r="H3719" i="1"/>
  <c r="G3720" i="1"/>
  <c r="H3720" i="1"/>
  <c r="G3721" i="1"/>
  <c r="H3721" i="1"/>
  <c r="G3722" i="1"/>
  <c r="H3722" i="1"/>
  <c r="G3723" i="1"/>
  <c r="H3723" i="1"/>
  <c r="G3724" i="1"/>
  <c r="H3724" i="1"/>
  <c r="G3725" i="1"/>
  <c r="H3725" i="1"/>
  <c r="G3726" i="1"/>
  <c r="H3726" i="1"/>
  <c r="G3727" i="1"/>
  <c r="H3727" i="1"/>
  <c r="G3728" i="1"/>
  <c r="H3728" i="1"/>
  <c r="G3729" i="1"/>
  <c r="H3729" i="1"/>
  <c r="G3730" i="1"/>
  <c r="H3730" i="1"/>
  <c r="G3731" i="1"/>
  <c r="H3731" i="1"/>
  <c r="G3732" i="1"/>
  <c r="H3732" i="1"/>
  <c r="G3733" i="1"/>
  <c r="H3733" i="1"/>
  <c r="G3734" i="1"/>
  <c r="H3734" i="1"/>
  <c r="G3735" i="1"/>
  <c r="H3735" i="1"/>
  <c r="G3736" i="1"/>
  <c r="H3736" i="1"/>
  <c r="G3737" i="1"/>
  <c r="H3737" i="1"/>
  <c r="G3738" i="1"/>
  <c r="H3738" i="1"/>
  <c r="G3739" i="1"/>
  <c r="H3739" i="1"/>
  <c r="G3740" i="1"/>
  <c r="H3740" i="1"/>
  <c r="G3741" i="1"/>
  <c r="H3741" i="1"/>
  <c r="G3742" i="1"/>
  <c r="H3742" i="1"/>
  <c r="G3743" i="1"/>
  <c r="H3743" i="1"/>
  <c r="G3744" i="1"/>
  <c r="H3744" i="1"/>
  <c r="G3745" i="1"/>
  <c r="H3745" i="1"/>
  <c r="G3746" i="1"/>
  <c r="H3746" i="1"/>
  <c r="G3747" i="1"/>
  <c r="H3747" i="1"/>
  <c r="G3748" i="1"/>
  <c r="H3748" i="1"/>
  <c r="G3749" i="1"/>
  <c r="H3749" i="1"/>
  <c r="G3750" i="1"/>
  <c r="H3750" i="1"/>
  <c r="G3751" i="1"/>
  <c r="H3751" i="1"/>
  <c r="G3752" i="1"/>
  <c r="H3752" i="1"/>
  <c r="G3753" i="1"/>
  <c r="H3753" i="1"/>
  <c r="G3754" i="1"/>
  <c r="H3754" i="1"/>
  <c r="G3755" i="1"/>
  <c r="H3755" i="1"/>
  <c r="G3756" i="1"/>
  <c r="H3756" i="1"/>
  <c r="G3757" i="1"/>
  <c r="H3757" i="1"/>
  <c r="G3758" i="1"/>
  <c r="H3758" i="1"/>
  <c r="G3759" i="1"/>
  <c r="H3759" i="1"/>
  <c r="G3760" i="1"/>
  <c r="H3760" i="1"/>
  <c r="G3761" i="1"/>
  <c r="H3761" i="1"/>
  <c r="G3762" i="1"/>
  <c r="H3762" i="1"/>
  <c r="G3763" i="1"/>
  <c r="H3763" i="1"/>
  <c r="G3764" i="1"/>
  <c r="H3764" i="1"/>
  <c r="G3765" i="1"/>
  <c r="H3765" i="1"/>
  <c r="G3766" i="1"/>
  <c r="H3766" i="1"/>
  <c r="G3767" i="1"/>
  <c r="H3767" i="1"/>
  <c r="G3768" i="1"/>
  <c r="H3768" i="1"/>
  <c r="G3769" i="1"/>
  <c r="H3769" i="1"/>
  <c r="G3770" i="1"/>
  <c r="H3770" i="1"/>
  <c r="G3771" i="1"/>
  <c r="H3771" i="1"/>
  <c r="G3772" i="1"/>
  <c r="H3772" i="1"/>
  <c r="G3773" i="1"/>
  <c r="H3773" i="1"/>
  <c r="G3774" i="1"/>
  <c r="H3774" i="1"/>
  <c r="G3775" i="1"/>
  <c r="H3775" i="1"/>
  <c r="G3776" i="1"/>
  <c r="H3776" i="1"/>
  <c r="G3777" i="1"/>
  <c r="H3777" i="1"/>
  <c r="G3778" i="1"/>
  <c r="H3778" i="1"/>
  <c r="G3779" i="1"/>
  <c r="H3779" i="1"/>
  <c r="G3780" i="1"/>
  <c r="H3780" i="1"/>
  <c r="G3781" i="1"/>
  <c r="H3781" i="1"/>
  <c r="G3782" i="1"/>
  <c r="H3782" i="1"/>
  <c r="G3783" i="1"/>
  <c r="H3783" i="1"/>
  <c r="G3784" i="1"/>
  <c r="H3784" i="1"/>
  <c r="G3785" i="1"/>
  <c r="H3785" i="1"/>
  <c r="G3786" i="1"/>
  <c r="H3786" i="1"/>
  <c r="G3787" i="1"/>
  <c r="H3787" i="1"/>
  <c r="G3788" i="1"/>
  <c r="H3788" i="1"/>
  <c r="G3789" i="1"/>
  <c r="H3789" i="1"/>
  <c r="G3790" i="1"/>
  <c r="H3790" i="1"/>
  <c r="G3791" i="1"/>
  <c r="H3791" i="1"/>
  <c r="G3792" i="1"/>
  <c r="H3792" i="1"/>
  <c r="G3793" i="1"/>
  <c r="H3793" i="1"/>
  <c r="G3794" i="1"/>
  <c r="H3794" i="1"/>
  <c r="G3795" i="1"/>
  <c r="H3795" i="1"/>
  <c r="G3796" i="1"/>
  <c r="H3796" i="1"/>
  <c r="G3797" i="1"/>
  <c r="H3797" i="1"/>
  <c r="G3798" i="1"/>
  <c r="H3798" i="1"/>
  <c r="G3799" i="1"/>
  <c r="H3799" i="1"/>
  <c r="G3800" i="1"/>
  <c r="H3800" i="1"/>
  <c r="G3801" i="1"/>
  <c r="H3801" i="1"/>
  <c r="G3802" i="1"/>
  <c r="H3802" i="1"/>
  <c r="G3803" i="1"/>
  <c r="H3803" i="1"/>
  <c r="G3804" i="1"/>
  <c r="H3804" i="1"/>
  <c r="G3805" i="1"/>
  <c r="H3805" i="1"/>
  <c r="G3806" i="1"/>
  <c r="H3806" i="1"/>
  <c r="G3807" i="1"/>
  <c r="H3807" i="1"/>
  <c r="G3808" i="1"/>
  <c r="H3808" i="1"/>
  <c r="G3809" i="1"/>
  <c r="H3809" i="1"/>
  <c r="G3810" i="1"/>
  <c r="H3810" i="1"/>
  <c r="G3811" i="1"/>
  <c r="H3811" i="1"/>
  <c r="G3812" i="1"/>
  <c r="H3812" i="1"/>
  <c r="G3813" i="1"/>
  <c r="H3813" i="1"/>
  <c r="G3814" i="1"/>
  <c r="H3814" i="1"/>
  <c r="G3815" i="1"/>
  <c r="H3815" i="1"/>
  <c r="G3816" i="1"/>
  <c r="H3816" i="1"/>
  <c r="G3817" i="1"/>
  <c r="H3817" i="1"/>
  <c r="G3818" i="1"/>
  <c r="H3818" i="1"/>
  <c r="G3819" i="1"/>
  <c r="H3819" i="1"/>
  <c r="G3820" i="1"/>
  <c r="H3820" i="1"/>
  <c r="G3821" i="1"/>
  <c r="H3821" i="1"/>
  <c r="G3822" i="1"/>
  <c r="H3822" i="1"/>
  <c r="G3823" i="1"/>
  <c r="H3823" i="1"/>
  <c r="G3824" i="1"/>
  <c r="H3824" i="1"/>
  <c r="G3825" i="1"/>
  <c r="H3825" i="1"/>
  <c r="G3826" i="1"/>
  <c r="H3826" i="1"/>
  <c r="G3827" i="1"/>
  <c r="H3827" i="1"/>
  <c r="G3828" i="1"/>
  <c r="H3828" i="1"/>
  <c r="G3829" i="1"/>
  <c r="H3829" i="1"/>
  <c r="G3830" i="1"/>
  <c r="H3830" i="1"/>
  <c r="G3831" i="1"/>
  <c r="H3831" i="1"/>
  <c r="G3832" i="1"/>
  <c r="H3832" i="1"/>
  <c r="G3833" i="1"/>
  <c r="H3833" i="1"/>
  <c r="G3834" i="1"/>
  <c r="H3834" i="1"/>
  <c r="J3834" i="1" s="1"/>
  <c r="G3835" i="1"/>
  <c r="H3835" i="1"/>
  <c r="J3835" i="1" s="1"/>
  <c r="G3836" i="1"/>
  <c r="H3836" i="1"/>
  <c r="J3836" i="1" s="1"/>
  <c r="G3837" i="1"/>
  <c r="H3837" i="1"/>
  <c r="J3837" i="1" s="1"/>
  <c r="G3838" i="1"/>
  <c r="H3838" i="1"/>
  <c r="J3838" i="1" s="1"/>
  <c r="G3839" i="1"/>
  <c r="H3839" i="1"/>
  <c r="J3839" i="1" s="1"/>
  <c r="G3840" i="1"/>
  <c r="H3840" i="1"/>
  <c r="J3840" i="1" s="1"/>
  <c r="G3841" i="1"/>
  <c r="H3841" i="1"/>
  <c r="J3841" i="1" s="1"/>
  <c r="G3842" i="1"/>
  <c r="H3842" i="1"/>
  <c r="J3842" i="1" s="1"/>
  <c r="G3843" i="1"/>
  <c r="H3843" i="1"/>
  <c r="G3844" i="1"/>
  <c r="H3844" i="1"/>
  <c r="J3844" i="1" s="1"/>
  <c r="G3845" i="1"/>
  <c r="H3845" i="1"/>
  <c r="J3845" i="1" s="1"/>
  <c r="G3846" i="1"/>
  <c r="H3846" i="1"/>
  <c r="J3846" i="1" s="1"/>
  <c r="G3847" i="1"/>
  <c r="H3847" i="1"/>
  <c r="G3848" i="1"/>
  <c r="H3848" i="1"/>
  <c r="J3848" i="1" s="1"/>
  <c r="G3849" i="1"/>
  <c r="H3849" i="1"/>
  <c r="J3849" i="1" s="1"/>
  <c r="G3850" i="1"/>
  <c r="H3850" i="1"/>
  <c r="J3850" i="1" s="1"/>
  <c r="G3851" i="1"/>
  <c r="H3851" i="1"/>
  <c r="J3851" i="1" s="1"/>
  <c r="G3852" i="1"/>
  <c r="H3852" i="1"/>
  <c r="J3852" i="1" s="1"/>
  <c r="G3853" i="1"/>
  <c r="H3853" i="1"/>
  <c r="J3853" i="1" s="1"/>
  <c r="G3854" i="1"/>
  <c r="H3854" i="1"/>
  <c r="G3855" i="1"/>
  <c r="H3855" i="1"/>
  <c r="J3855" i="1" s="1"/>
  <c r="G3856" i="1"/>
  <c r="H3856" i="1"/>
  <c r="J3856" i="1" s="1"/>
  <c r="G3857" i="1"/>
  <c r="H3857" i="1"/>
  <c r="G3858" i="1"/>
  <c r="H3858" i="1"/>
  <c r="G3859" i="1"/>
  <c r="H3859" i="1"/>
  <c r="J3859" i="1" s="1"/>
  <c r="G3860" i="1"/>
  <c r="H3860" i="1"/>
  <c r="J3860" i="1" s="1"/>
  <c r="G3861" i="1"/>
  <c r="H3861" i="1"/>
  <c r="J3861" i="1" s="1"/>
  <c r="G3862" i="1"/>
  <c r="H3862" i="1"/>
  <c r="J3862" i="1" s="1"/>
  <c r="G3863" i="1"/>
  <c r="H3863" i="1"/>
  <c r="J3863" i="1" s="1"/>
  <c r="G3864" i="1"/>
  <c r="H3864" i="1"/>
  <c r="J3864" i="1" s="1"/>
  <c r="G3865" i="1"/>
  <c r="H3865" i="1"/>
  <c r="J3865" i="1" s="1"/>
  <c r="G3866" i="1"/>
  <c r="H3866" i="1"/>
  <c r="J3866" i="1" s="1"/>
  <c r="G3867" i="1"/>
  <c r="H3867" i="1"/>
  <c r="G3868" i="1"/>
  <c r="H3868" i="1"/>
  <c r="G3869" i="1"/>
  <c r="H3869" i="1"/>
  <c r="G3870" i="1"/>
  <c r="H3870" i="1"/>
  <c r="J3870" i="1" s="1"/>
  <c r="G3871" i="1"/>
  <c r="H3871" i="1"/>
  <c r="J3871" i="1" s="1"/>
  <c r="G3872" i="1"/>
  <c r="H3872" i="1"/>
  <c r="J3872" i="1" s="1"/>
  <c r="G3873" i="1"/>
  <c r="H3873" i="1"/>
  <c r="J3873" i="1" s="1"/>
  <c r="G3874" i="1"/>
  <c r="H3874" i="1"/>
  <c r="J3874" i="1" s="1"/>
  <c r="G3875" i="1"/>
  <c r="H3875" i="1"/>
  <c r="J3875" i="1" s="1"/>
  <c r="G3876" i="1"/>
  <c r="H3876" i="1"/>
  <c r="J3876" i="1" s="1"/>
  <c r="G3877" i="1"/>
  <c r="H3877" i="1"/>
  <c r="J3877" i="1" s="1"/>
  <c r="G3878" i="1"/>
  <c r="H3878" i="1"/>
  <c r="J3878" i="1" s="1"/>
  <c r="G3879" i="1"/>
  <c r="H3879" i="1"/>
  <c r="G3880" i="1"/>
  <c r="H3880" i="1"/>
  <c r="J3880" i="1" s="1"/>
  <c r="G3881" i="1"/>
  <c r="H3881" i="1"/>
  <c r="J3881" i="1" s="1"/>
  <c r="G3882" i="1"/>
  <c r="H3882" i="1"/>
  <c r="J3882" i="1" s="1"/>
  <c r="G3883" i="1"/>
  <c r="H3883" i="1"/>
  <c r="J3883" i="1" s="1"/>
  <c r="G3884" i="1"/>
  <c r="H3884" i="1"/>
  <c r="J3884" i="1" s="1"/>
  <c r="G3885" i="1"/>
  <c r="H3885" i="1"/>
  <c r="J3885" i="1" s="1"/>
  <c r="G3886" i="1"/>
  <c r="H3886" i="1"/>
  <c r="J3886" i="1" s="1"/>
  <c r="G3887" i="1"/>
  <c r="H3887" i="1"/>
  <c r="J3887" i="1" s="1"/>
  <c r="G3888" i="1"/>
  <c r="H3888" i="1"/>
  <c r="J3888" i="1" s="1"/>
  <c r="G3889" i="1"/>
  <c r="H3889" i="1"/>
  <c r="J3889" i="1" s="1"/>
  <c r="G3890" i="1"/>
  <c r="H3890" i="1"/>
  <c r="J3890" i="1" s="1"/>
  <c r="G3891" i="1"/>
  <c r="H3891" i="1"/>
  <c r="G3892" i="1"/>
  <c r="H3892" i="1"/>
  <c r="J3892" i="1" s="1"/>
  <c r="G3893" i="1"/>
  <c r="H3893" i="1"/>
  <c r="G3894" i="1"/>
  <c r="H3894" i="1"/>
  <c r="G3895" i="1"/>
  <c r="H3895" i="1"/>
  <c r="G3896" i="1"/>
  <c r="H3896" i="1"/>
  <c r="J3896" i="1" s="1"/>
  <c r="G3897" i="1"/>
  <c r="H3897" i="1"/>
  <c r="J3897" i="1" s="1"/>
  <c r="G3898" i="1"/>
  <c r="H3898" i="1"/>
  <c r="J3898" i="1" s="1"/>
  <c r="G3899" i="1"/>
  <c r="H3899" i="1"/>
  <c r="J3899" i="1" s="1"/>
  <c r="G3900" i="1"/>
  <c r="H3900" i="1"/>
  <c r="J3900" i="1" s="1"/>
  <c r="G3901" i="1"/>
  <c r="H3901" i="1"/>
  <c r="J3901" i="1" s="1"/>
  <c r="G3902" i="1"/>
  <c r="H3902" i="1"/>
  <c r="J3902" i="1" s="1"/>
  <c r="G3903" i="1"/>
  <c r="H3903" i="1"/>
  <c r="G3904" i="1"/>
  <c r="H3904" i="1"/>
  <c r="J3904" i="1" s="1"/>
  <c r="G3905" i="1"/>
  <c r="H3905" i="1"/>
  <c r="J3905" i="1" s="1"/>
  <c r="G3906" i="1"/>
  <c r="H3906" i="1"/>
  <c r="G3907" i="1"/>
  <c r="H3907" i="1"/>
  <c r="G3908" i="1"/>
  <c r="H3908" i="1"/>
  <c r="G3909" i="1"/>
  <c r="H3909" i="1"/>
  <c r="G3910" i="1"/>
  <c r="H3910" i="1"/>
  <c r="G3911" i="1"/>
  <c r="H3911" i="1"/>
  <c r="G3912" i="1"/>
  <c r="H3912" i="1"/>
  <c r="G3913" i="1"/>
  <c r="H3913" i="1"/>
  <c r="G3914" i="1"/>
  <c r="H3914" i="1"/>
  <c r="G3915" i="1"/>
  <c r="H3915" i="1"/>
  <c r="G3916" i="1"/>
  <c r="H3916" i="1"/>
  <c r="G3917" i="1"/>
  <c r="H3917" i="1"/>
  <c r="G3918" i="1"/>
  <c r="H3918" i="1"/>
  <c r="J3918" i="1" s="1"/>
  <c r="G3919" i="1"/>
  <c r="H3919" i="1"/>
  <c r="J3919" i="1" s="1"/>
  <c r="G3920" i="1"/>
  <c r="H3920" i="1"/>
  <c r="J3920" i="1" s="1"/>
  <c r="G3921" i="1"/>
  <c r="H3921" i="1"/>
  <c r="J3921" i="1" s="1"/>
  <c r="G3922" i="1"/>
  <c r="H3922" i="1"/>
  <c r="J3922" i="1" s="1"/>
  <c r="G3923" i="1"/>
  <c r="H3923" i="1"/>
  <c r="G3924" i="1"/>
  <c r="H3924" i="1"/>
  <c r="G3925" i="1"/>
  <c r="H3925" i="1"/>
  <c r="G3926" i="1"/>
  <c r="H3926" i="1"/>
  <c r="G3927" i="1"/>
  <c r="H3927" i="1"/>
  <c r="G3928" i="1"/>
  <c r="H3928" i="1"/>
  <c r="G3929" i="1"/>
  <c r="H3929" i="1"/>
  <c r="G3930" i="1"/>
  <c r="H3930" i="1"/>
  <c r="G3931" i="1"/>
  <c r="H3931" i="1"/>
  <c r="G3932" i="1"/>
  <c r="H3932" i="1"/>
  <c r="G3933" i="1"/>
  <c r="H3933" i="1"/>
  <c r="G3934" i="1"/>
  <c r="H3934" i="1"/>
  <c r="G3935" i="1"/>
  <c r="H3935" i="1"/>
  <c r="G3936" i="1"/>
  <c r="H3936" i="1"/>
  <c r="G3937" i="1"/>
  <c r="H3937" i="1"/>
  <c r="G3938" i="1"/>
  <c r="H3938" i="1"/>
  <c r="G3939" i="1"/>
  <c r="H3939" i="1"/>
  <c r="G3940" i="1"/>
  <c r="H3940" i="1"/>
  <c r="G3941" i="1"/>
  <c r="H3941" i="1"/>
  <c r="G3942" i="1"/>
  <c r="H3942" i="1"/>
  <c r="G3943" i="1"/>
  <c r="H3943" i="1"/>
  <c r="G3944" i="1"/>
  <c r="H3944" i="1"/>
  <c r="G3945" i="1"/>
  <c r="H3945" i="1"/>
  <c r="G3946" i="1"/>
  <c r="H3946" i="1"/>
  <c r="G3947" i="1"/>
  <c r="H3947" i="1"/>
  <c r="G3948" i="1"/>
  <c r="H3948" i="1"/>
  <c r="G3949" i="1"/>
  <c r="H3949" i="1"/>
  <c r="G3950" i="1"/>
  <c r="H3950" i="1"/>
  <c r="G3951" i="1"/>
  <c r="H3951" i="1"/>
  <c r="G3952" i="1"/>
  <c r="H3952" i="1"/>
  <c r="G3953" i="1"/>
  <c r="H3953" i="1"/>
  <c r="G3954" i="1"/>
  <c r="H3954" i="1"/>
  <c r="G3955" i="1"/>
  <c r="H3955" i="1"/>
  <c r="G3956" i="1"/>
  <c r="H3956" i="1"/>
  <c r="G3957" i="1"/>
  <c r="H3957" i="1"/>
  <c r="G3958" i="1"/>
  <c r="H3958" i="1"/>
  <c r="G3959" i="1"/>
  <c r="H3959" i="1"/>
  <c r="G3960" i="1"/>
  <c r="H3960" i="1"/>
  <c r="G3961" i="1"/>
  <c r="H3961" i="1"/>
  <c r="G3962" i="1"/>
  <c r="H3962" i="1"/>
  <c r="G3963" i="1"/>
  <c r="H3963" i="1"/>
  <c r="G3964" i="1"/>
  <c r="H3964" i="1"/>
  <c r="G3965" i="1"/>
  <c r="H3965" i="1"/>
  <c r="G3966" i="1"/>
  <c r="H3966" i="1"/>
  <c r="G3967" i="1"/>
  <c r="H3967" i="1"/>
  <c r="G3968" i="1"/>
  <c r="H3968" i="1"/>
  <c r="G3969" i="1"/>
  <c r="H3969" i="1"/>
  <c r="G3970" i="1"/>
  <c r="H3970" i="1"/>
  <c r="G3971" i="1"/>
  <c r="H3971" i="1"/>
  <c r="G3972" i="1"/>
  <c r="H3972" i="1"/>
  <c r="G3973" i="1"/>
  <c r="H3973" i="1"/>
  <c r="G3974" i="1"/>
  <c r="H3974" i="1"/>
  <c r="G3975" i="1"/>
  <c r="H3975" i="1"/>
  <c r="G3976" i="1"/>
  <c r="H3976" i="1"/>
  <c r="G3977" i="1"/>
  <c r="H3977" i="1"/>
  <c r="G3978" i="1"/>
  <c r="H3978" i="1"/>
  <c r="G3979" i="1"/>
  <c r="H3979" i="1"/>
  <c r="G3980" i="1"/>
  <c r="H3980" i="1"/>
  <c r="G3981" i="1"/>
  <c r="H3981" i="1"/>
  <c r="G3982" i="1"/>
  <c r="H3982" i="1"/>
  <c r="G3983" i="1"/>
  <c r="H3983" i="1"/>
  <c r="G3984" i="1"/>
  <c r="H3984" i="1"/>
  <c r="G3985" i="1"/>
  <c r="H3985" i="1"/>
  <c r="G3986" i="1"/>
  <c r="H3986" i="1"/>
  <c r="G3987" i="1"/>
  <c r="H3987" i="1"/>
  <c r="G3988" i="1"/>
  <c r="H3988" i="1"/>
  <c r="G3989" i="1"/>
  <c r="H3989" i="1"/>
  <c r="G3990" i="1"/>
  <c r="H3990" i="1"/>
  <c r="G3991" i="1"/>
  <c r="H3991" i="1"/>
  <c r="G3992" i="1"/>
  <c r="H3992" i="1"/>
  <c r="G3993" i="1"/>
  <c r="H3993" i="1"/>
  <c r="G3994" i="1"/>
  <c r="H3994" i="1"/>
  <c r="G3995" i="1"/>
  <c r="H3995" i="1"/>
  <c r="G3996" i="1"/>
  <c r="H3996" i="1"/>
  <c r="G3997" i="1"/>
  <c r="H3997" i="1"/>
  <c r="G3998" i="1"/>
  <c r="H3998" i="1"/>
  <c r="G3999" i="1"/>
  <c r="H3999" i="1"/>
  <c r="G4000" i="1"/>
  <c r="H4000" i="1"/>
  <c r="G4001" i="1"/>
  <c r="H4001" i="1"/>
  <c r="G4002" i="1"/>
  <c r="H4002" i="1"/>
  <c r="G4003" i="1"/>
  <c r="H4003" i="1"/>
  <c r="G4004" i="1"/>
  <c r="H4004" i="1"/>
  <c r="G4005" i="1"/>
  <c r="H4005" i="1"/>
  <c r="G4006" i="1"/>
  <c r="H4006" i="1"/>
  <c r="G4007" i="1"/>
  <c r="H4007" i="1"/>
  <c r="G4008" i="1"/>
  <c r="H4008" i="1"/>
  <c r="G4009" i="1"/>
  <c r="H4009" i="1"/>
  <c r="G4010" i="1"/>
  <c r="H4010" i="1"/>
  <c r="G4011" i="1"/>
  <c r="H4011" i="1"/>
  <c r="G4012" i="1"/>
  <c r="H4012" i="1"/>
  <c r="G4013" i="1"/>
  <c r="H4013" i="1"/>
  <c r="G4014" i="1"/>
  <c r="H4014" i="1"/>
  <c r="G4015" i="1"/>
  <c r="H4015" i="1"/>
  <c r="G4016" i="1"/>
  <c r="H4016" i="1"/>
  <c r="G4017" i="1"/>
  <c r="H4017" i="1"/>
  <c r="G4018" i="1"/>
  <c r="H4018" i="1"/>
  <c r="G4019" i="1"/>
  <c r="H4019" i="1"/>
  <c r="G4020" i="1"/>
  <c r="H4020" i="1"/>
  <c r="G4021" i="1"/>
  <c r="H4021" i="1"/>
  <c r="G4022" i="1"/>
  <c r="H4022" i="1"/>
  <c r="G4023" i="1"/>
  <c r="H4023" i="1"/>
  <c r="G4024" i="1"/>
  <c r="H4024" i="1"/>
  <c r="G4025" i="1"/>
  <c r="H4025" i="1"/>
  <c r="G4026" i="1"/>
  <c r="H4026" i="1"/>
  <c r="G4027" i="1"/>
  <c r="H4027" i="1"/>
  <c r="G4028" i="1"/>
  <c r="H4028" i="1"/>
  <c r="G4029" i="1"/>
  <c r="H4029" i="1"/>
  <c r="G4030" i="1"/>
  <c r="H4030" i="1"/>
  <c r="G4031" i="1"/>
  <c r="H4031" i="1"/>
  <c r="G4032" i="1"/>
  <c r="H4032" i="1"/>
  <c r="G4033" i="1"/>
  <c r="H4033" i="1"/>
  <c r="G4034" i="1"/>
  <c r="H4034" i="1"/>
  <c r="G4035" i="1"/>
  <c r="H4035" i="1"/>
  <c r="G4036" i="1"/>
  <c r="H4036" i="1"/>
  <c r="G4037" i="1"/>
  <c r="H4037" i="1"/>
  <c r="G4038" i="1"/>
  <c r="H4038" i="1"/>
  <c r="G4039" i="1"/>
  <c r="H4039" i="1"/>
  <c r="G4040" i="1"/>
  <c r="H4040" i="1"/>
  <c r="G4041" i="1"/>
  <c r="H4041" i="1"/>
  <c r="G4042" i="1"/>
  <c r="H4042" i="1"/>
  <c r="G4043" i="1"/>
  <c r="H4043" i="1"/>
  <c r="G4044" i="1"/>
  <c r="H4044" i="1"/>
  <c r="G4045" i="1"/>
  <c r="H4045" i="1"/>
  <c r="G4046" i="1"/>
  <c r="H4046" i="1"/>
  <c r="G4047" i="1"/>
  <c r="H4047" i="1"/>
  <c r="G4048" i="1"/>
  <c r="H4048" i="1"/>
  <c r="H2" i="1"/>
  <c r="J2521" i="1"/>
  <c r="J2869" i="1"/>
  <c r="J2974" i="1"/>
  <c r="J2523" i="1"/>
  <c r="G2" i="1"/>
  <c r="B3" i="1"/>
  <c r="C3" i="1"/>
  <c r="D3" i="1"/>
  <c r="E3" i="1"/>
  <c r="F3" i="1"/>
  <c r="B4" i="1"/>
  <c r="C4" i="1"/>
  <c r="D4" i="1"/>
  <c r="E4" i="1"/>
  <c r="F4" i="1"/>
  <c r="B5" i="1"/>
  <c r="C5" i="1"/>
  <c r="D5" i="1"/>
  <c r="E5" i="1"/>
  <c r="F5" i="1"/>
  <c r="B6" i="1"/>
  <c r="C6" i="1"/>
  <c r="D6" i="1"/>
  <c r="E6" i="1"/>
  <c r="F6" i="1"/>
  <c r="B7" i="1"/>
  <c r="C7" i="1"/>
  <c r="D7" i="1"/>
  <c r="E7" i="1"/>
  <c r="F7" i="1"/>
  <c r="B8" i="1"/>
  <c r="C8" i="1"/>
  <c r="D8" i="1"/>
  <c r="E8" i="1"/>
  <c r="F8" i="1"/>
  <c r="B9" i="1"/>
  <c r="C9" i="1"/>
  <c r="D9" i="1"/>
  <c r="E9" i="1"/>
  <c r="F9" i="1"/>
  <c r="B10" i="1"/>
  <c r="C10" i="1"/>
  <c r="D10" i="1"/>
  <c r="E10" i="1"/>
  <c r="F10" i="1"/>
  <c r="B11" i="1"/>
  <c r="C11" i="1"/>
  <c r="D11" i="1"/>
  <c r="E11" i="1"/>
  <c r="F11" i="1"/>
  <c r="B12" i="1"/>
  <c r="C12" i="1"/>
  <c r="D12" i="1"/>
  <c r="E12" i="1"/>
  <c r="F12" i="1"/>
  <c r="B13" i="1"/>
  <c r="C13" i="1"/>
  <c r="D13" i="1"/>
  <c r="E13" i="1"/>
  <c r="F13" i="1"/>
  <c r="B14" i="1"/>
  <c r="C14" i="1"/>
  <c r="D14" i="1"/>
  <c r="E14" i="1"/>
  <c r="F14" i="1"/>
  <c r="B15" i="1"/>
  <c r="C15" i="1"/>
  <c r="D15" i="1"/>
  <c r="E15" i="1"/>
  <c r="F15" i="1"/>
  <c r="B16" i="1"/>
  <c r="C16" i="1"/>
  <c r="D16" i="1"/>
  <c r="E16" i="1"/>
  <c r="F16" i="1"/>
  <c r="B17" i="1"/>
  <c r="C17" i="1"/>
  <c r="D17" i="1"/>
  <c r="E17" i="1"/>
  <c r="F17" i="1"/>
  <c r="B18" i="1"/>
  <c r="C18" i="1"/>
  <c r="D18" i="1"/>
  <c r="E18" i="1"/>
  <c r="F18" i="1"/>
  <c r="B19" i="1"/>
  <c r="C19" i="1"/>
  <c r="D19" i="1"/>
  <c r="E19" i="1"/>
  <c r="F19" i="1"/>
  <c r="B20" i="1"/>
  <c r="C20" i="1"/>
  <c r="D20" i="1"/>
  <c r="E20" i="1"/>
  <c r="F20" i="1"/>
  <c r="B21" i="1"/>
  <c r="C21" i="1"/>
  <c r="D21" i="1"/>
  <c r="E21" i="1"/>
  <c r="F21" i="1"/>
  <c r="B22" i="1"/>
  <c r="C22" i="1"/>
  <c r="D22" i="1"/>
  <c r="E22" i="1"/>
  <c r="F22" i="1"/>
  <c r="B23" i="1"/>
  <c r="C23" i="1"/>
  <c r="D23" i="1"/>
  <c r="E23" i="1"/>
  <c r="F23" i="1"/>
  <c r="B24" i="1"/>
  <c r="C24" i="1"/>
  <c r="D24" i="1"/>
  <c r="E24" i="1"/>
  <c r="F24" i="1"/>
  <c r="B25" i="1"/>
  <c r="C25" i="1"/>
  <c r="D25" i="1"/>
  <c r="E25" i="1"/>
  <c r="F25" i="1"/>
  <c r="B26" i="1"/>
  <c r="C26" i="1"/>
  <c r="D26" i="1"/>
  <c r="E26" i="1"/>
  <c r="F26" i="1"/>
  <c r="B27" i="1"/>
  <c r="C27" i="1"/>
  <c r="D27" i="1"/>
  <c r="E27" i="1"/>
  <c r="F27" i="1"/>
  <c r="B28" i="1"/>
  <c r="C28" i="1"/>
  <c r="D28" i="1"/>
  <c r="E28" i="1"/>
  <c r="F28" i="1"/>
  <c r="B29" i="1"/>
  <c r="C29" i="1"/>
  <c r="D29" i="1"/>
  <c r="E29" i="1"/>
  <c r="F29" i="1"/>
  <c r="B30" i="1"/>
  <c r="C30" i="1"/>
  <c r="D30" i="1"/>
  <c r="E30" i="1"/>
  <c r="F30" i="1"/>
  <c r="B31" i="1"/>
  <c r="C31" i="1"/>
  <c r="D31" i="1"/>
  <c r="E31" i="1"/>
  <c r="F31" i="1"/>
  <c r="B32" i="1"/>
  <c r="C32" i="1"/>
  <c r="D32" i="1"/>
  <c r="E32" i="1"/>
  <c r="F32" i="1"/>
  <c r="B33" i="1"/>
  <c r="C33" i="1"/>
  <c r="D33" i="1"/>
  <c r="E33" i="1"/>
  <c r="F33" i="1"/>
  <c r="B34" i="1"/>
  <c r="C34" i="1"/>
  <c r="D34" i="1"/>
  <c r="E34" i="1"/>
  <c r="F34" i="1"/>
  <c r="B35" i="1"/>
  <c r="C35" i="1"/>
  <c r="D35" i="1"/>
  <c r="E35" i="1"/>
  <c r="F35" i="1"/>
  <c r="B36" i="1"/>
  <c r="C36" i="1"/>
  <c r="D36" i="1"/>
  <c r="E36" i="1"/>
  <c r="F36" i="1"/>
  <c r="B37" i="1"/>
  <c r="C37" i="1"/>
  <c r="D37" i="1"/>
  <c r="E37" i="1"/>
  <c r="F37" i="1"/>
  <c r="B38" i="1"/>
  <c r="C38" i="1"/>
  <c r="D38" i="1"/>
  <c r="E38" i="1"/>
  <c r="F38" i="1"/>
  <c r="B39" i="1"/>
  <c r="C39" i="1"/>
  <c r="D39" i="1"/>
  <c r="E39" i="1"/>
  <c r="F39" i="1"/>
  <c r="B40" i="1"/>
  <c r="C40" i="1"/>
  <c r="D40" i="1"/>
  <c r="E40" i="1"/>
  <c r="F40" i="1"/>
  <c r="B41" i="1"/>
  <c r="C41" i="1"/>
  <c r="D41" i="1"/>
  <c r="E41" i="1"/>
  <c r="F41" i="1"/>
  <c r="B42" i="1"/>
  <c r="C42" i="1"/>
  <c r="D42" i="1"/>
  <c r="E42" i="1"/>
  <c r="F42" i="1"/>
  <c r="B43" i="1"/>
  <c r="C43" i="1"/>
  <c r="D43" i="1"/>
  <c r="E43" i="1"/>
  <c r="F43" i="1"/>
  <c r="B44" i="1"/>
  <c r="C44" i="1"/>
  <c r="D44" i="1"/>
  <c r="E44" i="1"/>
  <c r="F44" i="1"/>
  <c r="B45" i="1"/>
  <c r="C45" i="1"/>
  <c r="D45" i="1"/>
  <c r="E45" i="1"/>
  <c r="F45" i="1"/>
  <c r="B46" i="1"/>
  <c r="C46" i="1"/>
  <c r="D46" i="1"/>
  <c r="E46" i="1"/>
  <c r="F46" i="1"/>
  <c r="B47" i="1"/>
  <c r="C47" i="1"/>
  <c r="D47" i="1"/>
  <c r="E47" i="1"/>
  <c r="F47" i="1"/>
  <c r="B48" i="1"/>
  <c r="C48" i="1"/>
  <c r="D48" i="1"/>
  <c r="E48" i="1"/>
  <c r="F48" i="1"/>
  <c r="B49" i="1"/>
  <c r="C49" i="1"/>
  <c r="D49" i="1"/>
  <c r="E49" i="1"/>
  <c r="F49" i="1"/>
  <c r="B50" i="1"/>
  <c r="C50" i="1"/>
  <c r="D50" i="1"/>
  <c r="E50" i="1"/>
  <c r="F50" i="1"/>
  <c r="B51" i="1"/>
  <c r="C51" i="1"/>
  <c r="D51" i="1"/>
  <c r="E51" i="1"/>
  <c r="F51" i="1"/>
  <c r="B52" i="1"/>
  <c r="C52" i="1"/>
  <c r="D52" i="1"/>
  <c r="E52" i="1"/>
  <c r="F52" i="1"/>
  <c r="B53" i="1"/>
  <c r="C53" i="1"/>
  <c r="D53" i="1"/>
  <c r="E53" i="1"/>
  <c r="F53" i="1"/>
  <c r="B54" i="1"/>
  <c r="C54" i="1"/>
  <c r="D54" i="1"/>
  <c r="E54" i="1"/>
  <c r="F54" i="1"/>
  <c r="B55" i="1"/>
  <c r="C55" i="1"/>
  <c r="D55" i="1"/>
  <c r="E55" i="1"/>
  <c r="F55" i="1"/>
  <c r="B56" i="1"/>
  <c r="C56" i="1"/>
  <c r="D56" i="1"/>
  <c r="E56" i="1"/>
  <c r="F56" i="1"/>
  <c r="B57" i="1"/>
  <c r="C57" i="1"/>
  <c r="D57" i="1"/>
  <c r="E57" i="1"/>
  <c r="F57" i="1"/>
  <c r="B58" i="1"/>
  <c r="C58" i="1"/>
  <c r="D58" i="1"/>
  <c r="E58" i="1"/>
  <c r="F58" i="1"/>
  <c r="B59" i="1"/>
  <c r="C59" i="1"/>
  <c r="D59" i="1"/>
  <c r="E59" i="1"/>
  <c r="F59" i="1"/>
  <c r="B60" i="1"/>
  <c r="C60" i="1"/>
  <c r="D60" i="1"/>
  <c r="E60" i="1"/>
  <c r="F60" i="1"/>
  <c r="B61" i="1"/>
  <c r="C61" i="1"/>
  <c r="D61" i="1"/>
  <c r="E61" i="1"/>
  <c r="F61" i="1"/>
  <c r="B62" i="1"/>
  <c r="C62" i="1"/>
  <c r="D62" i="1"/>
  <c r="E62" i="1"/>
  <c r="F62" i="1"/>
  <c r="B63" i="1"/>
  <c r="C63" i="1"/>
  <c r="D63" i="1"/>
  <c r="E63" i="1"/>
  <c r="F63" i="1"/>
  <c r="B64" i="1"/>
  <c r="C64" i="1"/>
  <c r="D64" i="1"/>
  <c r="E64" i="1"/>
  <c r="F64" i="1"/>
  <c r="B65" i="1"/>
  <c r="C65" i="1"/>
  <c r="D65" i="1"/>
  <c r="E65" i="1"/>
  <c r="F65" i="1"/>
  <c r="B66" i="1"/>
  <c r="C66" i="1"/>
  <c r="D66" i="1"/>
  <c r="E66" i="1"/>
  <c r="F66" i="1"/>
  <c r="B67" i="1"/>
  <c r="C67" i="1"/>
  <c r="D67" i="1"/>
  <c r="E67" i="1"/>
  <c r="F67" i="1"/>
  <c r="B68" i="1"/>
  <c r="C68" i="1"/>
  <c r="D68" i="1"/>
  <c r="E68" i="1"/>
  <c r="F68" i="1"/>
  <c r="B69" i="1"/>
  <c r="C69" i="1"/>
  <c r="D69" i="1"/>
  <c r="E69" i="1"/>
  <c r="F69" i="1"/>
  <c r="B70" i="1"/>
  <c r="C70" i="1"/>
  <c r="D70" i="1"/>
  <c r="E70" i="1"/>
  <c r="F70" i="1"/>
  <c r="B71" i="1"/>
  <c r="C71" i="1"/>
  <c r="D71" i="1"/>
  <c r="E71" i="1"/>
  <c r="F71" i="1"/>
  <c r="B72" i="1"/>
  <c r="C72" i="1"/>
  <c r="D72" i="1"/>
  <c r="E72" i="1"/>
  <c r="F72" i="1"/>
  <c r="B73" i="1"/>
  <c r="C73" i="1"/>
  <c r="D73" i="1"/>
  <c r="E73" i="1"/>
  <c r="F73" i="1"/>
  <c r="B74" i="1"/>
  <c r="C74" i="1"/>
  <c r="D74" i="1"/>
  <c r="E74" i="1"/>
  <c r="F74" i="1"/>
  <c r="B75" i="1"/>
  <c r="C75" i="1"/>
  <c r="D75" i="1"/>
  <c r="E75" i="1"/>
  <c r="F75" i="1"/>
  <c r="B76" i="1"/>
  <c r="C76" i="1"/>
  <c r="D76" i="1"/>
  <c r="E76" i="1"/>
  <c r="F76" i="1"/>
  <c r="B77" i="1"/>
  <c r="C77" i="1"/>
  <c r="D77" i="1"/>
  <c r="E77" i="1"/>
  <c r="F77" i="1"/>
  <c r="B78" i="1"/>
  <c r="C78" i="1"/>
  <c r="D78" i="1"/>
  <c r="E78" i="1"/>
  <c r="F78" i="1"/>
  <c r="B79" i="1"/>
  <c r="C79" i="1"/>
  <c r="D79" i="1"/>
  <c r="E79" i="1"/>
  <c r="F79" i="1"/>
  <c r="B80" i="1"/>
  <c r="C80" i="1"/>
  <c r="D80" i="1"/>
  <c r="E80" i="1"/>
  <c r="F80" i="1"/>
  <c r="B81" i="1"/>
  <c r="C81" i="1"/>
  <c r="D81" i="1"/>
  <c r="E81" i="1"/>
  <c r="F81" i="1"/>
  <c r="B82" i="1"/>
  <c r="C82" i="1"/>
  <c r="D82" i="1"/>
  <c r="E82" i="1"/>
  <c r="F82" i="1"/>
  <c r="B83" i="1"/>
  <c r="C83" i="1"/>
  <c r="D83" i="1"/>
  <c r="E83" i="1"/>
  <c r="F83" i="1"/>
  <c r="B84" i="1"/>
  <c r="C84" i="1"/>
  <c r="D84" i="1"/>
  <c r="E84" i="1"/>
  <c r="F84" i="1"/>
  <c r="B85" i="1"/>
  <c r="C85" i="1"/>
  <c r="D85" i="1"/>
  <c r="E85" i="1"/>
  <c r="F85" i="1"/>
  <c r="B86" i="1"/>
  <c r="C86" i="1"/>
  <c r="D86" i="1"/>
  <c r="E86" i="1"/>
  <c r="F86" i="1"/>
  <c r="B87" i="1"/>
  <c r="C87" i="1"/>
  <c r="D87" i="1"/>
  <c r="E87" i="1"/>
  <c r="F87" i="1"/>
  <c r="B88" i="1"/>
  <c r="C88" i="1"/>
  <c r="D88" i="1"/>
  <c r="E88" i="1"/>
  <c r="F88" i="1"/>
  <c r="B89" i="1"/>
  <c r="C89" i="1"/>
  <c r="D89" i="1"/>
  <c r="E89" i="1"/>
  <c r="F89" i="1"/>
  <c r="B90" i="1"/>
  <c r="C90" i="1"/>
  <c r="D90" i="1"/>
  <c r="E90" i="1"/>
  <c r="F90" i="1"/>
  <c r="B91" i="1"/>
  <c r="C91" i="1"/>
  <c r="D91" i="1"/>
  <c r="E91" i="1"/>
  <c r="F91" i="1"/>
  <c r="B92" i="1"/>
  <c r="C92" i="1"/>
  <c r="D92" i="1"/>
  <c r="E92" i="1"/>
  <c r="F92" i="1"/>
  <c r="B93" i="1"/>
  <c r="C93" i="1"/>
  <c r="D93" i="1"/>
  <c r="E93" i="1"/>
  <c r="F93" i="1"/>
  <c r="B94" i="1"/>
  <c r="C94" i="1"/>
  <c r="D94" i="1"/>
  <c r="E94" i="1"/>
  <c r="F94" i="1"/>
  <c r="B95" i="1"/>
  <c r="C95" i="1"/>
  <c r="D95" i="1"/>
  <c r="E95" i="1"/>
  <c r="F95" i="1"/>
  <c r="B96" i="1"/>
  <c r="C96" i="1"/>
  <c r="D96" i="1"/>
  <c r="E96" i="1"/>
  <c r="F96" i="1"/>
  <c r="B97" i="1"/>
  <c r="C97" i="1"/>
  <c r="D97" i="1"/>
  <c r="E97" i="1"/>
  <c r="F97" i="1"/>
  <c r="B98" i="1"/>
  <c r="C98" i="1"/>
  <c r="D98" i="1"/>
  <c r="E98" i="1"/>
  <c r="F98" i="1"/>
  <c r="B99" i="1"/>
  <c r="C99" i="1"/>
  <c r="D99" i="1"/>
  <c r="E99" i="1"/>
  <c r="F99" i="1"/>
  <c r="B100" i="1"/>
  <c r="C100" i="1"/>
  <c r="D100" i="1"/>
  <c r="E100" i="1"/>
  <c r="F100" i="1"/>
  <c r="B101" i="1"/>
  <c r="C101" i="1"/>
  <c r="D101" i="1"/>
  <c r="E101" i="1"/>
  <c r="F101" i="1"/>
  <c r="B102" i="1"/>
  <c r="C102" i="1"/>
  <c r="D102" i="1"/>
  <c r="E102" i="1"/>
  <c r="F102" i="1"/>
  <c r="B103" i="1"/>
  <c r="C103" i="1"/>
  <c r="D103" i="1"/>
  <c r="E103" i="1"/>
  <c r="F103" i="1"/>
  <c r="B104" i="1"/>
  <c r="C104" i="1"/>
  <c r="D104" i="1"/>
  <c r="E104" i="1"/>
  <c r="F104" i="1"/>
  <c r="B105" i="1"/>
  <c r="C105" i="1"/>
  <c r="D105" i="1"/>
  <c r="E105" i="1"/>
  <c r="F105" i="1"/>
  <c r="B106" i="1"/>
  <c r="C106" i="1"/>
  <c r="D106" i="1"/>
  <c r="E106" i="1"/>
  <c r="F106" i="1"/>
  <c r="B107" i="1"/>
  <c r="C107" i="1"/>
  <c r="D107" i="1"/>
  <c r="E107" i="1"/>
  <c r="F107" i="1"/>
  <c r="B108" i="1"/>
  <c r="C108" i="1"/>
  <c r="D108" i="1"/>
  <c r="E108" i="1"/>
  <c r="F108" i="1"/>
  <c r="B109" i="1"/>
  <c r="C109" i="1"/>
  <c r="D109" i="1"/>
  <c r="E109" i="1"/>
  <c r="F109" i="1"/>
  <c r="B110" i="1"/>
  <c r="C110" i="1"/>
  <c r="D110" i="1"/>
  <c r="E110" i="1"/>
  <c r="F110" i="1"/>
  <c r="B111" i="1"/>
  <c r="C111" i="1"/>
  <c r="D111" i="1"/>
  <c r="E111" i="1"/>
  <c r="F111" i="1"/>
  <c r="B112" i="1"/>
  <c r="C112" i="1"/>
  <c r="D112" i="1"/>
  <c r="E112" i="1"/>
  <c r="F112" i="1"/>
  <c r="B113" i="1"/>
  <c r="C113" i="1"/>
  <c r="D113" i="1"/>
  <c r="E113" i="1"/>
  <c r="F113" i="1"/>
  <c r="B114" i="1"/>
  <c r="C114" i="1"/>
  <c r="D114" i="1"/>
  <c r="E114" i="1"/>
  <c r="F114" i="1"/>
  <c r="B115" i="1"/>
  <c r="C115" i="1"/>
  <c r="D115" i="1"/>
  <c r="E115" i="1"/>
  <c r="F115" i="1"/>
  <c r="B116" i="1"/>
  <c r="C116" i="1"/>
  <c r="D116" i="1"/>
  <c r="E116" i="1"/>
  <c r="F116" i="1"/>
  <c r="B117" i="1"/>
  <c r="C117" i="1"/>
  <c r="D117" i="1"/>
  <c r="E117" i="1"/>
  <c r="F117" i="1"/>
  <c r="B118" i="1"/>
  <c r="C118" i="1"/>
  <c r="D118" i="1"/>
  <c r="E118" i="1"/>
  <c r="F118" i="1"/>
  <c r="B119" i="1"/>
  <c r="C119" i="1"/>
  <c r="D119" i="1"/>
  <c r="E119" i="1"/>
  <c r="F119" i="1"/>
  <c r="B120" i="1"/>
  <c r="C120" i="1"/>
  <c r="D120" i="1"/>
  <c r="E120" i="1"/>
  <c r="F120" i="1"/>
  <c r="B121" i="1"/>
  <c r="C121" i="1"/>
  <c r="D121" i="1"/>
  <c r="E121" i="1"/>
  <c r="F121" i="1"/>
  <c r="B122" i="1"/>
  <c r="C122" i="1"/>
  <c r="D122" i="1"/>
  <c r="E122" i="1"/>
  <c r="F122" i="1"/>
  <c r="B123" i="1"/>
  <c r="C123" i="1"/>
  <c r="D123" i="1"/>
  <c r="E123" i="1"/>
  <c r="F123" i="1"/>
  <c r="B124" i="1"/>
  <c r="C124" i="1"/>
  <c r="D124" i="1"/>
  <c r="E124" i="1"/>
  <c r="F124" i="1"/>
  <c r="B125" i="1"/>
  <c r="C125" i="1"/>
  <c r="D125" i="1"/>
  <c r="E125" i="1"/>
  <c r="F125" i="1"/>
  <c r="B126" i="1"/>
  <c r="C126" i="1"/>
  <c r="D126" i="1"/>
  <c r="E126" i="1"/>
  <c r="F126" i="1"/>
  <c r="B127" i="1"/>
  <c r="C127" i="1"/>
  <c r="D127" i="1"/>
  <c r="E127" i="1"/>
  <c r="F127" i="1"/>
  <c r="B128" i="1"/>
  <c r="C128" i="1"/>
  <c r="D128" i="1"/>
  <c r="E128" i="1"/>
  <c r="F128" i="1"/>
  <c r="B129" i="1"/>
  <c r="C129" i="1"/>
  <c r="D129" i="1"/>
  <c r="E129" i="1"/>
  <c r="F129" i="1"/>
  <c r="B130" i="1"/>
  <c r="C130" i="1"/>
  <c r="D130" i="1"/>
  <c r="E130" i="1"/>
  <c r="F130" i="1"/>
  <c r="B131" i="1"/>
  <c r="C131" i="1"/>
  <c r="D131" i="1"/>
  <c r="E131" i="1"/>
  <c r="F131" i="1"/>
  <c r="B132" i="1"/>
  <c r="C132" i="1"/>
  <c r="D132" i="1"/>
  <c r="E132" i="1"/>
  <c r="F132" i="1"/>
  <c r="B133" i="1"/>
  <c r="C133" i="1"/>
  <c r="D133" i="1"/>
  <c r="E133" i="1"/>
  <c r="F133" i="1"/>
  <c r="B134" i="1"/>
  <c r="C134" i="1"/>
  <c r="D134" i="1"/>
  <c r="E134" i="1"/>
  <c r="F134" i="1"/>
  <c r="B135" i="1"/>
  <c r="C135" i="1"/>
  <c r="D135" i="1"/>
  <c r="E135" i="1"/>
  <c r="F135" i="1"/>
  <c r="B136" i="1"/>
  <c r="C136" i="1"/>
  <c r="D136" i="1"/>
  <c r="E136" i="1"/>
  <c r="F136" i="1"/>
  <c r="B137" i="1"/>
  <c r="C137" i="1"/>
  <c r="D137" i="1"/>
  <c r="E137" i="1"/>
  <c r="F137" i="1"/>
  <c r="B138" i="1"/>
  <c r="C138" i="1"/>
  <c r="D138" i="1"/>
  <c r="E138" i="1"/>
  <c r="F138" i="1"/>
  <c r="B139" i="1"/>
  <c r="C139" i="1"/>
  <c r="D139" i="1"/>
  <c r="E139" i="1"/>
  <c r="F139" i="1"/>
  <c r="B140" i="1"/>
  <c r="C140" i="1"/>
  <c r="D140" i="1"/>
  <c r="E140" i="1"/>
  <c r="F140" i="1"/>
  <c r="B141" i="1"/>
  <c r="C141" i="1"/>
  <c r="D141" i="1"/>
  <c r="E141" i="1"/>
  <c r="F141" i="1"/>
  <c r="B142" i="1"/>
  <c r="C142" i="1"/>
  <c r="D142" i="1"/>
  <c r="E142" i="1"/>
  <c r="F142" i="1"/>
  <c r="B143" i="1"/>
  <c r="C143" i="1"/>
  <c r="D143" i="1"/>
  <c r="E143" i="1"/>
  <c r="F143" i="1"/>
  <c r="B144" i="1"/>
  <c r="C144" i="1"/>
  <c r="D144" i="1"/>
  <c r="E144" i="1"/>
  <c r="F144" i="1"/>
  <c r="B145" i="1"/>
  <c r="C145" i="1"/>
  <c r="D145" i="1"/>
  <c r="E145" i="1"/>
  <c r="F145" i="1"/>
  <c r="B146" i="1"/>
  <c r="C146" i="1"/>
  <c r="D146" i="1"/>
  <c r="E146" i="1"/>
  <c r="F146" i="1"/>
  <c r="B147" i="1"/>
  <c r="C147" i="1"/>
  <c r="D147" i="1"/>
  <c r="E147" i="1"/>
  <c r="F147" i="1"/>
  <c r="B148" i="1"/>
  <c r="C148" i="1"/>
  <c r="D148" i="1"/>
  <c r="E148" i="1"/>
  <c r="F148" i="1"/>
  <c r="B149" i="1"/>
  <c r="C149" i="1"/>
  <c r="D149" i="1"/>
  <c r="E149" i="1"/>
  <c r="F149" i="1"/>
  <c r="B150" i="1"/>
  <c r="C150" i="1"/>
  <c r="D150" i="1"/>
  <c r="E150" i="1"/>
  <c r="F150" i="1"/>
  <c r="B151" i="1"/>
  <c r="C151" i="1"/>
  <c r="D151" i="1"/>
  <c r="E151" i="1"/>
  <c r="F151" i="1"/>
  <c r="B152" i="1"/>
  <c r="C152" i="1"/>
  <c r="D152" i="1"/>
  <c r="E152" i="1"/>
  <c r="F152" i="1"/>
  <c r="B153" i="1"/>
  <c r="C153" i="1"/>
  <c r="D153" i="1"/>
  <c r="E153" i="1"/>
  <c r="F153" i="1"/>
  <c r="B154" i="1"/>
  <c r="C154" i="1"/>
  <c r="D154" i="1"/>
  <c r="E154" i="1"/>
  <c r="F154" i="1"/>
  <c r="B155" i="1"/>
  <c r="C155" i="1"/>
  <c r="D155" i="1"/>
  <c r="E155" i="1"/>
  <c r="F155" i="1"/>
  <c r="B156" i="1"/>
  <c r="C156" i="1"/>
  <c r="D156" i="1"/>
  <c r="E156" i="1"/>
  <c r="F156" i="1"/>
  <c r="B157" i="1"/>
  <c r="C157" i="1"/>
  <c r="D157" i="1"/>
  <c r="E157" i="1"/>
  <c r="F157" i="1"/>
  <c r="B158" i="1"/>
  <c r="C158" i="1"/>
  <c r="D158" i="1"/>
  <c r="E158" i="1"/>
  <c r="F158" i="1"/>
  <c r="B159" i="1"/>
  <c r="C159" i="1"/>
  <c r="D159" i="1"/>
  <c r="E159" i="1"/>
  <c r="F159" i="1"/>
  <c r="B160" i="1"/>
  <c r="C160" i="1"/>
  <c r="D160" i="1"/>
  <c r="E160" i="1"/>
  <c r="F160" i="1"/>
  <c r="B161" i="1"/>
  <c r="C161" i="1"/>
  <c r="D161" i="1"/>
  <c r="E161" i="1"/>
  <c r="F161" i="1"/>
  <c r="B162" i="1"/>
  <c r="C162" i="1"/>
  <c r="D162" i="1"/>
  <c r="E162" i="1"/>
  <c r="F162" i="1"/>
  <c r="B163" i="1"/>
  <c r="C163" i="1"/>
  <c r="D163" i="1"/>
  <c r="E163" i="1"/>
  <c r="F163" i="1"/>
  <c r="B164" i="1"/>
  <c r="C164" i="1"/>
  <c r="D164" i="1"/>
  <c r="E164" i="1"/>
  <c r="F164" i="1"/>
  <c r="B165" i="1"/>
  <c r="C165" i="1"/>
  <c r="D165" i="1"/>
  <c r="E165" i="1"/>
  <c r="F165" i="1"/>
  <c r="B166" i="1"/>
  <c r="C166" i="1"/>
  <c r="D166" i="1"/>
  <c r="E166" i="1"/>
  <c r="F166" i="1"/>
  <c r="B167" i="1"/>
  <c r="C167" i="1"/>
  <c r="D167" i="1"/>
  <c r="E167" i="1"/>
  <c r="F167" i="1"/>
  <c r="B168" i="1"/>
  <c r="C168" i="1"/>
  <c r="D168" i="1"/>
  <c r="E168" i="1"/>
  <c r="F168" i="1"/>
  <c r="B169" i="1"/>
  <c r="C169" i="1"/>
  <c r="D169" i="1"/>
  <c r="E169" i="1"/>
  <c r="F169" i="1"/>
  <c r="B170" i="1"/>
  <c r="C170" i="1"/>
  <c r="D170" i="1"/>
  <c r="E170" i="1"/>
  <c r="F170" i="1"/>
  <c r="B171" i="1"/>
  <c r="C171" i="1"/>
  <c r="D171" i="1"/>
  <c r="E171" i="1"/>
  <c r="F171" i="1"/>
  <c r="B172" i="1"/>
  <c r="C172" i="1"/>
  <c r="D172" i="1"/>
  <c r="E172" i="1"/>
  <c r="F172" i="1"/>
  <c r="B173" i="1"/>
  <c r="C173" i="1"/>
  <c r="D173" i="1"/>
  <c r="E173" i="1"/>
  <c r="F173" i="1"/>
  <c r="B174" i="1"/>
  <c r="C174" i="1"/>
  <c r="D174" i="1"/>
  <c r="E174" i="1"/>
  <c r="F174" i="1"/>
  <c r="B175" i="1"/>
  <c r="C175" i="1"/>
  <c r="D175" i="1"/>
  <c r="E175" i="1"/>
  <c r="F175" i="1"/>
  <c r="B176" i="1"/>
  <c r="C176" i="1"/>
  <c r="D176" i="1"/>
  <c r="E176" i="1"/>
  <c r="F176" i="1"/>
  <c r="B177" i="1"/>
  <c r="C177" i="1"/>
  <c r="D177" i="1"/>
  <c r="E177" i="1"/>
  <c r="F177" i="1"/>
  <c r="B178" i="1"/>
  <c r="C178" i="1"/>
  <c r="D178" i="1"/>
  <c r="E178" i="1"/>
  <c r="F178" i="1"/>
  <c r="B179" i="1"/>
  <c r="C179" i="1"/>
  <c r="D179" i="1"/>
  <c r="E179" i="1"/>
  <c r="F179" i="1"/>
  <c r="B180" i="1"/>
  <c r="C180" i="1"/>
  <c r="D180" i="1"/>
  <c r="E180" i="1"/>
  <c r="F180" i="1"/>
  <c r="B181" i="1"/>
  <c r="C181" i="1"/>
  <c r="D181" i="1"/>
  <c r="E181" i="1"/>
  <c r="F181" i="1"/>
  <c r="B182" i="1"/>
  <c r="C182" i="1"/>
  <c r="D182" i="1"/>
  <c r="E182" i="1"/>
  <c r="F182" i="1"/>
  <c r="B183" i="1"/>
  <c r="C183" i="1"/>
  <c r="D183" i="1"/>
  <c r="E183" i="1"/>
  <c r="F183" i="1"/>
  <c r="B184" i="1"/>
  <c r="C184" i="1"/>
  <c r="D184" i="1"/>
  <c r="E184" i="1"/>
  <c r="F184" i="1"/>
  <c r="B185" i="1"/>
  <c r="C185" i="1"/>
  <c r="D185" i="1"/>
  <c r="E185" i="1"/>
  <c r="F185" i="1"/>
  <c r="B186" i="1"/>
  <c r="C186" i="1"/>
  <c r="D186" i="1"/>
  <c r="E186" i="1"/>
  <c r="F186" i="1"/>
  <c r="B187" i="1"/>
  <c r="C187" i="1"/>
  <c r="D187" i="1"/>
  <c r="E187" i="1"/>
  <c r="F187" i="1"/>
  <c r="B188" i="1"/>
  <c r="C188" i="1"/>
  <c r="D188" i="1"/>
  <c r="E188" i="1"/>
  <c r="F188" i="1"/>
  <c r="B189" i="1"/>
  <c r="C189" i="1"/>
  <c r="D189" i="1"/>
  <c r="E189" i="1"/>
  <c r="F189" i="1"/>
  <c r="B190" i="1"/>
  <c r="C190" i="1"/>
  <c r="D190" i="1"/>
  <c r="E190" i="1"/>
  <c r="F190" i="1"/>
  <c r="B191" i="1"/>
  <c r="C191" i="1"/>
  <c r="D191" i="1"/>
  <c r="E191" i="1"/>
  <c r="F191" i="1"/>
  <c r="B192" i="1"/>
  <c r="C192" i="1"/>
  <c r="D192" i="1"/>
  <c r="E192" i="1"/>
  <c r="F192" i="1"/>
  <c r="B193" i="1"/>
  <c r="C193" i="1"/>
  <c r="D193" i="1"/>
  <c r="E193" i="1"/>
  <c r="F193" i="1"/>
  <c r="B194" i="1"/>
  <c r="C194" i="1"/>
  <c r="D194" i="1"/>
  <c r="E194" i="1"/>
  <c r="F194" i="1"/>
  <c r="B195" i="1"/>
  <c r="C195" i="1"/>
  <c r="D195" i="1"/>
  <c r="E195" i="1"/>
  <c r="F195" i="1"/>
  <c r="B196" i="1"/>
  <c r="C196" i="1"/>
  <c r="D196" i="1"/>
  <c r="E196" i="1"/>
  <c r="F196" i="1"/>
  <c r="B197" i="1"/>
  <c r="C197" i="1"/>
  <c r="D197" i="1"/>
  <c r="E197" i="1"/>
  <c r="F197" i="1"/>
  <c r="B198" i="1"/>
  <c r="C198" i="1"/>
  <c r="D198" i="1"/>
  <c r="E198" i="1"/>
  <c r="F198" i="1"/>
  <c r="B199" i="1"/>
  <c r="C199" i="1"/>
  <c r="D199" i="1"/>
  <c r="E199" i="1"/>
  <c r="F199" i="1"/>
  <c r="B200" i="1"/>
  <c r="C200" i="1"/>
  <c r="D200" i="1"/>
  <c r="E200" i="1"/>
  <c r="F200" i="1"/>
  <c r="B201" i="1"/>
  <c r="C201" i="1"/>
  <c r="D201" i="1"/>
  <c r="E201" i="1"/>
  <c r="F201" i="1"/>
  <c r="B202" i="1"/>
  <c r="C202" i="1"/>
  <c r="D202" i="1"/>
  <c r="E202" i="1"/>
  <c r="F202" i="1"/>
  <c r="B203" i="1"/>
  <c r="C203" i="1"/>
  <c r="D203" i="1"/>
  <c r="E203" i="1"/>
  <c r="F203" i="1"/>
  <c r="B204" i="1"/>
  <c r="C204" i="1"/>
  <c r="D204" i="1"/>
  <c r="E204" i="1"/>
  <c r="F204" i="1"/>
  <c r="B205" i="1"/>
  <c r="C205" i="1"/>
  <c r="D205" i="1"/>
  <c r="E205" i="1"/>
  <c r="F205" i="1"/>
  <c r="B206" i="1"/>
  <c r="C206" i="1"/>
  <c r="D206" i="1"/>
  <c r="E206" i="1"/>
  <c r="F206" i="1"/>
  <c r="B207" i="1"/>
  <c r="C207" i="1"/>
  <c r="D207" i="1"/>
  <c r="E207" i="1"/>
  <c r="F207" i="1"/>
  <c r="B208" i="1"/>
  <c r="C208" i="1"/>
  <c r="D208" i="1"/>
  <c r="E208" i="1"/>
  <c r="F208" i="1"/>
  <c r="B209" i="1"/>
  <c r="C209" i="1"/>
  <c r="D209" i="1"/>
  <c r="E209" i="1"/>
  <c r="F209" i="1"/>
  <c r="B210" i="1"/>
  <c r="C210" i="1"/>
  <c r="D210" i="1"/>
  <c r="E210" i="1"/>
  <c r="F210" i="1"/>
  <c r="B211" i="1"/>
  <c r="C211" i="1"/>
  <c r="D211" i="1"/>
  <c r="E211" i="1"/>
  <c r="F211" i="1"/>
  <c r="B212" i="1"/>
  <c r="C212" i="1"/>
  <c r="D212" i="1"/>
  <c r="E212" i="1"/>
  <c r="F212" i="1"/>
  <c r="B213" i="1"/>
  <c r="C213" i="1"/>
  <c r="D213" i="1"/>
  <c r="E213" i="1"/>
  <c r="F213" i="1"/>
  <c r="B214" i="1"/>
  <c r="C214" i="1"/>
  <c r="D214" i="1"/>
  <c r="E214" i="1"/>
  <c r="F214" i="1"/>
  <c r="B215" i="1"/>
  <c r="C215" i="1"/>
  <c r="D215" i="1"/>
  <c r="E215" i="1"/>
  <c r="F215" i="1"/>
  <c r="B216" i="1"/>
  <c r="C216" i="1"/>
  <c r="D216" i="1"/>
  <c r="E216" i="1"/>
  <c r="F216" i="1"/>
  <c r="B217" i="1"/>
  <c r="C217" i="1"/>
  <c r="D217" i="1"/>
  <c r="E217" i="1"/>
  <c r="F217" i="1"/>
  <c r="B218" i="1"/>
  <c r="C218" i="1"/>
  <c r="D218" i="1"/>
  <c r="E218" i="1"/>
  <c r="F218" i="1"/>
  <c r="B219" i="1"/>
  <c r="C219" i="1"/>
  <c r="D219" i="1"/>
  <c r="E219" i="1"/>
  <c r="F219" i="1"/>
  <c r="B220" i="1"/>
  <c r="C220" i="1"/>
  <c r="D220" i="1"/>
  <c r="E220" i="1"/>
  <c r="F220" i="1"/>
  <c r="B221" i="1"/>
  <c r="C221" i="1"/>
  <c r="D221" i="1"/>
  <c r="E221" i="1"/>
  <c r="F221" i="1"/>
  <c r="B222" i="1"/>
  <c r="C222" i="1"/>
  <c r="D222" i="1"/>
  <c r="E222" i="1"/>
  <c r="F222" i="1"/>
  <c r="B223" i="1"/>
  <c r="C223" i="1"/>
  <c r="D223" i="1"/>
  <c r="E223" i="1"/>
  <c r="F223" i="1"/>
  <c r="B224" i="1"/>
  <c r="C224" i="1"/>
  <c r="D224" i="1"/>
  <c r="E224" i="1"/>
  <c r="F224" i="1"/>
  <c r="B225" i="1"/>
  <c r="C225" i="1"/>
  <c r="D225" i="1"/>
  <c r="E225" i="1"/>
  <c r="F225" i="1"/>
  <c r="B226" i="1"/>
  <c r="C226" i="1"/>
  <c r="D226" i="1"/>
  <c r="E226" i="1"/>
  <c r="F226" i="1"/>
  <c r="B227" i="1"/>
  <c r="C227" i="1"/>
  <c r="D227" i="1"/>
  <c r="E227" i="1"/>
  <c r="F227" i="1"/>
  <c r="B228" i="1"/>
  <c r="C228" i="1"/>
  <c r="D228" i="1"/>
  <c r="E228" i="1"/>
  <c r="F228" i="1"/>
  <c r="B229" i="1"/>
  <c r="C229" i="1"/>
  <c r="D229" i="1"/>
  <c r="E229" i="1"/>
  <c r="F229" i="1"/>
  <c r="B230" i="1"/>
  <c r="C230" i="1"/>
  <c r="D230" i="1"/>
  <c r="E230" i="1"/>
  <c r="F230" i="1"/>
  <c r="B231" i="1"/>
  <c r="C231" i="1"/>
  <c r="D231" i="1"/>
  <c r="E231" i="1"/>
  <c r="F231" i="1"/>
  <c r="B232" i="1"/>
  <c r="C232" i="1"/>
  <c r="D232" i="1"/>
  <c r="E232" i="1"/>
  <c r="F232" i="1"/>
  <c r="B233" i="1"/>
  <c r="C233" i="1"/>
  <c r="D233" i="1"/>
  <c r="E233" i="1"/>
  <c r="F233" i="1"/>
  <c r="B234" i="1"/>
  <c r="C234" i="1"/>
  <c r="D234" i="1"/>
  <c r="E234" i="1"/>
  <c r="F234" i="1"/>
  <c r="B235" i="1"/>
  <c r="C235" i="1"/>
  <c r="D235" i="1"/>
  <c r="E235" i="1"/>
  <c r="F235" i="1"/>
  <c r="B236" i="1"/>
  <c r="C236" i="1"/>
  <c r="D236" i="1"/>
  <c r="E236" i="1"/>
  <c r="F236" i="1"/>
  <c r="B237" i="1"/>
  <c r="C237" i="1"/>
  <c r="D237" i="1"/>
  <c r="E237" i="1"/>
  <c r="F237" i="1"/>
  <c r="B238" i="1"/>
  <c r="C238" i="1"/>
  <c r="D238" i="1"/>
  <c r="E238" i="1"/>
  <c r="F238" i="1"/>
  <c r="B239" i="1"/>
  <c r="C239" i="1"/>
  <c r="D239" i="1"/>
  <c r="E239" i="1"/>
  <c r="F239" i="1"/>
  <c r="B240" i="1"/>
  <c r="C240" i="1"/>
  <c r="D240" i="1"/>
  <c r="E240" i="1"/>
  <c r="F240" i="1"/>
  <c r="B241" i="1"/>
  <c r="C241" i="1"/>
  <c r="D241" i="1"/>
  <c r="E241" i="1"/>
  <c r="F241" i="1"/>
  <c r="B242" i="1"/>
  <c r="C242" i="1"/>
  <c r="D242" i="1"/>
  <c r="E242" i="1"/>
  <c r="F242" i="1"/>
  <c r="B243" i="1"/>
  <c r="C243" i="1"/>
  <c r="D243" i="1"/>
  <c r="E243" i="1"/>
  <c r="F243" i="1"/>
  <c r="B244" i="1"/>
  <c r="C244" i="1"/>
  <c r="D244" i="1"/>
  <c r="E244" i="1"/>
  <c r="F244" i="1"/>
  <c r="B245" i="1"/>
  <c r="C245" i="1"/>
  <c r="D245" i="1"/>
  <c r="E245" i="1"/>
  <c r="F245" i="1"/>
  <c r="B246" i="1"/>
  <c r="C246" i="1"/>
  <c r="D246" i="1"/>
  <c r="E246" i="1"/>
  <c r="F246" i="1"/>
  <c r="B247" i="1"/>
  <c r="C247" i="1"/>
  <c r="D247" i="1"/>
  <c r="E247" i="1"/>
  <c r="F247" i="1"/>
  <c r="B248" i="1"/>
  <c r="C248" i="1"/>
  <c r="D248" i="1"/>
  <c r="E248" i="1"/>
  <c r="F248" i="1"/>
  <c r="B249" i="1"/>
  <c r="C249" i="1"/>
  <c r="D249" i="1"/>
  <c r="E249" i="1"/>
  <c r="F249" i="1"/>
  <c r="B250" i="1"/>
  <c r="C250" i="1"/>
  <c r="D250" i="1"/>
  <c r="E250" i="1"/>
  <c r="F250" i="1"/>
  <c r="B251" i="1"/>
  <c r="C251" i="1"/>
  <c r="D251" i="1"/>
  <c r="E251" i="1"/>
  <c r="F251" i="1"/>
  <c r="B252" i="1"/>
  <c r="C252" i="1"/>
  <c r="D252" i="1"/>
  <c r="E252" i="1"/>
  <c r="F252" i="1"/>
  <c r="B253" i="1"/>
  <c r="C253" i="1"/>
  <c r="D253" i="1"/>
  <c r="E253" i="1"/>
  <c r="F253" i="1"/>
  <c r="B254" i="1"/>
  <c r="C254" i="1"/>
  <c r="D254" i="1"/>
  <c r="E254" i="1"/>
  <c r="F254" i="1"/>
  <c r="B255" i="1"/>
  <c r="C255" i="1"/>
  <c r="D255" i="1"/>
  <c r="E255" i="1"/>
  <c r="F255" i="1"/>
  <c r="B256" i="1"/>
  <c r="C256" i="1"/>
  <c r="D256" i="1"/>
  <c r="E256" i="1"/>
  <c r="F256" i="1"/>
  <c r="B257" i="1"/>
  <c r="C257" i="1"/>
  <c r="D257" i="1"/>
  <c r="E257" i="1"/>
  <c r="F257" i="1"/>
  <c r="B258" i="1"/>
  <c r="C258" i="1"/>
  <c r="D258" i="1"/>
  <c r="E258" i="1"/>
  <c r="F258" i="1"/>
  <c r="B259" i="1"/>
  <c r="C259" i="1"/>
  <c r="D259" i="1"/>
  <c r="E259" i="1"/>
  <c r="F259" i="1"/>
  <c r="B260" i="1"/>
  <c r="C260" i="1"/>
  <c r="D260" i="1"/>
  <c r="E260" i="1"/>
  <c r="F260" i="1"/>
  <c r="B261" i="1"/>
  <c r="C261" i="1"/>
  <c r="D261" i="1"/>
  <c r="E261" i="1"/>
  <c r="F261" i="1"/>
  <c r="B262" i="1"/>
  <c r="C262" i="1"/>
  <c r="D262" i="1"/>
  <c r="E262" i="1"/>
  <c r="F262" i="1"/>
  <c r="B263" i="1"/>
  <c r="C263" i="1"/>
  <c r="D263" i="1"/>
  <c r="E263" i="1"/>
  <c r="F263" i="1"/>
  <c r="B264" i="1"/>
  <c r="C264" i="1"/>
  <c r="D264" i="1"/>
  <c r="E264" i="1"/>
  <c r="F264" i="1"/>
  <c r="B265" i="1"/>
  <c r="C265" i="1"/>
  <c r="D265" i="1"/>
  <c r="E265" i="1"/>
  <c r="F265" i="1"/>
  <c r="B266" i="1"/>
  <c r="C266" i="1"/>
  <c r="D266" i="1"/>
  <c r="E266" i="1"/>
  <c r="F266" i="1"/>
  <c r="B267" i="1"/>
  <c r="C267" i="1"/>
  <c r="D267" i="1"/>
  <c r="E267" i="1"/>
  <c r="F267" i="1"/>
  <c r="B268" i="1"/>
  <c r="C268" i="1"/>
  <c r="D268" i="1"/>
  <c r="E268" i="1"/>
  <c r="F268" i="1"/>
  <c r="B269" i="1"/>
  <c r="C269" i="1"/>
  <c r="D269" i="1"/>
  <c r="E269" i="1"/>
  <c r="F269" i="1"/>
  <c r="B270" i="1"/>
  <c r="C270" i="1"/>
  <c r="D270" i="1"/>
  <c r="E270" i="1"/>
  <c r="F270" i="1"/>
  <c r="B271" i="1"/>
  <c r="C271" i="1"/>
  <c r="D271" i="1"/>
  <c r="E271" i="1"/>
  <c r="F271" i="1"/>
  <c r="B272" i="1"/>
  <c r="C272" i="1"/>
  <c r="D272" i="1"/>
  <c r="E272" i="1"/>
  <c r="F272" i="1"/>
  <c r="B273" i="1"/>
  <c r="C273" i="1"/>
  <c r="D273" i="1"/>
  <c r="E273" i="1"/>
  <c r="F273" i="1"/>
  <c r="B274" i="1"/>
  <c r="C274" i="1"/>
  <c r="D274" i="1"/>
  <c r="E274" i="1"/>
  <c r="F274" i="1"/>
  <c r="B275" i="1"/>
  <c r="C275" i="1"/>
  <c r="D275" i="1"/>
  <c r="E275" i="1"/>
  <c r="F275" i="1"/>
  <c r="B276" i="1"/>
  <c r="C276" i="1"/>
  <c r="D276" i="1"/>
  <c r="E276" i="1"/>
  <c r="F276" i="1"/>
  <c r="B277" i="1"/>
  <c r="C277" i="1"/>
  <c r="D277" i="1"/>
  <c r="E277" i="1"/>
  <c r="F277" i="1"/>
  <c r="B278" i="1"/>
  <c r="C278" i="1"/>
  <c r="D278" i="1"/>
  <c r="E278" i="1"/>
  <c r="F278" i="1"/>
  <c r="B279" i="1"/>
  <c r="C279" i="1"/>
  <c r="D279" i="1"/>
  <c r="E279" i="1"/>
  <c r="F279" i="1"/>
  <c r="B280" i="1"/>
  <c r="C280" i="1"/>
  <c r="D280" i="1"/>
  <c r="E280" i="1"/>
  <c r="F280" i="1"/>
  <c r="B281" i="1"/>
  <c r="C281" i="1"/>
  <c r="D281" i="1"/>
  <c r="E281" i="1"/>
  <c r="F281" i="1"/>
  <c r="B282" i="1"/>
  <c r="C282" i="1"/>
  <c r="D282" i="1"/>
  <c r="E282" i="1"/>
  <c r="F282" i="1"/>
  <c r="B283" i="1"/>
  <c r="C283" i="1"/>
  <c r="D283" i="1"/>
  <c r="E283" i="1"/>
  <c r="F283" i="1"/>
  <c r="B284" i="1"/>
  <c r="C284" i="1"/>
  <c r="D284" i="1"/>
  <c r="E284" i="1"/>
  <c r="F284" i="1"/>
  <c r="B285" i="1"/>
  <c r="C285" i="1"/>
  <c r="D285" i="1"/>
  <c r="E285" i="1"/>
  <c r="F285" i="1"/>
  <c r="B286" i="1"/>
  <c r="C286" i="1"/>
  <c r="D286" i="1"/>
  <c r="E286" i="1"/>
  <c r="F286" i="1"/>
  <c r="B287" i="1"/>
  <c r="C287" i="1"/>
  <c r="D287" i="1"/>
  <c r="E287" i="1"/>
  <c r="F287" i="1"/>
  <c r="B288" i="1"/>
  <c r="C288" i="1"/>
  <c r="D288" i="1"/>
  <c r="E288" i="1"/>
  <c r="F288" i="1"/>
  <c r="B289" i="1"/>
  <c r="C289" i="1"/>
  <c r="D289" i="1"/>
  <c r="E289" i="1"/>
  <c r="F289" i="1"/>
  <c r="B290" i="1"/>
  <c r="C290" i="1"/>
  <c r="D290" i="1"/>
  <c r="E290" i="1"/>
  <c r="F290" i="1"/>
  <c r="B291" i="1"/>
  <c r="C291" i="1"/>
  <c r="D291" i="1"/>
  <c r="E291" i="1"/>
  <c r="F291" i="1"/>
  <c r="B292" i="1"/>
  <c r="C292" i="1"/>
  <c r="D292" i="1"/>
  <c r="E292" i="1"/>
  <c r="F292" i="1"/>
  <c r="B293" i="1"/>
  <c r="C293" i="1"/>
  <c r="D293" i="1"/>
  <c r="E293" i="1"/>
  <c r="F293" i="1"/>
  <c r="B294" i="1"/>
  <c r="C294" i="1"/>
  <c r="D294" i="1"/>
  <c r="E294" i="1"/>
  <c r="F294" i="1"/>
  <c r="B295" i="1"/>
  <c r="C295" i="1"/>
  <c r="D295" i="1"/>
  <c r="E295" i="1"/>
  <c r="F295" i="1"/>
  <c r="B296" i="1"/>
  <c r="C296" i="1"/>
  <c r="D296" i="1"/>
  <c r="E296" i="1"/>
  <c r="F296" i="1"/>
  <c r="B297" i="1"/>
  <c r="C297" i="1"/>
  <c r="D297" i="1"/>
  <c r="E297" i="1"/>
  <c r="F297" i="1"/>
  <c r="B298" i="1"/>
  <c r="C298" i="1"/>
  <c r="D298" i="1"/>
  <c r="E298" i="1"/>
  <c r="F298" i="1"/>
  <c r="B299" i="1"/>
  <c r="C299" i="1"/>
  <c r="D299" i="1"/>
  <c r="E299" i="1"/>
  <c r="F299" i="1"/>
  <c r="B300" i="1"/>
  <c r="C300" i="1"/>
  <c r="D300" i="1"/>
  <c r="E300" i="1"/>
  <c r="F300" i="1"/>
  <c r="B301" i="1"/>
  <c r="C301" i="1"/>
  <c r="D301" i="1"/>
  <c r="E301" i="1"/>
  <c r="F301" i="1"/>
  <c r="B302" i="1"/>
  <c r="C302" i="1"/>
  <c r="D302" i="1"/>
  <c r="E302" i="1"/>
  <c r="F302" i="1"/>
  <c r="B303" i="1"/>
  <c r="C303" i="1"/>
  <c r="D303" i="1"/>
  <c r="E303" i="1"/>
  <c r="F303" i="1"/>
  <c r="B304" i="1"/>
  <c r="C304" i="1"/>
  <c r="D304" i="1"/>
  <c r="E304" i="1"/>
  <c r="F304" i="1"/>
  <c r="B305" i="1"/>
  <c r="C305" i="1"/>
  <c r="D305" i="1"/>
  <c r="E305" i="1"/>
  <c r="F305" i="1"/>
  <c r="B306" i="1"/>
  <c r="C306" i="1"/>
  <c r="D306" i="1"/>
  <c r="E306" i="1"/>
  <c r="F306" i="1"/>
  <c r="B307" i="1"/>
  <c r="C307" i="1"/>
  <c r="D307" i="1"/>
  <c r="E307" i="1"/>
  <c r="F307" i="1"/>
  <c r="B308" i="1"/>
  <c r="C308" i="1"/>
  <c r="D308" i="1"/>
  <c r="E308" i="1"/>
  <c r="F308" i="1"/>
  <c r="B309" i="1"/>
  <c r="C309" i="1"/>
  <c r="D309" i="1"/>
  <c r="E309" i="1"/>
  <c r="F309" i="1"/>
  <c r="B310" i="1"/>
  <c r="C310" i="1"/>
  <c r="D310" i="1"/>
  <c r="E310" i="1"/>
  <c r="F310" i="1"/>
  <c r="B311" i="1"/>
  <c r="C311" i="1"/>
  <c r="D311" i="1"/>
  <c r="E311" i="1"/>
  <c r="F311" i="1"/>
  <c r="B312" i="1"/>
  <c r="C312" i="1"/>
  <c r="D312" i="1"/>
  <c r="E312" i="1"/>
  <c r="F312" i="1"/>
  <c r="B313" i="1"/>
  <c r="C313" i="1"/>
  <c r="D313" i="1"/>
  <c r="E313" i="1"/>
  <c r="F313" i="1"/>
  <c r="B314" i="1"/>
  <c r="C314" i="1"/>
  <c r="D314" i="1"/>
  <c r="E314" i="1"/>
  <c r="F314" i="1"/>
  <c r="B315" i="1"/>
  <c r="C315" i="1"/>
  <c r="D315" i="1"/>
  <c r="E315" i="1"/>
  <c r="F315" i="1"/>
  <c r="B316" i="1"/>
  <c r="C316" i="1"/>
  <c r="D316" i="1"/>
  <c r="E316" i="1"/>
  <c r="F316" i="1"/>
  <c r="B317" i="1"/>
  <c r="C317" i="1"/>
  <c r="D317" i="1"/>
  <c r="E317" i="1"/>
  <c r="F317" i="1"/>
  <c r="B318" i="1"/>
  <c r="C318" i="1"/>
  <c r="D318" i="1"/>
  <c r="E318" i="1"/>
  <c r="F318" i="1"/>
  <c r="B319" i="1"/>
  <c r="C319" i="1"/>
  <c r="D319" i="1"/>
  <c r="E319" i="1"/>
  <c r="F319" i="1"/>
  <c r="B320" i="1"/>
  <c r="C320" i="1"/>
  <c r="D320" i="1"/>
  <c r="E320" i="1"/>
  <c r="F320" i="1"/>
  <c r="B321" i="1"/>
  <c r="C321" i="1"/>
  <c r="D321" i="1"/>
  <c r="E321" i="1"/>
  <c r="F321" i="1"/>
  <c r="B322" i="1"/>
  <c r="C322" i="1"/>
  <c r="D322" i="1"/>
  <c r="E322" i="1"/>
  <c r="F322" i="1"/>
  <c r="B323" i="1"/>
  <c r="C323" i="1"/>
  <c r="D323" i="1"/>
  <c r="E323" i="1"/>
  <c r="F323" i="1"/>
  <c r="B324" i="1"/>
  <c r="C324" i="1"/>
  <c r="D324" i="1"/>
  <c r="E324" i="1"/>
  <c r="F324" i="1"/>
  <c r="B325" i="1"/>
  <c r="C325" i="1"/>
  <c r="D325" i="1"/>
  <c r="E325" i="1"/>
  <c r="F325" i="1"/>
  <c r="B326" i="1"/>
  <c r="C326" i="1"/>
  <c r="D326" i="1"/>
  <c r="E326" i="1"/>
  <c r="F326" i="1"/>
  <c r="B327" i="1"/>
  <c r="C327" i="1"/>
  <c r="D327" i="1"/>
  <c r="E327" i="1"/>
  <c r="F327" i="1"/>
  <c r="B328" i="1"/>
  <c r="C328" i="1"/>
  <c r="D328" i="1"/>
  <c r="E328" i="1"/>
  <c r="F328" i="1"/>
  <c r="B329" i="1"/>
  <c r="C329" i="1"/>
  <c r="D329" i="1"/>
  <c r="E329" i="1"/>
  <c r="F329" i="1"/>
  <c r="B330" i="1"/>
  <c r="C330" i="1"/>
  <c r="D330" i="1"/>
  <c r="E330" i="1"/>
  <c r="F330" i="1"/>
  <c r="B331" i="1"/>
  <c r="C331" i="1"/>
  <c r="D331" i="1"/>
  <c r="E331" i="1"/>
  <c r="F331" i="1"/>
  <c r="B332" i="1"/>
  <c r="C332" i="1"/>
  <c r="D332" i="1"/>
  <c r="E332" i="1"/>
  <c r="F332" i="1"/>
  <c r="B333" i="1"/>
  <c r="C333" i="1"/>
  <c r="D333" i="1"/>
  <c r="E333" i="1"/>
  <c r="F333" i="1"/>
  <c r="B334" i="1"/>
  <c r="C334" i="1"/>
  <c r="D334" i="1"/>
  <c r="E334" i="1"/>
  <c r="F334" i="1"/>
  <c r="B335" i="1"/>
  <c r="C335" i="1"/>
  <c r="D335" i="1"/>
  <c r="E335" i="1"/>
  <c r="F335" i="1"/>
  <c r="B336" i="1"/>
  <c r="C336" i="1"/>
  <c r="D336" i="1"/>
  <c r="E336" i="1"/>
  <c r="F336" i="1"/>
  <c r="B337" i="1"/>
  <c r="C337" i="1"/>
  <c r="D337" i="1"/>
  <c r="E337" i="1"/>
  <c r="F337" i="1"/>
  <c r="B338" i="1"/>
  <c r="C338" i="1"/>
  <c r="D338" i="1"/>
  <c r="E338" i="1"/>
  <c r="F338" i="1"/>
  <c r="B339" i="1"/>
  <c r="C339" i="1"/>
  <c r="D339" i="1"/>
  <c r="E339" i="1"/>
  <c r="F339" i="1"/>
  <c r="B340" i="1"/>
  <c r="C340" i="1"/>
  <c r="D340" i="1"/>
  <c r="E340" i="1"/>
  <c r="F340" i="1"/>
  <c r="B341" i="1"/>
  <c r="C341" i="1"/>
  <c r="D341" i="1"/>
  <c r="E341" i="1"/>
  <c r="F341" i="1"/>
  <c r="B342" i="1"/>
  <c r="C342" i="1"/>
  <c r="D342" i="1"/>
  <c r="E342" i="1"/>
  <c r="F342" i="1"/>
  <c r="B343" i="1"/>
  <c r="C343" i="1"/>
  <c r="D343" i="1"/>
  <c r="E343" i="1"/>
  <c r="F343" i="1"/>
  <c r="B344" i="1"/>
  <c r="C344" i="1"/>
  <c r="D344" i="1"/>
  <c r="E344" i="1"/>
  <c r="F344" i="1"/>
  <c r="B345" i="1"/>
  <c r="C345" i="1"/>
  <c r="D345" i="1"/>
  <c r="E345" i="1"/>
  <c r="F345" i="1"/>
  <c r="B346" i="1"/>
  <c r="C346" i="1"/>
  <c r="D346" i="1"/>
  <c r="E346" i="1"/>
  <c r="F346" i="1"/>
  <c r="B347" i="1"/>
  <c r="C347" i="1"/>
  <c r="D347" i="1"/>
  <c r="E347" i="1"/>
  <c r="F347" i="1"/>
  <c r="B348" i="1"/>
  <c r="C348" i="1"/>
  <c r="D348" i="1"/>
  <c r="E348" i="1"/>
  <c r="F348" i="1"/>
  <c r="B349" i="1"/>
  <c r="C349" i="1"/>
  <c r="D349" i="1"/>
  <c r="E349" i="1"/>
  <c r="F349" i="1"/>
  <c r="B350" i="1"/>
  <c r="C350" i="1"/>
  <c r="D350" i="1"/>
  <c r="E350" i="1"/>
  <c r="F350" i="1"/>
  <c r="B351" i="1"/>
  <c r="C351" i="1"/>
  <c r="D351" i="1"/>
  <c r="E351" i="1"/>
  <c r="F351" i="1"/>
  <c r="B352" i="1"/>
  <c r="C352" i="1"/>
  <c r="D352" i="1"/>
  <c r="E352" i="1"/>
  <c r="F352" i="1"/>
  <c r="B353" i="1"/>
  <c r="C353" i="1"/>
  <c r="D353" i="1"/>
  <c r="E353" i="1"/>
  <c r="F353" i="1"/>
  <c r="B354" i="1"/>
  <c r="C354" i="1"/>
  <c r="D354" i="1"/>
  <c r="E354" i="1"/>
  <c r="F354" i="1"/>
  <c r="B355" i="1"/>
  <c r="C355" i="1"/>
  <c r="D355" i="1"/>
  <c r="E355" i="1"/>
  <c r="F355" i="1"/>
  <c r="B356" i="1"/>
  <c r="C356" i="1"/>
  <c r="D356" i="1"/>
  <c r="E356" i="1"/>
  <c r="F356" i="1"/>
  <c r="B357" i="1"/>
  <c r="C357" i="1"/>
  <c r="D357" i="1"/>
  <c r="E357" i="1"/>
  <c r="F357" i="1"/>
  <c r="B358" i="1"/>
  <c r="C358" i="1"/>
  <c r="D358" i="1"/>
  <c r="E358" i="1"/>
  <c r="F358" i="1"/>
  <c r="B359" i="1"/>
  <c r="C359" i="1"/>
  <c r="D359" i="1"/>
  <c r="E359" i="1"/>
  <c r="F359" i="1"/>
  <c r="B360" i="1"/>
  <c r="C360" i="1"/>
  <c r="D360" i="1"/>
  <c r="E360" i="1"/>
  <c r="F360" i="1"/>
  <c r="B361" i="1"/>
  <c r="C361" i="1"/>
  <c r="D361" i="1"/>
  <c r="E361" i="1"/>
  <c r="F361" i="1"/>
  <c r="B362" i="1"/>
  <c r="C362" i="1"/>
  <c r="D362" i="1"/>
  <c r="E362" i="1"/>
  <c r="F362" i="1"/>
  <c r="B363" i="1"/>
  <c r="C363" i="1"/>
  <c r="D363" i="1"/>
  <c r="E363" i="1"/>
  <c r="F363" i="1"/>
  <c r="B364" i="1"/>
  <c r="C364" i="1"/>
  <c r="D364" i="1"/>
  <c r="E364" i="1"/>
  <c r="F364" i="1"/>
  <c r="B365" i="1"/>
  <c r="C365" i="1"/>
  <c r="D365" i="1"/>
  <c r="E365" i="1"/>
  <c r="F365" i="1"/>
  <c r="B366" i="1"/>
  <c r="C366" i="1"/>
  <c r="D366" i="1"/>
  <c r="E366" i="1"/>
  <c r="F366" i="1"/>
  <c r="B367" i="1"/>
  <c r="C367" i="1"/>
  <c r="D367" i="1"/>
  <c r="E367" i="1"/>
  <c r="F367" i="1"/>
  <c r="B368" i="1"/>
  <c r="C368" i="1"/>
  <c r="D368" i="1"/>
  <c r="E368" i="1"/>
  <c r="F368" i="1"/>
  <c r="B369" i="1"/>
  <c r="C369" i="1"/>
  <c r="D369" i="1"/>
  <c r="E369" i="1"/>
  <c r="F369" i="1"/>
  <c r="B370" i="1"/>
  <c r="C370" i="1"/>
  <c r="D370" i="1"/>
  <c r="E370" i="1"/>
  <c r="F370" i="1"/>
  <c r="B371" i="1"/>
  <c r="C371" i="1"/>
  <c r="D371" i="1"/>
  <c r="E371" i="1"/>
  <c r="F371" i="1"/>
  <c r="B372" i="1"/>
  <c r="C372" i="1"/>
  <c r="D372" i="1"/>
  <c r="E372" i="1"/>
  <c r="F372" i="1"/>
  <c r="B373" i="1"/>
  <c r="C373" i="1"/>
  <c r="D373" i="1"/>
  <c r="E373" i="1"/>
  <c r="F373" i="1"/>
  <c r="B374" i="1"/>
  <c r="C374" i="1"/>
  <c r="D374" i="1"/>
  <c r="E374" i="1"/>
  <c r="F374" i="1"/>
  <c r="B375" i="1"/>
  <c r="C375" i="1"/>
  <c r="D375" i="1"/>
  <c r="E375" i="1"/>
  <c r="F375" i="1"/>
  <c r="B376" i="1"/>
  <c r="C376" i="1"/>
  <c r="D376" i="1"/>
  <c r="E376" i="1"/>
  <c r="F376" i="1"/>
  <c r="B377" i="1"/>
  <c r="C377" i="1"/>
  <c r="D377" i="1"/>
  <c r="E377" i="1"/>
  <c r="F377" i="1"/>
  <c r="B378" i="1"/>
  <c r="C378" i="1"/>
  <c r="D378" i="1"/>
  <c r="E378" i="1"/>
  <c r="F378" i="1"/>
  <c r="B379" i="1"/>
  <c r="C379" i="1"/>
  <c r="D379" i="1"/>
  <c r="E379" i="1"/>
  <c r="F379" i="1"/>
  <c r="B380" i="1"/>
  <c r="C380" i="1"/>
  <c r="D380" i="1"/>
  <c r="E380" i="1"/>
  <c r="F380" i="1"/>
  <c r="B381" i="1"/>
  <c r="C381" i="1"/>
  <c r="D381" i="1"/>
  <c r="E381" i="1"/>
  <c r="F381" i="1"/>
  <c r="B382" i="1"/>
  <c r="C382" i="1"/>
  <c r="D382" i="1"/>
  <c r="E382" i="1"/>
  <c r="F382" i="1"/>
  <c r="B383" i="1"/>
  <c r="C383" i="1"/>
  <c r="D383" i="1"/>
  <c r="E383" i="1"/>
  <c r="F383" i="1"/>
  <c r="B384" i="1"/>
  <c r="C384" i="1"/>
  <c r="D384" i="1"/>
  <c r="E384" i="1"/>
  <c r="F384" i="1"/>
  <c r="B385" i="1"/>
  <c r="C385" i="1"/>
  <c r="D385" i="1"/>
  <c r="E385" i="1"/>
  <c r="F385" i="1"/>
  <c r="B386" i="1"/>
  <c r="C386" i="1"/>
  <c r="D386" i="1"/>
  <c r="E386" i="1"/>
  <c r="F386" i="1"/>
  <c r="B387" i="1"/>
  <c r="C387" i="1"/>
  <c r="D387" i="1"/>
  <c r="E387" i="1"/>
  <c r="F387" i="1"/>
  <c r="B388" i="1"/>
  <c r="C388" i="1"/>
  <c r="D388" i="1"/>
  <c r="E388" i="1"/>
  <c r="F388" i="1"/>
  <c r="B389" i="1"/>
  <c r="C389" i="1"/>
  <c r="D389" i="1"/>
  <c r="E389" i="1"/>
  <c r="F389" i="1"/>
  <c r="B390" i="1"/>
  <c r="C390" i="1"/>
  <c r="D390" i="1"/>
  <c r="E390" i="1"/>
  <c r="F390" i="1"/>
  <c r="B391" i="1"/>
  <c r="C391" i="1"/>
  <c r="D391" i="1"/>
  <c r="E391" i="1"/>
  <c r="F391" i="1"/>
  <c r="B392" i="1"/>
  <c r="C392" i="1"/>
  <c r="D392" i="1"/>
  <c r="E392" i="1"/>
  <c r="F392" i="1"/>
  <c r="B393" i="1"/>
  <c r="C393" i="1"/>
  <c r="D393" i="1"/>
  <c r="E393" i="1"/>
  <c r="F393" i="1"/>
  <c r="B394" i="1"/>
  <c r="C394" i="1"/>
  <c r="D394" i="1"/>
  <c r="E394" i="1"/>
  <c r="F394" i="1"/>
  <c r="B395" i="1"/>
  <c r="C395" i="1"/>
  <c r="D395" i="1"/>
  <c r="E395" i="1"/>
  <c r="F395" i="1"/>
  <c r="B396" i="1"/>
  <c r="C396" i="1"/>
  <c r="D396" i="1"/>
  <c r="E396" i="1"/>
  <c r="F396" i="1"/>
  <c r="B397" i="1"/>
  <c r="C397" i="1"/>
  <c r="D397" i="1"/>
  <c r="E397" i="1"/>
  <c r="F397" i="1"/>
  <c r="B398" i="1"/>
  <c r="C398" i="1"/>
  <c r="D398" i="1"/>
  <c r="E398" i="1"/>
  <c r="F398" i="1"/>
  <c r="B399" i="1"/>
  <c r="C399" i="1"/>
  <c r="D399" i="1"/>
  <c r="E399" i="1"/>
  <c r="F399" i="1"/>
  <c r="B400" i="1"/>
  <c r="C400" i="1"/>
  <c r="D400" i="1"/>
  <c r="E400" i="1"/>
  <c r="F400" i="1"/>
  <c r="B401" i="1"/>
  <c r="C401" i="1"/>
  <c r="D401" i="1"/>
  <c r="E401" i="1"/>
  <c r="F401" i="1"/>
  <c r="B402" i="1"/>
  <c r="C402" i="1"/>
  <c r="D402" i="1"/>
  <c r="E402" i="1"/>
  <c r="F402" i="1"/>
  <c r="B403" i="1"/>
  <c r="C403" i="1"/>
  <c r="D403" i="1"/>
  <c r="E403" i="1"/>
  <c r="F403" i="1"/>
  <c r="B404" i="1"/>
  <c r="C404" i="1"/>
  <c r="D404" i="1"/>
  <c r="E404" i="1"/>
  <c r="F404" i="1"/>
  <c r="B405" i="1"/>
  <c r="C405" i="1"/>
  <c r="D405" i="1"/>
  <c r="E405" i="1"/>
  <c r="F405" i="1"/>
  <c r="B406" i="1"/>
  <c r="C406" i="1"/>
  <c r="D406" i="1"/>
  <c r="E406" i="1"/>
  <c r="F406" i="1"/>
  <c r="B407" i="1"/>
  <c r="C407" i="1"/>
  <c r="D407" i="1"/>
  <c r="E407" i="1"/>
  <c r="F407" i="1"/>
  <c r="B408" i="1"/>
  <c r="C408" i="1"/>
  <c r="D408" i="1"/>
  <c r="E408" i="1"/>
  <c r="F408" i="1"/>
  <c r="B409" i="1"/>
  <c r="C409" i="1"/>
  <c r="D409" i="1"/>
  <c r="E409" i="1"/>
  <c r="F409" i="1"/>
  <c r="B410" i="1"/>
  <c r="C410" i="1"/>
  <c r="D410" i="1"/>
  <c r="E410" i="1"/>
  <c r="F410" i="1"/>
  <c r="B411" i="1"/>
  <c r="C411" i="1"/>
  <c r="D411" i="1"/>
  <c r="E411" i="1"/>
  <c r="F411" i="1"/>
  <c r="B412" i="1"/>
  <c r="C412" i="1"/>
  <c r="D412" i="1"/>
  <c r="E412" i="1"/>
  <c r="F412" i="1"/>
  <c r="B413" i="1"/>
  <c r="C413" i="1"/>
  <c r="D413" i="1"/>
  <c r="E413" i="1"/>
  <c r="F413" i="1"/>
  <c r="B414" i="1"/>
  <c r="C414" i="1"/>
  <c r="D414" i="1"/>
  <c r="E414" i="1"/>
  <c r="F414" i="1"/>
  <c r="B415" i="1"/>
  <c r="C415" i="1"/>
  <c r="D415" i="1"/>
  <c r="E415" i="1"/>
  <c r="F415" i="1"/>
  <c r="B416" i="1"/>
  <c r="C416" i="1"/>
  <c r="D416" i="1"/>
  <c r="E416" i="1"/>
  <c r="F416" i="1"/>
  <c r="B417" i="1"/>
  <c r="C417" i="1"/>
  <c r="D417" i="1"/>
  <c r="E417" i="1"/>
  <c r="F417" i="1"/>
  <c r="B418" i="1"/>
  <c r="C418" i="1"/>
  <c r="D418" i="1"/>
  <c r="E418" i="1"/>
  <c r="F418" i="1"/>
  <c r="B419" i="1"/>
  <c r="C419" i="1"/>
  <c r="D419" i="1"/>
  <c r="E419" i="1"/>
  <c r="F419" i="1"/>
  <c r="B420" i="1"/>
  <c r="C420" i="1"/>
  <c r="D420" i="1"/>
  <c r="E420" i="1"/>
  <c r="F420" i="1"/>
  <c r="B421" i="1"/>
  <c r="C421" i="1"/>
  <c r="D421" i="1"/>
  <c r="E421" i="1"/>
  <c r="F421" i="1"/>
  <c r="B422" i="1"/>
  <c r="C422" i="1"/>
  <c r="D422" i="1"/>
  <c r="E422" i="1"/>
  <c r="F422" i="1"/>
  <c r="B423" i="1"/>
  <c r="C423" i="1"/>
  <c r="D423" i="1"/>
  <c r="E423" i="1"/>
  <c r="F423" i="1"/>
  <c r="B424" i="1"/>
  <c r="C424" i="1"/>
  <c r="D424" i="1"/>
  <c r="E424" i="1"/>
  <c r="F424" i="1"/>
  <c r="B425" i="1"/>
  <c r="C425" i="1"/>
  <c r="D425" i="1"/>
  <c r="E425" i="1"/>
  <c r="F425" i="1"/>
  <c r="B426" i="1"/>
  <c r="C426" i="1"/>
  <c r="D426" i="1"/>
  <c r="E426" i="1"/>
  <c r="F426" i="1"/>
  <c r="B427" i="1"/>
  <c r="C427" i="1"/>
  <c r="D427" i="1"/>
  <c r="E427" i="1"/>
  <c r="F427" i="1"/>
  <c r="B428" i="1"/>
  <c r="C428" i="1"/>
  <c r="D428" i="1"/>
  <c r="E428" i="1"/>
  <c r="F428" i="1"/>
  <c r="B429" i="1"/>
  <c r="C429" i="1"/>
  <c r="D429" i="1"/>
  <c r="E429" i="1"/>
  <c r="F429" i="1"/>
  <c r="B430" i="1"/>
  <c r="C430" i="1"/>
  <c r="D430" i="1"/>
  <c r="E430" i="1"/>
  <c r="F430" i="1"/>
  <c r="B431" i="1"/>
  <c r="C431" i="1"/>
  <c r="D431" i="1"/>
  <c r="E431" i="1"/>
  <c r="F431" i="1"/>
  <c r="B432" i="1"/>
  <c r="C432" i="1"/>
  <c r="D432" i="1"/>
  <c r="E432" i="1"/>
  <c r="F432" i="1"/>
  <c r="B433" i="1"/>
  <c r="C433" i="1"/>
  <c r="D433" i="1"/>
  <c r="E433" i="1"/>
  <c r="F433" i="1"/>
  <c r="B434" i="1"/>
  <c r="C434" i="1"/>
  <c r="D434" i="1"/>
  <c r="E434" i="1"/>
  <c r="F434" i="1"/>
  <c r="B435" i="1"/>
  <c r="C435" i="1"/>
  <c r="D435" i="1"/>
  <c r="E435" i="1"/>
  <c r="F435" i="1"/>
  <c r="B436" i="1"/>
  <c r="C436" i="1"/>
  <c r="D436" i="1"/>
  <c r="E436" i="1"/>
  <c r="F436" i="1"/>
  <c r="B437" i="1"/>
  <c r="C437" i="1"/>
  <c r="D437" i="1"/>
  <c r="E437" i="1"/>
  <c r="F437" i="1"/>
  <c r="B438" i="1"/>
  <c r="C438" i="1"/>
  <c r="D438" i="1"/>
  <c r="E438" i="1"/>
  <c r="F438" i="1"/>
  <c r="B439" i="1"/>
  <c r="C439" i="1"/>
  <c r="D439" i="1"/>
  <c r="E439" i="1"/>
  <c r="F439" i="1"/>
  <c r="B440" i="1"/>
  <c r="C440" i="1"/>
  <c r="D440" i="1"/>
  <c r="E440" i="1"/>
  <c r="F440" i="1"/>
  <c r="B441" i="1"/>
  <c r="C441" i="1"/>
  <c r="D441" i="1"/>
  <c r="E441" i="1"/>
  <c r="F441" i="1"/>
  <c r="B442" i="1"/>
  <c r="C442" i="1"/>
  <c r="D442" i="1"/>
  <c r="E442" i="1"/>
  <c r="F442" i="1"/>
  <c r="B443" i="1"/>
  <c r="C443" i="1"/>
  <c r="D443" i="1"/>
  <c r="E443" i="1"/>
  <c r="F443" i="1"/>
  <c r="B444" i="1"/>
  <c r="C444" i="1"/>
  <c r="D444" i="1"/>
  <c r="E444" i="1"/>
  <c r="F444" i="1"/>
  <c r="B445" i="1"/>
  <c r="C445" i="1"/>
  <c r="D445" i="1"/>
  <c r="E445" i="1"/>
  <c r="F445" i="1"/>
  <c r="B446" i="1"/>
  <c r="C446" i="1"/>
  <c r="D446" i="1"/>
  <c r="E446" i="1"/>
  <c r="F446" i="1"/>
  <c r="B447" i="1"/>
  <c r="C447" i="1"/>
  <c r="D447" i="1"/>
  <c r="E447" i="1"/>
  <c r="F447" i="1"/>
  <c r="B448" i="1"/>
  <c r="C448" i="1"/>
  <c r="D448" i="1"/>
  <c r="E448" i="1"/>
  <c r="F448" i="1"/>
  <c r="B449" i="1"/>
  <c r="C449" i="1"/>
  <c r="D449" i="1"/>
  <c r="E449" i="1"/>
  <c r="F449" i="1"/>
  <c r="B450" i="1"/>
  <c r="C450" i="1"/>
  <c r="D450" i="1"/>
  <c r="E450" i="1"/>
  <c r="F450" i="1"/>
  <c r="B451" i="1"/>
  <c r="C451" i="1"/>
  <c r="D451" i="1"/>
  <c r="E451" i="1"/>
  <c r="F451" i="1"/>
  <c r="B452" i="1"/>
  <c r="C452" i="1"/>
  <c r="D452" i="1"/>
  <c r="E452" i="1"/>
  <c r="F452" i="1"/>
  <c r="B453" i="1"/>
  <c r="C453" i="1"/>
  <c r="D453" i="1"/>
  <c r="E453" i="1"/>
  <c r="F453" i="1"/>
  <c r="B454" i="1"/>
  <c r="C454" i="1"/>
  <c r="D454" i="1"/>
  <c r="E454" i="1"/>
  <c r="F454" i="1"/>
  <c r="B455" i="1"/>
  <c r="C455" i="1"/>
  <c r="D455" i="1"/>
  <c r="E455" i="1"/>
  <c r="F455" i="1"/>
  <c r="B456" i="1"/>
  <c r="C456" i="1"/>
  <c r="D456" i="1"/>
  <c r="E456" i="1"/>
  <c r="F456" i="1"/>
  <c r="B457" i="1"/>
  <c r="C457" i="1"/>
  <c r="D457" i="1"/>
  <c r="E457" i="1"/>
  <c r="F457" i="1"/>
  <c r="B458" i="1"/>
  <c r="C458" i="1"/>
  <c r="D458" i="1"/>
  <c r="E458" i="1"/>
  <c r="F458" i="1"/>
  <c r="B459" i="1"/>
  <c r="C459" i="1"/>
  <c r="D459" i="1"/>
  <c r="E459" i="1"/>
  <c r="F459" i="1"/>
  <c r="B460" i="1"/>
  <c r="C460" i="1"/>
  <c r="D460" i="1"/>
  <c r="E460" i="1"/>
  <c r="F460" i="1"/>
  <c r="B461" i="1"/>
  <c r="C461" i="1"/>
  <c r="D461" i="1"/>
  <c r="E461" i="1"/>
  <c r="F461" i="1"/>
  <c r="B462" i="1"/>
  <c r="C462" i="1"/>
  <c r="D462" i="1"/>
  <c r="E462" i="1"/>
  <c r="F462" i="1"/>
  <c r="B463" i="1"/>
  <c r="C463" i="1"/>
  <c r="D463" i="1"/>
  <c r="E463" i="1"/>
  <c r="F463" i="1"/>
  <c r="B464" i="1"/>
  <c r="C464" i="1"/>
  <c r="D464" i="1"/>
  <c r="E464" i="1"/>
  <c r="F464" i="1"/>
  <c r="B465" i="1"/>
  <c r="C465" i="1"/>
  <c r="D465" i="1"/>
  <c r="E465" i="1"/>
  <c r="F465" i="1"/>
  <c r="B466" i="1"/>
  <c r="C466" i="1"/>
  <c r="D466" i="1"/>
  <c r="E466" i="1"/>
  <c r="F466" i="1"/>
  <c r="B467" i="1"/>
  <c r="C467" i="1"/>
  <c r="D467" i="1"/>
  <c r="E467" i="1"/>
  <c r="F467" i="1"/>
  <c r="B468" i="1"/>
  <c r="C468" i="1"/>
  <c r="D468" i="1"/>
  <c r="E468" i="1"/>
  <c r="F468" i="1"/>
  <c r="B469" i="1"/>
  <c r="C469" i="1"/>
  <c r="D469" i="1"/>
  <c r="E469" i="1"/>
  <c r="F469" i="1"/>
  <c r="B470" i="1"/>
  <c r="C470" i="1"/>
  <c r="D470" i="1"/>
  <c r="E470" i="1"/>
  <c r="F470" i="1"/>
  <c r="B471" i="1"/>
  <c r="C471" i="1"/>
  <c r="D471" i="1"/>
  <c r="E471" i="1"/>
  <c r="F471" i="1"/>
  <c r="B472" i="1"/>
  <c r="C472" i="1"/>
  <c r="D472" i="1"/>
  <c r="E472" i="1"/>
  <c r="F472" i="1"/>
  <c r="B473" i="1"/>
  <c r="C473" i="1"/>
  <c r="D473" i="1"/>
  <c r="E473" i="1"/>
  <c r="F473" i="1"/>
  <c r="B474" i="1"/>
  <c r="C474" i="1"/>
  <c r="D474" i="1"/>
  <c r="E474" i="1"/>
  <c r="F474" i="1"/>
  <c r="B475" i="1"/>
  <c r="C475" i="1"/>
  <c r="D475" i="1"/>
  <c r="E475" i="1"/>
  <c r="F475" i="1"/>
  <c r="B476" i="1"/>
  <c r="C476" i="1"/>
  <c r="D476" i="1"/>
  <c r="E476" i="1"/>
  <c r="F476" i="1"/>
  <c r="B477" i="1"/>
  <c r="C477" i="1"/>
  <c r="D477" i="1"/>
  <c r="E477" i="1"/>
  <c r="F477" i="1"/>
  <c r="B478" i="1"/>
  <c r="C478" i="1"/>
  <c r="D478" i="1"/>
  <c r="E478" i="1"/>
  <c r="F478" i="1"/>
  <c r="B479" i="1"/>
  <c r="C479" i="1"/>
  <c r="D479" i="1"/>
  <c r="E479" i="1"/>
  <c r="F479" i="1"/>
  <c r="B480" i="1"/>
  <c r="C480" i="1"/>
  <c r="D480" i="1"/>
  <c r="E480" i="1"/>
  <c r="F480" i="1"/>
  <c r="B481" i="1"/>
  <c r="C481" i="1"/>
  <c r="D481" i="1"/>
  <c r="E481" i="1"/>
  <c r="F481" i="1"/>
  <c r="B482" i="1"/>
  <c r="C482" i="1"/>
  <c r="D482" i="1"/>
  <c r="E482" i="1"/>
  <c r="F482" i="1"/>
  <c r="B483" i="1"/>
  <c r="C483" i="1"/>
  <c r="D483" i="1"/>
  <c r="E483" i="1"/>
  <c r="F483" i="1"/>
  <c r="B484" i="1"/>
  <c r="C484" i="1"/>
  <c r="D484" i="1"/>
  <c r="E484" i="1"/>
  <c r="F484" i="1"/>
  <c r="B485" i="1"/>
  <c r="C485" i="1"/>
  <c r="D485" i="1"/>
  <c r="E485" i="1"/>
  <c r="F485" i="1"/>
  <c r="B486" i="1"/>
  <c r="C486" i="1"/>
  <c r="D486" i="1"/>
  <c r="E486" i="1"/>
  <c r="F486" i="1"/>
  <c r="B487" i="1"/>
  <c r="C487" i="1"/>
  <c r="D487" i="1"/>
  <c r="E487" i="1"/>
  <c r="F487" i="1"/>
  <c r="B488" i="1"/>
  <c r="C488" i="1"/>
  <c r="D488" i="1"/>
  <c r="E488" i="1"/>
  <c r="F488" i="1"/>
  <c r="B489" i="1"/>
  <c r="C489" i="1"/>
  <c r="D489" i="1"/>
  <c r="E489" i="1"/>
  <c r="F489" i="1"/>
  <c r="B490" i="1"/>
  <c r="C490" i="1"/>
  <c r="D490" i="1"/>
  <c r="E490" i="1"/>
  <c r="F490" i="1"/>
  <c r="B491" i="1"/>
  <c r="C491" i="1"/>
  <c r="D491" i="1"/>
  <c r="E491" i="1"/>
  <c r="F491" i="1"/>
  <c r="B492" i="1"/>
  <c r="C492" i="1"/>
  <c r="D492" i="1"/>
  <c r="E492" i="1"/>
  <c r="F492" i="1"/>
  <c r="B493" i="1"/>
  <c r="C493" i="1"/>
  <c r="D493" i="1"/>
  <c r="E493" i="1"/>
  <c r="F493" i="1"/>
  <c r="B494" i="1"/>
  <c r="C494" i="1"/>
  <c r="D494" i="1"/>
  <c r="E494" i="1"/>
  <c r="F494" i="1"/>
  <c r="B495" i="1"/>
  <c r="C495" i="1"/>
  <c r="D495" i="1"/>
  <c r="E495" i="1"/>
  <c r="F495" i="1"/>
  <c r="B496" i="1"/>
  <c r="C496" i="1"/>
  <c r="D496" i="1"/>
  <c r="E496" i="1"/>
  <c r="F496" i="1"/>
  <c r="B497" i="1"/>
  <c r="C497" i="1"/>
  <c r="D497" i="1"/>
  <c r="E497" i="1"/>
  <c r="F497" i="1"/>
  <c r="B498" i="1"/>
  <c r="C498" i="1"/>
  <c r="D498" i="1"/>
  <c r="E498" i="1"/>
  <c r="F498" i="1"/>
  <c r="B499" i="1"/>
  <c r="C499" i="1"/>
  <c r="D499" i="1"/>
  <c r="E499" i="1"/>
  <c r="F499" i="1"/>
  <c r="B500" i="1"/>
  <c r="C500" i="1"/>
  <c r="D500" i="1"/>
  <c r="E500" i="1"/>
  <c r="F500" i="1"/>
  <c r="B501" i="1"/>
  <c r="C501" i="1"/>
  <c r="D501" i="1"/>
  <c r="E501" i="1"/>
  <c r="F501" i="1"/>
  <c r="B502" i="1"/>
  <c r="C502" i="1"/>
  <c r="D502" i="1"/>
  <c r="E502" i="1"/>
  <c r="F502" i="1"/>
  <c r="B503" i="1"/>
  <c r="C503" i="1"/>
  <c r="D503" i="1"/>
  <c r="E503" i="1"/>
  <c r="F503" i="1"/>
  <c r="B504" i="1"/>
  <c r="C504" i="1"/>
  <c r="D504" i="1"/>
  <c r="E504" i="1"/>
  <c r="F504" i="1"/>
  <c r="B505" i="1"/>
  <c r="C505" i="1"/>
  <c r="D505" i="1"/>
  <c r="E505" i="1"/>
  <c r="F505" i="1"/>
  <c r="B506" i="1"/>
  <c r="C506" i="1"/>
  <c r="D506" i="1"/>
  <c r="E506" i="1"/>
  <c r="F506" i="1"/>
  <c r="B507" i="1"/>
  <c r="C507" i="1"/>
  <c r="D507" i="1"/>
  <c r="E507" i="1"/>
  <c r="F507" i="1"/>
  <c r="B508" i="1"/>
  <c r="C508" i="1"/>
  <c r="D508" i="1"/>
  <c r="E508" i="1"/>
  <c r="F508" i="1"/>
  <c r="B509" i="1"/>
  <c r="C509" i="1"/>
  <c r="D509" i="1"/>
  <c r="E509" i="1"/>
  <c r="F509" i="1"/>
  <c r="B510" i="1"/>
  <c r="C510" i="1"/>
  <c r="D510" i="1"/>
  <c r="E510" i="1"/>
  <c r="F510" i="1"/>
  <c r="B511" i="1"/>
  <c r="C511" i="1"/>
  <c r="D511" i="1"/>
  <c r="E511" i="1"/>
  <c r="F511" i="1"/>
  <c r="B512" i="1"/>
  <c r="C512" i="1"/>
  <c r="D512" i="1"/>
  <c r="E512" i="1"/>
  <c r="F512" i="1"/>
  <c r="B513" i="1"/>
  <c r="C513" i="1"/>
  <c r="D513" i="1"/>
  <c r="E513" i="1"/>
  <c r="F513" i="1"/>
  <c r="B514" i="1"/>
  <c r="C514" i="1"/>
  <c r="D514" i="1"/>
  <c r="E514" i="1"/>
  <c r="F514" i="1"/>
  <c r="B515" i="1"/>
  <c r="C515" i="1"/>
  <c r="D515" i="1"/>
  <c r="E515" i="1"/>
  <c r="F515" i="1"/>
  <c r="B516" i="1"/>
  <c r="C516" i="1"/>
  <c r="D516" i="1"/>
  <c r="E516" i="1"/>
  <c r="F516" i="1"/>
  <c r="B517" i="1"/>
  <c r="C517" i="1"/>
  <c r="D517" i="1"/>
  <c r="E517" i="1"/>
  <c r="F517" i="1"/>
  <c r="B518" i="1"/>
  <c r="C518" i="1"/>
  <c r="D518" i="1"/>
  <c r="E518" i="1"/>
  <c r="F518" i="1"/>
  <c r="B519" i="1"/>
  <c r="C519" i="1"/>
  <c r="D519" i="1"/>
  <c r="E519" i="1"/>
  <c r="F519" i="1"/>
  <c r="B520" i="1"/>
  <c r="C520" i="1"/>
  <c r="D520" i="1"/>
  <c r="E520" i="1"/>
  <c r="F520" i="1"/>
  <c r="B521" i="1"/>
  <c r="C521" i="1"/>
  <c r="D521" i="1"/>
  <c r="E521" i="1"/>
  <c r="F521" i="1"/>
  <c r="B522" i="1"/>
  <c r="C522" i="1"/>
  <c r="D522" i="1"/>
  <c r="E522" i="1"/>
  <c r="F522" i="1"/>
  <c r="B523" i="1"/>
  <c r="C523" i="1"/>
  <c r="D523" i="1"/>
  <c r="E523" i="1"/>
  <c r="F523" i="1"/>
  <c r="B524" i="1"/>
  <c r="C524" i="1"/>
  <c r="D524" i="1"/>
  <c r="E524" i="1"/>
  <c r="F524" i="1"/>
  <c r="B525" i="1"/>
  <c r="C525" i="1"/>
  <c r="D525" i="1"/>
  <c r="E525" i="1"/>
  <c r="F525" i="1"/>
  <c r="B526" i="1"/>
  <c r="C526" i="1"/>
  <c r="D526" i="1"/>
  <c r="E526" i="1"/>
  <c r="F526" i="1"/>
  <c r="B527" i="1"/>
  <c r="C527" i="1"/>
  <c r="D527" i="1"/>
  <c r="E527" i="1"/>
  <c r="F527" i="1"/>
  <c r="B528" i="1"/>
  <c r="C528" i="1"/>
  <c r="D528" i="1"/>
  <c r="E528" i="1"/>
  <c r="F528" i="1"/>
  <c r="B529" i="1"/>
  <c r="C529" i="1"/>
  <c r="D529" i="1"/>
  <c r="E529" i="1"/>
  <c r="F529" i="1"/>
  <c r="B530" i="1"/>
  <c r="C530" i="1"/>
  <c r="D530" i="1"/>
  <c r="E530" i="1"/>
  <c r="F530" i="1"/>
  <c r="B531" i="1"/>
  <c r="C531" i="1"/>
  <c r="D531" i="1"/>
  <c r="E531" i="1"/>
  <c r="F531" i="1"/>
  <c r="B532" i="1"/>
  <c r="C532" i="1"/>
  <c r="D532" i="1"/>
  <c r="E532" i="1"/>
  <c r="F532" i="1"/>
  <c r="B533" i="1"/>
  <c r="C533" i="1"/>
  <c r="D533" i="1"/>
  <c r="E533" i="1"/>
  <c r="F533" i="1"/>
  <c r="B534" i="1"/>
  <c r="C534" i="1"/>
  <c r="D534" i="1"/>
  <c r="E534" i="1"/>
  <c r="F534" i="1"/>
  <c r="B535" i="1"/>
  <c r="C535" i="1"/>
  <c r="D535" i="1"/>
  <c r="E535" i="1"/>
  <c r="F535" i="1"/>
  <c r="B536" i="1"/>
  <c r="C536" i="1"/>
  <c r="D536" i="1"/>
  <c r="E536" i="1"/>
  <c r="F536" i="1"/>
  <c r="B537" i="1"/>
  <c r="C537" i="1"/>
  <c r="D537" i="1"/>
  <c r="E537" i="1"/>
  <c r="F537" i="1"/>
  <c r="B538" i="1"/>
  <c r="C538" i="1"/>
  <c r="D538" i="1"/>
  <c r="E538" i="1"/>
  <c r="F538" i="1"/>
  <c r="B539" i="1"/>
  <c r="C539" i="1"/>
  <c r="D539" i="1"/>
  <c r="E539" i="1"/>
  <c r="F539" i="1"/>
  <c r="B540" i="1"/>
  <c r="C540" i="1"/>
  <c r="D540" i="1"/>
  <c r="E540" i="1"/>
  <c r="F540" i="1"/>
  <c r="B541" i="1"/>
  <c r="C541" i="1"/>
  <c r="D541" i="1"/>
  <c r="E541" i="1"/>
  <c r="F541" i="1"/>
  <c r="B542" i="1"/>
  <c r="C542" i="1"/>
  <c r="D542" i="1"/>
  <c r="E542" i="1"/>
  <c r="F542" i="1"/>
  <c r="B543" i="1"/>
  <c r="C543" i="1"/>
  <c r="D543" i="1"/>
  <c r="E543" i="1"/>
  <c r="F543" i="1"/>
  <c r="B544" i="1"/>
  <c r="C544" i="1"/>
  <c r="D544" i="1"/>
  <c r="E544" i="1"/>
  <c r="F544" i="1"/>
  <c r="B545" i="1"/>
  <c r="C545" i="1"/>
  <c r="D545" i="1"/>
  <c r="E545" i="1"/>
  <c r="F545" i="1"/>
  <c r="B546" i="1"/>
  <c r="C546" i="1"/>
  <c r="D546" i="1"/>
  <c r="E546" i="1"/>
  <c r="F546" i="1"/>
  <c r="B547" i="1"/>
  <c r="C547" i="1"/>
  <c r="D547" i="1"/>
  <c r="E547" i="1"/>
  <c r="F547" i="1"/>
  <c r="B548" i="1"/>
  <c r="C548" i="1"/>
  <c r="D548" i="1"/>
  <c r="E548" i="1"/>
  <c r="F548" i="1"/>
  <c r="B549" i="1"/>
  <c r="C549" i="1"/>
  <c r="D549" i="1"/>
  <c r="E549" i="1"/>
  <c r="F549" i="1"/>
  <c r="B550" i="1"/>
  <c r="C550" i="1"/>
  <c r="D550" i="1"/>
  <c r="E550" i="1"/>
  <c r="F550" i="1"/>
  <c r="B551" i="1"/>
  <c r="C551" i="1"/>
  <c r="D551" i="1"/>
  <c r="E551" i="1"/>
  <c r="F551" i="1"/>
  <c r="B552" i="1"/>
  <c r="C552" i="1"/>
  <c r="D552" i="1"/>
  <c r="E552" i="1"/>
  <c r="F552" i="1"/>
  <c r="B553" i="1"/>
  <c r="C553" i="1"/>
  <c r="D553" i="1"/>
  <c r="E553" i="1"/>
  <c r="F553" i="1"/>
  <c r="B554" i="1"/>
  <c r="C554" i="1"/>
  <c r="D554" i="1"/>
  <c r="E554" i="1"/>
  <c r="F554" i="1"/>
  <c r="B555" i="1"/>
  <c r="C555" i="1"/>
  <c r="D555" i="1"/>
  <c r="E555" i="1"/>
  <c r="F555" i="1"/>
  <c r="B556" i="1"/>
  <c r="C556" i="1"/>
  <c r="D556" i="1"/>
  <c r="E556" i="1"/>
  <c r="F556" i="1"/>
  <c r="B557" i="1"/>
  <c r="C557" i="1"/>
  <c r="D557" i="1"/>
  <c r="E557" i="1"/>
  <c r="F557" i="1"/>
  <c r="B558" i="1"/>
  <c r="C558" i="1"/>
  <c r="D558" i="1"/>
  <c r="E558" i="1"/>
  <c r="F558" i="1"/>
  <c r="B559" i="1"/>
  <c r="C559" i="1"/>
  <c r="D559" i="1"/>
  <c r="E559" i="1"/>
  <c r="F559" i="1"/>
  <c r="B560" i="1"/>
  <c r="C560" i="1"/>
  <c r="D560" i="1"/>
  <c r="E560" i="1"/>
  <c r="F560" i="1"/>
  <c r="B561" i="1"/>
  <c r="C561" i="1"/>
  <c r="D561" i="1"/>
  <c r="E561" i="1"/>
  <c r="F561" i="1"/>
  <c r="B562" i="1"/>
  <c r="C562" i="1"/>
  <c r="D562" i="1"/>
  <c r="E562" i="1"/>
  <c r="F562" i="1"/>
  <c r="B563" i="1"/>
  <c r="C563" i="1"/>
  <c r="D563" i="1"/>
  <c r="E563" i="1"/>
  <c r="F563" i="1"/>
  <c r="B564" i="1"/>
  <c r="C564" i="1"/>
  <c r="D564" i="1"/>
  <c r="E564" i="1"/>
  <c r="F564" i="1"/>
  <c r="B565" i="1"/>
  <c r="C565" i="1"/>
  <c r="D565" i="1"/>
  <c r="E565" i="1"/>
  <c r="F565" i="1"/>
  <c r="B566" i="1"/>
  <c r="C566" i="1"/>
  <c r="D566" i="1"/>
  <c r="E566" i="1"/>
  <c r="F566" i="1"/>
  <c r="B567" i="1"/>
  <c r="C567" i="1"/>
  <c r="D567" i="1"/>
  <c r="E567" i="1"/>
  <c r="F567" i="1"/>
  <c r="B568" i="1"/>
  <c r="C568" i="1"/>
  <c r="D568" i="1"/>
  <c r="E568" i="1"/>
  <c r="F568" i="1"/>
  <c r="B569" i="1"/>
  <c r="C569" i="1"/>
  <c r="D569" i="1"/>
  <c r="E569" i="1"/>
  <c r="F569" i="1"/>
  <c r="B570" i="1"/>
  <c r="C570" i="1"/>
  <c r="D570" i="1"/>
  <c r="E570" i="1"/>
  <c r="F570" i="1"/>
  <c r="B571" i="1"/>
  <c r="C571" i="1"/>
  <c r="D571" i="1"/>
  <c r="E571" i="1"/>
  <c r="F571" i="1"/>
  <c r="B572" i="1"/>
  <c r="C572" i="1"/>
  <c r="D572" i="1"/>
  <c r="E572" i="1"/>
  <c r="F572" i="1"/>
  <c r="B573" i="1"/>
  <c r="C573" i="1"/>
  <c r="D573" i="1"/>
  <c r="E573" i="1"/>
  <c r="F573" i="1"/>
  <c r="B574" i="1"/>
  <c r="C574" i="1"/>
  <c r="D574" i="1"/>
  <c r="E574" i="1"/>
  <c r="F574" i="1"/>
  <c r="B575" i="1"/>
  <c r="C575" i="1"/>
  <c r="D575" i="1"/>
  <c r="E575" i="1"/>
  <c r="F575" i="1"/>
  <c r="B576" i="1"/>
  <c r="C576" i="1"/>
  <c r="D576" i="1"/>
  <c r="E576" i="1"/>
  <c r="F576" i="1"/>
  <c r="B577" i="1"/>
  <c r="C577" i="1"/>
  <c r="D577" i="1"/>
  <c r="E577" i="1"/>
  <c r="F577" i="1"/>
  <c r="B578" i="1"/>
  <c r="C578" i="1"/>
  <c r="D578" i="1"/>
  <c r="E578" i="1"/>
  <c r="F578" i="1"/>
  <c r="B579" i="1"/>
  <c r="C579" i="1"/>
  <c r="D579" i="1"/>
  <c r="E579" i="1"/>
  <c r="F579" i="1"/>
  <c r="B580" i="1"/>
  <c r="C580" i="1"/>
  <c r="D580" i="1"/>
  <c r="E580" i="1"/>
  <c r="F580" i="1"/>
  <c r="B581" i="1"/>
  <c r="C581" i="1"/>
  <c r="D581" i="1"/>
  <c r="E581" i="1"/>
  <c r="F581" i="1"/>
  <c r="B582" i="1"/>
  <c r="C582" i="1"/>
  <c r="D582" i="1"/>
  <c r="E582" i="1"/>
  <c r="F582" i="1"/>
  <c r="B583" i="1"/>
  <c r="C583" i="1"/>
  <c r="D583" i="1"/>
  <c r="E583" i="1"/>
  <c r="F583" i="1"/>
  <c r="B584" i="1"/>
  <c r="C584" i="1"/>
  <c r="D584" i="1"/>
  <c r="E584" i="1"/>
  <c r="F584" i="1"/>
  <c r="B585" i="1"/>
  <c r="C585" i="1"/>
  <c r="D585" i="1"/>
  <c r="E585" i="1"/>
  <c r="F585" i="1"/>
  <c r="B586" i="1"/>
  <c r="C586" i="1"/>
  <c r="D586" i="1"/>
  <c r="E586" i="1"/>
  <c r="F586" i="1"/>
  <c r="B587" i="1"/>
  <c r="C587" i="1"/>
  <c r="D587" i="1"/>
  <c r="E587" i="1"/>
  <c r="F587" i="1"/>
  <c r="B588" i="1"/>
  <c r="C588" i="1"/>
  <c r="D588" i="1"/>
  <c r="E588" i="1"/>
  <c r="F588" i="1"/>
  <c r="B589" i="1"/>
  <c r="C589" i="1"/>
  <c r="D589" i="1"/>
  <c r="E589" i="1"/>
  <c r="F589" i="1"/>
  <c r="B590" i="1"/>
  <c r="C590" i="1"/>
  <c r="D590" i="1"/>
  <c r="E590" i="1"/>
  <c r="F590" i="1"/>
  <c r="B591" i="1"/>
  <c r="C591" i="1"/>
  <c r="D591" i="1"/>
  <c r="E591" i="1"/>
  <c r="F591" i="1"/>
  <c r="B592" i="1"/>
  <c r="C592" i="1"/>
  <c r="D592" i="1"/>
  <c r="E592" i="1"/>
  <c r="F592" i="1"/>
  <c r="B593" i="1"/>
  <c r="C593" i="1"/>
  <c r="D593" i="1"/>
  <c r="E593" i="1"/>
  <c r="F593" i="1"/>
  <c r="B594" i="1"/>
  <c r="C594" i="1"/>
  <c r="D594" i="1"/>
  <c r="E594" i="1"/>
  <c r="F594" i="1"/>
  <c r="B595" i="1"/>
  <c r="C595" i="1"/>
  <c r="D595" i="1"/>
  <c r="E595" i="1"/>
  <c r="F595" i="1"/>
  <c r="B596" i="1"/>
  <c r="C596" i="1"/>
  <c r="D596" i="1"/>
  <c r="E596" i="1"/>
  <c r="F596" i="1"/>
  <c r="B597" i="1"/>
  <c r="C597" i="1"/>
  <c r="D597" i="1"/>
  <c r="E597" i="1"/>
  <c r="F597" i="1"/>
  <c r="B598" i="1"/>
  <c r="C598" i="1"/>
  <c r="D598" i="1"/>
  <c r="E598" i="1"/>
  <c r="F598" i="1"/>
  <c r="B599" i="1"/>
  <c r="C599" i="1"/>
  <c r="D599" i="1"/>
  <c r="E599" i="1"/>
  <c r="F599" i="1"/>
  <c r="B600" i="1"/>
  <c r="C600" i="1"/>
  <c r="D600" i="1"/>
  <c r="E600" i="1"/>
  <c r="F600" i="1"/>
  <c r="B601" i="1"/>
  <c r="C601" i="1"/>
  <c r="D601" i="1"/>
  <c r="E601" i="1"/>
  <c r="F601" i="1"/>
  <c r="B602" i="1"/>
  <c r="C602" i="1"/>
  <c r="D602" i="1"/>
  <c r="E602" i="1"/>
  <c r="F602" i="1"/>
  <c r="B603" i="1"/>
  <c r="C603" i="1"/>
  <c r="D603" i="1"/>
  <c r="E603" i="1"/>
  <c r="F603" i="1"/>
  <c r="B604" i="1"/>
  <c r="C604" i="1"/>
  <c r="D604" i="1"/>
  <c r="E604" i="1"/>
  <c r="F604" i="1"/>
  <c r="B605" i="1"/>
  <c r="C605" i="1"/>
  <c r="D605" i="1"/>
  <c r="E605" i="1"/>
  <c r="F605" i="1"/>
  <c r="B606" i="1"/>
  <c r="C606" i="1"/>
  <c r="D606" i="1"/>
  <c r="E606" i="1"/>
  <c r="F606" i="1"/>
  <c r="B607" i="1"/>
  <c r="C607" i="1"/>
  <c r="D607" i="1"/>
  <c r="E607" i="1"/>
  <c r="F607" i="1"/>
  <c r="B608" i="1"/>
  <c r="C608" i="1"/>
  <c r="D608" i="1"/>
  <c r="E608" i="1"/>
  <c r="F608" i="1"/>
  <c r="B609" i="1"/>
  <c r="C609" i="1"/>
  <c r="D609" i="1"/>
  <c r="E609" i="1"/>
  <c r="F609" i="1"/>
  <c r="B610" i="1"/>
  <c r="C610" i="1"/>
  <c r="D610" i="1"/>
  <c r="E610" i="1"/>
  <c r="F610" i="1"/>
  <c r="B611" i="1"/>
  <c r="C611" i="1"/>
  <c r="D611" i="1"/>
  <c r="E611" i="1"/>
  <c r="F611" i="1"/>
  <c r="B612" i="1"/>
  <c r="C612" i="1"/>
  <c r="D612" i="1"/>
  <c r="E612" i="1"/>
  <c r="F612" i="1"/>
  <c r="B613" i="1"/>
  <c r="C613" i="1"/>
  <c r="D613" i="1"/>
  <c r="E613" i="1"/>
  <c r="F613" i="1"/>
  <c r="B614" i="1"/>
  <c r="C614" i="1"/>
  <c r="D614" i="1"/>
  <c r="E614" i="1"/>
  <c r="F614" i="1"/>
  <c r="B615" i="1"/>
  <c r="C615" i="1"/>
  <c r="D615" i="1"/>
  <c r="E615" i="1"/>
  <c r="F615" i="1"/>
  <c r="B616" i="1"/>
  <c r="C616" i="1"/>
  <c r="D616" i="1"/>
  <c r="E616" i="1"/>
  <c r="F616" i="1"/>
  <c r="B617" i="1"/>
  <c r="C617" i="1"/>
  <c r="D617" i="1"/>
  <c r="E617" i="1"/>
  <c r="F617" i="1"/>
  <c r="B618" i="1"/>
  <c r="C618" i="1"/>
  <c r="D618" i="1"/>
  <c r="E618" i="1"/>
  <c r="F618" i="1"/>
  <c r="B619" i="1"/>
  <c r="C619" i="1"/>
  <c r="D619" i="1"/>
  <c r="E619" i="1"/>
  <c r="F619" i="1"/>
  <c r="B620" i="1"/>
  <c r="C620" i="1"/>
  <c r="D620" i="1"/>
  <c r="E620" i="1"/>
  <c r="F620" i="1"/>
  <c r="B621" i="1"/>
  <c r="C621" i="1"/>
  <c r="D621" i="1"/>
  <c r="E621" i="1"/>
  <c r="F621" i="1"/>
  <c r="B622" i="1"/>
  <c r="C622" i="1"/>
  <c r="D622" i="1"/>
  <c r="E622" i="1"/>
  <c r="F622" i="1"/>
  <c r="B623" i="1"/>
  <c r="C623" i="1"/>
  <c r="D623" i="1"/>
  <c r="E623" i="1"/>
  <c r="F623" i="1"/>
  <c r="B624" i="1"/>
  <c r="C624" i="1"/>
  <c r="D624" i="1"/>
  <c r="E624" i="1"/>
  <c r="F624" i="1"/>
  <c r="B625" i="1"/>
  <c r="C625" i="1"/>
  <c r="D625" i="1"/>
  <c r="E625" i="1"/>
  <c r="F625" i="1"/>
  <c r="B626" i="1"/>
  <c r="C626" i="1"/>
  <c r="D626" i="1"/>
  <c r="E626" i="1"/>
  <c r="F626" i="1"/>
  <c r="B627" i="1"/>
  <c r="C627" i="1"/>
  <c r="D627" i="1"/>
  <c r="E627" i="1"/>
  <c r="F627" i="1"/>
  <c r="B628" i="1"/>
  <c r="C628" i="1"/>
  <c r="D628" i="1"/>
  <c r="E628" i="1"/>
  <c r="F628" i="1"/>
  <c r="B629" i="1"/>
  <c r="C629" i="1"/>
  <c r="D629" i="1"/>
  <c r="E629" i="1"/>
  <c r="F629" i="1"/>
  <c r="B630" i="1"/>
  <c r="C630" i="1"/>
  <c r="D630" i="1"/>
  <c r="E630" i="1"/>
  <c r="F630" i="1"/>
  <c r="B631" i="1"/>
  <c r="C631" i="1"/>
  <c r="D631" i="1"/>
  <c r="E631" i="1"/>
  <c r="F631" i="1"/>
  <c r="B632" i="1"/>
  <c r="C632" i="1"/>
  <c r="D632" i="1"/>
  <c r="E632" i="1"/>
  <c r="F632" i="1"/>
  <c r="B633" i="1"/>
  <c r="C633" i="1"/>
  <c r="D633" i="1"/>
  <c r="E633" i="1"/>
  <c r="F633" i="1"/>
  <c r="B634" i="1"/>
  <c r="C634" i="1"/>
  <c r="D634" i="1"/>
  <c r="E634" i="1"/>
  <c r="F634" i="1"/>
  <c r="B635" i="1"/>
  <c r="C635" i="1"/>
  <c r="D635" i="1"/>
  <c r="E635" i="1"/>
  <c r="F635" i="1"/>
  <c r="B636" i="1"/>
  <c r="C636" i="1"/>
  <c r="D636" i="1"/>
  <c r="E636" i="1"/>
  <c r="F636" i="1"/>
  <c r="B637" i="1"/>
  <c r="C637" i="1"/>
  <c r="D637" i="1"/>
  <c r="E637" i="1"/>
  <c r="F637" i="1"/>
  <c r="B638" i="1"/>
  <c r="C638" i="1"/>
  <c r="D638" i="1"/>
  <c r="E638" i="1"/>
  <c r="F638" i="1"/>
  <c r="B639" i="1"/>
  <c r="C639" i="1"/>
  <c r="D639" i="1"/>
  <c r="E639" i="1"/>
  <c r="F639" i="1"/>
  <c r="B640" i="1"/>
  <c r="C640" i="1"/>
  <c r="D640" i="1"/>
  <c r="E640" i="1"/>
  <c r="F640" i="1"/>
  <c r="B641" i="1"/>
  <c r="C641" i="1"/>
  <c r="D641" i="1"/>
  <c r="E641" i="1"/>
  <c r="F641" i="1"/>
  <c r="B642" i="1"/>
  <c r="C642" i="1"/>
  <c r="D642" i="1"/>
  <c r="E642" i="1"/>
  <c r="F642" i="1"/>
  <c r="B643" i="1"/>
  <c r="C643" i="1"/>
  <c r="D643" i="1"/>
  <c r="E643" i="1"/>
  <c r="F643" i="1"/>
  <c r="B644" i="1"/>
  <c r="C644" i="1"/>
  <c r="D644" i="1"/>
  <c r="E644" i="1"/>
  <c r="F644" i="1"/>
  <c r="B645" i="1"/>
  <c r="C645" i="1"/>
  <c r="D645" i="1"/>
  <c r="E645" i="1"/>
  <c r="F645" i="1"/>
  <c r="B646" i="1"/>
  <c r="C646" i="1"/>
  <c r="D646" i="1"/>
  <c r="E646" i="1"/>
  <c r="F646" i="1"/>
  <c r="B647" i="1"/>
  <c r="C647" i="1"/>
  <c r="D647" i="1"/>
  <c r="E647" i="1"/>
  <c r="F647" i="1"/>
  <c r="B648" i="1"/>
  <c r="C648" i="1"/>
  <c r="D648" i="1"/>
  <c r="E648" i="1"/>
  <c r="F648" i="1"/>
  <c r="B649" i="1"/>
  <c r="C649" i="1"/>
  <c r="D649" i="1"/>
  <c r="E649" i="1"/>
  <c r="F649" i="1"/>
  <c r="B650" i="1"/>
  <c r="C650" i="1"/>
  <c r="D650" i="1"/>
  <c r="E650" i="1"/>
  <c r="F650" i="1"/>
  <c r="B651" i="1"/>
  <c r="C651" i="1"/>
  <c r="D651" i="1"/>
  <c r="E651" i="1"/>
  <c r="F651" i="1"/>
  <c r="B652" i="1"/>
  <c r="C652" i="1"/>
  <c r="D652" i="1"/>
  <c r="E652" i="1"/>
  <c r="F652" i="1"/>
  <c r="B653" i="1"/>
  <c r="C653" i="1"/>
  <c r="D653" i="1"/>
  <c r="E653" i="1"/>
  <c r="F653" i="1"/>
  <c r="B654" i="1"/>
  <c r="C654" i="1"/>
  <c r="D654" i="1"/>
  <c r="E654" i="1"/>
  <c r="F654" i="1"/>
  <c r="B655" i="1"/>
  <c r="C655" i="1"/>
  <c r="D655" i="1"/>
  <c r="E655" i="1"/>
  <c r="F655" i="1"/>
  <c r="B656" i="1"/>
  <c r="C656" i="1"/>
  <c r="D656" i="1"/>
  <c r="E656" i="1"/>
  <c r="F656" i="1"/>
  <c r="B657" i="1"/>
  <c r="C657" i="1"/>
  <c r="D657" i="1"/>
  <c r="E657" i="1"/>
  <c r="F657" i="1"/>
  <c r="B658" i="1"/>
  <c r="C658" i="1"/>
  <c r="D658" i="1"/>
  <c r="E658" i="1"/>
  <c r="F658" i="1"/>
  <c r="B659" i="1"/>
  <c r="C659" i="1"/>
  <c r="D659" i="1"/>
  <c r="E659" i="1"/>
  <c r="F659" i="1"/>
  <c r="B660" i="1"/>
  <c r="C660" i="1"/>
  <c r="D660" i="1"/>
  <c r="E660" i="1"/>
  <c r="F660" i="1"/>
  <c r="B661" i="1"/>
  <c r="C661" i="1"/>
  <c r="D661" i="1"/>
  <c r="E661" i="1"/>
  <c r="F661" i="1"/>
  <c r="B662" i="1"/>
  <c r="C662" i="1"/>
  <c r="D662" i="1"/>
  <c r="E662" i="1"/>
  <c r="F662" i="1"/>
  <c r="B663" i="1"/>
  <c r="C663" i="1"/>
  <c r="D663" i="1"/>
  <c r="E663" i="1"/>
  <c r="F663" i="1"/>
  <c r="B664" i="1"/>
  <c r="C664" i="1"/>
  <c r="D664" i="1"/>
  <c r="E664" i="1"/>
  <c r="F664" i="1"/>
  <c r="B665" i="1"/>
  <c r="C665" i="1"/>
  <c r="D665" i="1"/>
  <c r="E665" i="1"/>
  <c r="F665" i="1"/>
  <c r="B666" i="1"/>
  <c r="C666" i="1"/>
  <c r="D666" i="1"/>
  <c r="E666" i="1"/>
  <c r="F666" i="1"/>
  <c r="B667" i="1"/>
  <c r="C667" i="1"/>
  <c r="D667" i="1"/>
  <c r="E667" i="1"/>
  <c r="F667" i="1"/>
  <c r="B668" i="1"/>
  <c r="C668" i="1"/>
  <c r="D668" i="1"/>
  <c r="E668" i="1"/>
  <c r="F668" i="1"/>
  <c r="B669" i="1"/>
  <c r="C669" i="1"/>
  <c r="D669" i="1"/>
  <c r="E669" i="1"/>
  <c r="F669" i="1"/>
  <c r="B670" i="1"/>
  <c r="C670" i="1"/>
  <c r="D670" i="1"/>
  <c r="E670" i="1"/>
  <c r="F670" i="1"/>
  <c r="B671" i="1"/>
  <c r="C671" i="1"/>
  <c r="D671" i="1"/>
  <c r="E671" i="1"/>
  <c r="F671" i="1"/>
  <c r="B672" i="1"/>
  <c r="C672" i="1"/>
  <c r="D672" i="1"/>
  <c r="E672" i="1"/>
  <c r="F672" i="1"/>
  <c r="B673" i="1"/>
  <c r="C673" i="1"/>
  <c r="D673" i="1"/>
  <c r="E673" i="1"/>
  <c r="F673" i="1"/>
  <c r="B674" i="1"/>
  <c r="C674" i="1"/>
  <c r="D674" i="1"/>
  <c r="E674" i="1"/>
  <c r="F674" i="1"/>
  <c r="B675" i="1"/>
  <c r="C675" i="1"/>
  <c r="D675" i="1"/>
  <c r="E675" i="1"/>
  <c r="F675" i="1"/>
  <c r="B676" i="1"/>
  <c r="C676" i="1"/>
  <c r="D676" i="1"/>
  <c r="E676" i="1"/>
  <c r="F676" i="1"/>
  <c r="B677" i="1"/>
  <c r="C677" i="1"/>
  <c r="D677" i="1"/>
  <c r="E677" i="1"/>
  <c r="F677" i="1"/>
  <c r="B678" i="1"/>
  <c r="C678" i="1"/>
  <c r="D678" i="1"/>
  <c r="E678" i="1"/>
  <c r="F678" i="1"/>
  <c r="B679" i="1"/>
  <c r="C679" i="1"/>
  <c r="D679" i="1"/>
  <c r="E679" i="1"/>
  <c r="F679" i="1"/>
  <c r="B680" i="1"/>
  <c r="C680" i="1"/>
  <c r="D680" i="1"/>
  <c r="E680" i="1"/>
  <c r="F680" i="1"/>
  <c r="B681" i="1"/>
  <c r="C681" i="1"/>
  <c r="D681" i="1"/>
  <c r="E681" i="1"/>
  <c r="F681" i="1"/>
  <c r="B682" i="1"/>
  <c r="C682" i="1"/>
  <c r="D682" i="1"/>
  <c r="E682" i="1"/>
  <c r="F682" i="1"/>
  <c r="B683" i="1"/>
  <c r="C683" i="1"/>
  <c r="D683" i="1"/>
  <c r="E683" i="1"/>
  <c r="F683" i="1"/>
  <c r="B684" i="1"/>
  <c r="C684" i="1"/>
  <c r="D684" i="1"/>
  <c r="E684" i="1"/>
  <c r="F684" i="1"/>
  <c r="B685" i="1"/>
  <c r="C685" i="1"/>
  <c r="D685" i="1"/>
  <c r="E685" i="1"/>
  <c r="F685" i="1"/>
  <c r="B686" i="1"/>
  <c r="C686" i="1"/>
  <c r="D686" i="1"/>
  <c r="E686" i="1"/>
  <c r="F686" i="1"/>
  <c r="B687" i="1"/>
  <c r="C687" i="1"/>
  <c r="D687" i="1"/>
  <c r="E687" i="1"/>
  <c r="F687" i="1"/>
  <c r="B688" i="1"/>
  <c r="C688" i="1"/>
  <c r="D688" i="1"/>
  <c r="E688" i="1"/>
  <c r="F688" i="1"/>
  <c r="B689" i="1"/>
  <c r="C689" i="1"/>
  <c r="D689" i="1"/>
  <c r="E689" i="1"/>
  <c r="F689" i="1"/>
  <c r="B690" i="1"/>
  <c r="C690" i="1"/>
  <c r="D690" i="1"/>
  <c r="E690" i="1"/>
  <c r="F690" i="1"/>
  <c r="B691" i="1"/>
  <c r="C691" i="1"/>
  <c r="D691" i="1"/>
  <c r="E691" i="1"/>
  <c r="F691" i="1"/>
  <c r="B692" i="1"/>
  <c r="C692" i="1"/>
  <c r="D692" i="1"/>
  <c r="E692" i="1"/>
  <c r="F692" i="1"/>
  <c r="B693" i="1"/>
  <c r="C693" i="1"/>
  <c r="D693" i="1"/>
  <c r="E693" i="1"/>
  <c r="F693" i="1"/>
  <c r="B694" i="1"/>
  <c r="C694" i="1"/>
  <c r="D694" i="1"/>
  <c r="E694" i="1"/>
  <c r="F694" i="1"/>
  <c r="B695" i="1"/>
  <c r="C695" i="1"/>
  <c r="D695" i="1"/>
  <c r="E695" i="1"/>
  <c r="F695" i="1"/>
  <c r="B696" i="1"/>
  <c r="C696" i="1"/>
  <c r="D696" i="1"/>
  <c r="E696" i="1"/>
  <c r="F696" i="1"/>
  <c r="B697" i="1"/>
  <c r="C697" i="1"/>
  <c r="D697" i="1"/>
  <c r="E697" i="1"/>
  <c r="F697" i="1"/>
  <c r="B698" i="1"/>
  <c r="C698" i="1"/>
  <c r="D698" i="1"/>
  <c r="E698" i="1"/>
  <c r="F698" i="1"/>
  <c r="B699" i="1"/>
  <c r="C699" i="1"/>
  <c r="D699" i="1"/>
  <c r="E699" i="1"/>
  <c r="F699" i="1"/>
  <c r="B700" i="1"/>
  <c r="C700" i="1"/>
  <c r="D700" i="1"/>
  <c r="E700" i="1"/>
  <c r="F700" i="1"/>
  <c r="B701" i="1"/>
  <c r="C701" i="1"/>
  <c r="D701" i="1"/>
  <c r="E701" i="1"/>
  <c r="F701" i="1"/>
  <c r="B702" i="1"/>
  <c r="C702" i="1"/>
  <c r="D702" i="1"/>
  <c r="E702" i="1"/>
  <c r="F702" i="1"/>
  <c r="B703" i="1"/>
  <c r="C703" i="1"/>
  <c r="D703" i="1"/>
  <c r="E703" i="1"/>
  <c r="F703" i="1"/>
  <c r="B704" i="1"/>
  <c r="C704" i="1"/>
  <c r="D704" i="1"/>
  <c r="E704" i="1"/>
  <c r="F704" i="1"/>
  <c r="B705" i="1"/>
  <c r="C705" i="1"/>
  <c r="D705" i="1"/>
  <c r="E705" i="1"/>
  <c r="F705" i="1"/>
  <c r="B706" i="1"/>
  <c r="C706" i="1"/>
  <c r="D706" i="1"/>
  <c r="E706" i="1"/>
  <c r="F706" i="1"/>
  <c r="B707" i="1"/>
  <c r="C707" i="1"/>
  <c r="D707" i="1"/>
  <c r="E707" i="1"/>
  <c r="F707" i="1"/>
  <c r="B708" i="1"/>
  <c r="C708" i="1"/>
  <c r="D708" i="1"/>
  <c r="E708" i="1"/>
  <c r="F708" i="1"/>
  <c r="B709" i="1"/>
  <c r="C709" i="1"/>
  <c r="D709" i="1"/>
  <c r="E709" i="1"/>
  <c r="F709" i="1"/>
  <c r="B710" i="1"/>
  <c r="C710" i="1"/>
  <c r="D710" i="1"/>
  <c r="E710" i="1"/>
  <c r="F710" i="1"/>
  <c r="B711" i="1"/>
  <c r="C711" i="1"/>
  <c r="D711" i="1"/>
  <c r="E711" i="1"/>
  <c r="F711" i="1"/>
  <c r="B712" i="1"/>
  <c r="C712" i="1"/>
  <c r="D712" i="1"/>
  <c r="E712" i="1"/>
  <c r="F712" i="1"/>
  <c r="B713" i="1"/>
  <c r="C713" i="1"/>
  <c r="D713" i="1"/>
  <c r="E713" i="1"/>
  <c r="F713" i="1"/>
  <c r="B714" i="1"/>
  <c r="C714" i="1"/>
  <c r="D714" i="1"/>
  <c r="E714" i="1"/>
  <c r="F714" i="1"/>
  <c r="B715" i="1"/>
  <c r="C715" i="1"/>
  <c r="D715" i="1"/>
  <c r="E715" i="1"/>
  <c r="F715" i="1"/>
  <c r="B716" i="1"/>
  <c r="C716" i="1"/>
  <c r="D716" i="1"/>
  <c r="E716" i="1"/>
  <c r="F716" i="1"/>
  <c r="B717" i="1"/>
  <c r="C717" i="1"/>
  <c r="D717" i="1"/>
  <c r="E717" i="1"/>
  <c r="F717" i="1"/>
  <c r="B718" i="1"/>
  <c r="C718" i="1"/>
  <c r="D718" i="1"/>
  <c r="E718" i="1"/>
  <c r="F718" i="1"/>
  <c r="B719" i="1"/>
  <c r="C719" i="1"/>
  <c r="D719" i="1"/>
  <c r="E719" i="1"/>
  <c r="F719" i="1"/>
  <c r="B720" i="1"/>
  <c r="C720" i="1"/>
  <c r="D720" i="1"/>
  <c r="E720" i="1"/>
  <c r="F720" i="1"/>
  <c r="B721" i="1"/>
  <c r="C721" i="1"/>
  <c r="D721" i="1"/>
  <c r="E721" i="1"/>
  <c r="F721" i="1"/>
  <c r="B722" i="1"/>
  <c r="C722" i="1"/>
  <c r="D722" i="1"/>
  <c r="E722" i="1"/>
  <c r="F722" i="1"/>
  <c r="B723" i="1"/>
  <c r="C723" i="1"/>
  <c r="D723" i="1"/>
  <c r="E723" i="1"/>
  <c r="F723" i="1"/>
  <c r="B724" i="1"/>
  <c r="C724" i="1"/>
  <c r="D724" i="1"/>
  <c r="E724" i="1"/>
  <c r="F724" i="1"/>
  <c r="B725" i="1"/>
  <c r="C725" i="1"/>
  <c r="D725" i="1"/>
  <c r="E725" i="1"/>
  <c r="F725" i="1"/>
  <c r="B726" i="1"/>
  <c r="C726" i="1"/>
  <c r="D726" i="1"/>
  <c r="E726" i="1"/>
  <c r="F726" i="1"/>
  <c r="B727" i="1"/>
  <c r="C727" i="1"/>
  <c r="D727" i="1"/>
  <c r="E727" i="1"/>
  <c r="F727" i="1"/>
  <c r="B728" i="1"/>
  <c r="C728" i="1"/>
  <c r="D728" i="1"/>
  <c r="E728" i="1"/>
  <c r="F728" i="1"/>
  <c r="B729" i="1"/>
  <c r="C729" i="1"/>
  <c r="D729" i="1"/>
  <c r="E729" i="1"/>
  <c r="F729" i="1"/>
  <c r="B730" i="1"/>
  <c r="C730" i="1"/>
  <c r="D730" i="1"/>
  <c r="E730" i="1"/>
  <c r="F730" i="1"/>
  <c r="B731" i="1"/>
  <c r="C731" i="1"/>
  <c r="D731" i="1"/>
  <c r="E731" i="1"/>
  <c r="F731" i="1"/>
  <c r="B732" i="1"/>
  <c r="C732" i="1"/>
  <c r="D732" i="1"/>
  <c r="E732" i="1"/>
  <c r="F732" i="1"/>
  <c r="B733" i="1"/>
  <c r="C733" i="1"/>
  <c r="D733" i="1"/>
  <c r="E733" i="1"/>
  <c r="F733" i="1"/>
  <c r="B734" i="1"/>
  <c r="C734" i="1"/>
  <c r="D734" i="1"/>
  <c r="E734" i="1"/>
  <c r="F734" i="1"/>
  <c r="B735" i="1"/>
  <c r="C735" i="1"/>
  <c r="D735" i="1"/>
  <c r="E735" i="1"/>
  <c r="F735" i="1"/>
  <c r="B736" i="1"/>
  <c r="C736" i="1"/>
  <c r="D736" i="1"/>
  <c r="E736" i="1"/>
  <c r="F736" i="1"/>
  <c r="B737" i="1"/>
  <c r="C737" i="1"/>
  <c r="D737" i="1"/>
  <c r="E737" i="1"/>
  <c r="F737" i="1"/>
  <c r="B738" i="1"/>
  <c r="C738" i="1"/>
  <c r="D738" i="1"/>
  <c r="E738" i="1"/>
  <c r="F738" i="1"/>
  <c r="B739" i="1"/>
  <c r="C739" i="1"/>
  <c r="D739" i="1"/>
  <c r="E739" i="1"/>
  <c r="F739" i="1"/>
  <c r="B740" i="1"/>
  <c r="C740" i="1"/>
  <c r="D740" i="1"/>
  <c r="E740" i="1"/>
  <c r="F740" i="1"/>
  <c r="B741" i="1"/>
  <c r="C741" i="1"/>
  <c r="D741" i="1"/>
  <c r="E741" i="1"/>
  <c r="F741" i="1"/>
  <c r="B742" i="1"/>
  <c r="C742" i="1"/>
  <c r="D742" i="1"/>
  <c r="E742" i="1"/>
  <c r="F742" i="1"/>
  <c r="B743" i="1"/>
  <c r="C743" i="1"/>
  <c r="D743" i="1"/>
  <c r="E743" i="1"/>
  <c r="F743" i="1"/>
  <c r="B744" i="1"/>
  <c r="C744" i="1"/>
  <c r="D744" i="1"/>
  <c r="E744" i="1"/>
  <c r="F744" i="1"/>
  <c r="B745" i="1"/>
  <c r="C745" i="1"/>
  <c r="D745" i="1"/>
  <c r="E745" i="1"/>
  <c r="F745" i="1"/>
  <c r="B746" i="1"/>
  <c r="C746" i="1"/>
  <c r="D746" i="1"/>
  <c r="E746" i="1"/>
  <c r="F746" i="1"/>
  <c r="B747" i="1"/>
  <c r="C747" i="1"/>
  <c r="D747" i="1"/>
  <c r="E747" i="1"/>
  <c r="F747" i="1"/>
  <c r="B748" i="1"/>
  <c r="C748" i="1"/>
  <c r="D748" i="1"/>
  <c r="E748" i="1"/>
  <c r="F748" i="1"/>
  <c r="B749" i="1"/>
  <c r="C749" i="1"/>
  <c r="D749" i="1"/>
  <c r="E749" i="1"/>
  <c r="F749" i="1"/>
  <c r="B750" i="1"/>
  <c r="C750" i="1"/>
  <c r="D750" i="1"/>
  <c r="E750" i="1"/>
  <c r="F750" i="1"/>
  <c r="B751" i="1"/>
  <c r="C751" i="1"/>
  <c r="D751" i="1"/>
  <c r="E751" i="1"/>
  <c r="F751" i="1"/>
  <c r="B752" i="1"/>
  <c r="C752" i="1"/>
  <c r="D752" i="1"/>
  <c r="E752" i="1"/>
  <c r="F752" i="1"/>
  <c r="B753" i="1"/>
  <c r="C753" i="1"/>
  <c r="D753" i="1"/>
  <c r="E753" i="1"/>
  <c r="F753" i="1"/>
  <c r="B754" i="1"/>
  <c r="C754" i="1"/>
  <c r="D754" i="1"/>
  <c r="E754" i="1"/>
  <c r="F754" i="1"/>
  <c r="B755" i="1"/>
  <c r="C755" i="1"/>
  <c r="D755" i="1"/>
  <c r="E755" i="1"/>
  <c r="F755" i="1"/>
  <c r="B756" i="1"/>
  <c r="C756" i="1"/>
  <c r="D756" i="1"/>
  <c r="E756" i="1"/>
  <c r="F756" i="1"/>
  <c r="B757" i="1"/>
  <c r="C757" i="1"/>
  <c r="D757" i="1"/>
  <c r="E757" i="1"/>
  <c r="F757" i="1"/>
  <c r="B758" i="1"/>
  <c r="C758" i="1"/>
  <c r="D758" i="1"/>
  <c r="E758" i="1"/>
  <c r="F758" i="1"/>
  <c r="B759" i="1"/>
  <c r="C759" i="1"/>
  <c r="D759" i="1"/>
  <c r="E759" i="1"/>
  <c r="F759" i="1"/>
  <c r="B760" i="1"/>
  <c r="C760" i="1"/>
  <c r="D760" i="1"/>
  <c r="E760" i="1"/>
  <c r="F760" i="1"/>
  <c r="B761" i="1"/>
  <c r="C761" i="1"/>
  <c r="D761" i="1"/>
  <c r="E761" i="1"/>
  <c r="F761" i="1"/>
  <c r="B762" i="1"/>
  <c r="C762" i="1"/>
  <c r="D762" i="1"/>
  <c r="E762" i="1"/>
  <c r="F762" i="1"/>
  <c r="B763" i="1"/>
  <c r="C763" i="1"/>
  <c r="D763" i="1"/>
  <c r="E763" i="1"/>
  <c r="F763" i="1"/>
  <c r="B764" i="1"/>
  <c r="C764" i="1"/>
  <c r="D764" i="1"/>
  <c r="E764" i="1"/>
  <c r="F764" i="1"/>
  <c r="B765" i="1"/>
  <c r="C765" i="1"/>
  <c r="D765" i="1"/>
  <c r="E765" i="1"/>
  <c r="F765" i="1"/>
  <c r="B766" i="1"/>
  <c r="C766" i="1"/>
  <c r="D766" i="1"/>
  <c r="E766" i="1"/>
  <c r="F766" i="1"/>
  <c r="B767" i="1"/>
  <c r="C767" i="1"/>
  <c r="D767" i="1"/>
  <c r="E767" i="1"/>
  <c r="F767" i="1"/>
  <c r="B768" i="1"/>
  <c r="C768" i="1"/>
  <c r="D768" i="1"/>
  <c r="E768" i="1"/>
  <c r="F768" i="1"/>
  <c r="B769" i="1"/>
  <c r="C769" i="1"/>
  <c r="D769" i="1"/>
  <c r="E769" i="1"/>
  <c r="F769" i="1"/>
  <c r="B770" i="1"/>
  <c r="C770" i="1"/>
  <c r="D770" i="1"/>
  <c r="E770" i="1"/>
  <c r="F770" i="1"/>
  <c r="B771" i="1"/>
  <c r="C771" i="1"/>
  <c r="D771" i="1"/>
  <c r="E771" i="1"/>
  <c r="F771" i="1"/>
  <c r="B772" i="1"/>
  <c r="C772" i="1"/>
  <c r="D772" i="1"/>
  <c r="E772" i="1"/>
  <c r="F772" i="1"/>
  <c r="B773" i="1"/>
  <c r="C773" i="1"/>
  <c r="D773" i="1"/>
  <c r="E773" i="1"/>
  <c r="F773" i="1"/>
  <c r="B774" i="1"/>
  <c r="C774" i="1"/>
  <c r="D774" i="1"/>
  <c r="E774" i="1"/>
  <c r="F774" i="1"/>
  <c r="B775" i="1"/>
  <c r="C775" i="1"/>
  <c r="D775" i="1"/>
  <c r="E775" i="1"/>
  <c r="F775" i="1"/>
  <c r="B776" i="1"/>
  <c r="C776" i="1"/>
  <c r="D776" i="1"/>
  <c r="E776" i="1"/>
  <c r="F776" i="1"/>
  <c r="B777" i="1"/>
  <c r="C777" i="1"/>
  <c r="D777" i="1"/>
  <c r="E777" i="1"/>
  <c r="F777" i="1"/>
  <c r="B778" i="1"/>
  <c r="C778" i="1"/>
  <c r="D778" i="1"/>
  <c r="E778" i="1"/>
  <c r="F778" i="1"/>
  <c r="B779" i="1"/>
  <c r="C779" i="1"/>
  <c r="D779" i="1"/>
  <c r="E779" i="1"/>
  <c r="F779" i="1"/>
  <c r="B780" i="1"/>
  <c r="C780" i="1"/>
  <c r="D780" i="1"/>
  <c r="E780" i="1"/>
  <c r="F780" i="1"/>
  <c r="B781" i="1"/>
  <c r="C781" i="1"/>
  <c r="D781" i="1"/>
  <c r="E781" i="1"/>
  <c r="F781" i="1"/>
  <c r="B782" i="1"/>
  <c r="C782" i="1"/>
  <c r="D782" i="1"/>
  <c r="E782" i="1"/>
  <c r="F782" i="1"/>
  <c r="B783" i="1"/>
  <c r="C783" i="1"/>
  <c r="D783" i="1"/>
  <c r="E783" i="1"/>
  <c r="F783" i="1"/>
  <c r="B784" i="1"/>
  <c r="C784" i="1"/>
  <c r="D784" i="1"/>
  <c r="E784" i="1"/>
  <c r="F784" i="1"/>
  <c r="B785" i="1"/>
  <c r="C785" i="1"/>
  <c r="D785" i="1"/>
  <c r="E785" i="1"/>
  <c r="F785" i="1"/>
  <c r="B786" i="1"/>
  <c r="C786" i="1"/>
  <c r="D786" i="1"/>
  <c r="E786" i="1"/>
  <c r="F786" i="1"/>
  <c r="B787" i="1"/>
  <c r="C787" i="1"/>
  <c r="D787" i="1"/>
  <c r="E787" i="1"/>
  <c r="F787" i="1"/>
  <c r="B788" i="1"/>
  <c r="C788" i="1"/>
  <c r="D788" i="1"/>
  <c r="E788" i="1"/>
  <c r="F788" i="1"/>
  <c r="B789" i="1"/>
  <c r="C789" i="1"/>
  <c r="D789" i="1"/>
  <c r="E789" i="1"/>
  <c r="F789" i="1"/>
  <c r="B790" i="1"/>
  <c r="C790" i="1"/>
  <c r="D790" i="1"/>
  <c r="E790" i="1"/>
  <c r="F790" i="1"/>
  <c r="B791" i="1"/>
  <c r="C791" i="1"/>
  <c r="D791" i="1"/>
  <c r="E791" i="1"/>
  <c r="F791" i="1"/>
  <c r="B792" i="1"/>
  <c r="C792" i="1"/>
  <c r="D792" i="1"/>
  <c r="E792" i="1"/>
  <c r="F792" i="1"/>
  <c r="B793" i="1"/>
  <c r="C793" i="1"/>
  <c r="D793" i="1"/>
  <c r="E793" i="1"/>
  <c r="F793" i="1"/>
  <c r="B794" i="1"/>
  <c r="C794" i="1"/>
  <c r="D794" i="1"/>
  <c r="E794" i="1"/>
  <c r="F794" i="1"/>
  <c r="B795" i="1"/>
  <c r="C795" i="1"/>
  <c r="D795" i="1"/>
  <c r="E795" i="1"/>
  <c r="F795" i="1"/>
  <c r="B796" i="1"/>
  <c r="C796" i="1"/>
  <c r="D796" i="1"/>
  <c r="E796" i="1"/>
  <c r="F796" i="1"/>
  <c r="B797" i="1"/>
  <c r="C797" i="1"/>
  <c r="D797" i="1"/>
  <c r="E797" i="1"/>
  <c r="F797" i="1"/>
  <c r="B798" i="1"/>
  <c r="C798" i="1"/>
  <c r="D798" i="1"/>
  <c r="E798" i="1"/>
  <c r="F798" i="1"/>
  <c r="B799" i="1"/>
  <c r="C799" i="1"/>
  <c r="D799" i="1"/>
  <c r="E799" i="1"/>
  <c r="F799" i="1"/>
  <c r="B800" i="1"/>
  <c r="C800" i="1"/>
  <c r="D800" i="1"/>
  <c r="E800" i="1"/>
  <c r="F800" i="1"/>
  <c r="B801" i="1"/>
  <c r="C801" i="1"/>
  <c r="D801" i="1"/>
  <c r="E801" i="1"/>
  <c r="F801" i="1"/>
  <c r="B802" i="1"/>
  <c r="C802" i="1"/>
  <c r="D802" i="1"/>
  <c r="E802" i="1"/>
  <c r="F802" i="1"/>
  <c r="B803" i="1"/>
  <c r="C803" i="1"/>
  <c r="D803" i="1"/>
  <c r="E803" i="1"/>
  <c r="F803" i="1"/>
  <c r="B804" i="1"/>
  <c r="C804" i="1"/>
  <c r="D804" i="1"/>
  <c r="E804" i="1"/>
  <c r="F804" i="1"/>
  <c r="B805" i="1"/>
  <c r="C805" i="1"/>
  <c r="D805" i="1"/>
  <c r="E805" i="1"/>
  <c r="F805" i="1"/>
  <c r="B806" i="1"/>
  <c r="C806" i="1"/>
  <c r="D806" i="1"/>
  <c r="E806" i="1"/>
  <c r="F806" i="1"/>
  <c r="B807" i="1"/>
  <c r="C807" i="1"/>
  <c r="D807" i="1"/>
  <c r="E807" i="1"/>
  <c r="F807" i="1"/>
  <c r="B808" i="1"/>
  <c r="C808" i="1"/>
  <c r="D808" i="1"/>
  <c r="E808" i="1"/>
  <c r="F808" i="1"/>
  <c r="B809" i="1"/>
  <c r="C809" i="1"/>
  <c r="D809" i="1"/>
  <c r="E809" i="1"/>
  <c r="F809" i="1"/>
  <c r="B810" i="1"/>
  <c r="C810" i="1"/>
  <c r="D810" i="1"/>
  <c r="E810" i="1"/>
  <c r="F810" i="1"/>
  <c r="B811" i="1"/>
  <c r="C811" i="1"/>
  <c r="D811" i="1"/>
  <c r="E811" i="1"/>
  <c r="F811" i="1"/>
  <c r="B812" i="1"/>
  <c r="C812" i="1"/>
  <c r="D812" i="1"/>
  <c r="E812" i="1"/>
  <c r="F812" i="1"/>
  <c r="B813" i="1"/>
  <c r="C813" i="1"/>
  <c r="D813" i="1"/>
  <c r="E813" i="1"/>
  <c r="F813" i="1"/>
  <c r="B814" i="1"/>
  <c r="C814" i="1"/>
  <c r="D814" i="1"/>
  <c r="E814" i="1"/>
  <c r="F814" i="1"/>
  <c r="B815" i="1"/>
  <c r="C815" i="1"/>
  <c r="D815" i="1"/>
  <c r="E815" i="1"/>
  <c r="F815" i="1"/>
  <c r="B816" i="1"/>
  <c r="C816" i="1"/>
  <c r="D816" i="1"/>
  <c r="E816" i="1"/>
  <c r="F816" i="1"/>
  <c r="B817" i="1"/>
  <c r="C817" i="1"/>
  <c r="D817" i="1"/>
  <c r="E817" i="1"/>
  <c r="F817" i="1"/>
  <c r="B818" i="1"/>
  <c r="C818" i="1"/>
  <c r="D818" i="1"/>
  <c r="E818" i="1"/>
  <c r="F818" i="1"/>
  <c r="B819" i="1"/>
  <c r="C819" i="1"/>
  <c r="D819" i="1"/>
  <c r="E819" i="1"/>
  <c r="F819" i="1"/>
  <c r="B820" i="1"/>
  <c r="C820" i="1"/>
  <c r="D820" i="1"/>
  <c r="E820" i="1"/>
  <c r="F820" i="1"/>
  <c r="B821" i="1"/>
  <c r="C821" i="1"/>
  <c r="D821" i="1"/>
  <c r="E821" i="1"/>
  <c r="F821" i="1"/>
  <c r="B822" i="1"/>
  <c r="C822" i="1"/>
  <c r="D822" i="1"/>
  <c r="E822" i="1"/>
  <c r="F822" i="1"/>
  <c r="B823" i="1"/>
  <c r="C823" i="1"/>
  <c r="D823" i="1"/>
  <c r="E823" i="1"/>
  <c r="F823" i="1"/>
  <c r="B824" i="1"/>
  <c r="C824" i="1"/>
  <c r="D824" i="1"/>
  <c r="E824" i="1"/>
  <c r="F824" i="1"/>
  <c r="B825" i="1"/>
  <c r="C825" i="1"/>
  <c r="D825" i="1"/>
  <c r="E825" i="1"/>
  <c r="F825" i="1"/>
  <c r="B826" i="1"/>
  <c r="C826" i="1"/>
  <c r="D826" i="1"/>
  <c r="E826" i="1"/>
  <c r="F826" i="1"/>
  <c r="B827" i="1"/>
  <c r="C827" i="1"/>
  <c r="D827" i="1"/>
  <c r="E827" i="1"/>
  <c r="F827" i="1"/>
  <c r="B828" i="1"/>
  <c r="C828" i="1"/>
  <c r="D828" i="1"/>
  <c r="E828" i="1"/>
  <c r="F828" i="1"/>
  <c r="B829" i="1"/>
  <c r="C829" i="1"/>
  <c r="D829" i="1"/>
  <c r="E829" i="1"/>
  <c r="F829" i="1"/>
  <c r="B830" i="1"/>
  <c r="C830" i="1"/>
  <c r="D830" i="1"/>
  <c r="E830" i="1"/>
  <c r="F830" i="1"/>
  <c r="B831" i="1"/>
  <c r="C831" i="1"/>
  <c r="D831" i="1"/>
  <c r="E831" i="1"/>
  <c r="F831" i="1"/>
  <c r="B832" i="1"/>
  <c r="C832" i="1"/>
  <c r="D832" i="1"/>
  <c r="E832" i="1"/>
  <c r="F832" i="1"/>
  <c r="B833" i="1"/>
  <c r="C833" i="1"/>
  <c r="D833" i="1"/>
  <c r="E833" i="1"/>
  <c r="F833" i="1"/>
  <c r="B834" i="1"/>
  <c r="C834" i="1"/>
  <c r="D834" i="1"/>
  <c r="E834" i="1"/>
  <c r="F834" i="1"/>
  <c r="B835" i="1"/>
  <c r="C835" i="1"/>
  <c r="D835" i="1"/>
  <c r="E835" i="1"/>
  <c r="F835" i="1"/>
  <c r="B836" i="1"/>
  <c r="C836" i="1"/>
  <c r="D836" i="1"/>
  <c r="E836" i="1"/>
  <c r="F836" i="1"/>
  <c r="B837" i="1"/>
  <c r="C837" i="1"/>
  <c r="D837" i="1"/>
  <c r="E837" i="1"/>
  <c r="F837" i="1"/>
  <c r="B838" i="1"/>
  <c r="C838" i="1"/>
  <c r="D838" i="1"/>
  <c r="E838" i="1"/>
  <c r="F838" i="1"/>
  <c r="B839" i="1"/>
  <c r="C839" i="1"/>
  <c r="D839" i="1"/>
  <c r="E839" i="1"/>
  <c r="F839" i="1"/>
  <c r="B840" i="1"/>
  <c r="C840" i="1"/>
  <c r="D840" i="1"/>
  <c r="E840" i="1"/>
  <c r="F840" i="1"/>
  <c r="B841" i="1"/>
  <c r="C841" i="1"/>
  <c r="D841" i="1"/>
  <c r="E841" i="1"/>
  <c r="F841" i="1"/>
  <c r="B842" i="1"/>
  <c r="C842" i="1"/>
  <c r="D842" i="1"/>
  <c r="E842" i="1"/>
  <c r="F842" i="1"/>
  <c r="B843" i="1"/>
  <c r="C843" i="1"/>
  <c r="D843" i="1"/>
  <c r="E843" i="1"/>
  <c r="F843" i="1"/>
  <c r="B844" i="1"/>
  <c r="C844" i="1"/>
  <c r="D844" i="1"/>
  <c r="E844" i="1"/>
  <c r="F844" i="1"/>
  <c r="B845" i="1"/>
  <c r="C845" i="1"/>
  <c r="D845" i="1"/>
  <c r="E845" i="1"/>
  <c r="F845" i="1"/>
  <c r="B846" i="1"/>
  <c r="C846" i="1"/>
  <c r="D846" i="1"/>
  <c r="E846" i="1"/>
  <c r="F846" i="1"/>
  <c r="B847" i="1"/>
  <c r="C847" i="1"/>
  <c r="D847" i="1"/>
  <c r="E847" i="1"/>
  <c r="F847" i="1"/>
  <c r="B848" i="1"/>
  <c r="C848" i="1"/>
  <c r="D848" i="1"/>
  <c r="E848" i="1"/>
  <c r="F848" i="1"/>
  <c r="B849" i="1"/>
  <c r="C849" i="1"/>
  <c r="D849" i="1"/>
  <c r="E849" i="1"/>
  <c r="F849" i="1"/>
  <c r="B850" i="1"/>
  <c r="C850" i="1"/>
  <c r="D850" i="1"/>
  <c r="E850" i="1"/>
  <c r="F850" i="1"/>
  <c r="B851" i="1"/>
  <c r="C851" i="1"/>
  <c r="D851" i="1"/>
  <c r="E851" i="1"/>
  <c r="F851" i="1"/>
  <c r="B852" i="1"/>
  <c r="C852" i="1"/>
  <c r="D852" i="1"/>
  <c r="E852" i="1"/>
  <c r="F852" i="1"/>
  <c r="B853" i="1"/>
  <c r="C853" i="1"/>
  <c r="D853" i="1"/>
  <c r="E853" i="1"/>
  <c r="F853" i="1"/>
  <c r="B854" i="1"/>
  <c r="C854" i="1"/>
  <c r="D854" i="1"/>
  <c r="E854" i="1"/>
  <c r="F854" i="1"/>
  <c r="B855" i="1"/>
  <c r="C855" i="1"/>
  <c r="D855" i="1"/>
  <c r="E855" i="1"/>
  <c r="F855" i="1"/>
  <c r="B856" i="1"/>
  <c r="C856" i="1"/>
  <c r="D856" i="1"/>
  <c r="E856" i="1"/>
  <c r="F856" i="1"/>
  <c r="B857" i="1"/>
  <c r="C857" i="1"/>
  <c r="D857" i="1"/>
  <c r="E857" i="1"/>
  <c r="F857" i="1"/>
  <c r="B858" i="1"/>
  <c r="C858" i="1"/>
  <c r="D858" i="1"/>
  <c r="E858" i="1"/>
  <c r="F858" i="1"/>
  <c r="B859" i="1"/>
  <c r="C859" i="1"/>
  <c r="D859" i="1"/>
  <c r="E859" i="1"/>
  <c r="F859" i="1"/>
  <c r="B860" i="1"/>
  <c r="C860" i="1"/>
  <c r="D860" i="1"/>
  <c r="E860" i="1"/>
  <c r="F860" i="1"/>
  <c r="B861" i="1"/>
  <c r="C861" i="1"/>
  <c r="D861" i="1"/>
  <c r="E861" i="1"/>
  <c r="F861" i="1"/>
  <c r="B862" i="1"/>
  <c r="C862" i="1"/>
  <c r="D862" i="1"/>
  <c r="E862" i="1"/>
  <c r="F862" i="1"/>
  <c r="B863" i="1"/>
  <c r="C863" i="1"/>
  <c r="D863" i="1"/>
  <c r="E863" i="1"/>
  <c r="F863" i="1"/>
  <c r="B864" i="1"/>
  <c r="C864" i="1"/>
  <c r="D864" i="1"/>
  <c r="E864" i="1"/>
  <c r="F864" i="1"/>
  <c r="B865" i="1"/>
  <c r="C865" i="1"/>
  <c r="D865" i="1"/>
  <c r="E865" i="1"/>
  <c r="F865" i="1"/>
  <c r="B866" i="1"/>
  <c r="C866" i="1"/>
  <c r="D866" i="1"/>
  <c r="E866" i="1"/>
  <c r="F866" i="1"/>
  <c r="B867" i="1"/>
  <c r="C867" i="1"/>
  <c r="D867" i="1"/>
  <c r="E867" i="1"/>
  <c r="F867" i="1"/>
  <c r="B868" i="1"/>
  <c r="C868" i="1"/>
  <c r="D868" i="1"/>
  <c r="E868" i="1"/>
  <c r="F868" i="1"/>
  <c r="B869" i="1"/>
  <c r="C869" i="1"/>
  <c r="D869" i="1"/>
  <c r="E869" i="1"/>
  <c r="F869" i="1"/>
  <c r="B870" i="1"/>
  <c r="C870" i="1"/>
  <c r="D870" i="1"/>
  <c r="E870" i="1"/>
  <c r="F870" i="1"/>
  <c r="B871" i="1"/>
  <c r="C871" i="1"/>
  <c r="D871" i="1"/>
  <c r="E871" i="1"/>
  <c r="F871" i="1"/>
  <c r="B872" i="1"/>
  <c r="C872" i="1"/>
  <c r="D872" i="1"/>
  <c r="E872" i="1"/>
  <c r="F872" i="1"/>
  <c r="B873" i="1"/>
  <c r="C873" i="1"/>
  <c r="D873" i="1"/>
  <c r="E873" i="1"/>
  <c r="F873" i="1"/>
  <c r="B874" i="1"/>
  <c r="C874" i="1"/>
  <c r="D874" i="1"/>
  <c r="E874" i="1"/>
  <c r="F874" i="1"/>
  <c r="B875" i="1"/>
  <c r="C875" i="1"/>
  <c r="D875" i="1"/>
  <c r="E875" i="1"/>
  <c r="F875" i="1"/>
  <c r="B876" i="1"/>
  <c r="C876" i="1"/>
  <c r="D876" i="1"/>
  <c r="E876" i="1"/>
  <c r="F876" i="1"/>
  <c r="B877" i="1"/>
  <c r="C877" i="1"/>
  <c r="D877" i="1"/>
  <c r="E877" i="1"/>
  <c r="F877" i="1"/>
  <c r="B878" i="1"/>
  <c r="C878" i="1"/>
  <c r="D878" i="1"/>
  <c r="E878" i="1"/>
  <c r="F878" i="1"/>
  <c r="B879" i="1"/>
  <c r="C879" i="1"/>
  <c r="D879" i="1"/>
  <c r="E879" i="1"/>
  <c r="F879" i="1"/>
  <c r="B880" i="1"/>
  <c r="C880" i="1"/>
  <c r="D880" i="1"/>
  <c r="E880" i="1"/>
  <c r="F880" i="1"/>
  <c r="B881" i="1"/>
  <c r="C881" i="1"/>
  <c r="D881" i="1"/>
  <c r="E881" i="1"/>
  <c r="F881" i="1"/>
  <c r="B882" i="1"/>
  <c r="C882" i="1"/>
  <c r="D882" i="1"/>
  <c r="E882" i="1"/>
  <c r="F882" i="1"/>
  <c r="B883" i="1"/>
  <c r="C883" i="1"/>
  <c r="D883" i="1"/>
  <c r="E883" i="1"/>
  <c r="F883" i="1"/>
  <c r="B884" i="1"/>
  <c r="C884" i="1"/>
  <c r="D884" i="1"/>
  <c r="E884" i="1"/>
  <c r="F884" i="1"/>
  <c r="B885" i="1"/>
  <c r="C885" i="1"/>
  <c r="D885" i="1"/>
  <c r="E885" i="1"/>
  <c r="F885" i="1"/>
  <c r="B886" i="1"/>
  <c r="C886" i="1"/>
  <c r="D886" i="1"/>
  <c r="E886" i="1"/>
  <c r="F886" i="1"/>
  <c r="B887" i="1"/>
  <c r="C887" i="1"/>
  <c r="D887" i="1"/>
  <c r="E887" i="1"/>
  <c r="F887" i="1"/>
  <c r="B888" i="1"/>
  <c r="C888" i="1"/>
  <c r="D888" i="1"/>
  <c r="E888" i="1"/>
  <c r="F888" i="1"/>
  <c r="B889" i="1"/>
  <c r="C889" i="1"/>
  <c r="D889" i="1"/>
  <c r="E889" i="1"/>
  <c r="F889" i="1"/>
  <c r="B890" i="1"/>
  <c r="C890" i="1"/>
  <c r="D890" i="1"/>
  <c r="E890" i="1"/>
  <c r="F890" i="1"/>
  <c r="B891" i="1"/>
  <c r="C891" i="1"/>
  <c r="D891" i="1"/>
  <c r="E891" i="1"/>
  <c r="F891" i="1"/>
  <c r="B892" i="1"/>
  <c r="C892" i="1"/>
  <c r="D892" i="1"/>
  <c r="E892" i="1"/>
  <c r="F892" i="1"/>
  <c r="B893" i="1"/>
  <c r="C893" i="1"/>
  <c r="D893" i="1"/>
  <c r="E893" i="1"/>
  <c r="F893" i="1"/>
  <c r="B894" i="1"/>
  <c r="C894" i="1"/>
  <c r="D894" i="1"/>
  <c r="E894" i="1"/>
  <c r="F894" i="1"/>
  <c r="B895" i="1"/>
  <c r="C895" i="1"/>
  <c r="D895" i="1"/>
  <c r="E895" i="1"/>
  <c r="F895" i="1"/>
  <c r="B896" i="1"/>
  <c r="C896" i="1"/>
  <c r="D896" i="1"/>
  <c r="E896" i="1"/>
  <c r="F896" i="1"/>
  <c r="B897" i="1"/>
  <c r="C897" i="1"/>
  <c r="D897" i="1"/>
  <c r="E897" i="1"/>
  <c r="F897" i="1"/>
  <c r="B898" i="1"/>
  <c r="C898" i="1"/>
  <c r="D898" i="1"/>
  <c r="E898" i="1"/>
  <c r="F898" i="1"/>
  <c r="B899" i="1"/>
  <c r="C899" i="1"/>
  <c r="D899" i="1"/>
  <c r="E899" i="1"/>
  <c r="F899" i="1"/>
  <c r="B900" i="1"/>
  <c r="C900" i="1"/>
  <c r="D900" i="1"/>
  <c r="E900" i="1"/>
  <c r="F900" i="1"/>
  <c r="B901" i="1"/>
  <c r="C901" i="1"/>
  <c r="D901" i="1"/>
  <c r="E901" i="1"/>
  <c r="F901" i="1"/>
  <c r="B902" i="1"/>
  <c r="C902" i="1"/>
  <c r="D902" i="1"/>
  <c r="E902" i="1"/>
  <c r="F902" i="1"/>
  <c r="B903" i="1"/>
  <c r="C903" i="1"/>
  <c r="D903" i="1"/>
  <c r="E903" i="1"/>
  <c r="F903" i="1"/>
  <c r="B904" i="1"/>
  <c r="C904" i="1"/>
  <c r="D904" i="1"/>
  <c r="E904" i="1"/>
  <c r="F904" i="1"/>
  <c r="B905" i="1"/>
  <c r="C905" i="1"/>
  <c r="D905" i="1"/>
  <c r="E905" i="1"/>
  <c r="F905" i="1"/>
  <c r="B906" i="1"/>
  <c r="C906" i="1"/>
  <c r="D906" i="1"/>
  <c r="E906" i="1"/>
  <c r="F906" i="1"/>
  <c r="B907" i="1"/>
  <c r="C907" i="1"/>
  <c r="D907" i="1"/>
  <c r="E907" i="1"/>
  <c r="F907" i="1"/>
  <c r="B908" i="1"/>
  <c r="C908" i="1"/>
  <c r="D908" i="1"/>
  <c r="E908" i="1"/>
  <c r="F908" i="1"/>
  <c r="B909" i="1"/>
  <c r="C909" i="1"/>
  <c r="D909" i="1"/>
  <c r="E909" i="1"/>
  <c r="F909" i="1"/>
  <c r="B910" i="1"/>
  <c r="C910" i="1"/>
  <c r="D910" i="1"/>
  <c r="E910" i="1"/>
  <c r="F910" i="1"/>
  <c r="B911" i="1"/>
  <c r="C911" i="1"/>
  <c r="D911" i="1"/>
  <c r="E911" i="1"/>
  <c r="F911" i="1"/>
  <c r="B912" i="1"/>
  <c r="C912" i="1"/>
  <c r="D912" i="1"/>
  <c r="E912" i="1"/>
  <c r="F912" i="1"/>
  <c r="B913" i="1"/>
  <c r="C913" i="1"/>
  <c r="D913" i="1"/>
  <c r="E913" i="1"/>
  <c r="F913" i="1"/>
  <c r="B914" i="1"/>
  <c r="C914" i="1"/>
  <c r="D914" i="1"/>
  <c r="E914" i="1"/>
  <c r="F914" i="1"/>
  <c r="B915" i="1"/>
  <c r="C915" i="1"/>
  <c r="D915" i="1"/>
  <c r="E915" i="1"/>
  <c r="F915" i="1"/>
  <c r="B916" i="1"/>
  <c r="C916" i="1"/>
  <c r="D916" i="1"/>
  <c r="E916" i="1"/>
  <c r="F916" i="1"/>
  <c r="B917" i="1"/>
  <c r="C917" i="1"/>
  <c r="D917" i="1"/>
  <c r="E917" i="1"/>
  <c r="F917" i="1"/>
  <c r="B918" i="1"/>
  <c r="C918" i="1"/>
  <c r="D918" i="1"/>
  <c r="E918" i="1"/>
  <c r="F918" i="1"/>
  <c r="B919" i="1"/>
  <c r="C919" i="1"/>
  <c r="D919" i="1"/>
  <c r="E919" i="1"/>
  <c r="F919" i="1"/>
  <c r="B920" i="1"/>
  <c r="C920" i="1"/>
  <c r="D920" i="1"/>
  <c r="E920" i="1"/>
  <c r="F920" i="1"/>
  <c r="B921" i="1"/>
  <c r="C921" i="1"/>
  <c r="D921" i="1"/>
  <c r="E921" i="1"/>
  <c r="F921" i="1"/>
  <c r="B922" i="1"/>
  <c r="C922" i="1"/>
  <c r="D922" i="1"/>
  <c r="E922" i="1"/>
  <c r="F922" i="1"/>
  <c r="B923" i="1"/>
  <c r="C923" i="1"/>
  <c r="D923" i="1"/>
  <c r="E923" i="1"/>
  <c r="F923" i="1"/>
  <c r="B924" i="1"/>
  <c r="C924" i="1"/>
  <c r="D924" i="1"/>
  <c r="E924" i="1"/>
  <c r="F924" i="1"/>
  <c r="B925" i="1"/>
  <c r="C925" i="1"/>
  <c r="D925" i="1"/>
  <c r="E925" i="1"/>
  <c r="F925" i="1"/>
  <c r="B926" i="1"/>
  <c r="C926" i="1"/>
  <c r="D926" i="1"/>
  <c r="E926" i="1"/>
  <c r="F926" i="1"/>
  <c r="B927" i="1"/>
  <c r="C927" i="1"/>
  <c r="D927" i="1"/>
  <c r="E927" i="1"/>
  <c r="F927" i="1"/>
  <c r="B928" i="1"/>
  <c r="C928" i="1"/>
  <c r="D928" i="1"/>
  <c r="E928" i="1"/>
  <c r="F928" i="1"/>
  <c r="B929" i="1"/>
  <c r="C929" i="1"/>
  <c r="D929" i="1"/>
  <c r="E929" i="1"/>
  <c r="F929" i="1"/>
  <c r="B930" i="1"/>
  <c r="C930" i="1"/>
  <c r="D930" i="1"/>
  <c r="E930" i="1"/>
  <c r="F930" i="1"/>
  <c r="B931" i="1"/>
  <c r="C931" i="1"/>
  <c r="D931" i="1"/>
  <c r="E931" i="1"/>
  <c r="F931" i="1"/>
  <c r="B932" i="1"/>
  <c r="C932" i="1"/>
  <c r="D932" i="1"/>
  <c r="E932" i="1"/>
  <c r="F932" i="1"/>
  <c r="B933" i="1"/>
  <c r="C933" i="1"/>
  <c r="D933" i="1"/>
  <c r="E933" i="1"/>
  <c r="F933" i="1"/>
  <c r="B934" i="1"/>
  <c r="C934" i="1"/>
  <c r="D934" i="1"/>
  <c r="E934" i="1"/>
  <c r="F934" i="1"/>
  <c r="B935" i="1"/>
  <c r="C935" i="1"/>
  <c r="D935" i="1"/>
  <c r="E935" i="1"/>
  <c r="F935" i="1"/>
  <c r="B936" i="1"/>
  <c r="C936" i="1"/>
  <c r="D936" i="1"/>
  <c r="E936" i="1"/>
  <c r="F936" i="1"/>
  <c r="B937" i="1"/>
  <c r="C937" i="1"/>
  <c r="D937" i="1"/>
  <c r="E937" i="1"/>
  <c r="F937" i="1"/>
  <c r="B938" i="1"/>
  <c r="C938" i="1"/>
  <c r="D938" i="1"/>
  <c r="E938" i="1"/>
  <c r="F938" i="1"/>
  <c r="B939" i="1"/>
  <c r="C939" i="1"/>
  <c r="D939" i="1"/>
  <c r="E939" i="1"/>
  <c r="F939" i="1"/>
  <c r="B940" i="1"/>
  <c r="C940" i="1"/>
  <c r="D940" i="1"/>
  <c r="E940" i="1"/>
  <c r="F940" i="1"/>
  <c r="B941" i="1"/>
  <c r="C941" i="1"/>
  <c r="D941" i="1"/>
  <c r="E941" i="1"/>
  <c r="F941" i="1"/>
  <c r="B942" i="1"/>
  <c r="C942" i="1"/>
  <c r="D942" i="1"/>
  <c r="E942" i="1"/>
  <c r="F942" i="1"/>
  <c r="B943" i="1"/>
  <c r="C943" i="1"/>
  <c r="D943" i="1"/>
  <c r="E943" i="1"/>
  <c r="F943" i="1"/>
  <c r="B944" i="1"/>
  <c r="C944" i="1"/>
  <c r="D944" i="1"/>
  <c r="E944" i="1"/>
  <c r="F944" i="1"/>
  <c r="B945" i="1"/>
  <c r="C945" i="1"/>
  <c r="D945" i="1"/>
  <c r="E945" i="1"/>
  <c r="F945" i="1"/>
  <c r="B946" i="1"/>
  <c r="C946" i="1"/>
  <c r="D946" i="1"/>
  <c r="E946" i="1"/>
  <c r="F946" i="1"/>
  <c r="B947" i="1"/>
  <c r="C947" i="1"/>
  <c r="D947" i="1"/>
  <c r="E947" i="1"/>
  <c r="F947" i="1"/>
  <c r="B948" i="1"/>
  <c r="C948" i="1"/>
  <c r="D948" i="1"/>
  <c r="E948" i="1"/>
  <c r="F948" i="1"/>
  <c r="B949" i="1"/>
  <c r="C949" i="1"/>
  <c r="D949" i="1"/>
  <c r="E949" i="1"/>
  <c r="F949" i="1"/>
  <c r="B950" i="1"/>
  <c r="C950" i="1"/>
  <c r="D950" i="1"/>
  <c r="E950" i="1"/>
  <c r="F950" i="1"/>
  <c r="B951" i="1"/>
  <c r="C951" i="1"/>
  <c r="D951" i="1"/>
  <c r="E951" i="1"/>
  <c r="F951" i="1"/>
  <c r="B952" i="1"/>
  <c r="C952" i="1"/>
  <c r="D952" i="1"/>
  <c r="E952" i="1"/>
  <c r="F952" i="1"/>
  <c r="B953" i="1"/>
  <c r="C953" i="1"/>
  <c r="D953" i="1"/>
  <c r="E953" i="1"/>
  <c r="F953" i="1"/>
  <c r="B954" i="1"/>
  <c r="C954" i="1"/>
  <c r="D954" i="1"/>
  <c r="E954" i="1"/>
  <c r="F954" i="1"/>
  <c r="B955" i="1"/>
  <c r="C955" i="1"/>
  <c r="D955" i="1"/>
  <c r="E955" i="1"/>
  <c r="F955" i="1"/>
  <c r="B956" i="1"/>
  <c r="C956" i="1"/>
  <c r="D956" i="1"/>
  <c r="E956" i="1"/>
  <c r="F956" i="1"/>
  <c r="B957" i="1"/>
  <c r="C957" i="1"/>
  <c r="D957" i="1"/>
  <c r="E957" i="1"/>
  <c r="F957" i="1"/>
  <c r="B958" i="1"/>
  <c r="C958" i="1"/>
  <c r="D958" i="1"/>
  <c r="E958" i="1"/>
  <c r="F958" i="1"/>
  <c r="B959" i="1"/>
  <c r="C959" i="1"/>
  <c r="D959" i="1"/>
  <c r="E959" i="1"/>
  <c r="F959" i="1"/>
  <c r="B960" i="1"/>
  <c r="C960" i="1"/>
  <c r="D960" i="1"/>
  <c r="E960" i="1"/>
  <c r="F960" i="1"/>
  <c r="B961" i="1"/>
  <c r="C961" i="1"/>
  <c r="D961" i="1"/>
  <c r="E961" i="1"/>
  <c r="F961" i="1"/>
  <c r="B962" i="1"/>
  <c r="C962" i="1"/>
  <c r="D962" i="1"/>
  <c r="E962" i="1"/>
  <c r="F962" i="1"/>
  <c r="B963" i="1"/>
  <c r="C963" i="1"/>
  <c r="D963" i="1"/>
  <c r="E963" i="1"/>
  <c r="F963" i="1"/>
  <c r="B964" i="1"/>
  <c r="C964" i="1"/>
  <c r="D964" i="1"/>
  <c r="E964" i="1"/>
  <c r="F964" i="1"/>
  <c r="B965" i="1"/>
  <c r="C965" i="1"/>
  <c r="D965" i="1"/>
  <c r="E965" i="1"/>
  <c r="F965" i="1"/>
  <c r="B966" i="1"/>
  <c r="C966" i="1"/>
  <c r="D966" i="1"/>
  <c r="E966" i="1"/>
  <c r="F966" i="1"/>
  <c r="B967" i="1"/>
  <c r="C967" i="1"/>
  <c r="D967" i="1"/>
  <c r="E967" i="1"/>
  <c r="F967" i="1"/>
  <c r="B968" i="1"/>
  <c r="C968" i="1"/>
  <c r="D968" i="1"/>
  <c r="E968" i="1"/>
  <c r="F968" i="1"/>
  <c r="B969" i="1"/>
  <c r="C969" i="1"/>
  <c r="D969" i="1"/>
  <c r="E969" i="1"/>
  <c r="F969" i="1"/>
  <c r="B970" i="1"/>
  <c r="C970" i="1"/>
  <c r="D970" i="1"/>
  <c r="E970" i="1"/>
  <c r="F970" i="1"/>
  <c r="B971" i="1"/>
  <c r="C971" i="1"/>
  <c r="D971" i="1"/>
  <c r="E971" i="1"/>
  <c r="F971" i="1"/>
  <c r="B972" i="1"/>
  <c r="C972" i="1"/>
  <c r="D972" i="1"/>
  <c r="E972" i="1"/>
  <c r="F972" i="1"/>
  <c r="B973" i="1"/>
  <c r="C973" i="1"/>
  <c r="D973" i="1"/>
  <c r="E973" i="1"/>
  <c r="F973" i="1"/>
  <c r="B974" i="1"/>
  <c r="C974" i="1"/>
  <c r="D974" i="1"/>
  <c r="E974" i="1"/>
  <c r="F974" i="1"/>
  <c r="B975" i="1"/>
  <c r="C975" i="1"/>
  <c r="D975" i="1"/>
  <c r="E975" i="1"/>
  <c r="F975" i="1"/>
  <c r="B976" i="1"/>
  <c r="C976" i="1"/>
  <c r="D976" i="1"/>
  <c r="E976" i="1"/>
  <c r="F976" i="1"/>
  <c r="B977" i="1"/>
  <c r="C977" i="1"/>
  <c r="D977" i="1"/>
  <c r="E977" i="1"/>
  <c r="F977" i="1"/>
  <c r="B978" i="1"/>
  <c r="C978" i="1"/>
  <c r="D978" i="1"/>
  <c r="E978" i="1"/>
  <c r="F978" i="1"/>
  <c r="B979" i="1"/>
  <c r="C979" i="1"/>
  <c r="D979" i="1"/>
  <c r="E979" i="1"/>
  <c r="F979" i="1"/>
  <c r="B980" i="1"/>
  <c r="C980" i="1"/>
  <c r="D980" i="1"/>
  <c r="E980" i="1"/>
  <c r="F980" i="1"/>
  <c r="B981" i="1"/>
  <c r="C981" i="1"/>
  <c r="D981" i="1"/>
  <c r="E981" i="1"/>
  <c r="F981" i="1"/>
  <c r="B982" i="1"/>
  <c r="C982" i="1"/>
  <c r="D982" i="1"/>
  <c r="E982" i="1"/>
  <c r="F982" i="1"/>
  <c r="B983" i="1"/>
  <c r="C983" i="1"/>
  <c r="D983" i="1"/>
  <c r="E983" i="1"/>
  <c r="F983" i="1"/>
  <c r="B984" i="1"/>
  <c r="C984" i="1"/>
  <c r="D984" i="1"/>
  <c r="E984" i="1"/>
  <c r="F984" i="1"/>
  <c r="B985" i="1"/>
  <c r="C985" i="1"/>
  <c r="D985" i="1"/>
  <c r="E985" i="1"/>
  <c r="F985" i="1"/>
  <c r="B986" i="1"/>
  <c r="C986" i="1"/>
  <c r="D986" i="1"/>
  <c r="E986" i="1"/>
  <c r="F986" i="1"/>
  <c r="B987" i="1"/>
  <c r="C987" i="1"/>
  <c r="D987" i="1"/>
  <c r="E987" i="1"/>
  <c r="F987" i="1"/>
  <c r="B988" i="1"/>
  <c r="C988" i="1"/>
  <c r="D988" i="1"/>
  <c r="E988" i="1"/>
  <c r="F988" i="1"/>
  <c r="B989" i="1"/>
  <c r="C989" i="1"/>
  <c r="D989" i="1"/>
  <c r="E989" i="1"/>
  <c r="F989" i="1"/>
  <c r="B990" i="1"/>
  <c r="C990" i="1"/>
  <c r="D990" i="1"/>
  <c r="E990" i="1"/>
  <c r="F990" i="1"/>
  <c r="B991" i="1"/>
  <c r="C991" i="1"/>
  <c r="D991" i="1"/>
  <c r="E991" i="1"/>
  <c r="F991" i="1"/>
  <c r="B992" i="1"/>
  <c r="C992" i="1"/>
  <c r="D992" i="1"/>
  <c r="E992" i="1"/>
  <c r="F992" i="1"/>
  <c r="B993" i="1"/>
  <c r="C993" i="1"/>
  <c r="D993" i="1"/>
  <c r="E993" i="1"/>
  <c r="F993" i="1"/>
  <c r="B994" i="1"/>
  <c r="C994" i="1"/>
  <c r="D994" i="1"/>
  <c r="E994" i="1"/>
  <c r="F994" i="1"/>
  <c r="B995" i="1"/>
  <c r="C995" i="1"/>
  <c r="D995" i="1"/>
  <c r="E995" i="1"/>
  <c r="F995" i="1"/>
  <c r="B996" i="1"/>
  <c r="C996" i="1"/>
  <c r="D996" i="1"/>
  <c r="E996" i="1"/>
  <c r="F996" i="1"/>
  <c r="B997" i="1"/>
  <c r="C997" i="1"/>
  <c r="D997" i="1"/>
  <c r="E997" i="1"/>
  <c r="F997" i="1"/>
  <c r="B998" i="1"/>
  <c r="C998" i="1"/>
  <c r="D998" i="1"/>
  <c r="E998" i="1"/>
  <c r="F998" i="1"/>
  <c r="B999" i="1"/>
  <c r="C999" i="1"/>
  <c r="D999" i="1"/>
  <c r="E999" i="1"/>
  <c r="F999" i="1"/>
  <c r="B1000" i="1"/>
  <c r="C1000" i="1"/>
  <c r="D1000" i="1"/>
  <c r="E1000" i="1"/>
  <c r="F1000" i="1"/>
  <c r="B1001" i="1"/>
  <c r="C1001" i="1"/>
  <c r="D1001" i="1"/>
  <c r="E1001" i="1"/>
  <c r="F1001" i="1"/>
  <c r="B1002" i="1"/>
  <c r="C1002" i="1"/>
  <c r="D1002" i="1"/>
  <c r="E1002" i="1"/>
  <c r="F1002" i="1"/>
  <c r="B1003" i="1"/>
  <c r="C1003" i="1"/>
  <c r="D1003" i="1"/>
  <c r="E1003" i="1"/>
  <c r="F1003" i="1"/>
  <c r="B1004" i="1"/>
  <c r="C1004" i="1"/>
  <c r="D1004" i="1"/>
  <c r="E1004" i="1"/>
  <c r="F1004" i="1"/>
  <c r="B1005" i="1"/>
  <c r="C1005" i="1"/>
  <c r="D1005" i="1"/>
  <c r="E1005" i="1"/>
  <c r="F1005" i="1"/>
  <c r="B1006" i="1"/>
  <c r="C1006" i="1"/>
  <c r="D1006" i="1"/>
  <c r="E1006" i="1"/>
  <c r="F1006" i="1"/>
  <c r="B1007" i="1"/>
  <c r="C1007" i="1"/>
  <c r="D1007" i="1"/>
  <c r="E1007" i="1"/>
  <c r="F1007" i="1"/>
  <c r="B1008" i="1"/>
  <c r="C1008" i="1"/>
  <c r="D1008" i="1"/>
  <c r="E1008" i="1"/>
  <c r="F1008" i="1"/>
  <c r="B1009" i="1"/>
  <c r="C1009" i="1"/>
  <c r="D1009" i="1"/>
  <c r="E1009" i="1"/>
  <c r="F1009" i="1"/>
  <c r="B1010" i="1"/>
  <c r="C1010" i="1"/>
  <c r="D1010" i="1"/>
  <c r="E1010" i="1"/>
  <c r="F1010" i="1"/>
  <c r="B1011" i="1"/>
  <c r="C1011" i="1"/>
  <c r="D1011" i="1"/>
  <c r="E1011" i="1"/>
  <c r="F1011" i="1"/>
  <c r="B1012" i="1"/>
  <c r="C1012" i="1"/>
  <c r="D1012" i="1"/>
  <c r="E1012" i="1"/>
  <c r="F1012" i="1"/>
  <c r="B1013" i="1"/>
  <c r="C1013" i="1"/>
  <c r="D1013" i="1"/>
  <c r="E1013" i="1"/>
  <c r="F1013" i="1"/>
  <c r="B1014" i="1"/>
  <c r="C1014" i="1"/>
  <c r="D1014" i="1"/>
  <c r="E1014" i="1"/>
  <c r="F1014" i="1"/>
  <c r="B1015" i="1"/>
  <c r="C1015" i="1"/>
  <c r="D1015" i="1"/>
  <c r="E1015" i="1"/>
  <c r="F1015" i="1"/>
  <c r="B1016" i="1"/>
  <c r="C1016" i="1"/>
  <c r="D1016" i="1"/>
  <c r="I1016" i="1" s="1"/>
  <c r="E1016" i="1"/>
  <c r="F1016" i="1"/>
  <c r="B1017" i="1"/>
  <c r="C1017" i="1"/>
  <c r="D1017" i="1"/>
  <c r="I1017" i="1" s="1"/>
  <c r="E1017" i="1"/>
  <c r="F1017" i="1"/>
  <c r="B1018" i="1"/>
  <c r="C1018" i="1"/>
  <c r="D1018" i="1"/>
  <c r="I1018" i="1" s="1"/>
  <c r="E1018" i="1"/>
  <c r="F1018" i="1"/>
  <c r="B1019" i="1"/>
  <c r="C1019" i="1"/>
  <c r="D1019" i="1"/>
  <c r="I1019" i="1" s="1"/>
  <c r="E1019" i="1"/>
  <c r="F1019" i="1"/>
  <c r="B1020" i="1"/>
  <c r="C1020" i="1"/>
  <c r="D1020" i="1"/>
  <c r="I1020" i="1" s="1"/>
  <c r="E1020" i="1"/>
  <c r="F1020" i="1"/>
  <c r="B1021" i="1"/>
  <c r="C1021" i="1"/>
  <c r="D1021" i="1"/>
  <c r="I1021" i="1" s="1"/>
  <c r="E1021" i="1"/>
  <c r="F1021" i="1"/>
  <c r="B1022" i="1"/>
  <c r="C1022" i="1"/>
  <c r="D1022" i="1"/>
  <c r="I1022" i="1" s="1"/>
  <c r="E1022" i="1"/>
  <c r="F1022" i="1"/>
  <c r="B1023" i="1"/>
  <c r="C1023" i="1"/>
  <c r="D1023" i="1"/>
  <c r="E1023" i="1"/>
  <c r="F1023" i="1"/>
  <c r="B1024" i="1"/>
  <c r="C1024" i="1"/>
  <c r="D1024" i="1"/>
  <c r="I1024" i="1" s="1"/>
  <c r="E1024" i="1"/>
  <c r="F1024" i="1"/>
  <c r="B1025" i="1"/>
  <c r="C1025" i="1"/>
  <c r="D1025" i="1"/>
  <c r="I1025" i="1" s="1"/>
  <c r="E1025" i="1"/>
  <c r="F1025" i="1"/>
  <c r="B1026" i="1"/>
  <c r="C1026" i="1"/>
  <c r="D1026" i="1"/>
  <c r="I1026" i="1" s="1"/>
  <c r="E1026" i="1"/>
  <c r="F1026" i="1"/>
  <c r="B1027" i="1"/>
  <c r="C1027" i="1"/>
  <c r="D1027" i="1"/>
  <c r="I1027" i="1" s="1"/>
  <c r="E1027" i="1"/>
  <c r="F1027" i="1"/>
  <c r="B1028" i="1"/>
  <c r="C1028" i="1"/>
  <c r="D1028" i="1"/>
  <c r="I1028" i="1" s="1"/>
  <c r="E1028" i="1"/>
  <c r="F1028" i="1"/>
  <c r="B1029" i="1"/>
  <c r="C1029" i="1"/>
  <c r="D1029" i="1"/>
  <c r="I1029" i="1" s="1"/>
  <c r="E1029" i="1"/>
  <c r="F1029" i="1"/>
  <c r="B1030" i="1"/>
  <c r="C1030" i="1"/>
  <c r="D1030" i="1"/>
  <c r="I1030" i="1" s="1"/>
  <c r="E1030" i="1"/>
  <c r="F1030" i="1"/>
  <c r="B1031" i="1"/>
  <c r="C1031" i="1"/>
  <c r="D1031" i="1"/>
  <c r="I1031" i="1" s="1"/>
  <c r="E1031" i="1"/>
  <c r="F1031" i="1"/>
  <c r="B1032" i="1"/>
  <c r="C1032" i="1"/>
  <c r="D1032" i="1"/>
  <c r="I1032" i="1" s="1"/>
  <c r="E1032" i="1"/>
  <c r="F1032" i="1"/>
  <c r="B1033" i="1"/>
  <c r="C1033" i="1"/>
  <c r="D1033" i="1"/>
  <c r="E1033" i="1"/>
  <c r="F1033" i="1"/>
  <c r="B1034" i="1"/>
  <c r="C1034" i="1"/>
  <c r="D1034" i="1"/>
  <c r="E1034" i="1"/>
  <c r="F1034" i="1"/>
  <c r="B1035" i="1"/>
  <c r="C1035" i="1"/>
  <c r="D1035" i="1"/>
  <c r="E1035" i="1"/>
  <c r="F1035" i="1"/>
  <c r="B1036" i="1"/>
  <c r="C1036" i="1"/>
  <c r="D1036" i="1"/>
  <c r="E1036" i="1"/>
  <c r="F1036" i="1"/>
  <c r="B1037" i="1"/>
  <c r="C1037" i="1"/>
  <c r="D1037" i="1"/>
  <c r="E1037" i="1"/>
  <c r="F1037" i="1"/>
  <c r="B1038" i="1"/>
  <c r="C1038" i="1"/>
  <c r="D1038" i="1"/>
  <c r="E1038" i="1"/>
  <c r="F1038" i="1"/>
  <c r="B1039" i="1"/>
  <c r="C1039" i="1"/>
  <c r="D1039" i="1"/>
  <c r="E1039" i="1"/>
  <c r="F1039" i="1"/>
  <c r="B1040" i="1"/>
  <c r="C1040" i="1"/>
  <c r="D1040" i="1"/>
  <c r="E1040" i="1"/>
  <c r="F1040" i="1"/>
  <c r="B1041" i="1"/>
  <c r="C1041" i="1"/>
  <c r="D1041" i="1"/>
  <c r="E1041" i="1"/>
  <c r="F1041" i="1"/>
  <c r="B1042" i="1"/>
  <c r="C1042" i="1"/>
  <c r="D1042" i="1"/>
  <c r="E1042" i="1"/>
  <c r="F1042" i="1"/>
  <c r="B1043" i="1"/>
  <c r="C1043" i="1"/>
  <c r="D1043" i="1"/>
  <c r="E1043" i="1"/>
  <c r="F1043" i="1"/>
  <c r="B1044" i="1"/>
  <c r="C1044" i="1"/>
  <c r="D1044" i="1"/>
  <c r="E1044" i="1"/>
  <c r="F1044" i="1"/>
  <c r="B1045" i="1"/>
  <c r="C1045" i="1"/>
  <c r="D1045" i="1"/>
  <c r="E1045" i="1"/>
  <c r="F1045" i="1"/>
  <c r="B1046" i="1"/>
  <c r="C1046" i="1"/>
  <c r="D1046" i="1"/>
  <c r="E1046" i="1"/>
  <c r="F1046" i="1"/>
  <c r="B1047" i="1"/>
  <c r="C1047" i="1"/>
  <c r="D1047" i="1"/>
  <c r="E1047" i="1"/>
  <c r="F1047" i="1"/>
  <c r="B1048" i="1"/>
  <c r="C1048" i="1"/>
  <c r="D1048" i="1"/>
  <c r="E1048" i="1"/>
  <c r="F1048" i="1"/>
  <c r="B1049" i="1"/>
  <c r="C1049" i="1"/>
  <c r="D1049" i="1"/>
  <c r="E1049" i="1"/>
  <c r="F1049" i="1"/>
  <c r="B1050" i="1"/>
  <c r="C1050" i="1"/>
  <c r="D1050" i="1"/>
  <c r="E1050" i="1"/>
  <c r="F1050" i="1"/>
  <c r="B1051" i="1"/>
  <c r="C1051" i="1"/>
  <c r="D1051" i="1"/>
  <c r="E1051" i="1"/>
  <c r="F1051" i="1"/>
  <c r="B1052" i="1"/>
  <c r="C1052" i="1"/>
  <c r="D1052" i="1"/>
  <c r="E1052" i="1"/>
  <c r="F1052" i="1"/>
  <c r="B1053" i="1"/>
  <c r="C1053" i="1"/>
  <c r="D1053" i="1"/>
  <c r="E1053" i="1"/>
  <c r="F1053" i="1"/>
  <c r="B1054" i="1"/>
  <c r="C1054" i="1"/>
  <c r="D1054" i="1"/>
  <c r="E1054" i="1"/>
  <c r="F1054" i="1"/>
  <c r="B1055" i="1"/>
  <c r="C1055" i="1"/>
  <c r="D1055" i="1"/>
  <c r="E1055" i="1"/>
  <c r="F1055" i="1"/>
  <c r="B1056" i="1"/>
  <c r="C1056" i="1"/>
  <c r="D1056" i="1"/>
  <c r="E1056" i="1"/>
  <c r="F1056" i="1"/>
  <c r="B1057" i="1"/>
  <c r="C1057" i="1"/>
  <c r="D1057" i="1"/>
  <c r="E1057" i="1"/>
  <c r="F1057" i="1"/>
  <c r="B1058" i="1"/>
  <c r="C1058" i="1"/>
  <c r="D1058" i="1"/>
  <c r="E1058" i="1"/>
  <c r="F1058" i="1"/>
  <c r="B1059" i="1"/>
  <c r="C1059" i="1"/>
  <c r="D1059" i="1"/>
  <c r="E1059" i="1"/>
  <c r="F1059" i="1"/>
  <c r="B1060" i="1"/>
  <c r="C1060" i="1"/>
  <c r="D1060" i="1"/>
  <c r="E1060" i="1"/>
  <c r="F1060" i="1"/>
  <c r="B1061" i="1"/>
  <c r="C1061" i="1"/>
  <c r="D1061" i="1"/>
  <c r="E1061" i="1"/>
  <c r="F1061" i="1"/>
  <c r="B1062" i="1"/>
  <c r="C1062" i="1"/>
  <c r="D1062" i="1"/>
  <c r="E1062" i="1"/>
  <c r="F1062" i="1"/>
  <c r="B1063" i="1"/>
  <c r="C1063" i="1"/>
  <c r="D1063" i="1"/>
  <c r="E1063" i="1"/>
  <c r="F1063" i="1"/>
  <c r="B1064" i="1"/>
  <c r="C1064" i="1"/>
  <c r="D1064" i="1"/>
  <c r="E1064" i="1"/>
  <c r="F1064" i="1"/>
  <c r="B1065" i="1"/>
  <c r="C1065" i="1"/>
  <c r="D1065" i="1"/>
  <c r="E1065" i="1"/>
  <c r="F1065" i="1"/>
  <c r="B1066" i="1"/>
  <c r="C1066" i="1"/>
  <c r="D1066" i="1"/>
  <c r="E1066" i="1"/>
  <c r="F1066" i="1"/>
  <c r="B1067" i="1"/>
  <c r="C1067" i="1"/>
  <c r="D1067" i="1"/>
  <c r="E1067" i="1"/>
  <c r="F1067" i="1"/>
  <c r="B1068" i="1"/>
  <c r="C1068" i="1"/>
  <c r="D1068" i="1"/>
  <c r="E1068" i="1"/>
  <c r="F1068" i="1"/>
  <c r="B1069" i="1"/>
  <c r="C1069" i="1"/>
  <c r="D1069" i="1"/>
  <c r="E1069" i="1"/>
  <c r="F1069" i="1"/>
  <c r="B1070" i="1"/>
  <c r="C1070" i="1"/>
  <c r="D1070" i="1"/>
  <c r="E1070" i="1"/>
  <c r="F1070" i="1"/>
  <c r="B1071" i="1"/>
  <c r="C1071" i="1"/>
  <c r="D1071" i="1"/>
  <c r="E1071" i="1"/>
  <c r="F1071" i="1"/>
  <c r="B1072" i="1"/>
  <c r="C1072" i="1"/>
  <c r="D1072" i="1"/>
  <c r="E1072" i="1"/>
  <c r="F1072" i="1"/>
  <c r="B1073" i="1"/>
  <c r="C1073" i="1"/>
  <c r="D1073" i="1"/>
  <c r="E1073" i="1"/>
  <c r="F1073" i="1"/>
  <c r="B1074" i="1"/>
  <c r="C1074" i="1"/>
  <c r="D1074" i="1"/>
  <c r="E1074" i="1"/>
  <c r="F1074" i="1"/>
  <c r="B1075" i="1"/>
  <c r="C1075" i="1"/>
  <c r="D1075" i="1"/>
  <c r="E1075" i="1"/>
  <c r="F1075" i="1"/>
  <c r="B1076" i="1"/>
  <c r="C1076" i="1"/>
  <c r="D1076" i="1"/>
  <c r="E1076" i="1"/>
  <c r="F1076" i="1"/>
  <c r="B1077" i="1"/>
  <c r="C1077" i="1"/>
  <c r="D1077" i="1"/>
  <c r="E1077" i="1"/>
  <c r="F1077" i="1"/>
  <c r="B1078" i="1"/>
  <c r="C1078" i="1"/>
  <c r="D1078" i="1"/>
  <c r="E1078" i="1"/>
  <c r="F1078" i="1"/>
  <c r="B1079" i="1"/>
  <c r="C1079" i="1"/>
  <c r="D1079" i="1"/>
  <c r="E1079" i="1"/>
  <c r="F1079" i="1"/>
  <c r="B1080" i="1"/>
  <c r="C1080" i="1"/>
  <c r="D1080" i="1"/>
  <c r="E1080" i="1"/>
  <c r="F1080" i="1"/>
  <c r="B1081" i="1"/>
  <c r="C1081" i="1"/>
  <c r="D1081" i="1"/>
  <c r="E1081" i="1"/>
  <c r="F1081" i="1"/>
  <c r="B1082" i="1"/>
  <c r="C1082" i="1"/>
  <c r="D1082" i="1"/>
  <c r="E1082" i="1"/>
  <c r="F1082" i="1"/>
  <c r="B1083" i="1"/>
  <c r="C1083" i="1"/>
  <c r="D1083" i="1"/>
  <c r="E1083" i="1"/>
  <c r="F1083" i="1"/>
  <c r="B1084" i="1"/>
  <c r="C1084" i="1"/>
  <c r="D1084" i="1"/>
  <c r="E1084" i="1"/>
  <c r="F1084" i="1"/>
  <c r="B1085" i="1"/>
  <c r="C1085" i="1"/>
  <c r="D1085" i="1"/>
  <c r="E1085" i="1"/>
  <c r="F1085" i="1"/>
  <c r="B1086" i="1"/>
  <c r="C1086" i="1"/>
  <c r="D1086" i="1"/>
  <c r="E1086" i="1"/>
  <c r="F1086" i="1"/>
  <c r="B1087" i="1"/>
  <c r="C1087" i="1"/>
  <c r="D1087" i="1"/>
  <c r="E1087" i="1"/>
  <c r="F1087" i="1"/>
  <c r="B1088" i="1"/>
  <c r="C1088" i="1"/>
  <c r="D1088" i="1"/>
  <c r="E1088" i="1"/>
  <c r="F1088" i="1"/>
  <c r="B1089" i="1"/>
  <c r="C1089" i="1"/>
  <c r="D1089" i="1"/>
  <c r="E1089" i="1"/>
  <c r="F1089" i="1"/>
  <c r="B1090" i="1"/>
  <c r="C1090" i="1"/>
  <c r="D1090" i="1"/>
  <c r="E1090" i="1"/>
  <c r="F1090" i="1"/>
  <c r="B1091" i="1"/>
  <c r="C1091" i="1"/>
  <c r="D1091" i="1"/>
  <c r="E1091" i="1"/>
  <c r="F1091" i="1"/>
  <c r="B1092" i="1"/>
  <c r="C1092" i="1"/>
  <c r="D1092" i="1"/>
  <c r="E1092" i="1"/>
  <c r="F1092" i="1"/>
  <c r="B1093" i="1"/>
  <c r="C1093" i="1"/>
  <c r="D1093" i="1"/>
  <c r="E1093" i="1"/>
  <c r="F1093" i="1"/>
  <c r="B1094" i="1"/>
  <c r="C1094" i="1"/>
  <c r="D1094" i="1"/>
  <c r="E1094" i="1"/>
  <c r="F1094" i="1"/>
  <c r="B1095" i="1"/>
  <c r="C1095" i="1"/>
  <c r="D1095" i="1"/>
  <c r="E1095" i="1"/>
  <c r="F1095" i="1"/>
  <c r="B1096" i="1"/>
  <c r="C1096" i="1"/>
  <c r="D1096" i="1"/>
  <c r="E1096" i="1"/>
  <c r="F1096" i="1"/>
  <c r="B1097" i="1"/>
  <c r="C1097" i="1"/>
  <c r="D1097" i="1"/>
  <c r="E1097" i="1"/>
  <c r="F1097" i="1"/>
  <c r="B1098" i="1"/>
  <c r="C1098" i="1"/>
  <c r="D1098" i="1"/>
  <c r="E1098" i="1"/>
  <c r="F1098" i="1"/>
  <c r="B1099" i="1"/>
  <c r="C1099" i="1"/>
  <c r="D1099" i="1"/>
  <c r="E1099" i="1"/>
  <c r="F1099" i="1"/>
  <c r="B1100" i="1"/>
  <c r="C1100" i="1"/>
  <c r="D1100" i="1"/>
  <c r="E1100" i="1"/>
  <c r="F1100" i="1"/>
  <c r="B1101" i="1"/>
  <c r="C1101" i="1"/>
  <c r="D1101" i="1"/>
  <c r="E1101" i="1"/>
  <c r="F1101" i="1"/>
  <c r="B1102" i="1"/>
  <c r="C1102" i="1"/>
  <c r="D1102" i="1"/>
  <c r="E1102" i="1"/>
  <c r="F1102" i="1"/>
  <c r="B1103" i="1"/>
  <c r="C1103" i="1"/>
  <c r="D1103" i="1"/>
  <c r="E1103" i="1"/>
  <c r="F1103" i="1"/>
  <c r="B1104" i="1"/>
  <c r="C1104" i="1"/>
  <c r="D1104" i="1"/>
  <c r="E1104" i="1"/>
  <c r="F1104" i="1"/>
  <c r="B1105" i="1"/>
  <c r="C1105" i="1"/>
  <c r="D1105" i="1"/>
  <c r="E1105" i="1"/>
  <c r="F1105" i="1"/>
  <c r="B1106" i="1"/>
  <c r="C1106" i="1"/>
  <c r="D1106" i="1"/>
  <c r="E1106" i="1"/>
  <c r="F1106" i="1"/>
  <c r="B1107" i="1"/>
  <c r="C1107" i="1"/>
  <c r="D1107" i="1"/>
  <c r="E1107" i="1"/>
  <c r="F1107" i="1"/>
  <c r="B1108" i="1"/>
  <c r="C1108" i="1"/>
  <c r="D1108" i="1"/>
  <c r="E1108" i="1"/>
  <c r="F1108" i="1"/>
  <c r="B1109" i="1"/>
  <c r="C1109" i="1"/>
  <c r="D1109" i="1"/>
  <c r="E1109" i="1"/>
  <c r="F1109" i="1"/>
  <c r="B1110" i="1"/>
  <c r="C1110" i="1"/>
  <c r="D1110" i="1"/>
  <c r="E1110" i="1"/>
  <c r="F1110" i="1"/>
  <c r="B1111" i="1"/>
  <c r="C1111" i="1"/>
  <c r="D1111" i="1"/>
  <c r="E1111" i="1"/>
  <c r="F1111" i="1"/>
  <c r="B1112" i="1"/>
  <c r="C1112" i="1"/>
  <c r="D1112" i="1"/>
  <c r="E1112" i="1"/>
  <c r="F1112" i="1"/>
  <c r="B1113" i="1"/>
  <c r="C1113" i="1"/>
  <c r="D1113" i="1"/>
  <c r="E1113" i="1"/>
  <c r="F1113" i="1"/>
  <c r="B1114" i="1"/>
  <c r="C1114" i="1"/>
  <c r="D1114" i="1"/>
  <c r="E1114" i="1"/>
  <c r="F1114" i="1"/>
  <c r="B1115" i="1"/>
  <c r="C1115" i="1"/>
  <c r="D1115" i="1"/>
  <c r="E1115" i="1"/>
  <c r="F1115" i="1"/>
  <c r="B1116" i="1"/>
  <c r="C1116" i="1"/>
  <c r="D1116" i="1"/>
  <c r="E1116" i="1"/>
  <c r="F1116" i="1"/>
  <c r="B1117" i="1"/>
  <c r="C1117" i="1"/>
  <c r="D1117" i="1"/>
  <c r="E1117" i="1"/>
  <c r="F1117" i="1"/>
  <c r="B1118" i="1"/>
  <c r="C1118" i="1"/>
  <c r="D1118" i="1"/>
  <c r="E1118" i="1"/>
  <c r="F1118" i="1"/>
  <c r="B1119" i="1"/>
  <c r="C1119" i="1"/>
  <c r="D1119" i="1"/>
  <c r="E1119" i="1"/>
  <c r="F1119" i="1"/>
  <c r="B1120" i="1"/>
  <c r="C1120" i="1"/>
  <c r="D1120" i="1"/>
  <c r="E1120" i="1"/>
  <c r="F1120" i="1"/>
  <c r="B1121" i="1"/>
  <c r="C1121" i="1"/>
  <c r="D1121" i="1"/>
  <c r="E1121" i="1"/>
  <c r="F1121" i="1"/>
  <c r="B1122" i="1"/>
  <c r="C1122" i="1"/>
  <c r="D1122" i="1"/>
  <c r="E1122" i="1"/>
  <c r="F1122" i="1"/>
  <c r="B1123" i="1"/>
  <c r="C1123" i="1"/>
  <c r="D1123" i="1"/>
  <c r="E1123" i="1"/>
  <c r="F1123" i="1"/>
  <c r="B1124" i="1"/>
  <c r="C1124" i="1"/>
  <c r="D1124" i="1"/>
  <c r="E1124" i="1"/>
  <c r="F1124" i="1"/>
  <c r="B1125" i="1"/>
  <c r="C1125" i="1"/>
  <c r="D1125" i="1"/>
  <c r="E1125" i="1"/>
  <c r="F1125" i="1"/>
  <c r="B1126" i="1"/>
  <c r="C1126" i="1"/>
  <c r="D1126" i="1"/>
  <c r="E1126" i="1"/>
  <c r="F1126" i="1"/>
  <c r="B1127" i="1"/>
  <c r="C1127" i="1"/>
  <c r="D1127" i="1"/>
  <c r="E1127" i="1"/>
  <c r="F1127" i="1"/>
  <c r="B1128" i="1"/>
  <c r="C1128" i="1"/>
  <c r="D1128" i="1"/>
  <c r="E1128" i="1"/>
  <c r="F1128" i="1"/>
  <c r="B1129" i="1"/>
  <c r="C1129" i="1"/>
  <c r="D1129" i="1"/>
  <c r="E1129" i="1"/>
  <c r="F1129" i="1"/>
  <c r="B1130" i="1"/>
  <c r="C1130" i="1"/>
  <c r="D1130" i="1"/>
  <c r="E1130" i="1"/>
  <c r="F1130" i="1"/>
  <c r="B1131" i="1"/>
  <c r="C1131" i="1"/>
  <c r="D1131" i="1"/>
  <c r="E1131" i="1"/>
  <c r="F1131" i="1"/>
  <c r="B1132" i="1"/>
  <c r="C1132" i="1"/>
  <c r="D1132" i="1"/>
  <c r="E1132" i="1"/>
  <c r="F1132" i="1"/>
  <c r="B1133" i="1"/>
  <c r="C1133" i="1"/>
  <c r="D1133" i="1"/>
  <c r="E1133" i="1"/>
  <c r="F1133" i="1"/>
  <c r="B1134" i="1"/>
  <c r="C1134" i="1"/>
  <c r="D1134" i="1"/>
  <c r="E1134" i="1"/>
  <c r="F1134" i="1"/>
  <c r="B1135" i="1"/>
  <c r="C1135" i="1"/>
  <c r="D1135" i="1"/>
  <c r="E1135" i="1"/>
  <c r="F1135" i="1"/>
  <c r="B1136" i="1"/>
  <c r="C1136" i="1"/>
  <c r="D1136" i="1"/>
  <c r="E1136" i="1"/>
  <c r="F1136" i="1"/>
  <c r="B1137" i="1"/>
  <c r="C1137" i="1"/>
  <c r="D1137" i="1"/>
  <c r="E1137" i="1"/>
  <c r="F1137" i="1"/>
  <c r="B1138" i="1"/>
  <c r="C1138" i="1"/>
  <c r="D1138" i="1"/>
  <c r="E1138" i="1"/>
  <c r="F1138" i="1"/>
  <c r="B1139" i="1"/>
  <c r="C1139" i="1"/>
  <c r="D1139" i="1"/>
  <c r="E1139" i="1"/>
  <c r="F1139" i="1"/>
  <c r="B1140" i="1"/>
  <c r="C1140" i="1"/>
  <c r="D1140" i="1"/>
  <c r="E1140" i="1"/>
  <c r="F1140" i="1"/>
  <c r="B1141" i="1"/>
  <c r="C1141" i="1"/>
  <c r="D1141" i="1"/>
  <c r="E1141" i="1"/>
  <c r="F1141" i="1"/>
  <c r="B1142" i="1"/>
  <c r="C1142" i="1"/>
  <c r="D1142" i="1"/>
  <c r="E1142" i="1"/>
  <c r="F1142" i="1"/>
  <c r="B1143" i="1"/>
  <c r="C1143" i="1"/>
  <c r="D1143" i="1"/>
  <c r="E1143" i="1"/>
  <c r="F1143" i="1"/>
  <c r="B1144" i="1"/>
  <c r="C1144" i="1"/>
  <c r="D1144" i="1"/>
  <c r="E1144" i="1"/>
  <c r="F1144" i="1"/>
  <c r="B1145" i="1"/>
  <c r="C1145" i="1"/>
  <c r="D1145" i="1"/>
  <c r="E1145" i="1"/>
  <c r="F1145" i="1"/>
  <c r="B1146" i="1"/>
  <c r="C1146" i="1"/>
  <c r="D1146" i="1"/>
  <c r="E1146" i="1"/>
  <c r="F1146" i="1"/>
  <c r="B1147" i="1"/>
  <c r="C1147" i="1"/>
  <c r="D1147" i="1"/>
  <c r="E1147" i="1"/>
  <c r="F1147" i="1"/>
  <c r="B1148" i="1"/>
  <c r="C1148" i="1"/>
  <c r="D1148" i="1"/>
  <c r="E1148" i="1"/>
  <c r="F1148" i="1"/>
  <c r="B1149" i="1"/>
  <c r="C1149" i="1"/>
  <c r="D1149" i="1"/>
  <c r="E1149" i="1"/>
  <c r="F1149" i="1"/>
  <c r="B1150" i="1"/>
  <c r="C1150" i="1"/>
  <c r="D1150" i="1"/>
  <c r="E1150" i="1"/>
  <c r="F1150" i="1"/>
  <c r="B1151" i="1"/>
  <c r="C1151" i="1"/>
  <c r="D1151" i="1"/>
  <c r="E1151" i="1"/>
  <c r="F1151" i="1"/>
  <c r="B1152" i="1"/>
  <c r="C1152" i="1"/>
  <c r="D1152" i="1"/>
  <c r="E1152" i="1"/>
  <c r="F1152" i="1"/>
  <c r="B1153" i="1"/>
  <c r="C1153" i="1"/>
  <c r="D1153" i="1"/>
  <c r="E1153" i="1"/>
  <c r="F1153" i="1"/>
  <c r="B1154" i="1"/>
  <c r="C1154" i="1"/>
  <c r="D1154" i="1"/>
  <c r="E1154" i="1"/>
  <c r="F1154" i="1"/>
  <c r="B1155" i="1"/>
  <c r="C1155" i="1"/>
  <c r="D1155" i="1"/>
  <c r="E1155" i="1"/>
  <c r="F1155" i="1"/>
  <c r="B1156" i="1"/>
  <c r="C1156" i="1"/>
  <c r="D1156" i="1"/>
  <c r="E1156" i="1"/>
  <c r="F1156" i="1"/>
  <c r="B1157" i="1"/>
  <c r="C1157" i="1"/>
  <c r="D1157" i="1"/>
  <c r="E1157" i="1"/>
  <c r="F1157" i="1"/>
  <c r="B1158" i="1"/>
  <c r="C1158" i="1"/>
  <c r="D1158" i="1"/>
  <c r="E1158" i="1"/>
  <c r="F1158" i="1"/>
  <c r="B1159" i="1"/>
  <c r="C1159" i="1"/>
  <c r="D1159" i="1"/>
  <c r="E1159" i="1"/>
  <c r="F1159" i="1"/>
  <c r="B1160" i="1"/>
  <c r="C1160" i="1"/>
  <c r="D1160" i="1"/>
  <c r="E1160" i="1"/>
  <c r="F1160" i="1"/>
  <c r="B1161" i="1"/>
  <c r="C1161" i="1"/>
  <c r="D1161" i="1"/>
  <c r="E1161" i="1"/>
  <c r="F1161" i="1"/>
  <c r="B1162" i="1"/>
  <c r="C1162" i="1"/>
  <c r="D1162" i="1"/>
  <c r="E1162" i="1"/>
  <c r="F1162" i="1"/>
  <c r="B1163" i="1"/>
  <c r="C1163" i="1"/>
  <c r="D1163" i="1"/>
  <c r="E1163" i="1"/>
  <c r="F1163" i="1"/>
  <c r="B1164" i="1"/>
  <c r="C1164" i="1"/>
  <c r="D1164" i="1"/>
  <c r="E1164" i="1"/>
  <c r="F1164" i="1"/>
  <c r="B1165" i="1"/>
  <c r="C1165" i="1"/>
  <c r="D1165" i="1"/>
  <c r="E1165" i="1"/>
  <c r="F1165" i="1"/>
  <c r="B1166" i="1"/>
  <c r="C1166" i="1"/>
  <c r="D1166" i="1"/>
  <c r="E1166" i="1"/>
  <c r="F1166" i="1"/>
  <c r="B1167" i="1"/>
  <c r="C1167" i="1"/>
  <c r="D1167" i="1"/>
  <c r="E1167" i="1"/>
  <c r="F1167" i="1"/>
  <c r="B1168" i="1"/>
  <c r="C1168" i="1"/>
  <c r="D1168" i="1"/>
  <c r="E1168" i="1"/>
  <c r="F1168" i="1"/>
  <c r="B1169" i="1"/>
  <c r="C1169" i="1"/>
  <c r="D1169" i="1"/>
  <c r="E1169" i="1"/>
  <c r="F1169" i="1"/>
  <c r="B1170" i="1"/>
  <c r="C1170" i="1"/>
  <c r="D1170" i="1"/>
  <c r="E1170" i="1"/>
  <c r="F1170" i="1"/>
  <c r="B1171" i="1"/>
  <c r="C1171" i="1"/>
  <c r="D1171" i="1"/>
  <c r="E1171" i="1"/>
  <c r="F1171" i="1"/>
  <c r="B1172" i="1"/>
  <c r="C1172" i="1"/>
  <c r="D1172" i="1"/>
  <c r="E1172" i="1"/>
  <c r="F1172" i="1"/>
  <c r="B1173" i="1"/>
  <c r="C1173" i="1"/>
  <c r="D1173" i="1"/>
  <c r="E1173" i="1"/>
  <c r="F1173" i="1"/>
  <c r="B1174" i="1"/>
  <c r="C1174" i="1"/>
  <c r="D1174" i="1"/>
  <c r="E1174" i="1"/>
  <c r="F1174" i="1"/>
  <c r="B1175" i="1"/>
  <c r="C1175" i="1"/>
  <c r="D1175" i="1"/>
  <c r="E1175" i="1"/>
  <c r="F1175" i="1"/>
  <c r="B1176" i="1"/>
  <c r="C1176" i="1"/>
  <c r="D1176" i="1"/>
  <c r="E1176" i="1"/>
  <c r="F1176" i="1"/>
  <c r="B1177" i="1"/>
  <c r="C1177" i="1"/>
  <c r="D1177" i="1"/>
  <c r="E1177" i="1"/>
  <c r="F1177" i="1"/>
  <c r="B1178" i="1"/>
  <c r="C1178" i="1"/>
  <c r="D1178" i="1"/>
  <c r="E1178" i="1"/>
  <c r="F1178" i="1"/>
  <c r="B1179" i="1"/>
  <c r="C1179" i="1"/>
  <c r="D1179" i="1"/>
  <c r="E1179" i="1"/>
  <c r="F1179" i="1"/>
  <c r="B1180" i="1"/>
  <c r="C1180" i="1"/>
  <c r="D1180" i="1"/>
  <c r="E1180" i="1"/>
  <c r="F1180" i="1"/>
  <c r="B1181" i="1"/>
  <c r="C1181" i="1"/>
  <c r="D1181" i="1"/>
  <c r="E1181" i="1"/>
  <c r="F1181" i="1"/>
  <c r="B1182" i="1"/>
  <c r="C1182" i="1"/>
  <c r="D1182" i="1"/>
  <c r="E1182" i="1"/>
  <c r="F1182" i="1"/>
  <c r="B1183" i="1"/>
  <c r="C1183" i="1"/>
  <c r="D1183" i="1"/>
  <c r="E1183" i="1"/>
  <c r="F1183" i="1"/>
  <c r="B1184" i="1"/>
  <c r="C1184" i="1"/>
  <c r="D1184" i="1"/>
  <c r="E1184" i="1"/>
  <c r="F1184" i="1"/>
  <c r="B1185" i="1"/>
  <c r="C1185" i="1"/>
  <c r="D1185" i="1"/>
  <c r="E1185" i="1"/>
  <c r="F1185" i="1"/>
  <c r="B1186" i="1"/>
  <c r="C1186" i="1"/>
  <c r="D1186" i="1"/>
  <c r="E1186" i="1"/>
  <c r="F1186" i="1"/>
  <c r="B1187" i="1"/>
  <c r="C1187" i="1"/>
  <c r="D1187" i="1"/>
  <c r="E1187" i="1"/>
  <c r="F1187" i="1"/>
  <c r="B1188" i="1"/>
  <c r="C1188" i="1"/>
  <c r="D1188" i="1"/>
  <c r="E1188" i="1"/>
  <c r="F1188" i="1"/>
  <c r="B1189" i="1"/>
  <c r="C1189" i="1"/>
  <c r="D1189" i="1"/>
  <c r="E1189" i="1"/>
  <c r="F1189" i="1"/>
  <c r="B1190" i="1"/>
  <c r="C1190" i="1"/>
  <c r="D1190" i="1"/>
  <c r="E1190" i="1"/>
  <c r="F1190" i="1"/>
  <c r="B1191" i="1"/>
  <c r="C1191" i="1"/>
  <c r="D1191" i="1"/>
  <c r="E1191" i="1"/>
  <c r="F1191" i="1"/>
  <c r="B1192" i="1"/>
  <c r="C1192" i="1"/>
  <c r="D1192" i="1"/>
  <c r="E1192" i="1"/>
  <c r="F1192" i="1"/>
  <c r="B1193" i="1"/>
  <c r="C1193" i="1"/>
  <c r="D1193" i="1"/>
  <c r="E1193" i="1"/>
  <c r="F1193" i="1"/>
  <c r="B1194" i="1"/>
  <c r="C1194" i="1"/>
  <c r="D1194" i="1"/>
  <c r="E1194" i="1"/>
  <c r="F1194" i="1"/>
  <c r="B1195" i="1"/>
  <c r="C1195" i="1"/>
  <c r="D1195" i="1"/>
  <c r="E1195" i="1"/>
  <c r="F1195" i="1"/>
  <c r="B1196" i="1"/>
  <c r="C1196" i="1"/>
  <c r="D1196" i="1"/>
  <c r="E1196" i="1"/>
  <c r="F1196" i="1"/>
  <c r="B1197" i="1"/>
  <c r="C1197" i="1"/>
  <c r="D1197" i="1"/>
  <c r="E1197" i="1"/>
  <c r="F1197" i="1"/>
  <c r="B1198" i="1"/>
  <c r="C1198" i="1"/>
  <c r="D1198" i="1"/>
  <c r="E1198" i="1"/>
  <c r="F1198" i="1"/>
  <c r="B1199" i="1"/>
  <c r="C1199" i="1"/>
  <c r="D1199" i="1"/>
  <c r="E1199" i="1"/>
  <c r="F1199" i="1"/>
  <c r="B1200" i="1"/>
  <c r="C1200" i="1"/>
  <c r="D1200" i="1"/>
  <c r="E1200" i="1"/>
  <c r="F1200" i="1"/>
  <c r="B1201" i="1"/>
  <c r="C1201" i="1"/>
  <c r="D1201" i="1"/>
  <c r="E1201" i="1"/>
  <c r="F1201" i="1"/>
  <c r="B1202" i="1"/>
  <c r="C1202" i="1"/>
  <c r="D1202" i="1"/>
  <c r="E1202" i="1"/>
  <c r="F1202" i="1"/>
  <c r="B1203" i="1"/>
  <c r="C1203" i="1"/>
  <c r="D1203" i="1"/>
  <c r="E1203" i="1"/>
  <c r="F1203" i="1"/>
  <c r="B1204" i="1"/>
  <c r="C1204" i="1"/>
  <c r="D1204" i="1"/>
  <c r="E1204" i="1"/>
  <c r="F1204" i="1"/>
  <c r="B1205" i="1"/>
  <c r="C1205" i="1"/>
  <c r="D1205" i="1"/>
  <c r="E1205" i="1"/>
  <c r="F1205" i="1"/>
  <c r="B1206" i="1"/>
  <c r="C1206" i="1"/>
  <c r="D1206" i="1"/>
  <c r="E1206" i="1"/>
  <c r="F1206" i="1"/>
  <c r="B1207" i="1"/>
  <c r="C1207" i="1"/>
  <c r="D1207" i="1"/>
  <c r="E1207" i="1"/>
  <c r="F1207" i="1"/>
  <c r="B1208" i="1"/>
  <c r="C1208" i="1"/>
  <c r="D1208" i="1"/>
  <c r="E1208" i="1"/>
  <c r="F1208" i="1"/>
  <c r="B1209" i="1"/>
  <c r="C1209" i="1"/>
  <c r="D1209" i="1"/>
  <c r="E1209" i="1"/>
  <c r="F1209" i="1"/>
  <c r="B1210" i="1"/>
  <c r="C1210" i="1"/>
  <c r="D1210" i="1"/>
  <c r="E1210" i="1"/>
  <c r="F1210" i="1"/>
  <c r="B1211" i="1"/>
  <c r="C1211" i="1"/>
  <c r="D1211" i="1"/>
  <c r="E1211" i="1"/>
  <c r="F1211" i="1"/>
  <c r="B1212" i="1"/>
  <c r="C1212" i="1"/>
  <c r="D1212" i="1"/>
  <c r="E1212" i="1"/>
  <c r="F1212" i="1"/>
  <c r="B1213" i="1"/>
  <c r="C1213" i="1"/>
  <c r="D1213" i="1"/>
  <c r="E1213" i="1"/>
  <c r="F1213" i="1"/>
  <c r="B1214" i="1"/>
  <c r="C1214" i="1"/>
  <c r="D1214" i="1"/>
  <c r="E1214" i="1"/>
  <c r="F1214" i="1"/>
  <c r="B1215" i="1"/>
  <c r="C1215" i="1"/>
  <c r="D1215" i="1"/>
  <c r="E1215" i="1"/>
  <c r="F1215" i="1"/>
  <c r="B1216" i="1"/>
  <c r="C1216" i="1"/>
  <c r="D1216" i="1"/>
  <c r="E1216" i="1"/>
  <c r="F1216" i="1"/>
  <c r="B1217" i="1"/>
  <c r="C1217" i="1"/>
  <c r="D1217" i="1"/>
  <c r="E1217" i="1"/>
  <c r="F1217" i="1"/>
  <c r="B1218" i="1"/>
  <c r="C1218" i="1"/>
  <c r="D1218" i="1"/>
  <c r="E1218" i="1"/>
  <c r="F1218" i="1"/>
  <c r="B1219" i="1"/>
  <c r="C1219" i="1"/>
  <c r="D1219" i="1"/>
  <c r="E1219" i="1"/>
  <c r="F1219" i="1"/>
  <c r="B1220" i="1"/>
  <c r="C1220" i="1"/>
  <c r="D1220" i="1"/>
  <c r="E1220" i="1"/>
  <c r="F1220" i="1"/>
  <c r="B1221" i="1"/>
  <c r="C1221" i="1"/>
  <c r="D1221" i="1"/>
  <c r="E1221" i="1"/>
  <c r="F1221" i="1"/>
  <c r="B1222" i="1"/>
  <c r="C1222" i="1"/>
  <c r="D1222" i="1"/>
  <c r="E1222" i="1"/>
  <c r="F1222" i="1"/>
  <c r="B1223" i="1"/>
  <c r="C1223" i="1"/>
  <c r="D1223" i="1"/>
  <c r="E1223" i="1"/>
  <c r="F1223" i="1"/>
  <c r="B1224" i="1"/>
  <c r="C1224" i="1"/>
  <c r="D1224" i="1"/>
  <c r="E1224" i="1"/>
  <c r="F1224" i="1"/>
  <c r="B1225" i="1"/>
  <c r="C1225" i="1"/>
  <c r="D1225" i="1"/>
  <c r="E1225" i="1"/>
  <c r="F1225" i="1"/>
  <c r="B1226" i="1"/>
  <c r="C1226" i="1"/>
  <c r="D1226" i="1"/>
  <c r="E1226" i="1"/>
  <c r="F1226" i="1"/>
  <c r="B1227" i="1"/>
  <c r="C1227" i="1"/>
  <c r="D1227" i="1"/>
  <c r="E1227" i="1"/>
  <c r="F1227" i="1"/>
  <c r="B1228" i="1"/>
  <c r="C1228" i="1"/>
  <c r="D1228" i="1"/>
  <c r="E1228" i="1"/>
  <c r="F1228" i="1"/>
  <c r="B1229" i="1"/>
  <c r="C1229" i="1"/>
  <c r="D1229" i="1"/>
  <c r="E1229" i="1"/>
  <c r="F1229" i="1"/>
  <c r="B1230" i="1"/>
  <c r="C1230" i="1"/>
  <c r="D1230" i="1"/>
  <c r="E1230" i="1"/>
  <c r="F1230" i="1"/>
  <c r="B1231" i="1"/>
  <c r="C1231" i="1"/>
  <c r="D1231" i="1"/>
  <c r="E1231" i="1"/>
  <c r="F1231" i="1"/>
  <c r="B1232" i="1"/>
  <c r="C1232" i="1"/>
  <c r="D1232" i="1"/>
  <c r="E1232" i="1"/>
  <c r="F1232" i="1"/>
  <c r="B1233" i="1"/>
  <c r="C1233" i="1"/>
  <c r="D1233" i="1"/>
  <c r="E1233" i="1"/>
  <c r="F1233" i="1"/>
  <c r="B1234" i="1"/>
  <c r="C1234" i="1"/>
  <c r="D1234" i="1"/>
  <c r="E1234" i="1"/>
  <c r="F1234" i="1"/>
  <c r="B1235" i="1"/>
  <c r="C1235" i="1"/>
  <c r="D1235" i="1"/>
  <c r="E1235" i="1"/>
  <c r="F1235" i="1"/>
  <c r="B1236" i="1"/>
  <c r="C1236" i="1"/>
  <c r="D1236" i="1"/>
  <c r="E1236" i="1"/>
  <c r="F1236" i="1"/>
  <c r="B1237" i="1"/>
  <c r="C1237" i="1"/>
  <c r="D1237" i="1"/>
  <c r="E1237" i="1"/>
  <c r="F1237" i="1"/>
  <c r="B1238" i="1"/>
  <c r="C1238" i="1"/>
  <c r="D1238" i="1"/>
  <c r="E1238" i="1"/>
  <c r="F1238" i="1"/>
  <c r="B1239" i="1"/>
  <c r="C1239" i="1"/>
  <c r="D1239" i="1"/>
  <c r="E1239" i="1"/>
  <c r="F1239" i="1"/>
  <c r="B1240" i="1"/>
  <c r="C1240" i="1"/>
  <c r="D1240" i="1"/>
  <c r="E1240" i="1"/>
  <c r="F1240" i="1"/>
  <c r="B1241" i="1"/>
  <c r="C1241" i="1"/>
  <c r="D1241" i="1"/>
  <c r="E1241" i="1"/>
  <c r="F1241" i="1"/>
  <c r="B1242" i="1"/>
  <c r="C1242" i="1"/>
  <c r="D1242" i="1"/>
  <c r="E1242" i="1"/>
  <c r="F1242" i="1"/>
  <c r="B1243" i="1"/>
  <c r="C1243" i="1"/>
  <c r="D1243" i="1"/>
  <c r="E1243" i="1"/>
  <c r="F1243" i="1"/>
  <c r="B1244" i="1"/>
  <c r="C1244" i="1"/>
  <c r="D1244" i="1"/>
  <c r="E1244" i="1"/>
  <c r="F1244" i="1"/>
  <c r="B1245" i="1"/>
  <c r="C1245" i="1"/>
  <c r="D1245" i="1"/>
  <c r="E1245" i="1"/>
  <c r="F1245" i="1"/>
  <c r="B1246" i="1"/>
  <c r="C1246" i="1"/>
  <c r="D1246" i="1"/>
  <c r="E1246" i="1"/>
  <c r="F1246" i="1"/>
  <c r="B1247" i="1"/>
  <c r="C1247" i="1"/>
  <c r="D1247" i="1"/>
  <c r="E1247" i="1"/>
  <c r="F1247" i="1"/>
  <c r="B1248" i="1"/>
  <c r="C1248" i="1"/>
  <c r="D1248" i="1"/>
  <c r="E1248" i="1"/>
  <c r="F1248" i="1"/>
  <c r="B1249" i="1"/>
  <c r="C1249" i="1"/>
  <c r="D1249" i="1"/>
  <c r="E1249" i="1"/>
  <c r="F1249" i="1"/>
  <c r="B1250" i="1"/>
  <c r="C1250" i="1"/>
  <c r="D1250" i="1"/>
  <c r="E1250" i="1"/>
  <c r="F1250" i="1"/>
  <c r="B1251" i="1"/>
  <c r="C1251" i="1"/>
  <c r="D1251" i="1"/>
  <c r="E1251" i="1"/>
  <c r="F1251" i="1"/>
  <c r="B1252" i="1"/>
  <c r="C1252" i="1"/>
  <c r="D1252" i="1"/>
  <c r="E1252" i="1"/>
  <c r="F1252" i="1"/>
  <c r="B1253" i="1"/>
  <c r="C1253" i="1"/>
  <c r="D1253" i="1"/>
  <c r="E1253" i="1"/>
  <c r="F1253" i="1"/>
  <c r="B1254" i="1"/>
  <c r="C1254" i="1"/>
  <c r="D1254" i="1"/>
  <c r="E1254" i="1"/>
  <c r="F1254" i="1"/>
  <c r="B1255" i="1"/>
  <c r="C1255" i="1"/>
  <c r="D1255" i="1"/>
  <c r="E1255" i="1"/>
  <c r="F1255" i="1"/>
  <c r="B1256" i="1"/>
  <c r="C1256" i="1"/>
  <c r="D1256" i="1"/>
  <c r="E1256" i="1"/>
  <c r="F1256" i="1"/>
  <c r="B1257" i="1"/>
  <c r="C1257" i="1"/>
  <c r="D1257" i="1"/>
  <c r="E1257" i="1"/>
  <c r="F1257" i="1"/>
  <c r="B1258" i="1"/>
  <c r="C1258" i="1"/>
  <c r="D1258" i="1"/>
  <c r="E1258" i="1"/>
  <c r="F1258" i="1"/>
  <c r="B1259" i="1"/>
  <c r="C1259" i="1"/>
  <c r="D1259" i="1"/>
  <c r="E1259" i="1"/>
  <c r="F1259" i="1"/>
  <c r="B1260" i="1"/>
  <c r="C1260" i="1"/>
  <c r="D1260" i="1"/>
  <c r="E1260" i="1"/>
  <c r="F1260" i="1"/>
  <c r="B1261" i="1"/>
  <c r="C1261" i="1"/>
  <c r="D1261" i="1"/>
  <c r="E1261" i="1"/>
  <c r="F1261" i="1"/>
  <c r="B1262" i="1"/>
  <c r="C1262" i="1"/>
  <c r="D1262" i="1"/>
  <c r="E1262" i="1"/>
  <c r="F1262" i="1"/>
  <c r="B1263" i="1"/>
  <c r="C1263" i="1"/>
  <c r="D1263" i="1"/>
  <c r="E1263" i="1"/>
  <c r="F1263" i="1"/>
  <c r="B1264" i="1"/>
  <c r="C1264" i="1"/>
  <c r="D1264" i="1"/>
  <c r="E1264" i="1"/>
  <c r="F1264" i="1"/>
  <c r="B1265" i="1"/>
  <c r="C1265" i="1"/>
  <c r="D1265" i="1"/>
  <c r="E1265" i="1"/>
  <c r="F1265" i="1"/>
  <c r="B1266" i="1"/>
  <c r="C1266" i="1"/>
  <c r="D1266" i="1"/>
  <c r="E1266" i="1"/>
  <c r="F1266" i="1"/>
  <c r="B1267" i="1"/>
  <c r="C1267" i="1"/>
  <c r="D1267" i="1"/>
  <c r="E1267" i="1"/>
  <c r="F1267" i="1"/>
  <c r="B1268" i="1"/>
  <c r="C1268" i="1"/>
  <c r="D1268" i="1"/>
  <c r="E1268" i="1"/>
  <c r="F1268" i="1"/>
  <c r="B1269" i="1"/>
  <c r="C1269" i="1"/>
  <c r="D1269" i="1"/>
  <c r="E1269" i="1"/>
  <c r="F1269" i="1"/>
  <c r="B1270" i="1"/>
  <c r="C1270" i="1"/>
  <c r="D1270" i="1"/>
  <c r="E1270" i="1"/>
  <c r="F1270" i="1"/>
  <c r="B1271" i="1"/>
  <c r="C1271" i="1"/>
  <c r="D1271" i="1"/>
  <c r="E1271" i="1"/>
  <c r="F1271" i="1"/>
  <c r="B1272" i="1"/>
  <c r="C1272" i="1"/>
  <c r="D1272" i="1"/>
  <c r="E1272" i="1"/>
  <c r="F1272" i="1"/>
  <c r="B1273" i="1"/>
  <c r="C1273" i="1"/>
  <c r="D1273" i="1"/>
  <c r="E1273" i="1"/>
  <c r="F1273" i="1"/>
  <c r="B1274" i="1"/>
  <c r="C1274" i="1"/>
  <c r="D1274" i="1"/>
  <c r="E1274" i="1"/>
  <c r="F1274" i="1"/>
  <c r="B1275" i="1"/>
  <c r="C1275" i="1"/>
  <c r="D1275" i="1"/>
  <c r="E1275" i="1"/>
  <c r="F1275" i="1"/>
  <c r="B1276" i="1"/>
  <c r="C1276" i="1"/>
  <c r="D1276" i="1"/>
  <c r="E1276" i="1"/>
  <c r="F1276" i="1"/>
  <c r="B1277" i="1"/>
  <c r="C1277" i="1"/>
  <c r="D1277" i="1"/>
  <c r="E1277" i="1"/>
  <c r="F1277" i="1"/>
  <c r="B1278" i="1"/>
  <c r="C1278" i="1"/>
  <c r="D1278" i="1"/>
  <c r="E1278" i="1"/>
  <c r="F1278" i="1"/>
  <c r="B1279" i="1"/>
  <c r="C1279" i="1"/>
  <c r="D1279" i="1"/>
  <c r="E1279" i="1"/>
  <c r="F1279" i="1"/>
  <c r="B1280" i="1"/>
  <c r="C1280" i="1"/>
  <c r="D1280" i="1"/>
  <c r="E1280" i="1"/>
  <c r="F1280" i="1"/>
  <c r="B1281" i="1"/>
  <c r="C1281" i="1"/>
  <c r="D1281" i="1"/>
  <c r="E1281" i="1"/>
  <c r="F1281" i="1"/>
  <c r="B1282" i="1"/>
  <c r="C1282" i="1"/>
  <c r="D1282" i="1"/>
  <c r="E1282" i="1"/>
  <c r="F1282" i="1"/>
  <c r="B1283" i="1"/>
  <c r="C1283" i="1"/>
  <c r="D1283" i="1"/>
  <c r="E1283" i="1"/>
  <c r="F1283" i="1"/>
  <c r="B1284" i="1"/>
  <c r="C1284" i="1"/>
  <c r="D1284" i="1"/>
  <c r="E1284" i="1"/>
  <c r="F1284" i="1"/>
  <c r="B1285" i="1"/>
  <c r="C1285" i="1"/>
  <c r="D1285" i="1"/>
  <c r="E1285" i="1"/>
  <c r="F1285" i="1"/>
  <c r="B1286" i="1"/>
  <c r="C1286" i="1"/>
  <c r="D1286" i="1"/>
  <c r="E1286" i="1"/>
  <c r="F1286" i="1"/>
  <c r="B1287" i="1"/>
  <c r="C1287" i="1"/>
  <c r="D1287" i="1"/>
  <c r="E1287" i="1"/>
  <c r="F1287" i="1"/>
  <c r="B1288" i="1"/>
  <c r="C1288" i="1"/>
  <c r="D1288" i="1"/>
  <c r="E1288" i="1"/>
  <c r="F1288" i="1"/>
  <c r="B1289" i="1"/>
  <c r="C1289" i="1"/>
  <c r="D1289" i="1"/>
  <c r="E1289" i="1"/>
  <c r="F1289" i="1"/>
  <c r="B1290" i="1"/>
  <c r="C1290" i="1"/>
  <c r="D1290" i="1"/>
  <c r="E1290" i="1"/>
  <c r="F1290" i="1"/>
  <c r="B1291" i="1"/>
  <c r="C1291" i="1"/>
  <c r="D1291" i="1"/>
  <c r="E1291" i="1"/>
  <c r="F1291" i="1"/>
  <c r="B1292" i="1"/>
  <c r="C1292" i="1"/>
  <c r="D1292" i="1"/>
  <c r="E1292" i="1"/>
  <c r="F1292" i="1"/>
  <c r="B1293" i="1"/>
  <c r="C1293" i="1"/>
  <c r="D1293" i="1"/>
  <c r="E1293" i="1"/>
  <c r="F1293" i="1"/>
  <c r="B1294" i="1"/>
  <c r="C1294" i="1"/>
  <c r="D1294" i="1"/>
  <c r="E1294" i="1"/>
  <c r="F1294" i="1"/>
  <c r="B1295" i="1"/>
  <c r="C1295" i="1"/>
  <c r="D1295" i="1"/>
  <c r="E1295" i="1"/>
  <c r="F1295" i="1"/>
  <c r="B1296" i="1"/>
  <c r="C1296" i="1"/>
  <c r="D1296" i="1"/>
  <c r="E1296" i="1"/>
  <c r="F1296" i="1"/>
  <c r="B1297" i="1"/>
  <c r="C1297" i="1"/>
  <c r="D1297" i="1"/>
  <c r="E1297" i="1"/>
  <c r="F1297" i="1"/>
  <c r="B1298" i="1"/>
  <c r="C1298" i="1"/>
  <c r="D1298" i="1"/>
  <c r="E1298" i="1"/>
  <c r="F1298" i="1"/>
  <c r="B1299" i="1"/>
  <c r="C1299" i="1"/>
  <c r="D1299" i="1"/>
  <c r="E1299" i="1"/>
  <c r="F1299" i="1"/>
  <c r="B1300" i="1"/>
  <c r="C1300" i="1"/>
  <c r="D1300" i="1"/>
  <c r="E1300" i="1"/>
  <c r="F1300" i="1"/>
  <c r="B1301" i="1"/>
  <c r="C1301" i="1"/>
  <c r="D1301" i="1"/>
  <c r="E1301" i="1"/>
  <c r="F1301" i="1"/>
  <c r="B1302" i="1"/>
  <c r="C1302" i="1"/>
  <c r="D1302" i="1"/>
  <c r="E1302" i="1"/>
  <c r="F1302" i="1"/>
  <c r="B1303" i="1"/>
  <c r="C1303" i="1"/>
  <c r="D1303" i="1"/>
  <c r="E1303" i="1"/>
  <c r="F1303" i="1"/>
  <c r="B1304" i="1"/>
  <c r="C1304" i="1"/>
  <c r="D1304" i="1"/>
  <c r="E1304" i="1"/>
  <c r="F1304" i="1"/>
  <c r="B1305" i="1"/>
  <c r="C1305" i="1"/>
  <c r="D1305" i="1"/>
  <c r="E1305" i="1"/>
  <c r="F1305" i="1"/>
  <c r="B1306" i="1"/>
  <c r="C1306" i="1"/>
  <c r="D1306" i="1"/>
  <c r="E1306" i="1"/>
  <c r="F1306" i="1"/>
  <c r="B1307" i="1"/>
  <c r="C1307" i="1"/>
  <c r="D1307" i="1"/>
  <c r="E1307" i="1"/>
  <c r="F1307" i="1"/>
  <c r="B1308" i="1"/>
  <c r="C1308" i="1"/>
  <c r="D1308" i="1"/>
  <c r="E1308" i="1"/>
  <c r="F1308" i="1"/>
  <c r="B1309" i="1"/>
  <c r="C1309" i="1"/>
  <c r="D1309" i="1"/>
  <c r="E1309" i="1"/>
  <c r="F1309" i="1"/>
  <c r="B1310" i="1"/>
  <c r="C1310" i="1"/>
  <c r="D1310" i="1"/>
  <c r="E1310" i="1"/>
  <c r="F1310" i="1"/>
  <c r="B1311" i="1"/>
  <c r="C1311" i="1"/>
  <c r="D1311" i="1"/>
  <c r="E1311" i="1"/>
  <c r="F1311" i="1"/>
  <c r="B1312" i="1"/>
  <c r="C1312" i="1"/>
  <c r="D1312" i="1"/>
  <c r="E1312" i="1"/>
  <c r="F1312" i="1"/>
  <c r="B1313" i="1"/>
  <c r="C1313" i="1"/>
  <c r="D1313" i="1"/>
  <c r="E1313" i="1"/>
  <c r="F1313" i="1"/>
  <c r="B1314" i="1"/>
  <c r="C1314" i="1"/>
  <c r="D1314" i="1"/>
  <c r="E1314" i="1"/>
  <c r="F1314" i="1"/>
  <c r="B1315" i="1"/>
  <c r="C1315" i="1"/>
  <c r="D1315" i="1"/>
  <c r="E1315" i="1"/>
  <c r="F1315" i="1"/>
  <c r="B1316" i="1"/>
  <c r="C1316" i="1"/>
  <c r="D1316" i="1"/>
  <c r="E1316" i="1"/>
  <c r="F1316" i="1"/>
  <c r="B1317" i="1"/>
  <c r="C1317" i="1"/>
  <c r="D1317" i="1"/>
  <c r="E1317" i="1"/>
  <c r="F1317" i="1"/>
  <c r="B1318" i="1"/>
  <c r="C1318" i="1"/>
  <c r="D1318" i="1"/>
  <c r="E1318" i="1"/>
  <c r="F1318" i="1"/>
  <c r="B1319" i="1"/>
  <c r="C1319" i="1"/>
  <c r="D1319" i="1"/>
  <c r="E1319" i="1"/>
  <c r="F1319" i="1"/>
  <c r="B1320" i="1"/>
  <c r="C1320" i="1"/>
  <c r="D1320" i="1"/>
  <c r="E1320" i="1"/>
  <c r="F1320" i="1"/>
  <c r="B1321" i="1"/>
  <c r="C1321" i="1"/>
  <c r="D1321" i="1"/>
  <c r="E1321" i="1"/>
  <c r="F1321" i="1"/>
  <c r="B1322" i="1"/>
  <c r="C1322" i="1"/>
  <c r="D1322" i="1"/>
  <c r="E1322" i="1"/>
  <c r="F1322" i="1"/>
  <c r="B1323" i="1"/>
  <c r="C1323" i="1"/>
  <c r="D1323" i="1"/>
  <c r="E1323" i="1"/>
  <c r="F1323" i="1"/>
  <c r="B1324" i="1"/>
  <c r="C1324" i="1"/>
  <c r="D1324" i="1"/>
  <c r="E1324" i="1"/>
  <c r="F1324" i="1"/>
  <c r="B1325" i="1"/>
  <c r="C1325" i="1"/>
  <c r="D1325" i="1"/>
  <c r="E1325" i="1"/>
  <c r="F1325" i="1"/>
  <c r="B1326" i="1"/>
  <c r="C1326" i="1"/>
  <c r="D1326" i="1"/>
  <c r="E1326" i="1"/>
  <c r="F1326" i="1"/>
  <c r="B1327" i="1"/>
  <c r="C1327" i="1"/>
  <c r="D1327" i="1"/>
  <c r="E1327" i="1"/>
  <c r="F1327" i="1"/>
  <c r="B1328" i="1"/>
  <c r="C1328" i="1"/>
  <c r="D1328" i="1"/>
  <c r="E1328" i="1"/>
  <c r="F1328" i="1"/>
  <c r="B1329" i="1"/>
  <c r="C1329" i="1"/>
  <c r="D1329" i="1"/>
  <c r="E1329" i="1"/>
  <c r="F1329" i="1"/>
  <c r="B1330" i="1"/>
  <c r="C1330" i="1"/>
  <c r="D1330" i="1"/>
  <c r="E1330" i="1"/>
  <c r="F1330" i="1"/>
  <c r="B1331" i="1"/>
  <c r="C1331" i="1"/>
  <c r="D1331" i="1"/>
  <c r="E1331" i="1"/>
  <c r="F1331" i="1"/>
  <c r="B1332" i="1"/>
  <c r="C1332" i="1"/>
  <c r="D1332" i="1"/>
  <c r="E1332" i="1"/>
  <c r="F1332" i="1"/>
  <c r="B1333" i="1"/>
  <c r="C1333" i="1"/>
  <c r="D1333" i="1"/>
  <c r="E1333" i="1"/>
  <c r="F1333" i="1"/>
  <c r="B1334" i="1"/>
  <c r="C1334" i="1"/>
  <c r="D1334" i="1"/>
  <c r="E1334" i="1"/>
  <c r="F1334" i="1"/>
  <c r="B1335" i="1"/>
  <c r="C1335" i="1"/>
  <c r="D1335" i="1"/>
  <c r="E1335" i="1"/>
  <c r="F1335" i="1"/>
  <c r="B1336" i="1"/>
  <c r="C1336" i="1"/>
  <c r="D1336" i="1"/>
  <c r="E1336" i="1"/>
  <c r="F1336" i="1"/>
  <c r="B1337" i="1"/>
  <c r="C1337" i="1"/>
  <c r="D1337" i="1"/>
  <c r="E1337" i="1"/>
  <c r="F1337" i="1"/>
  <c r="B1338" i="1"/>
  <c r="C1338" i="1"/>
  <c r="D1338" i="1"/>
  <c r="E1338" i="1"/>
  <c r="F1338" i="1"/>
  <c r="B1339" i="1"/>
  <c r="C1339" i="1"/>
  <c r="D1339" i="1"/>
  <c r="E1339" i="1"/>
  <c r="F1339" i="1"/>
  <c r="B1340" i="1"/>
  <c r="C1340" i="1"/>
  <c r="D1340" i="1"/>
  <c r="E1340" i="1"/>
  <c r="F1340" i="1"/>
  <c r="B1341" i="1"/>
  <c r="C1341" i="1"/>
  <c r="D1341" i="1"/>
  <c r="E1341" i="1"/>
  <c r="F1341" i="1"/>
  <c r="B1342" i="1"/>
  <c r="C1342" i="1"/>
  <c r="D1342" i="1"/>
  <c r="E1342" i="1"/>
  <c r="F1342" i="1"/>
  <c r="B1343" i="1"/>
  <c r="C1343" i="1"/>
  <c r="D1343" i="1"/>
  <c r="E1343" i="1"/>
  <c r="F1343" i="1"/>
  <c r="B1344" i="1"/>
  <c r="C1344" i="1"/>
  <c r="D1344" i="1"/>
  <c r="E1344" i="1"/>
  <c r="F1344" i="1"/>
  <c r="B1345" i="1"/>
  <c r="C1345" i="1"/>
  <c r="D1345" i="1"/>
  <c r="E1345" i="1"/>
  <c r="F1345" i="1"/>
  <c r="B1346" i="1"/>
  <c r="C1346" i="1"/>
  <c r="D1346" i="1"/>
  <c r="E1346" i="1"/>
  <c r="F1346" i="1"/>
  <c r="B1347" i="1"/>
  <c r="C1347" i="1"/>
  <c r="D1347" i="1"/>
  <c r="E1347" i="1"/>
  <c r="F1347" i="1"/>
  <c r="B1348" i="1"/>
  <c r="C1348" i="1"/>
  <c r="D1348" i="1"/>
  <c r="E1348" i="1"/>
  <c r="F1348" i="1"/>
  <c r="B1349" i="1"/>
  <c r="C1349" i="1"/>
  <c r="D1349" i="1"/>
  <c r="E1349" i="1"/>
  <c r="F1349" i="1"/>
  <c r="B1350" i="1"/>
  <c r="C1350" i="1"/>
  <c r="D1350" i="1"/>
  <c r="E1350" i="1"/>
  <c r="F1350" i="1"/>
  <c r="B1351" i="1"/>
  <c r="C1351" i="1"/>
  <c r="D1351" i="1"/>
  <c r="E1351" i="1"/>
  <c r="F1351" i="1"/>
  <c r="B1352" i="1"/>
  <c r="C1352" i="1"/>
  <c r="D1352" i="1"/>
  <c r="E1352" i="1"/>
  <c r="F1352" i="1"/>
  <c r="B1353" i="1"/>
  <c r="C1353" i="1"/>
  <c r="D1353" i="1"/>
  <c r="E1353" i="1"/>
  <c r="F1353" i="1"/>
  <c r="B1354" i="1"/>
  <c r="C1354" i="1"/>
  <c r="D1354" i="1"/>
  <c r="E1354" i="1"/>
  <c r="F1354" i="1"/>
  <c r="B1355" i="1"/>
  <c r="C1355" i="1"/>
  <c r="D1355" i="1"/>
  <c r="E1355" i="1"/>
  <c r="F1355" i="1"/>
  <c r="B1356" i="1"/>
  <c r="C1356" i="1"/>
  <c r="D1356" i="1"/>
  <c r="E1356" i="1"/>
  <c r="F1356" i="1"/>
  <c r="B1357" i="1"/>
  <c r="C1357" i="1"/>
  <c r="D1357" i="1"/>
  <c r="E1357" i="1"/>
  <c r="F1357" i="1"/>
  <c r="B1358" i="1"/>
  <c r="C1358" i="1"/>
  <c r="D1358" i="1"/>
  <c r="E1358" i="1"/>
  <c r="F1358" i="1"/>
  <c r="B1359" i="1"/>
  <c r="C1359" i="1"/>
  <c r="D1359" i="1"/>
  <c r="E1359" i="1"/>
  <c r="F1359" i="1"/>
  <c r="B1360" i="1"/>
  <c r="C1360" i="1"/>
  <c r="D1360" i="1"/>
  <c r="E1360" i="1"/>
  <c r="F1360" i="1"/>
  <c r="B1361" i="1"/>
  <c r="C1361" i="1"/>
  <c r="D1361" i="1"/>
  <c r="E1361" i="1"/>
  <c r="F1361" i="1"/>
  <c r="B1362" i="1"/>
  <c r="C1362" i="1"/>
  <c r="D1362" i="1"/>
  <c r="E1362" i="1"/>
  <c r="F1362" i="1"/>
  <c r="B1363" i="1"/>
  <c r="C1363" i="1"/>
  <c r="D1363" i="1"/>
  <c r="E1363" i="1"/>
  <c r="F1363" i="1"/>
  <c r="B1364" i="1"/>
  <c r="C1364" i="1"/>
  <c r="D1364" i="1"/>
  <c r="E1364" i="1"/>
  <c r="F1364" i="1"/>
  <c r="B1365" i="1"/>
  <c r="C1365" i="1"/>
  <c r="D1365" i="1"/>
  <c r="E1365" i="1"/>
  <c r="F1365" i="1"/>
  <c r="B1366" i="1"/>
  <c r="C1366" i="1"/>
  <c r="D1366" i="1"/>
  <c r="E1366" i="1"/>
  <c r="F1366" i="1"/>
  <c r="B1367" i="1"/>
  <c r="C1367" i="1"/>
  <c r="D1367" i="1"/>
  <c r="E1367" i="1"/>
  <c r="F1367" i="1"/>
  <c r="B1368" i="1"/>
  <c r="C1368" i="1"/>
  <c r="D1368" i="1"/>
  <c r="E1368" i="1"/>
  <c r="F1368" i="1"/>
  <c r="B1369" i="1"/>
  <c r="C1369" i="1"/>
  <c r="D1369" i="1"/>
  <c r="E1369" i="1"/>
  <c r="F1369" i="1"/>
  <c r="B1370" i="1"/>
  <c r="C1370" i="1"/>
  <c r="D1370" i="1"/>
  <c r="E1370" i="1"/>
  <c r="F1370" i="1"/>
  <c r="B1371" i="1"/>
  <c r="C1371" i="1"/>
  <c r="D1371" i="1"/>
  <c r="E1371" i="1"/>
  <c r="F1371" i="1"/>
  <c r="B1372" i="1"/>
  <c r="C1372" i="1"/>
  <c r="D1372" i="1"/>
  <c r="E1372" i="1"/>
  <c r="F1372" i="1"/>
  <c r="B1373" i="1"/>
  <c r="C1373" i="1"/>
  <c r="D1373" i="1"/>
  <c r="E1373" i="1"/>
  <c r="F1373" i="1"/>
  <c r="B1374" i="1"/>
  <c r="C1374" i="1"/>
  <c r="D1374" i="1"/>
  <c r="E1374" i="1"/>
  <c r="F1374" i="1"/>
  <c r="B1375" i="1"/>
  <c r="C1375" i="1"/>
  <c r="D1375" i="1"/>
  <c r="E1375" i="1"/>
  <c r="F1375" i="1"/>
  <c r="B1376" i="1"/>
  <c r="C1376" i="1"/>
  <c r="D1376" i="1"/>
  <c r="E1376" i="1"/>
  <c r="F1376" i="1"/>
  <c r="B1377" i="1"/>
  <c r="C1377" i="1"/>
  <c r="D1377" i="1"/>
  <c r="E1377" i="1"/>
  <c r="F1377" i="1"/>
  <c r="B1378" i="1"/>
  <c r="C1378" i="1"/>
  <c r="D1378" i="1"/>
  <c r="E1378" i="1"/>
  <c r="F1378" i="1"/>
  <c r="B1379" i="1"/>
  <c r="C1379" i="1"/>
  <c r="D1379" i="1"/>
  <c r="E1379" i="1"/>
  <c r="F1379" i="1"/>
  <c r="B1380" i="1"/>
  <c r="C1380" i="1"/>
  <c r="D1380" i="1"/>
  <c r="E1380" i="1"/>
  <c r="F1380" i="1"/>
  <c r="B1381" i="1"/>
  <c r="C1381" i="1"/>
  <c r="D1381" i="1"/>
  <c r="E1381" i="1"/>
  <c r="F1381" i="1"/>
  <c r="B1382" i="1"/>
  <c r="C1382" i="1"/>
  <c r="D1382" i="1"/>
  <c r="E1382" i="1"/>
  <c r="F1382" i="1"/>
  <c r="B1383" i="1"/>
  <c r="C1383" i="1"/>
  <c r="D1383" i="1"/>
  <c r="E1383" i="1"/>
  <c r="F1383" i="1"/>
  <c r="B1384" i="1"/>
  <c r="C1384" i="1"/>
  <c r="D1384" i="1"/>
  <c r="E1384" i="1"/>
  <c r="F1384" i="1"/>
  <c r="B1385" i="1"/>
  <c r="C1385" i="1"/>
  <c r="D1385" i="1"/>
  <c r="E1385" i="1"/>
  <c r="F1385" i="1"/>
  <c r="B1386" i="1"/>
  <c r="C1386" i="1"/>
  <c r="D1386" i="1"/>
  <c r="E1386" i="1"/>
  <c r="F1386" i="1"/>
  <c r="B1387" i="1"/>
  <c r="C1387" i="1"/>
  <c r="D1387" i="1"/>
  <c r="E1387" i="1"/>
  <c r="F1387" i="1"/>
  <c r="B1388" i="1"/>
  <c r="C1388" i="1"/>
  <c r="D1388" i="1"/>
  <c r="E1388" i="1"/>
  <c r="F1388" i="1"/>
  <c r="B1389" i="1"/>
  <c r="C1389" i="1"/>
  <c r="D1389" i="1"/>
  <c r="E1389" i="1"/>
  <c r="F1389" i="1"/>
  <c r="B1390" i="1"/>
  <c r="C1390" i="1"/>
  <c r="D1390" i="1"/>
  <c r="E1390" i="1"/>
  <c r="F1390" i="1"/>
  <c r="B1391" i="1"/>
  <c r="C1391" i="1"/>
  <c r="D1391" i="1"/>
  <c r="E1391" i="1"/>
  <c r="F1391" i="1"/>
  <c r="B1392" i="1"/>
  <c r="C1392" i="1"/>
  <c r="D1392" i="1"/>
  <c r="E1392" i="1"/>
  <c r="F1392" i="1"/>
  <c r="B1393" i="1"/>
  <c r="C1393" i="1"/>
  <c r="D1393" i="1"/>
  <c r="E1393" i="1"/>
  <c r="F1393" i="1"/>
  <c r="B1394" i="1"/>
  <c r="C1394" i="1"/>
  <c r="D1394" i="1"/>
  <c r="E1394" i="1"/>
  <c r="F1394" i="1"/>
  <c r="B1395" i="1"/>
  <c r="C1395" i="1"/>
  <c r="D1395" i="1"/>
  <c r="E1395" i="1"/>
  <c r="F1395" i="1"/>
  <c r="B1396" i="1"/>
  <c r="C1396" i="1"/>
  <c r="D1396" i="1"/>
  <c r="E1396" i="1"/>
  <c r="F1396" i="1"/>
  <c r="B1397" i="1"/>
  <c r="C1397" i="1"/>
  <c r="D1397" i="1"/>
  <c r="E1397" i="1"/>
  <c r="F1397" i="1"/>
  <c r="B1398" i="1"/>
  <c r="C1398" i="1"/>
  <c r="D1398" i="1"/>
  <c r="E1398" i="1"/>
  <c r="F1398" i="1"/>
  <c r="B1399" i="1"/>
  <c r="C1399" i="1"/>
  <c r="D1399" i="1"/>
  <c r="E1399" i="1"/>
  <c r="F1399" i="1"/>
  <c r="B1400" i="1"/>
  <c r="C1400" i="1"/>
  <c r="D1400" i="1"/>
  <c r="E1400" i="1"/>
  <c r="F1400" i="1"/>
  <c r="B1401" i="1"/>
  <c r="C1401" i="1"/>
  <c r="D1401" i="1"/>
  <c r="E1401" i="1"/>
  <c r="F1401" i="1"/>
  <c r="B1402" i="1"/>
  <c r="C1402" i="1"/>
  <c r="D1402" i="1"/>
  <c r="E1402" i="1"/>
  <c r="F1402" i="1"/>
  <c r="B1403" i="1"/>
  <c r="C1403" i="1"/>
  <c r="D1403" i="1"/>
  <c r="E1403" i="1"/>
  <c r="F1403" i="1"/>
  <c r="B1404" i="1"/>
  <c r="C1404" i="1"/>
  <c r="D1404" i="1"/>
  <c r="E1404" i="1"/>
  <c r="F1404" i="1"/>
  <c r="B1405" i="1"/>
  <c r="C1405" i="1"/>
  <c r="D1405" i="1"/>
  <c r="E1405" i="1"/>
  <c r="F1405" i="1"/>
  <c r="B1406" i="1"/>
  <c r="C1406" i="1"/>
  <c r="D1406" i="1"/>
  <c r="E1406" i="1"/>
  <c r="F1406" i="1"/>
  <c r="B1407" i="1"/>
  <c r="C1407" i="1"/>
  <c r="D1407" i="1"/>
  <c r="E1407" i="1"/>
  <c r="F1407" i="1"/>
  <c r="B1408" i="1"/>
  <c r="C1408" i="1"/>
  <c r="D1408" i="1"/>
  <c r="E1408" i="1"/>
  <c r="F1408" i="1"/>
  <c r="B1409" i="1"/>
  <c r="C1409" i="1"/>
  <c r="D1409" i="1"/>
  <c r="E1409" i="1"/>
  <c r="F1409" i="1"/>
  <c r="B1410" i="1"/>
  <c r="C1410" i="1"/>
  <c r="D1410" i="1"/>
  <c r="E1410" i="1"/>
  <c r="F1410" i="1"/>
  <c r="B1411" i="1"/>
  <c r="C1411" i="1"/>
  <c r="D1411" i="1"/>
  <c r="E1411" i="1"/>
  <c r="F1411" i="1"/>
  <c r="B1412" i="1"/>
  <c r="C1412" i="1"/>
  <c r="D1412" i="1"/>
  <c r="E1412" i="1"/>
  <c r="F1412" i="1"/>
  <c r="B1413" i="1"/>
  <c r="C1413" i="1"/>
  <c r="D1413" i="1"/>
  <c r="E1413" i="1"/>
  <c r="F1413" i="1"/>
  <c r="B1414" i="1"/>
  <c r="C1414" i="1"/>
  <c r="D1414" i="1"/>
  <c r="E1414" i="1"/>
  <c r="F1414" i="1"/>
  <c r="B1415" i="1"/>
  <c r="C1415" i="1"/>
  <c r="D1415" i="1"/>
  <c r="E1415" i="1"/>
  <c r="F1415" i="1"/>
  <c r="B1416" i="1"/>
  <c r="C1416" i="1"/>
  <c r="D1416" i="1"/>
  <c r="E1416" i="1"/>
  <c r="F1416" i="1"/>
  <c r="B1417" i="1"/>
  <c r="C1417" i="1"/>
  <c r="D1417" i="1"/>
  <c r="E1417" i="1"/>
  <c r="F1417" i="1"/>
  <c r="B1418" i="1"/>
  <c r="C1418" i="1"/>
  <c r="D1418" i="1"/>
  <c r="E1418" i="1"/>
  <c r="F1418" i="1"/>
  <c r="B1419" i="1"/>
  <c r="C1419" i="1"/>
  <c r="D1419" i="1"/>
  <c r="E1419" i="1"/>
  <c r="F1419" i="1"/>
  <c r="B1420" i="1"/>
  <c r="C1420" i="1"/>
  <c r="D1420" i="1"/>
  <c r="E1420" i="1"/>
  <c r="F1420" i="1"/>
  <c r="B1421" i="1"/>
  <c r="C1421" i="1"/>
  <c r="D1421" i="1"/>
  <c r="E1421" i="1"/>
  <c r="F1421" i="1"/>
  <c r="B1422" i="1"/>
  <c r="C1422" i="1"/>
  <c r="D1422" i="1"/>
  <c r="E1422" i="1"/>
  <c r="F1422" i="1"/>
  <c r="B1423" i="1"/>
  <c r="C1423" i="1"/>
  <c r="D1423" i="1"/>
  <c r="E1423" i="1"/>
  <c r="F1423" i="1"/>
  <c r="B1424" i="1"/>
  <c r="C1424" i="1"/>
  <c r="D1424" i="1"/>
  <c r="E1424" i="1"/>
  <c r="F1424" i="1"/>
  <c r="B1425" i="1"/>
  <c r="C1425" i="1"/>
  <c r="D1425" i="1"/>
  <c r="E1425" i="1"/>
  <c r="F1425" i="1"/>
  <c r="B1426" i="1"/>
  <c r="C1426" i="1"/>
  <c r="D1426" i="1"/>
  <c r="E1426" i="1"/>
  <c r="F1426" i="1"/>
  <c r="B1427" i="1"/>
  <c r="C1427" i="1"/>
  <c r="D1427" i="1"/>
  <c r="E1427" i="1"/>
  <c r="F1427" i="1"/>
  <c r="B1428" i="1"/>
  <c r="C1428" i="1"/>
  <c r="D1428" i="1"/>
  <c r="E1428" i="1"/>
  <c r="F1428" i="1"/>
  <c r="B1429" i="1"/>
  <c r="C1429" i="1"/>
  <c r="D1429" i="1"/>
  <c r="E1429" i="1"/>
  <c r="F1429" i="1"/>
  <c r="B1430" i="1"/>
  <c r="C1430" i="1"/>
  <c r="D1430" i="1"/>
  <c r="E1430" i="1"/>
  <c r="F1430" i="1"/>
  <c r="B1431" i="1"/>
  <c r="C1431" i="1"/>
  <c r="D1431" i="1"/>
  <c r="E1431" i="1"/>
  <c r="F1431" i="1"/>
  <c r="B1432" i="1"/>
  <c r="C1432" i="1"/>
  <c r="D1432" i="1"/>
  <c r="E1432" i="1"/>
  <c r="F1432" i="1"/>
  <c r="B1433" i="1"/>
  <c r="C1433" i="1"/>
  <c r="D1433" i="1"/>
  <c r="E1433" i="1"/>
  <c r="F1433" i="1"/>
  <c r="B1434" i="1"/>
  <c r="C1434" i="1"/>
  <c r="D1434" i="1"/>
  <c r="E1434" i="1"/>
  <c r="F1434" i="1"/>
  <c r="B1435" i="1"/>
  <c r="C1435" i="1"/>
  <c r="D1435" i="1"/>
  <c r="E1435" i="1"/>
  <c r="F1435" i="1"/>
  <c r="B1436" i="1"/>
  <c r="C1436" i="1"/>
  <c r="D1436" i="1"/>
  <c r="E1436" i="1"/>
  <c r="F1436" i="1"/>
  <c r="B1437" i="1"/>
  <c r="C1437" i="1"/>
  <c r="D1437" i="1"/>
  <c r="E1437" i="1"/>
  <c r="F1437" i="1"/>
  <c r="B1438" i="1"/>
  <c r="C1438" i="1"/>
  <c r="D1438" i="1"/>
  <c r="E1438" i="1"/>
  <c r="F1438" i="1"/>
  <c r="B1439" i="1"/>
  <c r="C1439" i="1"/>
  <c r="D1439" i="1"/>
  <c r="E1439" i="1"/>
  <c r="F1439" i="1"/>
  <c r="B1440" i="1"/>
  <c r="C1440" i="1"/>
  <c r="D1440" i="1"/>
  <c r="E1440" i="1"/>
  <c r="F1440" i="1"/>
  <c r="B1441" i="1"/>
  <c r="C1441" i="1"/>
  <c r="D1441" i="1"/>
  <c r="E1441" i="1"/>
  <c r="F1441" i="1"/>
  <c r="B1442" i="1"/>
  <c r="C1442" i="1"/>
  <c r="D1442" i="1"/>
  <c r="E1442" i="1"/>
  <c r="F1442" i="1"/>
  <c r="B1443" i="1"/>
  <c r="C1443" i="1"/>
  <c r="D1443" i="1"/>
  <c r="E1443" i="1"/>
  <c r="F1443" i="1"/>
  <c r="B1444" i="1"/>
  <c r="C1444" i="1"/>
  <c r="D1444" i="1"/>
  <c r="E1444" i="1"/>
  <c r="F1444" i="1"/>
  <c r="B1445" i="1"/>
  <c r="C1445" i="1"/>
  <c r="D1445" i="1"/>
  <c r="E1445" i="1"/>
  <c r="F1445" i="1"/>
  <c r="B1446" i="1"/>
  <c r="C1446" i="1"/>
  <c r="D1446" i="1"/>
  <c r="E1446" i="1"/>
  <c r="F1446" i="1"/>
  <c r="B1447" i="1"/>
  <c r="C1447" i="1"/>
  <c r="D1447" i="1"/>
  <c r="E1447" i="1"/>
  <c r="F1447" i="1"/>
  <c r="B1448" i="1"/>
  <c r="C1448" i="1"/>
  <c r="D1448" i="1"/>
  <c r="E1448" i="1"/>
  <c r="F1448" i="1"/>
  <c r="B1449" i="1"/>
  <c r="C1449" i="1"/>
  <c r="D1449" i="1"/>
  <c r="E1449" i="1"/>
  <c r="F1449" i="1"/>
  <c r="B1450" i="1"/>
  <c r="C1450" i="1"/>
  <c r="D1450" i="1"/>
  <c r="E1450" i="1"/>
  <c r="F1450" i="1"/>
  <c r="B1451" i="1"/>
  <c r="C1451" i="1"/>
  <c r="D1451" i="1"/>
  <c r="E1451" i="1"/>
  <c r="F1451" i="1"/>
  <c r="B1452" i="1"/>
  <c r="C1452" i="1"/>
  <c r="D1452" i="1"/>
  <c r="E1452" i="1"/>
  <c r="F1452" i="1"/>
  <c r="B1453" i="1"/>
  <c r="C1453" i="1"/>
  <c r="D1453" i="1"/>
  <c r="E1453" i="1"/>
  <c r="F1453" i="1"/>
  <c r="B1454" i="1"/>
  <c r="C1454" i="1"/>
  <c r="D1454" i="1"/>
  <c r="E1454" i="1"/>
  <c r="F1454" i="1"/>
  <c r="B1455" i="1"/>
  <c r="C1455" i="1"/>
  <c r="D1455" i="1"/>
  <c r="E1455" i="1"/>
  <c r="F1455" i="1"/>
  <c r="B1456" i="1"/>
  <c r="C1456" i="1"/>
  <c r="D1456" i="1"/>
  <c r="E1456" i="1"/>
  <c r="F1456" i="1"/>
  <c r="B1457" i="1"/>
  <c r="C1457" i="1"/>
  <c r="D1457" i="1"/>
  <c r="E1457" i="1"/>
  <c r="F1457" i="1"/>
  <c r="B1458" i="1"/>
  <c r="C1458" i="1"/>
  <c r="D1458" i="1"/>
  <c r="E1458" i="1"/>
  <c r="F1458" i="1"/>
  <c r="B1459" i="1"/>
  <c r="C1459" i="1"/>
  <c r="D1459" i="1"/>
  <c r="E1459" i="1"/>
  <c r="F1459" i="1"/>
  <c r="B1460" i="1"/>
  <c r="C1460" i="1"/>
  <c r="D1460" i="1"/>
  <c r="E1460" i="1"/>
  <c r="F1460" i="1"/>
  <c r="B1461" i="1"/>
  <c r="C1461" i="1"/>
  <c r="D1461" i="1"/>
  <c r="E1461" i="1"/>
  <c r="F1461" i="1"/>
  <c r="B1462" i="1"/>
  <c r="C1462" i="1"/>
  <c r="D1462" i="1"/>
  <c r="E1462" i="1"/>
  <c r="F1462" i="1"/>
  <c r="B1463" i="1"/>
  <c r="C1463" i="1"/>
  <c r="D1463" i="1"/>
  <c r="E1463" i="1"/>
  <c r="F1463" i="1"/>
  <c r="B1464" i="1"/>
  <c r="C1464" i="1"/>
  <c r="D1464" i="1"/>
  <c r="E1464" i="1"/>
  <c r="F1464" i="1"/>
  <c r="B1465" i="1"/>
  <c r="C1465" i="1"/>
  <c r="D1465" i="1"/>
  <c r="E1465" i="1"/>
  <c r="F1465" i="1"/>
  <c r="B1466" i="1"/>
  <c r="C1466" i="1"/>
  <c r="D1466" i="1"/>
  <c r="E1466" i="1"/>
  <c r="F1466" i="1"/>
  <c r="B1467" i="1"/>
  <c r="C1467" i="1"/>
  <c r="D1467" i="1"/>
  <c r="E1467" i="1"/>
  <c r="F1467" i="1"/>
  <c r="B1468" i="1"/>
  <c r="C1468" i="1"/>
  <c r="D1468" i="1"/>
  <c r="E1468" i="1"/>
  <c r="F1468" i="1"/>
  <c r="B1469" i="1"/>
  <c r="C1469" i="1"/>
  <c r="D1469" i="1"/>
  <c r="E1469" i="1"/>
  <c r="F1469" i="1"/>
  <c r="B1470" i="1"/>
  <c r="C1470" i="1"/>
  <c r="D1470" i="1"/>
  <c r="E1470" i="1"/>
  <c r="F1470" i="1"/>
  <c r="B1471" i="1"/>
  <c r="C1471" i="1"/>
  <c r="D1471" i="1"/>
  <c r="E1471" i="1"/>
  <c r="F1471" i="1"/>
  <c r="B1472" i="1"/>
  <c r="C1472" i="1"/>
  <c r="D1472" i="1"/>
  <c r="E1472" i="1"/>
  <c r="F1472" i="1"/>
  <c r="B1473" i="1"/>
  <c r="C1473" i="1"/>
  <c r="D1473" i="1"/>
  <c r="E1473" i="1"/>
  <c r="F1473" i="1"/>
  <c r="B1474" i="1"/>
  <c r="C1474" i="1"/>
  <c r="D1474" i="1"/>
  <c r="E1474" i="1"/>
  <c r="F1474" i="1"/>
  <c r="B1475" i="1"/>
  <c r="C1475" i="1"/>
  <c r="D1475" i="1"/>
  <c r="E1475" i="1"/>
  <c r="F1475" i="1"/>
  <c r="B1476" i="1"/>
  <c r="C1476" i="1"/>
  <c r="D1476" i="1"/>
  <c r="E1476" i="1"/>
  <c r="F1476" i="1"/>
  <c r="B1477" i="1"/>
  <c r="C1477" i="1"/>
  <c r="D1477" i="1"/>
  <c r="E1477" i="1"/>
  <c r="F1477" i="1"/>
  <c r="B1478" i="1"/>
  <c r="C1478" i="1"/>
  <c r="D1478" i="1"/>
  <c r="E1478" i="1"/>
  <c r="F1478" i="1"/>
  <c r="B1479" i="1"/>
  <c r="C1479" i="1"/>
  <c r="D1479" i="1"/>
  <c r="E1479" i="1"/>
  <c r="F1479" i="1"/>
  <c r="B1480" i="1"/>
  <c r="C1480" i="1"/>
  <c r="D1480" i="1"/>
  <c r="E1480" i="1"/>
  <c r="F1480" i="1"/>
  <c r="B1481" i="1"/>
  <c r="C1481" i="1"/>
  <c r="D1481" i="1"/>
  <c r="E1481" i="1"/>
  <c r="F1481" i="1"/>
  <c r="B1482" i="1"/>
  <c r="C1482" i="1"/>
  <c r="D1482" i="1"/>
  <c r="E1482" i="1"/>
  <c r="F1482" i="1"/>
  <c r="B1483" i="1"/>
  <c r="C1483" i="1"/>
  <c r="D1483" i="1"/>
  <c r="E1483" i="1"/>
  <c r="F1483" i="1"/>
  <c r="B1484" i="1"/>
  <c r="C1484" i="1"/>
  <c r="D1484" i="1"/>
  <c r="E1484" i="1"/>
  <c r="F1484" i="1"/>
  <c r="B1485" i="1"/>
  <c r="C1485" i="1"/>
  <c r="D1485" i="1"/>
  <c r="E1485" i="1"/>
  <c r="F1485" i="1"/>
  <c r="B1486" i="1"/>
  <c r="C1486" i="1"/>
  <c r="D1486" i="1"/>
  <c r="E1486" i="1"/>
  <c r="F1486" i="1"/>
  <c r="B1487" i="1"/>
  <c r="C1487" i="1"/>
  <c r="D1487" i="1"/>
  <c r="E1487" i="1"/>
  <c r="F1487" i="1"/>
  <c r="B1488" i="1"/>
  <c r="C1488" i="1"/>
  <c r="D1488" i="1"/>
  <c r="E1488" i="1"/>
  <c r="F1488" i="1"/>
  <c r="B1489" i="1"/>
  <c r="C1489" i="1"/>
  <c r="D1489" i="1"/>
  <c r="E1489" i="1"/>
  <c r="F1489" i="1"/>
  <c r="B1490" i="1"/>
  <c r="C1490" i="1"/>
  <c r="D1490" i="1"/>
  <c r="E1490" i="1"/>
  <c r="F1490" i="1"/>
  <c r="B1491" i="1"/>
  <c r="C1491" i="1"/>
  <c r="D1491" i="1"/>
  <c r="E1491" i="1"/>
  <c r="F1491" i="1"/>
  <c r="B1492" i="1"/>
  <c r="C1492" i="1"/>
  <c r="D1492" i="1"/>
  <c r="E1492" i="1"/>
  <c r="F1492" i="1"/>
  <c r="B1493" i="1"/>
  <c r="C1493" i="1"/>
  <c r="D1493" i="1"/>
  <c r="E1493" i="1"/>
  <c r="F1493" i="1"/>
  <c r="B1494" i="1"/>
  <c r="C1494" i="1"/>
  <c r="D1494" i="1"/>
  <c r="E1494" i="1"/>
  <c r="F1494" i="1"/>
  <c r="B1495" i="1"/>
  <c r="C1495" i="1"/>
  <c r="D1495" i="1"/>
  <c r="E1495" i="1"/>
  <c r="F1495" i="1"/>
  <c r="B1496" i="1"/>
  <c r="C1496" i="1"/>
  <c r="D1496" i="1"/>
  <c r="E1496" i="1"/>
  <c r="F1496" i="1"/>
  <c r="B1497" i="1"/>
  <c r="C1497" i="1"/>
  <c r="D1497" i="1"/>
  <c r="E1497" i="1"/>
  <c r="F1497" i="1"/>
  <c r="B1498" i="1"/>
  <c r="C1498" i="1"/>
  <c r="D1498" i="1"/>
  <c r="E1498" i="1"/>
  <c r="F1498" i="1"/>
  <c r="B1499" i="1"/>
  <c r="C1499" i="1"/>
  <c r="D1499" i="1"/>
  <c r="E1499" i="1"/>
  <c r="F1499" i="1"/>
  <c r="B1500" i="1"/>
  <c r="C1500" i="1"/>
  <c r="D1500" i="1"/>
  <c r="E1500" i="1"/>
  <c r="F1500" i="1"/>
  <c r="B1501" i="1"/>
  <c r="C1501" i="1"/>
  <c r="D1501" i="1"/>
  <c r="E1501" i="1"/>
  <c r="F1501" i="1"/>
  <c r="B1502" i="1"/>
  <c r="C1502" i="1"/>
  <c r="D1502" i="1"/>
  <c r="E1502" i="1"/>
  <c r="F1502" i="1"/>
  <c r="B1503" i="1"/>
  <c r="C1503" i="1"/>
  <c r="D1503" i="1"/>
  <c r="E1503" i="1"/>
  <c r="F1503" i="1"/>
  <c r="B1504" i="1"/>
  <c r="C1504" i="1"/>
  <c r="D1504" i="1"/>
  <c r="E1504" i="1"/>
  <c r="F1504" i="1"/>
  <c r="B1505" i="1"/>
  <c r="C1505" i="1"/>
  <c r="D1505" i="1"/>
  <c r="E1505" i="1"/>
  <c r="F1505" i="1"/>
  <c r="B1506" i="1"/>
  <c r="C1506" i="1"/>
  <c r="D1506" i="1"/>
  <c r="E1506" i="1"/>
  <c r="F1506" i="1"/>
  <c r="B1507" i="1"/>
  <c r="C1507" i="1"/>
  <c r="D1507" i="1"/>
  <c r="E1507" i="1"/>
  <c r="F1507" i="1"/>
  <c r="B1508" i="1"/>
  <c r="C1508" i="1"/>
  <c r="D1508" i="1"/>
  <c r="E1508" i="1"/>
  <c r="F1508" i="1"/>
  <c r="B1509" i="1"/>
  <c r="C1509" i="1"/>
  <c r="D1509" i="1"/>
  <c r="E1509" i="1"/>
  <c r="F1509" i="1"/>
  <c r="B1510" i="1"/>
  <c r="C1510" i="1"/>
  <c r="D1510" i="1"/>
  <c r="E1510" i="1"/>
  <c r="F1510" i="1"/>
  <c r="B1511" i="1"/>
  <c r="C1511" i="1"/>
  <c r="D1511" i="1"/>
  <c r="E1511" i="1"/>
  <c r="F1511" i="1"/>
  <c r="B1512" i="1"/>
  <c r="C1512" i="1"/>
  <c r="D1512" i="1"/>
  <c r="E1512" i="1"/>
  <c r="F1512" i="1"/>
  <c r="B1513" i="1"/>
  <c r="C1513" i="1"/>
  <c r="D1513" i="1"/>
  <c r="E1513" i="1"/>
  <c r="F1513" i="1"/>
  <c r="B1514" i="1"/>
  <c r="C1514" i="1"/>
  <c r="D1514" i="1"/>
  <c r="E1514" i="1"/>
  <c r="F1514" i="1"/>
  <c r="B1515" i="1"/>
  <c r="C1515" i="1"/>
  <c r="D1515" i="1"/>
  <c r="E1515" i="1"/>
  <c r="F1515" i="1"/>
  <c r="B1516" i="1"/>
  <c r="C1516" i="1"/>
  <c r="D1516" i="1"/>
  <c r="E1516" i="1"/>
  <c r="F1516" i="1"/>
  <c r="B1517" i="1"/>
  <c r="C1517" i="1"/>
  <c r="D1517" i="1"/>
  <c r="E1517" i="1"/>
  <c r="F1517" i="1"/>
  <c r="B1518" i="1"/>
  <c r="C1518" i="1"/>
  <c r="D1518" i="1"/>
  <c r="E1518" i="1"/>
  <c r="F1518" i="1"/>
  <c r="B1519" i="1"/>
  <c r="C1519" i="1"/>
  <c r="D1519" i="1"/>
  <c r="E1519" i="1"/>
  <c r="F1519" i="1"/>
  <c r="B1520" i="1"/>
  <c r="C1520" i="1"/>
  <c r="D1520" i="1"/>
  <c r="E1520" i="1"/>
  <c r="F1520" i="1"/>
  <c r="B1521" i="1"/>
  <c r="C1521" i="1"/>
  <c r="D1521" i="1"/>
  <c r="E1521" i="1"/>
  <c r="F1521" i="1"/>
  <c r="B1522" i="1"/>
  <c r="C1522" i="1"/>
  <c r="D1522" i="1"/>
  <c r="E1522" i="1"/>
  <c r="F1522" i="1"/>
  <c r="B1523" i="1"/>
  <c r="C1523" i="1"/>
  <c r="D1523" i="1"/>
  <c r="E1523" i="1"/>
  <c r="F1523" i="1"/>
  <c r="B1524" i="1"/>
  <c r="C1524" i="1"/>
  <c r="D1524" i="1"/>
  <c r="E1524" i="1"/>
  <c r="F1524" i="1"/>
  <c r="B1525" i="1"/>
  <c r="C1525" i="1"/>
  <c r="D1525" i="1"/>
  <c r="E1525" i="1"/>
  <c r="F1525" i="1"/>
  <c r="B1526" i="1"/>
  <c r="C1526" i="1"/>
  <c r="D1526" i="1"/>
  <c r="E1526" i="1"/>
  <c r="F1526" i="1"/>
  <c r="B1527" i="1"/>
  <c r="C1527" i="1"/>
  <c r="D1527" i="1"/>
  <c r="E1527" i="1"/>
  <c r="F1527" i="1"/>
  <c r="B1528" i="1"/>
  <c r="C1528" i="1"/>
  <c r="D1528" i="1"/>
  <c r="E1528" i="1"/>
  <c r="F1528" i="1"/>
  <c r="B1529" i="1"/>
  <c r="C1529" i="1"/>
  <c r="D1529" i="1"/>
  <c r="E1529" i="1"/>
  <c r="F1529" i="1"/>
  <c r="B1530" i="1"/>
  <c r="C1530" i="1"/>
  <c r="D1530" i="1"/>
  <c r="E1530" i="1"/>
  <c r="F1530" i="1"/>
  <c r="B1531" i="1"/>
  <c r="C1531" i="1"/>
  <c r="D1531" i="1"/>
  <c r="E1531" i="1"/>
  <c r="F1531" i="1"/>
  <c r="B1532" i="1"/>
  <c r="C1532" i="1"/>
  <c r="D1532" i="1"/>
  <c r="E1532" i="1"/>
  <c r="F1532" i="1"/>
  <c r="B1533" i="1"/>
  <c r="C1533" i="1"/>
  <c r="D1533" i="1"/>
  <c r="E1533" i="1"/>
  <c r="F1533" i="1"/>
  <c r="B1534" i="1"/>
  <c r="C1534" i="1"/>
  <c r="D1534" i="1"/>
  <c r="E1534" i="1"/>
  <c r="F1534" i="1"/>
  <c r="B1535" i="1"/>
  <c r="C1535" i="1"/>
  <c r="D1535" i="1"/>
  <c r="E1535" i="1"/>
  <c r="F1535" i="1"/>
  <c r="B1536" i="1"/>
  <c r="C1536" i="1"/>
  <c r="D1536" i="1"/>
  <c r="E1536" i="1"/>
  <c r="F1536" i="1"/>
  <c r="B1537" i="1"/>
  <c r="C1537" i="1"/>
  <c r="D1537" i="1"/>
  <c r="E1537" i="1"/>
  <c r="F1537" i="1"/>
  <c r="B1538" i="1"/>
  <c r="C1538" i="1"/>
  <c r="D1538" i="1"/>
  <c r="E1538" i="1"/>
  <c r="F1538" i="1"/>
  <c r="B1539" i="1"/>
  <c r="C1539" i="1"/>
  <c r="D1539" i="1"/>
  <c r="E1539" i="1"/>
  <c r="F1539" i="1"/>
  <c r="B1540" i="1"/>
  <c r="C1540" i="1"/>
  <c r="D1540" i="1"/>
  <c r="E1540" i="1"/>
  <c r="F1540" i="1"/>
  <c r="B1541" i="1"/>
  <c r="C1541" i="1"/>
  <c r="D1541" i="1"/>
  <c r="E1541" i="1"/>
  <c r="F1541" i="1"/>
  <c r="B1542" i="1"/>
  <c r="C1542" i="1"/>
  <c r="D1542" i="1"/>
  <c r="E1542" i="1"/>
  <c r="F1542" i="1"/>
  <c r="B1543" i="1"/>
  <c r="C1543" i="1"/>
  <c r="D1543" i="1"/>
  <c r="E1543" i="1"/>
  <c r="F1543" i="1"/>
  <c r="B1544" i="1"/>
  <c r="C1544" i="1"/>
  <c r="D1544" i="1"/>
  <c r="E1544" i="1"/>
  <c r="F1544" i="1"/>
  <c r="B1545" i="1"/>
  <c r="C1545" i="1"/>
  <c r="D1545" i="1"/>
  <c r="E1545" i="1"/>
  <c r="F1545" i="1"/>
  <c r="B1546" i="1"/>
  <c r="C1546" i="1"/>
  <c r="D1546" i="1"/>
  <c r="E1546" i="1"/>
  <c r="F1546" i="1"/>
  <c r="B1547" i="1"/>
  <c r="C1547" i="1"/>
  <c r="D1547" i="1"/>
  <c r="E1547" i="1"/>
  <c r="F1547" i="1"/>
  <c r="B1548" i="1"/>
  <c r="C1548" i="1"/>
  <c r="D1548" i="1"/>
  <c r="E1548" i="1"/>
  <c r="F1548" i="1"/>
  <c r="B1549" i="1"/>
  <c r="C1549" i="1"/>
  <c r="D1549" i="1"/>
  <c r="E1549" i="1"/>
  <c r="F1549" i="1"/>
  <c r="B1550" i="1"/>
  <c r="C1550" i="1"/>
  <c r="D1550" i="1"/>
  <c r="E1550" i="1"/>
  <c r="F1550" i="1"/>
  <c r="B1551" i="1"/>
  <c r="C1551" i="1"/>
  <c r="D1551" i="1"/>
  <c r="E1551" i="1"/>
  <c r="F1551" i="1"/>
  <c r="B1552" i="1"/>
  <c r="C1552" i="1"/>
  <c r="D1552" i="1"/>
  <c r="E1552" i="1"/>
  <c r="F1552" i="1"/>
  <c r="B1553" i="1"/>
  <c r="C1553" i="1"/>
  <c r="D1553" i="1"/>
  <c r="E1553" i="1"/>
  <c r="F1553" i="1"/>
  <c r="B1554" i="1"/>
  <c r="C1554" i="1"/>
  <c r="D1554" i="1"/>
  <c r="E1554" i="1"/>
  <c r="F1554" i="1"/>
  <c r="B1555" i="1"/>
  <c r="C1555" i="1"/>
  <c r="D1555" i="1"/>
  <c r="E1555" i="1"/>
  <c r="F1555" i="1"/>
  <c r="B1556" i="1"/>
  <c r="C1556" i="1"/>
  <c r="D1556" i="1"/>
  <c r="E1556" i="1"/>
  <c r="F1556" i="1"/>
  <c r="B1557" i="1"/>
  <c r="C1557" i="1"/>
  <c r="D1557" i="1"/>
  <c r="E1557" i="1"/>
  <c r="F1557" i="1"/>
  <c r="B1558" i="1"/>
  <c r="C1558" i="1"/>
  <c r="D1558" i="1"/>
  <c r="E1558" i="1"/>
  <c r="F1558" i="1"/>
  <c r="B1559" i="1"/>
  <c r="C1559" i="1"/>
  <c r="D1559" i="1"/>
  <c r="E1559" i="1"/>
  <c r="F1559" i="1"/>
  <c r="B1560" i="1"/>
  <c r="C1560" i="1"/>
  <c r="D1560" i="1"/>
  <c r="E1560" i="1"/>
  <c r="F1560" i="1"/>
  <c r="B1561" i="1"/>
  <c r="C1561" i="1"/>
  <c r="D1561" i="1"/>
  <c r="E1561" i="1"/>
  <c r="F1561" i="1"/>
  <c r="B1562" i="1"/>
  <c r="C1562" i="1"/>
  <c r="D1562" i="1"/>
  <c r="E1562" i="1"/>
  <c r="F1562" i="1"/>
  <c r="B1563" i="1"/>
  <c r="C1563" i="1"/>
  <c r="D1563" i="1"/>
  <c r="E1563" i="1"/>
  <c r="F1563" i="1"/>
  <c r="B1564" i="1"/>
  <c r="C1564" i="1"/>
  <c r="D1564" i="1"/>
  <c r="E1564" i="1"/>
  <c r="F1564" i="1"/>
  <c r="B1565" i="1"/>
  <c r="C1565" i="1"/>
  <c r="D1565" i="1"/>
  <c r="E1565" i="1"/>
  <c r="F1565" i="1"/>
  <c r="B1566" i="1"/>
  <c r="C1566" i="1"/>
  <c r="D1566" i="1"/>
  <c r="E1566" i="1"/>
  <c r="F1566" i="1"/>
  <c r="B1567" i="1"/>
  <c r="C1567" i="1"/>
  <c r="D1567" i="1"/>
  <c r="E1567" i="1"/>
  <c r="F1567" i="1"/>
  <c r="B1568" i="1"/>
  <c r="C1568" i="1"/>
  <c r="D1568" i="1"/>
  <c r="E1568" i="1"/>
  <c r="F1568" i="1"/>
  <c r="B1569" i="1"/>
  <c r="C1569" i="1"/>
  <c r="D1569" i="1"/>
  <c r="E1569" i="1"/>
  <c r="F1569" i="1"/>
  <c r="B1570" i="1"/>
  <c r="C1570" i="1"/>
  <c r="D1570" i="1"/>
  <c r="E1570" i="1"/>
  <c r="F1570" i="1"/>
  <c r="B1571" i="1"/>
  <c r="C1571" i="1"/>
  <c r="D1571" i="1"/>
  <c r="E1571" i="1"/>
  <c r="F1571" i="1"/>
  <c r="B1572" i="1"/>
  <c r="C1572" i="1"/>
  <c r="D1572" i="1"/>
  <c r="E1572" i="1"/>
  <c r="F1572" i="1"/>
  <c r="B1573" i="1"/>
  <c r="C1573" i="1"/>
  <c r="D1573" i="1"/>
  <c r="E1573" i="1"/>
  <c r="F1573" i="1"/>
  <c r="B1574" i="1"/>
  <c r="C1574" i="1"/>
  <c r="D1574" i="1"/>
  <c r="E1574" i="1"/>
  <c r="F1574" i="1"/>
  <c r="B1575" i="1"/>
  <c r="C1575" i="1"/>
  <c r="D1575" i="1"/>
  <c r="E1575" i="1"/>
  <c r="F1575" i="1"/>
  <c r="B1576" i="1"/>
  <c r="C1576" i="1"/>
  <c r="D1576" i="1"/>
  <c r="E1576" i="1"/>
  <c r="F1576" i="1"/>
  <c r="B1577" i="1"/>
  <c r="C1577" i="1"/>
  <c r="D1577" i="1"/>
  <c r="E1577" i="1"/>
  <c r="F1577" i="1"/>
  <c r="B1578" i="1"/>
  <c r="C1578" i="1"/>
  <c r="D1578" i="1"/>
  <c r="E1578" i="1"/>
  <c r="F1578" i="1"/>
  <c r="B1579" i="1"/>
  <c r="C1579" i="1"/>
  <c r="D1579" i="1"/>
  <c r="E1579" i="1"/>
  <c r="F1579" i="1"/>
  <c r="B1580" i="1"/>
  <c r="C1580" i="1"/>
  <c r="D1580" i="1"/>
  <c r="E1580" i="1"/>
  <c r="F1580" i="1"/>
  <c r="B1581" i="1"/>
  <c r="C1581" i="1"/>
  <c r="D1581" i="1"/>
  <c r="E1581" i="1"/>
  <c r="F1581" i="1"/>
  <c r="B1582" i="1"/>
  <c r="C1582" i="1"/>
  <c r="D1582" i="1"/>
  <c r="E1582" i="1"/>
  <c r="F1582" i="1"/>
  <c r="B1583" i="1"/>
  <c r="C1583" i="1"/>
  <c r="D1583" i="1"/>
  <c r="E1583" i="1"/>
  <c r="F1583" i="1"/>
  <c r="B1584" i="1"/>
  <c r="C1584" i="1"/>
  <c r="D1584" i="1"/>
  <c r="E1584" i="1"/>
  <c r="F1584" i="1"/>
  <c r="B1585" i="1"/>
  <c r="C1585" i="1"/>
  <c r="D1585" i="1"/>
  <c r="E1585" i="1"/>
  <c r="F1585" i="1"/>
  <c r="B1586" i="1"/>
  <c r="C1586" i="1"/>
  <c r="D1586" i="1"/>
  <c r="E1586" i="1"/>
  <c r="F1586" i="1"/>
  <c r="B1587" i="1"/>
  <c r="C1587" i="1"/>
  <c r="D1587" i="1"/>
  <c r="E1587" i="1"/>
  <c r="F1587" i="1"/>
  <c r="B1588" i="1"/>
  <c r="C1588" i="1"/>
  <c r="D1588" i="1"/>
  <c r="E1588" i="1"/>
  <c r="F1588" i="1"/>
  <c r="B1589" i="1"/>
  <c r="C1589" i="1"/>
  <c r="D1589" i="1"/>
  <c r="E1589" i="1"/>
  <c r="F1589" i="1"/>
  <c r="B1590" i="1"/>
  <c r="C1590" i="1"/>
  <c r="D1590" i="1"/>
  <c r="E1590" i="1"/>
  <c r="F1590" i="1"/>
  <c r="B1591" i="1"/>
  <c r="C1591" i="1"/>
  <c r="D1591" i="1"/>
  <c r="E1591" i="1"/>
  <c r="F1591" i="1"/>
  <c r="B1592" i="1"/>
  <c r="C1592" i="1"/>
  <c r="D1592" i="1"/>
  <c r="E1592" i="1"/>
  <c r="F1592" i="1"/>
  <c r="B1593" i="1"/>
  <c r="C1593" i="1"/>
  <c r="D1593" i="1"/>
  <c r="E1593" i="1"/>
  <c r="F1593" i="1"/>
  <c r="B1594" i="1"/>
  <c r="C1594" i="1"/>
  <c r="D1594" i="1"/>
  <c r="E1594" i="1"/>
  <c r="F1594" i="1"/>
  <c r="B1595" i="1"/>
  <c r="C1595" i="1"/>
  <c r="D1595" i="1"/>
  <c r="E1595" i="1"/>
  <c r="F1595" i="1"/>
  <c r="B1596" i="1"/>
  <c r="C1596" i="1"/>
  <c r="D1596" i="1"/>
  <c r="E1596" i="1"/>
  <c r="F1596" i="1"/>
  <c r="B1597" i="1"/>
  <c r="C1597" i="1"/>
  <c r="D1597" i="1"/>
  <c r="E1597" i="1"/>
  <c r="F1597" i="1"/>
  <c r="B1598" i="1"/>
  <c r="C1598" i="1"/>
  <c r="D1598" i="1"/>
  <c r="E1598" i="1"/>
  <c r="F1598" i="1"/>
  <c r="B1599" i="1"/>
  <c r="C1599" i="1"/>
  <c r="D1599" i="1"/>
  <c r="E1599" i="1"/>
  <c r="F1599" i="1"/>
  <c r="B1600" i="1"/>
  <c r="C1600" i="1"/>
  <c r="D1600" i="1"/>
  <c r="E1600" i="1"/>
  <c r="F1600" i="1"/>
  <c r="B1601" i="1"/>
  <c r="C1601" i="1"/>
  <c r="D1601" i="1"/>
  <c r="E1601" i="1"/>
  <c r="F1601" i="1"/>
  <c r="B1602" i="1"/>
  <c r="C1602" i="1"/>
  <c r="D1602" i="1"/>
  <c r="E1602" i="1"/>
  <c r="F1602" i="1"/>
  <c r="B1603" i="1"/>
  <c r="C1603" i="1"/>
  <c r="D1603" i="1"/>
  <c r="E1603" i="1"/>
  <c r="F1603" i="1"/>
  <c r="B1604" i="1"/>
  <c r="C1604" i="1"/>
  <c r="D1604" i="1"/>
  <c r="E1604" i="1"/>
  <c r="F1604" i="1"/>
  <c r="B1605" i="1"/>
  <c r="C1605" i="1"/>
  <c r="D1605" i="1"/>
  <c r="E1605" i="1"/>
  <c r="F1605" i="1"/>
  <c r="B1606" i="1"/>
  <c r="C1606" i="1"/>
  <c r="D1606" i="1"/>
  <c r="E1606" i="1"/>
  <c r="F1606" i="1"/>
  <c r="B1607" i="1"/>
  <c r="C1607" i="1"/>
  <c r="D1607" i="1"/>
  <c r="E1607" i="1"/>
  <c r="F1607" i="1"/>
  <c r="B1608" i="1"/>
  <c r="C1608" i="1"/>
  <c r="D1608" i="1"/>
  <c r="E1608" i="1"/>
  <c r="F1608" i="1"/>
  <c r="B1609" i="1"/>
  <c r="C1609" i="1"/>
  <c r="D1609" i="1"/>
  <c r="E1609" i="1"/>
  <c r="F1609" i="1"/>
  <c r="B1610" i="1"/>
  <c r="C1610" i="1"/>
  <c r="D1610" i="1"/>
  <c r="E1610" i="1"/>
  <c r="F1610" i="1"/>
  <c r="B1611" i="1"/>
  <c r="C1611" i="1"/>
  <c r="D1611" i="1"/>
  <c r="E1611" i="1"/>
  <c r="F1611" i="1"/>
  <c r="B1612" i="1"/>
  <c r="C1612" i="1"/>
  <c r="D1612" i="1"/>
  <c r="E1612" i="1"/>
  <c r="F1612" i="1"/>
  <c r="B1613" i="1"/>
  <c r="C1613" i="1"/>
  <c r="D1613" i="1"/>
  <c r="E1613" i="1"/>
  <c r="F1613" i="1"/>
  <c r="B1614" i="1"/>
  <c r="C1614" i="1"/>
  <c r="D1614" i="1"/>
  <c r="E1614" i="1"/>
  <c r="F1614" i="1"/>
  <c r="B1615" i="1"/>
  <c r="C1615" i="1"/>
  <c r="D1615" i="1"/>
  <c r="E1615" i="1"/>
  <c r="F1615" i="1"/>
  <c r="B1616" i="1"/>
  <c r="C1616" i="1"/>
  <c r="D1616" i="1"/>
  <c r="E1616" i="1"/>
  <c r="F1616" i="1"/>
  <c r="B1617" i="1"/>
  <c r="C1617" i="1"/>
  <c r="D1617" i="1"/>
  <c r="E1617" i="1"/>
  <c r="F1617" i="1"/>
  <c r="B1618" i="1"/>
  <c r="C1618" i="1"/>
  <c r="D1618" i="1"/>
  <c r="E1618" i="1"/>
  <c r="F1618" i="1"/>
  <c r="B1619" i="1"/>
  <c r="C1619" i="1"/>
  <c r="D1619" i="1"/>
  <c r="E1619" i="1"/>
  <c r="F1619" i="1"/>
  <c r="B1620" i="1"/>
  <c r="C1620" i="1"/>
  <c r="D1620" i="1"/>
  <c r="E1620" i="1"/>
  <c r="F1620" i="1"/>
  <c r="B1621" i="1"/>
  <c r="C1621" i="1"/>
  <c r="D1621" i="1"/>
  <c r="E1621" i="1"/>
  <c r="F1621" i="1"/>
  <c r="B1622" i="1"/>
  <c r="C1622" i="1"/>
  <c r="D1622" i="1"/>
  <c r="E1622" i="1"/>
  <c r="F1622" i="1"/>
  <c r="B1623" i="1"/>
  <c r="C1623" i="1"/>
  <c r="D1623" i="1"/>
  <c r="E1623" i="1"/>
  <c r="F1623" i="1"/>
  <c r="B1624" i="1"/>
  <c r="C1624" i="1"/>
  <c r="D1624" i="1"/>
  <c r="E1624" i="1"/>
  <c r="F1624" i="1"/>
  <c r="B1625" i="1"/>
  <c r="C1625" i="1"/>
  <c r="D1625" i="1"/>
  <c r="E1625" i="1"/>
  <c r="F1625" i="1"/>
  <c r="B1626" i="1"/>
  <c r="C1626" i="1"/>
  <c r="D1626" i="1"/>
  <c r="E1626" i="1"/>
  <c r="F1626" i="1"/>
  <c r="B1627" i="1"/>
  <c r="C1627" i="1"/>
  <c r="D1627" i="1"/>
  <c r="E1627" i="1"/>
  <c r="F1627" i="1"/>
  <c r="B1628" i="1"/>
  <c r="C1628" i="1"/>
  <c r="D1628" i="1"/>
  <c r="E1628" i="1"/>
  <c r="F1628" i="1"/>
  <c r="B1629" i="1"/>
  <c r="C1629" i="1"/>
  <c r="D1629" i="1"/>
  <c r="E1629" i="1"/>
  <c r="F1629" i="1"/>
  <c r="B1630" i="1"/>
  <c r="C1630" i="1"/>
  <c r="D1630" i="1"/>
  <c r="E1630" i="1"/>
  <c r="F1630" i="1"/>
  <c r="B1631" i="1"/>
  <c r="C1631" i="1"/>
  <c r="D1631" i="1"/>
  <c r="E1631" i="1"/>
  <c r="F1631" i="1"/>
  <c r="B1632" i="1"/>
  <c r="C1632" i="1"/>
  <c r="D1632" i="1"/>
  <c r="E1632" i="1"/>
  <c r="F1632" i="1"/>
  <c r="B1633" i="1"/>
  <c r="C1633" i="1"/>
  <c r="D1633" i="1"/>
  <c r="E1633" i="1"/>
  <c r="F1633" i="1"/>
  <c r="B1634" i="1"/>
  <c r="C1634" i="1"/>
  <c r="D1634" i="1"/>
  <c r="E1634" i="1"/>
  <c r="F1634" i="1"/>
  <c r="B1635" i="1"/>
  <c r="C1635" i="1"/>
  <c r="D1635" i="1"/>
  <c r="E1635" i="1"/>
  <c r="F1635" i="1"/>
  <c r="B1636" i="1"/>
  <c r="C1636" i="1"/>
  <c r="D1636" i="1"/>
  <c r="E1636" i="1"/>
  <c r="F1636" i="1"/>
  <c r="B1637" i="1"/>
  <c r="C1637" i="1"/>
  <c r="D1637" i="1"/>
  <c r="E1637" i="1"/>
  <c r="F1637" i="1"/>
  <c r="B1638" i="1"/>
  <c r="C1638" i="1"/>
  <c r="D1638" i="1"/>
  <c r="E1638" i="1"/>
  <c r="F1638" i="1"/>
  <c r="B1639" i="1"/>
  <c r="C1639" i="1"/>
  <c r="D1639" i="1"/>
  <c r="E1639" i="1"/>
  <c r="F1639" i="1"/>
  <c r="B1640" i="1"/>
  <c r="C1640" i="1"/>
  <c r="D1640" i="1"/>
  <c r="E1640" i="1"/>
  <c r="F1640" i="1"/>
  <c r="B1641" i="1"/>
  <c r="C1641" i="1"/>
  <c r="D1641" i="1"/>
  <c r="E1641" i="1"/>
  <c r="F1641" i="1"/>
  <c r="B1642" i="1"/>
  <c r="C1642" i="1"/>
  <c r="D1642" i="1"/>
  <c r="I1642" i="1" s="1"/>
  <c r="E1642" i="1"/>
  <c r="F1642" i="1"/>
  <c r="B1643" i="1"/>
  <c r="C1643" i="1"/>
  <c r="D1643" i="1"/>
  <c r="I1643" i="1" s="1"/>
  <c r="E1643" i="1"/>
  <c r="F1643" i="1"/>
  <c r="B1644" i="1"/>
  <c r="C1644" i="1"/>
  <c r="D1644" i="1"/>
  <c r="I1644" i="1" s="1"/>
  <c r="E1644" i="1"/>
  <c r="F1644" i="1"/>
  <c r="B1645" i="1"/>
  <c r="C1645" i="1"/>
  <c r="D1645" i="1"/>
  <c r="I1645" i="1" s="1"/>
  <c r="E1645" i="1"/>
  <c r="F1645" i="1"/>
  <c r="B1646" i="1"/>
  <c r="C1646" i="1"/>
  <c r="D1646" i="1"/>
  <c r="I1646" i="1" s="1"/>
  <c r="E1646" i="1"/>
  <c r="F1646" i="1"/>
  <c r="B1647" i="1"/>
  <c r="C1647" i="1"/>
  <c r="D1647" i="1"/>
  <c r="I1647" i="1" s="1"/>
  <c r="E1647" i="1"/>
  <c r="F1647" i="1"/>
  <c r="B1648" i="1"/>
  <c r="C1648" i="1"/>
  <c r="D1648" i="1"/>
  <c r="E1648" i="1"/>
  <c r="F1648" i="1"/>
  <c r="B1649" i="1"/>
  <c r="C1649" i="1"/>
  <c r="D1649" i="1"/>
  <c r="I1649" i="1" s="1"/>
  <c r="E1649" i="1"/>
  <c r="F1649" i="1"/>
  <c r="B1650" i="1"/>
  <c r="C1650" i="1"/>
  <c r="D1650" i="1"/>
  <c r="I1650" i="1" s="1"/>
  <c r="E1650" i="1"/>
  <c r="F1650" i="1"/>
  <c r="B1651" i="1"/>
  <c r="C1651" i="1"/>
  <c r="D1651" i="1"/>
  <c r="I1651" i="1" s="1"/>
  <c r="E1651" i="1"/>
  <c r="F1651" i="1"/>
  <c r="B1652" i="1"/>
  <c r="C1652" i="1"/>
  <c r="D1652" i="1"/>
  <c r="I1652" i="1" s="1"/>
  <c r="E1652" i="1"/>
  <c r="F1652" i="1"/>
  <c r="B1653" i="1"/>
  <c r="C1653" i="1"/>
  <c r="D1653" i="1"/>
  <c r="I1653" i="1" s="1"/>
  <c r="E1653" i="1"/>
  <c r="F1653" i="1"/>
  <c r="B1654" i="1"/>
  <c r="C1654" i="1"/>
  <c r="D1654" i="1"/>
  <c r="I1654" i="1" s="1"/>
  <c r="E1654" i="1"/>
  <c r="F1654" i="1"/>
  <c r="B1655" i="1"/>
  <c r="C1655" i="1"/>
  <c r="D1655" i="1"/>
  <c r="I1655" i="1" s="1"/>
  <c r="E1655" i="1"/>
  <c r="F1655" i="1"/>
  <c r="B1656" i="1"/>
  <c r="C1656" i="1"/>
  <c r="D1656" i="1"/>
  <c r="I1656" i="1" s="1"/>
  <c r="E1656" i="1"/>
  <c r="F1656" i="1"/>
  <c r="B1657" i="1"/>
  <c r="C1657" i="1"/>
  <c r="D1657" i="1"/>
  <c r="I1657" i="1" s="1"/>
  <c r="E1657" i="1"/>
  <c r="F1657" i="1"/>
  <c r="B1658" i="1"/>
  <c r="C1658" i="1"/>
  <c r="D1658" i="1"/>
  <c r="I1658" i="1" s="1"/>
  <c r="E1658" i="1"/>
  <c r="F1658" i="1"/>
  <c r="B1659" i="1"/>
  <c r="C1659" i="1"/>
  <c r="D1659" i="1"/>
  <c r="E1659" i="1"/>
  <c r="F1659" i="1"/>
  <c r="B1660" i="1"/>
  <c r="C1660" i="1"/>
  <c r="D1660" i="1"/>
  <c r="I1660" i="1" s="1"/>
  <c r="E1660" i="1"/>
  <c r="F1660" i="1"/>
  <c r="B1661" i="1"/>
  <c r="C1661" i="1"/>
  <c r="D1661" i="1"/>
  <c r="I1661" i="1" s="1"/>
  <c r="E1661" i="1"/>
  <c r="F1661" i="1"/>
  <c r="B1662" i="1"/>
  <c r="C1662" i="1"/>
  <c r="D1662" i="1"/>
  <c r="E1662" i="1"/>
  <c r="F1662" i="1"/>
  <c r="B1663" i="1"/>
  <c r="C1663" i="1"/>
  <c r="D1663" i="1"/>
  <c r="I1663" i="1" s="1"/>
  <c r="E1663" i="1"/>
  <c r="F1663" i="1"/>
  <c r="B1664" i="1"/>
  <c r="C1664" i="1"/>
  <c r="D1664" i="1"/>
  <c r="I1664" i="1" s="1"/>
  <c r="E1664" i="1"/>
  <c r="F1664" i="1"/>
  <c r="B1665" i="1"/>
  <c r="C1665" i="1"/>
  <c r="D1665" i="1"/>
  <c r="I1665" i="1" s="1"/>
  <c r="E1665" i="1"/>
  <c r="F1665" i="1"/>
  <c r="B1666" i="1"/>
  <c r="C1666" i="1"/>
  <c r="D1666" i="1"/>
  <c r="I1666" i="1" s="1"/>
  <c r="E1666" i="1"/>
  <c r="F1666" i="1"/>
  <c r="B1667" i="1"/>
  <c r="C1667" i="1"/>
  <c r="D1667" i="1"/>
  <c r="I1667" i="1" s="1"/>
  <c r="E1667" i="1"/>
  <c r="F1667" i="1"/>
  <c r="B1668" i="1"/>
  <c r="C1668" i="1"/>
  <c r="D1668" i="1"/>
  <c r="I1668" i="1" s="1"/>
  <c r="E1668" i="1"/>
  <c r="F1668" i="1"/>
  <c r="B1669" i="1"/>
  <c r="C1669" i="1"/>
  <c r="D1669" i="1"/>
  <c r="I1669" i="1" s="1"/>
  <c r="E1669" i="1"/>
  <c r="F1669" i="1"/>
  <c r="B1670" i="1"/>
  <c r="C1670" i="1"/>
  <c r="D1670" i="1"/>
  <c r="I1670" i="1" s="1"/>
  <c r="E1670" i="1"/>
  <c r="F1670" i="1"/>
  <c r="B1671" i="1"/>
  <c r="C1671" i="1"/>
  <c r="D1671" i="1"/>
  <c r="I1671" i="1" s="1"/>
  <c r="E1671" i="1"/>
  <c r="F1671" i="1"/>
  <c r="B1672" i="1"/>
  <c r="C1672" i="1"/>
  <c r="D1672" i="1"/>
  <c r="I1672" i="1" s="1"/>
  <c r="E1672" i="1"/>
  <c r="F1672" i="1"/>
  <c r="B1673" i="1"/>
  <c r="C1673" i="1"/>
  <c r="D1673" i="1"/>
  <c r="I1673" i="1" s="1"/>
  <c r="E1673" i="1"/>
  <c r="F1673" i="1"/>
  <c r="B1674" i="1"/>
  <c r="C1674" i="1"/>
  <c r="D1674" i="1"/>
  <c r="I1674" i="1" s="1"/>
  <c r="E1674" i="1"/>
  <c r="F1674" i="1"/>
  <c r="B1675" i="1"/>
  <c r="C1675" i="1"/>
  <c r="D1675" i="1"/>
  <c r="I1675" i="1" s="1"/>
  <c r="E1675" i="1"/>
  <c r="F1675" i="1"/>
  <c r="B1676" i="1"/>
  <c r="C1676" i="1"/>
  <c r="D1676" i="1"/>
  <c r="I1676" i="1" s="1"/>
  <c r="E1676" i="1"/>
  <c r="F1676" i="1"/>
  <c r="B1677" i="1"/>
  <c r="C1677" i="1"/>
  <c r="D1677" i="1"/>
  <c r="E1677" i="1"/>
  <c r="F1677" i="1"/>
  <c r="B1678" i="1"/>
  <c r="C1678" i="1"/>
  <c r="D1678" i="1"/>
  <c r="E1678" i="1"/>
  <c r="F1678" i="1"/>
  <c r="B1679" i="1"/>
  <c r="C1679" i="1"/>
  <c r="D1679" i="1"/>
  <c r="E1679" i="1"/>
  <c r="F1679" i="1"/>
  <c r="B1680" i="1"/>
  <c r="C1680" i="1"/>
  <c r="D1680" i="1"/>
  <c r="E1680" i="1"/>
  <c r="F1680" i="1"/>
  <c r="B1681" i="1"/>
  <c r="C1681" i="1"/>
  <c r="D1681" i="1"/>
  <c r="E1681" i="1"/>
  <c r="F1681" i="1"/>
  <c r="B1682" i="1"/>
  <c r="C1682" i="1"/>
  <c r="D1682" i="1"/>
  <c r="E1682" i="1"/>
  <c r="F1682" i="1"/>
  <c r="B1683" i="1"/>
  <c r="C1683" i="1"/>
  <c r="D1683" i="1"/>
  <c r="E1683" i="1"/>
  <c r="F1683" i="1"/>
  <c r="B1684" i="1"/>
  <c r="C1684" i="1"/>
  <c r="D1684" i="1"/>
  <c r="E1684" i="1"/>
  <c r="F1684" i="1"/>
  <c r="B1685" i="1"/>
  <c r="C1685" i="1"/>
  <c r="D1685" i="1"/>
  <c r="E1685" i="1"/>
  <c r="F1685" i="1"/>
  <c r="B1686" i="1"/>
  <c r="C1686" i="1"/>
  <c r="D1686" i="1"/>
  <c r="E1686" i="1"/>
  <c r="F1686" i="1"/>
  <c r="B1687" i="1"/>
  <c r="C1687" i="1"/>
  <c r="D1687" i="1"/>
  <c r="E1687" i="1"/>
  <c r="F1687" i="1"/>
  <c r="B1688" i="1"/>
  <c r="C1688" i="1"/>
  <c r="D1688" i="1"/>
  <c r="E1688" i="1"/>
  <c r="F1688" i="1"/>
  <c r="B1689" i="1"/>
  <c r="C1689" i="1"/>
  <c r="D1689" i="1"/>
  <c r="E1689" i="1"/>
  <c r="F1689" i="1"/>
  <c r="B1690" i="1"/>
  <c r="C1690" i="1"/>
  <c r="D1690" i="1"/>
  <c r="E1690" i="1"/>
  <c r="F1690" i="1"/>
  <c r="B1691" i="1"/>
  <c r="C1691" i="1"/>
  <c r="D1691" i="1"/>
  <c r="E1691" i="1"/>
  <c r="F1691" i="1"/>
  <c r="B1692" i="1"/>
  <c r="C1692" i="1"/>
  <c r="D1692" i="1"/>
  <c r="E1692" i="1"/>
  <c r="F1692" i="1"/>
  <c r="B1693" i="1"/>
  <c r="C1693" i="1"/>
  <c r="D1693" i="1"/>
  <c r="E1693" i="1"/>
  <c r="F1693" i="1"/>
  <c r="B1694" i="1"/>
  <c r="C1694" i="1"/>
  <c r="D1694" i="1"/>
  <c r="E1694" i="1"/>
  <c r="F1694" i="1"/>
  <c r="B1695" i="1"/>
  <c r="C1695" i="1"/>
  <c r="D1695" i="1"/>
  <c r="E1695" i="1"/>
  <c r="F1695" i="1"/>
  <c r="B1696" i="1"/>
  <c r="C1696" i="1"/>
  <c r="D1696" i="1"/>
  <c r="E1696" i="1"/>
  <c r="F1696" i="1"/>
  <c r="B1697" i="1"/>
  <c r="C1697" i="1"/>
  <c r="D1697" i="1"/>
  <c r="E1697" i="1"/>
  <c r="F1697" i="1"/>
  <c r="B1698" i="1"/>
  <c r="C1698" i="1"/>
  <c r="D1698" i="1"/>
  <c r="E1698" i="1"/>
  <c r="F1698" i="1"/>
  <c r="B1699" i="1"/>
  <c r="C1699" i="1"/>
  <c r="D1699" i="1"/>
  <c r="E1699" i="1"/>
  <c r="F1699" i="1"/>
  <c r="B1700" i="1"/>
  <c r="C1700" i="1"/>
  <c r="D1700" i="1"/>
  <c r="E1700" i="1"/>
  <c r="F1700" i="1"/>
  <c r="B1701" i="1"/>
  <c r="C1701" i="1"/>
  <c r="D1701" i="1"/>
  <c r="E1701" i="1"/>
  <c r="F1701" i="1"/>
  <c r="B1702" i="1"/>
  <c r="C1702" i="1"/>
  <c r="D1702" i="1"/>
  <c r="E1702" i="1"/>
  <c r="F1702" i="1"/>
  <c r="B1703" i="1"/>
  <c r="C1703" i="1"/>
  <c r="D1703" i="1"/>
  <c r="E1703" i="1"/>
  <c r="F1703" i="1"/>
  <c r="B1704" i="1"/>
  <c r="C1704" i="1"/>
  <c r="D1704" i="1"/>
  <c r="E1704" i="1"/>
  <c r="F1704" i="1"/>
  <c r="B1705" i="1"/>
  <c r="C1705" i="1"/>
  <c r="D1705" i="1"/>
  <c r="E1705" i="1"/>
  <c r="F1705" i="1"/>
  <c r="B1706" i="1"/>
  <c r="C1706" i="1"/>
  <c r="D1706" i="1"/>
  <c r="E1706" i="1"/>
  <c r="F1706" i="1"/>
  <c r="B1707" i="1"/>
  <c r="C1707" i="1"/>
  <c r="D1707" i="1"/>
  <c r="E1707" i="1"/>
  <c r="F1707" i="1"/>
  <c r="B1708" i="1"/>
  <c r="C1708" i="1"/>
  <c r="D1708" i="1"/>
  <c r="E1708" i="1"/>
  <c r="F1708" i="1"/>
  <c r="B1709" i="1"/>
  <c r="C1709" i="1"/>
  <c r="D1709" i="1"/>
  <c r="E1709" i="1"/>
  <c r="F1709" i="1"/>
  <c r="B1710" i="1"/>
  <c r="C1710" i="1"/>
  <c r="D1710" i="1"/>
  <c r="E1710" i="1"/>
  <c r="F1710" i="1"/>
  <c r="B1711" i="1"/>
  <c r="C1711" i="1"/>
  <c r="D1711" i="1"/>
  <c r="E1711" i="1"/>
  <c r="F1711" i="1"/>
  <c r="B1712" i="1"/>
  <c r="C1712" i="1"/>
  <c r="D1712" i="1"/>
  <c r="E1712" i="1"/>
  <c r="F1712" i="1"/>
  <c r="B1713" i="1"/>
  <c r="C1713" i="1"/>
  <c r="D1713" i="1"/>
  <c r="E1713" i="1"/>
  <c r="F1713" i="1"/>
  <c r="B1714" i="1"/>
  <c r="C1714" i="1"/>
  <c r="D1714" i="1"/>
  <c r="E1714" i="1"/>
  <c r="F1714" i="1"/>
  <c r="B1715" i="1"/>
  <c r="C1715" i="1"/>
  <c r="D1715" i="1"/>
  <c r="E1715" i="1"/>
  <c r="F1715" i="1"/>
  <c r="B1716" i="1"/>
  <c r="C1716" i="1"/>
  <c r="D1716" i="1"/>
  <c r="E1716" i="1"/>
  <c r="F1716" i="1"/>
  <c r="B1717" i="1"/>
  <c r="C1717" i="1"/>
  <c r="D1717" i="1"/>
  <c r="E1717" i="1"/>
  <c r="F1717" i="1"/>
  <c r="B1718" i="1"/>
  <c r="C1718" i="1"/>
  <c r="D1718" i="1"/>
  <c r="E1718" i="1"/>
  <c r="F1718" i="1"/>
  <c r="B1719" i="1"/>
  <c r="C1719" i="1"/>
  <c r="D1719" i="1"/>
  <c r="E1719" i="1"/>
  <c r="F1719" i="1"/>
  <c r="B1720" i="1"/>
  <c r="C1720" i="1"/>
  <c r="D1720" i="1"/>
  <c r="E1720" i="1"/>
  <c r="F1720" i="1"/>
  <c r="B1721" i="1"/>
  <c r="C1721" i="1"/>
  <c r="D1721" i="1"/>
  <c r="E1721" i="1"/>
  <c r="F1721" i="1"/>
  <c r="B1722" i="1"/>
  <c r="C1722" i="1"/>
  <c r="D1722" i="1"/>
  <c r="E1722" i="1"/>
  <c r="F1722" i="1"/>
  <c r="B1723" i="1"/>
  <c r="C1723" i="1"/>
  <c r="D1723" i="1"/>
  <c r="E1723" i="1"/>
  <c r="F1723" i="1"/>
  <c r="B1724" i="1"/>
  <c r="C1724" i="1"/>
  <c r="D1724" i="1"/>
  <c r="E1724" i="1"/>
  <c r="F1724" i="1"/>
  <c r="B1725" i="1"/>
  <c r="C1725" i="1"/>
  <c r="D1725" i="1"/>
  <c r="E1725" i="1"/>
  <c r="F1725" i="1"/>
  <c r="B1726" i="1"/>
  <c r="C1726" i="1"/>
  <c r="D1726" i="1"/>
  <c r="E1726" i="1"/>
  <c r="F1726" i="1"/>
  <c r="B1727" i="1"/>
  <c r="C1727" i="1"/>
  <c r="D1727" i="1"/>
  <c r="E1727" i="1"/>
  <c r="F1727" i="1"/>
  <c r="B1728" i="1"/>
  <c r="C1728" i="1"/>
  <c r="D1728" i="1"/>
  <c r="E1728" i="1"/>
  <c r="F1728" i="1"/>
  <c r="B1729" i="1"/>
  <c r="C1729" i="1"/>
  <c r="D1729" i="1"/>
  <c r="E1729" i="1"/>
  <c r="F1729" i="1"/>
  <c r="B1730" i="1"/>
  <c r="C1730" i="1"/>
  <c r="D1730" i="1"/>
  <c r="E1730" i="1"/>
  <c r="F1730" i="1"/>
  <c r="B1731" i="1"/>
  <c r="C1731" i="1"/>
  <c r="D1731" i="1"/>
  <c r="E1731" i="1"/>
  <c r="F1731" i="1"/>
  <c r="B1732" i="1"/>
  <c r="C1732" i="1"/>
  <c r="D1732" i="1"/>
  <c r="E1732" i="1"/>
  <c r="F1732" i="1"/>
  <c r="B1733" i="1"/>
  <c r="C1733" i="1"/>
  <c r="D1733" i="1"/>
  <c r="E1733" i="1"/>
  <c r="F1733" i="1"/>
  <c r="B1734" i="1"/>
  <c r="C1734" i="1"/>
  <c r="D1734" i="1"/>
  <c r="E1734" i="1"/>
  <c r="F1734" i="1"/>
  <c r="B1735" i="1"/>
  <c r="C1735" i="1"/>
  <c r="D1735" i="1"/>
  <c r="E1735" i="1"/>
  <c r="F1735" i="1"/>
  <c r="B1736" i="1"/>
  <c r="C1736" i="1"/>
  <c r="D1736" i="1"/>
  <c r="E1736" i="1"/>
  <c r="F1736" i="1"/>
  <c r="B1737" i="1"/>
  <c r="C1737" i="1"/>
  <c r="D1737" i="1"/>
  <c r="E1737" i="1"/>
  <c r="F1737" i="1"/>
  <c r="B1738" i="1"/>
  <c r="C1738" i="1"/>
  <c r="D1738" i="1"/>
  <c r="E1738" i="1"/>
  <c r="F1738" i="1"/>
  <c r="B1739" i="1"/>
  <c r="C1739" i="1"/>
  <c r="D1739" i="1"/>
  <c r="E1739" i="1"/>
  <c r="F1739" i="1"/>
  <c r="B1740" i="1"/>
  <c r="C1740" i="1"/>
  <c r="D1740" i="1"/>
  <c r="E1740" i="1"/>
  <c r="F1740" i="1"/>
  <c r="B1741" i="1"/>
  <c r="C1741" i="1"/>
  <c r="D1741" i="1"/>
  <c r="E1741" i="1"/>
  <c r="F1741" i="1"/>
  <c r="B1742" i="1"/>
  <c r="C1742" i="1"/>
  <c r="D1742" i="1"/>
  <c r="E1742" i="1"/>
  <c r="F1742" i="1"/>
  <c r="B1743" i="1"/>
  <c r="C1743" i="1"/>
  <c r="D1743" i="1"/>
  <c r="E1743" i="1"/>
  <c r="F1743" i="1"/>
  <c r="B1744" i="1"/>
  <c r="C1744" i="1"/>
  <c r="D1744" i="1"/>
  <c r="E1744" i="1"/>
  <c r="F1744" i="1"/>
  <c r="B1745" i="1"/>
  <c r="C1745" i="1"/>
  <c r="D1745" i="1"/>
  <c r="E1745" i="1"/>
  <c r="F1745" i="1"/>
  <c r="B1746" i="1"/>
  <c r="C1746" i="1"/>
  <c r="D1746" i="1"/>
  <c r="E1746" i="1"/>
  <c r="F1746" i="1"/>
  <c r="B1747" i="1"/>
  <c r="C1747" i="1"/>
  <c r="D1747" i="1"/>
  <c r="E1747" i="1"/>
  <c r="F1747" i="1"/>
  <c r="B1748" i="1"/>
  <c r="C1748" i="1"/>
  <c r="D1748" i="1"/>
  <c r="E1748" i="1"/>
  <c r="F1748" i="1"/>
  <c r="B1749" i="1"/>
  <c r="C1749" i="1"/>
  <c r="D1749" i="1"/>
  <c r="E1749" i="1"/>
  <c r="F1749" i="1"/>
  <c r="B1750" i="1"/>
  <c r="C1750" i="1"/>
  <c r="D1750" i="1"/>
  <c r="E1750" i="1"/>
  <c r="F1750" i="1"/>
  <c r="B1751" i="1"/>
  <c r="C1751" i="1"/>
  <c r="D1751" i="1"/>
  <c r="E1751" i="1"/>
  <c r="F1751" i="1"/>
  <c r="B1752" i="1"/>
  <c r="C1752" i="1"/>
  <c r="D1752" i="1"/>
  <c r="E1752" i="1"/>
  <c r="F1752" i="1"/>
  <c r="B1753" i="1"/>
  <c r="C1753" i="1"/>
  <c r="D1753" i="1"/>
  <c r="E1753" i="1"/>
  <c r="F1753" i="1"/>
  <c r="B1754" i="1"/>
  <c r="C1754" i="1"/>
  <c r="D1754" i="1"/>
  <c r="E1754" i="1"/>
  <c r="F1754" i="1"/>
  <c r="B1755" i="1"/>
  <c r="C1755" i="1"/>
  <c r="D1755" i="1"/>
  <c r="E1755" i="1"/>
  <c r="F1755" i="1"/>
  <c r="B1756" i="1"/>
  <c r="C1756" i="1"/>
  <c r="D1756" i="1"/>
  <c r="E1756" i="1"/>
  <c r="F1756" i="1"/>
  <c r="B1757" i="1"/>
  <c r="C1757" i="1"/>
  <c r="D1757" i="1"/>
  <c r="E1757" i="1"/>
  <c r="F1757" i="1"/>
  <c r="B1758" i="1"/>
  <c r="C1758" i="1"/>
  <c r="D1758" i="1"/>
  <c r="E1758" i="1"/>
  <c r="F1758" i="1"/>
  <c r="B1759" i="1"/>
  <c r="C1759" i="1"/>
  <c r="D1759" i="1"/>
  <c r="E1759" i="1"/>
  <c r="F1759" i="1"/>
  <c r="B1760" i="1"/>
  <c r="C1760" i="1"/>
  <c r="D1760" i="1"/>
  <c r="E1760" i="1"/>
  <c r="F1760" i="1"/>
  <c r="B1761" i="1"/>
  <c r="C1761" i="1"/>
  <c r="D1761" i="1"/>
  <c r="E1761" i="1"/>
  <c r="F1761" i="1"/>
  <c r="B1762" i="1"/>
  <c r="C1762" i="1"/>
  <c r="D1762" i="1"/>
  <c r="E1762" i="1"/>
  <c r="F1762" i="1"/>
  <c r="B1763" i="1"/>
  <c r="C1763" i="1"/>
  <c r="D1763" i="1"/>
  <c r="E1763" i="1"/>
  <c r="F1763" i="1"/>
  <c r="B1764" i="1"/>
  <c r="C1764" i="1"/>
  <c r="D1764" i="1"/>
  <c r="E1764" i="1"/>
  <c r="F1764" i="1"/>
  <c r="B1765" i="1"/>
  <c r="C1765" i="1"/>
  <c r="D1765" i="1"/>
  <c r="E1765" i="1"/>
  <c r="F1765" i="1"/>
  <c r="B1766" i="1"/>
  <c r="C1766" i="1"/>
  <c r="D1766" i="1"/>
  <c r="E1766" i="1"/>
  <c r="F1766" i="1"/>
  <c r="B1767" i="1"/>
  <c r="C1767" i="1"/>
  <c r="D1767" i="1"/>
  <c r="E1767" i="1"/>
  <c r="F1767" i="1"/>
  <c r="B1768" i="1"/>
  <c r="C1768" i="1"/>
  <c r="D1768" i="1"/>
  <c r="E1768" i="1"/>
  <c r="F1768" i="1"/>
  <c r="B1769" i="1"/>
  <c r="C1769" i="1"/>
  <c r="D1769" i="1"/>
  <c r="E1769" i="1"/>
  <c r="F1769" i="1"/>
  <c r="B1770" i="1"/>
  <c r="C1770" i="1"/>
  <c r="D1770" i="1"/>
  <c r="E1770" i="1"/>
  <c r="F1770" i="1"/>
  <c r="B1771" i="1"/>
  <c r="C1771" i="1"/>
  <c r="D1771" i="1"/>
  <c r="E1771" i="1"/>
  <c r="F1771" i="1"/>
  <c r="B1772" i="1"/>
  <c r="C1772" i="1"/>
  <c r="D1772" i="1"/>
  <c r="E1772" i="1"/>
  <c r="F1772" i="1"/>
  <c r="B1773" i="1"/>
  <c r="C1773" i="1"/>
  <c r="D1773" i="1"/>
  <c r="E1773" i="1"/>
  <c r="F1773" i="1"/>
  <c r="B1774" i="1"/>
  <c r="C1774" i="1"/>
  <c r="D1774" i="1"/>
  <c r="E1774" i="1"/>
  <c r="F1774" i="1"/>
  <c r="B1775" i="1"/>
  <c r="C1775" i="1"/>
  <c r="D1775" i="1"/>
  <c r="E1775" i="1"/>
  <c r="F1775" i="1"/>
  <c r="B1776" i="1"/>
  <c r="C1776" i="1"/>
  <c r="D1776" i="1"/>
  <c r="E1776" i="1"/>
  <c r="F1776" i="1"/>
  <c r="B1777" i="1"/>
  <c r="C1777" i="1"/>
  <c r="D1777" i="1"/>
  <c r="E1777" i="1"/>
  <c r="F1777" i="1"/>
  <c r="B1778" i="1"/>
  <c r="C1778" i="1"/>
  <c r="D1778" i="1"/>
  <c r="E1778" i="1"/>
  <c r="F1778" i="1"/>
  <c r="B1779" i="1"/>
  <c r="C1779" i="1"/>
  <c r="D1779" i="1"/>
  <c r="E1779" i="1"/>
  <c r="F1779" i="1"/>
  <c r="B1780" i="1"/>
  <c r="C1780" i="1"/>
  <c r="D1780" i="1"/>
  <c r="E1780" i="1"/>
  <c r="F1780" i="1"/>
  <c r="B1781" i="1"/>
  <c r="C1781" i="1"/>
  <c r="D1781" i="1"/>
  <c r="E1781" i="1"/>
  <c r="F1781" i="1"/>
  <c r="B1782" i="1"/>
  <c r="C1782" i="1"/>
  <c r="D1782" i="1"/>
  <c r="E1782" i="1"/>
  <c r="F1782" i="1"/>
  <c r="B1783" i="1"/>
  <c r="C1783" i="1"/>
  <c r="D1783" i="1"/>
  <c r="E1783" i="1"/>
  <c r="F1783" i="1"/>
  <c r="B1784" i="1"/>
  <c r="C1784" i="1"/>
  <c r="D1784" i="1"/>
  <c r="E1784" i="1"/>
  <c r="F1784" i="1"/>
  <c r="B1785" i="1"/>
  <c r="C1785" i="1"/>
  <c r="D1785" i="1"/>
  <c r="E1785" i="1"/>
  <c r="F1785" i="1"/>
  <c r="B1786" i="1"/>
  <c r="C1786" i="1"/>
  <c r="D1786" i="1"/>
  <c r="E1786" i="1"/>
  <c r="F1786" i="1"/>
  <c r="B1787" i="1"/>
  <c r="C1787" i="1"/>
  <c r="D1787" i="1"/>
  <c r="E1787" i="1"/>
  <c r="F1787" i="1"/>
  <c r="B1788" i="1"/>
  <c r="C1788" i="1"/>
  <c r="D1788" i="1"/>
  <c r="E1788" i="1"/>
  <c r="F1788" i="1"/>
  <c r="B1789" i="1"/>
  <c r="C1789" i="1"/>
  <c r="D1789" i="1"/>
  <c r="E1789" i="1"/>
  <c r="F1789" i="1"/>
  <c r="B1790" i="1"/>
  <c r="C1790" i="1"/>
  <c r="D1790" i="1"/>
  <c r="E1790" i="1"/>
  <c r="F1790" i="1"/>
  <c r="B1791" i="1"/>
  <c r="C1791" i="1"/>
  <c r="D1791" i="1"/>
  <c r="E1791" i="1"/>
  <c r="F1791" i="1"/>
  <c r="B1792" i="1"/>
  <c r="C1792" i="1"/>
  <c r="D1792" i="1"/>
  <c r="E1792" i="1"/>
  <c r="F1792" i="1"/>
  <c r="B1793" i="1"/>
  <c r="C1793" i="1"/>
  <c r="D1793" i="1"/>
  <c r="E1793" i="1"/>
  <c r="F1793" i="1"/>
  <c r="B1794" i="1"/>
  <c r="C1794" i="1"/>
  <c r="D1794" i="1"/>
  <c r="E1794" i="1"/>
  <c r="F1794" i="1"/>
  <c r="B1795" i="1"/>
  <c r="C1795" i="1"/>
  <c r="D1795" i="1"/>
  <c r="E1795" i="1"/>
  <c r="F1795" i="1"/>
  <c r="B1796" i="1"/>
  <c r="C1796" i="1"/>
  <c r="D1796" i="1"/>
  <c r="E1796" i="1"/>
  <c r="F1796" i="1"/>
  <c r="B1797" i="1"/>
  <c r="C1797" i="1"/>
  <c r="D1797" i="1"/>
  <c r="E1797" i="1"/>
  <c r="F1797" i="1"/>
  <c r="B1798" i="1"/>
  <c r="C1798" i="1"/>
  <c r="D1798" i="1"/>
  <c r="E1798" i="1"/>
  <c r="F1798" i="1"/>
  <c r="B1799" i="1"/>
  <c r="C1799" i="1"/>
  <c r="D1799" i="1"/>
  <c r="E1799" i="1"/>
  <c r="F1799" i="1"/>
  <c r="B1800" i="1"/>
  <c r="C1800" i="1"/>
  <c r="D1800" i="1"/>
  <c r="E1800" i="1"/>
  <c r="F1800" i="1"/>
  <c r="B1801" i="1"/>
  <c r="C1801" i="1"/>
  <c r="D1801" i="1"/>
  <c r="E1801" i="1"/>
  <c r="F1801" i="1"/>
  <c r="B1802" i="1"/>
  <c r="C1802" i="1"/>
  <c r="D1802" i="1"/>
  <c r="E1802" i="1"/>
  <c r="F1802" i="1"/>
  <c r="B1803" i="1"/>
  <c r="C1803" i="1"/>
  <c r="D1803" i="1"/>
  <c r="E1803" i="1"/>
  <c r="F1803" i="1"/>
  <c r="B1804" i="1"/>
  <c r="C1804" i="1"/>
  <c r="D1804" i="1"/>
  <c r="E1804" i="1"/>
  <c r="F1804" i="1"/>
  <c r="B1805" i="1"/>
  <c r="C1805" i="1"/>
  <c r="D1805" i="1"/>
  <c r="E1805" i="1"/>
  <c r="F1805" i="1"/>
  <c r="B1806" i="1"/>
  <c r="C1806" i="1"/>
  <c r="D1806" i="1"/>
  <c r="E1806" i="1"/>
  <c r="F1806" i="1"/>
  <c r="B1807" i="1"/>
  <c r="C1807" i="1"/>
  <c r="D1807" i="1"/>
  <c r="E1807" i="1"/>
  <c r="F1807" i="1"/>
  <c r="B1808" i="1"/>
  <c r="C1808" i="1"/>
  <c r="D1808" i="1"/>
  <c r="E1808" i="1"/>
  <c r="F1808" i="1"/>
  <c r="B1809" i="1"/>
  <c r="C1809" i="1"/>
  <c r="D1809" i="1"/>
  <c r="E1809" i="1"/>
  <c r="F1809" i="1"/>
  <c r="B1810" i="1"/>
  <c r="C1810" i="1"/>
  <c r="D1810" i="1"/>
  <c r="E1810" i="1"/>
  <c r="F1810" i="1"/>
  <c r="B1811" i="1"/>
  <c r="C1811" i="1"/>
  <c r="D1811" i="1"/>
  <c r="E1811" i="1"/>
  <c r="F1811" i="1"/>
  <c r="B1812" i="1"/>
  <c r="C1812" i="1"/>
  <c r="D1812" i="1"/>
  <c r="E1812" i="1"/>
  <c r="F1812" i="1"/>
  <c r="B1813" i="1"/>
  <c r="C1813" i="1"/>
  <c r="D1813" i="1"/>
  <c r="E1813" i="1"/>
  <c r="F1813" i="1"/>
  <c r="B1814" i="1"/>
  <c r="C1814" i="1"/>
  <c r="D1814" i="1"/>
  <c r="E1814" i="1"/>
  <c r="F1814" i="1"/>
  <c r="B1815" i="1"/>
  <c r="C1815" i="1"/>
  <c r="D1815" i="1"/>
  <c r="E1815" i="1"/>
  <c r="F1815" i="1"/>
  <c r="B1816" i="1"/>
  <c r="C1816" i="1"/>
  <c r="D1816" i="1"/>
  <c r="E1816" i="1"/>
  <c r="F1816" i="1"/>
  <c r="B1817" i="1"/>
  <c r="C1817" i="1"/>
  <c r="D1817" i="1"/>
  <c r="E1817" i="1"/>
  <c r="F1817" i="1"/>
  <c r="B1818" i="1"/>
  <c r="C1818" i="1"/>
  <c r="D1818" i="1"/>
  <c r="E1818" i="1"/>
  <c r="F1818" i="1"/>
  <c r="B1819" i="1"/>
  <c r="C1819" i="1"/>
  <c r="D1819" i="1"/>
  <c r="E1819" i="1"/>
  <c r="F1819" i="1"/>
  <c r="B1820" i="1"/>
  <c r="C1820" i="1"/>
  <c r="D1820" i="1"/>
  <c r="E1820" i="1"/>
  <c r="F1820" i="1"/>
  <c r="B1821" i="1"/>
  <c r="C1821" i="1"/>
  <c r="D1821" i="1"/>
  <c r="E1821" i="1"/>
  <c r="F1821" i="1"/>
  <c r="B1822" i="1"/>
  <c r="C1822" i="1"/>
  <c r="D1822" i="1"/>
  <c r="E1822" i="1"/>
  <c r="F1822" i="1"/>
  <c r="B1823" i="1"/>
  <c r="C1823" i="1"/>
  <c r="D1823" i="1"/>
  <c r="E1823" i="1"/>
  <c r="F1823" i="1"/>
  <c r="B1824" i="1"/>
  <c r="C1824" i="1"/>
  <c r="D1824" i="1"/>
  <c r="E1824" i="1"/>
  <c r="F1824" i="1"/>
  <c r="B1825" i="1"/>
  <c r="C1825" i="1"/>
  <c r="D1825" i="1"/>
  <c r="E1825" i="1"/>
  <c r="F1825" i="1"/>
  <c r="B1826" i="1"/>
  <c r="C1826" i="1"/>
  <c r="D1826" i="1"/>
  <c r="E1826" i="1"/>
  <c r="F1826" i="1"/>
  <c r="B1827" i="1"/>
  <c r="C1827" i="1"/>
  <c r="D1827" i="1"/>
  <c r="E1827" i="1"/>
  <c r="F1827" i="1"/>
  <c r="B1828" i="1"/>
  <c r="C1828" i="1"/>
  <c r="D1828" i="1"/>
  <c r="E1828" i="1"/>
  <c r="F1828" i="1"/>
  <c r="B1829" i="1"/>
  <c r="C1829" i="1"/>
  <c r="D1829" i="1"/>
  <c r="E1829" i="1"/>
  <c r="F1829" i="1"/>
  <c r="B1830" i="1"/>
  <c r="C1830" i="1"/>
  <c r="D1830" i="1"/>
  <c r="E1830" i="1"/>
  <c r="F1830" i="1"/>
  <c r="B1831" i="1"/>
  <c r="C1831" i="1"/>
  <c r="D1831" i="1"/>
  <c r="E1831" i="1"/>
  <c r="F1831" i="1"/>
  <c r="B1832" i="1"/>
  <c r="C1832" i="1"/>
  <c r="D1832" i="1"/>
  <c r="E1832" i="1"/>
  <c r="F1832" i="1"/>
  <c r="B1833" i="1"/>
  <c r="C1833" i="1"/>
  <c r="D1833" i="1"/>
  <c r="E1833" i="1"/>
  <c r="F1833" i="1"/>
  <c r="B1834" i="1"/>
  <c r="C1834" i="1"/>
  <c r="D1834" i="1"/>
  <c r="E1834" i="1"/>
  <c r="F1834" i="1"/>
  <c r="B1835" i="1"/>
  <c r="C1835" i="1"/>
  <c r="D1835" i="1"/>
  <c r="E1835" i="1"/>
  <c r="F1835" i="1"/>
  <c r="B1836" i="1"/>
  <c r="C1836" i="1"/>
  <c r="D1836" i="1"/>
  <c r="E1836" i="1"/>
  <c r="F1836" i="1"/>
  <c r="B1837" i="1"/>
  <c r="C1837" i="1"/>
  <c r="D1837" i="1"/>
  <c r="E1837" i="1"/>
  <c r="F1837" i="1"/>
  <c r="B1838" i="1"/>
  <c r="C1838" i="1"/>
  <c r="D1838" i="1"/>
  <c r="E1838" i="1"/>
  <c r="F1838" i="1"/>
  <c r="B1839" i="1"/>
  <c r="C1839" i="1"/>
  <c r="D1839" i="1"/>
  <c r="E1839" i="1"/>
  <c r="F1839" i="1"/>
  <c r="B1840" i="1"/>
  <c r="C1840" i="1"/>
  <c r="D1840" i="1"/>
  <c r="E1840" i="1"/>
  <c r="F1840" i="1"/>
  <c r="B1841" i="1"/>
  <c r="C1841" i="1"/>
  <c r="D1841" i="1"/>
  <c r="E1841" i="1"/>
  <c r="F1841" i="1"/>
  <c r="B1842" i="1"/>
  <c r="C1842" i="1"/>
  <c r="D1842" i="1"/>
  <c r="E1842" i="1"/>
  <c r="F1842" i="1"/>
  <c r="B1843" i="1"/>
  <c r="C1843" i="1"/>
  <c r="D1843" i="1"/>
  <c r="E1843" i="1"/>
  <c r="F1843" i="1"/>
  <c r="B1844" i="1"/>
  <c r="C1844" i="1"/>
  <c r="D1844" i="1"/>
  <c r="E1844" i="1"/>
  <c r="F1844" i="1"/>
  <c r="B1845" i="1"/>
  <c r="C1845" i="1"/>
  <c r="D1845" i="1"/>
  <c r="E1845" i="1"/>
  <c r="F1845" i="1"/>
  <c r="B1846" i="1"/>
  <c r="C1846" i="1"/>
  <c r="D1846" i="1"/>
  <c r="E1846" i="1"/>
  <c r="F1846" i="1"/>
  <c r="B1847" i="1"/>
  <c r="C1847" i="1"/>
  <c r="D1847" i="1"/>
  <c r="E1847" i="1"/>
  <c r="F1847" i="1"/>
  <c r="B1848" i="1"/>
  <c r="C1848" i="1"/>
  <c r="D1848" i="1"/>
  <c r="E1848" i="1"/>
  <c r="F1848" i="1"/>
  <c r="B1849" i="1"/>
  <c r="C1849" i="1"/>
  <c r="D1849" i="1"/>
  <c r="E1849" i="1"/>
  <c r="F1849" i="1"/>
  <c r="B1850" i="1"/>
  <c r="C1850" i="1"/>
  <c r="D1850" i="1"/>
  <c r="E1850" i="1"/>
  <c r="F1850" i="1"/>
  <c r="B1851" i="1"/>
  <c r="C1851" i="1"/>
  <c r="D1851" i="1"/>
  <c r="E1851" i="1"/>
  <c r="F1851" i="1"/>
  <c r="B1852" i="1"/>
  <c r="C1852" i="1"/>
  <c r="D1852" i="1"/>
  <c r="E1852" i="1"/>
  <c r="F1852" i="1"/>
  <c r="B1853" i="1"/>
  <c r="C1853" i="1"/>
  <c r="D1853" i="1"/>
  <c r="E1853" i="1"/>
  <c r="F1853" i="1"/>
  <c r="B1854" i="1"/>
  <c r="C1854" i="1"/>
  <c r="D1854" i="1"/>
  <c r="E1854" i="1"/>
  <c r="F1854" i="1"/>
  <c r="B1855" i="1"/>
  <c r="C1855" i="1"/>
  <c r="D1855" i="1"/>
  <c r="E1855" i="1"/>
  <c r="F1855" i="1"/>
  <c r="B1856" i="1"/>
  <c r="C1856" i="1"/>
  <c r="D1856" i="1"/>
  <c r="E1856" i="1"/>
  <c r="F1856" i="1"/>
  <c r="B1857" i="1"/>
  <c r="C1857" i="1"/>
  <c r="D1857" i="1"/>
  <c r="E1857" i="1"/>
  <c r="F1857" i="1"/>
  <c r="B1858" i="1"/>
  <c r="C1858" i="1"/>
  <c r="D1858" i="1"/>
  <c r="E1858" i="1"/>
  <c r="F1858" i="1"/>
  <c r="B1859" i="1"/>
  <c r="C1859" i="1"/>
  <c r="D1859" i="1"/>
  <c r="E1859" i="1"/>
  <c r="F1859" i="1"/>
  <c r="B1860" i="1"/>
  <c r="C1860" i="1"/>
  <c r="D1860" i="1"/>
  <c r="E1860" i="1"/>
  <c r="F1860" i="1"/>
  <c r="B1861" i="1"/>
  <c r="C1861" i="1"/>
  <c r="D1861" i="1"/>
  <c r="E1861" i="1"/>
  <c r="F1861" i="1"/>
  <c r="B1862" i="1"/>
  <c r="C1862" i="1"/>
  <c r="D1862" i="1"/>
  <c r="E1862" i="1"/>
  <c r="F1862" i="1"/>
  <c r="B1863" i="1"/>
  <c r="C1863" i="1"/>
  <c r="D1863" i="1"/>
  <c r="E1863" i="1"/>
  <c r="F1863" i="1"/>
  <c r="B1864" i="1"/>
  <c r="C1864" i="1"/>
  <c r="D1864" i="1"/>
  <c r="E1864" i="1"/>
  <c r="F1864" i="1"/>
  <c r="B1865" i="1"/>
  <c r="C1865" i="1"/>
  <c r="D1865" i="1"/>
  <c r="E1865" i="1"/>
  <c r="F1865" i="1"/>
  <c r="B1866" i="1"/>
  <c r="C1866" i="1"/>
  <c r="D1866" i="1"/>
  <c r="E1866" i="1"/>
  <c r="F1866" i="1"/>
  <c r="B1867" i="1"/>
  <c r="C1867" i="1"/>
  <c r="D1867" i="1"/>
  <c r="E1867" i="1"/>
  <c r="F1867" i="1"/>
  <c r="B1868" i="1"/>
  <c r="C1868" i="1"/>
  <c r="D1868" i="1"/>
  <c r="E1868" i="1"/>
  <c r="F1868" i="1"/>
  <c r="B1869" i="1"/>
  <c r="C1869" i="1"/>
  <c r="D1869" i="1"/>
  <c r="E1869" i="1"/>
  <c r="F1869" i="1"/>
  <c r="B1870" i="1"/>
  <c r="C1870" i="1"/>
  <c r="D1870" i="1"/>
  <c r="E1870" i="1"/>
  <c r="F1870" i="1"/>
  <c r="B1871" i="1"/>
  <c r="C1871" i="1"/>
  <c r="D1871" i="1"/>
  <c r="E1871" i="1"/>
  <c r="F1871" i="1"/>
  <c r="B1872" i="1"/>
  <c r="C1872" i="1"/>
  <c r="D1872" i="1"/>
  <c r="E1872" i="1"/>
  <c r="F1872" i="1"/>
  <c r="B1873" i="1"/>
  <c r="C1873" i="1"/>
  <c r="D1873" i="1"/>
  <c r="E1873" i="1"/>
  <c r="F1873" i="1"/>
  <c r="B1874" i="1"/>
  <c r="C1874" i="1"/>
  <c r="D1874" i="1"/>
  <c r="E1874" i="1"/>
  <c r="F1874" i="1"/>
  <c r="B1875" i="1"/>
  <c r="C1875" i="1"/>
  <c r="D1875" i="1"/>
  <c r="E1875" i="1"/>
  <c r="F1875" i="1"/>
  <c r="B1876" i="1"/>
  <c r="C1876" i="1"/>
  <c r="D1876" i="1"/>
  <c r="E1876" i="1"/>
  <c r="F1876" i="1"/>
  <c r="B1877" i="1"/>
  <c r="C1877" i="1"/>
  <c r="D1877" i="1"/>
  <c r="E1877" i="1"/>
  <c r="F1877" i="1"/>
  <c r="B1878" i="1"/>
  <c r="C1878" i="1"/>
  <c r="D1878" i="1"/>
  <c r="E1878" i="1"/>
  <c r="F1878" i="1"/>
  <c r="B1879" i="1"/>
  <c r="C1879" i="1"/>
  <c r="D1879" i="1"/>
  <c r="E1879" i="1"/>
  <c r="F1879" i="1"/>
  <c r="B1880" i="1"/>
  <c r="C1880" i="1"/>
  <c r="D1880" i="1"/>
  <c r="E1880" i="1"/>
  <c r="F1880" i="1"/>
  <c r="B1881" i="1"/>
  <c r="C1881" i="1"/>
  <c r="D1881" i="1"/>
  <c r="E1881" i="1"/>
  <c r="F1881" i="1"/>
  <c r="B1882" i="1"/>
  <c r="C1882" i="1"/>
  <c r="D1882" i="1"/>
  <c r="E1882" i="1"/>
  <c r="F1882" i="1"/>
  <c r="B1883" i="1"/>
  <c r="C1883" i="1"/>
  <c r="D1883" i="1"/>
  <c r="E1883" i="1"/>
  <c r="F1883" i="1"/>
  <c r="B1884" i="1"/>
  <c r="C1884" i="1"/>
  <c r="D1884" i="1"/>
  <c r="E1884" i="1"/>
  <c r="F1884" i="1"/>
  <c r="B1885" i="1"/>
  <c r="C1885" i="1"/>
  <c r="D1885" i="1"/>
  <c r="E1885" i="1"/>
  <c r="F1885" i="1"/>
  <c r="B1886" i="1"/>
  <c r="C1886" i="1"/>
  <c r="D1886" i="1"/>
  <c r="E1886" i="1"/>
  <c r="F1886" i="1"/>
  <c r="B1887" i="1"/>
  <c r="C1887" i="1"/>
  <c r="D1887" i="1"/>
  <c r="E1887" i="1"/>
  <c r="F1887" i="1"/>
  <c r="B1888" i="1"/>
  <c r="C1888" i="1"/>
  <c r="D1888" i="1"/>
  <c r="E1888" i="1"/>
  <c r="F1888" i="1"/>
  <c r="B1889" i="1"/>
  <c r="C1889" i="1"/>
  <c r="D1889" i="1"/>
  <c r="E1889" i="1"/>
  <c r="F1889" i="1"/>
  <c r="B1890" i="1"/>
  <c r="C1890" i="1"/>
  <c r="D1890" i="1"/>
  <c r="E1890" i="1"/>
  <c r="F1890" i="1"/>
  <c r="B1891" i="1"/>
  <c r="C1891" i="1"/>
  <c r="D1891" i="1"/>
  <c r="E1891" i="1"/>
  <c r="F1891" i="1"/>
  <c r="B1892" i="1"/>
  <c r="C1892" i="1"/>
  <c r="D1892" i="1"/>
  <c r="E1892" i="1"/>
  <c r="F1892" i="1"/>
  <c r="B1893" i="1"/>
  <c r="C1893" i="1"/>
  <c r="D1893" i="1"/>
  <c r="E1893" i="1"/>
  <c r="F1893" i="1"/>
  <c r="B1894" i="1"/>
  <c r="C1894" i="1"/>
  <c r="D1894" i="1"/>
  <c r="E1894" i="1"/>
  <c r="F1894" i="1"/>
  <c r="B1895" i="1"/>
  <c r="C1895" i="1"/>
  <c r="D1895" i="1"/>
  <c r="E1895" i="1"/>
  <c r="F1895" i="1"/>
  <c r="B1896" i="1"/>
  <c r="C1896" i="1"/>
  <c r="D1896" i="1"/>
  <c r="E1896" i="1"/>
  <c r="F1896" i="1"/>
  <c r="B1897" i="1"/>
  <c r="C1897" i="1"/>
  <c r="D1897" i="1"/>
  <c r="E1897" i="1"/>
  <c r="F1897" i="1"/>
  <c r="B1898" i="1"/>
  <c r="C1898" i="1"/>
  <c r="D1898" i="1"/>
  <c r="E1898" i="1"/>
  <c r="F1898" i="1"/>
  <c r="B1899" i="1"/>
  <c r="C1899" i="1"/>
  <c r="D1899" i="1"/>
  <c r="E1899" i="1"/>
  <c r="F1899" i="1"/>
  <c r="B1900" i="1"/>
  <c r="C1900" i="1"/>
  <c r="D1900" i="1"/>
  <c r="E1900" i="1"/>
  <c r="F1900" i="1"/>
  <c r="B1901" i="1"/>
  <c r="C1901" i="1"/>
  <c r="D1901" i="1"/>
  <c r="E1901" i="1"/>
  <c r="F1901" i="1"/>
  <c r="B1902" i="1"/>
  <c r="C1902" i="1"/>
  <c r="D1902" i="1"/>
  <c r="E1902" i="1"/>
  <c r="F1902" i="1"/>
  <c r="B1903" i="1"/>
  <c r="C1903" i="1"/>
  <c r="D1903" i="1"/>
  <c r="E1903" i="1"/>
  <c r="F1903" i="1"/>
  <c r="B1904" i="1"/>
  <c r="C1904" i="1"/>
  <c r="D1904" i="1"/>
  <c r="E1904" i="1"/>
  <c r="F1904" i="1"/>
  <c r="B1905" i="1"/>
  <c r="C1905" i="1"/>
  <c r="D1905" i="1"/>
  <c r="E1905" i="1"/>
  <c r="F1905" i="1"/>
  <c r="B1906" i="1"/>
  <c r="C1906" i="1"/>
  <c r="D1906" i="1"/>
  <c r="E1906" i="1"/>
  <c r="F1906" i="1"/>
  <c r="B1907" i="1"/>
  <c r="C1907" i="1"/>
  <c r="D1907" i="1"/>
  <c r="E1907" i="1"/>
  <c r="F1907" i="1"/>
  <c r="B1908" i="1"/>
  <c r="C1908" i="1"/>
  <c r="D1908" i="1"/>
  <c r="E1908" i="1"/>
  <c r="F1908" i="1"/>
  <c r="B1909" i="1"/>
  <c r="C1909" i="1"/>
  <c r="D1909" i="1"/>
  <c r="E1909" i="1"/>
  <c r="F1909" i="1"/>
  <c r="B1910" i="1"/>
  <c r="C1910" i="1"/>
  <c r="D1910" i="1"/>
  <c r="E1910" i="1"/>
  <c r="F1910" i="1"/>
  <c r="B1911" i="1"/>
  <c r="C1911" i="1"/>
  <c r="D1911" i="1"/>
  <c r="E1911" i="1"/>
  <c r="F1911" i="1"/>
  <c r="B1912" i="1"/>
  <c r="C1912" i="1"/>
  <c r="D1912" i="1"/>
  <c r="E1912" i="1"/>
  <c r="F1912" i="1"/>
  <c r="B1913" i="1"/>
  <c r="C1913" i="1"/>
  <c r="D1913" i="1"/>
  <c r="E1913" i="1"/>
  <c r="F1913" i="1"/>
  <c r="B1914" i="1"/>
  <c r="C1914" i="1"/>
  <c r="D1914" i="1"/>
  <c r="E1914" i="1"/>
  <c r="F1914" i="1"/>
  <c r="B1915" i="1"/>
  <c r="C1915" i="1"/>
  <c r="D1915" i="1"/>
  <c r="E1915" i="1"/>
  <c r="F1915" i="1"/>
  <c r="B1916" i="1"/>
  <c r="C1916" i="1"/>
  <c r="D1916" i="1"/>
  <c r="E1916" i="1"/>
  <c r="F1916" i="1"/>
  <c r="B1917" i="1"/>
  <c r="C1917" i="1"/>
  <c r="D1917" i="1"/>
  <c r="E1917" i="1"/>
  <c r="F1917" i="1"/>
  <c r="B1918" i="1"/>
  <c r="C1918" i="1"/>
  <c r="D1918" i="1"/>
  <c r="E1918" i="1"/>
  <c r="F1918" i="1"/>
  <c r="B1919" i="1"/>
  <c r="C1919" i="1"/>
  <c r="D1919" i="1"/>
  <c r="E1919" i="1"/>
  <c r="F1919" i="1"/>
  <c r="B1920" i="1"/>
  <c r="C1920" i="1"/>
  <c r="D1920" i="1"/>
  <c r="E1920" i="1"/>
  <c r="F1920" i="1"/>
  <c r="B1921" i="1"/>
  <c r="C1921" i="1"/>
  <c r="D1921" i="1"/>
  <c r="E1921" i="1"/>
  <c r="F1921" i="1"/>
  <c r="B1922" i="1"/>
  <c r="C1922" i="1"/>
  <c r="D1922" i="1"/>
  <c r="E1922" i="1"/>
  <c r="F1922" i="1"/>
  <c r="B1923" i="1"/>
  <c r="C1923" i="1"/>
  <c r="D1923" i="1"/>
  <c r="E1923" i="1"/>
  <c r="F1923" i="1"/>
  <c r="B1924" i="1"/>
  <c r="C1924" i="1"/>
  <c r="D1924" i="1"/>
  <c r="E1924" i="1"/>
  <c r="F1924" i="1"/>
  <c r="B1925" i="1"/>
  <c r="C1925" i="1"/>
  <c r="D1925" i="1"/>
  <c r="E1925" i="1"/>
  <c r="F1925" i="1"/>
  <c r="B1926" i="1"/>
  <c r="C1926" i="1"/>
  <c r="D1926" i="1"/>
  <c r="E1926" i="1"/>
  <c r="F1926" i="1"/>
  <c r="B1927" i="1"/>
  <c r="C1927" i="1"/>
  <c r="D1927" i="1"/>
  <c r="E1927" i="1"/>
  <c r="F1927" i="1"/>
  <c r="B1928" i="1"/>
  <c r="C1928" i="1"/>
  <c r="D1928" i="1"/>
  <c r="E1928" i="1"/>
  <c r="F1928" i="1"/>
  <c r="B1929" i="1"/>
  <c r="C1929" i="1"/>
  <c r="D1929" i="1"/>
  <c r="E1929" i="1"/>
  <c r="F1929" i="1"/>
  <c r="B1930" i="1"/>
  <c r="C1930" i="1"/>
  <c r="D1930" i="1"/>
  <c r="E1930" i="1"/>
  <c r="F1930" i="1"/>
  <c r="B1931" i="1"/>
  <c r="C1931" i="1"/>
  <c r="D1931" i="1"/>
  <c r="E1931" i="1"/>
  <c r="F1931" i="1"/>
  <c r="B1932" i="1"/>
  <c r="C1932" i="1"/>
  <c r="D1932" i="1"/>
  <c r="E1932" i="1"/>
  <c r="F1932" i="1"/>
  <c r="B1933" i="1"/>
  <c r="C1933" i="1"/>
  <c r="D1933" i="1"/>
  <c r="E1933" i="1"/>
  <c r="F1933" i="1"/>
  <c r="B1934" i="1"/>
  <c r="C1934" i="1"/>
  <c r="D1934" i="1"/>
  <c r="E1934" i="1"/>
  <c r="F1934" i="1"/>
  <c r="B1935" i="1"/>
  <c r="C1935" i="1"/>
  <c r="D1935" i="1"/>
  <c r="E1935" i="1"/>
  <c r="F1935" i="1"/>
  <c r="B1936" i="1"/>
  <c r="C1936" i="1"/>
  <c r="D1936" i="1"/>
  <c r="E1936" i="1"/>
  <c r="F1936" i="1"/>
  <c r="B1937" i="1"/>
  <c r="C1937" i="1"/>
  <c r="D1937" i="1"/>
  <c r="E1937" i="1"/>
  <c r="F1937" i="1"/>
  <c r="B1938" i="1"/>
  <c r="C1938" i="1"/>
  <c r="D1938" i="1"/>
  <c r="E1938" i="1"/>
  <c r="F1938" i="1"/>
  <c r="B1939" i="1"/>
  <c r="C1939" i="1"/>
  <c r="D1939" i="1"/>
  <c r="E1939" i="1"/>
  <c r="F1939" i="1"/>
  <c r="B1940" i="1"/>
  <c r="C1940" i="1"/>
  <c r="D1940" i="1"/>
  <c r="E1940" i="1"/>
  <c r="F1940" i="1"/>
  <c r="B1941" i="1"/>
  <c r="C1941" i="1"/>
  <c r="D1941" i="1"/>
  <c r="E1941" i="1"/>
  <c r="F1941" i="1"/>
  <c r="B1942" i="1"/>
  <c r="C1942" i="1"/>
  <c r="D1942" i="1"/>
  <c r="E1942" i="1"/>
  <c r="F1942" i="1"/>
  <c r="B1943" i="1"/>
  <c r="C1943" i="1"/>
  <c r="D1943" i="1"/>
  <c r="E1943" i="1"/>
  <c r="F1943" i="1"/>
  <c r="B1944" i="1"/>
  <c r="C1944" i="1"/>
  <c r="D1944" i="1"/>
  <c r="E1944" i="1"/>
  <c r="F1944" i="1"/>
  <c r="B1945" i="1"/>
  <c r="C1945" i="1"/>
  <c r="D1945" i="1"/>
  <c r="E1945" i="1"/>
  <c r="F1945" i="1"/>
  <c r="B1946" i="1"/>
  <c r="C1946" i="1"/>
  <c r="D1946" i="1"/>
  <c r="E1946" i="1"/>
  <c r="F1946" i="1"/>
  <c r="B1947" i="1"/>
  <c r="C1947" i="1"/>
  <c r="D1947" i="1"/>
  <c r="E1947" i="1"/>
  <c r="F1947" i="1"/>
  <c r="B1948" i="1"/>
  <c r="C1948" i="1"/>
  <c r="D1948" i="1"/>
  <c r="E1948" i="1"/>
  <c r="F1948" i="1"/>
  <c r="B1949" i="1"/>
  <c r="C1949" i="1"/>
  <c r="D1949" i="1"/>
  <c r="E1949" i="1"/>
  <c r="F1949" i="1"/>
  <c r="B1950" i="1"/>
  <c r="C1950" i="1"/>
  <c r="D1950" i="1"/>
  <c r="E1950" i="1"/>
  <c r="F1950" i="1"/>
  <c r="B1951" i="1"/>
  <c r="C1951" i="1"/>
  <c r="D1951" i="1"/>
  <c r="E1951" i="1"/>
  <c r="F1951" i="1"/>
  <c r="B1952" i="1"/>
  <c r="C1952" i="1"/>
  <c r="D1952" i="1"/>
  <c r="E1952" i="1"/>
  <c r="F1952" i="1"/>
  <c r="B1953" i="1"/>
  <c r="C1953" i="1"/>
  <c r="D1953" i="1"/>
  <c r="E1953" i="1"/>
  <c r="F1953" i="1"/>
  <c r="B1954" i="1"/>
  <c r="C1954" i="1"/>
  <c r="D1954" i="1"/>
  <c r="E1954" i="1"/>
  <c r="F1954" i="1"/>
  <c r="B1955" i="1"/>
  <c r="C1955" i="1"/>
  <c r="D1955" i="1"/>
  <c r="E1955" i="1"/>
  <c r="F1955" i="1"/>
  <c r="B1956" i="1"/>
  <c r="C1956" i="1"/>
  <c r="D1956" i="1"/>
  <c r="E1956" i="1"/>
  <c r="F1956" i="1"/>
  <c r="B1957" i="1"/>
  <c r="C1957" i="1"/>
  <c r="D1957" i="1"/>
  <c r="E1957" i="1"/>
  <c r="F1957" i="1"/>
  <c r="B1958" i="1"/>
  <c r="C1958" i="1"/>
  <c r="D1958" i="1"/>
  <c r="E1958" i="1"/>
  <c r="F1958" i="1"/>
  <c r="B1959" i="1"/>
  <c r="C1959" i="1"/>
  <c r="D1959" i="1"/>
  <c r="E1959" i="1"/>
  <c r="F1959" i="1"/>
  <c r="B1960" i="1"/>
  <c r="C1960" i="1"/>
  <c r="D1960" i="1"/>
  <c r="E1960" i="1"/>
  <c r="F1960" i="1"/>
  <c r="B1961" i="1"/>
  <c r="C1961" i="1"/>
  <c r="D1961" i="1"/>
  <c r="E1961" i="1"/>
  <c r="F1961" i="1"/>
  <c r="B1962" i="1"/>
  <c r="C1962" i="1"/>
  <c r="D1962" i="1"/>
  <c r="E1962" i="1"/>
  <c r="F1962" i="1"/>
  <c r="B1963" i="1"/>
  <c r="C1963" i="1"/>
  <c r="D1963" i="1"/>
  <c r="E1963" i="1"/>
  <c r="F1963" i="1"/>
  <c r="B1964" i="1"/>
  <c r="C1964" i="1"/>
  <c r="D1964" i="1"/>
  <c r="E1964" i="1"/>
  <c r="F1964" i="1"/>
  <c r="B1965" i="1"/>
  <c r="C1965" i="1"/>
  <c r="D1965" i="1"/>
  <c r="E1965" i="1"/>
  <c r="F1965" i="1"/>
  <c r="B1966" i="1"/>
  <c r="C1966" i="1"/>
  <c r="D1966" i="1"/>
  <c r="E1966" i="1"/>
  <c r="F1966" i="1"/>
  <c r="B1967" i="1"/>
  <c r="C1967" i="1"/>
  <c r="D1967" i="1"/>
  <c r="E1967" i="1"/>
  <c r="F1967" i="1"/>
  <c r="B1968" i="1"/>
  <c r="C1968" i="1"/>
  <c r="D1968" i="1"/>
  <c r="E1968" i="1"/>
  <c r="F1968" i="1"/>
  <c r="B1969" i="1"/>
  <c r="C1969" i="1"/>
  <c r="D1969" i="1"/>
  <c r="E1969" i="1"/>
  <c r="F1969" i="1"/>
  <c r="B1970" i="1"/>
  <c r="C1970" i="1"/>
  <c r="D1970" i="1"/>
  <c r="E1970" i="1"/>
  <c r="F1970" i="1"/>
  <c r="B1971" i="1"/>
  <c r="C1971" i="1"/>
  <c r="D1971" i="1"/>
  <c r="E1971" i="1"/>
  <c r="F1971" i="1"/>
  <c r="B1972" i="1"/>
  <c r="C1972" i="1"/>
  <c r="D1972" i="1"/>
  <c r="E1972" i="1"/>
  <c r="F1972" i="1"/>
  <c r="B1973" i="1"/>
  <c r="C1973" i="1"/>
  <c r="D1973" i="1"/>
  <c r="E1973" i="1"/>
  <c r="F1973" i="1"/>
  <c r="B1974" i="1"/>
  <c r="C1974" i="1"/>
  <c r="D1974" i="1"/>
  <c r="E1974" i="1"/>
  <c r="F1974" i="1"/>
  <c r="B1975" i="1"/>
  <c r="C1975" i="1"/>
  <c r="D1975" i="1"/>
  <c r="E1975" i="1"/>
  <c r="F1975" i="1"/>
  <c r="B1976" i="1"/>
  <c r="C1976" i="1"/>
  <c r="D1976" i="1"/>
  <c r="E1976" i="1"/>
  <c r="F1976" i="1"/>
  <c r="B1977" i="1"/>
  <c r="C1977" i="1"/>
  <c r="D1977" i="1"/>
  <c r="E1977" i="1"/>
  <c r="F1977" i="1"/>
  <c r="B1978" i="1"/>
  <c r="C1978" i="1"/>
  <c r="D1978" i="1"/>
  <c r="E1978" i="1"/>
  <c r="F1978" i="1"/>
  <c r="B1979" i="1"/>
  <c r="C1979" i="1"/>
  <c r="D1979" i="1"/>
  <c r="E1979" i="1"/>
  <c r="F1979" i="1"/>
  <c r="B1980" i="1"/>
  <c r="C1980" i="1"/>
  <c r="D1980" i="1"/>
  <c r="E1980" i="1"/>
  <c r="F1980" i="1"/>
  <c r="B1981" i="1"/>
  <c r="C1981" i="1"/>
  <c r="D1981" i="1"/>
  <c r="E1981" i="1"/>
  <c r="F1981" i="1"/>
  <c r="B1982" i="1"/>
  <c r="C1982" i="1"/>
  <c r="D1982" i="1"/>
  <c r="E1982" i="1"/>
  <c r="F1982" i="1"/>
  <c r="B1983" i="1"/>
  <c r="C1983" i="1"/>
  <c r="D1983" i="1"/>
  <c r="E1983" i="1"/>
  <c r="F1983" i="1"/>
  <c r="B1984" i="1"/>
  <c r="C1984" i="1"/>
  <c r="D1984" i="1"/>
  <c r="E1984" i="1"/>
  <c r="F1984" i="1"/>
  <c r="B1985" i="1"/>
  <c r="C1985" i="1"/>
  <c r="D1985" i="1"/>
  <c r="E1985" i="1"/>
  <c r="F1985" i="1"/>
  <c r="B1986" i="1"/>
  <c r="C1986" i="1"/>
  <c r="D1986" i="1"/>
  <c r="E1986" i="1"/>
  <c r="F1986" i="1"/>
  <c r="B1987" i="1"/>
  <c r="C1987" i="1"/>
  <c r="D1987" i="1"/>
  <c r="E1987" i="1"/>
  <c r="F1987" i="1"/>
  <c r="B1988" i="1"/>
  <c r="C1988" i="1"/>
  <c r="D1988" i="1"/>
  <c r="E1988" i="1"/>
  <c r="F1988" i="1"/>
  <c r="B1989" i="1"/>
  <c r="C1989" i="1"/>
  <c r="D1989" i="1"/>
  <c r="E1989" i="1"/>
  <c r="F1989" i="1"/>
  <c r="B1990" i="1"/>
  <c r="C1990" i="1"/>
  <c r="D1990" i="1"/>
  <c r="E1990" i="1"/>
  <c r="F1990" i="1"/>
  <c r="B1991" i="1"/>
  <c r="C1991" i="1"/>
  <c r="D1991" i="1"/>
  <c r="E1991" i="1"/>
  <c r="F1991" i="1"/>
  <c r="B1992" i="1"/>
  <c r="C1992" i="1"/>
  <c r="D1992" i="1"/>
  <c r="E1992" i="1"/>
  <c r="F1992" i="1"/>
  <c r="B1993" i="1"/>
  <c r="C1993" i="1"/>
  <c r="D1993" i="1"/>
  <c r="E1993" i="1"/>
  <c r="F1993" i="1"/>
  <c r="B1994" i="1"/>
  <c r="C1994" i="1"/>
  <c r="D1994" i="1"/>
  <c r="E1994" i="1"/>
  <c r="F1994" i="1"/>
  <c r="B1995" i="1"/>
  <c r="C1995" i="1"/>
  <c r="D1995" i="1"/>
  <c r="E1995" i="1"/>
  <c r="F1995" i="1"/>
  <c r="B1996" i="1"/>
  <c r="C1996" i="1"/>
  <c r="D1996" i="1"/>
  <c r="E1996" i="1"/>
  <c r="F1996" i="1"/>
  <c r="B1997" i="1"/>
  <c r="C1997" i="1"/>
  <c r="D1997" i="1"/>
  <c r="E1997" i="1"/>
  <c r="F1997" i="1"/>
  <c r="B1998" i="1"/>
  <c r="C1998" i="1"/>
  <c r="D1998" i="1"/>
  <c r="E1998" i="1"/>
  <c r="F1998" i="1"/>
  <c r="B1999" i="1"/>
  <c r="C1999" i="1"/>
  <c r="D1999" i="1"/>
  <c r="E1999" i="1"/>
  <c r="F1999" i="1"/>
  <c r="B2000" i="1"/>
  <c r="C2000" i="1"/>
  <c r="D2000" i="1"/>
  <c r="E2000" i="1"/>
  <c r="F2000" i="1"/>
  <c r="B2001" i="1"/>
  <c r="C2001" i="1"/>
  <c r="D2001" i="1"/>
  <c r="E2001" i="1"/>
  <c r="F2001" i="1"/>
  <c r="B2002" i="1"/>
  <c r="C2002" i="1"/>
  <c r="D2002" i="1"/>
  <c r="E2002" i="1"/>
  <c r="F2002" i="1"/>
  <c r="B2003" i="1"/>
  <c r="C2003" i="1"/>
  <c r="D2003" i="1"/>
  <c r="E2003" i="1"/>
  <c r="F2003" i="1"/>
  <c r="B2004" i="1"/>
  <c r="C2004" i="1"/>
  <c r="D2004" i="1"/>
  <c r="E2004" i="1"/>
  <c r="F2004" i="1"/>
  <c r="B2005" i="1"/>
  <c r="C2005" i="1"/>
  <c r="D2005" i="1"/>
  <c r="E2005" i="1"/>
  <c r="F2005" i="1"/>
  <c r="B2006" i="1"/>
  <c r="C2006" i="1"/>
  <c r="D2006" i="1"/>
  <c r="E2006" i="1"/>
  <c r="F2006" i="1"/>
  <c r="B2007" i="1"/>
  <c r="C2007" i="1"/>
  <c r="D2007" i="1"/>
  <c r="E2007" i="1"/>
  <c r="F2007" i="1"/>
  <c r="B2008" i="1"/>
  <c r="C2008" i="1"/>
  <c r="D2008" i="1"/>
  <c r="E2008" i="1"/>
  <c r="F2008" i="1"/>
  <c r="B2009" i="1"/>
  <c r="C2009" i="1"/>
  <c r="D2009" i="1"/>
  <c r="E2009" i="1"/>
  <c r="F2009" i="1"/>
  <c r="B2010" i="1"/>
  <c r="C2010" i="1"/>
  <c r="D2010" i="1"/>
  <c r="E2010" i="1"/>
  <c r="F2010" i="1"/>
  <c r="B2011" i="1"/>
  <c r="C2011" i="1"/>
  <c r="D2011" i="1"/>
  <c r="E2011" i="1"/>
  <c r="F2011" i="1"/>
  <c r="B2012" i="1"/>
  <c r="C2012" i="1"/>
  <c r="D2012" i="1"/>
  <c r="E2012" i="1"/>
  <c r="F2012" i="1"/>
  <c r="B2013" i="1"/>
  <c r="C2013" i="1"/>
  <c r="D2013" i="1"/>
  <c r="E2013" i="1"/>
  <c r="F2013" i="1"/>
  <c r="B2014" i="1"/>
  <c r="C2014" i="1"/>
  <c r="D2014" i="1"/>
  <c r="E2014" i="1"/>
  <c r="F2014" i="1"/>
  <c r="B2015" i="1"/>
  <c r="C2015" i="1"/>
  <c r="D2015" i="1"/>
  <c r="E2015" i="1"/>
  <c r="F2015" i="1"/>
  <c r="B2016" i="1"/>
  <c r="C2016" i="1"/>
  <c r="D2016" i="1"/>
  <c r="E2016" i="1"/>
  <c r="F2016" i="1"/>
  <c r="B2017" i="1"/>
  <c r="C2017" i="1"/>
  <c r="D2017" i="1"/>
  <c r="E2017" i="1"/>
  <c r="F2017" i="1"/>
  <c r="B2018" i="1"/>
  <c r="C2018" i="1"/>
  <c r="D2018" i="1"/>
  <c r="E2018" i="1"/>
  <c r="F2018" i="1"/>
  <c r="B2019" i="1"/>
  <c r="C2019" i="1"/>
  <c r="D2019" i="1"/>
  <c r="E2019" i="1"/>
  <c r="F2019" i="1"/>
  <c r="B2020" i="1"/>
  <c r="C2020" i="1"/>
  <c r="D2020" i="1"/>
  <c r="E2020" i="1"/>
  <c r="F2020" i="1"/>
  <c r="B2021" i="1"/>
  <c r="C2021" i="1"/>
  <c r="D2021" i="1"/>
  <c r="E2021" i="1"/>
  <c r="F2021" i="1"/>
  <c r="B2022" i="1"/>
  <c r="C2022" i="1"/>
  <c r="D2022" i="1"/>
  <c r="E2022" i="1"/>
  <c r="F2022" i="1"/>
  <c r="B2023" i="1"/>
  <c r="C2023" i="1"/>
  <c r="D2023" i="1"/>
  <c r="E2023" i="1"/>
  <c r="F2023" i="1"/>
  <c r="B2024" i="1"/>
  <c r="C2024" i="1"/>
  <c r="D2024" i="1"/>
  <c r="E2024" i="1"/>
  <c r="F2024" i="1"/>
  <c r="B2025" i="1"/>
  <c r="C2025" i="1"/>
  <c r="D2025" i="1"/>
  <c r="E2025" i="1"/>
  <c r="F2025" i="1"/>
  <c r="B2026" i="1"/>
  <c r="C2026" i="1"/>
  <c r="D2026" i="1"/>
  <c r="E2026" i="1"/>
  <c r="F2026" i="1"/>
  <c r="B2027" i="1"/>
  <c r="C2027" i="1"/>
  <c r="D2027" i="1"/>
  <c r="E2027" i="1"/>
  <c r="F2027" i="1"/>
  <c r="B2028" i="1"/>
  <c r="C2028" i="1"/>
  <c r="D2028" i="1"/>
  <c r="E2028" i="1"/>
  <c r="F2028" i="1"/>
  <c r="B2029" i="1"/>
  <c r="C2029" i="1"/>
  <c r="D2029" i="1"/>
  <c r="E2029" i="1"/>
  <c r="F2029" i="1"/>
  <c r="B2030" i="1"/>
  <c r="C2030" i="1"/>
  <c r="D2030" i="1"/>
  <c r="E2030" i="1"/>
  <c r="F2030" i="1"/>
  <c r="B2031" i="1"/>
  <c r="C2031" i="1"/>
  <c r="D2031" i="1"/>
  <c r="E2031" i="1"/>
  <c r="F2031" i="1"/>
  <c r="B2032" i="1"/>
  <c r="C2032" i="1"/>
  <c r="D2032" i="1"/>
  <c r="E2032" i="1"/>
  <c r="F2032" i="1"/>
  <c r="B2033" i="1"/>
  <c r="C2033" i="1"/>
  <c r="D2033" i="1"/>
  <c r="E2033" i="1"/>
  <c r="F2033" i="1"/>
  <c r="B2034" i="1"/>
  <c r="C2034" i="1"/>
  <c r="D2034" i="1"/>
  <c r="E2034" i="1"/>
  <c r="F2034" i="1"/>
  <c r="B2035" i="1"/>
  <c r="C2035" i="1"/>
  <c r="D2035" i="1"/>
  <c r="E2035" i="1"/>
  <c r="F2035" i="1"/>
  <c r="B2036" i="1"/>
  <c r="C2036" i="1"/>
  <c r="D2036" i="1"/>
  <c r="E2036" i="1"/>
  <c r="F2036" i="1"/>
  <c r="B2037" i="1"/>
  <c r="C2037" i="1"/>
  <c r="D2037" i="1"/>
  <c r="E2037" i="1"/>
  <c r="F2037" i="1"/>
  <c r="B2038" i="1"/>
  <c r="C2038" i="1"/>
  <c r="D2038" i="1"/>
  <c r="E2038" i="1"/>
  <c r="F2038" i="1"/>
  <c r="B2039" i="1"/>
  <c r="C2039" i="1"/>
  <c r="D2039" i="1"/>
  <c r="E2039" i="1"/>
  <c r="F2039" i="1"/>
  <c r="B2040" i="1"/>
  <c r="C2040" i="1"/>
  <c r="D2040" i="1"/>
  <c r="E2040" i="1"/>
  <c r="F2040" i="1"/>
  <c r="B2041" i="1"/>
  <c r="C2041" i="1"/>
  <c r="D2041" i="1"/>
  <c r="E2041" i="1"/>
  <c r="F2041" i="1"/>
  <c r="B2042" i="1"/>
  <c r="C2042" i="1"/>
  <c r="D2042" i="1"/>
  <c r="E2042" i="1"/>
  <c r="F2042" i="1"/>
  <c r="B2043" i="1"/>
  <c r="C2043" i="1"/>
  <c r="D2043" i="1"/>
  <c r="E2043" i="1"/>
  <c r="F2043" i="1"/>
  <c r="B2044" i="1"/>
  <c r="C2044" i="1"/>
  <c r="D2044" i="1"/>
  <c r="E2044" i="1"/>
  <c r="F2044" i="1"/>
  <c r="B2045" i="1"/>
  <c r="C2045" i="1"/>
  <c r="D2045" i="1"/>
  <c r="E2045" i="1"/>
  <c r="F2045" i="1"/>
  <c r="B2046" i="1"/>
  <c r="C2046" i="1"/>
  <c r="D2046" i="1"/>
  <c r="E2046" i="1"/>
  <c r="F2046" i="1"/>
  <c r="B2047" i="1"/>
  <c r="C2047" i="1"/>
  <c r="D2047" i="1"/>
  <c r="E2047" i="1"/>
  <c r="F2047" i="1"/>
  <c r="B2048" i="1"/>
  <c r="C2048" i="1"/>
  <c r="D2048" i="1"/>
  <c r="E2048" i="1"/>
  <c r="F2048" i="1"/>
  <c r="B2049" i="1"/>
  <c r="C2049" i="1"/>
  <c r="D2049" i="1"/>
  <c r="E2049" i="1"/>
  <c r="F2049" i="1"/>
  <c r="B2050" i="1"/>
  <c r="C2050" i="1"/>
  <c r="D2050" i="1"/>
  <c r="E2050" i="1"/>
  <c r="F2050" i="1"/>
  <c r="B2051" i="1"/>
  <c r="C2051" i="1"/>
  <c r="D2051" i="1"/>
  <c r="E2051" i="1"/>
  <c r="F2051" i="1"/>
  <c r="B2052" i="1"/>
  <c r="C2052" i="1"/>
  <c r="D2052" i="1"/>
  <c r="E2052" i="1"/>
  <c r="F2052" i="1"/>
  <c r="B2053" i="1"/>
  <c r="C2053" i="1"/>
  <c r="D2053" i="1"/>
  <c r="E2053" i="1"/>
  <c r="F2053" i="1"/>
  <c r="B2054" i="1"/>
  <c r="C2054" i="1"/>
  <c r="D2054" i="1"/>
  <c r="E2054" i="1"/>
  <c r="F2054" i="1"/>
  <c r="B2055" i="1"/>
  <c r="C2055" i="1"/>
  <c r="D2055" i="1"/>
  <c r="E2055" i="1"/>
  <c r="F2055" i="1"/>
  <c r="B2056" i="1"/>
  <c r="C2056" i="1"/>
  <c r="D2056" i="1"/>
  <c r="E2056" i="1"/>
  <c r="F2056" i="1"/>
  <c r="B2057" i="1"/>
  <c r="C2057" i="1"/>
  <c r="D2057" i="1"/>
  <c r="E2057" i="1"/>
  <c r="F2057" i="1"/>
  <c r="B2058" i="1"/>
  <c r="C2058" i="1"/>
  <c r="D2058" i="1"/>
  <c r="E2058" i="1"/>
  <c r="F2058" i="1"/>
  <c r="B2059" i="1"/>
  <c r="C2059" i="1"/>
  <c r="D2059" i="1"/>
  <c r="E2059" i="1"/>
  <c r="F2059" i="1"/>
  <c r="B2060" i="1"/>
  <c r="C2060" i="1"/>
  <c r="D2060" i="1"/>
  <c r="E2060" i="1"/>
  <c r="F2060" i="1"/>
  <c r="B2061" i="1"/>
  <c r="C2061" i="1"/>
  <c r="D2061" i="1"/>
  <c r="E2061" i="1"/>
  <c r="F2061" i="1"/>
  <c r="B2062" i="1"/>
  <c r="C2062" i="1"/>
  <c r="D2062" i="1"/>
  <c r="E2062" i="1"/>
  <c r="F2062" i="1"/>
  <c r="B2063" i="1"/>
  <c r="C2063" i="1"/>
  <c r="D2063" i="1"/>
  <c r="E2063" i="1"/>
  <c r="F2063" i="1"/>
  <c r="B2064" i="1"/>
  <c r="C2064" i="1"/>
  <c r="D2064" i="1"/>
  <c r="E2064" i="1"/>
  <c r="F2064" i="1"/>
  <c r="B2065" i="1"/>
  <c r="C2065" i="1"/>
  <c r="D2065" i="1"/>
  <c r="E2065" i="1"/>
  <c r="F2065" i="1"/>
  <c r="B2066" i="1"/>
  <c r="C2066" i="1"/>
  <c r="D2066" i="1"/>
  <c r="E2066" i="1"/>
  <c r="F2066" i="1"/>
  <c r="B2067" i="1"/>
  <c r="C2067" i="1"/>
  <c r="D2067" i="1"/>
  <c r="E2067" i="1"/>
  <c r="F2067" i="1"/>
  <c r="B2068" i="1"/>
  <c r="C2068" i="1"/>
  <c r="D2068" i="1"/>
  <c r="E2068" i="1"/>
  <c r="F2068" i="1"/>
  <c r="B2069" i="1"/>
  <c r="C2069" i="1"/>
  <c r="D2069" i="1"/>
  <c r="E2069" i="1"/>
  <c r="F2069" i="1"/>
  <c r="B2070" i="1"/>
  <c r="C2070" i="1"/>
  <c r="D2070" i="1"/>
  <c r="E2070" i="1"/>
  <c r="F2070" i="1"/>
  <c r="B2071" i="1"/>
  <c r="C2071" i="1"/>
  <c r="D2071" i="1"/>
  <c r="E2071" i="1"/>
  <c r="F2071" i="1"/>
  <c r="B2072" i="1"/>
  <c r="C2072" i="1"/>
  <c r="D2072" i="1"/>
  <c r="E2072" i="1"/>
  <c r="F2072" i="1"/>
  <c r="B2073" i="1"/>
  <c r="C2073" i="1"/>
  <c r="D2073" i="1"/>
  <c r="E2073" i="1"/>
  <c r="F2073" i="1"/>
  <c r="B2074" i="1"/>
  <c r="C2074" i="1"/>
  <c r="D2074" i="1"/>
  <c r="E2074" i="1"/>
  <c r="F2074" i="1"/>
  <c r="B2075" i="1"/>
  <c r="C2075" i="1"/>
  <c r="D2075" i="1"/>
  <c r="E2075" i="1"/>
  <c r="F2075" i="1"/>
  <c r="B2076" i="1"/>
  <c r="C2076" i="1"/>
  <c r="D2076" i="1"/>
  <c r="E2076" i="1"/>
  <c r="F2076" i="1"/>
  <c r="B2077" i="1"/>
  <c r="C2077" i="1"/>
  <c r="D2077" i="1"/>
  <c r="E2077" i="1"/>
  <c r="F2077" i="1"/>
  <c r="B2078" i="1"/>
  <c r="C2078" i="1"/>
  <c r="D2078" i="1"/>
  <c r="E2078" i="1"/>
  <c r="F2078" i="1"/>
  <c r="B2079" i="1"/>
  <c r="C2079" i="1"/>
  <c r="D2079" i="1"/>
  <c r="E2079" i="1"/>
  <c r="F2079" i="1"/>
  <c r="B2080" i="1"/>
  <c r="C2080" i="1"/>
  <c r="D2080" i="1"/>
  <c r="E2080" i="1"/>
  <c r="F2080" i="1"/>
  <c r="B2081" i="1"/>
  <c r="C2081" i="1"/>
  <c r="D2081" i="1"/>
  <c r="E2081" i="1"/>
  <c r="F2081" i="1"/>
  <c r="B2082" i="1"/>
  <c r="C2082" i="1"/>
  <c r="D2082" i="1"/>
  <c r="E2082" i="1"/>
  <c r="F2082" i="1"/>
  <c r="B2083" i="1"/>
  <c r="C2083" i="1"/>
  <c r="D2083" i="1"/>
  <c r="E2083" i="1"/>
  <c r="F2083" i="1"/>
  <c r="B2084" i="1"/>
  <c r="C2084" i="1"/>
  <c r="D2084" i="1"/>
  <c r="E2084" i="1"/>
  <c r="F2084" i="1"/>
  <c r="B2085" i="1"/>
  <c r="C2085" i="1"/>
  <c r="D2085" i="1"/>
  <c r="E2085" i="1"/>
  <c r="F2085" i="1"/>
  <c r="B2086" i="1"/>
  <c r="C2086" i="1"/>
  <c r="D2086" i="1"/>
  <c r="E2086" i="1"/>
  <c r="F2086" i="1"/>
  <c r="B2087" i="1"/>
  <c r="C2087" i="1"/>
  <c r="D2087" i="1"/>
  <c r="E2087" i="1"/>
  <c r="F2087" i="1"/>
  <c r="B2088" i="1"/>
  <c r="C2088" i="1"/>
  <c r="D2088" i="1"/>
  <c r="E2088" i="1"/>
  <c r="F2088" i="1"/>
  <c r="B2089" i="1"/>
  <c r="C2089" i="1"/>
  <c r="D2089" i="1"/>
  <c r="E2089" i="1"/>
  <c r="F2089" i="1"/>
  <c r="B2090" i="1"/>
  <c r="C2090" i="1"/>
  <c r="D2090" i="1"/>
  <c r="E2090" i="1"/>
  <c r="F2090" i="1"/>
  <c r="B2091" i="1"/>
  <c r="C2091" i="1"/>
  <c r="D2091" i="1"/>
  <c r="E2091" i="1"/>
  <c r="F2091" i="1"/>
  <c r="B2092" i="1"/>
  <c r="C2092" i="1"/>
  <c r="D2092" i="1"/>
  <c r="E2092" i="1"/>
  <c r="F2092" i="1"/>
  <c r="B2093" i="1"/>
  <c r="C2093" i="1"/>
  <c r="D2093" i="1"/>
  <c r="E2093" i="1"/>
  <c r="F2093" i="1"/>
  <c r="B2094" i="1"/>
  <c r="C2094" i="1"/>
  <c r="D2094" i="1"/>
  <c r="E2094" i="1"/>
  <c r="F2094" i="1"/>
  <c r="B2095" i="1"/>
  <c r="C2095" i="1"/>
  <c r="D2095" i="1"/>
  <c r="E2095" i="1"/>
  <c r="F2095" i="1"/>
  <c r="B2096" i="1"/>
  <c r="C2096" i="1"/>
  <c r="D2096" i="1"/>
  <c r="E2096" i="1"/>
  <c r="F2096" i="1"/>
  <c r="B2097" i="1"/>
  <c r="C2097" i="1"/>
  <c r="D2097" i="1"/>
  <c r="E2097" i="1"/>
  <c r="F2097" i="1"/>
  <c r="B2098" i="1"/>
  <c r="C2098" i="1"/>
  <c r="D2098" i="1"/>
  <c r="E2098" i="1"/>
  <c r="F2098" i="1"/>
  <c r="B2099" i="1"/>
  <c r="C2099" i="1"/>
  <c r="D2099" i="1"/>
  <c r="E2099" i="1"/>
  <c r="F2099" i="1"/>
  <c r="B2100" i="1"/>
  <c r="C2100" i="1"/>
  <c r="D2100" i="1"/>
  <c r="E2100" i="1"/>
  <c r="F2100" i="1"/>
  <c r="B2101" i="1"/>
  <c r="C2101" i="1"/>
  <c r="D2101" i="1"/>
  <c r="E2101" i="1"/>
  <c r="F2101" i="1"/>
  <c r="B2102" i="1"/>
  <c r="C2102" i="1"/>
  <c r="D2102" i="1"/>
  <c r="E2102" i="1"/>
  <c r="F2102" i="1"/>
  <c r="B2103" i="1"/>
  <c r="C2103" i="1"/>
  <c r="D2103" i="1"/>
  <c r="E2103" i="1"/>
  <c r="F2103" i="1"/>
  <c r="B2104" i="1"/>
  <c r="C2104" i="1"/>
  <c r="D2104" i="1"/>
  <c r="E2104" i="1"/>
  <c r="F2104" i="1"/>
  <c r="B2105" i="1"/>
  <c r="C2105" i="1"/>
  <c r="D2105" i="1"/>
  <c r="E2105" i="1"/>
  <c r="F2105" i="1"/>
  <c r="B2106" i="1"/>
  <c r="C2106" i="1"/>
  <c r="D2106" i="1"/>
  <c r="E2106" i="1"/>
  <c r="F2106" i="1"/>
  <c r="B2107" i="1"/>
  <c r="C2107" i="1"/>
  <c r="D2107" i="1"/>
  <c r="E2107" i="1"/>
  <c r="F2107" i="1"/>
  <c r="B2108" i="1"/>
  <c r="C2108" i="1"/>
  <c r="D2108" i="1"/>
  <c r="E2108" i="1"/>
  <c r="F2108" i="1"/>
  <c r="B2109" i="1"/>
  <c r="C2109" i="1"/>
  <c r="D2109" i="1"/>
  <c r="E2109" i="1"/>
  <c r="F2109" i="1"/>
  <c r="B2110" i="1"/>
  <c r="C2110" i="1"/>
  <c r="D2110" i="1"/>
  <c r="E2110" i="1"/>
  <c r="F2110" i="1"/>
  <c r="B2111" i="1"/>
  <c r="C2111" i="1"/>
  <c r="D2111" i="1"/>
  <c r="E2111" i="1"/>
  <c r="F2111" i="1"/>
  <c r="B2112" i="1"/>
  <c r="C2112" i="1"/>
  <c r="D2112" i="1"/>
  <c r="E2112" i="1"/>
  <c r="F2112" i="1"/>
  <c r="B2113" i="1"/>
  <c r="C2113" i="1"/>
  <c r="D2113" i="1"/>
  <c r="E2113" i="1"/>
  <c r="F2113" i="1"/>
  <c r="B2114" i="1"/>
  <c r="C2114" i="1"/>
  <c r="D2114" i="1"/>
  <c r="E2114" i="1"/>
  <c r="F2114" i="1"/>
  <c r="B2115" i="1"/>
  <c r="C2115" i="1"/>
  <c r="D2115" i="1"/>
  <c r="E2115" i="1"/>
  <c r="F2115" i="1"/>
  <c r="B2116" i="1"/>
  <c r="C2116" i="1"/>
  <c r="D2116" i="1"/>
  <c r="E2116" i="1"/>
  <c r="F2116" i="1"/>
  <c r="B2117" i="1"/>
  <c r="C2117" i="1"/>
  <c r="D2117" i="1"/>
  <c r="E2117" i="1"/>
  <c r="F2117" i="1"/>
  <c r="B2118" i="1"/>
  <c r="C2118" i="1"/>
  <c r="D2118" i="1"/>
  <c r="E2118" i="1"/>
  <c r="F2118" i="1"/>
  <c r="B2119" i="1"/>
  <c r="C2119" i="1"/>
  <c r="D2119" i="1"/>
  <c r="E2119" i="1"/>
  <c r="F2119" i="1"/>
  <c r="B2120" i="1"/>
  <c r="C2120" i="1"/>
  <c r="D2120" i="1"/>
  <c r="E2120" i="1"/>
  <c r="F2120" i="1"/>
  <c r="B2121" i="1"/>
  <c r="C2121" i="1"/>
  <c r="D2121" i="1"/>
  <c r="E2121" i="1"/>
  <c r="F2121" i="1"/>
  <c r="B2122" i="1"/>
  <c r="C2122" i="1"/>
  <c r="D2122" i="1"/>
  <c r="E2122" i="1"/>
  <c r="F2122" i="1"/>
  <c r="B2123" i="1"/>
  <c r="C2123" i="1"/>
  <c r="D2123" i="1"/>
  <c r="E2123" i="1"/>
  <c r="F2123" i="1"/>
  <c r="B2124" i="1"/>
  <c r="C2124" i="1"/>
  <c r="D2124" i="1"/>
  <c r="E2124" i="1"/>
  <c r="F2124" i="1"/>
  <c r="B2125" i="1"/>
  <c r="C2125" i="1"/>
  <c r="D2125" i="1"/>
  <c r="E2125" i="1"/>
  <c r="F2125" i="1"/>
  <c r="B2126" i="1"/>
  <c r="C2126" i="1"/>
  <c r="D2126" i="1"/>
  <c r="E2126" i="1"/>
  <c r="F2126" i="1"/>
  <c r="B2127" i="1"/>
  <c r="C2127" i="1"/>
  <c r="D2127" i="1"/>
  <c r="E2127" i="1"/>
  <c r="F2127" i="1"/>
  <c r="B2128" i="1"/>
  <c r="C2128" i="1"/>
  <c r="D2128" i="1"/>
  <c r="E2128" i="1"/>
  <c r="F2128" i="1"/>
  <c r="B2129" i="1"/>
  <c r="C2129" i="1"/>
  <c r="D2129" i="1"/>
  <c r="E2129" i="1"/>
  <c r="F2129" i="1"/>
  <c r="B2130" i="1"/>
  <c r="C2130" i="1"/>
  <c r="D2130" i="1"/>
  <c r="E2130" i="1"/>
  <c r="F2130" i="1"/>
  <c r="B2131" i="1"/>
  <c r="C2131" i="1"/>
  <c r="D2131" i="1"/>
  <c r="E2131" i="1"/>
  <c r="F2131" i="1"/>
  <c r="B2132" i="1"/>
  <c r="C2132" i="1"/>
  <c r="D2132" i="1"/>
  <c r="E2132" i="1"/>
  <c r="F2132" i="1"/>
  <c r="B2133" i="1"/>
  <c r="C2133" i="1"/>
  <c r="D2133" i="1"/>
  <c r="E2133" i="1"/>
  <c r="F2133" i="1"/>
  <c r="B2134" i="1"/>
  <c r="C2134" i="1"/>
  <c r="D2134" i="1"/>
  <c r="E2134" i="1"/>
  <c r="F2134" i="1"/>
  <c r="B2135" i="1"/>
  <c r="C2135" i="1"/>
  <c r="D2135" i="1"/>
  <c r="E2135" i="1"/>
  <c r="F2135" i="1"/>
  <c r="B2136" i="1"/>
  <c r="C2136" i="1"/>
  <c r="D2136" i="1"/>
  <c r="E2136" i="1"/>
  <c r="F2136" i="1"/>
  <c r="B2137" i="1"/>
  <c r="C2137" i="1"/>
  <c r="D2137" i="1"/>
  <c r="E2137" i="1"/>
  <c r="F2137" i="1"/>
  <c r="B2138" i="1"/>
  <c r="C2138" i="1"/>
  <c r="D2138" i="1"/>
  <c r="E2138" i="1"/>
  <c r="F2138" i="1"/>
  <c r="B2139" i="1"/>
  <c r="C2139" i="1"/>
  <c r="D2139" i="1"/>
  <c r="E2139" i="1"/>
  <c r="F2139" i="1"/>
  <c r="B2140" i="1"/>
  <c r="C2140" i="1"/>
  <c r="D2140" i="1"/>
  <c r="E2140" i="1"/>
  <c r="F2140" i="1"/>
  <c r="B2141" i="1"/>
  <c r="C2141" i="1"/>
  <c r="D2141" i="1"/>
  <c r="E2141" i="1"/>
  <c r="F2141" i="1"/>
  <c r="B2142" i="1"/>
  <c r="C2142" i="1"/>
  <c r="D2142" i="1"/>
  <c r="E2142" i="1"/>
  <c r="F2142" i="1"/>
  <c r="B2143" i="1"/>
  <c r="C2143" i="1"/>
  <c r="D2143" i="1"/>
  <c r="E2143" i="1"/>
  <c r="F2143" i="1"/>
  <c r="B2144" i="1"/>
  <c r="C2144" i="1"/>
  <c r="D2144" i="1"/>
  <c r="E2144" i="1"/>
  <c r="F2144" i="1"/>
  <c r="B2145" i="1"/>
  <c r="C2145" i="1"/>
  <c r="D2145" i="1"/>
  <c r="E2145" i="1"/>
  <c r="F2145" i="1"/>
  <c r="B2146" i="1"/>
  <c r="C2146" i="1"/>
  <c r="D2146" i="1"/>
  <c r="E2146" i="1"/>
  <c r="F2146" i="1"/>
  <c r="B2147" i="1"/>
  <c r="C2147" i="1"/>
  <c r="D2147" i="1"/>
  <c r="E2147" i="1"/>
  <c r="F2147" i="1"/>
  <c r="B2148" i="1"/>
  <c r="C2148" i="1"/>
  <c r="D2148" i="1"/>
  <c r="E2148" i="1"/>
  <c r="F2148" i="1"/>
  <c r="B2149" i="1"/>
  <c r="C2149" i="1"/>
  <c r="D2149" i="1"/>
  <c r="E2149" i="1"/>
  <c r="F2149" i="1"/>
  <c r="B2150" i="1"/>
  <c r="C2150" i="1"/>
  <c r="D2150" i="1"/>
  <c r="E2150" i="1"/>
  <c r="F2150" i="1"/>
  <c r="B2151" i="1"/>
  <c r="C2151" i="1"/>
  <c r="D2151" i="1"/>
  <c r="E2151" i="1"/>
  <c r="F2151" i="1"/>
  <c r="B2152" i="1"/>
  <c r="C2152" i="1"/>
  <c r="D2152" i="1"/>
  <c r="E2152" i="1"/>
  <c r="F2152" i="1"/>
  <c r="B2153" i="1"/>
  <c r="C2153" i="1"/>
  <c r="D2153" i="1"/>
  <c r="E2153" i="1"/>
  <c r="F2153" i="1"/>
  <c r="B2154" i="1"/>
  <c r="C2154" i="1"/>
  <c r="D2154" i="1"/>
  <c r="E2154" i="1"/>
  <c r="F2154" i="1"/>
  <c r="B2155" i="1"/>
  <c r="C2155" i="1"/>
  <c r="D2155" i="1"/>
  <c r="E2155" i="1"/>
  <c r="F2155" i="1"/>
  <c r="B2156" i="1"/>
  <c r="C2156" i="1"/>
  <c r="D2156" i="1"/>
  <c r="E2156" i="1"/>
  <c r="F2156" i="1"/>
  <c r="B2157" i="1"/>
  <c r="C2157" i="1"/>
  <c r="D2157" i="1"/>
  <c r="E2157" i="1"/>
  <c r="F2157" i="1"/>
  <c r="B2158" i="1"/>
  <c r="C2158" i="1"/>
  <c r="D2158" i="1"/>
  <c r="E2158" i="1"/>
  <c r="F2158" i="1"/>
  <c r="B2159" i="1"/>
  <c r="C2159" i="1"/>
  <c r="D2159" i="1"/>
  <c r="E2159" i="1"/>
  <c r="F2159" i="1"/>
  <c r="B2160" i="1"/>
  <c r="C2160" i="1"/>
  <c r="D2160" i="1"/>
  <c r="E2160" i="1"/>
  <c r="F2160" i="1"/>
  <c r="B2161" i="1"/>
  <c r="C2161" i="1"/>
  <c r="D2161" i="1"/>
  <c r="E2161" i="1"/>
  <c r="F2161" i="1"/>
  <c r="B2162" i="1"/>
  <c r="C2162" i="1"/>
  <c r="D2162" i="1"/>
  <c r="E2162" i="1"/>
  <c r="F2162" i="1"/>
  <c r="B2163" i="1"/>
  <c r="C2163" i="1"/>
  <c r="D2163" i="1"/>
  <c r="E2163" i="1"/>
  <c r="F2163" i="1"/>
  <c r="B2164" i="1"/>
  <c r="C2164" i="1"/>
  <c r="D2164" i="1"/>
  <c r="E2164" i="1"/>
  <c r="F2164" i="1"/>
  <c r="B2165" i="1"/>
  <c r="C2165" i="1"/>
  <c r="D2165" i="1"/>
  <c r="E2165" i="1"/>
  <c r="F2165" i="1"/>
  <c r="B2166" i="1"/>
  <c r="C2166" i="1"/>
  <c r="D2166" i="1"/>
  <c r="E2166" i="1"/>
  <c r="F2166" i="1"/>
  <c r="B2167" i="1"/>
  <c r="C2167" i="1"/>
  <c r="D2167" i="1"/>
  <c r="E2167" i="1"/>
  <c r="F2167" i="1"/>
  <c r="B2168" i="1"/>
  <c r="C2168" i="1"/>
  <c r="D2168" i="1"/>
  <c r="E2168" i="1"/>
  <c r="F2168" i="1"/>
  <c r="B2169" i="1"/>
  <c r="C2169" i="1"/>
  <c r="D2169" i="1"/>
  <c r="E2169" i="1"/>
  <c r="F2169" i="1"/>
  <c r="B2170" i="1"/>
  <c r="C2170" i="1"/>
  <c r="D2170" i="1"/>
  <c r="E2170" i="1"/>
  <c r="F2170" i="1"/>
  <c r="B2171" i="1"/>
  <c r="C2171" i="1"/>
  <c r="D2171" i="1"/>
  <c r="E2171" i="1"/>
  <c r="F2171" i="1"/>
  <c r="B2172" i="1"/>
  <c r="C2172" i="1"/>
  <c r="D2172" i="1"/>
  <c r="E2172" i="1"/>
  <c r="F2172" i="1"/>
  <c r="B2173" i="1"/>
  <c r="C2173" i="1"/>
  <c r="D2173" i="1"/>
  <c r="E2173" i="1"/>
  <c r="F2173" i="1"/>
  <c r="B2174" i="1"/>
  <c r="C2174" i="1"/>
  <c r="D2174" i="1"/>
  <c r="E2174" i="1"/>
  <c r="F2174" i="1"/>
  <c r="B2175" i="1"/>
  <c r="C2175" i="1"/>
  <c r="D2175" i="1"/>
  <c r="E2175" i="1"/>
  <c r="F2175" i="1"/>
  <c r="B2176" i="1"/>
  <c r="C2176" i="1"/>
  <c r="D2176" i="1"/>
  <c r="E2176" i="1"/>
  <c r="F2176" i="1"/>
  <c r="B2177" i="1"/>
  <c r="C2177" i="1"/>
  <c r="D2177" i="1"/>
  <c r="E2177" i="1"/>
  <c r="F2177" i="1"/>
  <c r="B2178" i="1"/>
  <c r="C2178" i="1"/>
  <c r="D2178" i="1"/>
  <c r="E2178" i="1"/>
  <c r="F2178" i="1"/>
  <c r="B2179" i="1"/>
  <c r="C2179" i="1"/>
  <c r="D2179" i="1"/>
  <c r="E2179" i="1"/>
  <c r="F2179" i="1"/>
  <c r="B2180" i="1"/>
  <c r="C2180" i="1"/>
  <c r="D2180" i="1"/>
  <c r="E2180" i="1"/>
  <c r="F2180" i="1"/>
  <c r="B2181" i="1"/>
  <c r="C2181" i="1"/>
  <c r="D2181" i="1"/>
  <c r="E2181" i="1"/>
  <c r="F2181" i="1"/>
  <c r="B2182" i="1"/>
  <c r="C2182" i="1"/>
  <c r="D2182" i="1"/>
  <c r="E2182" i="1"/>
  <c r="F2182" i="1"/>
  <c r="B2183" i="1"/>
  <c r="C2183" i="1"/>
  <c r="D2183" i="1"/>
  <c r="E2183" i="1"/>
  <c r="F2183" i="1"/>
  <c r="B2184" i="1"/>
  <c r="C2184" i="1"/>
  <c r="D2184" i="1"/>
  <c r="E2184" i="1"/>
  <c r="F2184" i="1"/>
  <c r="B2185" i="1"/>
  <c r="C2185" i="1"/>
  <c r="D2185" i="1"/>
  <c r="E2185" i="1"/>
  <c r="F2185" i="1"/>
  <c r="B2186" i="1"/>
  <c r="C2186" i="1"/>
  <c r="D2186" i="1"/>
  <c r="E2186" i="1"/>
  <c r="F2186" i="1"/>
  <c r="B2187" i="1"/>
  <c r="C2187" i="1"/>
  <c r="D2187" i="1"/>
  <c r="E2187" i="1"/>
  <c r="F2187" i="1"/>
  <c r="B2188" i="1"/>
  <c r="C2188" i="1"/>
  <c r="D2188" i="1"/>
  <c r="E2188" i="1"/>
  <c r="F2188" i="1"/>
  <c r="B2189" i="1"/>
  <c r="C2189" i="1"/>
  <c r="D2189" i="1"/>
  <c r="E2189" i="1"/>
  <c r="F2189" i="1"/>
  <c r="B2190" i="1"/>
  <c r="C2190" i="1"/>
  <c r="D2190" i="1"/>
  <c r="E2190" i="1"/>
  <c r="F2190" i="1"/>
  <c r="B2191" i="1"/>
  <c r="C2191" i="1"/>
  <c r="D2191" i="1"/>
  <c r="E2191" i="1"/>
  <c r="F2191" i="1"/>
  <c r="B2192" i="1"/>
  <c r="C2192" i="1"/>
  <c r="D2192" i="1"/>
  <c r="E2192" i="1"/>
  <c r="F2192" i="1"/>
  <c r="B2193" i="1"/>
  <c r="C2193" i="1"/>
  <c r="D2193" i="1"/>
  <c r="E2193" i="1"/>
  <c r="F2193" i="1"/>
  <c r="B2194" i="1"/>
  <c r="C2194" i="1"/>
  <c r="D2194" i="1"/>
  <c r="E2194" i="1"/>
  <c r="F2194" i="1"/>
  <c r="B2195" i="1"/>
  <c r="C2195" i="1"/>
  <c r="D2195" i="1"/>
  <c r="E2195" i="1"/>
  <c r="F2195" i="1"/>
  <c r="B2196" i="1"/>
  <c r="C2196" i="1"/>
  <c r="D2196" i="1"/>
  <c r="E2196" i="1"/>
  <c r="F2196" i="1"/>
  <c r="B2197" i="1"/>
  <c r="C2197" i="1"/>
  <c r="D2197" i="1"/>
  <c r="E2197" i="1"/>
  <c r="F2197" i="1"/>
  <c r="B2198" i="1"/>
  <c r="C2198" i="1"/>
  <c r="D2198" i="1"/>
  <c r="E2198" i="1"/>
  <c r="F2198" i="1"/>
  <c r="B2199" i="1"/>
  <c r="C2199" i="1"/>
  <c r="D2199" i="1"/>
  <c r="E2199" i="1"/>
  <c r="F2199" i="1"/>
  <c r="B2200" i="1"/>
  <c r="C2200" i="1"/>
  <c r="D2200" i="1"/>
  <c r="E2200" i="1"/>
  <c r="F2200" i="1"/>
  <c r="B2201" i="1"/>
  <c r="C2201" i="1"/>
  <c r="D2201" i="1"/>
  <c r="E2201" i="1"/>
  <c r="F2201" i="1"/>
  <c r="B2202" i="1"/>
  <c r="C2202" i="1"/>
  <c r="D2202" i="1"/>
  <c r="E2202" i="1"/>
  <c r="F2202" i="1"/>
  <c r="B2203" i="1"/>
  <c r="C2203" i="1"/>
  <c r="D2203" i="1"/>
  <c r="E2203" i="1"/>
  <c r="F2203" i="1"/>
  <c r="B2204" i="1"/>
  <c r="C2204" i="1"/>
  <c r="D2204" i="1"/>
  <c r="E2204" i="1"/>
  <c r="F2204" i="1"/>
  <c r="B2205" i="1"/>
  <c r="C2205" i="1"/>
  <c r="D2205" i="1"/>
  <c r="E2205" i="1"/>
  <c r="F2205" i="1"/>
  <c r="B2206" i="1"/>
  <c r="C2206" i="1"/>
  <c r="D2206" i="1"/>
  <c r="E2206" i="1"/>
  <c r="F2206" i="1"/>
  <c r="B2207" i="1"/>
  <c r="C2207" i="1"/>
  <c r="D2207" i="1"/>
  <c r="E2207" i="1"/>
  <c r="F2207" i="1"/>
  <c r="B2208" i="1"/>
  <c r="C2208" i="1"/>
  <c r="D2208" i="1"/>
  <c r="E2208" i="1"/>
  <c r="F2208" i="1"/>
  <c r="B2209" i="1"/>
  <c r="C2209" i="1"/>
  <c r="D2209" i="1"/>
  <c r="E2209" i="1"/>
  <c r="F2209" i="1"/>
  <c r="B2210" i="1"/>
  <c r="C2210" i="1"/>
  <c r="D2210" i="1"/>
  <c r="E2210" i="1"/>
  <c r="F2210" i="1"/>
  <c r="B2211" i="1"/>
  <c r="C2211" i="1"/>
  <c r="D2211" i="1"/>
  <c r="E2211" i="1"/>
  <c r="F2211" i="1"/>
  <c r="B2212" i="1"/>
  <c r="C2212" i="1"/>
  <c r="D2212" i="1"/>
  <c r="E2212" i="1"/>
  <c r="F2212" i="1"/>
  <c r="B2213" i="1"/>
  <c r="C2213" i="1"/>
  <c r="D2213" i="1"/>
  <c r="E2213" i="1"/>
  <c r="F2213" i="1"/>
  <c r="B2214" i="1"/>
  <c r="C2214" i="1"/>
  <c r="D2214" i="1"/>
  <c r="E2214" i="1"/>
  <c r="F2214" i="1"/>
  <c r="B2215" i="1"/>
  <c r="C2215" i="1"/>
  <c r="D2215" i="1"/>
  <c r="E2215" i="1"/>
  <c r="F2215" i="1"/>
  <c r="B2216" i="1"/>
  <c r="C2216" i="1"/>
  <c r="D2216" i="1"/>
  <c r="E2216" i="1"/>
  <c r="F2216" i="1"/>
  <c r="B2217" i="1"/>
  <c r="C2217" i="1"/>
  <c r="D2217" i="1"/>
  <c r="E2217" i="1"/>
  <c r="F2217" i="1"/>
  <c r="B2218" i="1"/>
  <c r="C2218" i="1"/>
  <c r="D2218" i="1"/>
  <c r="E2218" i="1"/>
  <c r="F2218" i="1"/>
  <c r="B2219" i="1"/>
  <c r="C2219" i="1"/>
  <c r="D2219" i="1"/>
  <c r="E2219" i="1"/>
  <c r="F2219" i="1"/>
  <c r="B2220" i="1"/>
  <c r="C2220" i="1"/>
  <c r="D2220" i="1"/>
  <c r="E2220" i="1"/>
  <c r="F2220" i="1"/>
  <c r="B2221" i="1"/>
  <c r="C2221" i="1"/>
  <c r="D2221" i="1"/>
  <c r="E2221" i="1"/>
  <c r="F2221" i="1"/>
  <c r="B2222" i="1"/>
  <c r="C2222" i="1"/>
  <c r="D2222" i="1"/>
  <c r="E2222" i="1"/>
  <c r="F2222" i="1"/>
  <c r="B2223" i="1"/>
  <c r="C2223" i="1"/>
  <c r="D2223" i="1"/>
  <c r="E2223" i="1"/>
  <c r="F2223" i="1"/>
  <c r="B2224" i="1"/>
  <c r="C2224" i="1"/>
  <c r="D2224" i="1"/>
  <c r="E2224" i="1"/>
  <c r="F2224" i="1"/>
  <c r="B2225" i="1"/>
  <c r="C2225" i="1"/>
  <c r="D2225" i="1"/>
  <c r="E2225" i="1"/>
  <c r="F2225" i="1"/>
  <c r="B2226" i="1"/>
  <c r="C2226" i="1"/>
  <c r="D2226" i="1"/>
  <c r="E2226" i="1"/>
  <c r="F2226" i="1"/>
  <c r="B2227" i="1"/>
  <c r="C2227" i="1"/>
  <c r="D2227" i="1"/>
  <c r="E2227" i="1"/>
  <c r="F2227" i="1"/>
  <c r="B2228" i="1"/>
  <c r="C2228" i="1"/>
  <c r="D2228" i="1"/>
  <c r="E2228" i="1"/>
  <c r="F2228" i="1"/>
  <c r="B2229" i="1"/>
  <c r="C2229" i="1"/>
  <c r="D2229" i="1"/>
  <c r="E2229" i="1"/>
  <c r="F2229" i="1"/>
  <c r="B2230" i="1"/>
  <c r="C2230" i="1"/>
  <c r="D2230" i="1"/>
  <c r="E2230" i="1"/>
  <c r="F2230" i="1"/>
  <c r="B2231" i="1"/>
  <c r="C2231" i="1"/>
  <c r="D2231" i="1"/>
  <c r="E2231" i="1"/>
  <c r="F2231" i="1"/>
  <c r="B2232" i="1"/>
  <c r="C2232" i="1"/>
  <c r="D2232" i="1"/>
  <c r="E2232" i="1"/>
  <c r="F2232" i="1"/>
  <c r="B2233" i="1"/>
  <c r="C2233" i="1"/>
  <c r="D2233" i="1"/>
  <c r="E2233" i="1"/>
  <c r="F2233" i="1"/>
  <c r="B2234" i="1"/>
  <c r="C2234" i="1"/>
  <c r="D2234" i="1"/>
  <c r="E2234" i="1"/>
  <c r="F2234" i="1"/>
  <c r="B2235" i="1"/>
  <c r="C2235" i="1"/>
  <c r="D2235" i="1"/>
  <c r="E2235" i="1"/>
  <c r="F2235" i="1"/>
  <c r="B2236" i="1"/>
  <c r="C2236" i="1"/>
  <c r="D2236" i="1"/>
  <c r="E2236" i="1"/>
  <c r="F2236" i="1"/>
  <c r="B2237" i="1"/>
  <c r="C2237" i="1"/>
  <c r="D2237" i="1"/>
  <c r="E2237" i="1"/>
  <c r="F2237" i="1"/>
  <c r="B2238" i="1"/>
  <c r="C2238" i="1"/>
  <c r="D2238" i="1"/>
  <c r="E2238" i="1"/>
  <c r="F2238" i="1"/>
  <c r="B2239" i="1"/>
  <c r="C2239" i="1"/>
  <c r="D2239" i="1"/>
  <c r="E2239" i="1"/>
  <c r="F2239" i="1"/>
  <c r="B2240" i="1"/>
  <c r="C2240" i="1"/>
  <c r="D2240" i="1"/>
  <c r="E2240" i="1"/>
  <c r="F2240" i="1"/>
  <c r="B2241" i="1"/>
  <c r="C2241" i="1"/>
  <c r="D2241" i="1"/>
  <c r="E2241" i="1"/>
  <c r="F2241" i="1"/>
  <c r="B2242" i="1"/>
  <c r="C2242" i="1"/>
  <c r="D2242" i="1"/>
  <c r="E2242" i="1"/>
  <c r="F2242" i="1"/>
  <c r="B2243" i="1"/>
  <c r="C2243" i="1"/>
  <c r="D2243" i="1"/>
  <c r="E2243" i="1"/>
  <c r="F2243" i="1"/>
  <c r="B2244" i="1"/>
  <c r="C2244" i="1"/>
  <c r="D2244" i="1"/>
  <c r="E2244" i="1"/>
  <c r="F2244" i="1"/>
  <c r="B2245" i="1"/>
  <c r="C2245" i="1"/>
  <c r="D2245" i="1"/>
  <c r="E2245" i="1"/>
  <c r="F2245" i="1"/>
  <c r="B2246" i="1"/>
  <c r="C2246" i="1"/>
  <c r="D2246" i="1"/>
  <c r="E2246" i="1"/>
  <c r="F2246" i="1"/>
  <c r="B2247" i="1"/>
  <c r="C2247" i="1"/>
  <c r="D2247" i="1"/>
  <c r="E2247" i="1"/>
  <c r="F2247" i="1"/>
  <c r="B2248" i="1"/>
  <c r="C2248" i="1"/>
  <c r="D2248" i="1"/>
  <c r="E2248" i="1"/>
  <c r="F2248" i="1"/>
  <c r="B2249" i="1"/>
  <c r="C2249" i="1"/>
  <c r="D2249" i="1"/>
  <c r="E2249" i="1"/>
  <c r="F2249" i="1"/>
  <c r="B2250" i="1"/>
  <c r="C2250" i="1"/>
  <c r="D2250" i="1"/>
  <c r="E2250" i="1"/>
  <c r="F2250" i="1"/>
  <c r="B2251" i="1"/>
  <c r="C2251" i="1"/>
  <c r="D2251" i="1"/>
  <c r="E2251" i="1"/>
  <c r="F2251" i="1"/>
  <c r="B2252" i="1"/>
  <c r="C2252" i="1"/>
  <c r="D2252" i="1"/>
  <c r="E2252" i="1"/>
  <c r="F2252" i="1"/>
  <c r="B2253" i="1"/>
  <c r="C2253" i="1"/>
  <c r="D2253" i="1"/>
  <c r="E2253" i="1"/>
  <c r="F2253" i="1"/>
  <c r="B2254" i="1"/>
  <c r="C2254" i="1"/>
  <c r="D2254" i="1"/>
  <c r="E2254" i="1"/>
  <c r="F2254" i="1"/>
  <c r="B2255" i="1"/>
  <c r="C2255" i="1"/>
  <c r="D2255" i="1"/>
  <c r="E2255" i="1"/>
  <c r="F2255" i="1"/>
  <c r="B2256" i="1"/>
  <c r="C2256" i="1"/>
  <c r="D2256" i="1"/>
  <c r="E2256" i="1"/>
  <c r="F2256" i="1"/>
  <c r="B2257" i="1"/>
  <c r="C2257" i="1"/>
  <c r="D2257" i="1"/>
  <c r="E2257" i="1"/>
  <c r="F2257" i="1"/>
  <c r="B2258" i="1"/>
  <c r="C2258" i="1"/>
  <c r="D2258" i="1"/>
  <c r="E2258" i="1"/>
  <c r="F2258" i="1"/>
  <c r="B2259" i="1"/>
  <c r="C2259" i="1"/>
  <c r="D2259" i="1"/>
  <c r="E2259" i="1"/>
  <c r="F2259" i="1"/>
  <c r="B2260" i="1"/>
  <c r="C2260" i="1"/>
  <c r="D2260" i="1"/>
  <c r="E2260" i="1"/>
  <c r="F2260" i="1"/>
  <c r="B2261" i="1"/>
  <c r="C2261" i="1"/>
  <c r="D2261" i="1"/>
  <c r="E2261" i="1"/>
  <c r="F2261" i="1"/>
  <c r="B2262" i="1"/>
  <c r="C2262" i="1"/>
  <c r="D2262" i="1"/>
  <c r="E2262" i="1"/>
  <c r="F2262" i="1"/>
  <c r="B2263" i="1"/>
  <c r="C2263" i="1"/>
  <c r="D2263" i="1"/>
  <c r="E2263" i="1"/>
  <c r="F2263" i="1"/>
  <c r="B2264" i="1"/>
  <c r="C2264" i="1"/>
  <c r="D2264" i="1"/>
  <c r="E2264" i="1"/>
  <c r="F2264" i="1"/>
  <c r="B2265" i="1"/>
  <c r="C2265" i="1"/>
  <c r="D2265" i="1"/>
  <c r="E2265" i="1"/>
  <c r="F2265" i="1"/>
  <c r="B2266" i="1"/>
  <c r="C2266" i="1"/>
  <c r="D2266" i="1"/>
  <c r="E2266" i="1"/>
  <c r="F2266" i="1"/>
  <c r="B2267" i="1"/>
  <c r="C2267" i="1"/>
  <c r="D2267" i="1"/>
  <c r="E2267" i="1"/>
  <c r="F2267" i="1"/>
  <c r="B2268" i="1"/>
  <c r="C2268" i="1"/>
  <c r="D2268" i="1"/>
  <c r="E2268" i="1"/>
  <c r="F2268" i="1"/>
  <c r="B2269" i="1"/>
  <c r="C2269" i="1"/>
  <c r="D2269" i="1"/>
  <c r="E2269" i="1"/>
  <c r="F2269" i="1"/>
  <c r="B2270" i="1"/>
  <c r="C2270" i="1"/>
  <c r="D2270" i="1"/>
  <c r="E2270" i="1"/>
  <c r="F2270" i="1"/>
  <c r="B2271" i="1"/>
  <c r="C2271" i="1"/>
  <c r="D2271" i="1"/>
  <c r="E2271" i="1"/>
  <c r="F2271" i="1"/>
  <c r="B2272" i="1"/>
  <c r="C2272" i="1"/>
  <c r="D2272" i="1"/>
  <c r="E2272" i="1"/>
  <c r="F2272" i="1"/>
  <c r="B2273" i="1"/>
  <c r="C2273" i="1"/>
  <c r="D2273" i="1"/>
  <c r="E2273" i="1"/>
  <c r="F2273" i="1"/>
  <c r="B2274" i="1"/>
  <c r="C2274" i="1"/>
  <c r="D2274" i="1"/>
  <c r="E2274" i="1"/>
  <c r="F2274" i="1"/>
  <c r="B2275" i="1"/>
  <c r="C2275" i="1"/>
  <c r="D2275" i="1"/>
  <c r="E2275" i="1"/>
  <c r="F2275" i="1"/>
  <c r="B2276" i="1"/>
  <c r="C2276" i="1"/>
  <c r="D2276" i="1"/>
  <c r="E2276" i="1"/>
  <c r="F2276" i="1"/>
  <c r="B2277" i="1"/>
  <c r="C2277" i="1"/>
  <c r="D2277" i="1"/>
  <c r="E2277" i="1"/>
  <c r="F2277" i="1"/>
  <c r="B2278" i="1"/>
  <c r="C2278" i="1"/>
  <c r="D2278" i="1"/>
  <c r="E2278" i="1"/>
  <c r="F2278" i="1"/>
  <c r="B2279" i="1"/>
  <c r="C2279" i="1"/>
  <c r="D2279" i="1"/>
  <c r="E2279" i="1"/>
  <c r="F2279" i="1"/>
  <c r="B2280" i="1"/>
  <c r="C2280" i="1"/>
  <c r="D2280" i="1"/>
  <c r="E2280" i="1"/>
  <c r="F2280" i="1"/>
  <c r="B2281" i="1"/>
  <c r="C2281" i="1"/>
  <c r="D2281" i="1"/>
  <c r="E2281" i="1"/>
  <c r="F2281" i="1"/>
  <c r="B2282" i="1"/>
  <c r="C2282" i="1"/>
  <c r="D2282" i="1"/>
  <c r="E2282" i="1"/>
  <c r="F2282" i="1"/>
  <c r="B2283" i="1"/>
  <c r="C2283" i="1"/>
  <c r="D2283" i="1"/>
  <c r="E2283" i="1"/>
  <c r="F2283" i="1"/>
  <c r="B2284" i="1"/>
  <c r="C2284" i="1"/>
  <c r="D2284" i="1"/>
  <c r="E2284" i="1"/>
  <c r="F2284" i="1"/>
  <c r="B2285" i="1"/>
  <c r="C2285" i="1"/>
  <c r="D2285" i="1"/>
  <c r="E2285" i="1"/>
  <c r="F2285" i="1"/>
  <c r="B2286" i="1"/>
  <c r="C2286" i="1"/>
  <c r="D2286" i="1"/>
  <c r="E2286" i="1"/>
  <c r="F2286" i="1"/>
  <c r="B2287" i="1"/>
  <c r="C2287" i="1"/>
  <c r="D2287" i="1"/>
  <c r="E2287" i="1"/>
  <c r="F2287" i="1"/>
  <c r="B2288" i="1"/>
  <c r="C2288" i="1"/>
  <c r="D2288" i="1"/>
  <c r="E2288" i="1"/>
  <c r="F2288" i="1"/>
  <c r="B2289" i="1"/>
  <c r="C2289" i="1"/>
  <c r="D2289" i="1"/>
  <c r="E2289" i="1"/>
  <c r="F2289" i="1"/>
  <c r="B2290" i="1"/>
  <c r="C2290" i="1"/>
  <c r="D2290" i="1"/>
  <c r="E2290" i="1"/>
  <c r="F2290" i="1"/>
  <c r="B2291" i="1"/>
  <c r="C2291" i="1"/>
  <c r="D2291" i="1"/>
  <c r="E2291" i="1"/>
  <c r="F2291" i="1"/>
  <c r="B2292" i="1"/>
  <c r="C2292" i="1"/>
  <c r="D2292" i="1"/>
  <c r="E2292" i="1"/>
  <c r="F2292" i="1"/>
  <c r="B2293" i="1"/>
  <c r="C2293" i="1"/>
  <c r="D2293" i="1"/>
  <c r="E2293" i="1"/>
  <c r="F2293" i="1"/>
  <c r="B2294" i="1"/>
  <c r="C2294" i="1"/>
  <c r="D2294" i="1"/>
  <c r="E2294" i="1"/>
  <c r="F2294" i="1"/>
  <c r="B2295" i="1"/>
  <c r="C2295" i="1"/>
  <c r="D2295" i="1"/>
  <c r="E2295" i="1"/>
  <c r="F2295" i="1"/>
  <c r="B2296" i="1"/>
  <c r="C2296" i="1"/>
  <c r="D2296" i="1"/>
  <c r="E2296" i="1"/>
  <c r="F2296" i="1"/>
  <c r="B2297" i="1"/>
  <c r="C2297" i="1"/>
  <c r="D2297" i="1"/>
  <c r="E2297" i="1"/>
  <c r="F2297" i="1"/>
  <c r="B2298" i="1"/>
  <c r="C2298" i="1"/>
  <c r="D2298" i="1"/>
  <c r="E2298" i="1"/>
  <c r="F2298" i="1"/>
  <c r="B2299" i="1"/>
  <c r="C2299" i="1"/>
  <c r="D2299" i="1"/>
  <c r="E2299" i="1"/>
  <c r="F2299" i="1"/>
  <c r="B2300" i="1"/>
  <c r="C2300" i="1"/>
  <c r="D2300" i="1"/>
  <c r="E2300" i="1"/>
  <c r="F2300" i="1"/>
  <c r="B2301" i="1"/>
  <c r="C2301" i="1"/>
  <c r="D2301" i="1"/>
  <c r="E2301" i="1"/>
  <c r="F2301" i="1"/>
  <c r="B2302" i="1"/>
  <c r="C2302" i="1"/>
  <c r="D2302" i="1"/>
  <c r="E2302" i="1"/>
  <c r="F2302" i="1"/>
  <c r="B2303" i="1"/>
  <c r="C2303" i="1"/>
  <c r="D2303" i="1"/>
  <c r="E2303" i="1"/>
  <c r="F2303" i="1"/>
  <c r="B2304" i="1"/>
  <c r="C2304" i="1"/>
  <c r="D2304" i="1"/>
  <c r="E2304" i="1"/>
  <c r="F2304" i="1"/>
  <c r="B2305" i="1"/>
  <c r="C2305" i="1"/>
  <c r="D2305" i="1"/>
  <c r="E2305" i="1"/>
  <c r="F2305" i="1"/>
  <c r="B2306" i="1"/>
  <c r="C2306" i="1"/>
  <c r="D2306" i="1"/>
  <c r="E2306" i="1"/>
  <c r="F2306" i="1"/>
  <c r="B2307" i="1"/>
  <c r="C2307" i="1"/>
  <c r="D2307" i="1"/>
  <c r="E2307" i="1"/>
  <c r="F2307" i="1"/>
  <c r="B2308" i="1"/>
  <c r="C2308" i="1"/>
  <c r="D2308" i="1"/>
  <c r="E2308" i="1"/>
  <c r="F2308" i="1"/>
  <c r="B2309" i="1"/>
  <c r="C2309" i="1"/>
  <c r="D2309" i="1"/>
  <c r="E2309" i="1"/>
  <c r="F2309" i="1"/>
  <c r="B2310" i="1"/>
  <c r="C2310" i="1"/>
  <c r="D2310" i="1"/>
  <c r="E2310" i="1"/>
  <c r="F2310" i="1"/>
  <c r="B2311" i="1"/>
  <c r="C2311" i="1"/>
  <c r="D2311" i="1"/>
  <c r="E2311" i="1"/>
  <c r="F2311" i="1"/>
  <c r="B2312" i="1"/>
  <c r="C2312" i="1"/>
  <c r="D2312" i="1"/>
  <c r="E2312" i="1"/>
  <c r="F2312" i="1"/>
  <c r="B2313" i="1"/>
  <c r="C2313" i="1"/>
  <c r="D2313" i="1"/>
  <c r="E2313" i="1"/>
  <c r="F2313" i="1"/>
  <c r="B2314" i="1"/>
  <c r="C2314" i="1"/>
  <c r="D2314" i="1"/>
  <c r="E2314" i="1"/>
  <c r="F2314" i="1"/>
  <c r="B2315" i="1"/>
  <c r="C2315" i="1"/>
  <c r="D2315" i="1"/>
  <c r="E2315" i="1"/>
  <c r="F2315" i="1"/>
  <c r="B2316" i="1"/>
  <c r="C2316" i="1"/>
  <c r="D2316" i="1"/>
  <c r="E2316" i="1"/>
  <c r="F2316" i="1"/>
  <c r="B2317" i="1"/>
  <c r="C2317" i="1"/>
  <c r="D2317" i="1"/>
  <c r="E2317" i="1"/>
  <c r="F2317" i="1"/>
  <c r="B2318" i="1"/>
  <c r="C2318" i="1"/>
  <c r="D2318" i="1"/>
  <c r="E2318" i="1"/>
  <c r="F2318" i="1"/>
  <c r="B2319" i="1"/>
  <c r="C2319" i="1"/>
  <c r="D2319" i="1"/>
  <c r="E2319" i="1"/>
  <c r="F2319" i="1"/>
  <c r="B2320" i="1"/>
  <c r="C2320" i="1"/>
  <c r="D2320" i="1"/>
  <c r="E2320" i="1"/>
  <c r="F2320" i="1"/>
  <c r="B2321" i="1"/>
  <c r="C2321" i="1"/>
  <c r="D2321" i="1"/>
  <c r="E2321" i="1"/>
  <c r="F2321" i="1"/>
  <c r="B2322" i="1"/>
  <c r="C2322" i="1"/>
  <c r="D2322" i="1"/>
  <c r="E2322" i="1"/>
  <c r="F2322" i="1"/>
  <c r="B2323" i="1"/>
  <c r="C2323" i="1"/>
  <c r="D2323" i="1"/>
  <c r="E2323" i="1"/>
  <c r="F2323" i="1"/>
  <c r="B2324" i="1"/>
  <c r="C2324" i="1"/>
  <c r="D2324" i="1"/>
  <c r="E2324" i="1"/>
  <c r="F2324" i="1"/>
  <c r="B2325" i="1"/>
  <c r="C2325" i="1"/>
  <c r="D2325" i="1"/>
  <c r="E2325" i="1"/>
  <c r="F2325" i="1"/>
  <c r="B2326" i="1"/>
  <c r="C2326" i="1"/>
  <c r="D2326" i="1"/>
  <c r="E2326" i="1"/>
  <c r="F2326" i="1"/>
  <c r="B2327" i="1"/>
  <c r="C2327" i="1"/>
  <c r="D2327" i="1"/>
  <c r="E2327" i="1"/>
  <c r="F2327" i="1"/>
  <c r="B2328" i="1"/>
  <c r="C2328" i="1"/>
  <c r="D2328" i="1"/>
  <c r="E2328" i="1"/>
  <c r="F2328" i="1"/>
  <c r="B2329" i="1"/>
  <c r="C2329" i="1"/>
  <c r="D2329" i="1"/>
  <c r="E2329" i="1"/>
  <c r="F2329" i="1"/>
  <c r="B2330" i="1"/>
  <c r="C2330" i="1"/>
  <c r="D2330" i="1"/>
  <c r="E2330" i="1"/>
  <c r="F2330" i="1"/>
  <c r="B2331" i="1"/>
  <c r="C2331" i="1"/>
  <c r="D2331" i="1"/>
  <c r="E2331" i="1"/>
  <c r="F2331" i="1"/>
  <c r="B2332" i="1"/>
  <c r="C2332" i="1"/>
  <c r="D2332" i="1"/>
  <c r="E2332" i="1"/>
  <c r="F2332" i="1"/>
  <c r="B2333" i="1"/>
  <c r="C2333" i="1"/>
  <c r="D2333" i="1"/>
  <c r="E2333" i="1"/>
  <c r="F2333" i="1"/>
  <c r="B2334" i="1"/>
  <c r="C2334" i="1"/>
  <c r="D2334" i="1"/>
  <c r="E2334" i="1"/>
  <c r="F2334" i="1"/>
  <c r="B2335" i="1"/>
  <c r="C2335" i="1"/>
  <c r="D2335" i="1"/>
  <c r="E2335" i="1"/>
  <c r="F2335" i="1"/>
  <c r="B2336" i="1"/>
  <c r="C2336" i="1"/>
  <c r="D2336" i="1"/>
  <c r="E2336" i="1"/>
  <c r="F2336" i="1"/>
  <c r="B2337" i="1"/>
  <c r="C2337" i="1"/>
  <c r="D2337" i="1"/>
  <c r="E2337" i="1"/>
  <c r="F2337" i="1"/>
  <c r="B2338" i="1"/>
  <c r="C2338" i="1"/>
  <c r="D2338" i="1"/>
  <c r="E2338" i="1"/>
  <c r="F2338" i="1"/>
  <c r="B2339" i="1"/>
  <c r="C2339" i="1"/>
  <c r="D2339" i="1"/>
  <c r="E2339" i="1"/>
  <c r="F2339" i="1"/>
  <c r="B2340" i="1"/>
  <c r="C2340" i="1"/>
  <c r="D2340" i="1"/>
  <c r="E2340" i="1"/>
  <c r="F2340" i="1"/>
  <c r="B2341" i="1"/>
  <c r="C2341" i="1"/>
  <c r="D2341" i="1"/>
  <c r="E2341" i="1"/>
  <c r="F2341" i="1"/>
  <c r="B2342" i="1"/>
  <c r="C2342" i="1"/>
  <c r="D2342" i="1"/>
  <c r="E2342" i="1"/>
  <c r="F2342" i="1"/>
  <c r="B2343" i="1"/>
  <c r="C2343" i="1"/>
  <c r="D2343" i="1"/>
  <c r="E2343" i="1"/>
  <c r="F2343" i="1"/>
  <c r="B2344" i="1"/>
  <c r="C2344" i="1"/>
  <c r="D2344" i="1"/>
  <c r="E2344" i="1"/>
  <c r="F2344" i="1"/>
  <c r="B2345" i="1"/>
  <c r="C2345" i="1"/>
  <c r="D2345" i="1"/>
  <c r="E2345" i="1"/>
  <c r="F2345" i="1"/>
  <c r="B2346" i="1"/>
  <c r="C2346" i="1"/>
  <c r="D2346" i="1"/>
  <c r="E2346" i="1"/>
  <c r="F2346" i="1"/>
  <c r="B2347" i="1"/>
  <c r="C2347" i="1"/>
  <c r="D2347" i="1"/>
  <c r="E2347" i="1"/>
  <c r="F2347" i="1"/>
  <c r="B2348" i="1"/>
  <c r="C2348" i="1"/>
  <c r="D2348" i="1"/>
  <c r="E2348" i="1"/>
  <c r="F2348" i="1"/>
  <c r="B2349" i="1"/>
  <c r="C2349" i="1"/>
  <c r="D2349" i="1"/>
  <c r="E2349" i="1"/>
  <c r="F2349" i="1"/>
  <c r="B2350" i="1"/>
  <c r="C2350" i="1"/>
  <c r="D2350" i="1"/>
  <c r="E2350" i="1"/>
  <c r="F2350" i="1"/>
  <c r="B2351" i="1"/>
  <c r="C2351" i="1"/>
  <c r="D2351" i="1"/>
  <c r="E2351" i="1"/>
  <c r="F2351" i="1"/>
  <c r="B2352" i="1"/>
  <c r="C2352" i="1"/>
  <c r="D2352" i="1"/>
  <c r="E2352" i="1"/>
  <c r="F2352" i="1"/>
  <c r="B2353" i="1"/>
  <c r="C2353" i="1"/>
  <c r="D2353" i="1"/>
  <c r="E2353" i="1"/>
  <c r="F2353" i="1"/>
  <c r="B2354" i="1"/>
  <c r="C2354" i="1"/>
  <c r="D2354" i="1"/>
  <c r="E2354" i="1"/>
  <c r="F2354" i="1"/>
  <c r="B2355" i="1"/>
  <c r="C2355" i="1"/>
  <c r="D2355" i="1"/>
  <c r="E2355" i="1"/>
  <c r="F2355" i="1"/>
  <c r="B2356" i="1"/>
  <c r="C2356" i="1"/>
  <c r="D2356" i="1"/>
  <c r="E2356" i="1"/>
  <c r="F2356" i="1"/>
  <c r="B2357" i="1"/>
  <c r="C2357" i="1"/>
  <c r="D2357" i="1"/>
  <c r="E2357" i="1"/>
  <c r="F2357" i="1"/>
  <c r="B2358" i="1"/>
  <c r="C2358" i="1"/>
  <c r="D2358" i="1"/>
  <c r="E2358" i="1"/>
  <c r="F2358" i="1"/>
  <c r="B2359" i="1"/>
  <c r="C2359" i="1"/>
  <c r="D2359" i="1"/>
  <c r="E2359" i="1"/>
  <c r="F2359" i="1"/>
  <c r="B2360" i="1"/>
  <c r="C2360" i="1"/>
  <c r="D2360" i="1"/>
  <c r="E2360" i="1"/>
  <c r="F2360" i="1"/>
  <c r="B2361" i="1"/>
  <c r="C2361" i="1"/>
  <c r="D2361" i="1"/>
  <c r="E2361" i="1"/>
  <c r="F2361" i="1"/>
  <c r="B2362" i="1"/>
  <c r="C2362" i="1"/>
  <c r="D2362" i="1"/>
  <c r="E2362" i="1"/>
  <c r="F2362" i="1"/>
  <c r="B2363" i="1"/>
  <c r="C2363" i="1"/>
  <c r="D2363" i="1"/>
  <c r="E2363" i="1"/>
  <c r="F2363" i="1"/>
  <c r="B2364" i="1"/>
  <c r="C2364" i="1"/>
  <c r="D2364" i="1"/>
  <c r="E2364" i="1"/>
  <c r="F2364" i="1"/>
  <c r="B2365" i="1"/>
  <c r="C2365" i="1"/>
  <c r="D2365" i="1"/>
  <c r="E2365" i="1"/>
  <c r="F2365" i="1"/>
  <c r="B2366" i="1"/>
  <c r="C2366" i="1"/>
  <c r="D2366" i="1"/>
  <c r="E2366" i="1"/>
  <c r="F2366" i="1"/>
  <c r="B2367" i="1"/>
  <c r="C2367" i="1"/>
  <c r="D2367" i="1"/>
  <c r="E2367" i="1"/>
  <c r="F2367" i="1"/>
  <c r="B2368" i="1"/>
  <c r="C2368" i="1"/>
  <c r="D2368" i="1"/>
  <c r="E2368" i="1"/>
  <c r="F2368" i="1"/>
  <c r="B2369" i="1"/>
  <c r="C2369" i="1"/>
  <c r="D2369" i="1"/>
  <c r="E2369" i="1"/>
  <c r="F2369" i="1"/>
  <c r="B2370" i="1"/>
  <c r="C2370" i="1"/>
  <c r="D2370" i="1"/>
  <c r="E2370" i="1"/>
  <c r="F2370" i="1"/>
  <c r="B2371" i="1"/>
  <c r="C2371" i="1"/>
  <c r="D2371" i="1"/>
  <c r="E2371" i="1"/>
  <c r="F2371" i="1"/>
  <c r="B2372" i="1"/>
  <c r="C2372" i="1"/>
  <c r="D2372" i="1"/>
  <c r="E2372" i="1"/>
  <c r="F2372" i="1"/>
  <c r="B2373" i="1"/>
  <c r="C2373" i="1"/>
  <c r="D2373" i="1"/>
  <c r="E2373" i="1"/>
  <c r="F2373" i="1"/>
  <c r="B2374" i="1"/>
  <c r="C2374" i="1"/>
  <c r="D2374" i="1"/>
  <c r="E2374" i="1"/>
  <c r="F2374" i="1"/>
  <c r="B2375" i="1"/>
  <c r="C2375" i="1"/>
  <c r="D2375" i="1"/>
  <c r="E2375" i="1"/>
  <c r="F2375" i="1"/>
  <c r="B2376" i="1"/>
  <c r="C2376" i="1"/>
  <c r="D2376" i="1"/>
  <c r="E2376" i="1"/>
  <c r="F2376" i="1"/>
  <c r="B2377" i="1"/>
  <c r="C2377" i="1"/>
  <c r="D2377" i="1"/>
  <c r="E2377" i="1"/>
  <c r="F2377" i="1"/>
  <c r="B2378" i="1"/>
  <c r="C2378" i="1"/>
  <c r="D2378" i="1"/>
  <c r="E2378" i="1"/>
  <c r="F2378" i="1"/>
  <c r="B2379" i="1"/>
  <c r="C2379" i="1"/>
  <c r="D2379" i="1"/>
  <c r="E2379" i="1"/>
  <c r="F2379" i="1"/>
  <c r="B2380" i="1"/>
  <c r="C2380" i="1"/>
  <c r="D2380" i="1"/>
  <c r="E2380" i="1"/>
  <c r="F2380" i="1"/>
  <c r="B2381" i="1"/>
  <c r="C2381" i="1"/>
  <c r="D2381" i="1"/>
  <c r="E2381" i="1"/>
  <c r="F2381" i="1"/>
  <c r="B2382" i="1"/>
  <c r="C2382" i="1"/>
  <c r="D2382" i="1"/>
  <c r="E2382" i="1"/>
  <c r="F2382" i="1"/>
  <c r="B2383" i="1"/>
  <c r="C2383" i="1"/>
  <c r="D2383" i="1"/>
  <c r="E2383" i="1"/>
  <c r="F2383" i="1"/>
  <c r="B2384" i="1"/>
  <c r="C2384" i="1"/>
  <c r="D2384" i="1"/>
  <c r="E2384" i="1"/>
  <c r="F2384" i="1"/>
  <c r="B2385" i="1"/>
  <c r="C2385" i="1"/>
  <c r="D2385" i="1"/>
  <c r="E2385" i="1"/>
  <c r="F2385" i="1"/>
  <c r="B2386" i="1"/>
  <c r="C2386" i="1"/>
  <c r="D2386" i="1"/>
  <c r="E2386" i="1"/>
  <c r="F2386" i="1"/>
  <c r="B2387" i="1"/>
  <c r="C2387" i="1"/>
  <c r="D2387" i="1"/>
  <c r="E2387" i="1"/>
  <c r="F2387" i="1"/>
  <c r="B2388" i="1"/>
  <c r="C2388" i="1"/>
  <c r="D2388" i="1"/>
  <c r="E2388" i="1"/>
  <c r="F2388" i="1"/>
  <c r="B2389" i="1"/>
  <c r="C2389" i="1"/>
  <c r="D2389" i="1"/>
  <c r="E2389" i="1"/>
  <c r="F2389" i="1"/>
  <c r="B2390" i="1"/>
  <c r="C2390" i="1"/>
  <c r="D2390" i="1"/>
  <c r="E2390" i="1"/>
  <c r="F2390" i="1"/>
  <c r="B2391" i="1"/>
  <c r="C2391" i="1"/>
  <c r="D2391" i="1"/>
  <c r="E2391" i="1"/>
  <c r="F2391" i="1"/>
  <c r="B2392" i="1"/>
  <c r="C2392" i="1"/>
  <c r="D2392" i="1"/>
  <c r="E2392" i="1"/>
  <c r="F2392" i="1"/>
  <c r="B2393" i="1"/>
  <c r="C2393" i="1"/>
  <c r="D2393" i="1"/>
  <c r="E2393" i="1"/>
  <c r="F2393" i="1"/>
  <c r="B2394" i="1"/>
  <c r="C2394" i="1"/>
  <c r="D2394" i="1"/>
  <c r="E2394" i="1"/>
  <c r="F2394" i="1"/>
  <c r="B2395" i="1"/>
  <c r="C2395" i="1"/>
  <c r="D2395" i="1"/>
  <c r="E2395" i="1"/>
  <c r="F2395" i="1"/>
  <c r="B2396" i="1"/>
  <c r="C2396" i="1"/>
  <c r="D2396" i="1"/>
  <c r="E2396" i="1"/>
  <c r="F2396" i="1"/>
  <c r="B2397" i="1"/>
  <c r="C2397" i="1"/>
  <c r="D2397" i="1"/>
  <c r="E2397" i="1"/>
  <c r="F2397" i="1"/>
  <c r="B2398" i="1"/>
  <c r="C2398" i="1"/>
  <c r="D2398" i="1"/>
  <c r="E2398" i="1"/>
  <c r="F2398" i="1"/>
  <c r="B2399" i="1"/>
  <c r="C2399" i="1"/>
  <c r="D2399" i="1"/>
  <c r="E2399" i="1"/>
  <c r="F2399" i="1"/>
  <c r="B2400" i="1"/>
  <c r="C2400" i="1"/>
  <c r="D2400" i="1"/>
  <c r="E2400" i="1"/>
  <c r="F2400" i="1"/>
  <c r="B2401" i="1"/>
  <c r="C2401" i="1"/>
  <c r="D2401" i="1"/>
  <c r="E2401" i="1"/>
  <c r="F2401" i="1"/>
  <c r="B2402" i="1"/>
  <c r="C2402" i="1"/>
  <c r="D2402" i="1"/>
  <c r="E2402" i="1"/>
  <c r="F2402" i="1"/>
  <c r="B2403" i="1"/>
  <c r="C2403" i="1"/>
  <c r="D2403" i="1"/>
  <c r="E2403" i="1"/>
  <c r="F2403" i="1"/>
  <c r="B2404" i="1"/>
  <c r="C2404" i="1"/>
  <c r="D2404" i="1"/>
  <c r="E2404" i="1"/>
  <c r="F2404" i="1"/>
  <c r="B2405" i="1"/>
  <c r="C2405" i="1"/>
  <c r="D2405" i="1"/>
  <c r="E2405" i="1"/>
  <c r="F2405" i="1"/>
  <c r="B2406" i="1"/>
  <c r="C2406" i="1"/>
  <c r="D2406" i="1"/>
  <c r="E2406" i="1"/>
  <c r="F2406" i="1"/>
  <c r="B2407" i="1"/>
  <c r="C2407" i="1"/>
  <c r="D2407" i="1"/>
  <c r="E2407" i="1"/>
  <c r="F2407" i="1"/>
  <c r="B2408" i="1"/>
  <c r="C2408" i="1"/>
  <c r="D2408" i="1"/>
  <c r="E2408" i="1"/>
  <c r="F2408" i="1"/>
  <c r="B2409" i="1"/>
  <c r="C2409" i="1"/>
  <c r="D2409" i="1"/>
  <c r="E2409" i="1"/>
  <c r="F2409" i="1"/>
  <c r="B2410" i="1"/>
  <c r="C2410" i="1"/>
  <c r="D2410" i="1"/>
  <c r="E2410" i="1"/>
  <c r="F2410" i="1"/>
  <c r="B2411" i="1"/>
  <c r="C2411" i="1"/>
  <c r="D2411" i="1"/>
  <c r="E2411" i="1"/>
  <c r="F2411" i="1"/>
  <c r="B2412" i="1"/>
  <c r="C2412" i="1"/>
  <c r="D2412" i="1"/>
  <c r="E2412" i="1"/>
  <c r="F2412" i="1"/>
  <c r="B2413" i="1"/>
  <c r="C2413" i="1"/>
  <c r="D2413" i="1"/>
  <c r="E2413" i="1"/>
  <c r="F2413" i="1"/>
  <c r="B2414" i="1"/>
  <c r="C2414" i="1"/>
  <c r="D2414" i="1"/>
  <c r="E2414" i="1"/>
  <c r="F2414" i="1"/>
  <c r="B2415" i="1"/>
  <c r="C2415" i="1"/>
  <c r="D2415" i="1"/>
  <c r="E2415" i="1"/>
  <c r="F2415" i="1"/>
  <c r="B2416" i="1"/>
  <c r="C2416" i="1"/>
  <c r="D2416" i="1"/>
  <c r="E2416" i="1"/>
  <c r="F2416" i="1"/>
  <c r="B2417" i="1"/>
  <c r="C2417" i="1"/>
  <c r="D2417" i="1"/>
  <c r="E2417" i="1"/>
  <c r="F2417" i="1"/>
  <c r="B2418" i="1"/>
  <c r="C2418" i="1"/>
  <c r="D2418" i="1"/>
  <c r="E2418" i="1"/>
  <c r="F2418" i="1"/>
  <c r="B2419" i="1"/>
  <c r="C2419" i="1"/>
  <c r="D2419" i="1"/>
  <c r="E2419" i="1"/>
  <c r="F2419" i="1"/>
  <c r="B2420" i="1"/>
  <c r="C2420" i="1"/>
  <c r="D2420" i="1"/>
  <c r="E2420" i="1"/>
  <c r="F2420" i="1"/>
  <c r="B2421" i="1"/>
  <c r="C2421" i="1"/>
  <c r="D2421" i="1"/>
  <c r="E2421" i="1"/>
  <c r="F2421" i="1"/>
  <c r="B2422" i="1"/>
  <c r="C2422" i="1"/>
  <c r="D2422" i="1"/>
  <c r="E2422" i="1"/>
  <c r="F2422" i="1"/>
  <c r="B2423" i="1"/>
  <c r="C2423" i="1"/>
  <c r="D2423" i="1"/>
  <c r="E2423" i="1"/>
  <c r="F2423" i="1"/>
  <c r="B2424" i="1"/>
  <c r="C2424" i="1"/>
  <c r="D2424" i="1"/>
  <c r="E2424" i="1"/>
  <c r="F2424" i="1"/>
  <c r="B2425" i="1"/>
  <c r="C2425" i="1"/>
  <c r="D2425" i="1"/>
  <c r="E2425" i="1"/>
  <c r="F2425" i="1"/>
  <c r="B2426" i="1"/>
  <c r="C2426" i="1"/>
  <c r="D2426" i="1"/>
  <c r="E2426" i="1"/>
  <c r="F2426" i="1"/>
  <c r="B2427" i="1"/>
  <c r="C2427" i="1"/>
  <c r="D2427" i="1"/>
  <c r="E2427" i="1"/>
  <c r="F2427" i="1"/>
  <c r="B2428" i="1"/>
  <c r="C2428" i="1"/>
  <c r="D2428" i="1"/>
  <c r="E2428" i="1"/>
  <c r="F2428" i="1"/>
  <c r="B2429" i="1"/>
  <c r="C2429" i="1"/>
  <c r="D2429" i="1"/>
  <c r="E2429" i="1"/>
  <c r="F2429" i="1"/>
  <c r="B2430" i="1"/>
  <c r="C2430" i="1"/>
  <c r="D2430" i="1"/>
  <c r="E2430" i="1"/>
  <c r="F2430" i="1"/>
  <c r="B2431" i="1"/>
  <c r="C2431" i="1"/>
  <c r="D2431" i="1"/>
  <c r="E2431" i="1"/>
  <c r="F2431" i="1"/>
  <c r="B2432" i="1"/>
  <c r="C2432" i="1"/>
  <c r="D2432" i="1"/>
  <c r="E2432" i="1"/>
  <c r="F2432" i="1"/>
  <c r="B2433" i="1"/>
  <c r="C2433" i="1"/>
  <c r="D2433" i="1"/>
  <c r="E2433" i="1"/>
  <c r="F2433" i="1"/>
  <c r="B2434" i="1"/>
  <c r="C2434" i="1"/>
  <c r="D2434" i="1"/>
  <c r="E2434" i="1"/>
  <c r="F2434" i="1"/>
  <c r="B2435" i="1"/>
  <c r="C2435" i="1"/>
  <c r="D2435" i="1"/>
  <c r="E2435" i="1"/>
  <c r="F2435" i="1"/>
  <c r="B2436" i="1"/>
  <c r="C2436" i="1"/>
  <c r="D2436" i="1"/>
  <c r="E2436" i="1"/>
  <c r="F2436" i="1"/>
  <c r="B2437" i="1"/>
  <c r="C2437" i="1"/>
  <c r="D2437" i="1"/>
  <c r="E2437" i="1"/>
  <c r="F2437" i="1"/>
  <c r="B2438" i="1"/>
  <c r="C2438" i="1"/>
  <c r="D2438" i="1"/>
  <c r="E2438" i="1"/>
  <c r="F2438" i="1"/>
  <c r="B2439" i="1"/>
  <c r="C2439" i="1"/>
  <c r="D2439" i="1"/>
  <c r="E2439" i="1"/>
  <c r="F2439" i="1"/>
  <c r="B2440" i="1"/>
  <c r="C2440" i="1"/>
  <c r="D2440" i="1"/>
  <c r="E2440" i="1"/>
  <c r="F2440" i="1"/>
  <c r="B2441" i="1"/>
  <c r="C2441" i="1"/>
  <c r="D2441" i="1"/>
  <c r="E2441" i="1"/>
  <c r="F2441" i="1"/>
  <c r="B2442" i="1"/>
  <c r="C2442" i="1"/>
  <c r="D2442" i="1"/>
  <c r="E2442" i="1"/>
  <c r="F2442" i="1"/>
  <c r="B2443" i="1"/>
  <c r="C2443" i="1"/>
  <c r="D2443" i="1"/>
  <c r="E2443" i="1"/>
  <c r="F2443" i="1"/>
  <c r="B2444" i="1"/>
  <c r="C2444" i="1"/>
  <c r="D2444" i="1"/>
  <c r="E2444" i="1"/>
  <c r="F2444" i="1"/>
  <c r="B2445" i="1"/>
  <c r="C2445" i="1"/>
  <c r="D2445" i="1"/>
  <c r="E2445" i="1"/>
  <c r="F2445" i="1"/>
  <c r="B2446" i="1"/>
  <c r="C2446" i="1"/>
  <c r="D2446" i="1"/>
  <c r="E2446" i="1"/>
  <c r="F2446" i="1"/>
  <c r="B2447" i="1"/>
  <c r="C2447" i="1"/>
  <c r="D2447" i="1"/>
  <c r="E2447" i="1"/>
  <c r="F2447" i="1"/>
  <c r="B2448" i="1"/>
  <c r="C2448" i="1"/>
  <c r="D2448" i="1"/>
  <c r="E2448" i="1"/>
  <c r="F2448" i="1"/>
  <c r="B2449" i="1"/>
  <c r="C2449" i="1"/>
  <c r="D2449" i="1"/>
  <c r="E2449" i="1"/>
  <c r="F2449" i="1"/>
  <c r="B2450" i="1"/>
  <c r="C2450" i="1"/>
  <c r="D2450" i="1"/>
  <c r="E2450" i="1"/>
  <c r="F2450" i="1"/>
  <c r="B2451" i="1"/>
  <c r="C2451" i="1"/>
  <c r="D2451" i="1"/>
  <c r="E2451" i="1"/>
  <c r="F2451" i="1"/>
  <c r="B2452" i="1"/>
  <c r="C2452" i="1"/>
  <c r="D2452" i="1"/>
  <c r="I2452" i="1" s="1"/>
  <c r="E2452" i="1"/>
  <c r="F2452" i="1"/>
  <c r="B2453" i="1"/>
  <c r="C2453" i="1"/>
  <c r="D2453" i="1"/>
  <c r="I2453" i="1" s="1"/>
  <c r="E2453" i="1"/>
  <c r="F2453" i="1"/>
  <c r="B2454" i="1"/>
  <c r="C2454" i="1"/>
  <c r="D2454" i="1"/>
  <c r="I2454" i="1" s="1"/>
  <c r="E2454" i="1"/>
  <c r="F2454" i="1"/>
  <c r="B2455" i="1"/>
  <c r="C2455" i="1"/>
  <c r="D2455" i="1"/>
  <c r="I2455" i="1" s="1"/>
  <c r="E2455" i="1"/>
  <c r="F2455" i="1"/>
  <c r="B2456" i="1"/>
  <c r="C2456" i="1"/>
  <c r="D2456" i="1"/>
  <c r="I2456" i="1" s="1"/>
  <c r="E2456" i="1"/>
  <c r="F2456" i="1"/>
  <c r="B2457" i="1"/>
  <c r="C2457" i="1"/>
  <c r="D2457" i="1"/>
  <c r="I2457" i="1" s="1"/>
  <c r="E2457" i="1"/>
  <c r="F2457" i="1"/>
  <c r="B2458" i="1"/>
  <c r="C2458" i="1"/>
  <c r="D2458" i="1"/>
  <c r="I2458" i="1" s="1"/>
  <c r="E2458" i="1"/>
  <c r="F2458" i="1"/>
  <c r="B2459" i="1"/>
  <c r="C2459" i="1"/>
  <c r="D2459" i="1"/>
  <c r="I2459" i="1" s="1"/>
  <c r="E2459" i="1"/>
  <c r="F2459" i="1"/>
  <c r="B2460" i="1"/>
  <c r="C2460" i="1"/>
  <c r="D2460" i="1"/>
  <c r="I2460" i="1" s="1"/>
  <c r="E2460" i="1"/>
  <c r="F2460" i="1"/>
  <c r="B2461" i="1"/>
  <c r="C2461" i="1"/>
  <c r="D2461" i="1"/>
  <c r="I2461" i="1" s="1"/>
  <c r="E2461" i="1"/>
  <c r="F2461" i="1"/>
  <c r="B2462" i="1"/>
  <c r="C2462" i="1"/>
  <c r="D2462" i="1"/>
  <c r="I2462" i="1" s="1"/>
  <c r="E2462" i="1"/>
  <c r="F2462" i="1"/>
  <c r="B2463" i="1"/>
  <c r="C2463" i="1"/>
  <c r="D2463" i="1"/>
  <c r="I2463" i="1" s="1"/>
  <c r="E2463" i="1"/>
  <c r="F2463" i="1"/>
  <c r="B2464" i="1"/>
  <c r="C2464" i="1"/>
  <c r="D2464" i="1"/>
  <c r="I2464" i="1" s="1"/>
  <c r="E2464" i="1"/>
  <c r="F2464" i="1"/>
  <c r="B2465" i="1"/>
  <c r="C2465" i="1"/>
  <c r="D2465" i="1"/>
  <c r="I2465" i="1" s="1"/>
  <c r="E2465" i="1"/>
  <c r="F2465" i="1"/>
  <c r="B2466" i="1"/>
  <c r="C2466" i="1"/>
  <c r="D2466" i="1"/>
  <c r="I2466" i="1" s="1"/>
  <c r="E2466" i="1"/>
  <c r="F2466" i="1"/>
  <c r="B2467" i="1"/>
  <c r="C2467" i="1"/>
  <c r="D2467" i="1"/>
  <c r="I2467" i="1" s="1"/>
  <c r="E2467" i="1"/>
  <c r="F2467" i="1"/>
  <c r="B2468" i="1"/>
  <c r="C2468" i="1"/>
  <c r="D2468" i="1"/>
  <c r="I2468" i="1" s="1"/>
  <c r="E2468" i="1"/>
  <c r="F2468" i="1"/>
  <c r="B2469" i="1"/>
  <c r="C2469" i="1"/>
  <c r="D2469" i="1"/>
  <c r="I2469" i="1" s="1"/>
  <c r="E2469" i="1"/>
  <c r="F2469" i="1"/>
  <c r="B2470" i="1"/>
  <c r="C2470" i="1"/>
  <c r="D2470" i="1"/>
  <c r="I2470" i="1" s="1"/>
  <c r="E2470" i="1"/>
  <c r="F2470" i="1"/>
  <c r="B2471" i="1"/>
  <c r="C2471" i="1"/>
  <c r="D2471" i="1"/>
  <c r="I2471" i="1" s="1"/>
  <c r="E2471" i="1"/>
  <c r="F2471" i="1"/>
  <c r="B2472" i="1"/>
  <c r="C2472" i="1"/>
  <c r="D2472" i="1"/>
  <c r="I2472" i="1" s="1"/>
  <c r="E2472" i="1"/>
  <c r="F2472" i="1"/>
  <c r="B2473" i="1"/>
  <c r="C2473" i="1"/>
  <c r="D2473" i="1"/>
  <c r="I2473" i="1" s="1"/>
  <c r="E2473" i="1"/>
  <c r="F2473" i="1"/>
  <c r="B2474" i="1"/>
  <c r="C2474" i="1"/>
  <c r="D2474" i="1"/>
  <c r="I2474" i="1" s="1"/>
  <c r="E2474" i="1"/>
  <c r="F2474" i="1"/>
  <c r="B2475" i="1"/>
  <c r="C2475" i="1"/>
  <c r="D2475" i="1"/>
  <c r="I2475" i="1" s="1"/>
  <c r="E2475" i="1"/>
  <c r="F2475" i="1"/>
  <c r="B2476" i="1"/>
  <c r="C2476" i="1"/>
  <c r="D2476" i="1"/>
  <c r="I2476" i="1" s="1"/>
  <c r="E2476" i="1"/>
  <c r="F2476" i="1"/>
  <c r="B2477" i="1"/>
  <c r="C2477" i="1"/>
  <c r="D2477" i="1"/>
  <c r="I2477" i="1" s="1"/>
  <c r="E2477" i="1"/>
  <c r="F2477" i="1"/>
  <c r="B2478" i="1"/>
  <c r="C2478" i="1"/>
  <c r="D2478" i="1"/>
  <c r="I2478" i="1" s="1"/>
  <c r="E2478" i="1"/>
  <c r="F2478" i="1"/>
  <c r="B2479" i="1"/>
  <c r="C2479" i="1"/>
  <c r="D2479" i="1"/>
  <c r="I2479" i="1" s="1"/>
  <c r="E2479" i="1"/>
  <c r="F2479" i="1"/>
  <c r="B2480" i="1"/>
  <c r="C2480" i="1"/>
  <c r="D2480" i="1"/>
  <c r="I2480" i="1" s="1"/>
  <c r="E2480" i="1"/>
  <c r="F2480" i="1"/>
  <c r="B2481" i="1"/>
  <c r="C2481" i="1"/>
  <c r="D2481" i="1"/>
  <c r="I2481" i="1" s="1"/>
  <c r="E2481" i="1"/>
  <c r="F2481" i="1"/>
  <c r="B2482" i="1"/>
  <c r="C2482" i="1"/>
  <c r="D2482" i="1"/>
  <c r="I2482" i="1" s="1"/>
  <c r="E2482" i="1"/>
  <c r="F2482" i="1"/>
  <c r="B2483" i="1"/>
  <c r="C2483" i="1"/>
  <c r="D2483" i="1"/>
  <c r="I2483" i="1" s="1"/>
  <c r="E2483" i="1"/>
  <c r="F2483" i="1"/>
  <c r="B2484" i="1"/>
  <c r="C2484" i="1"/>
  <c r="D2484" i="1"/>
  <c r="I2484" i="1" s="1"/>
  <c r="E2484" i="1"/>
  <c r="F2484" i="1"/>
  <c r="B2485" i="1"/>
  <c r="C2485" i="1"/>
  <c r="D2485" i="1"/>
  <c r="I2485" i="1" s="1"/>
  <c r="E2485" i="1"/>
  <c r="F2485" i="1"/>
  <c r="B2486" i="1"/>
  <c r="C2486" i="1"/>
  <c r="D2486" i="1"/>
  <c r="I2486" i="1" s="1"/>
  <c r="E2486" i="1"/>
  <c r="F2486" i="1"/>
  <c r="B2487" i="1"/>
  <c r="C2487" i="1"/>
  <c r="D2487" i="1"/>
  <c r="I2487" i="1" s="1"/>
  <c r="E2487" i="1"/>
  <c r="F2487" i="1"/>
  <c r="B2488" i="1"/>
  <c r="C2488" i="1"/>
  <c r="D2488" i="1"/>
  <c r="I2488" i="1" s="1"/>
  <c r="E2488" i="1"/>
  <c r="F2488" i="1"/>
  <c r="B2489" i="1"/>
  <c r="C2489" i="1"/>
  <c r="D2489" i="1"/>
  <c r="I2489" i="1" s="1"/>
  <c r="E2489" i="1"/>
  <c r="F2489" i="1"/>
  <c r="B2490" i="1"/>
  <c r="C2490" i="1"/>
  <c r="D2490" i="1"/>
  <c r="I2490" i="1" s="1"/>
  <c r="E2490" i="1"/>
  <c r="F2490" i="1"/>
  <c r="B2491" i="1"/>
  <c r="C2491" i="1"/>
  <c r="D2491" i="1"/>
  <c r="I2491" i="1" s="1"/>
  <c r="E2491" i="1"/>
  <c r="F2491" i="1"/>
  <c r="B2492" i="1"/>
  <c r="C2492" i="1"/>
  <c r="D2492" i="1"/>
  <c r="I2492" i="1" s="1"/>
  <c r="E2492" i="1"/>
  <c r="F2492" i="1"/>
  <c r="B2493" i="1"/>
  <c r="C2493" i="1"/>
  <c r="D2493" i="1"/>
  <c r="I2493" i="1" s="1"/>
  <c r="E2493" i="1"/>
  <c r="F2493" i="1"/>
  <c r="B2494" i="1"/>
  <c r="C2494" i="1"/>
  <c r="D2494" i="1"/>
  <c r="I2494" i="1" s="1"/>
  <c r="E2494" i="1"/>
  <c r="F2494" i="1"/>
  <c r="B2495" i="1"/>
  <c r="C2495" i="1"/>
  <c r="D2495" i="1"/>
  <c r="I2495" i="1" s="1"/>
  <c r="E2495" i="1"/>
  <c r="F2495" i="1"/>
  <c r="B2496" i="1"/>
  <c r="C2496" i="1"/>
  <c r="D2496" i="1"/>
  <c r="I2496" i="1" s="1"/>
  <c r="E2496" i="1"/>
  <c r="F2496" i="1"/>
  <c r="B2497" i="1"/>
  <c r="C2497" i="1"/>
  <c r="D2497" i="1"/>
  <c r="E2497" i="1"/>
  <c r="F2497" i="1"/>
  <c r="B2498" i="1"/>
  <c r="C2498" i="1"/>
  <c r="D2498" i="1"/>
  <c r="I2498" i="1" s="1"/>
  <c r="E2498" i="1"/>
  <c r="F2498" i="1"/>
  <c r="B2499" i="1"/>
  <c r="C2499" i="1"/>
  <c r="D2499" i="1"/>
  <c r="I2499" i="1" s="1"/>
  <c r="E2499" i="1"/>
  <c r="F2499" i="1"/>
  <c r="B2500" i="1"/>
  <c r="C2500" i="1"/>
  <c r="D2500" i="1"/>
  <c r="I2500" i="1" s="1"/>
  <c r="E2500" i="1"/>
  <c r="F2500" i="1"/>
  <c r="B2501" i="1"/>
  <c r="C2501" i="1"/>
  <c r="D2501" i="1"/>
  <c r="I2501" i="1" s="1"/>
  <c r="E2501" i="1"/>
  <c r="F2501" i="1"/>
  <c r="B2502" i="1"/>
  <c r="C2502" i="1"/>
  <c r="D2502" i="1"/>
  <c r="I2502" i="1" s="1"/>
  <c r="E2502" i="1"/>
  <c r="F2502" i="1"/>
  <c r="B2503" i="1"/>
  <c r="C2503" i="1"/>
  <c r="D2503" i="1"/>
  <c r="I2503" i="1" s="1"/>
  <c r="E2503" i="1"/>
  <c r="F2503" i="1"/>
  <c r="B2504" i="1"/>
  <c r="C2504" i="1"/>
  <c r="D2504" i="1"/>
  <c r="I2504" i="1" s="1"/>
  <c r="E2504" i="1"/>
  <c r="F2504" i="1"/>
  <c r="B2505" i="1"/>
  <c r="C2505" i="1"/>
  <c r="D2505" i="1"/>
  <c r="I2505" i="1" s="1"/>
  <c r="E2505" i="1"/>
  <c r="F2505" i="1"/>
  <c r="B2506" i="1"/>
  <c r="C2506" i="1"/>
  <c r="D2506" i="1"/>
  <c r="I2506" i="1" s="1"/>
  <c r="E2506" i="1"/>
  <c r="F2506" i="1"/>
  <c r="B2507" i="1"/>
  <c r="C2507" i="1"/>
  <c r="D2507" i="1"/>
  <c r="I2507" i="1" s="1"/>
  <c r="E2507" i="1"/>
  <c r="F2507" i="1"/>
  <c r="B2508" i="1"/>
  <c r="C2508" i="1"/>
  <c r="D2508" i="1"/>
  <c r="E2508" i="1"/>
  <c r="F2508" i="1"/>
  <c r="B2509" i="1"/>
  <c r="C2509" i="1"/>
  <c r="D2509" i="1"/>
  <c r="E2509" i="1"/>
  <c r="F2509" i="1"/>
  <c r="B2510" i="1"/>
  <c r="C2510" i="1"/>
  <c r="D2510" i="1"/>
  <c r="E2510" i="1"/>
  <c r="F2510" i="1"/>
  <c r="B2511" i="1"/>
  <c r="C2511" i="1"/>
  <c r="D2511" i="1"/>
  <c r="E2511" i="1"/>
  <c r="F2511" i="1"/>
  <c r="B2512" i="1"/>
  <c r="C2512" i="1"/>
  <c r="D2512" i="1"/>
  <c r="E2512" i="1"/>
  <c r="F2512" i="1"/>
  <c r="B2513" i="1"/>
  <c r="C2513" i="1"/>
  <c r="D2513" i="1"/>
  <c r="E2513" i="1"/>
  <c r="F2513" i="1"/>
  <c r="B2514" i="1"/>
  <c r="C2514" i="1"/>
  <c r="D2514" i="1"/>
  <c r="E2514" i="1"/>
  <c r="F2514" i="1"/>
  <c r="B2515" i="1"/>
  <c r="C2515" i="1"/>
  <c r="D2515" i="1"/>
  <c r="E2515" i="1"/>
  <c r="F2515" i="1"/>
  <c r="B2516" i="1"/>
  <c r="C2516" i="1"/>
  <c r="D2516" i="1"/>
  <c r="E2516" i="1"/>
  <c r="F2516" i="1"/>
  <c r="B2517" i="1"/>
  <c r="C2517" i="1"/>
  <c r="D2517" i="1"/>
  <c r="E2517" i="1"/>
  <c r="F2517" i="1"/>
  <c r="B2518" i="1"/>
  <c r="C2518" i="1"/>
  <c r="D2518" i="1"/>
  <c r="E2518" i="1"/>
  <c r="F2518" i="1"/>
  <c r="B2519" i="1"/>
  <c r="C2519" i="1"/>
  <c r="D2519" i="1"/>
  <c r="E2519" i="1"/>
  <c r="F2519" i="1"/>
  <c r="B2520" i="1"/>
  <c r="C2520" i="1"/>
  <c r="D2520" i="1"/>
  <c r="E2520" i="1"/>
  <c r="F2520" i="1"/>
  <c r="B2521" i="1"/>
  <c r="C2521" i="1"/>
  <c r="D2521" i="1"/>
  <c r="E2521" i="1"/>
  <c r="F2521" i="1"/>
  <c r="B2522" i="1"/>
  <c r="C2522" i="1"/>
  <c r="D2522" i="1"/>
  <c r="E2522" i="1"/>
  <c r="F2522" i="1"/>
  <c r="B2523" i="1"/>
  <c r="C2523" i="1"/>
  <c r="D2523" i="1"/>
  <c r="E2523" i="1"/>
  <c r="F2523" i="1"/>
  <c r="B2524" i="1"/>
  <c r="C2524" i="1"/>
  <c r="D2524" i="1"/>
  <c r="E2524" i="1"/>
  <c r="F2524" i="1"/>
  <c r="B2525" i="1"/>
  <c r="C2525" i="1"/>
  <c r="D2525" i="1"/>
  <c r="E2525" i="1"/>
  <c r="F2525" i="1"/>
  <c r="B2526" i="1"/>
  <c r="C2526" i="1"/>
  <c r="D2526" i="1"/>
  <c r="E2526" i="1"/>
  <c r="F2526" i="1"/>
  <c r="B2527" i="1"/>
  <c r="C2527" i="1"/>
  <c r="D2527" i="1"/>
  <c r="E2527" i="1"/>
  <c r="F2527" i="1"/>
  <c r="B2528" i="1"/>
  <c r="C2528" i="1"/>
  <c r="D2528" i="1"/>
  <c r="E2528" i="1"/>
  <c r="F2528" i="1"/>
  <c r="B2529" i="1"/>
  <c r="C2529" i="1"/>
  <c r="D2529" i="1"/>
  <c r="E2529" i="1"/>
  <c r="F2529" i="1"/>
  <c r="B2530" i="1"/>
  <c r="C2530" i="1"/>
  <c r="D2530" i="1"/>
  <c r="E2530" i="1"/>
  <c r="F2530" i="1"/>
  <c r="B2531" i="1"/>
  <c r="C2531" i="1"/>
  <c r="D2531" i="1"/>
  <c r="E2531" i="1"/>
  <c r="F2531" i="1"/>
  <c r="B2532" i="1"/>
  <c r="C2532" i="1"/>
  <c r="D2532" i="1"/>
  <c r="E2532" i="1"/>
  <c r="F2532" i="1"/>
  <c r="B2533" i="1"/>
  <c r="C2533" i="1"/>
  <c r="D2533" i="1"/>
  <c r="I2533" i="1" s="1"/>
  <c r="E2533" i="1"/>
  <c r="F2533" i="1"/>
  <c r="B2534" i="1"/>
  <c r="C2534" i="1"/>
  <c r="D2534" i="1"/>
  <c r="I2534" i="1" s="1"/>
  <c r="E2534" i="1"/>
  <c r="F2534" i="1"/>
  <c r="B2535" i="1"/>
  <c r="C2535" i="1"/>
  <c r="D2535" i="1"/>
  <c r="I2535" i="1" s="1"/>
  <c r="E2535" i="1"/>
  <c r="F2535" i="1"/>
  <c r="B2536" i="1"/>
  <c r="C2536" i="1"/>
  <c r="D2536" i="1"/>
  <c r="I2536" i="1" s="1"/>
  <c r="E2536" i="1"/>
  <c r="F2536" i="1"/>
  <c r="B2537" i="1"/>
  <c r="C2537" i="1"/>
  <c r="D2537" i="1"/>
  <c r="I2537" i="1" s="1"/>
  <c r="E2537" i="1"/>
  <c r="F2537" i="1"/>
  <c r="B2538" i="1"/>
  <c r="C2538" i="1"/>
  <c r="D2538" i="1"/>
  <c r="I2538" i="1" s="1"/>
  <c r="E2538" i="1"/>
  <c r="F2538" i="1"/>
  <c r="B2539" i="1"/>
  <c r="C2539" i="1"/>
  <c r="D2539" i="1"/>
  <c r="I2539" i="1" s="1"/>
  <c r="E2539" i="1"/>
  <c r="F2539" i="1"/>
  <c r="B2540" i="1"/>
  <c r="C2540" i="1"/>
  <c r="D2540" i="1"/>
  <c r="I2540" i="1" s="1"/>
  <c r="E2540" i="1"/>
  <c r="F2540" i="1"/>
  <c r="B2541" i="1"/>
  <c r="C2541" i="1"/>
  <c r="D2541" i="1"/>
  <c r="I2541" i="1" s="1"/>
  <c r="E2541" i="1"/>
  <c r="F2541" i="1"/>
  <c r="B2542" i="1"/>
  <c r="C2542" i="1"/>
  <c r="D2542" i="1"/>
  <c r="I2542" i="1" s="1"/>
  <c r="E2542" i="1"/>
  <c r="F2542" i="1"/>
  <c r="B2543" i="1"/>
  <c r="C2543" i="1"/>
  <c r="D2543" i="1"/>
  <c r="I2543" i="1" s="1"/>
  <c r="E2543" i="1"/>
  <c r="F2543" i="1"/>
  <c r="B2544" i="1"/>
  <c r="C2544" i="1"/>
  <c r="D2544" i="1"/>
  <c r="I2544" i="1" s="1"/>
  <c r="E2544" i="1"/>
  <c r="F2544" i="1"/>
  <c r="B2545" i="1"/>
  <c r="C2545" i="1"/>
  <c r="D2545" i="1"/>
  <c r="I2545" i="1" s="1"/>
  <c r="E2545" i="1"/>
  <c r="F2545" i="1"/>
  <c r="B2546" i="1"/>
  <c r="C2546" i="1"/>
  <c r="D2546" i="1"/>
  <c r="I2546" i="1" s="1"/>
  <c r="E2546" i="1"/>
  <c r="F2546" i="1"/>
  <c r="B2547" i="1"/>
  <c r="C2547" i="1"/>
  <c r="D2547" i="1"/>
  <c r="I2547" i="1" s="1"/>
  <c r="E2547" i="1"/>
  <c r="F2547" i="1"/>
  <c r="B2548" i="1"/>
  <c r="C2548" i="1"/>
  <c r="D2548" i="1"/>
  <c r="I2548" i="1" s="1"/>
  <c r="E2548" i="1"/>
  <c r="F2548" i="1"/>
  <c r="B2549" i="1"/>
  <c r="C2549" i="1"/>
  <c r="D2549" i="1"/>
  <c r="I2549" i="1" s="1"/>
  <c r="E2549" i="1"/>
  <c r="F2549" i="1"/>
  <c r="B2550" i="1"/>
  <c r="C2550" i="1"/>
  <c r="D2550" i="1"/>
  <c r="I2550" i="1" s="1"/>
  <c r="E2550" i="1"/>
  <c r="F2550" i="1"/>
  <c r="B2551" i="1"/>
  <c r="C2551" i="1"/>
  <c r="D2551" i="1"/>
  <c r="I2551" i="1" s="1"/>
  <c r="E2551" i="1"/>
  <c r="F2551" i="1"/>
  <c r="B2552" i="1"/>
  <c r="C2552" i="1"/>
  <c r="D2552" i="1"/>
  <c r="I2552" i="1" s="1"/>
  <c r="E2552" i="1"/>
  <c r="F2552" i="1"/>
  <c r="B2553" i="1"/>
  <c r="C2553" i="1"/>
  <c r="D2553" i="1"/>
  <c r="I2553" i="1" s="1"/>
  <c r="E2553" i="1"/>
  <c r="F2553" i="1"/>
  <c r="B2554" i="1"/>
  <c r="C2554" i="1"/>
  <c r="D2554" i="1"/>
  <c r="I2554" i="1" s="1"/>
  <c r="E2554" i="1"/>
  <c r="F2554" i="1"/>
  <c r="B2555" i="1"/>
  <c r="C2555" i="1"/>
  <c r="D2555" i="1"/>
  <c r="I2555" i="1" s="1"/>
  <c r="E2555" i="1"/>
  <c r="F2555" i="1"/>
  <c r="B2556" i="1"/>
  <c r="C2556" i="1"/>
  <c r="D2556" i="1"/>
  <c r="I2556" i="1" s="1"/>
  <c r="E2556" i="1"/>
  <c r="F2556" i="1"/>
  <c r="B2557" i="1"/>
  <c r="C2557" i="1"/>
  <c r="D2557" i="1"/>
  <c r="I2557" i="1" s="1"/>
  <c r="E2557" i="1"/>
  <c r="F2557" i="1"/>
  <c r="B2558" i="1"/>
  <c r="C2558" i="1"/>
  <c r="D2558" i="1"/>
  <c r="I2558" i="1" s="1"/>
  <c r="E2558" i="1"/>
  <c r="F2558" i="1"/>
  <c r="B2559" i="1"/>
  <c r="C2559" i="1"/>
  <c r="D2559" i="1"/>
  <c r="I2559" i="1" s="1"/>
  <c r="E2559" i="1"/>
  <c r="F2559" i="1"/>
  <c r="B2560" i="1"/>
  <c r="C2560" i="1"/>
  <c r="D2560" i="1"/>
  <c r="I2560" i="1" s="1"/>
  <c r="E2560" i="1"/>
  <c r="F2560" i="1"/>
  <c r="B2561" i="1"/>
  <c r="C2561" i="1"/>
  <c r="D2561" i="1"/>
  <c r="I2561" i="1" s="1"/>
  <c r="E2561" i="1"/>
  <c r="F2561" i="1"/>
  <c r="B2562" i="1"/>
  <c r="C2562" i="1"/>
  <c r="D2562" i="1"/>
  <c r="I2562" i="1" s="1"/>
  <c r="E2562" i="1"/>
  <c r="F2562" i="1"/>
  <c r="B2563" i="1"/>
  <c r="C2563" i="1"/>
  <c r="D2563" i="1"/>
  <c r="I2563" i="1" s="1"/>
  <c r="E2563" i="1"/>
  <c r="F2563" i="1"/>
  <c r="B2564" i="1"/>
  <c r="C2564" i="1"/>
  <c r="D2564" i="1"/>
  <c r="I2564" i="1" s="1"/>
  <c r="E2564" i="1"/>
  <c r="F2564" i="1"/>
  <c r="B2565" i="1"/>
  <c r="C2565" i="1"/>
  <c r="D2565" i="1"/>
  <c r="I2565" i="1" s="1"/>
  <c r="E2565" i="1"/>
  <c r="F2565" i="1"/>
  <c r="B2566" i="1"/>
  <c r="C2566" i="1"/>
  <c r="D2566" i="1"/>
  <c r="I2566" i="1" s="1"/>
  <c r="E2566" i="1"/>
  <c r="F2566" i="1"/>
  <c r="B2567" i="1"/>
  <c r="C2567" i="1"/>
  <c r="D2567" i="1"/>
  <c r="I2567" i="1" s="1"/>
  <c r="E2567" i="1"/>
  <c r="F2567" i="1"/>
  <c r="B2568" i="1"/>
  <c r="C2568" i="1"/>
  <c r="D2568" i="1"/>
  <c r="I2568" i="1" s="1"/>
  <c r="E2568" i="1"/>
  <c r="F2568" i="1"/>
  <c r="B2569" i="1"/>
  <c r="C2569" i="1"/>
  <c r="D2569" i="1"/>
  <c r="I2569" i="1" s="1"/>
  <c r="E2569" i="1"/>
  <c r="F2569" i="1"/>
  <c r="B2570" i="1"/>
  <c r="C2570" i="1"/>
  <c r="D2570" i="1"/>
  <c r="I2570" i="1" s="1"/>
  <c r="E2570" i="1"/>
  <c r="F2570" i="1"/>
  <c r="B2571" i="1"/>
  <c r="C2571" i="1"/>
  <c r="D2571" i="1"/>
  <c r="I2571" i="1" s="1"/>
  <c r="E2571" i="1"/>
  <c r="F2571" i="1"/>
  <c r="B2572" i="1"/>
  <c r="C2572" i="1"/>
  <c r="D2572" i="1"/>
  <c r="I2572" i="1" s="1"/>
  <c r="E2572" i="1"/>
  <c r="F2572" i="1"/>
  <c r="B2573" i="1"/>
  <c r="C2573" i="1"/>
  <c r="D2573" i="1"/>
  <c r="I2573" i="1" s="1"/>
  <c r="E2573" i="1"/>
  <c r="F2573" i="1"/>
  <c r="B2574" i="1"/>
  <c r="C2574" i="1"/>
  <c r="D2574" i="1"/>
  <c r="I2574" i="1" s="1"/>
  <c r="E2574" i="1"/>
  <c r="F2574" i="1"/>
  <c r="B2575" i="1"/>
  <c r="C2575" i="1"/>
  <c r="D2575" i="1"/>
  <c r="I2575" i="1" s="1"/>
  <c r="E2575" i="1"/>
  <c r="F2575" i="1"/>
  <c r="B2576" i="1"/>
  <c r="C2576" i="1"/>
  <c r="D2576" i="1"/>
  <c r="I2576" i="1" s="1"/>
  <c r="E2576" i="1"/>
  <c r="F2576" i="1"/>
  <c r="B2577" i="1"/>
  <c r="C2577" i="1"/>
  <c r="D2577" i="1"/>
  <c r="I2577" i="1" s="1"/>
  <c r="E2577" i="1"/>
  <c r="F2577" i="1"/>
  <c r="B2578" i="1"/>
  <c r="C2578" i="1"/>
  <c r="D2578" i="1"/>
  <c r="I2578" i="1" s="1"/>
  <c r="E2578" i="1"/>
  <c r="F2578" i="1"/>
  <c r="B2579" i="1"/>
  <c r="C2579" i="1"/>
  <c r="D2579" i="1"/>
  <c r="I2579" i="1" s="1"/>
  <c r="E2579" i="1"/>
  <c r="F2579" i="1"/>
  <c r="B2580" i="1"/>
  <c r="C2580" i="1"/>
  <c r="D2580" i="1"/>
  <c r="I2580" i="1" s="1"/>
  <c r="E2580" i="1"/>
  <c r="F2580" i="1"/>
  <c r="B2581" i="1"/>
  <c r="C2581" i="1"/>
  <c r="D2581" i="1"/>
  <c r="I2581" i="1" s="1"/>
  <c r="E2581" i="1"/>
  <c r="F2581" i="1"/>
  <c r="B2582" i="1"/>
  <c r="C2582" i="1"/>
  <c r="D2582" i="1"/>
  <c r="I2582" i="1" s="1"/>
  <c r="E2582" i="1"/>
  <c r="F2582" i="1"/>
  <c r="B2583" i="1"/>
  <c r="C2583" i="1"/>
  <c r="D2583" i="1"/>
  <c r="I2583" i="1" s="1"/>
  <c r="E2583" i="1"/>
  <c r="F2583" i="1"/>
  <c r="B2584" i="1"/>
  <c r="C2584" i="1"/>
  <c r="D2584" i="1"/>
  <c r="I2584" i="1" s="1"/>
  <c r="E2584" i="1"/>
  <c r="F2584" i="1"/>
  <c r="B2585" i="1"/>
  <c r="C2585" i="1"/>
  <c r="D2585" i="1"/>
  <c r="I2585" i="1" s="1"/>
  <c r="E2585" i="1"/>
  <c r="F2585" i="1"/>
  <c r="B2586" i="1"/>
  <c r="C2586" i="1"/>
  <c r="D2586" i="1"/>
  <c r="I2586" i="1" s="1"/>
  <c r="E2586" i="1"/>
  <c r="F2586" i="1"/>
  <c r="B2587" i="1"/>
  <c r="C2587" i="1"/>
  <c r="D2587" i="1"/>
  <c r="I2587" i="1" s="1"/>
  <c r="E2587" i="1"/>
  <c r="F2587" i="1"/>
  <c r="B2588" i="1"/>
  <c r="C2588" i="1"/>
  <c r="D2588" i="1"/>
  <c r="I2588" i="1" s="1"/>
  <c r="E2588" i="1"/>
  <c r="F2588" i="1"/>
  <c r="B2589" i="1"/>
  <c r="C2589" i="1"/>
  <c r="D2589" i="1"/>
  <c r="I2589" i="1" s="1"/>
  <c r="E2589" i="1"/>
  <c r="F2589" i="1"/>
  <c r="B2590" i="1"/>
  <c r="C2590" i="1"/>
  <c r="D2590" i="1"/>
  <c r="I2590" i="1" s="1"/>
  <c r="E2590" i="1"/>
  <c r="F2590" i="1"/>
  <c r="B2591" i="1"/>
  <c r="C2591" i="1"/>
  <c r="D2591" i="1"/>
  <c r="I2591" i="1" s="1"/>
  <c r="E2591" i="1"/>
  <c r="F2591" i="1"/>
  <c r="B2592" i="1"/>
  <c r="C2592" i="1"/>
  <c r="D2592" i="1"/>
  <c r="I2592" i="1" s="1"/>
  <c r="E2592" i="1"/>
  <c r="F2592" i="1"/>
  <c r="B2593" i="1"/>
  <c r="C2593" i="1"/>
  <c r="D2593" i="1"/>
  <c r="I2593" i="1" s="1"/>
  <c r="E2593" i="1"/>
  <c r="F2593" i="1"/>
  <c r="B2594" i="1"/>
  <c r="C2594" i="1"/>
  <c r="D2594" i="1"/>
  <c r="I2594" i="1" s="1"/>
  <c r="E2594" i="1"/>
  <c r="F2594" i="1"/>
  <c r="B2595" i="1"/>
  <c r="C2595" i="1"/>
  <c r="D2595" i="1"/>
  <c r="I2595" i="1" s="1"/>
  <c r="E2595" i="1"/>
  <c r="F2595" i="1"/>
  <c r="B2596" i="1"/>
  <c r="C2596" i="1"/>
  <c r="D2596" i="1"/>
  <c r="I2596" i="1" s="1"/>
  <c r="E2596" i="1"/>
  <c r="F2596" i="1"/>
  <c r="B2597" i="1"/>
  <c r="C2597" i="1"/>
  <c r="D2597" i="1"/>
  <c r="I2597" i="1" s="1"/>
  <c r="E2597" i="1"/>
  <c r="F2597" i="1"/>
  <c r="B2598" i="1"/>
  <c r="C2598" i="1"/>
  <c r="D2598" i="1"/>
  <c r="I2598" i="1" s="1"/>
  <c r="E2598" i="1"/>
  <c r="F2598" i="1"/>
  <c r="B2599" i="1"/>
  <c r="C2599" i="1"/>
  <c r="D2599" i="1"/>
  <c r="I2599" i="1" s="1"/>
  <c r="E2599" i="1"/>
  <c r="F2599" i="1"/>
  <c r="B2600" i="1"/>
  <c r="C2600" i="1"/>
  <c r="D2600" i="1"/>
  <c r="I2600" i="1" s="1"/>
  <c r="E2600" i="1"/>
  <c r="F2600" i="1"/>
  <c r="B2601" i="1"/>
  <c r="C2601" i="1"/>
  <c r="D2601" i="1"/>
  <c r="I2601" i="1" s="1"/>
  <c r="E2601" i="1"/>
  <c r="F2601" i="1"/>
  <c r="B2602" i="1"/>
  <c r="C2602" i="1"/>
  <c r="D2602" i="1"/>
  <c r="I2602" i="1" s="1"/>
  <c r="E2602" i="1"/>
  <c r="F2602" i="1"/>
  <c r="B2603" i="1"/>
  <c r="C2603" i="1"/>
  <c r="D2603" i="1"/>
  <c r="I2603" i="1" s="1"/>
  <c r="E2603" i="1"/>
  <c r="F2603" i="1"/>
  <c r="B2604" i="1"/>
  <c r="C2604" i="1"/>
  <c r="D2604" i="1"/>
  <c r="I2604" i="1" s="1"/>
  <c r="E2604" i="1"/>
  <c r="F2604" i="1"/>
  <c r="B2605" i="1"/>
  <c r="C2605" i="1"/>
  <c r="D2605" i="1"/>
  <c r="I2605" i="1" s="1"/>
  <c r="E2605" i="1"/>
  <c r="F2605" i="1"/>
  <c r="B2606" i="1"/>
  <c r="C2606" i="1"/>
  <c r="D2606" i="1"/>
  <c r="I2606" i="1" s="1"/>
  <c r="E2606" i="1"/>
  <c r="F2606" i="1"/>
  <c r="B2607" i="1"/>
  <c r="C2607" i="1"/>
  <c r="D2607" i="1"/>
  <c r="I2607" i="1" s="1"/>
  <c r="E2607" i="1"/>
  <c r="F2607" i="1"/>
  <c r="B2608" i="1"/>
  <c r="C2608" i="1"/>
  <c r="D2608" i="1"/>
  <c r="I2608" i="1" s="1"/>
  <c r="E2608" i="1"/>
  <c r="F2608" i="1"/>
  <c r="B2609" i="1"/>
  <c r="C2609" i="1"/>
  <c r="D2609" i="1"/>
  <c r="I2609" i="1" s="1"/>
  <c r="E2609" i="1"/>
  <c r="F2609" i="1"/>
  <c r="B2610" i="1"/>
  <c r="C2610" i="1"/>
  <c r="D2610" i="1"/>
  <c r="I2610" i="1" s="1"/>
  <c r="E2610" i="1"/>
  <c r="F2610" i="1"/>
  <c r="B2611" i="1"/>
  <c r="C2611" i="1"/>
  <c r="D2611" i="1"/>
  <c r="I2611" i="1" s="1"/>
  <c r="E2611" i="1"/>
  <c r="F2611" i="1"/>
  <c r="B2612" i="1"/>
  <c r="C2612" i="1"/>
  <c r="D2612" i="1"/>
  <c r="I2612" i="1" s="1"/>
  <c r="E2612" i="1"/>
  <c r="F2612" i="1"/>
  <c r="B2613" i="1"/>
  <c r="C2613" i="1"/>
  <c r="D2613" i="1"/>
  <c r="I2613" i="1" s="1"/>
  <c r="E2613" i="1"/>
  <c r="F2613" i="1"/>
  <c r="B2614" i="1"/>
  <c r="C2614" i="1"/>
  <c r="D2614" i="1"/>
  <c r="I2614" i="1" s="1"/>
  <c r="E2614" i="1"/>
  <c r="F2614" i="1"/>
  <c r="B2615" i="1"/>
  <c r="C2615" i="1"/>
  <c r="D2615" i="1"/>
  <c r="I2615" i="1" s="1"/>
  <c r="E2615" i="1"/>
  <c r="F2615" i="1"/>
  <c r="B2616" i="1"/>
  <c r="C2616" i="1"/>
  <c r="D2616" i="1"/>
  <c r="I2616" i="1" s="1"/>
  <c r="E2616" i="1"/>
  <c r="F2616" i="1"/>
  <c r="B2617" i="1"/>
  <c r="C2617" i="1"/>
  <c r="D2617" i="1"/>
  <c r="I2617" i="1" s="1"/>
  <c r="E2617" i="1"/>
  <c r="F2617" i="1"/>
  <c r="B2618" i="1"/>
  <c r="C2618" i="1"/>
  <c r="D2618" i="1"/>
  <c r="I2618" i="1" s="1"/>
  <c r="E2618" i="1"/>
  <c r="F2618" i="1"/>
  <c r="B2619" i="1"/>
  <c r="C2619" i="1"/>
  <c r="D2619" i="1"/>
  <c r="I2619" i="1" s="1"/>
  <c r="E2619" i="1"/>
  <c r="F2619" i="1"/>
  <c r="B2620" i="1"/>
  <c r="C2620" i="1"/>
  <c r="D2620" i="1"/>
  <c r="I2620" i="1" s="1"/>
  <c r="E2620" i="1"/>
  <c r="F2620" i="1"/>
  <c r="B2621" i="1"/>
  <c r="C2621" i="1"/>
  <c r="D2621" i="1"/>
  <c r="I2621" i="1" s="1"/>
  <c r="E2621" i="1"/>
  <c r="F2621" i="1"/>
  <c r="B2622" i="1"/>
  <c r="C2622" i="1"/>
  <c r="D2622" i="1"/>
  <c r="I2622" i="1" s="1"/>
  <c r="E2622" i="1"/>
  <c r="F2622" i="1"/>
  <c r="B2623" i="1"/>
  <c r="C2623" i="1"/>
  <c r="D2623" i="1"/>
  <c r="I2623" i="1" s="1"/>
  <c r="E2623" i="1"/>
  <c r="F2623" i="1"/>
  <c r="B2624" i="1"/>
  <c r="C2624" i="1"/>
  <c r="D2624" i="1"/>
  <c r="I2624" i="1" s="1"/>
  <c r="E2624" i="1"/>
  <c r="F2624" i="1"/>
  <c r="B2625" i="1"/>
  <c r="C2625" i="1"/>
  <c r="D2625" i="1"/>
  <c r="I2625" i="1" s="1"/>
  <c r="E2625" i="1"/>
  <c r="F2625" i="1"/>
  <c r="B2626" i="1"/>
  <c r="C2626" i="1"/>
  <c r="D2626" i="1"/>
  <c r="I2626" i="1" s="1"/>
  <c r="E2626" i="1"/>
  <c r="F2626" i="1"/>
  <c r="B2627" i="1"/>
  <c r="C2627" i="1"/>
  <c r="D2627" i="1"/>
  <c r="I2627" i="1" s="1"/>
  <c r="E2627" i="1"/>
  <c r="F2627" i="1"/>
  <c r="B2628" i="1"/>
  <c r="C2628" i="1"/>
  <c r="D2628" i="1"/>
  <c r="I2628" i="1" s="1"/>
  <c r="E2628" i="1"/>
  <c r="F2628" i="1"/>
  <c r="B2629" i="1"/>
  <c r="C2629" i="1"/>
  <c r="D2629" i="1"/>
  <c r="E2629" i="1"/>
  <c r="F2629" i="1"/>
  <c r="B2630" i="1"/>
  <c r="C2630" i="1"/>
  <c r="D2630" i="1"/>
  <c r="I2630" i="1" s="1"/>
  <c r="E2630" i="1"/>
  <c r="F2630" i="1"/>
  <c r="B2631" i="1"/>
  <c r="C2631" i="1"/>
  <c r="D2631" i="1"/>
  <c r="I2631" i="1" s="1"/>
  <c r="E2631" i="1"/>
  <c r="F2631" i="1"/>
  <c r="B2632" i="1"/>
  <c r="C2632" i="1"/>
  <c r="D2632" i="1"/>
  <c r="I2632" i="1" s="1"/>
  <c r="E2632" i="1"/>
  <c r="F2632" i="1"/>
  <c r="B2633" i="1"/>
  <c r="C2633" i="1"/>
  <c r="D2633" i="1"/>
  <c r="I2633" i="1" s="1"/>
  <c r="E2633" i="1"/>
  <c r="F2633" i="1"/>
  <c r="B2634" i="1"/>
  <c r="C2634" i="1"/>
  <c r="D2634" i="1"/>
  <c r="I2634" i="1" s="1"/>
  <c r="E2634" i="1"/>
  <c r="F2634" i="1"/>
  <c r="B2635" i="1"/>
  <c r="C2635" i="1"/>
  <c r="D2635" i="1"/>
  <c r="I2635" i="1" s="1"/>
  <c r="E2635" i="1"/>
  <c r="F2635" i="1"/>
  <c r="B2636" i="1"/>
  <c r="C2636" i="1"/>
  <c r="D2636" i="1"/>
  <c r="I2636" i="1" s="1"/>
  <c r="E2636" i="1"/>
  <c r="F2636" i="1"/>
  <c r="B2637" i="1"/>
  <c r="C2637" i="1"/>
  <c r="D2637" i="1"/>
  <c r="I2637" i="1" s="1"/>
  <c r="E2637" i="1"/>
  <c r="F2637" i="1"/>
  <c r="B2638" i="1"/>
  <c r="C2638" i="1"/>
  <c r="D2638" i="1"/>
  <c r="I2638" i="1" s="1"/>
  <c r="E2638" i="1"/>
  <c r="F2638" i="1"/>
  <c r="B2639" i="1"/>
  <c r="C2639" i="1"/>
  <c r="D2639" i="1"/>
  <c r="I2639" i="1" s="1"/>
  <c r="E2639" i="1"/>
  <c r="F2639" i="1"/>
  <c r="B2640" i="1"/>
  <c r="C2640" i="1"/>
  <c r="D2640" i="1"/>
  <c r="I2640" i="1" s="1"/>
  <c r="E2640" i="1"/>
  <c r="F2640" i="1"/>
  <c r="B2641" i="1"/>
  <c r="C2641" i="1"/>
  <c r="D2641" i="1"/>
  <c r="I2641" i="1" s="1"/>
  <c r="E2641" i="1"/>
  <c r="F2641" i="1"/>
  <c r="B2642" i="1"/>
  <c r="C2642" i="1"/>
  <c r="D2642" i="1"/>
  <c r="I2642" i="1" s="1"/>
  <c r="E2642" i="1"/>
  <c r="F2642" i="1"/>
  <c r="B2643" i="1"/>
  <c r="C2643" i="1"/>
  <c r="D2643" i="1"/>
  <c r="I2643" i="1" s="1"/>
  <c r="E2643" i="1"/>
  <c r="F2643" i="1"/>
  <c r="B2644" i="1"/>
  <c r="C2644" i="1"/>
  <c r="D2644" i="1"/>
  <c r="I2644" i="1" s="1"/>
  <c r="E2644" i="1"/>
  <c r="F2644" i="1"/>
  <c r="B2645" i="1"/>
  <c r="C2645" i="1"/>
  <c r="D2645" i="1"/>
  <c r="I2645" i="1" s="1"/>
  <c r="E2645" i="1"/>
  <c r="F2645" i="1"/>
  <c r="B2646" i="1"/>
  <c r="C2646" i="1"/>
  <c r="D2646" i="1"/>
  <c r="I2646" i="1" s="1"/>
  <c r="E2646" i="1"/>
  <c r="F2646" i="1"/>
  <c r="B2647" i="1"/>
  <c r="C2647" i="1"/>
  <c r="D2647" i="1"/>
  <c r="I2647" i="1" s="1"/>
  <c r="E2647" i="1"/>
  <c r="F2647" i="1"/>
  <c r="B2648" i="1"/>
  <c r="C2648" i="1"/>
  <c r="D2648" i="1"/>
  <c r="I2648" i="1" s="1"/>
  <c r="E2648" i="1"/>
  <c r="F2648" i="1"/>
  <c r="B2649" i="1"/>
  <c r="C2649" i="1"/>
  <c r="D2649" i="1"/>
  <c r="I2649" i="1" s="1"/>
  <c r="E2649" i="1"/>
  <c r="F2649" i="1"/>
  <c r="B2650" i="1"/>
  <c r="C2650" i="1"/>
  <c r="D2650" i="1"/>
  <c r="I2650" i="1" s="1"/>
  <c r="E2650" i="1"/>
  <c r="F2650" i="1"/>
  <c r="B2651" i="1"/>
  <c r="C2651" i="1"/>
  <c r="D2651" i="1"/>
  <c r="I2651" i="1" s="1"/>
  <c r="E2651" i="1"/>
  <c r="F2651" i="1"/>
  <c r="B2652" i="1"/>
  <c r="C2652" i="1"/>
  <c r="D2652" i="1"/>
  <c r="I2652" i="1" s="1"/>
  <c r="E2652" i="1"/>
  <c r="F2652" i="1"/>
  <c r="B2653" i="1"/>
  <c r="C2653" i="1"/>
  <c r="D2653" i="1"/>
  <c r="I2653" i="1" s="1"/>
  <c r="E2653" i="1"/>
  <c r="F2653" i="1"/>
  <c r="B2654" i="1"/>
  <c r="C2654" i="1"/>
  <c r="D2654" i="1"/>
  <c r="I2654" i="1" s="1"/>
  <c r="E2654" i="1"/>
  <c r="F2654" i="1"/>
  <c r="B2655" i="1"/>
  <c r="C2655" i="1"/>
  <c r="D2655" i="1"/>
  <c r="I2655" i="1" s="1"/>
  <c r="E2655" i="1"/>
  <c r="F2655" i="1"/>
  <c r="B2656" i="1"/>
  <c r="C2656" i="1"/>
  <c r="D2656" i="1"/>
  <c r="I2656" i="1" s="1"/>
  <c r="E2656" i="1"/>
  <c r="F2656" i="1"/>
  <c r="B2657" i="1"/>
  <c r="C2657" i="1"/>
  <c r="D2657" i="1"/>
  <c r="I2657" i="1" s="1"/>
  <c r="E2657" i="1"/>
  <c r="F2657" i="1"/>
  <c r="B2658" i="1"/>
  <c r="C2658" i="1"/>
  <c r="D2658" i="1"/>
  <c r="E2658" i="1"/>
  <c r="F2658" i="1"/>
  <c r="B2659" i="1"/>
  <c r="C2659" i="1"/>
  <c r="D2659" i="1"/>
  <c r="E2659" i="1"/>
  <c r="F2659" i="1"/>
  <c r="B2660" i="1"/>
  <c r="C2660" i="1"/>
  <c r="D2660" i="1"/>
  <c r="E2660" i="1"/>
  <c r="F2660" i="1"/>
  <c r="B2661" i="1"/>
  <c r="C2661" i="1"/>
  <c r="D2661" i="1"/>
  <c r="E2661" i="1"/>
  <c r="F2661" i="1"/>
  <c r="B2662" i="1"/>
  <c r="C2662" i="1"/>
  <c r="D2662" i="1"/>
  <c r="E2662" i="1"/>
  <c r="F2662" i="1"/>
  <c r="B2663" i="1"/>
  <c r="C2663" i="1"/>
  <c r="D2663" i="1"/>
  <c r="E2663" i="1"/>
  <c r="F2663" i="1"/>
  <c r="B2664" i="1"/>
  <c r="C2664" i="1"/>
  <c r="D2664" i="1"/>
  <c r="E2664" i="1"/>
  <c r="F2664" i="1"/>
  <c r="B2665" i="1"/>
  <c r="C2665" i="1"/>
  <c r="D2665" i="1"/>
  <c r="E2665" i="1"/>
  <c r="F2665" i="1"/>
  <c r="B2666" i="1"/>
  <c r="C2666" i="1"/>
  <c r="D2666" i="1"/>
  <c r="E2666" i="1"/>
  <c r="F2666" i="1"/>
  <c r="B2667" i="1"/>
  <c r="C2667" i="1"/>
  <c r="D2667" i="1"/>
  <c r="E2667" i="1"/>
  <c r="F2667" i="1"/>
  <c r="B2668" i="1"/>
  <c r="C2668" i="1"/>
  <c r="D2668" i="1"/>
  <c r="E2668" i="1"/>
  <c r="F2668" i="1"/>
  <c r="B2669" i="1"/>
  <c r="C2669" i="1"/>
  <c r="D2669" i="1"/>
  <c r="E2669" i="1"/>
  <c r="F2669" i="1"/>
  <c r="B2670" i="1"/>
  <c r="C2670" i="1"/>
  <c r="D2670" i="1"/>
  <c r="E2670" i="1"/>
  <c r="F2670" i="1"/>
  <c r="B2671" i="1"/>
  <c r="C2671" i="1"/>
  <c r="D2671" i="1"/>
  <c r="E2671" i="1"/>
  <c r="F2671" i="1"/>
  <c r="B2672" i="1"/>
  <c r="C2672" i="1"/>
  <c r="D2672" i="1"/>
  <c r="E2672" i="1"/>
  <c r="F2672" i="1"/>
  <c r="B2673" i="1"/>
  <c r="C2673" i="1"/>
  <c r="D2673" i="1"/>
  <c r="E2673" i="1"/>
  <c r="F2673" i="1"/>
  <c r="B2674" i="1"/>
  <c r="C2674" i="1"/>
  <c r="D2674" i="1"/>
  <c r="E2674" i="1"/>
  <c r="F2674" i="1"/>
  <c r="B2675" i="1"/>
  <c r="C2675" i="1"/>
  <c r="D2675" i="1"/>
  <c r="E2675" i="1"/>
  <c r="F2675" i="1"/>
  <c r="B2676" i="1"/>
  <c r="C2676" i="1"/>
  <c r="D2676" i="1"/>
  <c r="E2676" i="1"/>
  <c r="F2676" i="1"/>
  <c r="B2677" i="1"/>
  <c r="C2677" i="1"/>
  <c r="D2677" i="1"/>
  <c r="E2677" i="1"/>
  <c r="F2677" i="1"/>
  <c r="B2678" i="1"/>
  <c r="C2678" i="1"/>
  <c r="D2678" i="1"/>
  <c r="E2678" i="1"/>
  <c r="F2678" i="1"/>
  <c r="B2679" i="1"/>
  <c r="C2679" i="1"/>
  <c r="D2679" i="1"/>
  <c r="E2679" i="1"/>
  <c r="F2679" i="1"/>
  <c r="B2680" i="1"/>
  <c r="C2680" i="1"/>
  <c r="D2680" i="1"/>
  <c r="E2680" i="1"/>
  <c r="F2680" i="1"/>
  <c r="B2681" i="1"/>
  <c r="C2681" i="1"/>
  <c r="D2681" i="1"/>
  <c r="E2681" i="1"/>
  <c r="F2681" i="1"/>
  <c r="B2682" i="1"/>
  <c r="C2682" i="1"/>
  <c r="D2682" i="1"/>
  <c r="E2682" i="1"/>
  <c r="F2682" i="1"/>
  <c r="B2683" i="1"/>
  <c r="C2683" i="1"/>
  <c r="D2683" i="1"/>
  <c r="E2683" i="1"/>
  <c r="F2683" i="1"/>
  <c r="B2684" i="1"/>
  <c r="C2684" i="1"/>
  <c r="D2684" i="1"/>
  <c r="E2684" i="1"/>
  <c r="F2684" i="1"/>
  <c r="B2685" i="1"/>
  <c r="C2685" i="1"/>
  <c r="D2685" i="1"/>
  <c r="E2685" i="1"/>
  <c r="F2685" i="1"/>
  <c r="B2686" i="1"/>
  <c r="C2686" i="1"/>
  <c r="D2686" i="1"/>
  <c r="E2686" i="1"/>
  <c r="F2686" i="1"/>
  <c r="B2687" i="1"/>
  <c r="C2687" i="1"/>
  <c r="D2687" i="1"/>
  <c r="E2687" i="1"/>
  <c r="F2687" i="1"/>
  <c r="B2688" i="1"/>
  <c r="C2688" i="1"/>
  <c r="D2688" i="1"/>
  <c r="E2688" i="1"/>
  <c r="F2688" i="1"/>
  <c r="B2689" i="1"/>
  <c r="C2689" i="1"/>
  <c r="D2689" i="1"/>
  <c r="E2689" i="1"/>
  <c r="F2689" i="1"/>
  <c r="B2690" i="1"/>
  <c r="C2690" i="1"/>
  <c r="D2690" i="1"/>
  <c r="E2690" i="1"/>
  <c r="F2690" i="1"/>
  <c r="B2691" i="1"/>
  <c r="C2691" i="1"/>
  <c r="D2691" i="1"/>
  <c r="E2691" i="1"/>
  <c r="F2691" i="1"/>
  <c r="B2692" i="1"/>
  <c r="C2692" i="1"/>
  <c r="D2692" i="1"/>
  <c r="E2692" i="1"/>
  <c r="F2692" i="1"/>
  <c r="B2693" i="1"/>
  <c r="C2693" i="1"/>
  <c r="D2693" i="1"/>
  <c r="E2693" i="1"/>
  <c r="F2693" i="1"/>
  <c r="B2694" i="1"/>
  <c r="C2694" i="1"/>
  <c r="D2694" i="1"/>
  <c r="E2694" i="1"/>
  <c r="F2694" i="1"/>
  <c r="B2695" i="1"/>
  <c r="C2695" i="1"/>
  <c r="D2695" i="1"/>
  <c r="E2695" i="1"/>
  <c r="F2695" i="1"/>
  <c r="B2696" i="1"/>
  <c r="C2696" i="1"/>
  <c r="D2696" i="1"/>
  <c r="E2696" i="1"/>
  <c r="F2696" i="1"/>
  <c r="B2697" i="1"/>
  <c r="C2697" i="1"/>
  <c r="D2697" i="1"/>
  <c r="E2697" i="1"/>
  <c r="F2697" i="1"/>
  <c r="B2698" i="1"/>
  <c r="C2698" i="1"/>
  <c r="D2698" i="1"/>
  <c r="E2698" i="1"/>
  <c r="F2698" i="1"/>
  <c r="B2699" i="1"/>
  <c r="C2699" i="1"/>
  <c r="D2699" i="1"/>
  <c r="E2699" i="1"/>
  <c r="F2699" i="1"/>
  <c r="B2700" i="1"/>
  <c r="C2700" i="1"/>
  <c r="D2700" i="1"/>
  <c r="E2700" i="1"/>
  <c r="F2700" i="1"/>
  <c r="B2701" i="1"/>
  <c r="C2701" i="1"/>
  <c r="D2701" i="1"/>
  <c r="E2701" i="1"/>
  <c r="F2701" i="1"/>
  <c r="B2702" i="1"/>
  <c r="C2702" i="1"/>
  <c r="D2702" i="1"/>
  <c r="E2702" i="1"/>
  <c r="F2702" i="1"/>
  <c r="B2703" i="1"/>
  <c r="C2703" i="1"/>
  <c r="D2703" i="1"/>
  <c r="E2703" i="1"/>
  <c r="F2703" i="1"/>
  <c r="B2704" i="1"/>
  <c r="C2704" i="1"/>
  <c r="D2704" i="1"/>
  <c r="E2704" i="1"/>
  <c r="F2704" i="1"/>
  <c r="B2705" i="1"/>
  <c r="C2705" i="1"/>
  <c r="D2705" i="1"/>
  <c r="E2705" i="1"/>
  <c r="F2705" i="1"/>
  <c r="B2706" i="1"/>
  <c r="C2706" i="1"/>
  <c r="D2706" i="1"/>
  <c r="E2706" i="1"/>
  <c r="F2706" i="1"/>
  <c r="B2707" i="1"/>
  <c r="C2707" i="1"/>
  <c r="D2707" i="1"/>
  <c r="E2707" i="1"/>
  <c r="F2707" i="1"/>
  <c r="B2708" i="1"/>
  <c r="C2708" i="1"/>
  <c r="D2708" i="1"/>
  <c r="E2708" i="1"/>
  <c r="F2708" i="1"/>
  <c r="B2709" i="1"/>
  <c r="C2709" i="1"/>
  <c r="D2709" i="1"/>
  <c r="E2709" i="1"/>
  <c r="F2709" i="1"/>
  <c r="B2710" i="1"/>
  <c r="C2710" i="1"/>
  <c r="D2710" i="1"/>
  <c r="E2710" i="1"/>
  <c r="F2710" i="1"/>
  <c r="B2711" i="1"/>
  <c r="C2711" i="1"/>
  <c r="D2711" i="1"/>
  <c r="E2711" i="1"/>
  <c r="F2711" i="1"/>
  <c r="B2712" i="1"/>
  <c r="C2712" i="1"/>
  <c r="D2712" i="1"/>
  <c r="E2712" i="1"/>
  <c r="F2712" i="1"/>
  <c r="B2713" i="1"/>
  <c r="C2713" i="1"/>
  <c r="D2713" i="1"/>
  <c r="E2713" i="1"/>
  <c r="F2713" i="1"/>
  <c r="B2714" i="1"/>
  <c r="C2714" i="1"/>
  <c r="D2714" i="1"/>
  <c r="E2714" i="1"/>
  <c r="F2714" i="1"/>
  <c r="B2715" i="1"/>
  <c r="C2715" i="1"/>
  <c r="D2715" i="1"/>
  <c r="E2715" i="1"/>
  <c r="F2715" i="1"/>
  <c r="B2716" i="1"/>
  <c r="C2716" i="1"/>
  <c r="D2716" i="1"/>
  <c r="E2716" i="1"/>
  <c r="F2716" i="1"/>
  <c r="B2717" i="1"/>
  <c r="C2717" i="1"/>
  <c r="D2717" i="1"/>
  <c r="E2717" i="1"/>
  <c r="F2717" i="1"/>
  <c r="B2718" i="1"/>
  <c r="C2718" i="1"/>
  <c r="D2718" i="1"/>
  <c r="E2718" i="1"/>
  <c r="F2718" i="1"/>
  <c r="B2719" i="1"/>
  <c r="C2719" i="1"/>
  <c r="D2719" i="1"/>
  <c r="E2719" i="1"/>
  <c r="F2719" i="1"/>
  <c r="B2720" i="1"/>
  <c r="C2720" i="1"/>
  <c r="D2720" i="1"/>
  <c r="E2720" i="1"/>
  <c r="F2720" i="1"/>
  <c r="B2721" i="1"/>
  <c r="C2721" i="1"/>
  <c r="D2721" i="1"/>
  <c r="E2721" i="1"/>
  <c r="F2721" i="1"/>
  <c r="B2722" i="1"/>
  <c r="C2722" i="1"/>
  <c r="D2722" i="1"/>
  <c r="E2722" i="1"/>
  <c r="F2722" i="1"/>
  <c r="B2723" i="1"/>
  <c r="C2723" i="1"/>
  <c r="D2723" i="1"/>
  <c r="E2723" i="1"/>
  <c r="F2723" i="1"/>
  <c r="B2724" i="1"/>
  <c r="C2724" i="1"/>
  <c r="D2724" i="1"/>
  <c r="E2724" i="1"/>
  <c r="F2724" i="1"/>
  <c r="B2725" i="1"/>
  <c r="C2725" i="1"/>
  <c r="D2725" i="1"/>
  <c r="E2725" i="1"/>
  <c r="F2725" i="1"/>
  <c r="B2726" i="1"/>
  <c r="C2726" i="1"/>
  <c r="D2726" i="1"/>
  <c r="E2726" i="1"/>
  <c r="F2726" i="1"/>
  <c r="B2727" i="1"/>
  <c r="C2727" i="1"/>
  <c r="D2727" i="1"/>
  <c r="E2727" i="1"/>
  <c r="F2727" i="1"/>
  <c r="B2728" i="1"/>
  <c r="C2728" i="1"/>
  <c r="D2728" i="1"/>
  <c r="E2728" i="1"/>
  <c r="F2728" i="1"/>
  <c r="B2729" i="1"/>
  <c r="C2729" i="1"/>
  <c r="D2729" i="1"/>
  <c r="E2729" i="1"/>
  <c r="F2729" i="1"/>
  <c r="B2730" i="1"/>
  <c r="C2730" i="1"/>
  <c r="D2730" i="1"/>
  <c r="E2730" i="1"/>
  <c r="F2730" i="1"/>
  <c r="B2731" i="1"/>
  <c r="C2731" i="1"/>
  <c r="D2731" i="1"/>
  <c r="E2731" i="1"/>
  <c r="F2731" i="1"/>
  <c r="B2732" i="1"/>
  <c r="C2732" i="1"/>
  <c r="D2732" i="1"/>
  <c r="E2732" i="1"/>
  <c r="F2732" i="1"/>
  <c r="B2733" i="1"/>
  <c r="C2733" i="1"/>
  <c r="D2733" i="1"/>
  <c r="E2733" i="1"/>
  <c r="F2733" i="1"/>
  <c r="B2734" i="1"/>
  <c r="C2734" i="1"/>
  <c r="D2734" i="1"/>
  <c r="E2734" i="1"/>
  <c r="F2734" i="1"/>
  <c r="B2735" i="1"/>
  <c r="C2735" i="1"/>
  <c r="D2735" i="1"/>
  <c r="E2735" i="1"/>
  <c r="F2735" i="1"/>
  <c r="B2736" i="1"/>
  <c r="C2736" i="1"/>
  <c r="D2736" i="1"/>
  <c r="E2736" i="1"/>
  <c r="F2736" i="1"/>
  <c r="B2737" i="1"/>
  <c r="C2737" i="1"/>
  <c r="D2737" i="1"/>
  <c r="E2737" i="1"/>
  <c r="F2737" i="1"/>
  <c r="B2738" i="1"/>
  <c r="C2738" i="1"/>
  <c r="D2738" i="1"/>
  <c r="E2738" i="1"/>
  <c r="F2738" i="1"/>
  <c r="B2739" i="1"/>
  <c r="C2739" i="1"/>
  <c r="D2739" i="1"/>
  <c r="E2739" i="1"/>
  <c r="F2739" i="1"/>
  <c r="B2740" i="1"/>
  <c r="C2740" i="1"/>
  <c r="D2740" i="1"/>
  <c r="E2740" i="1"/>
  <c r="F2740" i="1"/>
  <c r="B2741" i="1"/>
  <c r="C2741" i="1"/>
  <c r="D2741" i="1"/>
  <c r="E2741" i="1"/>
  <c r="F2741" i="1"/>
  <c r="B2742" i="1"/>
  <c r="C2742" i="1"/>
  <c r="D2742" i="1"/>
  <c r="E2742" i="1"/>
  <c r="F2742" i="1"/>
  <c r="B2743" i="1"/>
  <c r="C2743" i="1"/>
  <c r="D2743" i="1"/>
  <c r="E2743" i="1"/>
  <c r="F2743" i="1"/>
  <c r="B2744" i="1"/>
  <c r="C2744" i="1"/>
  <c r="D2744" i="1"/>
  <c r="E2744" i="1"/>
  <c r="F2744" i="1"/>
  <c r="B2745" i="1"/>
  <c r="C2745" i="1"/>
  <c r="D2745" i="1"/>
  <c r="E2745" i="1"/>
  <c r="F2745" i="1"/>
  <c r="B2746" i="1"/>
  <c r="C2746" i="1"/>
  <c r="D2746" i="1"/>
  <c r="E2746" i="1"/>
  <c r="F2746" i="1"/>
  <c r="B2747" i="1"/>
  <c r="C2747" i="1"/>
  <c r="D2747" i="1"/>
  <c r="E2747" i="1"/>
  <c r="F2747" i="1"/>
  <c r="B2748" i="1"/>
  <c r="C2748" i="1"/>
  <c r="D2748" i="1"/>
  <c r="E2748" i="1"/>
  <c r="F2748" i="1"/>
  <c r="B2749" i="1"/>
  <c r="C2749" i="1"/>
  <c r="D2749" i="1"/>
  <c r="E2749" i="1"/>
  <c r="F2749" i="1"/>
  <c r="B2750" i="1"/>
  <c r="C2750" i="1"/>
  <c r="D2750" i="1"/>
  <c r="E2750" i="1"/>
  <c r="F2750" i="1"/>
  <c r="B2751" i="1"/>
  <c r="C2751" i="1"/>
  <c r="D2751" i="1"/>
  <c r="E2751" i="1"/>
  <c r="F2751" i="1"/>
  <c r="B2752" i="1"/>
  <c r="C2752" i="1"/>
  <c r="D2752" i="1"/>
  <c r="E2752" i="1"/>
  <c r="F2752" i="1"/>
  <c r="B2753" i="1"/>
  <c r="C2753" i="1"/>
  <c r="D2753" i="1"/>
  <c r="E2753" i="1"/>
  <c r="F2753" i="1"/>
  <c r="B2754" i="1"/>
  <c r="C2754" i="1"/>
  <c r="D2754" i="1"/>
  <c r="E2754" i="1"/>
  <c r="F2754" i="1"/>
  <c r="B2755" i="1"/>
  <c r="C2755" i="1"/>
  <c r="D2755" i="1"/>
  <c r="E2755" i="1"/>
  <c r="F2755" i="1"/>
  <c r="B2756" i="1"/>
  <c r="C2756" i="1"/>
  <c r="D2756" i="1"/>
  <c r="E2756" i="1"/>
  <c r="F2756" i="1"/>
  <c r="B2757" i="1"/>
  <c r="C2757" i="1"/>
  <c r="D2757" i="1"/>
  <c r="E2757" i="1"/>
  <c r="F2757" i="1"/>
  <c r="B2758" i="1"/>
  <c r="C2758" i="1"/>
  <c r="D2758" i="1"/>
  <c r="E2758" i="1"/>
  <c r="F2758" i="1"/>
  <c r="B2759" i="1"/>
  <c r="C2759" i="1"/>
  <c r="D2759" i="1"/>
  <c r="E2759" i="1"/>
  <c r="F2759" i="1"/>
  <c r="B2760" i="1"/>
  <c r="C2760" i="1"/>
  <c r="D2760" i="1"/>
  <c r="E2760" i="1"/>
  <c r="F2760" i="1"/>
  <c r="B2761" i="1"/>
  <c r="C2761" i="1"/>
  <c r="D2761" i="1"/>
  <c r="E2761" i="1"/>
  <c r="F2761" i="1"/>
  <c r="B2762" i="1"/>
  <c r="C2762" i="1"/>
  <c r="D2762" i="1"/>
  <c r="E2762" i="1"/>
  <c r="F2762" i="1"/>
  <c r="B2763" i="1"/>
  <c r="C2763" i="1"/>
  <c r="D2763" i="1"/>
  <c r="E2763" i="1"/>
  <c r="F2763" i="1"/>
  <c r="B2764" i="1"/>
  <c r="C2764" i="1"/>
  <c r="D2764" i="1"/>
  <c r="E2764" i="1"/>
  <c r="F2764" i="1"/>
  <c r="B2765" i="1"/>
  <c r="C2765" i="1"/>
  <c r="D2765" i="1"/>
  <c r="E2765" i="1"/>
  <c r="F2765" i="1"/>
  <c r="B2766" i="1"/>
  <c r="C2766" i="1"/>
  <c r="D2766" i="1"/>
  <c r="E2766" i="1"/>
  <c r="F2766" i="1"/>
  <c r="B2767" i="1"/>
  <c r="C2767" i="1"/>
  <c r="D2767" i="1"/>
  <c r="E2767" i="1"/>
  <c r="F2767" i="1"/>
  <c r="B2768" i="1"/>
  <c r="C2768" i="1"/>
  <c r="D2768" i="1"/>
  <c r="E2768" i="1"/>
  <c r="F2768" i="1"/>
  <c r="B2769" i="1"/>
  <c r="C2769" i="1"/>
  <c r="D2769" i="1"/>
  <c r="E2769" i="1"/>
  <c r="F2769" i="1"/>
  <c r="B2770" i="1"/>
  <c r="C2770" i="1"/>
  <c r="D2770" i="1"/>
  <c r="E2770" i="1"/>
  <c r="F2770" i="1"/>
  <c r="B2771" i="1"/>
  <c r="C2771" i="1"/>
  <c r="D2771" i="1"/>
  <c r="E2771" i="1"/>
  <c r="F2771" i="1"/>
  <c r="B2772" i="1"/>
  <c r="C2772" i="1"/>
  <c r="D2772" i="1"/>
  <c r="E2772" i="1"/>
  <c r="F2772" i="1"/>
  <c r="B2773" i="1"/>
  <c r="C2773" i="1"/>
  <c r="D2773" i="1"/>
  <c r="E2773" i="1"/>
  <c r="F2773" i="1"/>
  <c r="B2774" i="1"/>
  <c r="C2774" i="1"/>
  <c r="D2774" i="1"/>
  <c r="E2774" i="1"/>
  <c r="F2774" i="1"/>
  <c r="B2775" i="1"/>
  <c r="C2775" i="1"/>
  <c r="D2775" i="1"/>
  <c r="E2775" i="1"/>
  <c r="F2775" i="1"/>
  <c r="B2776" i="1"/>
  <c r="C2776" i="1"/>
  <c r="D2776" i="1"/>
  <c r="E2776" i="1"/>
  <c r="F2776" i="1"/>
  <c r="B2777" i="1"/>
  <c r="C2777" i="1"/>
  <c r="D2777" i="1"/>
  <c r="E2777" i="1"/>
  <c r="F2777" i="1"/>
  <c r="B2778" i="1"/>
  <c r="C2778" i="1"/>
  <c r="D2778" i="1"/>
  <c r="E2778" i="1"/>
  <c r="F2778" i="1"/>
  <c r="B2779" i="1"/>
  <c r="C2779" i="1"/>
  <c r="D2779" i="1"/>
  <c r="E2779" i="1"/>
  <c r="F2779" i="1"/>
  <c r="B2780" i="1"/>
  <c r="C2780" i="1"/>
  <c r="D2780" i="1"/>
  <c r="E2780" i="1"/>
  <c r="F2780" i="1"/>
  <c r="B2781" i="1"/>
  <c r="C2781" i="1"/>
  <c r="D2781" i="1"/>
  <c r="E2781" i="1"/>
  <c r="F2781" i="1"/>
  <c r="B2782" i="1"/>
  <c r="C2782" i="1"/>
  <c r="D2782" i="1"/>
  <c r="E2782" i="1"/>
  <c r="F2782" i="1"/>
  <c r="B2783" i="1"/>
  <c r="C2783" i="1"/>
  <c r="D2783" i="1"/>
  <c r="E2783" i="1"/>
  <c r="F2783" i="1"/>
  <c r="B2784" i="1"/>
  <c r="C2784" i="1"/>
  <c r="D2784" i="1"/>
  <c r="E2784" i="1"/>
  <c r="F2784" i="1"/>
  <c r="B2785" i="1"/>
  <c r="C2785" i="1"/>
  <c r="D2785" i="1"/>
  <c r="E2785" i="1"/>
  <c r="F2785" i="1"/>
  <c r="B2786" i="1"/>
  <c r="C2786" i="1"/>
  <c r="D2786" i="1"/>
  <c r="E2786" i="1"/>
  <c r="F2786" i="1"/>
  <c r="B2787" i="1"/>
  <c r="C2787" i="1"/>
  <c r="D2787" i="1"/>
  <c r="E2787" i="1"/>
  <c r="F2787" i="1"/>
  <c r="B2788" i="1"/>
  <c r="C2788" i="1"/>
  <c r="D2788" i="1"/>
  <c r="E2788" i="1"/>
  <c r="F2788" i="1"/>
  <c r="B2789" i="1"/>
  <c r="C2789" i="1"/>
  <c r="D2789" i="1"/>
  <c r="E2789" i="1"/>
  <c r="F2789" i="1"/>
  <c r="B2790" i="1"/>
  <c r="C2790" i="1"/>
  <c r="D2790" i="1"/>
  <c r="E2790" i="1"/>
  <c r="F2790" i="1"/>
  <c r="B2791" i="1"/>
  <c r="C2791" i="1"/>
  <c r="D2791" i="1"/>
  <c r="E2791" i="1"/>
  <c r="F2791" i="1"/>
  <c r="B2792" i="1"/>
  <c r="C2792" i="1"/>
  <c r="D2792" i="1"/>
  <c r="E2792" i="1"/>
  <c r="F2792" i="1"/>
  <c r="B2793" i="1"/>
  <c r="C2793" i="1"/>
  <c r="D2793" i="1"/>
  <c r="E2793" i="1"/>
  <c r="F2793" i="1"/>
  <c r="B2794" i="1"/>
  <c r="C2794" i="1"/>
  <c r="D2794" i="1"/>
  <c r="E2794" i="1"/>
  <c r="F2794" i="1"/>
  <c r="B2795" i="1"/>
  <c r="C2795" i="1"/>
  <c r="D2795" i="1"/>
  <c r="E2795" i="1"/>
  <c r="F2795" i="1"/>
  <c r="B2796" i="1"/>
  <c r="C2796" i="1"/>
  <c r="D2796" i="1"/>
  <c r="E2796" i="1"/>
  <c r="F2796" i="1"/>
  <c r="B2797" i="1"/>
  <c r="C2797" i="1"/>
  <c r="D2797" i="1"/>
  <c r="E2797" i="1"/>
  <c r="F2797" i="1"/>
  <c r="B2798" i="1"/>
  <c r="C2798" i="1"/>
  <c r="D2798" i="1"/>
  <c r="E2798" i="1"/>
  <c r="F2798" i="1"/>
  <c r="B2799" i="1"/>
  <c r="C2799" i="1"/>
  <c r="D2799" i="1"/>
  <c r="E2799" i="1"/>
  <c r="F2799" i="1"/>
  <c r="B2800" i="1"/>
  <c r="C2800" i="1"/>
  <c r="D2800" i="1"/>
  <c r="E2800" i="1"/>
  <c r="F2800" i="1"/>
  <c r="B2801" i="1"/>
  <c r="C2801" i="1"/>
  <c r="D2801" i="1"/>
  <c r="E2801" i="1"/>
  <c r="F2801" i="1"/>
  <c r="B2802" i="1"/>
  <c r="C2802" i="1"/>
  <c r="D2802" i="1"/>
  <c r="E2802" i="1"/>
  <c r="F2802" i="1"/>
  <c r="B2803" i="1"/>
  <c r="C2803" i="1"/>
  <c r="D2803" i="1"/>
  <c r="E2803" i="1"/>
  <c r="F2803" i="1"/>
  <c r="B2804" i="1"/>
  <c r="C2804" i="1"/>
  <c r="D2804" i="1"/>
  <c r="E2804" i="1"/>
  <c r="F2804" i="1"/>
  <c r="B2805" i="1"/>
  <c r="C2805" i="1"/>
  <c r="D2805" i="1"/>
  <c r="E2805" i="1"/>
  <c r="F2805" i="1"/>
  <c r="B2806" i="1"/>
  <c r="C2806" i="1"/>
  <c r="D2806" i="1"/>
  <c r="E2806" i="1"/>
  <c r="F2806" i="1"/>
  <c r="B2807" i="1"/>
  <c r="C2807" i="1"/>
  <c r="D2807" i="1"/>
  <c r="E2807" i="1"/>
  <c r="F2807" i="1"/>
  <c r="B2808" i="1"/>
  <c r="C2808" i="1"/>
  <c r="D2808" i="1"/>
  <c r="E2808" i="1"/>
  <c r="F2808" i="1"/>
  <c r="B2809" i="1"/>
  <c r="C2809" i="1"/>
  <c r="D2809" i="1"/>
  <c r="E2809" i="1"/>
  <c r="F2809" i="1"/>
  <c r="B2810" i="1"/>
  <c r="C2810" i="1"/>
  <c r="D2810" i="1"/>
  <c r="E2810" i="1"/>
  <c r="F2810" i="1"/>
  <c r="B2811" i="1"/>
  <c r="C2811" i="1"/>
  <c r="D2811" i="1"/>
  <c r="E2811" i="1"/>
  <c r="F2811" i="1"/>
  <c r="B2812" i="1"/>
  <c r="C2812" i="1"/>
  <c r="D2812" i="1"/>
  <c r="E2812" i="1"/>
  <c r="F2812" i="1"/>
  <c r="B2813" i="1"/>
  <c r="C2813" i="1"/>
  <c r="D2813" i="1"/>
  <c r="E2813" i="1"/>
  <c r="F2813" i="1"/>
  <c r="B2814" i="1"/>
  <c r="C2814" i="1"/>
  <c r="D2814" i="1"/>
  <c r="E2814" i="1"/>
  <c r="F2814" i="1"/>
  <c r="B2815" i="1"/>
  <c r="C2815" i="1"/>
  <c r="D2815" i="1"/>
  <c r="E2815" i="1"/>
  <c r="F2815" i="1"/>
  <c r="B2816" i="1"/>
  <c r="C2816" i="1"/>
  <c r="D2816" i="1"/>
  <c r="E2816" i="1"/>
  <c r="F2816" i="1"/>
  <c r="B2817" i="1"/>
  <c r="C2817" i="1"/>
  <c r="D2817" i="1"/>
  <c r="E2817" i="1"/>
  <c r="F2817" i="1"/>
  <c r="B2818" i="1"/>
  <c r="C2818" i="1"/>
  <c r="D2818" i="1"/>
  <c r="E2818" i="1"/>
  <c r="F2818" i="1"/>
  <c r="B2819" i="1"/>
  <c r="C2819" i="1"/>
  <c r="D2819" i="1"/>
  <c r="E2819" i="1"/>
  <c r="F2819" i="1"/>
  <c r="B2820" i="1"/>
  <c r="C2820" i="1"/>
  <c r="D2820" i="1"/>
  <c r="E2820" i="1"/>
  <c r="F2820" i="1"/>
  <c r="B2821" i="1"/>
  <c r="C2821" i="1"/>
  <c r="D2821" i="1"/>
  <c r="E2821" i="1"/>
  <c r="F2821" i="1"/>
  <c r="B2822" i="1"/>
  <c r="C2822" i="1"/>
  <c r="D2822" i="1"/>
  <c r="E2822" i="1"/>
  <c r="F2822" i="1"/>
  <c r="B2823" i="1"/>
  <c r="C2823" i="1"/>
  <c r="D2823" i="1"/>
  <c r="E2823" i="1"/>
  <c r="F2823" i="1"/>
  <c r="B2824" i="1"/>
  <c r="C2824" i="1"/>
  <c r="D2824" i="1"/>
  <c r="E2824" i="1"/>
  <c r="F2824" i="1"/>
  <c r="B2825" i="1"/>
  <c r="C2825" i="1"/>
  <c r="D2825" i="1"/>
  <c r="E2825" i="1"/>
  <c r="F2825" i="1"/>
  <c r="B2826" i="1"/>
  <c r="C2826" i="1"/>
  <c r="D2826" i="1"/>
  <c r="E2826" i="1"/>
  <c r="F2826" i="1"/>
  <c r="B2827" i="1"/>
  <c r="C2827" i="1"/>
  <c r="D2827" i="1"/>
  <c r="E2827" i="1"/>
  <c r="F2827" i="1"/>
  <c r="B2828" i="1"/>
  <c r="C2828" i="1"/>
  <c r="D2828" i="1"/>
  <c r="E2828" i="1"/>
  <c r="F2828" i="1"/>
  <c r="B2829" i="1"/>
  <c r="C2829" i="1"/>
  <c r="D2829" i="1"/>
  <c r="E2829" i="1"/>
  <c r="F2829" i="1"/>
  <c r="B2830" i="1"/>
  <c r="C2830" i="1"/>
  <c r="D2830" i="1"/>
  <c r="E2830" i="1"/>
  <c r="F2830" i="1"/>
  <c r="B2831" i="1"/>
  <c r="C2831" i="1"/>
  <c r="D2831" i="1"/>
  <c r="E2831" i="1"/>
  <c r="F2831" i="1"/>
  <c r="B2832" i="1"/>
  <c r="C2832" i="1"/>
  <c r="D2832" i="1"/>
  <c r="E2832" i="1"/>
  <c r="F2832" i="1"/>
  <c r="B2833" i="1"/>
  <c r="C2833" i="1"/>
  <c r="D2833" i="1"/>
  <c r="E2833" i="1"/>
  <c r="F2833" i="1"/>
  <c r="B2834" i="1"/>
  <c r="C2834" i="1"/>
  <c r="D2834" i="1"/>
  <c r="E2834" i="1"/>
  <c r="F2834" i="1"/>
  <c r="B2835" i="1"/>
  <c r="C2835" i="1"/>
  <c r="D2835" i="1"/>
  <c r="E2835" i="1"/>
  <c r="F2835" i="1"/>
  <c r="B2836" i="1"/>
  <c r="C2836" i="1"/>
  <c r="D2836" i="1"/>
  <c r="E2836" i="1"/>
  <c r="F2836" i="1"/>
  <c r="B2837" i="1"/>
  <c r="C2837" i="1"/>
  <c r="D2837" i="1"/>
  <c r="E2837" i="1"/>
  <c r="F2837" i="1"/>
  <c r="B2838" i="1"/>
  <c r="C2838" i="1"/>
  <c r="D2838" i="1"/>
  <c r="E2838" i="1"/>
  <c r="F2838" i="1"/>
  <c r="B2839" i="1"/>
  <c r="C2839" i="1"/>
  <c r="D2839" i="1"/>
  <c r="E2839" i="1"/>
  <c r="F2839" i="1"/>
  <c r="B2840" i="1"/>
  <c r="C2840" i="1"/>
  <c r="D2840" i="1"/>
  <c r="E2840" i="1"/>
  <c r="F2840" i="1"/>
  <c r="B2841" i="1"/>
  <c r="C2841" i="1"/>
  <c r="D2841" i="1"/>
  <c r="E2841" i="1"/>
  <c r="F2841" i="1"/>
  <c r="B2842" i="1"/>
  <c r="C2842" i="1"/>
  <c r="D2842" i="1"/>
  <c r="E2842" i="1"/>
  <c r="F2842" i="1"/>
  <c r="B2843" i="1"/>
  <c r="C2843" i="1"/>
  <c r="D2843" i="1"/>
  <c r="E2843" i="1"/>
  <c r="F2843" i="1"/>
  <c r="B2844" i="1"/>
  <c r="C2844" i="1"/>
  <c r="D2844" i="1"/>
  <c r="E2844" i="1"/>
  <c r="F2844" i="1"/>
  <c r="B2845" i="1"/>
  <c r="C2845" i="1"/>
  <c r="D2845" i="1"/>
  <c r="E2845" i="1"/>
  <c r="F2845" i="1"/>
  <c r="B2846" i="1"/>
  <c r="C2846" i="1"/>
  <c r="D2846" i="1"/>
  <c r="E2846" i="1"/>
  <c r="F2846" i="1"/>
  <c r="B2847" i="1"/>
  <c r="C2847" i="1"/>
  <c r="D2847" i="1"/>
  <c r="E2847" i="1"/>
  <c r="F2847" i="1"/>
  <c r="B2848" i="1"/>
  <c r="C2848" i="1"/>
  <c r="D2848" i="1"/>
  <c r="E2848" i="1"/>
  <c r="F2848" i="1"/>
  <c r="B2849" i="1"/>
  <c r="C2849" i="1"/>
  <c r="D2849" i="1"/>
  <c r="E2849" i="1"/>
  <c r="F2849" i="1"/>
  <c r="B2850" i="1"/>
  <c r="C2850" i="1"/>
  <c r="D2850" i="1"/>
  <c r="E2850" i="1"/>
  <c r="F2850" i="1"/>
  <c r="B2851" i="1"/>
  <c r="C2851" i="1"/>
  <c r="D2851" i="1"/>
  <c r="E2851" i="1"/>
  <c r="F2851" i="1"/>
  <c r="B2852" i="1"/>
  <c r="C2852" i="1"/>
  <c r="D2852" i="1"/>
  <c r="E2852" i="1"/>
  <c r="F2852" i="1"/>
  <c r="B2853" i="1"/>
  <c r="C2853" i="1"/>
  <c r="D2853" i="1"/>
  <c r="E2853" i="1"/>
  <c r="F2853" i="1"/>
  <c r="B2854" i="1"/>
  <c r="C2854" i="1"/>
  <c r="D2854" i="1"/>
  <c r="E2854" i="1"/>
  <c r="F2854" i="1"/>
  <c r="B2855" i="1"/>
  <c r="C2855" i="1"/>
  <c r="D2855" i="1"/>
  <c r="E2855" i="1"/>
  <c r="F2855" i="1"/>
  <c r="B2856" i="1"/>
  <c r="C2856" i="1"/>
  <c r="D2856" i="1"/>
  <c r="E2856" i="1"/>
  <c r="F2856" i="1"/>
  <c r="B2857" i="1"/>
  <c r="C2857" i="1"/>
  <c r="D2857" i="1"/>
  <c r="E2857" i="1"/>
  <c r="F2857" i="1"/>
  <c r="B2858" i="1"/>
  <c r="C2858" i="1"/>
  <c r="D2858" i="1"/>
  <c r="E2858" i="1"/>
  <c r="F2858" i="1"/>
  <c r="B2859" i="1"/>
  <c r="C2859" i="1"/>
  <c r="D2859" i="1"/>
  <c r="E2859" i="1"/>
  <c r="F2859" i="1"/>
  <c r="B2860" i="1"/>
  <c r="C2860" i="1"/>
  <c r="D2860" i="1"/>
  <c r="E2860" i="1"/>
  <c r="F2860" i="1"/>
  <c r="B2861" i="1"/>
  <c r="C2861" i="1"/>
  <c r="D2861" i="1"/>
  <c r="E2861" i="1"/>
  <c r="F2861" i="1"/>
  <c r="B2862" i="1"/>
  <c r="C2862" i="1"/>
  <c r="D2862" i="1"/>
  <c r="E2862" i="1"/>
  <c r="F2862" i="1"/>
  <c r="B2863" i="1"/>
  <c r="C2863" i="1"/>
  <c r="D2863" i="1"/>
  <c r="E2863" i="1"/>
  <c r="F2863" i="1"/>
  <c r="B2864" i="1"/>
  <c r="C2864" i="1"/>
  <c r="D2864" i="1"/>
  <c r="E2864" i="1"/>
  <c r="F2864" i="1"/>
  <c r="B2865" i="1"/>
  <c r="C2865" i="1"/>
  <c r="D2865" i="1"/>
  <c r="E2865" i="1"/>
  <c r="F2865" i="1"/>
  <c r="B2866" i="1"/>
  <c r="C2866" i="1"/>
  <c r="D2866" i="1"/>
  <c r="E2866" i="1"/>
  <c r="F2866" i="1"/>
  <c r="B2867" i="1"/>
  <c r="C2867" i="1"/>
  <c r="D2867" i="1"/>
  <c r="E2867" i="1"/>
  <c r="F2867" i="1"/>
  <c r="B2868" i="1"/>
  <c r="C2868" i="1"/>
  <c r="D2868" i="1"/>
  <c r="E2868" i="1"/>
  <c r="F2868" i="1"/>
  <c r="B2869" i="1"/>
  <c r="C2869" i="1"/>
  <c r="D2869" i="1"/>
  <c r="E2869" i="1"/>
  <c r="F2869" i="1"/>
  <c r="B2870" i="1"/>
  <c r="C2870" i="1"/>
  <c r="D2870" i="1"/>
  <c r="E2870" i="1"/>
  <c r="F2870" i="1"/>
  <c r="B2871" i="1"/>
  <c r="C2871" i="1"/>
  <c r="D2871" i="1"/>
  <c r="E2871" i="1"/>
  <c r="F2871" i="1"/>
  <c r="B2872" i="1"/>
  <c r="C2872" i="1"/>
  <c r="D2872" i="1"/>
  <c r="E2872" i="1"/>
  <c r="F2872" i="1"/>
  <c r="B2873" i="1"/>
  <c r="C2873" i="1"/>
  <c r="D2873" i="1"/>
  <c r="E2873" i="1"/>
  <c r="F2873" i="1"/>
  <c r="B2874" i="1"/>
  <c r="C2874" i="1"/>
  <c r="D2874" i="1"/>
  <c r="E2874" i="1"/>
  <c r="F2874" i="1"/>
  <c r="B2875" i="1"/>
  <c r="C2875" i="1"/>
  <c r="D2875" i="1"/>
  <c r="E2875" i="1"/>
  <c r="F2875" i="1"/>
  <c r="B2876" i="1"/>
  <c r="C2876" i="1"/>
  <c r="D2876" i="1"/>
  <c r="E2876" i="1"/>
  <c r="F2876" i="1"/>
  <c r="B2877" i="1"/>
  <c r="C2877" i="1"/>
  <c r="D2877" i="1"/>
  <c r="E2877" i="1"/>
  <c r="F2877" i="1"/>
  <c r="B2878" i="1"/>
  <c r="C2878" i="1"/>
  <c r="D2878" i="1"/>
  <c r="E2878" i="1"/>
  <c r="F2878" i="1"/>
  <c r="B2879" i="1"/>
  <c r="C2879" i="1"/>
  <c r="D2879" i="1"/>
  <c r="E2879" i="1"/>
  <c r="F2879" i="1"/>
  <c r="B2880" i="1"/>
  <c r="C2880" i="1"/>
  <c r="D2880" i="1"/>
  <c r="E2880" i="1"/>
  <c r="F2880" i="1"/>
  <c r="B2881" i="1"/>
  <c r="C2881" i="1"/>
  <c r="D2881" i="1"/>
  <c r="E2881" i="1"/>
  <c r="F2881" i="1"/>
  <c r="B2882" i="1"/>
  <c r="C2882" i="1"/>
  <c r="D2882" i="1"/>
  <c r="E2882" i="1"/>
  <c r="F2882" i="1"/>
  <c r="B2883" i="1"/>
  <c r="C2883" i="1"/>
  <c r="D2883" i="1"/>
  <c r="E2883" i="1"/>
  <c r="F2883" i="1"/>
  <c r="B2884" i="1"/>
  <c r="C2884" i="1"/>
  <c r="D2884" i="1"/>
  <c r="E2884" i="1"/>
  <c r="F2884" i="1"/>
  <c r="B2885" i="1"/>
  <c r="C2885" i="1"/>
  <c r="D2885" i="1"/>
  <c r="E2885" i="1"/>
  <c r="F2885" i="1"/>
  <c r="B2886" i="1"/>
  <c r="C2886" i="1"/>
  <c r="D2886" i="1"/>
  <c r="E2886" i="1"/>
  <c r="F2886" i="1"/>
  <c r="B2887" i="1"/>
  <c r="C2887" i="1"/>
  <c r="D2887" i="1"/>
  <c r="E2887" i="1"/>
  <c r="F2887" i="1"/>
  <c r="B2888" i="1"/>
  <c r="C2888" i="1"/>
  <c r="D2888" i="1"/>
  <c r="E2888" i="1"/>
  <c r="F2888" i="1"/>
  <c r="B2889" i="1"/>
  <c r="C2889" i="1"/>
  <c r="D2889" i="1"/>
  <c r="E2889" i="1"/>
  <c r="F2889" i="1"/>
  <c r="B2890" i="1"/>
  <c r="C2890" i="1"/>
  <c r="D2890" i="1"/>
  <c r="E2890" i="1"/>
  <c r="F2890" i="1"/>
  <c r="B2891" i="1"/>
  <c r="C2891" i="1"/>
  <c r="D2891" i="1"/>
  <c r="E2891" i="1"/>
  <c r="F2891" i="1"/>
  <c r="B2892" i="1"/>
  <c r="C2892" i="1"/>
  <c r="D2892" i="1"/>
  <c r="E2892" i="1"/>
  <c r="F2892" i="1"/>
  <c r="B2893" i="1"/>
  <c r="C2893" i="1"/>
  <c r="D2893" i="1"/>
  <c r="E2893" i="1"/>
  <c r="F2893" i="1"/>
  <c r="B2894" i="1"/>
  <c r="C2894" i="1"/>
  <c r="D2894" i="1"/>
  <c r="E2894" i="1"/>
  <c r="F2894" i="1"/>
  <c r="B2895" i="1"/>
  <c r="C2895" i="1"/>
  <c r="D2895" i="1"/>
  <c r="E2895" i="1"/>
  <c r="F2895" i="1"/>
  <c r="B2896" i="1"/>
  <c r="C2896" i="1"/>
  <c r="D2896" i="1"/>
  <c r="E2896" i="1"/>
  <c r="F2896" i="1"/>
  <c r="B2897" i="1"/>
  <c r="C2897" i="1"/>
  <c r="D2897" i="1"/>
  <c r="E2897" i="1"/>
  <c r="F2897" i="1"/>
  <c r="B2898" i="1"/>
  <c r="C2898" i="1"/>
  <c r="D2898" i="1"/>
  <c r="E2898" i="1"/>
  <c r="F2898" i="1"/>
  <c r="B2899" i="1"/>
  <c r="C2899" i="1"/>
  <c r="D2899" i="1"/>
  <c r="E2899" i="1"/>
  <c r="F2899" i="1"/>
  <c r="B2900" i="1"/>
  <c r="C2900" i="1"/>
  <c r="D2900" i="1"/>
  <c r="E2900" i="1"/>
  <c r="F2900" i="1"/>
  <c r="B2901" i="1"/>
  <c r="C2901" i="1"/>
  <c r="D2901" i="1"/>
  <c r="E2901" i="1"/>
  <c r="F2901" i="1"/>
  <c r="B2902" i="1"/>
  <c r="C2902" i="1"/>
  <c r="D2902" i="1"/>
  <c r="E2902" i="1"/>
  <c r="F2902" i="1"/>
  <c r="B2903" i="1"/>
  <c r="C2903" i="1"/>
  <c r="D2903" i="1"/>
  <c r="E2903" i="1"/>
  <c r="F2903" i="1"/>
  <c r="B2904" i="1"/>
  <c r="C2904" i="1"/>
  <c r="D2904" i="1"/>
  <c r="E2904" i="1"/>
  <c r="F2904" i="1"/>
  <c r="B2905" i="1"/>
  <c r="C2905" i="1"/>
  <c r="D2905" i="1"/>
  <c r="E2905" i="1"/>
  <c r="F2905" i="1"/>
  <c r="B2906" i="1"/>
  <c r="C2906" i="1"/>
  <c r="D2906" i="1"/>
  <c r="E2906" i="1"/>
  <c r="F2906" i="1"/>
  <c r="B2907" i="1"/>
  <c r="C2907" i="1"/>
  <c r="D2907" i="1"/>
  <c r="E2907" i="1"/>
  <c r="F2907" i="1"/>
  <c r="B2908" i="1"/>
  <c r="C2908" i="1"/>
  <c r="D2908" i="1"/>
  <c r="E2908" i="1"/>
  <c r="F2908" i="1"/>
  <c r="B2909" i="1"/>
  <c r="C2909" i="1"/>
  <c r="D2909" i="1"/>
  <c r="E2909" i="1"/>
  <c r="F2909" i="1"/>
  <c r="B2910" i="1"/>
  <c r="C2910" i="1"/>
  <c r="D2910" i="1"/>
  <c r="E2910" i="1"/>
  <c r="F2910" i="1"/>
  <c r="B2911" i="1"/>
  <c r="C2911" i="1"/>
  <c r="D2911" i="1"/>
  <c r="E2911" i="1"/>
  <c r="F2911" i="1"/>
  <c r="B2912" i="1"/>
  <c r="C2912" i="1"/>
  <c r="D2912" i="1"/>
  <c r="E2912" i="1"/>
  <c r="F2912" i="1"/>
  <c r="B2913" i="1"/>
  <c r="C2913" i="1"/>
  <c r="D2913" i="1"/>
  <c r="E2913" i="1"/>
  <c r="F2913" i="1"/>
  <c r="B2914" i="1"/>
  <c r="C2914" i="1"/>
  <c r="D2914" i="1"/>
  <c r="E2914" i="1"/>
  <c r="F2914" i="1"/>
  <c r="B2915" i="1"/>
  <c r="C2915" i="1"/>
  <c r="D2915" i="1"/>
  <c r="E2915" i="1"/>
  <c r="F2915" i="1"/>
  <c r="B2916" i="1"/>
  <c r="C2916" i="1"/>
  <c r="D2916" i="1"/>
  <c r="E2916" i="1"/>
  <c r="F2916" i="1"/>
  <c r="B2917" i="1"/>
  <c r="C2917" i="1"/>
  <c r="D2917" i="1"/>
  <c r="E2917" i="1"/>
  <c r="F2917" i="1"/>
  <c r="B2918" i="1"/>
  <c r="C2918" i="1"/>
  <c r="D2918" i="1"/>
  <c r="E2918" i="1"/>
  <c r="F2918" i="1"/>
  <c r="B2919" i="1"/>
  <c r="C2919" i="1"/>
  <c r="D2919" i="1"/>
  <c r="E2919" i="1"/>
  <c r="F2919" i="1"/>
  <c r="B2920" i="1"/>
  <c r="C2920" i="1"/>
  <c r="D2920" i="1"/>
  <c r="E2920" i="1"/>
  <c r="F2920" i="1"/>
  <c r="B2921" i="1"/>
  <c r="C2921" i="1"/>
  <c r="D2921" i="1"/>
  <c r="E2921" i="1"/>
  <c r="F2921" i="1"/>
  <c r="B2922" i="1"/>
  <c r="C2922" i="1"/>
  <c r="D2922" i="1"/>
  <c r="E2922" i="1"/>
  <c r="F2922" i="1"/>
  <c r="B2923" i="1"/>
  <c r="C2923" i="1"/>
  <c r="D2923" i="1"/>
  <c r="E2923" i="1"/>
  <c r="F2923" i="1"/>
  <c r="B2924" i="1"/>
  <c r="C2924" i="1"/>
  <c r="D2924" i="1"/>
  <c r="E2924" i="1"/>
  <c r="F2924" i="1"/>
  <c r="B2925" i="1"/>
  <c r="C2925" i="1"/>
  <c r="D2925" i="1"/>
  <c r="E2925" i="1"/>
  <c r="F2925" i="1"/>
  <c r="B2926" i="1"/>
  <c r="C2926" i="1"/>
  <c r="D2926" i="1"/>
  <c r="E2926" i="1"/>
  <c r="F2926" i="1"/>
  <c r="B2927" i="1"/>
  <c r="C2927" i="1"/>
  <c r="D2927" i="1"/>
  <c r="E2927" i="1"/>
  <c r="F2927" i="1"/>
  <c r="B2928" i="1"/>
  <c r="C2928" i="1"/>
  <c r="D2928" i="1"/>
  <c r="E2928" i="1"/>
  <c r="F2928" i="1"/>
  <c r="B2929" i="1"/>
  <c r="C2929" i="1"/>
  <c r="D2929" i="1"/>
  <c r="E2929" i="1"/>
  <c r="F2929" i="1"/>
  <c r="B2930" i="1"/>
  <c r="C2930" i="1"/>
  <c r="D2930" i="1"/>
  <c r="E2930" i="1"/>
  <c r="F2930" i="1"/>
  <c r="B2931" i="1"/>
  <c r="C2931" i="1"/>
  <c r="D2931" i="1"/>
  <c r="E2931" i="1"/>
  <c r="F2931" i="1"/>
  <c r="B2932" i="1"/>
  <c r="C2932" i="1"/>
  <c r="D2932" i="1"/>
  <c r="E2932" i="1"/>
  <c r="F2932" i="1"/>
  <c r="B2933" i="1"/>
  <c r="C2933" i="1"/>
  <c r="D2933" i="1"/>
  <c r="E2933" i="1"/>
  <c r="F2933" i="1"/>
  <c r="B2934" i="1"/>
  <c r="C2934" i="1"/>
  <c r="D2934" i="1"/>
  <c r="E2934" i="1"/>
  <c r="F2934" i="1"/>
  <c r="B2935" i="1"/>
  <c r="C2935" i="1"/>
  <c r="D2935" i="1"/>
  <c r="E2935" i="1"/>
  <c r="F2935" i="1"/>
  <c r="B2936" i="1"/>
  <c r="C2936" i="1"/>
  <c r="D2936" i="1"/>
  <c r="E2936" i="1"/>
  <c r="F2936" i="1"/>
  <c r="B2937" i="1"/>
  <c r="C2937" i="1"/>
  <c r="D2937" i="1"/>
  <c r="E2937" i="1"/>
  <c r="F2937" i="1"/>
  <c r="B2938" i="1"/>
  <c r="C2938" i="1"/>
  <c r="D2938" i="1"/>
  <c r="E2938" i="1"/>
  <c r="F2938" i="1"/>
  <c r="B2939" i="1"/>
  <c r="C2939" i="1"/>
  <c r="D2939" i="1"/>
  <c r="E2939" i="1"/>
  <c r="F2939" i="1"/>
  <c r="B2940" i="1"/>
  <c r="C2940" i="1"/>
  <c r="D2940" i="1"/>
  <c r="E2940" i="1"/>
  <c r="F2940" i="1"/>
  <c r="B2941" i="1"/>
  <c r="C2941" i="1"/>
  <c r="D2941" i="1"/>
  <c r="E2941" i="1"/>
  <c r="F2941" i="1"/>
  <c r="B2942" i="1"/>
  <c r="C2942" i="1"/>
  <c r="D2942" i="1"/>
  <c r="E2942" i="1"/>
  <c r="F2942" i="1"/>
  <c r="B2943" i="1"/>
  <c r="C2943" i="1"/>
  <c r="D2943" i="1"/>
  <c r="E2943" i="1"/>
  <c r="F2943" i="1"/>
  <c r="B2944" i="1"/>
  <c r="C2944" i="1"/>
  <c r="D2944" i="1"/>
  <c r="E2944" i="1"/>
  <c r="F2944" i="1"/>
  <c r="B2945" i="1"/>
  <c r="C2945" i="1"/>
  <c r="D2945" i="1"/>
  <c r="E2945" i="1"/>
  <c r="F2945" i="1"/>
  <c r="B2946" i="1"/>
  <c r="C2946" i="1"/>
  <c r="D2946" i="1"/>
  <c r="E2946" i="1"/>
  <c r="F2946" i="1"/>
  <c r="B2947" i="1"/>
  <c r="C2947" i="1"/>
  <c r="D2947" i="1"/>
  <c r="E2947" i="1"/>
  <c r="F2947" i="1"/>
  <c r="B2948" i="1"/>
  <c r="C2948" i="1"/>
  <c r="D2948" i="1"/>
  <c r="E2948" i="1"/>
  <c r="F2948" i="1"/>
  <c r="B2949" i="1"/>
  <c r="C2949" i="1"/>
  <c r="D2949" i="1"/>
  <c r="E2949" i="1"/>
  <c r="F2949" i="1"/>
  <c r="B2950" i="1"/>
  <c r="C2950" i="1"/>
  <c r="D2950" i="1"/>
  <c r="E2950" i="1"/>
  <c r="F2950" i="1"/>
  <c r="B2951" i="1"/>
  <c r="C2951" i="1"/>
  <c r="D2951" i="1"/>
  <c r="E2951" i="1"/>
  <c r="F2951" i="1"/>
  <c r="B2952" i="1"/>
  <c r="C2952" i="1"/>
  <c r="D2952" i="1"/>
  <c r="E2952" i="1"/>
  <c r="F2952" i="1"/>
  <c r="B2953" i="1"/>
  <c r="C2953" i="1"/>
  <c r="D2953" i="1"/>
  <c r="E2953" i="1"/>
  <c r="F2953" i="1"/>
  <c r="B2954" i="1"/>
  <c r="C2954" i="1"/>
  <c r="D2954" i="1"/>
  <c r="E2954" i="1"/>
  <c r="F2954" i="1"/>
  <c r="B2955" i="1"/>
  <c r="C2955" i="1"/>
  <c r="D2955" i="1"/>
  <c r="E2955" i="1"/>
  <c r="F2955" i="1"/>
  <c r="B2956" i="1"/>
  <c r="C2956" i="1"/>
  <c r="D2956" i="1"/>
  <c r="E2956" i="1"/>
  <c r="F2956" i="1"/>
  <c r="B2957" i="1"/>
  <c r="C2957" i="1"/>
  <c r="D2957" i="1"/>
  <c r="E2957" i="1"/>
  <c r="F2957" i="1"/>
  <c r="B2958" i="1"/>
  <c r="C2958" i="1"/>
  <c r="D2958" i="1"/>
  <c r="E2958" i="1"/>
  <c r="F2958" i="1"/>
  <c r="B2959" i="1"/>
  <c r="C2959" i="1"/>
  <c r="D2959" i="1"/>
  <c r="E2959" i="1"/>
  <c r="F2959" i="1"/>
  <c r="B2960" i="1"/>
  <c r="C2960" i="1"/>
  <c r="D2960" i="1"/>
  <c r="E2960" i="1"/>
  <c r="F2960" i="1"/>
  <c r="B2961" i="1"/>
  <c r="C2961" i="1"/>
  <c r="D2961" i="1"/>
  <c r="E2961" i="1"/>
  <c r="F2961" i="1"/>
  <c r="B2962" i="1"/>
  <c r="C2962" i="1"/>
  <c r="D2962" i="1"/>
  <c r="E2962" i="1"/>
  <c r="F2962" i="1"/>
  <c r="B2963" i="1"/>
  <c r="C2963" i="1"/>
  <c r="D2963" i="1"/>
  <c r="E2963" i="1"/>
  <c r="F2963" i="1"/>
  <c r="B2964" i="1"/>
  <c r="C2964" i="1"/>
  <c r="D2964" i="1"/>
  <c r="E2964" i="1"/>
  <c r="F2964" i="1"/>
  <c r="B2965" i="1"/>
  <c r="C2965" i="1"/>
  <c r="D2965" i="1"/>
  <c r="E2965" i="1"/>
  <c r="F2965" i="1"/>
  <c r="B2966" i="1"/>
  <c r="C2966" i="1"/>
  <c r="D2966" i="1"/>
  <c r="E2966" i="1"/>
  <c r="F2966" i="1"/>
  <c r="B2967" i="1"/>
  <c r="C2967" i="1"/>
  <c r="D2967" i="1"/>
  <c r="E2967" i="1"/>
  <c r="F2967" i="1"/>
  <c r="B2968" i="1"/>
  <c r="C2968" i="1"/>
  <c r="D2968" i="1"/>
  <c r="E2968" i="1"/>
  <c r="F2968" i="1"/>
  <c r="B2969" i="1"/>
  <c r="C2969" i="1"/>
  <c r="D2969" i="1"/>
  <c r="E2969" i="1"/>
  <c r="F2969" i="1"/>
  <c r="B2970" i="1"/>
  <c r="C2970" i="1"/>
  <c r="D2970" i="1"/>
  <c r="E2970" i="1"/>
  <c r="F2970" i="1"/>
  <c r="B2971" i="1"/>
  <c r="C2971" i="1"/>
  <c r="D2971" i="1"/>
  <c r="E2971" i="1"/>
  <c r="F2971" i="1"/>
  <c r="B2972" i="1"/>
  <c r="C2972" i="1"/>
  <c r="D2972" i="1"/>
  <c r="E2972" i="1"/>
  <c r="F2972" i="1"/>
  <c r="B2973" i="1"/>
  <c r="C2973" i="1"/>
  <c r="D2973" i="1"/>
  <c r="E2973" i="1"/>
  <c r="F2973" i="1"/>
  <c r="B2974" i="1"/>
  <c r="C2974" i="1"/>
  <c r="D2974" i="1"/>
  <c r="E2974" i="1"/>
  <c r="F2974" i="1"/>
  <c r="B2975" i="1"/>
  <c r="C2975" i="1"/>
  <c r="D2975" i="1"/>
  <c r="E2975" i="1"/>
  <c r="F2975" i="1"/>
  <c r="B2976" i="1"/>
  <c r="C2976" i="1"/>
  <c r="D2976" i="1"/>
  <c r="E2976" i="1"/>
  <c r="F2976" i="1"/>
  <c r="B2977" i="1"/>
  <c r="C2977" i="1"/>
  <c r="D2977" i="1"/>
  <c r="E2977" i="1"/>
  <c r="F2977" i="1"/>
  <c r="B2978" i="1"/>
  <c r="C2978" i="1"/>
  <c r="D2978" i="1"/>
  <c r="E2978" i="1"/>
  <c r="F2978" i="1"/>
  <c r="B2979" i="1"/>
  <c r="C2979" i="1"/>
  <c r="D2979" i="1"/>
  <c r="E2979" i="1"/>
  <c r="F2979" i="1"/>
  <c r="B2980" i="1"/>
  <c r="C2980" i="1"/>
  <c r="D2980" i="1"/>
  <c r="E2980" i="1"/>
  <c r="F2980" i="1"/>
  <c r="B2981" i="1"/>
  <c r="C2981" i="1"/>
  <c r="D2981" i="1"/>
  <c r="E2981" i="1"/>
  <c r="F2981" i="1"/>
  <c r="B2982" i="1"/>
  <c r="C2982" i="1"/>
  <c r="D2982" i="1"/>
  <c r="E2982" i="1"/>
  <c r="F2982" i="1"/>
  <c r="B2983" i="1"/>
  <c r="C2983" i="1"/>
  <c r="D2983" i="1"/>
  <c r="E2983" i="1"/>
  <c r="F2983" i="1"/>
  <c r="B2984" i="1"/>
  <c r="C2984" i="1"/>
  <c r="D2984" i="1"/>
  <c r="E2984" i="1"/>
  <c r="F2984" i="1"/>
  <c r="B2985" i="1"/>
  <c r="C2985" i="1"/>
  <c r="D2985" i="1"/>
  <c r="E2985" i="1"/>
  <c r="F2985" i="1"/>
  <c r="B2986" i="1"/>
  <c r="C2986" i="1"/>
  <c r="D2986" i="1"/>
  <c r="E2986" i="1"/>
  <c r="F2986" i="1"/>
  <c r="B2987" i="1"/>
  <c r="C2987" i="1"/>
  <c r="D2987" i="1"/>
  <c r="E2987" i="1"/>
  <c r="F2987" i="1"/>
  <c r="B2988" i="1"/>
  <c r="C2988" i="1"/>
  <c r="D2988" i="1"/>
  <c r="E2988" i="1"/>
  <c r="F2988" i="1"/>
  <c r="B2989" i="1"/>
  <c r="C2989" i="1"/>
  <c r="D2989" i="1"/>
  <c r="E2989" i="1"/>
  <c r="F2989" i="1"/>
  <c r="B2990" i="1"/>
  <c r="C2990" i="1"/>
  <c r="D2990" i="1"/>
  <c r="E2990" i="1"/>
  <c r="F2990" i="1"/>
  <c r="B2991" i="1"/>
  <c r="C2991" i="1"/>
  <c r="D2991" i="1"/>
  <c r="E2991" i="1"/>
  <c r="F2991" i="1"/>
  <c r="B2992" i="1"/>
  <c r="C2992" i="1"/>
  <c r="D2992" i="1"/>
  <c r="E2992" i="1"/>
  <c r="F2992" i="1"/>
  <c r="B2993" i="1"/>
  <c r="C2993" i="1"/>
  <c r="D2993" i="1"/>
  <c r="E2993" i="1"/>
  <c r="F2993" i="1"/>
  <c r="B2994" i="1"/>
  <c r="C2994" i="1"/>
  <c r="D2994" i="1"/>
  <c r="E2994" i="1"/>
  <c r="F2994" i="1"/>
  <c r="B2995" i="1"/>
  <c r="C2995" i="1"/>
  <c r="D2995" i="1"/>
  <c r="E2995" i="1"/>
  <c r="F2995" i="1"/>
  <c r="B2996" i="1"/>
  <c r="C2996" i="1"/>
  <c r="D2996" i="1"/>
  <c r="E2996" i="1"/>
  <c r="F2996" i="1"/>
  <c r="B2997" i="1"/>
  <c r="C2997" i="1"/>
  <c r="D2997" i="1"/>
  <c r="E2997" i="1"/>
  <c r="F2997" i="1"/>
  <c r="B2998" i="1"/>
  <c r="C2998" i="1"/>
  <c r="D2998" i="1"/>
  <c r="E2998" i="1"/>
  <c r="F2998" i="1"/>
  <c r="B2999" i="1"/>
  <c r="C2999" i="1"/>
  <c r="D2999" i="1"/>
  <c r="E2999" i="1"/>
  <c r="F2999" i="1"/>
  <c r="B3000" i="1"/>
  <c r="C3000" i="1"/>
  <c r="D3000" i="1"/>
  <c r="E3000" i="1"/>
  <c r="F3000" i="1"/>
  <c r="B3001" i="1"/>
  <c r="C3001" i="1"/>
  <c r="D3001" i="1"/>
  <c r="E3001" i="1"/>
  <c r="F3001" i="1"/>
  <c r="B3002" i="1"/>
  <c r="C3002" i="1"/>
  <c r="D3002" i="1"/>
  <c r="E3002" i="1"/>
  <c r="F3002" i="1"/>
  <c r="B3003" i="1"/>
  <c r="C3003" i="1"/>
  <c r="D3003" i="1"/>
  <c r="E3003" i="1"/>
  <c r="F3003" i="1"/>
  <c r="B3004" i="1"/>
  <c r="C3004" i="1"/>
  <c r="D3004" i="1"/>
  <c r="E3004" i="1"/>
  <c r="F3004" i="1"/>
  <c r="B3005" i="1"/>
  <c r="C3005" i="1"/>
  <c r="D3005" i="1"/>
  <c r="E3005" i="1"/>
  <c r="F3005" i="1"/>
  <c r="B3006" i="1"/>
  <c r="C3006" i="1"/>
  <c r="D3006" i="1"/>
  <c r="E3006" i="1"/>
  <c r="F3006" i="1"/>
  <c r="B3007" i="1"/>
  <c r="C3007" i="1"/>
  <c r="D3007" i="1"/>
  <c r="E3007" i="1"/>
  <c r="F3007" i="1"/>
  <c r="B3008" i="1"/>
  <c r="C3008" i="1"/>
  <c r="D3008" i="1"/>
  <c r="E3008" i="1"/>
  <c r="F3008" i="1"/>
  <c r="B3009" i="1"/>
  <c r="C3009" i="1"/>
  <c r="D3009" i="1"/>
  <c r="E3009" i="1"/>
  <c r="F3009" i="1"/>
  <c r="B3010" i="1"/>
  <c r="C3010" i="1"/>
  <c r="D3010" i="1"/>
  <c r="E3010" i="1"/>
  <c r="F3010" i="1"/>
  <c r="B3011" i="1"/>
  <c r="C3011" i="1"/>
  <c r="D3011" i="1"/>
  <c r="E3011" i="1"/>
  <c r="F3011" i="1"/>
  <c r="B3012" i="1"/>
  <c r="C3012" i="1"/>
  <c r="D3012" i="1"/>
  <c r="E3012" i="1"/>
  <c r="F3012" i="1"/>
  <c r="B3013" i="1"/>
  <c r="C3013" i="1"/>
  <c r="D3013" i="1"/>
  <c r="E3013" i="1"/>
  <c r="F3013" i="1"/>
  <c r="B3014" i="1"/>
  <c r="C3014" i="1"/>
  <c r="D3014" i="1"/>
  <c r="E3014" i="1"/>
  <c r="F3014" i="1"/>
  <c r="B3015" i="1"/>
  <c r="C3015" i="1"/>
  <c r="D3015" i="1"/>
  <c r="E3015" i="1"/>
  <c r="F3015" i="1"/>
  <c r="B3016" i="1"/>
  <c r="C3016" i="1"/>
  <c r="D3016" i="1"/>
  <c r="E3016" i="1"/>
  <c r="F3016" i="1"/>
  <c r="B3017" i="1"/>
  <c r="C3017" i="1"/>
  <c r="D3017" i="1"/>
  <c r="E3017" i="1"/>
  <c r="F3017" i="1"/>
  <c r="B3018" i="1"/>
  <c r="C3018" i="1"/>
  <c r="D3018" i="1"/>
  <c r="E3018" i="1"/>
  <c r="F3018" i="1"/>
  <c r="B3019" i="1"/>
  <c r="C3019" i="1"/>
  <c r="D3019" i="1"/>
  <c r="I3019" i="1" s="1"/>
  <c r="E3019" i="1"/>
  <c r="F3019" i="1"/>
  <c r="B3020" i="1"/>
  <c r="C3020" i="1"/>
  <c r="D3020" i="1"/>
  <c r="I3020" i="1" s="1"/>
  <c r="E3020" i="1"/>
  <c r="F3020" i="1"/>
  <c r="B3021" i="1"/>
  <c r="C3021" i="1"/>
  <c r="D3021" i="1"/>
  <c r="I3021" i="1" s="1"/>
  <c r="E3021" i="1"/>
  <c r="F3021" i="1"/>
  <c r="B3022" i="1"/>
  <c r="C3022" i="1"/>
  <c r="D3022" i="1"/>
  <c r="I3022" i="1" s="1"/>
  <c r="E3022" i="1"/>
  <c r="F3022" i="1"/>
  <c r="B3023" i="1"/>
  <c r="C3023" i="1"/>
  <c r="D3023" i="1"/>
  <c r="I3023" i="1" s="1"/>
  <c r="E3023" i="1"/>
  <c r="F3023" i="1"/>
  <c r="B3024" i="1"/>
  <c r="C3024" i="1"/>
  <c r="D3024" i="1"/>
  <c r="I3024" i="1" s="1"/>
  <c r="E3024" i="1"/>
  <c r="F3024" i="1"/>
  <c r="B3025" i="1"/>
  <c r="C3025" i="1"/>
  <c r="D3025" i="1"/>
  <c r="I3025" i="1" s="1"/>
  <c r="E3025" i="1"/>
  <c r="F3025" i="1"/>
  <c r="B3026" i="1"/>
  <c r="C3026" i="1"/>
  <c r="D3026" i="1"/>
  <c r="I3026" i="1" s="1"/>
  <c r="E3026" i="1"/>
  <c r="F3026" i="1"/>
  <c r="B3027" i="1"/>
  <c r="C3027" i="1"/>
  <c r="D3027" i="1"/>
  <c r="I3027" i="1" s="1"/>
  <c r="E3027" i="1"/>
  <c r="F3027" i="1"/>
  <c r="B3028" i="1"/>
  <c r="C3028" i="1"/>
  <c r="D3028" i="1"/>
  <c r="I3028" i="1" s="1"/>
  <c r="E3028" i="1"/>
  <c r="F3028" i="1"/>
  <c r="B3029" i="1"/>
  <c r="C3029" i="1"/>
  <c r="D3029" i="1"/>
  <c r="I3029" i="1" s="1"/>
  <c r="E3029" i="1"/>
  <c r="F3029" i="1"/>
  <c r="B3030" i="1"/>
  <c r="C3030" i="1"/>
  <c r="D3030" i="1"/>
  <c r="I3030" i="1" s="1"/>
  <c r="E3030" i="1"/>
  <c r="F3030" i="1"/>
  <c r="B3031" i="1"/>
  <c r="C3031" i="1"/>
  <c r="D3031" i="1"/>
  <c r="I3031" i="1" s="1"/>
  <c r="E3031" i="1"/>
  <c r="F3031" i="1"/>
  <c r="B3032" i="1"/>
  <c r="C3032" i="1"/>
  <c r="D3032" i="1"/>
  <c r="I3032" i="1" s="1"/>
  <c r="E3032" i="1"/>
  <c r="F3032" i="1"/>
  <c r="B3033" i="1"/>
  <c r="C3033" i="1"/>
  <c r="D3033" i="1"/>
  <c r="I3033" i="1" s="1"/>
  <c r="E3033" i="1"/>
  <c r="F3033" i="1"/>
  <c r="B3034" i="1"/>
  <c r="C3034" i="1"/>
  <c r="D3034" i="1"/>
  <c r="I3034" i="1" s="1"/>
  <c r="E3034" i="1"/>
  <c r="F3034" i="1"/>
  <c r="B3035" i="1"/>
  <c r="C3035" i="1"/>
  <c r="D3035" i="1"/>
  <c r="I3035" i="1" s="1"/>
  <c r="E3035" i="1"/>
  <c r="F3035" i="1"/>
  <c r="B3036" i="1"/>
  <c r="C3036" i="1"/>
  <c r="D3036" i="1"/>
  <c r="I3036" i="1" s="1"/>
  <c r="E3036" i="1"/>
  <c r="F3036" i="1"/>
  <c r="B3037" i="1"/>
  <c r="C3037" i="1"/>
  <c r="D3037" i="1"/>
  <c r="I3037" i="1" s="1"/>
  <c r="E3037" i="1"/>
  <c r="F3037" i="1"/>
  <c r="B3038" i="1"/>
  <c r="C3038" i="1"/>
  <c r="D3038" i="1"/>
  <c r="I3038" i="1" s="1"/>
  <c r="E3038" i="1"/>
  <c r="F3038" i="1"/>
  <c r="B3039" i="1"/>
  <c r="C3039" i="1"/>
  <c r="D3039" i="1"/>
  <c r="I3039" i="1" s="1"/>
  <c r="E3039" i="1"/>
  <c r="F3039" i="1"/>
  <c r="B3040" i="1"/>
  <c r="C3040" i="1"/>
  <c r="D3040" i="1"/>
  <c r="I3040" i="1" s="1"/>
  <c r="E3040" i="1"/>
  <c r="F3040" i="1"/>
  <c r="B3041" i="1"/>
  <c r="C3041" i="1"/>
  <c r="D3041" i="1"/>
  <c r="I3041" i="1" s="1"/>
  <c r="E3041" i="1"/>
  <c r="F3041" i="1"/>
  <c r="B3042" i="1"/>
  <c r="C3042" i="1"/>
  <c r="D3042" i="1"/>
  <c r="I3042" i="1" s="1"/>
  <c r="E3042" i="1"/>
  <c r="F3042" i="1"/>
  <c r="B3043" i="1"/>
  <c r="C3043" i="1"/>
  <c r="D3043" i="1"/>
  <c r="I3043" i="1" s="1"/>
  <c r="E3043" i="1"/>
  <c r="F3043" i="1"/>
  <c r="B3044" i="1"/>
  <c r="C3044" i="1"/>
  <c r="D3044" i="1"/>
  <c r="I3044" i="1" s="1"/>
  <c r="E3044" i="1"/>
  <c r="F3044" i="1"/>
  <c r="B3045" i="1"/>
  <c r="C3045" i="1"/>
  <c r="D3045" i="1"/>
  <c r="I3045" i="1" s="1"/>
  <c r="E3045" i="1"/>
  <c r="F3045" i="1"/>
  <c r="B3046" i="1"/>
  <c r="C3046" i="1"/>
  <c r="D3046" i="1"/>
  <c r="I3046" i="1" s="1"/>
  <c r="E3046" i="1"/>
  <c r="F3046" i="1"/>
  <c r="B3047" i="1"/>
  <c r="C3047" i="1"/>
  <c r="D3047" i="1"/>
  <c r="I3047" i="1" s="1"/>
  <c r="E3047" i="1"/>
  <c r="F3047" i="1"/>
  <c r="B3048" i="1"/>
  <c r="C3048" i="1"/>
  <c r="D3048" i="1"/>
  <c r="I3048" i="1" s="1"/>
  <c r="E3048" i="1"/>
  <c r="F3048" i="1"/>
  <c r="B3049" i="1"/>
  <c r="C3049" i="1"/>
  <c r="D3049" i="1"/>
  <c r="I3049" i="1" s="1"/>
  <c r="E3049" i="1"/>
  <c r="F3049" i="1"/>
  <c r="B3050" i="1"/>
  <c r="C3050" i="1"/>
  <c r="D3050" i="1"/>
  <c r="I3050" i="1" s="1"/>
  <c r="E3050" i="1"/>
  <c r="F3050" i="1"/>
  <c r="B3051" i="1"/>
  <c r="C3051" i="1"/>
  <c r="D3051" i="1"/>
  <c r="I3051" i="1" s="1"/>
  <c r="E3051" i="1"/>
  <c r="F3051" i="1"/>
  <c r="B3052" i="1"/>
  <c r="C3052" i="1"/>
  <c r="D3052" i="1"/>
  <c r="I3052" i="1" s="1"/>
  <c r="E3052" i="1"/>
  <c r="F3052" i="1"/>
  <c r="B3053" i="1"/>
  <c r="C3053" i="1"/>
  <c r="D3053" i="1"/>
  <c r="I3053" i="1" s="1"/>
  <c r="E3053" i="1"/>
  <c r="F3053" i="1"/>
  <c r="B3054" i="1"/>
  <c r="C3054" i="1"/>
  <c r="D3054" i="1"/>
  <c r="I3054" i="1" s="1"/>
  <c r="E3054" i="1"/>
  <c r="F3054" i="1"/>
  <c r="B3055" i="1"/>
  <c r="C3055" i="1"/>
  <c r="D3055" i="1"/>
  <c r="I3055" i="1" s="1"/>
  <c r="E3055" i="1"/>
  <c r="F3055" i="1"/>
  <c r="B3056" i="1"/>
  <c r="C3056" i="1"/>
  <c r="D3056" i="1"/>
  <c r="I3056" i="1" s="1"/>
  <c r="E3056" i="1"/>
  <c r="F3056" i="1"/>
  <c r="B3057" i="1"/>
  <c r="C3057" i="1"/>
  <c r="D3057" i="1"/>
  <c r="I3057" i="1" s="1"/>
  <c r="E3057" i="1"/>
  <c r="F3057" i="1"/>
  <c r="B3058" i="1"/>
  <c r="C3058" i="1"/>
  <c r="D3058" i="1"/>
  <c r="I3058" i="1" s="1"/>
  <c r="E3058" i="1"/>
  <c r="F3058" i="1"/>
  <c r="B3059" i="1"/>
  <c r="C3059" i="1"/>
  <c r="D3059" i="1"/>
  <c r="I3059" i="1" s="1"/>
  <c r="E3059" i="1"/>
  <c r="F3059" i="1"/>
  <c r="B3060" i="1"/>
  <c r="C3060" i="1"/>
  <c r="D3060" i="1"/>
  <c r="I3060" i="1" s="1"/>
  <c r="E3060" i="1"/>
  <c r="F3060" i="1"/>
  <c r="B3061" i="1"/>
  <c r="C3061" i="1"/>
  <c r="D3061" i="1"/>
  <c r="I3061" i="1" s="1"/>
  <c r="E3061" i="1"/>
  <c r="F3061" i="1"/>
  <c r="B3062" i="1"/>
  <c r="C3062" i="1"/>
  <c r="D3062" i="1"/>
  <c r="I3062" i="1" s="1"/>
  <c r="E3062" i="1"/>
  <c r="F3062" i="1"/>
  <c r="B3063" i="1"/>
  <c r="C3063" i="1"/>
  <c r="D3063" i="1"/>
  <c r="I3063" i="1" s="1"/>
  <c r="E3063" i="1"/>
  <c r="F3063" i="1"/>
  <c r="B3064" i="1"/>
  <c r="C3064" i="1"/>
  <c r="D3064" i="1"/>
  <c r="I3064" i="1" s="1"/>
  <c r="E3064" i="1"/>
  <c r="F3064" i="1"/>
  <c r="B3065" i="1"/>
  <c r="C3065" i="1"/>
  <c r="D3065" i="1"/>
  <c r="I3065" i="1" s="1"/>
  <c r="E3065" i="1"/>
  <c r="F3065" i="1"/>
  <c r="B3066" i="1"/>
  <c r="C3066" i="1"/>
  <c r="D3066" i="1"/>
  <c r="I3066" i="1" s="1"/>
  <c r="E3066" i="1"/>
  <c r="F3066" i="1"/>
  <c r="B3067" i="1"/>
  <c r="C3067" i="1"/>
  <c r="D3067" i="1"/>
  <c r="I3067" i="1" s="1"/>
  <c r="E3067" i="1"/>
  <c r="F3067" i="1"/>
  <c r="B3068" i="1"/>
  <c r="C3068" i="1"/>
  <c r="D3068" i="1"/>
  <c r="I3068" i="1" s="1"/>
  <c r="E3068" i="1"/>
  <c r="F3068" i="1"/>
  <c r="B3069" i="1"/>
  <c r="C3069" i="1"/>
  <c r="D3069" i="1"/>
  <c r="I3069" i="1" s="1"/>
  <c r="E3069" i="1"/>
  <c r="F3069" i="1"/>
  <c r="B3070" i="1"/>
  <c r="C3070" i="1"/>
  <c r="D3070" i="1"/>
  <c r="I3070" i="1" s="1"/>
  <c r="E3070" i="1"/>
  <c r="F3070" i="1"/>
  <c r="B3071" i="1"/>
  <c r="C3071" i="1"/>
  <c r="D3071" i="1"/>
  <c r="I3071" i="1" s="1"/>
  <c r="E3071" i="1"/>
  <c r="F3071" i="1"/>
  <c r="B3072" i="1"/>
  <c r="C3072" i="1"/>
  <c r="D3072" i="1"/>
  <c r="I3072" i="1" s="1"/>
  <c r="E3072" i="1"/>
  <c r="F3072" i="1"/>
  <c r="B3073" i="1"/>
  <c r="C3073" i="1"/>
  <c r="D3073" i="1"/>
  <c r="I3073" i="1" s="1"/>
  <c r="E3073" i="1"/>
  <c r="F3073" i="1"/>
  <c r="B3074" i="1"/>
  <c r="C3074" i="1"/>
  <c r="D3074" i="1"/>
  <c r="I3074" i="1" s="1"/>
  <c r="E3074" i="1"/>
  <c r="F3074" i="1"/>
  <c r="B3075" i="1"/>
  <c r="C3075" i="1"/>
  <c r="D3075" i="1"/>
  <c r="I3075" i="1" s="1"/>
  <c r="E3075" i="1"/>
  <c r="F3075" i="1"/>
  <c r="B3076" i="1"/>
  <c r="C3076" i="1"/>
  <c r="D3076" i="1"/>
  <c r="I3076" i="1" s="1"/>
  <c r="E3076" i="1"/>
  <c r="F3076" i="1"/>
  <c r="B3077" i="1"/>
  <c r="C3077" i="1"/>
  <c r="D3077" i="1"/>
  <c r="I3077" i="1" s="1"/>
  <c r="E3077" i="1"/>
  <c r="F3077" i="1"/>
  <c r="B3078" i="1"/>
  <c r="C3078" i="1"/>
  <c r="D3078" i="1"/>
  <c r="I3078" i="1" s="1"/>
  <c r="E3078" i="1"/>
  <c r="F3078" i="1"/>
  <c r="B3079" i="1"/>
  <c r="C3079" i="1"/>
  <c r="D3079" i="1"/>
  <c r="I3079" i="1" s="1"/>
  <c r="E3079" i="1"/>
  <c r="F3079" i="1"/>
  <c r="B3080" i="1"/>
  <c r="C3080" i="1"/>
  <c r="D3080" i="1"/>
  <c r="I3080" i="1" s="1"/>
  <c r="E3080" i="1"/>
  <c r="F3080" i="1"/>
  <c r="B3081" i="1"/>
  <c r="C3081" i="1"/>
  <c r="D3081" i="1"/>
  <c r="I3081" i="1" s="1"/>
  <c r="E3081" i="1"/>
  <c r="F3081" i="1"/>
  <c r="B3082" i="1"/>
  <c r="C3082" i="1"/>
  <c r="D3082" i="1"/>
  <c r="I3082" i="1" s="1"/>
  <c r="E3082" i="1"/>
  <c r="F3082" i="1"/>
  <c r="B3083" i="1"/>
  <c r="C3083" i="1"/>
  <c r="D3083" i="1"/>
  <c r="I3083" i="1" s="1"/>
  <c r="E3083" i="1"/>
  <c r="F3083" i="1"/>
  <c r="B3084" i="1"/>
  <c r="C3084" i="1"/>
  <c r="D3084" i="1"/>
  <c r="I3084" i="1" s="1"/>
  <c r="E3084" i="1"/>
  <c r="F3084" i="1"/>
  <c r="B3085" i="1"/>
  <c r="C3085" i="1"/>
  <c r="D3085" i="1"/>
  <c r="I3085" i="1" s="1"/>
  <c r="E3085" i="1"/>
  <c r="F3085" i="1"/>
  <c r="B3086" i="1"/>
  <c r="C3086" i="1"/>
  <c r="D3086" i="1"/>
  <c r="I3086" i="1" s="1"/>
  <c r="E3086" i="1"/>
  <c r="F3086" i="1"/>
  <c r="B3087" i="1"/>
  <c r="C3087" i="1"/>
  <c r="D3087" i="1"/>
  <c r="I3087" i="1" s="1"/>
  <c r="E3087" i="1"/>
  <c r="F3087" i="1"/>
  <c r="B3088" i="1"/>
  <c r="C3088" i="1"/>
  <c r="D3088" i="1"/>
  <c r="I3088" i="1" s="1"/>
  <c r="E3088" i="1"/>
  <c r="F3088" i="1"/>
  <c r="B3089" i="1"/>
  <c r="C3089" i="1"/>
  <c r="D3089" i="1"/>
  <c r="I3089" i="1" s="1"/>
  <c r="E3089" i="1"/>
  <c r="F3089" i="1"/>
  <c r="B3090" i="1"/>
  <c r="C3090" i="1"/>
  <c r="D3090" i="1"/>
  <c r="I3090" i="1" s="1"/>
  <c r="E3090" i="1"/>
  <c r="F3090" i="1"/>
  <c r="B3091" i="1"/>
  <c r="C3091" i="1"/>
  <c r="D3091" i="1"/>
  <c r="I3091" i="1" s="1"/>
  <c r="E3091" i="1"/>
  <c r="F3091" i="1"/>
  <c r="B3092" i="1"/>
  <c r="C3092" i="1"/>
  <c r="D3092" i="1"/>
  <c r="I3092" i="1" s="1"/>
  <c r="E3092" i="1"/>
  <c r="F3092" i="1"/>
  <c r="B3093" i="1"/>
  <c r="C3093" i="1"/>
  <c r="D3093" i="1"/>
  <c r="I3093" i="1" s="1"/>
  <c r="E3093" i="1"/>
  <c r="F3093" i="1"/>
  <c r="B3094" i="1"/>
  <c r="C3094" i="1"/>
  <c r="D3094" i="1"/>
  <c r="I3094" i="1" s="1"/>
  <c r="E3094" i="1"/>
  <c r="F3094" i="1"/>
  <c r="B3095" i="1"/>
  <c r="C3095" i="1"/>
  <c r="D3095" i="1"/>
  <c r="I3095" i="1" s="1"/>
  <c r="E3095" i="1"/>
  <c r="F3095" i="1"/>
  <c r="B3096" i="1"/>
  <c r="C3096" i="1"/>
  <c r="D3096" i="1"/>
  <c r="I3096" i="1" s="1"/>
  <c r="E3096" i="1"/>
  <c r="F3096" i="1"/>
  <c r="B3097" i="1"/>
  <c r="C3097" i="1"/>
  <c r="D3097" i="1"/>
  <c r="I3097" i="1" s="1"/>
  <c r="E3097" i="1"/>
  <c r="F3097" i="1"/>
  <c r="B3098" i="1"/>
  <c r="C3098" i="1"/>
  <c r="D3098" i="1"/>
  <c r="I3098" i="1" s="1"/>
  <c r="E3098" i="1"/>
  <c r="F3098" i="1"/>
  <c r="B3099" i="1"/>
  <c r="C3099" i="1"/>
  <c r="D3099" i="1"/>
  <c r="I3099" i="1" s="1"/>
  <c r="E3099" i="1"/>
  <c r="F3099" i="1"/>
  <c r="B3100" i="1"/>
  <c r="C3100" i="1"/>
  <c r="D3100" i="1"/>
  <c r="I3100" i="1" s="1"/>
  <c r="E3100" i="1"/>
  <c r="F3100" i="1"/>
  <c r="B3101" i="1"/>
  <c r="C3101" i="1"/>
  <c r="D3101" i="1"/>
  <c r="I3101" i="1" s="1"/>
  <c r="E3101" i="1"/>
  <c r="F3101" i="1"/>
  <c r="B3102" i="1"/>
  <c r="C3102" i="1"/>
  <c r="D3102" i="1"/>
  <c r="I3102" i="1" s="1"/>
  <c r="E3102" i="1"/>
  <c r="F3102" i="1"/>
  <c r="B3103" i="1"/>
  <c r="C3103" i="1"/>
  <c r="D3103" i="1"/>
  <c r="I3103" i="1" s="1"/>
  <c r="E3103" i="1"/>
  <c r="F3103" i="1"/>
  <c r="B3104" i="1"/>
  <c r="C3104" i="1"/>
  <c r="D3104" i="1"/>
  <c r="I3104" i="1" s="1"/>
  <c r="E3104" i="1"/>
  <c r="F3104" i="1"/>
  <c r="B3105" i="1"/>
  <c r="C3105" i="1"/>
  <c r="D3105" i="1"/>
  <c r="I3105" i="1" s="1"/>
  <c r="E3105" i="1"/>
  <c r="F3105" i="1"/>
  <c r="B3106" i="1"/>
  <c r="C3106" i="1"/>
  <c r="D3106" i="1"/>
  <c r="I3106" i="1" s="1"/>
  <c r="E3106" i="1"/>
  <c r="F3106" i="1"/>
  <c r="B3107" i="1"/>
  <c r="C3107" i="1"/>
  <c r="D3107" i="1"/>
  <c r="I3107" i="1" s="1"/>
  <c r="E3107" i="1"/>
  <c r="F3107" i="1"/>
  <c r="B3108" i="1"/>
  <c r="C3108" i="1"/>
  <c r="D3108" i="1"/>
  <c r="I3108" i="1" s="1"/>
  <c r="E3108" i="1"/>
  <c r="F3108" i="1"/>
  <c r="B3109" i="1"/>
  <c r="C3109" i="1"/>
  <c r="D3109" i="1"/>
  <c r="I3109" i="1" s="1"/>
  <c r="E3109" i="1"/>
  <c r="F3109" i="1"/>
  <c r="B3110" i="1"/>
  <c r="C3110" i="1"/>
  <c r="D3110" i="1"/>
  <c r="I3110" i="1" s="1"/>
  <c r="E3110" i="1"/>
  <c r="F3110" i="1"/>
  <c r="B3111" i="1"/>
  <c r="C3111" i="1"/>
  <c r="D3111" i="1"/>
  <c r="I3111" i="1" s="1"/>
  <c r="E3111" i="1"/>
  <c r="F3111" i="1"/>
  <c r="B3112" i="1"/>
  <c r="C3112" i="1"/>
  <c r="D3112" i="1"/>
  <c r="I3112" i="1" s="1"/>
  <c r="E3112" i="1"/>
  <c r="F3112" i="1"/>
  <c r="B3113" i="1"/>
  <c r="C3113" i="1"/>
  <c r="D3113" i="1"/>
  <c r="I3113" i="1" s="1"/>
  <c r="E3113" i="1"/>
  <c r="F3113" i="1"/>
  <c r="B3114" i="1"/>
  <c r="C3114" i="1"/>
  <c r="D3114" i="1"/>
  <c r="I3114" i="1" s="1"/>
  <c r="E3114" i="1"/>
  <c r="F3114" i="1"/>
  <c r="B3115" i="1"/>
  <c r="C3115" i="1"/>
  <c r="D3115" i="1"/>
  <c r="I3115" i="1" s="1"/>
  <c r="E3115" i="1"/>
  <c r="F3115" i="1"/>
  <c r="B3116" i="1"/>
  <c r="C3116" i="1"/>
  <c r="D3116" i="1"/>
  <c r="I3116" i="1" s="1"/>
  <c r="E3116" i="1"/>
  <c r="F3116" i="1"/>
  <c r="B3117" i="1"/>
  <c r="C3117" i="1"/>
  <c r="D3117" i="1"/>
  <c r="I3117" i="1" s="1"/>
  <c r="E3117" i="1"/>
  <c r="F3117" i="1"/>
  <c r="B3118" i="1"/>
  <c r="C3118" i="1"/>
  <c r="D3118" i="1"/>
  <c r="I3118" i="1" s="1"/>
  <c r="E3118" i="1"/>
  <c r="F3118" i="1"/>
  <c r="B3119" i="1"/>
  <c r="C3119" i="1"/>
  <c r="D3119" i="1"/>
  <c r="I3119" i="1" s="1"/>
  <c r="E3119" i="1"/>
  <c r="F3119" i="1"/>
  <c r="B3120" i="1"/>
  <c r="C3120" i="1"/>
  <c r="D3120" i="1"/>
  <c r="I3120" i="1" s="1"/>
  <c r="E3120" i="1"/>
  <c r="F3120" i="1"/>
  <c r="B3121" i="1"/>
  <c r="C3121" i="1"/>
  <c r="D3121" i="1"/>
  <c r="I3121" i="1" s="1"/>
  <c r="E3121" i="1"/>
  <c r="F3121" i="1"/>
  <c r="B3122" i="1"/>
  <c r="C3122" i="1"/>
  <c r="D3122" i="1"/>
  <c r="I3122" i="1" s="1"/>
  <c r="E3122" i="1"/>
  <c r="F3122" i="1"/>
  <c r="B3123" i="1"/>
  <c r="C3123" i="1"/>
  <c r="D3123" i="1"/>
  <c r="I3123" i="1" s="1"/>
  <c r="E3123" i="1"/>
  <c r="F3123" i="1"/>
  <c r="B3124" i="1"/>
  <c r="C3124" i="1"/>
  <c r="D3124" i="1"/>
  <c r="I3124" i="1" s="1"/>
  <c r="E3124" i="1"/>
  <c r="F3124" i="1"/>
  <c r="B3125" i="1"/>
  <c r="C3125" i="1"/>
  <c r="D3125" i="1"/>
  <c r="I3125" i="1" s="1"/>
  <c r="E3125" i="1"/>
  <c r="F3125" i="1"/>
  <c r="B3126" i="1"/>
  <c r="C3126" i="1"/>
  <c r="D3126" i="1"/>
  <c r="I3126" i="1" s="1"/>
  <c r="E3126" i="1"/>
  <c r="F3126" i="1"/>
  <c r="B3127" i="1"/>
  <c r="C3127" i="1"/>
  <c r="D3127" i="1"/>
  <c r="I3127" i="1" s="1"/>
  <c r="E3127" i="1"/>
  <c r="F3127" i="1"/>
  <c r="B3128" i="1"/>
  <c r="C3128" i="1"/>
  <c r="D3128" i="1"/>
  <c r="I3128" i="1" s="1"/>
  <c r="E3128" i="1"/>
  <c r="F3128" i="1"/>
  <c r="B3129" i="1"/>
  <c r="C3129" i="1"/>
  <c r="D3129" i="1"/>
  <c r="I3129" i="1" s="1"/>
  <c r="E3129" i="1"/>
  <c r="F3129" i="1"/>
  <c r="B3130" i="1"/>
  <c r="C3130" i="1"/>
  <c r="D3130" i="1"/>
  <c r="I3130" i="1" s="1"/>
  <c r="E3130" i="1"/>
  <c r="F3130" i="1"/>
  <c r="B3131" i="1"/>
  <c r="C3131" i="1"/>
  <c r="D3131" i="1"/>
  <c r="I3131" i="1" s="1"/>
  <c r="E3131" i="1"/>
  <c r="F3131" i="1"/>
  <c r="B3132" i="1"/>
  <c r="C3132" i="1"/>
  <c r="D3132" i="1"/>
  <c r="I3132" i="1" s="1"/>
  <c r="E3132" i="1"/>
  <c r="F3132" i="1"/>
  <c r="B3133" i="1"/>
  <c r="C3133" i="1"/>
  <c r="D3133" i="1"/>
  <c r="I3133" i="1" s="1"/>
  <c r="E3133" i="1"/>
  <c r="F3133" i="1"/>
  <c r="B3134" i="1"/>
  <c r="C3134" i="1"/>
  <c r="D3134" i="1"/>
  <c r="I3134" i="1" s="1"/>
  <c r="E3134" i="1"/>
  <c r="F3134" i="1"/>
  <c r="B3135" i="1"/>
  <c r="C3135" i="1"/>
  <c r="D3135" i="1"/>
  <c r="I3135" i="1" s="1"/>
  <c r="E3135" i="1"/>
  <c r="F3135" i="1"/>
  <c r="B3136" i="1"/>
  <c r="C3136" i="1"/>
  <c r="D3136" i="1"/>
  <c r="I3136" i="1" s="1"/>
  <c r="E3136" i="1"/>
  <c r="F3136" i="1"/>
  <c r="B3137" i="1"/>
  <c r="C3137" i="1"/>
  <c r="D3137" i="1"/>
  <c r="I3137" i="1" s="1"/>
  <c r="E3137" i="1"/>
  <c r="F3137" i="1"/>
  <c r="B3138" i="1"/>
  <c r="C3138" i="1"/>
  <c r="D3138" i="1"/>
  <c r="I3138" i="1" s="1"/>
  <c r="E3138" i="1"/>
  <c r="F3138" i="1"/>
  <c r="B3139" i="1"/>
  <c r="C3139" i="1"/>
  <c r="D3139" i="1"/>
  <c r="I3139" i="1" s="1"/>
  <c r="E3139" i="1"/>
  <c r="F3139" i="1"/>
  <c r="B3140" i="1"/>
  <c r="C3140" i="1"/>
  <c r="D3140" i="1"/>
  <c r="I3140" i="1" s="1"/>
  <c r="E3140" i="1"/>
  <c r="F3140" i="1"/>
  <c r="B3141" i="1"/>
  <c r="C3141" i="1"/>
  <c r="D3141" i="1"/>
  <c r="I3141" i="1" s="1"/>
  <c r="E3141" i="1"/>
  <c r="F3141" i="1"/>
  <c r="B3142" i="1"/>
  <c r="C3142" i="1"/>
  <c r="D3142" i="1"/>
  <c r="I3142" i="1" s="1"/>
  <c r="E3142" i="1"/>
  <c r="F3142" i="1"/>
  <c r="B3143" i="1"/>
  <c r="C3143" i="1"/>
  <c r="D3143" i="1"/>
  <c r="I3143" i="1" s="1"/>
  <c r="E3143" i="1"/>
  <c r="F3143" i="1"/>
  <c r="B3144" i="1"/>
  <c r="C3144" i="1"/>
  <c r="D3144" i="1"/>
  <c r="I3144" i="1" s="1"/>
  <c r="E3144" i="1"/>
  <c r="F3144" i="1"/>
  <c r="B3145" i="1"/>
  <c r="C3145" i="1"/>
  <c r="D3145" i="1"/>
  <c r="E3145" i="1"/>
  <c r="F3145" i="1"/>
  <c r="B3146" i="1"/>
  <c r="C3146" i="1"/>
  <c r="D3146" i="1"/>
  <c r="E3146" i="1"/>
  <c r="F3146" i="1"/>
  <c r="B3147" i="1"/>
  <c r="C3147" i="1"/>
  <c r="D3147" i="1"/>
  <c r="E3147" i="1"/>
  <c r="F3147" i="1"/>
  <c r="B3148" i="1"/>
  <c r="C3148" i="1"/>
  <c r="D3148" i="1"/>
  <c r="E3148" i="1"/>
  <c r="F3148" i="1"/>
  <c r="B3149" i="1"/>
  <c r="C3149" i="1"/>
  <c r="D3149" i="1"/>
  <c r="E3149" i="1"/>
  <c r="F3149" i="1"/>
  <c r="B3150" i="1"/>
  <c r="C3150" i="1"/>
  <c r="D3150" i="1"/>
  <c r="E3150" i="1"/>
  <c r="F3150" i="1"/>
  <c r="B3151" i="1"/>
  <c r="C3151" i="1"/>
  <c r="D3151" i="1"/>
  <c r="E3151" i="1"/>
  <c r="F3151" i="1"/>
  <c r="B3152" i="1"/>
  <c r="C3152" i="1"/>
  <c r="D3152" i="1"/>
  <c r="E3152" i="1"/>
  <c r="F3152" i="1"/>
  <c r="B3153" i="1"/>
  <c r="C3153" i="1"/>
  <c r="D3153" i="1"/>
  <c r="E3153" i="1"/>
  <c r="F3153" i="1"/>
  <c r="B3154" i="1"/>
  <c r="C3154" i="1"/>
  <c r="D3154" i="1"/>
  <c r="E3154" i="1"/>
  <c r="F3154" i="1"/>
  <c r="B3155" i="1"/>
  <c r="C3155" i="1"/>
  <c r="D3155" i="1"/>
  <c r="E3155" i="1"/>
  <c r="F3155" i="1"/>
  <c r="B3156" i="1"/>
  <c r="C3156" i="1"/>
  <c r="D3156" i="1"/>
  <c r="E3156" i="1"/>
  <c r="F3156" i="1"/>
  <c r="B3157" i="1"/>
  <c r="C3157" i="1"/>
  <c r="D3157" i="1"/>
  <c r="E3157" i="1"/>
  <c r="F3157" i="1"/>
  <c r="B3158" i="1"/>
  <c r="C3158" i="1"/>
  <c r="D3158" i="1"/>
  <c r="E3158" i="1"/>
  <c r="F3158" i="1"/>
  <c r="B3159" i="1"/>
  <c r="C3159" i="1"/>
  <c r="D3159" i="1"/>
  <c r="E3159" i="1"/>
  <c r="F3159" i="1"/>
  <c r="B3160" i="1"/>
  <c r="C3160" i="1"/>
  <c r="D3160" i="1"/>
  <c r="E3160" i="1"/>
  <c r="F3160" i="1"/>
  <c r="B3161" i="1"/>
  <c r="C3161" i="1"/>
  <c r="D3161" i="1"/>
  <c r="E3161" i="1"/>
  <c r="F3161" i="1"/>
  <c r="B3162" i="1"/>
  <c r="C3162" i="1"/>
  <c r="D3162" i="1"/>
  <c r="E3162" i="1"/>
  <c r="F3162" i="1"/>
  <c r="B3163" i="1"/>
  <c r="C3163" i="1"/>
  <c r="D3163" i="1"/>
  <c r="E3163" i="1"/>
  <c r="F3163" i="1"/>
  <c r="B3164" i="1"/>
  <c r="C3164" i="1"/>
  <c r="D3164" i="1"/>
  <c r="E3164" i="1"/>
  <c r="F3164" i="1"/>
  <c r="B3165" i="1"/>
  <c r="C3165" i="1"/>
  <c r="D3165" i="1"/>
  <c r="E3165" i="1"/>
  <c r="F3165" i="1"/>
  <c r="B3166" i="1"/>
  <c r="C3166" i="1"/>
  <c r="D3166" i="1"/>
  <c r="E3166" i="1"/>
  <c r="F3166" i="1"/>
  <c r="B3167" i="1"/>
  <c r="C3167" i="1"/>
  <c r="D3167" i="1"/>
  <c r="E3167" i="1"/>
  <c r="F3167" i="1"/>
  <c r="B3168" i="1"/>
  <c r="C3168" i="1"/>
  <c r="D3168" i="1"/>
  <c r="E3168" i="1"/>
  <c r="F3168" i="1"/>
  <c r="B3169" i="1"/>
  <c r="C3169" i="1"/>
  <c r="D3169" i="1"/>
  <c r="E3169" i="1"/>
  <c r="F3169" i="1"/>
  <c r="B3170" i="1"/>
  <c r="C3170" i="1"/>
  <c r="D3170" i="1"/>
  <c r="E3170" i="1"/>
  <c r="F3170" i="1"/>
  <c r="B3171" i="1"/>
  <c r="C3171" i="1"/>
  <c r="D3171" i="1"/>
  <c r="E3171" i="1"/>
  <c r="F3171" i="1"/>
  <c r="B3172" i="1"/>
  <c r="C3172" i="1"/>
  <c r="D3172" i="1"/>
  <c r="E3172" i="1"/>
  <c r="F3172" i="1"/>
  <c r="B3173" i="1"/>
  <c r="C3173" i="1"/>
  <c r="D3173" i="1"/>
  <c r="E3173" i="1"/>
  <c r="F3173" i="1"/>
  <c r="B3174" i="1"/>
  <c r="C3174" i="1"/>
  <c r="D3174" i="1"/>
  <c r="E3174" i="1"/>
  <c r="F3174" i="1"/>
  <c r="B3175" i="1"/>
  <c r="C3175" i="1"/>
  <c r="D3175" i="1"/>
  <c r="E3175" i="1"/>
  <c r="F3175" i="1"/>
  <c r="B3176" i="1"/>
  <c r="C3176" i="1"/>
  <c r="D3176" i="1"/>
  <c r="E3176" i="1"/>
  <c r="F3176" i="1"/>
  <c r="B3177" i="1"/>
  <c r="C3177" i="1"/>
  <c r="D3177" i="1"/>
  <c r="E3177" i="1"/>
  <c r="F3177" i="1"/>
  <c r="B3178" i="1"/>
  <c r="C3178" i="1"/>
  <c r="D3178" i="1"/>
  <c r="E3178" i="1"/>
  <c r="F3178" i="1"/>
  <c r="B3179" i="1"/>
  <c r="C3179" i="1"/>
  <c r="D3179" i="1"/>
  <c r="E3179" i="1"/>
  <c r="F3179" i="1"/>
  <c r="B3180" i="1"/>
  <c r="C3180" i="1"/>
  <c r="D3180" i="1"/>
  <c r="E3180" i="1"/>
  <c r="F3180" i="1"/>
  <c r="B3181" i="1"/>
  <c r="C3181" i="1"/>
  <c r="D3181" i="1"/>
  <c r="E3181" i="1"/>
  <c r="F3181" i="1"/>
  <c r="B3182" i="1"/>
  <c r="C3182" i="1"/>
  <c r="D3182" i="1"/>
  <c r="E3182" i="1"/>
  <c r="F3182" i="1"/>
  <c r="B3183" i="1"/>
  <c r="C3183" i="1"/>
  <c r="D3183" i="1"/>
  <c r="E3183" i="1"/>
  <c r="F3183" i="1"/>
  <c r="B3184" i="1"/>
  <c r="C3184" i="1"/>
  <c r="D3184" i="1"/>
  <c r="E3184" i="1"/>
  <c r="F3184" i="1"/>
  <c r="B3185" i="1"/>
  <c r="C3185" i="1"/>
  <c r="D3185" i="1"/>
  <c r="E3185" i="1"/>
  <c r="F3185" i="1"/>
  <c r="B3186" i="1"/>
  <c r="C3186" i="1"/>
  <c r="D3186" i="1"/>
  <c r="E3186" i="1"/>
  <c r="F3186" i="1"/>
  <c r="B3187" i="1"/>
  <c r="C3187" i="1"/>
  <c r="D3187" i="1"/>
  <c r="E3187" i="1"/>
  <c r="F3187" i="1"/>
  <c r="B3188" i="1"/>
  <c r="C3188" i="1"/>
  <c r="D3188" i="1"/>
  <c r="E3188" i="1"/>
  <c r="F3188" i="1"/>
  <c r="B3189" i="1"/>
  <c r="C3189" i="1"/>
  <c r="D3189" i="1"/>
  <c r="E3189" i="1"/>
  <c r="F3189" i="1"/>
  <c r="B3190" i="1"/>
  <c r="C3190" i="1"/>
  <c r="D3190" i="1"/>
  <c r="E3190" i="1"/>
  <c r="F3190" i="1"/>
  <c r="B3191" i="1"/>
  <c r="C3191" i="1"/>
  <c r="D3191" i="1"/>
  <c r="E3191" i="1"/>
  <c r="F3191" i="1"/>
  <c r="B3192" i="1"/>
  <c r="C3192" i="1"/>
  <c r="D3192" i="1"/>
  <c r="E3192" i="1"/>
  <c r="F3192" i="1"/>
  <c r="B3193" i="1"/>
  <c r="C3193" i="1"/>
  <c r="D3193" i="1"/>
  <c r="E3193" i="1"/>
  <c r="F3193" i="1"/>
  <c r="B3194" i="1"/>
  <c r="C3194" i="1"/>
  <c r="D3194" i="1"/>
  <c r="E3194" i="1"/>
  <c r="F3194" i="1"/>
  <c r="B3195" i="1"/>
  <c r="C3195" i="1"/>
  <c r="D3195" i="1"/>
  <c r="E3195" i="1"/>
  <c r="F3195" i="1"/>
  <c r="B3196" i="1"/>
  <c r="C3196" i="1"/>
  <c r="D3196" i="1"/>
  <c r="E3196" i="1"/>
  <c r="F3196" i="1"/>
  <c r="B3197" i="1"/>
  <c r="C3197" i="1"/>
  <c r="D3197" i="1"/>
  <c r="E3197" i="1"/>
  <c r="F3197" i="1"/>
  <c r="B3198" i="1"/>
  <c r="C3198" i="1"/>
  <c r="D3198" i="1"/>
  <c r="E3198" i="1"/>
  <c r="F3198" i="1"/>
  <c r="B3199" i="1"/>
  <c r="C3199" i="1"/>
  <c r="D3199" i="1"/>
  <c r="E3199" i="1"/>
  <c r="F3199" i="1"/>
  <c r="B3200" i="1"/>
  <c r="C3200" i="1"/>
  <c r="D3200" i="1"/>
  <c r="E3200" i="1"/>
  <c r="F3200" i="1"/>
  <c r="B3201" i="1"/>
  <c r="C3201" i="1"/>
  <c r="D3201" i="1"/>
  <c r="E3201" i="1"/>
  <c r="F3201" i="1"/>
  <c r="B3202" i="1"/>
  <c r="C3202" i="1"/>
  <c r="D3202" i="1"/>
  <c r="E3202" i="1"/>
  <c r="F3202" i="1"/>
  <c r="B3203" i="1"/>
  <c r="C3203" i="1"/>
  <c r="D3203" i="1"/>
  <c r="E3203" i="1"/>
  <c r="F3203" i="1"/>
  <c r="B3204" i="1"/>
  <c r="C3204" i="1"/>
  <c r="D3204" i="1"/>
  <c r="E3204" i="1"/>
  <c r="F3204" i="1"/>
  <c r="B3205" i="1"/>
  <c r="C3205" i="1"/>
  <c r="D3205" i="1"/>
  <c r="E3205" i="1"/>
  <c r="F3205" i="1"/>
  <c r="B3206" i="1"/>
  <c r="C3206" i="1"/>
  <c r="D3206" i="1"/>
  <c r="E3206" i="1"/>
  <c r="F3206" i="1"/>
  <c r="B3207" i="1"/>
  <c r="C3207" i="1"/>
  <c r="D3207" i="1"/>
  <c r="E3207" i="1"/>
  <c r="F3207" i="1"/>
  <c r="B3208" i="1"/>
  <c r="C3208" i="1"/>
  <c r="D3208" i="1"/>
  <c r="E3208" i="1"/>
  <c r="F3208" i="1"/>
  <c r="B3209" i="1"/>
  <c r="C3209" i="1"/>
  <c r="D3209" i="1"/>
  <c r="E3209" i="1"/>
  <c r="F3209" i="1"/>
  <c r="B3210" i="1"/>
  <c r="C3210" i="1"/>
  <c r="D3210" i="1"/>
  <c r="E3210" i="1"/>
  <c r="F3210" i="1"/>
  <c r="B3211" i="1"/>
  <c r="C3211" i="1"/>
  <c r="D3211" i="1"/>
  <c r="E3211" i="1"/>
  <c r="F3211" i="1"/>
  <c r="B3212" i="1"/>
  <c r="C3212" i="1"/>
  <c r="D3212" i="1"/>
  <c r="E3212" i="1"/>
  <c r="F3212" i="1"/>
  <c r="B3213" i="1"/>
  <c r="C3213" i="1"/>
  <c r="D3213" i="1"/>
  <c r="E3213" i="1"/>
  <c r="F3213" i="1"/>
  <c r="B3214" i="1"/>
  <c r="C3214" i="1"/>
  <c r="D3214" i="1"/>
  <c r="E3214" i="1"/>
  <c r="F3214" i="1"/>
  <c r="B3215" i="1"/>
  <c r="C3215" i="1"/>
  <c r="D3215" i="1"/>
  <c r="E3215" i="1"/>
  <c r="F3215" i="1"/>
  <c r="B3216" i="1"/>
  <c r="C3216" i="1"/>
  <c r="D3216" i="1"/>
  <c r="E3216" i="1"/>
  <c r="F3216" i="1"/>
  <c r="B3217" i="1"/>
  <c r="C3217" i="1"/>
  <c r="D3217" i="1"/>
  <c r="E3217" i="1"/>
  <c r="F3217" i="1"/>
  <c r="B3218" i="1"/>
  <c r="C3218" i="1"/>
  <c r="D3218" i="1"/>
  <c r="E3218" i="1"/>
  <c r="F3218" i="1"/>
  <c r="B3219" i="1"/>
  <c r="C3219" i="1"/>
  <c r="D3219" i="1"/>
  <c r="E3219" i="1"/>
  <c r="F3219" i="1"/>
  <c r="B3220" i="1"/>
  <c r="C3220" i="1"/>
  <c r="D3220" i="1"/>
  <c r="E3220" i="1"/>
  <c r="F3220" i="1"/>
  <c r="B3221" i="1"/>
  <c r="C3221" i="1"/>
  <c r="D3221" i="1"/>
  <c r="E3221" i="1"/>
  <c r="F3221" i="1"/>
  <c r="B3222" i="1"/>
  <c r="C3222" i="1"/>
  <c r="D3222" i="1"/>
  <c r="E3222" i="1"/>
  <c r="F3222" i="1"/>
  <c r="B3223" i="1"/>
  <c r="C3223" i="1"/>
  <c r="D3223" i="1"/>
  <c r="E3223" i="1"/>
  <c r="F3223" i="1"/>
  <c r="B3224" i="1"/>
  <c r="C3224" i="1"/>
  <c r="D3224" i="1"/>
  <c r="E3224" i="1"/>
  <c r="F3224" i="1"/>
  <c r="B3225" i="1"/>
  <c r="C3225" i="1"/>
  <c r="D3225" i="1"/>
  <c r="E3225" i="1"/>
  <c r="F3225" i="1"/>
  <c r="B3226" i="1"/>
  <c r="C3226" i="1"/>
  <c r="D3226" i="1"/>
  <c r="E3226" i="1"/>
  <c r="F3226" i="1"/>
  <c r="B3227" i="1"/>
  <c r="C3227" i="1"/>
  <c r="D3227" i="1"/>
  <c r="E3227" i="1"/>
  <c r="F3227" i="1"/>
  <c r="B3228" i="1"/>
  <c r="C3228" i="1"/>
  <c r="D3228" i="1"/>
  <c r="E3228" i="1"/>
  <c r="F3228" i="1"/>
  <c r="B3229" i="1"/>
  <c r="C3229" i="1"/>
  <c r="D3229" i="1"/>
  <c r="E3229" i="1"/>
  <c r="F3229" i="1"/>
  <c r="B3230" i="1"/>
  <c r="C3230" i="1"/>
  <c r="D3230" i="1"/>
  <c r="E3230" i="1"/>
  <c r="F3230" i="1"/>
  <c r="B3231" i="1"/>
  <c r="C3231" i="1"/>
  <c r="D3231" i="1"/>
  <c r="E3231" i="1"/>
  <c r="F3231" i="1"/>
  <c r="B3232" i="1"/>
  <c r="C3232" i="1"/>
  <c r="D3232" i="1"/>
  <c r="E3232" i="1"/>
  <c r="F3232" i="1"/>
  <c r="B3233" i="1"/>
  <c r="C3233" i="1"/>
  <c r="D3233" i="1"/>
  <c r="E3233" i="1"/>
  <c r="F3233" i="1"/>
  <c r="B3234" i="1"/>
  <c r="C3234" i="1"/>
  <c r="D3234" i="1"/>
  <c r="E3234" i="1"/>
  <c r="F3234" i="1"/>
  <c r="B3235" i="1"/>
  <c r="C3235" i="1"/>
  <c r="D3235" i="1"/>
  <c r="E3235" i="1"/>
  <c r="F3235" i="1"/>
  <c r="B3236" i="1"/>
  <c r="C3236" i="1"/>
  <c r="D3236" i="1"/>
  <c r="E3236" i="1"/>
  <c r="F3236" i="1"/>
  <c r="B3237" i="1"/>
  <c r="C3237" i="1"/>
  <c r="D3237" i="1"/>
  <c r="E3237" i="1"/>
  <c r="F3237" i="1"/>
  <c r="B3238" i="1"/>
  <c r="C3238" i="1"/>
  <c r="D3238" i="1"/>
  <c r="E3238" i="1"/>
  <c r="F3238" i="1"/>
  <c r="B3239" i="1"/>
  <c r="C3239" i="1"/>
  <c r="D3239" i="1"/>
  <c r="E3239" i="1"/>
  <c r="F3239" i="1"/>
  <c r="B3240" i="1"/>
  <c r="C3240" i="1"/>
  <c r="D3240" i="1"/>
  <c r="E3240" i="1"/>
  <c r="F3240" i="1"/>
  <c r="B3241" i="1"/>
  <c r="C3241" i="1"/>
  <c r="D3241" i="1"/>
  <c r="E3241" i="1"/>
  <c r="F3241" i="1"/>
  <c r="B3242" i="1"/>
  <c r="C3242" i="1"/>
  <c r="D3242" i="1"/>
  <c r="E3242" i="1"/>
  <c r="F3242" i="1"/>
  <c r="B3243" i="1"/>
  <c r="C3243" i="1"/>
  <c r="D3243" i="1"/>
  <c r="E3243" i="1"/>
  <c r="F3243" i="1"/>
  <c r="B3244" i="1"/>
  <c r="C3244" i="1"/>
  <c r="D3244" i="1"/>
  <c r="E3244" i="1"/>
  <c r="F3244" i="1"/>
  <c r="B3245" i="1"/>
  <c r="C3245" i="1"/>
  <c r="D3245" i="1"/>
  <c r="E3245" i="1"/>
  <c r="F3245" i="1"/>
  <c r="B3246" i="1"/>
  <c r="C3246" i="1"/>
  <c r="D3246" i="1"/>
  <c r="E3246" i="1"/>
  <c r="F3246" i="1"/>
  <c r="B3247" i="1"/>
  <c r="C3247" i="1"/>
  <c r="D3247" i="1"/>
  <c r="E3247" i="1"/>
  <c r="F3247" i="1"/>
  <c r="B3248" i="1"/>
  <c r="C3248" i="1"/>
  <c r="D3248" i="1"/>
  <c r="E3248" i="1"/>
  <c r="F3248" i="1"/>
  <c r="B3249" i="1"/>
  <c r="C3249" i="1"/>
  <c r="D3249" i="1"/>
  <c r="E3249" i="1"/>
  <c r="F3249" i="1"/>
  <c r="B3250" i="1"/>
  <c r="C3250" i="1"/>
  <c r="D3250" i="1"/>
  <c r="E3250" i="1"/>
  <c r="F3250" i="1"/>
  <c r="B3251" i="1"/>
  <c r="C3251" i="1"/>
  <c r="D3251" i="1"/>
  <c r="E3251" i="1"/>
  <c r="F3251" i="1"/>
  <c r="B3252" i="1"/>
  <c r="C3252" i="1"/>
  <c r="D3252" i="1"/>
  <c r="E3252" i="1"/>
  <c r="F3252" i="1"/>
  <c r="B3253" i="1"/>
  <c r="C3253" i="1"/>
  <c r="D3253" i="1"/>
  <c r="E3253" i="1"/>
  <c r="F3253" i="1"/>
  <c r="B3254" i="1"/>
  <c r="C3254" i="1"/>
  <c r="D3254" i="1"/>
  <c r="E3254" i="1"/>
  <c r="F3254" i="1"/>
  <c r="B3255" i="1"/>
  <c r="C3255" i="1"/>
  <c r="D3255" i="1"/>
  <c r="E3255" i="1"/>
  <c r="F3255" i="1"/>
  <c r="B3256" i="1"/>
  <c r="C3256" i="1"/>
  <c r="D3256" i="1"/>
  <c r="E3256" i="1"/>
  <c r="F3256" i="1"/>
  <c r="B3257" i="1"/>
  <c r="C3257" i="1"/>
  <c r="D3257" i="1"/>
  <c r="E3257" i="1"/>
  <c r="F3257" i="1"/>
  <c r="B3258" i="1"/>
  <c r="C3258" i="1"/>
  <c r="D3258" i="1"/>
  <c r="E3258" i="1"/>
  <c r="F3258" i="1"/>
  <c r="B3259" i="1"/>
  <c r="C3259" i="1"/>
  <c r="D3259" i="1"/>
  <c r="E3259" i="1"/>
  <c r="F3259" i="1"/>
  <c r="B3260" i="1"/>
  <c r="C3260" i="1"/>
  <c r="D3260" i="1"/>
  <c r="E3260" i="1"/>
  <c r="F3260" i="1"/>
  <c r="B3261" i="1"/>
  <c r="C3261" i="1"/>
  <c r="D3261" i="1"/>
  <c r="E3261" i="1"/>
  <c r="F3261" i="1"/>
  <c r="B3262" i="1"/>
  <c r="C3262" i="1"/>
  <c r="D3262" i="1"/>
  <c r="E3262" i="1"/>
  <c r="F3262" i="1"/>
  <c r="B3263" i="1"/>
  <c r="C3263" i="1"/>
  <c r="D3263" i="1"/>
  <c r="E3263" i="1"/>
  <c r="F3263" i="1"/>
  <c r="B3264" i="1"/>
  <c r="C3264" i="1"/>
  <c r="D3264" i="1"/>
  <c r="E3264" i="1"/>
  <c r="F3264" i="1"/>
  <c r="B3265" i="1"/>
  <c r="C3265" i="1"/>
  <c r="D3265" i="1"/>
  <c r="E3265" i="1"/>
  <c r="F3265" i="1"/>
  <c r="B3266" i="1"/>
  <c r="C3266" i="1"/>
  <c r="D3266" i="1"/>
  <c r="E3266" i="1"/>
  <c r="F3266" i="1"/>
  <c r="B3267" i="1"/>
  <c r="C3267" i="1"/>
  <c r="D3267" i="1"/>
  <c r="E3267" i="1"/>
  <c r="F3267" i="1"/>
  <c r="B3268" i="1"/>
  <c r="C3268" i="1"/>
  <c r="D3268" i="1"/>
  <c r="E3268" i="1"/>
  <c r="F3268" i="1"/>
  <c r="B3269" i="1"/>
  <c r="C3269" i="1"/>
  <c r="D3269" i="1"/>
  <c r="E3269" i="1"/>
  <c r="F3269" i="1"/>
  <c r="B3270" i="1"/>
  <c r="C3270" i="1"/>
  <c r="D3270" i="1"/>
  <c r="E3270" i="1"/>
  <c r="F3270" i="1"/>
  <c r="B3271" i="1"/>
  <c r="C3271" i="1"/>
  <c r="D3271" i="1"/>
  <c r="E3271" i="1"/>
  <c r="F3271" i="1"/>
  <c r="B3272" i="1"/>
  <c r="C3272" i="1"/>
  <c r="D3272" i="1"/>
  <c r="E3272" i="1"/>
  <c r="F3272" i="1"/>
  <c r="B3273" i="1"/>
  <c r="C3273" i="1"/>
  <c r="D3273" i="1"/>
  <c r="E3273" i="1"/>
  <c r="F3273" i="1"/>
  <c r="B3274" i="1"/>
  <c r="C3274" i="1"/>
  <c r="D3274" i="1"/>
  <c r="E3274" i="1"/>
  <c r="F3274" i="1"/>
  <c r="B3275" i="1"/>
  <c r="C3275" i="1"/>
  <c r="D3275" i="1"/>
  <c r="E3275" i="1"/>
  <c r="F3275" i="1"/>
  <c r="B3276" i="1"/>
  <c r="C3276" i="1"/>
  <c r="D3276" i="1"/>
  <c r="E3276" i="1"/>
  <c r="F3276" i="1"/>
  <c r="B3277" i="1"/>
  <c r="C3277" i="1"/>
  <c r="D3277" i="1"/>
  <c r="E3277" i="1"/>
  <c r="F3277" i="1"/>
  <c r="B3278" i="1"/>
  <c r="C3278" i="1"/>
  <c r="D3278" i="1"/>
  <c r="E3278" i="1"/>
  <c r="F3278" i="1"/>
  <c r="B3279" i="1"/>
  <c r="C3279" i="1"/>
  <c r="D3279" i="1"/>
  <c r="E3279" i="1"/>
  <c r="F3279" i="1"/>
  <c r="B3280" i="1"/>
  <c r="C3280" i="1"/>
  <c r="D3280" i="1"/>
  <c r="E3280" i="1"/>
  <c r="F3280" i="1"/>
  <c r="B3281" i="1"/>
  <c r="C3281" i="1"/>
  <c r="D3281" i="1"/>
  <c r="E3281" i="1"/>
  <c r="F3281" i="1"/>
  <c r="B3282" i="1"/>
  <c r="C3282" i="1"/>
  <c r="D3282" i="1"/>
  <c r="E3282" i="1"/>
  <c r="F3282" i="1"/>
  <c r="B3283" i="1"/>
  <c r="C3283" i="1"/>
  <c r="D3283" i="1"/>
  <c r="E3283" i="1"/>
  <c r="F3283" i="1"/>
  <c r="B3284" i="1"/>
  <c r="C3284" i="1"/>
  <c r="D3284" i="1"/>
  <c r="E3284" i="1"/>
  <c r="F3284" i="1"/>
  <c r="B3285" i="1"/>
  <c r="C3285" i="1"/>
  <c r="D3285" i="1"/>
  <c r="E3285" i="1"/>
  <c r="F3285" i="1"/>
  <c r="B3286" i="1"/>
  <c r="C3286" i="1"/>
  <c r="D3286" i="1"/>
  <c r="E3286" i="1"/>
  <c r="F3286" i="1"/>
  <c r="B3287" i="1"/>
  <c r="C3287" i="1"/>
  <c r="D3287" i="1"/>
  <c r="E3287" i="1"/>
  <c r="F3287" i="1"/>
  <c r="B3288" i="1"/>
  <c r="C3288" i="1"/>
  <c r="D3288" i="1"/>
  <c r="E3288" i="1"/>
  <c r="F3288" i="1"/>
  <c r="B3289" i="1"/>
  <c r="C3289" i="1"/>
  <c r="D3289" i="1"/>
  <c r="E3289" i="1"/>
  <c r="F3289" i="1"/>
  <c r="B3290" i="1"/>
  <c r="C3290" i="1"/>
  <c r="D3290" i="1"/>
  <c r="E3290" i="1"/>
  <c r="F3290" i="1"/>
  <c r="B3291" i="1"/>
  <c r="C3291" i="1"/>
  <c r="D3291" i="1"/>
  <c r="E3291" i="1"/>
  <c r="F3291" i="1"/>
  <c r="B3292" i="1"/>
  <c r="C3292" i="1"/>
  <c r="D3292" i="1"/>
  <c r="E3292" i="1"/>
  <c r="F3292" i="1"/>
  <c r="B3293" i="1"/>
  <c r="C3293" i="1"/>
  <c r="D3293" i="1"/>
  <c r="E3293" i="1"/>
  <c r="F3293" i="1"/>
  <c r="B3294" i="1"/>
  <c r="C3294" i="1"/>
  <c r="D3294" i="1"/>
  <c r="E3294" i="1"/>
  <c r="F3294" i="1"/>
  <c r="B3295" i="1"/>
  <c r="C3295" i="1"/>
  <c r="D3295" i="1"/>
  <c r="E3295" i="1"/>
  <c r="F3295" i="1"/>
  <c r="B3296" i="1"/>
  <c r="C3296" i="1"/>
  <c r="D3296" i="1"/>
  <c r="E3296" i="1"/>
  <c r="F3296" i="1"/>
  <c r="B3297" i="1"/>
  <c r="C3297" i="1"/>
  <c r="D3297" i="1"/>
  <c r="E3297" i="1"/>
  <c r="F3297" i="1"/>
  <c r="B3298" i="1"/>
  <c r="C3298" i="1"/>
  <c r="D3298" i="1"/>
  <c r="E3298" i="1"/>
  <c r="F3298" i="1"/>
  <c r="B3299" i="1"/>
  <c r="C3299" i="1"/>
  <c r="D3299" i="1"/>
  <c r="E3299" i="1"/>
  <c r="F3299" i="1"/>
  <c r="B3300" i="1"/>
  <c r="C3300" i="1"/>
  <c r="D3300" i="1"/>
  <c r="E3300" i="1"/>
  <c r="F3300" i="1"/>
  <c r="B3301" i="1"/>
  <c r="C3301" i="1"/>
  <c r="D3301" i="1"/>
  <c r="E3301" i="1"/>
  <c r="F3301" i="1"/>
  <c r="B3302" i="1"/>
  <c r="C3302" i="1"/>
  <c r="D3302" i="1"/>
  <c r="E3302" i="1"/>
  <c r="F3302" i="1"/>
  <c r="B3303" i="1"/>
  <c r="C3303" i="1"/>
  <c r="D3303" i="1"/>
  <c r="E3303" i="1"/>
  <c r="F3303" i="1"/>
  <c r="B3304" i="1"/>
  <c r="C3304" i="1"/>
  <c r="D3304" i="1"/>
  <c r="E3304" i="1"/>
  <c r="F3304" i="1"/>
  <c r="B3305" i="1"/>
  <c r="C3305" i="1"/>
  <c r="D3305" i="1"/>
  <c r="E3305" i="1"/>
  <c r="F3305" i="1"/>
  <c r="B3306" i="1"/>
  <c r="C3306" i="1"/>
  <c r="D3306" i="1"/>
  <c r="E3306" i="1"/>
  <c r="F3306" i="1"/>
  <c r="B3307" i="1"/>
  <c r="C3307" i="1"/>
  <c r="D3307" i="1"/>
  <c r="E3307" i="1"/>
  <c r="F3307" i="1"/>
  <c r="B3308" i="1"/>
  <c r="C3308" i="1"/>
  <c r="D3308" i="1"/>
  <c r="E3308" i="1"/>
  <c r="F3308" i="1"/>
  <c r="B3309" i="1"/>
  <c r="C3309" i="1"/>
  <c r="D3309" i="1"/>
  <c r="E3309" i="1"/>
  <c r="F3309" i="1"/>
  <c r="B3310" i="1"/>
  <c r="C3310" i="1"/>
  <c r="D3310" i="1"/>
  <c r="E3310" i="1"/>
  <c r="F3310" i="1"/>
  <c r="B3311" i="1"/>
  <c r="C3311" i="1"/>
  <c r="D3311" i="1"/>
  <c r="E3311" i="1"/>
  <c r="F3311" i="1"/>
  <c r="B3312" i="1"/>
  <c r="C3312" i="1"/>
  <c r="D3312" i="1"/>
  <c r="E3312" i="1"/>
  <c r="F3312" i="1"/>
  <c r="B3313" i="1"/>
  <c r="C3313" i="1"/>
  <c r="D3313" i="1"/>
  <c r="E3313" i="1"/>
  <c r="F3313" i="1"/>
  <c r="B3314" i="1"/>
  <c r="C3314" i="1"/>
  <c r="D3314" i="1"/>
  <c r="E3314" i="1"/>
  <c r="F3314" i="1"/>
  <c r="B3315" i="1"/>
  <c r="C3315" i="1"/>
  <c r="D3315" i="1"/>
  <c r="E3315" i="1"/>
  <c r="F3315" i="1"/>
  <c r="B3316" i="1"/>
  <c r="C3316" i="1"/>
  <c r="D3316" i="1"/>
  <c r="E3316" i="1"/>
  <c r="F3316" i="1"/>
  <c r="B3317" i="1"/>
  <c r="C3317" i="1"/>
  <c r="D3317" i="1"/>
  <c r="E3317" i="1"/>
  <c r="F3317" i="1"/>
  <c r="B3318" i="1"/>
  <c r="C3318" i="1"/>
  <c r="D3318" i="1"/>
  <c r="E3318" i="1"/>
  <c r="F3318" i="1"/>
  <c r="B3319" i="1"/>
  <c r="C3319" i="1"/>
  <c r="D3319" i="1"/>
  <c r="E3319" i="1"/>
  <c r="F3319" i="1"/>
  <c r="B3320" i="1"/>
  <c r="C3320" i="1"/>
  <c r="D3320" i="1"/>
  <c r="E3320" i="1"/>
  <c r="F3320" i="1"/>
  <c r="B3321" i="1"/>
  <c r="C3321" i="1"/>
  <c r="D3321" i="1"/>
  <c r="E3321" i="1"/>
  <c r="F3321" i="1"/>
  <c r="B3322" i="1"/>
  <c r="C3322" i="1"/>
  <c r="D3322" i="1"/>
  <c r="E3322" i="1"/>
  <c r="F3322" i="1"/>
  <c r="B3323" i="1"/>
  <c r="C3323" i="1"/>
  <c r="D3323" i="1"/>
  <c r="E3323" i="1"/>
  <c r="F3323" i="1"/>
  <c r="B3324" i="1"/>
  <c r="C3324" i="1"/>
  <c r="D3324" i="1"/>
  <c r="E3324" i="1"/>
  <c r="F3324" i="1"/>
  <c r="B3325" i="1"/>
  <c r="C3325" i="1"/>
  <c r="D3325" i="1"/>
  <c r="E3325" i="1"/>
  <c r="F3325" i="1"/>
  <c r="B3326" i="1"/>
  <c r="C3326" i="1"/>
  <c r="D3326" i="1"/>
  <c r="E3326" i="1"/>
  <c r="F3326" i="1"/>
  <c r="B3327" i="1"/>
  <c r="C3327" i="1"/>
  <c r="D3327" i="1"/>
  <c r="E3327" i="1"/>
  <c r="F3327" i="1"/>
  <c r="B3328" i="1"/>
  <c r="C3328" i="1"/>
  <c r="D3328" i="1"/>
  <c r="E3328" i="1"/>
  <c r="F3328" i="1"/>
  <c r="B3329" i="1"/>
  <c r="C3329" i="1"/>
  <c r="D3329" i="1"/>
  <c r="E3329" i="1"/>
  <c r="F3329" i="1"/>
  <c r="B3330" i="1"/>
  <c r="C3330" i="1"/>
  <c r="D3330" i="1"/>
  <c r="E3330" i="1"/>
  <c r="F3330" i="1"/>
  <c r="B3331" i="1"/>
  <c r="C3331" i="1"/>
  <c r="D3331" i="1"/>
  <c r="E3331" i="1"/>
  <c r="F3331" i="1"/>
  <c r="B3332" i="1"/>
  <c r="C3332" i="1"/>
  <c r="D3332" i="1"/>
  <c r="E3332" i="1"/>
  <c r="F3332" i="1"/>
  <c r="B3333" i="1"/>
  <c r="C3333" i="1"/>
  <c r="D3333" i="1"/>
  <c r="E3333" i="1"/>
  <c r="F3333" i="1"/>
  <c r="B3334" i="1"/>
  <c r="C3334" i="1"/>
  <c r="D3334" i="1"/>
  <c r="E3334" i="1"/>
  <c r="F3334" i="1"/>
  <c r="B3335" i="1"/>
  <c r="C3335" i="1"/>
  <c r="D3335" i="1"/>
  <c r="E3335" i="1"/>
  <c r="F3335" i="1"/>
  <c r="B3336" i="1"/>
  <c r="C3336" i="1"/>
  <c r="D3336" i="1"/>
  <c r="E3336" i="1"/>
  <c r="F3336" i="1"/>
  <c r="B3337" i="1"/>
  <c r="C3337" i="1"/>
  <c r="D3337" i="1"/>
  <c r="E3337" i="1"/>
  <c r="F3337" i="1"/>
  <c r="B3338" i="1"/>
  <c r="C3338" i="1"/>
  <c r="D3338" i="1"/>
  <c r="E3338" i="1"/>
  <c r="F3338" i="1"/>
  <c r="B3339" i="1"/>
  <c r="C3339" i="1"/>
  <c r="D3339" i="1"/>
  <c r="E3339" i="1"/>
  <c r="F3339" i="1"/>
  <c r="B3340" i="1"/>
  <c r="C3340" i="1"/>
  <c r="D3340" i="1"/>
  <c r="E3340" i="1"/>
  <c r="F3340" i="1"/>
  <c r="B3341" i="1"/>
  <c r="C3341" i="1"/>
  <c r="D3341" i="1"/>
  <c r="E3341" i="1"/>
  <c r="F3341" i="1"/>
  <c r="B3342" i="1"/>
  <c r="C3342" i="1"/>
  <c r="D3342" i="1"/>
  <c r="E3342" i="1"/>
  <c r="F3342" i="1"/>
  <c r="B3343" i="1"/>
  <c r="C3343" i="1"/>
  <c r="D3343" i="1"/>
  <c r="E3343" i="1"/>
  <c r="F3343" i="1"/>
  <c r="B3344" i="1"/>
  <c r="C3344" i="1"/>
  <c r="D3344" i="1"/>
  <c r="E3344" i="1"/>
  <c r="F3344" i="1"/>
  <c r="B3345" i="1"/>
  <c r="C3345" i="1"/>
  <c r="D3345" i="1"/>
  <c r="E3345" i="1"/>
  <c r="F3345" i="1"/>
  <c r="B3346" i="1"/>
  <c r="C3346" i="1"/>
  <c r="D3346" i="1"/>
  <c r="E3346" i="1"/>
  <c r="F3346" i="1"/>
  <c r="B3347" i="1"/>
  <c r="C3347" i="1"/>
  <c r="D3347" i="1"/>
  <c r="E3347" i="1"/>
  <c r="F3347" i="1"/>
  <c r="B3348" i="1"/>
  <c r="C3348" i="1"/>
  <c r="D3348" i="1"/>
  <c r="E3348" i="1"/>
  <c r="F3348" i="1"/>
  <c r="B3349" i="1"/>
  <c r="C3349" i="1"/>
  <c r="D3349" i="1"/>
  <c r="E3349" i="1"/>
  <c r="F3349" i="1"/>
  <c r="B3350" i="1"/>
  <c r="C3350" i="1"/>
  <c r="D3350" i="1"/>
  <c r="E3350" i="1"/>
  <c r="F3350" i="1"/>
  <c r="B3351" i="1"/>
  <c r="C3351" i="1"/>
  <c r="D3351" i="1"/>
  <c r="E3351" i="1"/>
  <c r="F3351" i="1"/>
  <c r="B3352" i="1"/>
  <c r="C3352" i="1"/>
  <c r="D3352" i="1"/>
  <c r="E3352" i="1"/>
  <c r="F3352" i="1"/>
  <c r="B3353" i="1"/>
  <c r="C3353" i="1"/>
  <c r="D3353" i="1"/>
  <c r="E3353" i="1"/>
  <c r="F3353" i="1"/>
  <c r="B3354" i="1"/>
  <c r="C3354" i="1"/>
  <c r="D3354" i="1"/>
  <c r="E3354" i="1"/>
  <c r="F3354" i="1"/>
  <c r="B3355" i="1"/>
  <c r="C3355" i="1"/>
  <c r="D3355" i="1"/>
  <c r="E3355" i="1"/>
  <c r="F3355" i="1"/>
  <c r="B3356" i="1"/>
  <c r="C3356" i="1"/>
  <c r="D3356" i="1"/>
  <c r="E3356" i="1"/>
  <c r="F3356" i="1"/>
  <c r="B3357" i="1"/>
  <c r="C3357" i="1"/>
  <c r="D3357" i="1"/>
  <c r="E3357" i="1"/>
  <c r="F3357" i="1"/>
  <c r="B3358" i="1"/>
  <c r="C3358" i="1"/>
  <c r="D3358" i="1"/>
  <c r="E3358" i="1"/>
  <c r="F3358" i="1"/>
  <c r="B3359" i="1"/>
  <c r="C3359" i="1"/>
  <c r="D3359" i="1"/>
  <c r="E3359" i="1"/>
  <c r="F3359" i="1"/>
  <c r="B3360" i="1"/>
  <c r="C3360" i="1"/>
  <c r="D3360" i="1"/>
  <c r="E3360" i="1"/>
  <c r="F3360" i="1"/>
  <c r="B3361" i="1"/>
  <c r="C3361" i="1"/>
  <c r="D3361" i="1"/>
  <c r="E3361" i="1"/>
  <c r="F3361" i="1"/>
  <c r="B3362" i="1"/>
  <c r="C3362" i="1"/>
  <c r="D3362" i="1"/>
  <c r="E3362" i="1"/>
  <c r="F3362" i="1"/>
  <c r="B3363" i="1"/>
  <c r="C3363" i="1"/>
  <c r="D3363" i="1"/>
  <c r="E3363" i="1"/>
  <c r="F3363" i="1"/>
  <c r="B3364" i="1"/>
  <c r="C3364" i="1"/>
  <c r="D3364" i="1"/>
  <c r="E3364" i="1"/>
  <c r="F3364" i="1"/>
  <c r="B3365" i="1"/>
  <c r="C3365" i="1"/>
  <c r="D3365" i="1"/>
  <c r="E3365" i="1"/>
  <c r="F3365" i="1"/>
  <c r="B3366" i="1"/>
  <c r="C3366" i="1"/>
  <c r="D3366" i="1"/>
  <c r="E3366" i="1"/>
  <c r="F3366" i="1"/>
  <c r="B3367" i="1"/>
  <c r="C3367" i="1"/>
  <c r="D3367" i="1"/>
  <c r="E3367" i="1"/>
  <c r="F3367" i="1"/>
  <c r="B3368" i="1"/>
  <c r="C3368" i="1"/>
  <c r="D3368" i="1"/>
  <c r="E3368" i="1"/>
  <c r="F3368" i="1"/>
  <c r="B3369" i="1"/>
  <c r="C3369" i="1"/>
  <c r="D3369" i="1"/>
  <c r="E3369" i="1"/>
  <c r="F3369" i="1"/>
  <c r="B3370" i="1"/>
  <c r="C3370" i="1"/>
  <c r="D3370" i="1"/>
  <c r="E3370" i="1"/>
  <c r="F3370" i="1"/>
  <c r="B3371" i="1"/>
  <c r="C3371" i="1"/>
  <c r="D3371" i="1"/>
  <c r="E3371" i="1"/>
  <c r="F3371" i="1"/>
  <c r="B3372" i="1"/>
  <c r="C3372" i="1"/>
  <c r="D3372" i="1"/>
  <c r="E3372" i="1"/>
  <c r="F3372" i="1"/>
  <c r="B3373" i="1"/>
  <c r="C3373" i="1"/>
  <c r="D3373" i="1"/>
  <c r="E3373" i="1"/>
  <c r="F3373" i="1"/>
  <c r="B3374" i="1"/>
  <c r="C3374" i="1"/>
  <c r="D3374" i="1"/>
  <c r="E3374" i="1"/>
  <c r="F3374" i="1"/>
  <c r="B3375" i="1"/>
  <c r="C3375" i="1"/>
  <c r="D3375" i="1"/>
  <c r="E3375" i="1"/>
  <c r="F3375" i="1"/>
  <c r="B3376" i="1"/>
  <c r="C3376" i="1"/>
  <c r="D3376" i="1"/>
  <c r="E3376" i="1"/>
  <c r="F3376" i="1"/>
  <c r="B3377" i="1"/>
  <c r="C3377" i="1"/>
  <c r="D3377" i="1"/>
  <c r="E3377" i="1"/>
  <c r="F3377" i="1"/>
  <c r="B3378" i="1"/>
  <c r="C3378" i="1"/>
  <c r="D3378" i="1"/>
  <c r="E3378" i="1"/>
  <c r="F3378" i="1"/>
  <c r="B3379" i="1"/>
  <c r="C3379" i="1"/>
  <c r="D3379" i="1"/>
  <c r="E3379" i="1"/>
  <c r="F3379" i="1"/>
  <c r="B3380" i="1"/>
  <c r="C3380" i="1"/>
  <c r="D3380" i="1"/>
  <c r="E3380" i="1"/>
  <c r="F3380" i="1"/>
  <c r="B3381" i="1"/>
  <c r="C3381" i="1"/>
  <c r="D3381" i="1"/>
  <c r="E3381" i="1"/>
  <c r="F3381" i="1"/>
  <c r="B3382" i="1"/>
  <c r="C3382" i="1"/>
  <c r="D3382" i="1"/>
  <c r="E3382" i="1"/>
  <c r="F3382" i="1"/>
  <c r="B3383" i="1"/>
  <c r="C3383" i="1"/>
  <c r="D3383" i="1"/>
  <c r="E3383" i="1"/>
  <c r="F3383" i="1"/>
  <c r="B3384" i="1"/>
  <c r="C3384" i="1"/>
  <c r="D3384" i="1"/>
  <c r="E3384" i="1"/>
  <c r="F3384" i="1"/>
  <c r="B3385" i="1"/>
  <c r="C3385" i="1"/>
  <c r="D3385" i="1"/>
  <c r="E3385" i="1"/>
  <c r="F3385" i="1"/>
  <c r="B3386" i="1"/>
  <c r="C3386" i="1"/>
  <c r="D3386" i="1"/>
  <c r="E3386" i="1"/>
  <c r="F3386" i="1"/>
  <c r="B3387" i="1"/>
  <c r="C3387" i="1"/>
  <c r="D3387" i="1"/>
  <c r="E3387" i="1"/>
  <c r="F3387" i="1"/>
  <c r="B3388" i="1"/>
  <c r="C3388" i="1"/>
  <c r="D3388" i="1"/>
  <c r="E3388" i="1"/>
  <c r="F3388" i="1"/>
  <c r="B3389" i="1"/>
  <c r="C3389" i="1"/>
  <c r="D3389" i="1"/>
  <c r="E3389" i="1"/>
  <c r="F3389" i="1"/>
  <c r="B3390" i="1"/>
  <c r="C3390" i="1"/>
  <c r="D3390" i="1"/>
  <c r="E3390" i="1"/>
  <c r="F3390" i="1"/>
  <c r="B3391" i="1"/>
  <c r="C3391" i="1"/>
  <c r="D3391" i="1"/>
  <c r="E3391" i="1"/>
  <c r="F3391" i="1"/>
  <c r="B3392" i="1"/>
  <c r="C3392" i="1"/>
  <c r="D3392" i="1"/>
  <c r="E3392" i="1"/>
  <c r="F3392" i="1"/>
  <c r="B3393" i="1"/>
  <c r="C3393" i="1"/>
  <c r="D3393" i="1"/>
  <c r="E3393" i="1"/>
  <c r="F3393" i="1"/>
  <c r="B3394" i="1"/>
  <c r="C3394" i="1"/>
  <c r="D3394" i="1"/>
  <c r="E3394" i="1"/>
  <c r="F3394" i="1"/>
  <c r="B3395" i="1"/>
  <c r="C3395" i="1"/>
  <c r="D3395" i="1"/>
  <c r="E3395" i="1"/>
  <c r="F3395" i="1"/>
  <c r="B3396" i="1"/>
  <c r="C3396" i="1"/>
  <c r="D3396" i="1"/>
  <c r="E3396" i="1"/>
  <c r="F3396" i="1"/>
  <c r="B3397" i="1"/>
  <c r="C3397" i="1"/>
  <c r="D3397" i="1"/>
  <c r="E3397" i="1"/>
  <c r="F3397" i="1"/>
  <c r="B3398" i="1"/>
  <c r="C3398" i="1"/>
  <c r="D3398" i="1"/>
  <c r="E3398" i="1"/>
  <c r="F3398" i="1"/>
  <c r="B3399" i="1"/>
  <c r="C3399" i="1"/>
  <c r="D3399" i="1"/>
  <c r="E3399" i="1"/>
  <c r="F3399" i="1"/>
  <c r="B3400" i="1"/>
  <c r="C3400" i="1"/>
  <c r="D3400" i="1"/>
  <c r="E3400" i="1"/>
  <c r="F3400" i="1"/>
  <c r="B3401" i="1"/>
  <c r="C3401" i="1"/>
  <c r="D3401" i="1"/>
  <c r="E3401" i="1"/>
  <c r="F3401" i="1"/>
  <c r="B3402" i="1"/>
  <c r="C3402" i="1"/>
  <c r="D3402" i="1"/>
  <c r="E3402" i="1"/>
  <c r="F3402" i="1"/>
  <c r="B3403" i="1"/>
  <c r="C3403" i="1"/>
  <c r="D3403" i="1"/>
  <c r="E3403" i="1"/>
  <c r="F3403" i="1"/>
  <c r="B3404" i="1"/>
  <c r="C3404" i="1"/>
  <c r="D3404" i="1"/>
  <c r="E3404" i="1"/>
  <c r="F3404" i="1"/>
  <c r="B3405" i="1"/>
  <c r="C3405" i="1"/>
  <c r="D3405" i="1"/>
  <c r="E3405" i="1"/>
  <c r="F3405" i="1"/>
  <c r="B3406" i="1"/>
  <c r="C3406" i="1"/>
  <c r="D3406" i="1"/>
  <c r="E3406" i="1"/>
  <c r="F3406" i="1"/>
  <c r="B3407" i="1"/>
  <c r="C3407" i="1"/>
  <c r="D3407" i="1"/>
  <c r="E3407" i="1"/>
  <c r="F3407" i="1"/>
  <c r="B3408" i="1"/>
  <c r="C3408" i="1"/>
  <c r="D3408" i="1"/>
  <c r="E3408" i="1"/>
  <c r="F3408" i="1"/>
  <c r="B3409" i="1"/>
  <c r="C3409" i="1"/>
  <c r="D3409" i="1"/>
  <c r="E3409" i="1"/>
  <c r="F3409" i="1"/>
  <c r="B3410" i="1"/>
  <c r="C3410" i="1"/>
  <c r="D3410" i="1"/>
  <c r="E3410" i="1"/>
  <c r="F3410" i="1"/>
  <c r="B3411" i="1"/>
  <c r="C3411" i="1"/>
  <c r="D3411" i="1"/>
  <c r="E3411" i="1"/>
  <c r="F3411" i="1"/>
  <c r="B3412" i="1"/>
  <c r="C3412" i="1"/>
  <c r="D3412" i="1"/>
  <c r="E3412" i="1"/>
  <c r="F3412" i="1"/>
  <c r="B3413" i="1"/>
  <c r="C3413" i="1"/>
  <c r="D3413" i="1"/>
  <c r="E3413" i="1"/>
  <c r="F3413" i="1"/>
  <c r="B3414" i="1"/>
  <c r="C3414" i="1"/>
  <c r="D3414" i="1"/>
  <c r="E3414" i="1"/>
  <c r="F3414" i="1"/>
  <c r="B3415" i="1"/>
  <c r="C3415" i="1"/>
  <c r="D3415" i="1"/>
  <c r="E3415" i="1"/>
  <c r="F3415" i="1"/>
  <c r="B3416" i="1"/>
  <c r="C3416" i="1"/>
  <c r="D3416" i="1"/>
  <c r="E3416" i="1"/>
  <c r="F3416" i="1"/>
  <c r="B3417" i="1"/>
  <c r="C3417" i="1"/>
  <c r="D3417" i="1"/>
  <c r="E3417" i="1"/>
  <c r="F3417" i="1"/>
  <c r="B3418" i="1"/>
  <c r="C3418" i="1"/>
  <c r="D3418" i="1"/>
  <c r="E3418" i="1"/>
  <c r="F3418" i="1"/>
  <c r="B3419" i="1"/>
  <c r="C3419" i="1"/>
  <c r="D3419" i="1"/>
  <c r="E3419" i="1"/>
  <c r="F3419" i="1"/>
  <c r="B3420" i="1"/>
  <c r="C3420" i="1"/>
  <c r="D3420" i="1"/>
  <c r="E3420" i="1"/>
  <c r="F3420" i="1"/>
  <c r="B3421" i="1"/>
  <c r="C3421" i="1"/>
  <c r="D3421" i="1"/>
  <c r="E3421" i="1"/>
  <c r="F3421" i="1"/>
  <c r="B3422" i="1"/>
  <c r="C3422" i="1"/>
  <c r="D3422" i="1"/>
  <c r="E3422" i="1"/>
  <c r="F3422" i="1"/>
  <c r="B3423" i="1"/>
  <c r="C3423" i="1"/>
  <c r="D3423" i="1"/>
  <c r="E3423" i="1"/>
  <c r="F3423" i="1"/>
  <c r="B3424" i="1"/>
  <c r="C3424" i="1"/>
  <c r="D3424" i="1"/>
  <c r="E3424" i="1"/>
  <c r="F3424" i="1"/>
  <c r="B3425" i="1"/>
  <c r="C3425" i="1"/>
  <c r="D3425" i="1"/>
  <c r="E3425" i="1"/>
  <c r="F3425" i="1"/>
  <c r="B3426" i="1"/>
  <c r="C3426" i="1"/>
  <c r="D3426" i="1"/>
  <c r="E3426" i="1"/>
  <c r="F3426" i="1"/>
  <c r="B3427" i="1"/>
  <c r="C3427" i="1"/>
  <c r="D3427" i="1"/>
  <c r="E3427" i="1"/>
  <c r="F3427" i="1"/>
  <c r="B3428" i="1"/>
  <c r="C3428" i="1"/>
  <c r="D3428" i="1"/>
  <c r="E3428" i="1"/>
  <c r="F3428" i="1"/>
  <c r="B3429" i="1"/>
  <c r="C3429" i="1"/>
  <c r="D3429" i="1"/>
  <c r="E3429" i="1"/>
  <c r="F3429" i="1"/>
  <c r="B3430" i="1"/>
  <c r="C3430" i="1"/>
  <c r="D3430" i="1"/>
  <c r="E3430" i="1"/>
  <c r="F3430" i="1"/>
  <c r="B3431" i="1"/>
  <c r="C3431" i="1"/>
  <c r="D3431" i="1"/>
  <c r="E3431" i="1"/>
  <c r="F3431" i="1"/>
  <c r="B3432" i="1"/>
  <c r="C3432" i="1"/>
  <c r="D3432" i="1"/>
  <c r="E3432" i="1"/>
  <c r="F3432" i="1"/>
  <c r="B3433" i="1"/>
  <c r="C3433" i="1"/>
  <c r="D3433" i="1"/>
  <c r="E3433" i="1"/>
  <c r="F3433" i="1"/>
  <c r="B3434" i="1"/>
  <c r="C3434" i="1"/>
  <c r="D3434" i="1"/>
  <c r="E3434" i="1"/>
  <c r="F3434" i="1"/>
  <c r="B3435" i="1"/>
  <c r="C3435" i="1"/>
  <c r="D3435" i="1"/>
  <c r="E3435" i="1"/>
  <c r="F3435" i="1"/>
  <c r="B3436" i="1"/>
  <c r="C3436" i="1"/>
  <c r="D3436" i="1"/>
  <c r="E3436" i="1"/>
  <c r="F3436" i="1"/>
  <c r="B3437" i="1"/>
  <c r="C3437" i="1"/>
  <c r="D3437" i="1"/>
  <c r="E3437" i="1"/>
  <c r="F3437" i="1"/>
  <c r="B3438" i="1"/>
  <c r="C3438" i="1"/>
  <c r="D3438" i="1"/>
  <c r="E3438" i="1"/>
  <c r="F3438" i="1"/>
  <c r="B3439" i="1"/>
  <c r="C3439" i="1"/>
  <c r="D3439" i="1"/>
  <c r="E3439" i="1"/>
  <c r="F3439" i="1"/>
  <c r="B3440" i="1"/>
  <c r="C3440" i="1"/>
  <c r="D3440" i="1"/>
  <c r="E3440" i="1"/>
  <c r="F3440" i="1"/>
  <c r="B3441" i="1"/>
  <c r="C3441" i="1"/>
  <c r="D3441" i="1"/>
  <c r="E3441" i="1"/>
  <c r="F3441" i="1"/>
  <c r="B3442" i="1"/>
  <c r="C3442" i="1"/>
  <c r="D3442" i="1"/>
  <c r="E3442" i="1"/>
  <c r="F3442" i="1"/>
  <c r="B3443" i="1"/>
  <c r="C3443" i="1"/>
  <c r="D3443" i="1"/>
  <c r="E3443" i="1"/>
  <c r="F3443" i="1"/>
  <c r="B3444" i="1"/>
  <c r="C3444" i="1"/>
  <c r="D3444" i="1"/>
  <c r="E3444" i="1"/>
  <c r="F3444" i="1"/>
  <c r="B3445" i="1"/>
  <c r="C3445" i="1"/>
  <c r="D3445" i="1"/>
  <c r="E3445" i="1"/>
  <c r="F3445" i="1"/>
  <c r="B3446" i="1"/>
  <c r="C3446" i="1"/>
  <c r="D3446" i="1"/>
  <c r="E3446" i="1"/>
  <c r="F3446" i="1"/>
  <c r="B3447" i="1"/>
  <c r="C3447" i="1"/>
  <c r="D3447" i="1"/>
  <c r="E3447" i="1"/>
  <c r="F3447" i="1"/>
  <c r="B3448" i="1"/>
  <c r="C3448" i="1"/>
  <c r="D3448" i="1"/>
  <c r="E3448" i="1"/>
  <c r="F3448" i="1"/>
  <c r="B3449" i="1"/>
  <c r="C3449" i="1"/>
  <c r="D3449" i="1"/>
  <c r="E3449" i="1"/>
  <c r="F3449" i="1"/>
  <c r="B3450" i="1"/>
  <c r="C3450" i="1"/>
  <c r="D3450" i="1"/>
  <c r="E3450" i="1"/>
  <c r="F3450" i="1"/>
  <c r="B3451" i="1"/>
  <c r="C3451" i="1"/>
  <c r="D3451" i="1"/>
  <c r="E3451" i="1"/>
  <c r="F3451" i="1"/>
  <c r="B3452" i="1"/>
  <c r="C3452" i="1"/>
  <c r="D3452" i="1"/>
  <c r="E3452" i="1"/>
  <c r="F3452" i="1"/>
  <c r="B3453" i="1"/>
  <c r="C3453" i="1"/>
  <c r="D3453" i="1"/>
  <c r="E3453" i="1"/>
  <c r="F3453" i="1"/>
  <c r="B3454" i="1"/>
  <c r="C3454" i="1"/>
  <c r="D3454" i="1"/>
  <c r="E3454" i="1"/>
  <c r="F3454" i="1"/>
  <c r="B3455" i="1"/>
  <c r="C3455" i="1"/>
  <c r="D3455" i="1"/>
  <c r="E3455" i="1"/>
  <c r="F3455" i="1"/>
  <c r="B3456" i="1"/>
  <c r="C3456" i="1"/>
  <c r="D3456" i="1"/>
  <c r="E3456" i="1"/>
  <c r="F3456" i="1"/>
  <c r="B3457" i="1"/>
  <c r="C3457" i="1"/>
  <c r="D3457" i="1"/>
  <c r="E3457" i="1"/>
  <c r="F3457" i="1"/>
  <c r="B3458" i="1"/>
  <c r="C3458" i="1"/>
  <c r="D3458" i="1"/>
  <c r="E3458" i="1"/>
  <c r="F3458" i="1"/>
  <c r="B3459" i="1"/>
  <c r="C3459" i="1"/>
  <c r="D3459" i="1"/>
  <c r="E3459" i="1"/>
  <c r="F3459" i="1"/>
  <c r="B3460" i="1"/>
  <c r="C3460" i="1"/>
  <c r="D3460" i="1"/>
  <c r="E3460" i="1"/>
  <c r="F3460" i="1"/>
  <c r="B3461" i="1"/>
  <c r="C3461" i="1"/>
  <c r="D3461" i="1"/>
  <c r="E3461" i="1"/>
  <c r="F3461" i="1"/>
  <c r="B3462" i="1"/>
  <c r="C3462" i="1"/>
  <c r="D3462" i="1"/>
  <c r="E3462" i="1"/>
  <c r="F3462" i="1"/>
  <c r="B3463" i="1"/>
  <c r="C3463" i="1"/>
  <c r="D3463" i="1"/>
  <c r="E3463" i="1"/>
  <c r="F3463" i="1"/>
  <c r="B3464" i="1"/>
  <c r="C3464" i="1"/>
  <c r="D3464" i="1"/>
  <c r="E3464" i="1"/>
  <c r="F3464" i="1"/>
  <c r="B3465" i="1"/>
  <c r="C3465" i="1"/>
  <c r="D3465" i="1"/>
  <c r="E3465" i="1"/>
  <c r="F3465" i="1"/>
  <c r="B3466" i="1"/>
  <c r="C3466" i="1"/>
  <c r="D3466" i="1"/>
  <c r="I3466" i="1" s="1"/>
  <c r="E3466" i="1"/>
  <c r="F3466" i="1"/>
  <c r="B3467" i="1"/>
  <c r="C3467" i="1"/>
  <c r="D3467" i="1"/>
  <c r="I3467" i="1" s="1"/>
  <c r="E3467" i="1"/>
  <c r="F3467" i="1"/>
  <c r="B3468" i="1"/>
  <c r="C3468" i="1"/>
  <c r="D3468" i="1"/>
  <c r="I3468" i="1" s="1"/>
  <c r="E3468" i="1"/>
  <c r="F3468" i="1"/>
  <c r="B3469" i="1"/>
  <c r="C3469" i="1"/>
  <c r="D3469" i="1"/>
  <c r="I3469" i="1" s="1"/>
  <c r="E3469" i="1"/>
  <c r="F3469" i="1"/>
  <c r="B3470" i="1"/>
  <c r="C3470" i="1"/>
  <c r="D3470" i="1"/>
  <c r="I3470" i="1" s="1"/>
  <c r="E3470" i="1"/>
  <c r="F3470" i="1"/>
  <c r="B3471" i="1"/>
  <c r="C3471" i="1"/>
  <c r="D3471" i="1"/>
  <c r="I3471" i="1" s="1"/>
  <c r="E3471" i="1"/>
  <c r="F3471" i="1"/>
  <c r="B3472" i="1"/>
  <c r="C3472" i="1"/>
  <c r="D3472" i="1"/>
  <c r="I3472" i="1" s="1"/>
  <c r="E3472" i="1"/>
  <c r="F3472" i="1"/>
  <c r="B3473" i="1"/>
  <c r="C3473" i="1"/>
  <c r="D3473" i="1"/>
  <c r="I3473" i="1" s="1"/>
  <c r="E3473" i="1"/>
  <c r="F3473" i="1"/>
  <c r="B3474" i="1"/>
  <c r="C3474" i="1"/>
  <c r="D3474" i="1"/>
  <c r="I3474" i="1" s="1"/>
  <c r="E3474" i="1"/>
  <c r="F3474" i="1"/>
  <c r="B3475" i="1"/>
  <c r="C3475" i="1"/>
  <c r="D3475" i="1"/>
  <c r="I3475" i="1" s="1"/>
  <c r="E3475" i="1"/>
  <c r="F3475" i="1"/>
  <c r="B3476" i="1"/>
  <c r="C3476" i="1"/>
  <c r="D3476" i="1"/>
  <c r="I3476" i="1" s="1"/>
  <c r="E3476" i="1"/>
  <c r="F3476" i="1"/>
  <c r="B3477" i="1"/>
  <c r="C3477" i="1"/>
  <c r="D3477" i="1"/>
  <c r="I3477" i="1" s="1"/>
  <c r="E3477" i="1"/>
  <c r="F3477" i="1"/>
  <c r="B3478" i="1"/>
  <c r="C3478" i="1"/>
  <c r="D3478" i="1"/>
  <c r="I3478" i="1" s="1"/>
  <c r="E3478" i="1"/>
  <c r="F3478" i="1"/>
  <c r="B3479" i="1"/>
  <c r="C3479" i="1"/>
  <c r="D3479" i="1"/>
  <c r="I3479" i="1" s="1"/>
  <c r="E3479" i="1"/>
  <c r="F3479" i="1"/>
  <c r="B3480" i="1"/>
  <c r="C3480" i="1"/>
  <c r="D3480" i="1"/>
  <c r="I3480" i="1" s="1"/>
  <c r="E3480" i="1"/>
  <c r="F3480" i="1"/>
  <c r="B3481" i="1"/>
  <c r="C3481" i="1"/>
  <c r="D3481" i="1"/>
  <c r="I3481" i="1" s="1"/>
  <c r="E3481" i="1"/>
  <c r="F3481" i="1"/>
  <c r="B3482" i="1"/>
  <c r="C3482" i="1"/>
  <c r="D3482" i="1"/>
  <c r="I3482" i="1" s="1"/>
  <c r="E3482" i="1"/>
  <c r="F3482" i="1"/>
  <c r="B3483" i="1"/>
  <c r="C3483" i="1"/>
  <c r="D3483" i="1"/>
  <c r="I3483" i="1" s="1"/>
  <c r="E3483" i="1"/>
  <c r="F3483" i="1"/>
  <c r="B3484" i="1"/>
  <c r="C3484" i="1"/>
  <c r="D3484" i="1"/>
  <c r="I3484" i="1" s="1"/>
  <c r="E3484" i="1"/>
  <c r="F3484" i="1"/>
  <c r="B3485" i="1"/>
  <c r="C3485" i="1"/>
  <c r="D3485" i="1"/>
  <c r="I3485" i="1" s="1"/>
  <c r="E3485" i="1"/>
  <c r="F3485" i="1"/>
  <c r="B3486" i="1"/>
  <c r="C3486" i="1"/>
  <c r="D3486" i="1"/>
  <c r="I3486" i="1" s="1"/>
  <c r="E3486" i="1"/>
  <c r="F3486" i="1"/>
  <c r="B3487" i="1"/>
  <c r="C3487" i="1"/>
  <c r="D3487" i="1"/>
  <c r="I3487" i="1" s="1"/>
  <c r="E3487" i="1"/>
  <c r="F3487" i="1"/>
  <c r="B3488" i="1"/>
  <c r="C3488" i="1"/>
  <c r="D3488" i="1"/>
  <c r="I3488" i="1" s="1"/>
  <c r="E3488" i="1"/>
  <c r="F3488" i="1"/>
  <c r="B3489" i="1"/>
  <c r="C3489" i="1"/>
  <c r="D3489" i="1"/>
  <c r="I3489" i="1" s="1"/>
  <c r="E3489" i="1"/>
  <c r="F3489" i="1"/>
  <c r="B3490" i="1"/>
  <c r="C3490" i="1"/>
  <c r="D3490" i="1"/>
  <c r="I3490" i="1" s="1"/>
  <c r="E3490" i="1"/>
  <c r="F3490" i="1"/>
  <c r="B3491" i="1"/>
  <c r="C3491" i="1"/>
  <c r="D3491" i="1"/>
  <c r="I3491" i="1" s="1"/>
  <c r="E3491" i="1"/>
  <c r="F3491" i="1"/>
  <c r="B3492" i="1"/>
  <c r="C3492" i="1"/>
  <c r="D3492" i="1"/>
  <c r="I3492" i="1" s="1"/>
  <c r="E3492" i="1"/>
  <c r="F3492" i="1"/>
  <c r="B3493" i="1"/>
  <c r="C3493" i="1"/>
  <c r="D3493" i="1"/>
  <c r="I3493" i="1" s="1"/>
  <c r="E3493" i="1"/>
  <c r="F3493" i="1"/>
  <c r="B3494" i="1"/>
  <c r="C3494" i="1"/>
  <c r="D3494" i="1"/>
  <c r="I3494" i="1" s="1"/>
  <c r="E3494" i="1"/>
  <c r="F3494" i="1"/>
  <c r="B3495" i="1"/>
  <c r="C3495" i="1"/>
  <c r="D3495" i="1"/>
  <c r="I3495" i="1" s="1"/>
  <c r="E3495" i="1"/>
  <c r="F3495" i="1"/>
  <c r="B3496" i="1"/>
  <c r="C3496" i="1"/>
  <c r="D3496" i="1"/>
  <c r="I3496" i="1" s="1"/>
  <c r="E3496" i="1"/>
  <c r="F3496" i="1"/>
  <c r="B3497" i="1"/>
  <c r="C3497" i="1"/>
  <c r="D3497" i="1"/>
  <c r="E3497" i="1"/>
  <c r="F3497" i="1"/>
  <c r="B3498" i="1"/>
  <c r="C3498" i="1"/>
  <c r="D3498" i="1"/>
  <c r="E3498" i="1"/>
  <c r="F3498" i="1"/>
  <c r="B3499" i="1"/>
  <c r="C3499" i="1"/>
  <c r="D3499" i="1"/>
  <c r="E3499" i="1"/>
  <c r="F3499" i="1"/>
  <c r="B3500" i="1"/>
  <c r="C3500" i="1"/>
  <c r="D3500" i="1"/>
  <c r="E3500" i="1"/>
  <c r="F3500" i="1"/>
  <c r="B3501" i="1"/>
  <c r="C3501" i="1"/>
  <c r="D3501" i="1"/>
  <c r="E3501" i="1"/>
  <c r="F3501" i="1"/>
  <c r="B3502" i="1"/>
  <c r="C3502" i="1"/>
  <c r="D3502" i="1"/>
  <c r="E3502" i="1"/>
  <c r="F3502" i="1"/>
  <c r="B3503" i="1"/>
  <c r="C3503" i="1"/>
  <c r="D3503" i="1"/>
  <c r="E3503" i="1"/>
  <c r="F3503" i="1"/>
  <c r="B3504" i="1"/>
  <c r="C3504" i="1"/>
  <c r="D3504" i="1"/>
  <c r="E3504" i="1"/>
  <c r="F3504" i="1"/>
  <c r="B3505" i="1"/>
  <c r="C3505" i="1"/>
  <c r="D3505" i="1"/>
  <c r="E3505" i="1"/>
  <c r="F3505" i="1"/>
  <c r="B3506" i="1"/>
  <c r="C3506" i="1"/>
  <c r="D3506" i="1"/>
  <c r="E3506" i="1"/>
  <c r="F3506" i="1"/>
  <c r="B3507" i="1"/>
  <c r="C3507" i="1"/>
  <c r="D3507" i="1"/>
  <c r="E3507" i="1"/>
  <c r="F3507" i="1"/>
  <c r="B3508" i="1"/>
  <c r="C3508" i="1"/>
  <c r="D3508" i="1"/>
  <c r="E3508" i="1"/>
  <c r="F3508" i="1"/>
  <c r="B3509" i="1"/>
  <c r="C3509" i="1"/>
  <c r="D3509" i="1"/>
  <c r="E3509" i="1"/>
  <c r="F3509" i="1"/>
  <c r="B3510" i="1"/>
  <c r="C3510" i="1"/>
  <c r="D3510" i="1"/>
  <c r="E3510" i="1"/>
  <c r="F3510" i="1"/>
  <c r="B3511" i="1"/>
  <c r="C3511" i="1"/>
  <c r="D3511" i="1"/>
  <c r="E3511" i="1"/>
  <c r="F3511" i="1"/>
  <c r="B3512" i="1"/>
  <c r="C3512" i="1"/>
  <c r="D3512" i="1"/>
  <c r="E3512" i="1"/>
  <c r="F3512" i="1"/>
  <c r="B3513" i="1"/>
  <c r="C3513" i="1"/>
  <c r="D3513" i="1"/>
  <c r="E3513" i="1"/>
  <c r="F3513" i="1"/>
  <c r="B3514" i="1"/>
  <c r="C3514" i="1"/>
  <c r="D3514" i="1"/>
  <c r="E3514" i="1"/>
  <c r="F3514" i="1"/>
  <c r="B3515" i="1"/>
  <c r="C3515" i="1"/>
  <c r="D3515" i="1"/>
  <c r="E3515" i="1"/>
  <c r="F3515" i="1"/>
  <c r="B3516" i="1"/>
  <c r="C3516" i="1"/>
  <c r="D3516" i="1"/>
  <c r="E3516" i="1"/>
  <c r="F3516" i="1"/>
  <c r="B3517" i="1"/>
  <c r="C3517" i="1"/>
  <c r="D3517" i="1"/>
  <c r="E3517" i="1"/>
  <c r="F3517" i="1"/>
  <c r="B3518" i="1"/>
  <c r="C3518" i="1"/>
  <c r="D3518" i="1"/>
  <c r="E3518" i="1"/>
  <c r="F3518" i="1"/>
  <c r="B3519" i="1"/>
  <c r="C3519" i="1"/>
  <c r="D3519" i="1"/>
  <c r="E3519" i="1"/>
  <c r="F3519" i="1"/>
  <c r="B3520" i="1"/>
  <c r="C3520" i="1"/>
  <c r="D3520" i="1"/>
  <c r="E3520" i="1"/>
  <c r="F3520" i="1"/>
  <c r="B3521" i="1"/>
  <c r="C3521" i="1"/>
  <c r="D3521" i="1"/>
  <c r="E3521" i="1"/>
  <c r="F3521" i="1"/>
  <c r="B3522" i="1"/>
  <c r="C3522" i="1"/>
  <c r="D3522" i="1"/>
  <c r="E3522" i="1"/>
  <c r="F3522" i="1"/>
  <c r="B3523" i="1"/>
  <c r="C3523" i="1"/>
  <c r="D3523" i="1"/>
  <c r="E3523" i="1"/>
  <c r="F3523" i="1"/>
  <c r="B3524" i="1"/>
  <c r="C3524" i="1"/>
  <c r="D3524" i="1"/>
  <c r="E3524" i="1"/>
  <c r="F3524" i="1"/>
  <c r="B3525" i="1"/>
  <c r="C3525" i="1"/>
  <c r="D3525" i="1"/>
  <c r="E3525" i="1"/>
  <c r="F3525" i="1"/>
  <c r="B3526" i="1"/>
  <c r="C3526" i="1"/>
  <c r="D3526" i="1"/>
  <c r="E3526" i="1"/>
  <c r="F3526" i="1"/>
  <c r="B3527" i="1"/>
  <c r="C3527" i="1"/>
  <c r="D3527" i="1"/>
  <c r="E3527" i="1"/>
  <c r="F3527" i="1"/>
  <c r="B3528" i="1"/>
  <c r="C3528" i="1"/>
  <c r="D3528" i="1"/>
  <c r="E3528" i="1"/>
  <c r="F3528" i="1"/>
  <c r="B3529" i="1"/>
  <c r="C3529" i="1"/>
  <c r="D3529" i="1"/>
  <c r="E3529" i="1"/>
  <c r="F3529" i="1"/>
  <c r="B3530" i="1"/>
  <c r="C3530" i="1"/>
  <c r="D3530" i="1"/>
  <c r="E3530" i="1"/>
  <c r="F3530" i="1"/>
  <c r="B3531" i="1"/>
  <c r="C3531" i="1"/>
  <c r="D3531" i="1"/>
  <c r="E3531" i="1"/>
  <c r="F3531" i="1"/>
  <c r="B3532" i="1"/>
  <c r="C3532" i="1"/>
  <c r="D3532" i="1"/>
  <c r="E3532" i="1"/>
  <c r="F3532" i="1"/>
  <c r="B3533" i="1"/>
  <c r="C3533" i="1"/>
  <c r="D3533" i="1"/>
  <c r="E3533" i="1"/>
  <c r="F3533" i="1"/>
  <c r="B3534" i="1"/>
  <c r="C3534" i="1"/>
  <c r="D3534" i="1"/>
  <c r="E3534" i="1"/>
  <c r="F3534" i="1"/>
  <c r="B3535" i="1"/>
  <c r="C3535" i="1"/>
  <c r="D3535" i="1"/>
  <c r="E3535" i="1"/>
  <c r="F3535" i="1"/>
  <c r="B3536" i="1"/>
  <c r="C3536" i="1"/>
  <c r="D3536" i="1"/>
  <c r="E3536" i="1"/>
  <c r="F3536" i="1"/>
  <c r="B3537" i="1"/>
  <c r="C3537" i="1"/>
  <c r="D3537" i="1"/>
  <c r="E3537" i="1"/>
  <c r="F3537" i="1"/>
  <c r="B3538" i="1"/>
  <c r="C3538" i="1"/>
  <c r="D3538" i="1"/>
  <c r="E3538" i="1"/>
  <c r="F3538" i="1"/>
  <c r="B3539" i="1"/>
  <c r="C3539" i="1"/>
  <c r="D3539" i="1"/>
  <c r="E3539" i="1"/>
  <c r="F3539" i="1"/>
  <c r="B3540" i="1"/>
  <c r="C3540" i="1"/>
  <c r="D3540" i="1"/>
  <c r="E3540" i="1"/>
  <c r="F3540" i="1"/>
  <c r="B3541" i="1"/>
  <c r="C3541" i="1"/>
  <c r="D3541" i="1"/>
  <c r="E3541" i="1"/>
  <c r="F3541" i="1"/>
  <c r="B3542" i="1"/>
  <c r="C3542" i="1"/>
  <c r="D3542" i="1"/>
  <c r="E3542" i="1"/>
  <c r="F3542" i="1"/>
  <c r="B3543" i="1"/>
  <c r="C3543" i="1"/>
  <c r="D3543" i="1"/>
  <c r="E3543" i="1"/>
  <c r="F3543" i="1"/>
  <c r="B3544" i="1"/>
  <c r="C3544" i="1"/>
  <c r="D3544" i="1"/>
  <c r="E3544" i="1"/>
  <c r="F3544" i="1"/>
  <c r="B3545" i="1"/>
  <c r="C3545" i="1"/>
  <c r="D3545" i="1"/>
  <c r="E3545" i="1"/>
  <c r="F3545" i="1"/>
  <c r="B3546" i="1"/>
  <c r="C3546" i="1"/>
  <c r="D3546" i="1"/>
  <c r="E3546" i="1"/>
  <c r="F3546" i="1"/>
  <c r="B3547" i="1"/>
  <c r="C3547" i="1"/>
  <c r="D3547" i="1"/>
  <c r="E3547" i="1"/>
  <c r="F3547" i="1"/>
  <c r="B3548" i="1"/>
  <c r="C3548" i="1"/>
  <c r="D3548" i="1"/>
  <c r="E3548" i="1"/>
  <c r="F3548" i="1"/>
  <c r="B3549" i="1"/>
  <c r="C3549" i="1"/>
  <c r="D3549" i="1"/>
  <c r="E3549" i="1"/>
  <c r="F3549" i="1"/>
  <c r="B3550" i="1"/>
  <c r="C3550" i="1"/>
  <c r="D3550" i="1"/>
  <c r="E3550" i="1"/>
  <c r="F3550" i="1"/>
  <c r="B3551" i="1"/>
  <c r="C3551" i="1"/>
  <c r="D3551" i="1"/>
  <c r="E3551" i="1"/>
  <c r="F3551" i="1"/>
  <c r="B3552" i="1"/>
  <c r="C3552" i="1"/>
  <c r="D3552" i="1"/>
  <c r="E3552" i="1"/>
  <c r="F3552" i="1"/>
  <c r="B3553" i="1"/>
  <c r="C3553" i="1"/>
  <c r="D3553" i="1"/>
  <c r="E3553" i="1"/>
  <c r="F3553" i="1"/>
  <c r="B3554" i="1"/>
  <c r="C3554" i="1"/>
  <c r="D3554" i="1"/>
  <c r="E3554" i="1"/>
  <c r="F3554" i="1"/>
  <c r="B3555" i="1"/>
  <c r="C3555" i="1"/>
  <c r="D3555" i="1"/>
  <c r="E3555" i="1"/>
  <c r="F3555" i="1"/>
  <c r="B3556" i="1"/>
  <c r="C3556" i="1"/>
  <c r="D3556" i="1"/>
  <c r="E3556" i="1"/>
  <c r="F3556" i="1"/>
  <c r="B3557" i="1"/>
  <c r="C3557" i="1"/>
  <c r="D3557" i="1"/>
  <c r="E3557" i="1"/>
  <c r="F3557" i="1"/>
  <c r="B3558" i="1"/>
  <c r="C3558" i="1"/>
  <c r="D3558" i="1"/>
  <c r="E3558" i="1"/>
  <c r="F3558" i="1"/>
  <c r="B3559" i="1"/>
  <c r="C3559" i="1"/>
  <c r="D3559" i="1"/>
  <c r="E3559" i="1"/>
  <c r="F3559" i="1"/>
  <c r="B3560" i="1"/>
  <c r="C3560" i="1"/>
  <c r="D3560" i="1"/>
  <c r="E3560" i="1"/>
  <c r="F3560" i="1"/>
  <c r="B3561" i="1"/>
  <c r="C3561" i="1"/>
  <c r="D3561" i="1"/>
  <c r="E3561" i="1"/>
  <c r="F3561" i="1"/>
  <c r="B3562" i="1"/>
  <c r="C3562" i="1"/>
  <c r="D3562" i="1"/>
  <c r="E3562" i="1"/>
  <c r="F3562" i="1"/>
  <c r="B3563" i="1"/>
  <c r="C3563" i="1"/>
  <c r="D3563" i="1"/>
  <c r="E3563" i="1"/>
  <c r="F3563" i="1"/>
  <c r="B3564" i="1"/>
  <c r="C3564" i="1"/>
  <c r="D3564" i="1"/>
  <c r="E3564" i="1"/>
  <c r="F3564" i="1"/>
  <c r="B3565" i="1"/>
  <c r="C3565" i="1"/>
  <c r="D3565" i="1"/>
  <c r="E3565" i="1"/>
  <c r="F3565" i="1"/>
  <c r="B3566" i="1"/>
  <c r="C3566" i="1"/>
  <c r="D3566" i="1"/>
  <c r="E3566" i="1"/>
  <c r="F3566" i="1"/>
  <c r="B3567" i="1"/>
  <c r="C3567" i="1"/>
  <c r="D3567" i="1"/>
  <c r="E3567" i="1"/>
  <c r="F3567" i="1"/>
  <c r="B3568" i="1"/>
  <c r="C3568" i="1"/>
  <c r="D3568" i="1"/>
  <c r="E3568" i="1"/>
  <c r="F3568" i="1"/>
  <c r="B3569" i="1"/>
  <c r="C3569" i="1"/>
  <c r="D3569" i="1"/>
  <c r="E3569" i="1"/>
  <c r="F3569" i="1"/>
  <c r="B3570" i="1"/>
  <c r="C3570" i="1"/>
  <c r="D3570" i="1"/>
  <c r="E3570" i="1"/>
  <c r="F3570" i="1"/>
  <c r="B3571" i="1"/>
  <c r="C3571" i="1"/>
  <c r="D3571" i="1"/>
  <c r="E3571" i="1"/>
  <c r="F3571" i="1"/>
  <c r="B3572" i="1"/>
  <c r="C3572" i="1"/>
  <c r="D3572" i="1"/>
  <c r="E3572" i="1"/>
  <c r="F3572" i="1"/>
  <c r="B3573" i="1"/>
  <c r="C3573" i="1"/>
  <c r="D3573" i="1"/>
  <c r="E3573" i="1"/>
  <c r="F3573" i="1"/>
  <c r="B3574" i="1"/>
  <c r="C3574" i="1"/>
  <c r="D3574" i="1"/>
  <c r="E3574" i="1"/>
  <c r="F3574" i="1"/>
  <c r="B3575" i="1"/>
  <c r="C3575" i="1"/>
  <c r="D3575" i="1"/>
  <c r="E3575" i="1"/>
  <c r="F3575" i="1"/>
  <c r="B3576" i="1"/>
  <c r="C3576" i="1"/>
  <c r="D3576" i="1"/>
  <c r="E3576" i="1"/>
  <c r="F3576" i="1"/>
  <c r="B3577" i="1"/>
  <c r="C3577" i="1"/>
  <c r="D3577" i="1"/>
  <c r="E3577" i="1"/>
  <c r="F3577" i="1"/>
  <c r="B3578" i="1"/>
  <c r="C3578" i="1"/>
  <c r="D3578" i="1"/>
  <c r="E3578" i="1"/>
  <c r="F3578" i="1"/>
  <c r="B3579" i="1"/>
  <c r="C3579" i="1"/>
  <c r="D3579" i="1"/>
  <c r="E3579" i="1"/>
  <c r="F3579" i="1"/>
  <c r="B3580" i="1"/>
  <c r="C3580" i="1"/>
  <c r="D3580" i="1"/>
  <c r="E3580" i="1"/>
  <c r="F3580" i="1"/>
  <c r="B3581" i="1"/>
  <c r="C3581" i="1"/>
  <c r="D3581" i="1"/>
  <c r="E3581" i="1"/>
  <c r="F3581" i="1"/>
  <c r="B3582" i="1"/>
  <c r="C3582" i="1"/>
  <c r="D3582" i="1"/>
  <c r="E3582" i="1"/>
  <c r="F3582" i="1"/>
  <c r="B3583" i="1"/>
  <c r="C3583" i="1"/>
  <c r="D3583" i="1"/>
  <c r="E3583" i="1"/>
  <c r="F3583" i="1"/>
  <c r="B3584" i="1"/>
  <c r="C3584" i="1"/>
  <c r="D3584" i="1"/>
  <c r="E3584" i="1"/>
  <c r="F3584" i="1"/>
  <c r="B3585" i="1"/>
  <c r="C3585" i="1"/>
  <c r="D3585" i="1"/>
  <c r="E3585" i="1"/>
  <c r="F3585" i="1"/>
  <c r="B3586" i="1"/>
  <c r="C3586" i="1"/>
  <c r="D3586" i="1"/>
  <c r="E3586" i="1"/>
  <c r="F3586" i="1"/>
  <c r="B3587" i="1"/>
  <c r="C3587" i="1"/>
  <c r="D3587" i="1"/>
  <c r="E3587" i="1"/>
  <c r="F3587" i="1"/>
  <c r="B3588" i="1"/>
  <c r="C3588" i="1"/>
  <c r="D3588" i="1"/>
  <c r="E3588" i="1"/>
  <c r="F3588" i="1"/>
  <c r="B3589" i="1"/>
  <c r="C3589" i="1"/>
  <c r="D3589" i="1"/>
  <c r="E3589" i="1"/>
  <c r="F3589" i="1"/>
  <c r="B3590" i="1"/>
  <c r="C3590" i="1"/>
  <c r="D3590" i="1"/>
  <c r="E3590" i="1"/>
  <c r="F3590" i="1"/>
  <c r="B3591" i="1"/>
  <c r="C3591" i="1"/>
  <c r="D3591" i="1"/>
  <c r="E3591" i="1"/>
  <c r="F3591" i="1"/>
  <c r="B3592" i="1"/>
  <c r="C3592" i="1"/>
  <c r="D3592" i="1"/>
  <c r="E3592" i="1"/>
  <c r="F3592" i="1"/>
  <c r="B3593" i="1"/>
  <c r="C3593" i="1"/>
  <c r="D3593" i="1"/>
  <c r="E3593" i="1"/>
  <c r="F3593" i="1"/>
  <c r="B3594" i="1"/>
  <c r="C3594" i="1"/>
  <c r="D3594" i="1"/>
  <c r="E3594" i="1"/>
  <c r="F3594" i="1"/>
  <c r="B3595" i="1"/>
  <c r="C3595" i="1"/>
  <c r="D3595" i="1"/>
  <c r="E3595" i="1"/>
  <c r="F3595" i="1"/>
  <c r="B3596" i="1"/>
  <c r="C3596" i="1"/>
  <c r="D3596" i="1"/>
  <c r="E3596" i="1"/>
  <c r="F3596" i="1"/>
  <c r="B3597" i="1"/>
  <c r="C3597" i="1"/>
  <c r="D3597" i="1"/>
  <c r="E3597" i="1"/>
  <c r="F3597" i="1"/>
  <c r="B3598" i="1"/>
  <c r="C3598" i="1"/>
  <c r="D3598" i="1"/>
  <c r="E3598" i="1"/>
  <c r="F3598" i="1"/>
  <c r="B3599" i="1"/>
  <c r="C3599" i="1"/>
  <c r="D3599" i="1"/>
  <c r="E3599" i="1"/>
  <c r="F3599" i="1"/>
  <c r="B3600" i="1"/>
  <c r="C3600" i="1"/>
  <c r="D3600" i="1"/>
  <c r="E3600" i="1"/>
  <c r="F3600" i="1"/>
  <c r="B3601" i="1"/>
  <c r="C3601" i="1"/>
  <c r="D3601" i="1"/>
  <c r="E3601" i="1"/>
  <c r="F3601" i="1"/>
  <c r="B3602" i="1"/>
  <c r="C3602" i="1"/>
  <c r="D3602" i="1"/>
  <c r="E3602" i="1"/>
  <c r="F3602" i="1"/>
  <c r="B3603" i="1"/>
  <c r="C3603" i="1"/>
  <c r="D3603" i="1"/>
  <c r="E3603" i="1"/>
  <c r="F3603" i="1"/>
  <c r="B3604" i="1"/>
  <c r="C3604" i="1"/>
  <c r="D3604" i="1"/>
  <c r="E3604" i="1"/>
  <c r="F3604" i="1"/>
  <c r="B3605" i="1"/>
  <c r="C3605" i="1"/>
  <c r="D3605" i="1"/>
  <c r="E3605" i="1"/>
  <c r="F3605" i="1"/>
  <c r="B3606" i="1"/>
  <c r="C3606" i="1"/>
  <c r="D3606" i="1"/>
  <c r="E3606" i="1"/>
  <c r="F3606" i="1"/>
  <c r="B3607" i="1"/>
  <c r="C3607" i="1"/>
  <c r="D3607" i="1"/>
  <c r="E3607" i="1"/>
  <c r="F3607" i="1"/>
  <c r="B3608" i="1"/>
  <c r="C3608" i="1"/>
  <c r="D3608" i="1"/>
  <c r="E3608" i="1"/>
  <c r="F3608" i="1"/>
  <c r="B3609" i="1"/>
  <c r="C3609" i="1"/>
  <c r="D3609" i="1"/>
  <c r="E3609" i="1"/>
  <c r="F3609" i="1"/>
  <c r="B3610" i="1"/>
  <c r="C3610" i="1"/>
  <c r="D3610" i="1"/>
  <c r="E3610" i="1"/>
  <c r="F3610" i="1"/>
  <c r="B3611" i="1"/>
  <c r="C3611" i="1"/>
  <c r="D3611" i="1"/>
  <c r="E3611" i="1"/>
  <c r="F3611" i="1"/>
  <c r="B3612" i="1"/>
  <c r="C3612" i="1"/>
  <c r="D3612" i="1"/>
  <c r="E3612" i="1"/>
  <c r="F3612" i="1"/>
  <c r="B3613" i="1"/>
  <c r="C3613" i="1"/>
  <c r="D3613" i="1"/>
  <c r="E3613" i="1"/>
  <c r="F3613" i="1"/>
  <c r="B3614" i="1"/>
  <c r="C3614" i="1"/>
  <c r="D3614" i="1"/>
  <c r="E3614" i="1"/>
  <c r="F3614" i="1"/>
  <c r="B3615" i="1"/>
  <c r="C3615" i="1"/>
  <c r="D3615" i="1"/>
  <c r="E3615" i="1"/>
  <c r="F3615" i="1"/>
  <c r="B3616" i="1"/>
  <c r="C3616" i="1"/>
  <c r="D3616" i="1"/>
  <c r="E3616" i="1"/>
  <c r="F3616" i="1"/>
  <c r="B3617" i="1"/>
  <c r="C3617" i="1"/>
  <c r="D3617" i="1"/>
  <c r="E3617" i="1"/>
  <c r="F3617" i="1"/>
  <c r="B3618" i="1"/>
  <c r="C3618" i="1"/>
  <c r="D3618" i="1"/>
  <c r="E3618" i="1"/>
  <c r="F3618" i="1"/>
  <c r="B3619" i="1"/>
  <c r="C3619" i="1"/>
  <c r="D3619" i="1"/>
  <c r="E3619" i="1"/>
  <c r="F3619" i="1"/>
  <c r="B3620" i="1"/>
  <c r="C3620" i="1"/>
  <c r="D3620" i="1"/>
  <c r="E3620" i="1"/>
  <c r="F3620" i="1"/>
  <c r="B3621" i="1"/>
  <c r="C3621" i="1"/>
  <c r="D3621" i="1"/>
  <c r="E3621" i="1"/>
  <c r="F3621" i="1"/>
  <c r="B3622" i="1"/>
  <c r="C3622" i="1"/>
  <c r="D3622" i="1"/>
  <c r="E3622" i="1"/>
  <c r="F3622" i="1"/>
  <c r="B3623" i="1"/>
  <c r="C3623" i="1"/>
  <c r="D3623" i="1"/>
  <c r="E3623" i="1"/>
  <c r="F3623" i="1"/>
  <c r="B3624" i="1"/>
  <c r="C3624" i="1"/>
  <c r="D3624" i="1"/>
  <c r="E3624" i="1"/>
  <c r="F3624" i="1"/>
  <c r="B3625" i="1"/>
  <c r="C3625" i="1"/>
  <c r="D3625" i="1"/>
  <c r="E3625" i="1"/>
  <c r="F3625" i="1"/>
  <c r="B3626" i="1"/>
  <c r="C3626" i="1"/>
  <c r="D3626" i="1"/>
  <c r="E3626" i="1"/>
  <c r="F3626" i="1"/>
  <c r="B3627" i="1"/>
  <c r="C3627" i="1"/>
  <c r="D3627" i="1"/>
  <c r="E3627" i="1"/>
  <c r="F3627" i="1"/>
  <c r="B3628" i="1"/>
  <c r="C3628" i="1"/>
  <c r="D3628" i="1"/>
  <c r="E3628" i="1"/>
  <c r="F3628" i="1"/>
  <c r="B3629" i="1"/>
  <c r="C3629" i="1"/>
  <c r="D3629" i="1"/>
  <c r="E3629" i="1"/>
  <c r="F3629" i="1"/>
  <c r="B3630" i="1"/>
  <c r="C3630" i="1"/>
  <c r="D3630" i="1"/>
  <c r="E3630" i="1"/>
  <c r="F3630" i="1"/>
  <c r="B3631" i="1"/>
  <c r="C3631" i="1"/>
  <c r="D3631" i="1"/>
  <c r="E3631" i="1"/>
  <c r="F3631" i="1"/>
  <c r="B3632" i="1"/>
  <c r="C3632" i="1"/>
  <c r="D3632" i="1"/>
  <c r="E3632" i="1"/>
  <c r="F3632" i="1"/>
  <c r="B3633" i="1"/>
  <c r="C3633" i="1"/>
  <c r="D3633" i="1"/>
  <c r="E3633" i="1"/>
  <c r="F3633" i="1"/>
  <c r="B3634" i="1"/>
  <c r="C3634" i="1"/>
  <c r="D3634" i="1"/>
  <c r="E3634" i="1"/>
  <c r="F3634" i="1"/>
  <c r="B3635" i="1"/>
  <c r="C3635" i="1"/>
  <c r="D3635" i="1"/>
  <c r="E3635" i="1"/>
  <c r="F3635" i="1"/>
  <c r="B3636" i="1"/>
  <c r="C3636" i="1"/>
  <c r="D3636" i="1"/>
  <c r="E3636" i="1"/>
  <c r="F3636" i="1"/>
  <c r="B3637" i="1"/>
  <c r="C3637" i="1"/>
  <c r="D3637" i="1"/>
  <c r="E3637" i="1"/>
  <c r="F3637" i="1"/>
  <c r="B3638" i="1"/>
  <c r="C3638" i="1"/>
  <c r="D3638" i="1"/>
  <c r="E3638" i="1"/>
  <c r="F3638" i="1"/>
  <c r="B3639" i="1"/>
  <c r="C3639" i="1"/>
  <c r="D3639" i="1"/>
  <c r="I3639" i="1" s="1"/>
  <c r="E3639" i="1"/>
  <c r="F3639" i="1"/>
  <c r="B3640" i="1"/>
  <c r="C3640" i="1"/>
  <c r="D3640" i="1"/>
  <c r="I3640" i="1" s="1"/>
  <c r="E3640" i="1"/>
  <c r="F3640" i="1"/>
  <c r="B3641" i="1"/>
  <c r="C3641" i="1"/>
  <c r="D3641" i="1"/>
  <c r="I3641" i="1" s="1"/>
  <c r="E3641" i="1"/>
  <c r="F3641" i="1"/>
  <c r="B3642" i="1"/>
  <c r="C3642" i="1"/>
  <c r="D3642" i="1"/>
  <c r="I3642" i="1" s="1"/>
  <c r="E3642" i="1"/>
  <c r="F3642" i="1"/>
  <c r="B3643" i="1"/>
  <c r="C3643" i="1"/>
  <c r="D3643" i="1"/>
  <c r="I3643" i="1" s="1"/>
  <c r="E3643" i="1"/>
  <c r="F3643" i="1"/>
  <c r="B3644" i="1"/>
  <c r="C3644" i="1"/>
  <c r="D3644" i="1"/>
  <c r="I3644" i="1" s="1"/>
  <c r="E3644" i="1"/>
  <c r="F3644" i="1"/>
  <c r="B3645" i="1"/>
  <c r="C3645" i="1"/>
  <c r="D3645" i="1"/>
  <c r="I3645" i="1" s="1"/>
  <c r="E3645" i="1"/>
  <c r="F3645" i="1"/>
  <c r="B3646" i="1"/>
  <c r="C3646" i="1"/>
  <c r="D3646" i="1"/>
  <c r="I3646" i="1" s="1"/>
  <c r="E3646" i="1"/>
  <c r="F3646" i="1"/>
  <c r="B3647" i="1"/>
  <c r="C3647" i="1"/>
  <c r="D3647" i="1"/>
  <c r="I3647" i="1" s="1"/>
  <c r="E3647" i="1"/>
  <c r="F3647" i="1"/>
  <c r="B3648" i="1"/>
  <c r="C3648" i="1"/>
  <c r="D3648" i="1"/>
  <c r="I3648" i="1" s="1"/>
  <c r="E3648" i="1"/>
  <c r="F3648" i="1"/>
  <c r="B3649" i="1"/>
  <c r="C3649" i="1"/>
  <c r="D3649" i="1"/>
  <c r="I3649" i="1" s="1"/>
  <c r="E3649" i="1"/>
  <c r="F3649" i="1"/>
  <c r="B3650" i="1"/>
  <c r="C3650" i="1"/>
  <c r="D3650" i="1"/>
  <c r="I3650" i="1" s="1"/>
  <c r="E3650" i="1"/>
  <c r="F3650" i="1"/>
  <c r="B3651" i="1"/>
  <c r="C3651" i="1"/>
  <c r="D3651" i="1"/>
  <c r="I3651" i="1" s="1"/>
  <c r="E3651" i="1"/>
  <c r="F3651" i="1"/>
  <c r="B3652" i="1"/>
  <c r="C3652" i="1"/>
  <c r="D3652" i="1"/>
  <c r="I3652" i="1" s="1"/>
  <c r="E3652" i="1"/>
  <c r="F3652" i="1"/>
  <c r="B3653" i="1"/>
  <c r="C3653" i="1"/>
  <c r="D3653" i="1"/>
  <c r="I3653" i="1" s="1"/>
  <c r="E3653" i="1"/>
  <c r="F3653" i="1"/>
  <c r="B3654" i="1"/>
  <c r="C3654" i="1"/>
  <c r="D3654" i="1"/>
  <c r="I3654" i="1" s="1"/>
  <c r="E3654" i="1"/>
  <c r="F3654" i="1"/>
  <c r="B3655" i="1"/>
  <c r="C3655" i="1"/>
  <c r="D3655" i="1"/>
  <c r="I3655" i="1" s="1"/>
  <c r="E3655" i="1"/>
  <c r="F3655" i="1"/>
  <c r="B3656" i="1"/>
  <c r="C3656" i="1"/>
  <c r="D3656" i="1"/>
  <c r="I3656" i="1" s="1"/>
  <c r="E3656" i="1"/>
  <c r="F3656" i="1"/>
  <c r="B3657" i="1"/>
  <c r="C3657" i="1"/>
  <c r="D3657" i="1"/>
  <c r="I3657" i="1" s="1"/>
  <c r="E3657" i="1"/>
  <c r="F3657" i="1"/>
  <c r="B3658" i="1"/>
  <c r="C3658" i="1"/>
  <c r="D3658" i="1"/>
  <c r="I3658" i="1" s="1"/>
  <c r="E3658" i="1"/>
  <c r="F3658" i="1"/>
  <c r="B3659" i="1"/>
  <c r="C3659" i="1"/>
  <c r="D3659" i="1"/>
  <c r="I3659" i="1" s="1"/>
  <c r="E3659" i="1"/>
  <c r="F3659" i="1"/>
  <c r="B3660" i="1"/>
  <c r="C3660" i="1"/>
  <c r="D3660" i="1"/>
  <c r="I3660" i="1" s="1"/>
  <c r="E3660" i="1"/>
  <c r="F3660" i="1"/>
  <c r="B3661" i="1"/>
  <c r="C3661" i="1"/>
  <c r="D3661" i="1"/>
  <c r="I3661" i="1" s="1"/>
  <c r="E3661" i="1"/>
  <c r="F3661" i="1"/>
  <c r="B3662" i="1"/>
  <c r="C3662" i="1"/>
  <c r="D3662" i="1"/>
  <c r="I3662" i="1" s="1"/>
  <c r="E3662" i="1"/>
  <c r="F3662" i="1"/>
  <c r="B3663" i="1"/>
  <c r="C3663" i="1"/>
  <c r="D3663" i="1"/>
  <c r="I3663" i="1" s="1"/>
  <c r="E3663" i="1"/>
  <c r="F3663" i="1"/>
  <c r="B3664" i="1"/>
  <c r="C3664" i="1"/>
  <c r="D3664" i="1"/>
  <c r="I3664" i="1" s="1"/>
  <c r="E3664" i="1"/>
  <c r="F3664" i="1"/>
  <c r="B3665" i="1"/>
  <c r="C3665" i="1"/>
  <c r="D3665" i="1"/>
  <c r="I3665" i="1" s="1"/>
  <c r="E3665" i="1"/>
  <c r="F3665" i="1"/>
  <c r="B3666" i="1"/>
  <c r="C3666" i="1"/>
  <c r="D3666" i="1"/>
  <c r="I3666" i="1" s="1"/>
  <c r="E3666" i="1"/>
  <c r="F3666" i="1"/>
  <c r="B3667" i="1"/>
  <c r="C3667" i="1"/>
  <c r="D3667" i="1"/>
  <c r="I3667" i="1" s="1"/>
  <c r="E3667" i="1"/>
  <c r="F3667" i="1"/>
  <c r="B3668" i="1"/>
  <c r="C3668" i="1"/>
  <c r="D3668" i="1"/>
  <c r="I3668" i="1" s="1"/>
  <c r="E3668" i="1"/>
  <c r="F3668" i="1"/>
  <c r="B3669" i="1"/>
  <c r="C3669" i="1"/>
  <c r="D3669" i="1"/>
  <c r="I3669" i="1" s="1"/>
  <c r="E3669" i="1"/>
  <c r="F3669" i="1"/>
  <c r="B3670" i="1"/>
  <c r="C3670" i="1"/>
  <c r="D3670" i="1"/>
  <c r="I3670" i="1" s="1"/>
  <c r="E3670" i="1"/>
  <c r="F3670" i="1"/>
  <c r="B3671" i="1"/>
  <c r="C3671" i="1"/>
  <c r="D3671" i="1"/>
  <c r="I3671" i="1" s="1"/>
  <c r="E3671" i="1"/>
  <c r="F3671" i="1"/>
  <c r="B3672" i="1"/>
  <c r="C3672" i="1"/>
  <c r="D3672" i="1"/>
  <c r="I3672" i="1" s="1"/>
  <c r="E3672" i="1"/>
  <c r="F3672" i="1"/>
  <c r="B3673" i="1"/>
  <c r="C3673" i="1"/>
  <c r="D3673" i="1"/>
  <c r="I3673" i="1" s="1"/>
  <c r="E3673" i="1"/>
  <c r="F3673" i="1"/>
  <c r="B3674" i="1"/>
  <c r="C3674" i="1"/>
  <c r="D3674" i="1"/>
  <c r="I3674" i="1" s="1"/>
  <c r="E3674" i="1"/>
  <c r="F3674" i="1"/>
  <c r="B3675" i="1"/>
  <c r="C3675" i="1"/>
  <c r="D3675" i="1"/>
  <c r="I3675" i="1" s="1"/>
  <c r="E3675" i="1"/>
  <c r="F3675" i="1"/>
  <c r="B3676" i="1"/>
  <c r="C3676" i="1"/>
  <c r="D3676" i="1"/>
  <c r="I3676" i="1" s="1"/>
  <c r="E3676" i="1"/>
  <c r="F3676" i="1"/>
  <c r="B3677" i="1"/>
  <c r="C3677" i="1"/>
  <c r="D3677" i="1"/>
  <c r="I3677" i="1" s="1"/>
  <c r="E3677" i="1"/>
  <c r="F3677" i="1"/>
  <c r="B3678" i="1"/>
  <c r="C3678" i="1"/>
  <c r="D3678" i="1"/>
  <c r="I3678" i="1" s="1"/>
  <c r="E3678" i="1"/>
  <c r="F3678" i="1"/>
  <c r="B3679" i="1"/>
  <c r="C3679" i="1"/>
  <c r="D3679" i="1"/>
  <c r="I3679" i="1" s="1"/>
  <c r="E3679" i="1"/>
  <c r="F3679" i="1"/>
  <c r="B3680" i="1"/>
  <c r="C3680" i="1"/>
  <c r="D3680" i="1"/>
  <c r="I3680" i="1" s="1"/>
  <c r="E3680" i="1"/>
  <c r="F3680" i="1"/>
  <c r="B3681" i="1"/>
  <c r="C3681" i="1"/>
  <c r="D3681" i="1"/>
  <c r="I3681" i="1" s="1"/>
  <c r="E3681" i="1"/>
  <c r="F3681" i="1"/>
  <c r="B3682" i="1"/>
  <c r="C3682" i="1"/>
  <c r="D3682" i="1"/>
  <c r="I3682" i="1" s="1"/>
  <c r="E3682" i="1"/>
  <c r="F3682" i="1"/>
  <c r="B3683" i="1"/>
  <c r="C3683" i="1"/>
  <c r="D3683" i="1"/>
  <c r="I3683" i="1" s="1"/>
  <c r="E3683" i="1"/>
  <c r="F3683" i="1"/>
  <c r="B3684" i="1"/>
  <c r="C3684" i="1"/>
  <c r="D3684" i="1"/>
  <c r="I3684" i="1" s="1"/>
  <c r="E3684" i="1"/>
  <c r="F3684" i="1"/>
  <c r="B3685" i="1"/>
  <c r="C3685" i="1"/>
  <c r="D3685" i="1"/>
  <c r="I3685" i="1" s="1"/>
  <c r="E3685" i="1"/>
  <c r="F3685" i="1"/>
  <c r="B3686" i="1"/>
  <c r="C3686" i="1"/>
  <c r="D3686" i="1"/>
  <c r="I3686" i="1" s="1"/>
  <c r="E3686" i="1"/>
  <c r="F3686" i="1"/>
  <c r="B3687" i="1"/>
  <c r="C3687" i="1"/>
  <c r="D3687" i="1"/>
  <c r="I3687" i="1" s="1"/>
  <c r="E3687" i="1"/>
  <c r="F3687" i="1"/>
  <c r="B3688" i="1"/>
  <c r="C3688" i="1"/>
  <c r="D3688" i="1"/>
  <c r="I3688" i="1" s="1"/>
  <c r="E3688" i="1"/>
  <c r="F3688" i="1"/>
  <c r="B3689" i="1"/>
  <c r="C3689" i="1"/>
  <c r="D3689" i="1"/>
  <c r="I3689" i="1" s="1"/>
  <c r="E3689" i="1"/>
  <c r="F3689" i="1"/>
  <c r="B3690" i="1"/>
  <c r="C3690" i="1"/>
  <c r="D3690" i="1"/>
  <c r="I3690" i="1" s="1"/>
  <c r="E3690" i="1"/>
  <c r="F3690" i="1"/>
  <c r="B3691" i="1"/>
  <c r="C3691" i="1"/>
  <c r="D3691" i="1"/>
  <c r="I3691" i="1" s="1"/>
  <c r="E3691" i="1"/>
  <c r="F3691" i="1"/>
  <c r="B3692" i="1"/>
  <c r="C3692" i="1"/>
  <c r="D3692" i="1"/>
  <c r="I3692" i="1" s="1"/>
  <c r="E3692" i="1"/>
  <c r="F3692" i="1"/>
  <c r="B3693" i="1"/>
  <c r="C3693" i="1"/>
  <c r="D3693" i="1"/>
  <c r="I3693" i="1" s="1"/>
  <c r="E3693" i="1"/>
  <c r="F3693" i="1"/>
  <c r="B3694" i="1"/>
  <c r="C3694" i="1"/>
  <c r="D3694" i="1"/>
  <c r="I3694" i="1" s="1"/>
  <c r="E3694" i="1"/>
  <c r="F3694" i="1"/>
  <c r="B3695" i="1"/>
  <c r="C3695" i="1"/>
  <c r="D3695" i="1"/>
  <c r="I3695" i="1" s="1"/>
  <c r="E3695" i="1"/>
  <c r="F3695" i="1"/>
  <c r="B3696" i="1"/>
  <c r="C3696" i="1"/>
  <c r="D3696" i="1"/>
  <c r="I3696" i="1" s="1"/>
  <c r="E3696" i="1"/>
  <c r="F3696" i="1"/>
  <c r="B3697" i="1"/>
  <c r="C3697" i="1"/>
  <c r="D3697" i="1"/>
  <c r="I3697" i="1" s="1"/>
  <c r="E3697" i="1"/>
  <c r="F3697" i="1"/>
  <c r="B3698" i="1"/>
  <c r="C3698" i="1"/>
  <c r="D3698" i="1"/>
  <c r="I3698" i="1" s="1"/>
  <c r="E3698" i="1"/>
  <c r="F3698" i="1"/>
  <c r="B3699" i="1"/>
  <c r="C3699" i="1"/>
  <c r="D3699" i="1"/>
  <c r="I3699" i="1" s="1"/>
  <c r="E3699" i="1"/>
  <c r="F3699" i="1"/>
  <c r="B3700" i="1"/>
  <c r="C3700" i="1"/>
  <c r="D3700" i="1"/>
  <c r="I3700" i="1" s="1"/>
  <c r="E3700" i="1"/>
  <c r="F3700" i="1"/>
  <c r="B3701" i="1"/>
  <c r="C3701" i="1"/>
  <c r="D3701" i="1"/>
  <c r="I3701" i="1" s="1"/>
  <c r="E3701" i="1"/>
  <c r="F3701" i="1"/>
  <c r="B3702" i="1"/>
  <c r="C3702" i="1"/>
  <c r="D3702" i="1"/>
  <c r="I3702" i="1" s="1"/>
  <c r="E3702" i="1"/>
  <c r="F3702" i="1"/>
  <c r="B3703" i="1"/>
  <c r="C3703" i="1"/>
  <c r="D3703" i="1"/>
  <c r="I3703" i="1" s="1"/>
  <c r="E3703" i="1"/>
  <c r="F3703" i="1"/>
  <c r="B3704" i="1"/>
  <c r="C3704" i="1"/>
  <c r="D3704" i="1"/>
  <c r="I3704" i="1" s="1"/>
  <c r="E3704" i="1"/>
  <c r="F3704" i="1"/>
  <c r="B3705" i="1"/>
  <c r="C3705" i="1"/>
  <c r="D3705" i="1"/>
  <c r="I3705" i="1" s="1"/>
  <c r="E3705" i="1"/>
  <c r="F3705" i="1"/>
  <c r="B3706" i="1"/>
  <c r="C3706" i="1"/>
  <c r="D3706" i="1"/>
  <c r="I3706" i="1" s="1"/>
  <c r="E3706" i="1"/>
  <c r="F3706" i="1"/>
  <c r="B3707" i="1"/>
  <c r="C3707" i="1"/>
  <c r="D3707" i="1"/>
  <c r="I3707" i="1" s="1"/>
  <c r="E3707" i="1"/>
  <c r="F3707" i="1"/>
  <c r="B3708" i="1"/>
  <c r="C3708" i="1"/>
  <c r="D3708" i="1"/>
  <c r="I3708" i="1" s="1"/>
  <c r="E3708" i="1"/>
  <c r="F3708" i="1"/>
  <c r="B3709" i="1"/>
  <c r="C3709" i="1"/>
  <c r="D3709" i="1"/>
  <c r="I3709" i="1" s="1"/>
  <c r="E3709" i="1"/>
  <c r="F3709" i="1"/>
  <c r="B3710" i="1"/>
  <c r="C3710" i="1"/>
  <c r="D3710" i="1"/>
  <c r="I3710" i="1" s="1"/>
  <c r="E3710" i="1"/>
  <c r="F3710" i="1"/>
  <c r="B3711" i="1"/>
  <c r="C3711" i="1"/>
  <c r="D3711" i="1"/>
  <c r="I3711" i="1" s="1"/>
  <c r="E3711" i="1"/>
  <c r="F3711" i="1"/>
  <c r="B3712" i="1"/>
  <c r="C3712" i="1"/>
  <c r="D3712" i="1"/>
  <c r="I3712" i="1" s="1"/>
  <c r="E3712" i="1"/>
  <c r="F3712" i="1"/>
  <c r="B3713" i="1"/>
  <c r="C3713" i="1"/>
  <c r="D3713" i="1"/>
  <c r="I3713" i="1" s="1"/>
  <c r="E3713" i="1"/>
  <c r="F3713" i="1"/>
  <c r="B3714" i="1"/>
  <c r="C3714" i="1"/>
  <c r="D3714" i="1"/>
  <c r="I3714" i="1" s="1"/>
  <c r="E3714" i="1"/>
  <c r="F3714" i="1"/>
  <c r="B3715" i="1"/>
  <c r="C3715" i="1"/>
  <c r="D3715" i="1"/>
  <c r="I3715" i="1" s="1"/>
  <c r="E3715" i="1"/>
  <c r="F3715" i="1"/>
  <c r="B3716" i="1"/>
  <c r="C3716" i="1"/>
  <c r="D3716" i="1"/>
  <c r="I3716" i="1" s="1"/>
  <c r="E3716" i="1"/>
  <c r="F3716" i="1"/>
  <c r="B3717" i="1"/>
  <c r="C3717" i="1"/>
  <c r="D3717" i="1"/>
  <c r="I3717" i="1" s="1"/>
  <c r="E3717" i="1"/>
  <c r="F3717" i="1"/>
  <c r="B3718" i="1"/>
  <c r="C3718" i="1"/>
  <c r="D3718" i="1"/>
  <c r="I3718" i="1" s="1"/>
  <c r="E3718" i="1"/>
  <c r="F3718" i="1"/>
  <c r="B3719" i="1"/>
  <c r="C3719" i="1"/>
  <c r="D3719" i="1"/>
  <c r="I3719" i="1" s="1"/>
  <c r="E3719" i="1"/>
  <c r="F3719" i="1"/>
  <c r="B3720" i="1"/>
  <c r="C3720" i="1"/>
  <c r="D3720" i="1"/>
  <c r="I3720" i="1" s="1"/>
  <c r="E3720" i="1"/>
  <c r="F3720" i="1"/>
  <c r="B3721" i="1"/>
  <c r="C3721" i="1"/>
  <c r="D3721" i="1"/>
  <c r="I3721" i="1" s="1"/>
  <c r="E3721" i="1"/>
  <c r="F3721" i="1"/>
  <c r="B3722" i="1"/>
  <c r="C3722" i="1"/>
  <c r="D3722" i="1"/>
  <c r="I3722" i="1" s="1"/>
  <c r="E3722" i="1"/>
  <c r="F3722" i="1"/>
  <c r="B3723" i="1"/>
  <c r="C3723" i="1"/>
  <c r="D3723" i="1"/>
  <c r="I3723" i="1" s="1"/>
  <c r="E3723" i="1"/>
  <c r="F3723" i="1"/>
  <c r="B3724" i="1"/>
  <c r="C3724" i="1"/>
  <c r="D3724" i="1"/>
  <c r="I3724" i="1" s="1"/>
  <c r="E3724" i="1"/>
  <c r="F3724" i="1"/>
  <c r="B3725" i="1"/>
  <c r="C3725" i="1"/>
  <c r="D3725" i="1"/>
  <c r="I3725" i="1" s="1"/>
  <c r="E3725" i="1"/>
  <c r="F3725" i="1"/>
  <c r="B3726" i="1"/>
  <c r="C3726" i="1"/>
  <c r="D3726" i="1"/>
  <c r="I3726" i="1" s="1"/>
  <c r="E3726" i="1"/>
  <c r="F3726" i="1"/>
  <c r="B3727" i="1"/>
  <c r="C3727" i="1"/>
  <c r="D3727" i="1"/>
  <c r="I3727" i="1" s="1"/>
  <c r="E3727" i="1"/>
  <c r="F3727" i="1"/>
  <c r="B3728" i="1"/>
  <c r="C3728" i="1"/>
  <c r="D3728" i="1"/>
  <c r="I3728" i="1" s="1"/>
  <c r="E3728" i="1"/>
  <c r="F3728" i="1"/>
  <c r="B3729" i="1"/>
  <c r="C3729" i="1"/>
  <c r="D3729" i="1"/>
  <c r="I3729" i="1" s="1"/>
  <c r="E3729" i="1"/>
  <c r="F3729" i="1"/>
  <c r="B3730" i="1"/>
  <c r="C3730" i="1"/>
  <c r="D3730" i="1"/>
  <c r="I3730" i="1" s="1"/>
  <c r="E3730" i="1"/>
  <c r="F3730" i="1"/>
  <c r="B3731" i="1"/>
  <c r="C3731" i="1"/>
  <c r="D3731" i="1"/>
  <c r="I3731" i="1" s="1"/>
  <c r="E3731" i="1"/>
  <c r="F3731" i="1"/>
  <c r="B3732" i="1"/>
  <c r="C3732" i="1"/>
  <c r="D3732" i="1"/>
  <c r="I3732" i="1" s="1"/>
  <c r="E3732" i="1"/>
  <c r="F3732" i="1"/>
  <c r="B3733" i="1"/>
  <c r="C3733" i="1"/>
  <c r="D3733" i="1"/>
  <c r="I3733" i="1" s="1"/>
  <c r="E3733" i="1"/>
  <c r="F3733" i="1"/>
  <c r="B3734" i="1"/>
  <c r="C3734" i="1"/>
  <c r="D3734" i="1"/>
  <c r="I3734" i="1" s="1"/>
  <c r="E3734" i="1"/>
  <c r="F3734" i="1"/>
  <c r="B3735" i="1"/>
  <c r="C3735" i="1"/>
  <c r="D3735" i="1"/>
  <c r="I3735" i="1" s="1"/>
  <c r="E3735" i="1"/>
  <c r="F3735" i="1"/>
  <c r="B3736" i="1"/>
  <c r="C3736" i="1"/>
  <c r="D3736" i="1"/>
  <c r="I3736" i="1" s="1"/>
  <c r="E3736" i="1"/>
  <c r="F3736" i="1"/>
  <c r="B3737" i="1"/>
  <c r="C3737" i="1"/>
  <c r="D3737" i="1"/>
  <c r="I3737" i="1" s="1"/>
  <c r="E3737" i="1"/>
  <c r="F3737" i="1"/>
  <c r="B3738" i="1"/>
  <c r="C3738" i="1"/>
  <c r="D3738" i="1"/>
  <c r="I3738" i="1" s="1"/>
  <c r="E3738" i="1"/>
  <c r="F3738" i="1"/>
  <c r="B3739" i="1"/>
  <c r="C3739" i="1"/>
  <c r="D3739" i="1"/>
  <c r="I3739" i="1" s="1"/>
  <c r="E3739" i="1"/>
  <c r="F3739" i="1"/>
  <c r="B3740" i="1"/>
  <c r="C3740" i="1"/>
  <c r="D3740" i="1"/>
  <c r="I3740" i="1" s="1"/>
  <c r="E3740" i="1"/>
  <c r="F3740" i="1"/>
  <c r="B3741" i="1"/>
  <c r="C3741" i="1"/>
  <c r="D3741" i="1"/>
  <c r="I3741" i="1" s="1"/>
  <c r="E3741" i="1"/>
  <c r="F3741" i="1"/>
  <c r="B3742" i="1"/>
  <c r="C3742" i="1"/>
  <c r="D3742" i="1"/>
  <c r="I3742" i="1" s="1"/>
  <c r="E3742" i="1"/>
  <c r="F3742" i="1"/>
  <c r="B3743" i="1"/>
  <c r="C3743" i="1"/>
  <c r="D3743" i="1"/>
  <c r="I3743" i="1" s="1"/>
  <c r="E3743" i="1"/>
  <c r="F3743" i="1"/>
  <c r="B3744" i="1"/>
  <c r="C3744" i="1"/>
  <c r="D3744" i="1"/>
  <c r="I3744" i="1" s="1"/>
  <c r="E3744" i="1"/>
  <c r="F3744" i="1"/>
  <c r="B3745" i="1"/>
  <c r="C3745" i="1"/>
  <c r="D3745" i="1"/>
  <c r="I3745" i="1" s="1"/>
  <c r="E3745" i="1"/>
  <c r="F3745" i="1"/>
  <c r="B3746" i="1"/>
  <c r="C3746" i="1"/>
  <c r="D3746" i="1"/>
  <c r="I3746" i="1" s="1"/>
  <c r="E3746" i="1"/>
  <c r="F3746" i="1"/>
  <c r="B3747" i="1"/>
  <c r="C3747" i="1"/>
  <c r="D3747" i="1"/>
  <c r="I3747" i="1" s="1"/>
  <c r="E3747" i="1"/>
  <c r="F3747" i="1"/>
  <c r="B3748" i="1"/>
  <c r="C3748" i="1"/>
  <c r="D3748" i="1"/>
  <c r="I3748" i="1" s="1"/>
  <c r="E3748" i="1"/>
  <c r="F3748" i="1"/>
  <c r="B3749" i="1"/>
  <c r="C3749" i="1"/>
  <c r="D3749" i="1"/>
  <c r="I3749" i="1" s="1"/>
  <c r="E3749" i="1"/>
  <c r="F3749" i="1"/>
  <c r="B3750" i="1"/>
  <c r="C3750" i="1"/>
  <c r="D3750" i="1"/>
  <c r="I3750" i="1" s="1"/>
  <c r="E3750" i="1"/>
  <c r="F3750" i="1"/>
  <c r="B3751" i="1"/>
  <c r="C3751" i="1"/>
  <c r="D3751" i="1"/>
  <c r="I3751" i="1" s="1"/>
  <c r="E3751" i="1"/>
  <c r="F3751" i="1"/>
  <c r="B3752" i="1"/>
  <c r="C3752" i="1"/>
  <c r="D3752" i="1"/>
  <c r="I3752" i="1" s="1"/>
  <c r="E3752" i="1"/>
  <c r="F3752" i="1"/>
  <c r="B3753" i="1"/>
  <c r="C3753" i="1"/>
  <c r="D3753" i="1"/>
  <c r="E3753" i="1"/>
  <c r="F3753" i="1"/>
  <c r="B3754" i="1"/>
  <c r="C3754" i="1"/>
  <c r="D3754" i="1"/>
  <c r="E3754" i="1"/>
  <c r="F3754" i="1"/>
  <c r="B3755" i="1"/>
  <c r="C3755" i="1"/>
  <c r="D3755" i="1"/>
  <c r="E3755" i="1"/>
  <c r="F3755" i="1"/>
  <c r="B3756" i="1"/>
  <c r="C3756" i="1"/>
  <c r="D3756" i="1"/>
  <c r="E3756" i="1"/>
  <c r="F3756" i="1"/>
  <c r="B3757" i="1"/>
  <c r="C3757" i="1"/>
  <c r="D3757" i="1"/>
  <c r="E3757" i="1"/>
  <c r="F3757" i="1"/>
  <c r="B3758" i="1"/>
  <c r="C3758" i="1"/>
  <c r="D3758" i="1"/>
  <c r="E3758" i="1"/>
  <c r="F3758" i="1"/>
  <c r="B3759" i="1"/>
  <c r="C3759" i="1"/>
  <c r="D3759" i="1"/>
  <c r="E3759" i="1"/>
  <c r="F3759" i="1"/>
  <c r="B3760" i="1"/>
  <c r="C3760" i="1"/>
  <c r="D3760" i="1"/>
  <c r="E3760" i="1"/>
  <c r="F3760" i="1"/>
  <c r="B3761" i="1"/>
  <c r="C3761" i="1"/>
  <c r="D3761" i="1"/>
  <c r="E3761" i="1"/>
  <c r="F3761" i="1"/>
  <c r="B3762" i="1"/>
  <c r="C3762" i="1"/>
  <c r="D3762" i="1"/>
  <c r="E3762" i="1"/>
  <c r="F3762" i="1"/>
  <c r="B3763" i="1"/>
  <c r="C3763" i="1"/>
  <c r="D3763" i="1"/>
  <c r="E3763" i="1"/>
  <c r="F3763" i="1"/>
  <c r="B3764" i="1"/>
  <c r="C3764" i="1"/>
  <c r="D3764" i="1"/>
  <c r="E3764" i="1"/>
  <c r="F3764" i="1"/>
  <c r="B3765" i="1"/>
  <c r="C3765" i="1"/>
  <c r="D3765" i="1"/>
  <c r="E3765" i="1"/>
  <c r="F3765" i="1"/>
  <c r="B3766" i="1"/>
  <c r="C3766" i="1"/>
  <c r="D3766" i="1"/>
  <c r="E3766" i="1"/>
  <c r="F3766" i="1"/>
  <c r="B3767" i="1"/>
  <c r="C3767" i="1"/>
  <c r="D3767" i="1"/>
  <c r="E3767" i="1"/>
  <c r="F3767" i="1"/>
  <c r="B3768" i="1"/>
  <c r="C3768" i="1"/>
  <c r="D3768" i="1"/>
  <c r="E3768" i="1"/>
  <c r="F3768" i="1"/>
  <c r="B3769" i="1"/>
  <c r="C3769" i="1"/>
  <c r="D3769" i="1"/>
  <c r="E3769" i="1"/>
  <c r="F3769" i="1"/>
  <c r="B3770" i="1"/>
  <c r="C3770" i="1"/>
  <c r="D3770" i="1"/>
  <c r="E3770" i="1"/>
  <c r="F3770" i="1"/>
  <c r="B3771" i="1"/>
  <c r="C3771" i="1"/>
  <c r="D3771" i="1"/>
  <c r="E3771" i="1"/>
  <c r="F3771" i="1"/>
  <c r="B3772" i="1"/>
  <c r="C3772" i="1"/>
  <c r="D3772" i="1"/>
  <c r="E3772" i="1"/>
  <c r="F3772" i="1"/>
  <c r="B3773" i="1"/>
  <c r="C3773" i="1"/>
  <c r="D3773" i="1"/>
  <c r="E3773" i="1"/>
  <c r="F3773" i="1"/>
  <c r="B3774" i="1"/>
  <c r="C3774" i="1"/>
  <c r="D3774" i="1"/>
  <c r="E3774" i="1"/>
  <c r="F3774" i="1"/>
  <c r="B3775" i="1"/>
  <c r="C3775" i="1"/>
  <c r="D3775" i="1"/>
  <c r="E3775" i="1"/>
  <c r="F3775" i="1"/>
  <c r="B3776" i="1"/>
  <c r="C3776" i="1"/>
  <c r="D3776" i="1"/>
  <c r="E3776" i="1"/>
  <c r="F3776" i="1"/>
  <c r="B3777" i="1"/>
  <c r="C3777" i="1"/>
  <c r="D3777" i="1"/>
  <c r="E3777" i="1"/>
  <c r="F3777" i="1"/>
  <c r="B3778" i="1"/>
  <c r="C3778" i="1"/>
  <c r="D3778" i="1"/>
  <c r="E3778" i="1"/>
  <c r="F3778" i="1"/>
  <c r="B3779" i="1"/>
  <c r="C3779" i="1"/>
  <c r="D3779" i="1"/>
  <c r="E3779" i="1"/>
  <c r="F3779" i="1"/>
  <c r="B3780" i="1"/>
  <c r="C3780" i="1"/>
  <c r="D3780" i="1"/>
  <c r="E3780" i="1"/>
  <c r="F3780" i="1"/>
  <c r="B3781" i="1"/>
  <c r="C3781" i="1"/>
  <c r="D3781" i="1"/>
  <c r="E3781" i="1"/>
  <c r="F3781" i="1"/>
  <c r="B3782" i="1"/>
  <c r="C3782" i="1"/>
  <c r="D3782" i="1"/>
  <c r="E3782" i="1"/>
  <c r="F3782" i="1"/>
  <c r="B3783" i="1"/>
  <c r="C3783" i="1"/>
  <c r="D3783" i="1"/>
  <c r="E3783" i="1"/>
  <c r="F3783" i="1"/>
  <c r="B3784" i="1"/>
  <c r="C3784" i="1"/>
  <c r="D3784" i="1"/>
  <c r="E3784" i="1"/>
  <c r="F3784" i="1"/>
  <c r="B3785" i="1"/>
  <c r="C3785" i="1"/>
  <c r="D3785" i="1"/>
  <c r="E3785" i="1"/>
  <c r="F3785" i="1"/>
  <c r="B3786" i="1"/>
  <c r="C3786" i="1"/>
  <c r="D3786" i="1"/>
  <c r="E3786" i="1"/>
  <c r="F3786" i="1"/>
  <c r="B3787" i="1"/>
  <c r="C3787" i="1"/>
  <c r="D3787" i="1"/>
  <c r="E3787" i="1"/>
  <c r="F3787" i="1"/>
  <c r="B3788" i="1"/>
  <c r="C3788" i="1"/>
  <c r="D3788" i="1"/>
  <c r="E3788" i="1"/>
  <c r="F3788" i="1"/>
  <c r="B3789" i="1"/>
  <c r="C3789" i="1"/>
  <c r="D3789" i="1"/>
  <c r="E3789" i="1"/>
  <c r="F3789" i="1"/>
  <c r="B3790" i="1"/>
  <c r="C3790" i="1"/>
  <c r="D3790" i="1"/>
  <c r="E3790" i="1"/>
  <c r="F3790" i="1"/>
  <c r="B3791" i="1"/>
  <c r="C3791" i="1"/>
  <c r="D3791" i="1"/>
  <c r="E3791" i="1"/>
  <c r="F3791" i="1"/>
  <c r="B3792" i="1"/>
  <c r="C3792" i="1"/>
  <c r="D3792" i="1"/>
  <c r="E3792" i="1"/>
  <c r="F3792" i="1"/>
  <c r="B3793" i="1"/>
  <c r="C3793" i="1"/>
  <c r="D3793" i="1"/>
  <c r="E3793" i="1"/>
  <c r="F3793" i="1"/>
  <c r="B3794" i="1"/>
  <c r="C3794" i="1"/>
  <c r="D3794" i="1"/>
  <c r="E3794" i="1"/>
  <c r="F3794" i="1"/>
  <c r="B3795" i="1"/>
  <c r="C3795" i="1"/>
  <c r="D3795" i="1"/>
  <c r="E3795" i="1"/>
  <c r="F3795" i="1"/>
  <c r="B3796" i="1"/>
  <c r="C3796" i="1"/>
  <c r="D3796" i="1"/>
  <c r="E3796" i="1"/>
  <c r="F3796" i="1"/>
  <c r="B3797" i="1"/>
  <c r="C3797" i="1"/>
  <c r="D3797" i="1"/>
  <c r="E3797" i="1"/>
  <c r="F3797" i="1"/>
  <c r="B3798" i="1"/>
  <c r="C3798" i="1"/>
  <c r="D3798" i="1"/>
  <c r="E3798" i="1"/>
  <c r="F3798" i="1"/>
  <c r="B3799" i="1"/>
  <c r="C3799" i="1"/>
  <c r="D3799" i="1"/>
  <c r="E3799" i="1"/>
  <c r="F3799" i="1"/>
  <c r="B3800" i="1"/>
  <c r="C3800" i="1"/>
  <c r="D3800" i="1"/>
  <c r="E3800" i="1"/>
  <c r="F3800" i="1"/>
  <c r="B3801" i="1"/>
  <c r="C3801" i="1"/>
  <c r="D3801" i="1"/>
  <c r="E3801" i="1"/>
  <c r="F3801" i="1"/>
  <c r="B3802" i="1"/>
  <c r="C3802" i="1"/>
  <c r="D3802" i="1"/>
  <c r="E3802" i="1"/>
  <c r="F3802" i="1"/>
  <c r="B3803" i="1"/>
  <c r="C3803" i="1"/>
  <c r="D3803" i="1"/>
  <c r="E3803" i="1"/>
  <c r="F3803" i="1"/>
  <c r="B3804" i="1"/>
  <c r="C3804" i="1"/>
  <c r="D3804" i="1"/>
  <c r="E3804" i="1"/>
  <c r="F3804" i="1"/>
  <c r="B3805" i="1"/>
  <c r="C3805" i="1"/>
  <c r="D3805" i="1"/>
  <c r="E3805" i="1"/>
  <c r="F3805" i="1"/>
  <c r="B3806" i="1"/>
  <c r="C3806" i="1"/>
  <c r="D3806" i="1"/>
  <c r="E3806" i="1"/>
  <c r="F3806" i="1"/>
  <c r="B3807" i="1"/>
  <c r="C3807" i="1"/>
  <c r="D3807" i="1"/>
  <c r="E3807" i="1"/>
  <c r="F3807" i="1"/>
  <c r="B3808" i="1"/>
  <c r="C3808" i="1"/>
  <c r="D3808" i="1"/>
  <c r="E3808" i="1"/>
  <c r="F3808" i="1"/>
  <c r="B3809" i="1"/>
  <c r="C3809" i="1"/>
  <c r="D3809" i="1"/>
  <c r="E3809" i="1"/>
  <c r="F3809" i="1"/>
  <c r="B3810" i="1"/>
  <c r="C3810" i="1"/>
  <c r="D3810" i="1"/>
  <c r="E3810" i="1"/>
  <c r="F3810" i="1"/>
  <c r="B3811" i="1"/>
  <c r="C3811" i="1"/>
  <c r="D3811" i="1"/>
  <c r="E3811" i="1"/>
  <c r="F3811" i="1"/>
  <c r="B3812" i="1"/>
  <c r="C3812" i="1"/>
  <c r="D3812" i="1"/>
  <c r="E3812" i="1"/>
  <c r="F3812" i="1"/>
  <c r="B3813" i="1"/>
  <c r="C3813" i="1"/>
  <c r="D3813" i="1"/>
  <c r="E3813" i="1"/>
  <c r="F3813" i="1"/>
  <c r="B3814" i="1"/>
  <c r="C3814" i="1"/>
  <c r="D3814" i="1"/>
  <c r="E3814" i="1"/>
  <c r="F3814" i="1"/>
  <c r="B3815" i="1"/>
  <c r="C3815" i="1"/>
  <c r="D3815" i="1"/>
  <c r="E3815" i="1"/>
  <c r="F3815" i="1"/>
  <c r="B3816" i="1"/>
  <c r="C3816" i="1"/>
  <c r="D3816" i="1"/>
  <c r="E3816" i="1"/>
  <c r="F3816" i="1"/>
  <c r="B3817" i="1"/>
  <c r="C3817" i="1"/>
  <c r="D3817" i="1"/>
  <c r="E3817" i="1"/>
  <c r="F3817" i="1"/>
  <c r="B3818" i="1"/>
  <c r="C3818" i="1"/>
  <c r="D3818" i="1"/>
  <c r="E3818" i="1"/>
  <c r="F3818" i="1"/>
  <c r="B3819" i="1"/>
  <c r="C3819" i="1"/>
  <c r="D3819" i="1"/>
  <c r="E3819" i="1"/>
  <c r="F3819" i="1"/>
  <c r="B3820" i="1"/>
  <c r="C3820" i="1"/>
  <c r="D3820" i="1"/>
  <c r="E3820" i="1"/>
  <c r="F3820" i="1"/>
  <c r="B3821" i="1"/>
  <c r="C3821" i="1"/>
  <c r="D3821" i="1"/>
  <c r="E3821" i="1"/>
  <c r="F3821" i="1"/>
  <c r="B3822" i="1"/>
  <c r="C3822" i="1"/>
  <c r="D3822" i="1"/>
  <c r="E3822" i="1"/>
  <c r="F3822" i="1"/>
  <c r="B3823" i="1"/>
  <c r="C3823" i="1"/>
  <c r="D3823" i="1"/>
  <c r="E3823" i="1"/>
  <c r="F3823" i="1"/>
  <c r="B3824" i="1"/>
  <c r="C3824" i="1"/>
  <c r="D3824" i="1"/>
  <c r="E3824" i="1"/>
  <c r="F3824" i="1"/>
  <c r="B3825" i="1"/>
  <c r="C3825" i="1"/>
  <c r="D3825" i="1"/>
  <c r="E3825" i="1"/>
  <c r="F3825" i="1"/>
  <c r="B3826" i="1"/>
  <c r="C3826" i="1"/>
  <c r="D3826" i="1"/>
  <c r="E3826" i="1"/>
  <c r="F3826" i="1"/>
  <c r="B3827" i="1"/>
  <c r="C3827" i="1"/>
  <c r="D3827" i="1"/>
  <c r="E3827" i="1"/>
  <c r="F3827" i="1"/>
  <c r="B3828" i="1"/>
  <c r="C3828" i="1"/>
  <c r="D3828" i="1"/>
  <c r="E3828" i="1"/>
  <c r="F3828" i="1"/>
  <c r="B3829" i="1"/>
  <c r="C3829" i="1"/>
  <c r="D3829" i="1"/>
  <c r="E3829" i="1"/>
  <c r="F3829" i="1"/>
  <c r="B3830" i="1"/>
  <c r="C3830" i="1"/>
  <c r="D3830" i="1"/>
  <c r="E3830" i="1"/>
  <c r="F3830" i="1"/>
  <c r="B3831" i="1"/>
  <c r="C3831" i="1"/>
  <c r="D3831" i="1"/>
  <c r="E3831" i="1"/>
  <c r="F3831" i="1"/>
  <c r="B3832" i="1"/>
  <c r="C3832" i="1"/>
  <c r="D3832" i="1"/>
  <c r="E3832" i="1"/>
  <c r="F3832" i="1"/>
  <c r="B3833" i="1"/>
  <c r="C3833" i="1"/>
  <c r="D3833" i="1"/>
  <c r="E3833" i="1"/>
  <c r="F3833" i="1"/>
  <c r="B3834" i="1"/>
  <c r="C3834" i="1"/>
  <c r="D3834" i="1"/>
  <c r="E3834" i="1"/>
  <c r="F3834" i="1"/>
  <c r="B3835" i="1"/>
  <c r="C3835" i="1"/>
  <c r="D3835" i="1"/>
  <c r="E3835" i="1"/>
  <c r="F3835" i="1"/>
  <c r="B3836" i="1"/>
  <c r="C3836" i="1"/>
  <c r="D3836" i="1"/>
  <c r="E3836" i="1"/>
  <c r="F3836" i="1"/>
  <c r="B3837" i="1"/>
  <c r="C3837" i="1"/>
  <c r="D3837" i="1"/>
  <c r="E3837" i="1"/>
  <c r="F3837" i="1"/>
  <c r="B3838" i="1"/>
  <c r="C3838" i="1"/>
  <c r="D3838" i="1"/>
  <c r="E3838" i="1"/>
  <c r="F3838" i="1"/>
  <c r="B3839" i="1"/>
  <c r="C3839" i="1"/>
  <c r="D3839" i="1"/>
  <c r="E3839" i="1"/>
  <c r="F3839" i="1"/>
  <c r="B3840" i="1"/>
  <c r="C3840" i="1"/>
  <c r="D3840" i="1"/>
  <c r="E3840" i="1"/>
  <c r="F3840" i="1"/>
  <c r="B3841" i="1"/>
  <c r="C3841" i="1"/>
  <c r="D3841" i="1"/>
  <c r="E3841" i="1"/>
  <c r="F3841" i="1"/>
  <c r="B3842" i="1"/>
  <c r="C3842" i="1"/>
  <c r="D3842" i="1"/>
  <c r="E3842" i="1"/>
  <c r="F3842" i="1"/>
  <c r="B3843" i="1"/>
  <c r="C3843" i="1"/>
  <c r="D3843" i="1"/>
  <c r="E3843" i="1"/>
  <c r="F3843" i="1"/>
  <c r="B3844" i="1"/>
  <c r="C3844" i="1"/>
  <c r="D3844" i="1"/>
  <c r="E3844" i="1"/>
  <c r="F3844" i="1"/>
  <c r="B3845" i="1"/>
  <c r="C3845" i="1"/>
  <c r="D3845" i="1"/>
  <c r="E3845" i="1"/>
  <c r="F3845" i="1"/>
  <c r="B3846" i="1"/>
  <c r="C3846" i="1"/>
  <c r="D3846" i="1"/>
  <c r="E3846" i="1"/>
  <c r="F3846" i="1"/>
  <c r="B3847" i="1"/>
  <c r="C3847" i="1"/>
  <c r="D3847" i="1"/>
  <c r="E3847" i="1"/>
  <c r="F3847" i="1"/>
  <c r="B3848" i="1"/>
  <c r="C3848" i="1"/>
  <c r="D3848" i="1"/>
  <c r="E3848" i="1"/>
  <c r="F3848" i="1"/>
  <c r="B3849" i="1"/>
  <c r="C3849" i="1"/>
  <c r="D3849" i="1"/>
  <c r="E3849" i="1"/>
  <c r="F3849" i="1"/>
  <c r="B3850" i="1"/>
  <c r="C3850" i="1"/>
  <c r="D3850" i="1"/>
  <c r="E3850" i="1"/>
  <c r="F3850" i="1"/>
  <c r="B3851" i="1"/>
  <c r="C3851" i="1"/>
  <c r="D3851" i="1"/>
  <c r="E3851" i="1"/>
  <c r="F3851" i="1"/>
  <c r="B3852" i="1"/>
  <c r="C3852" i="1"/>
  <c r="D3852" i="1"/>
  <c r="E3852" i="1"/>
  <c r="F3852" i="1"/>
  <c r="B3853" i="1"/>
  <c r="C3853" i="1"/>
  <c r="D3853" i="1"/>
  <c r="E3853" i="1"/>
  <c r="F3853" i="1"/>
  <c r="B3854" i="1"/>
  <c r="C3854" i="1"/>
  <c r="D3854" i="1"/>
  <c r="E3854" i="1"/>
  <c r="F3854" i="1"/>
  <c r="B3855" i="1"/>
  <c r="C3855" i="1"/>
  <c r="D3855" i="1"/>
  <c r="E3855" i="1"/>
  <c r="F3855" i="1"/>
  <c r="B3856" i="1"/>
  <c r="C3856" i="1"/>
  <c r="D3856" i="1"/>
  <c r="E3856" i="1"/>
  <c r="F3856" i="1"/>
  <c r="B3857" i="1"/>
  <c r="C3857" i="1"/>
  <c r="D3857" i="1"/>
  <c r="E3857" i="1"/>
  <c r="F3857" i="1"/>
  <c r="B3858" i="1"/>
  <c r="C3858" i="1"/>
  <c r="D3858" i="1"/>
  <c r="E3858" i="1"/>
  <c r="F3858" i="1"/>
  <c r="B3859" i="1"/>
  <c r="C3859" i="1"/>
  <c r="D3859" i="1"/>
  <c r="E3859" i="1"/>
  <c r="F3859" i="1"/>
  <c r="B3860" i="1"/>
  <c r="C3860" i="1"/>
  <c r="D3860" i="1"/>
  <c r="E3860" i="1"/>
  <c r="F3860" i="1"/>
  <c r="B3861" i="1"/>
  <c r="C3861" i="1"/>
  <c r="D3861" i="1"/>
  <c r="E3861" i="1"/>
  <c r="F3861" i="1"/>
  <c r="B3862" i="1"/>
  <c r="C3862" i="1"/>
  <c r="D3862" i="1"/>
  <c r="E3862" i="1"/>
  <c r="F3862" i="1"/>
  <c r="B3863" i="1"/>
  <c r="C3863" i="1"/>
  <c r="D3863" i="1"/>
  <c r="E3863" i="1"/>
  <c r="F3863" i="1"/>
  <c r="B3864" i="1"/>
  <c r="C3864" i="1"/>
  <c r="D3864" i="1"/>
  <c r="E3864" i="1"/>
  <c r="F3864" i="1"/>
  <c r="B3865" i="1"/>
  <c r="C3865" i="1"/>
  <c r="D3865" i="1"/>
  <c r="E3865" i="1"/>
  <c r="F3865" i="1"/>
  <c r="B3866" i="1"/>
  <c r="C3866" i="1"/>
  <c r="D3866" i="1"/>
  <c r="E3866" i="1"/>
  <c r="F3866" i="1"/>
  <c r="B3867" i="1"/>
  <c r="C3867" i="1"/>
  <c r="D3867" i="1"/>
  <c r="E3867" i="1"/>
  <c r="F3867" i="1"/>
  <c r="B3868" i="1"/>
  <c r="C3868" i="1"/>
  <c r="D3868" i="1"/>
  <c r="E3868" i="1"/>
  <c r="F3868" i="1"/>
  <c r="B3869" i="1"/>
  <c r="C3869" i="1"/>
  <c r="D3869" i="1"/>
  <c r="E3869" i="1"/>
  <c r="F3869" i="1"/>
  <c r="B3870" i="1"/>
  <c r="C3870" i="1"/>
  <c r="D3870" i="1"/>
  <c r="E3870" i="1"/>
  <c r="F3870" i="1"/>
  <c r="B3871" i="1"/>
  <c r="C3871" i="1"/>
  <c r="D3871" i="1"/>
  <c r="E3871" i="1"/>
  <c r="F3871" i="1"/>
  <c r="B3872" i="1"/>
  <c r="C3872" i="1"/>
  <c r="D3872" i="1"/>
  <c r="E3872" i="1"/>
  <c r="F3872" i="1"/>
  <c r="B3873" i="1"/>
  <c r="C3873" i="1"/>
  <c r="D3873" i="1"/>
  <c r="E3873" i="1"/>
  <c r="F3873" i="1"/>
  <c r="B3874" i="1"/>
  <c r="C3874" i="1"/>
  <c r="D3874" i="1"/>
  <c r="E3874" i="1"/>
  <c r="F3874" i="1"/>
  <c r="B3875" i="1"/>
  <c r="C3875" i="1"/>
  <c r="D3875" i="1"/>
  <c r="E3875" i="1"/>
  <c r="F3875" i="1"/>
  <c r="B3876" i="1"/>
  <c r="C3876" i="1"/>
  <c r="D3876" i="1"/>
  <c r="E3876" i="1"/>
  <c r="F3876" i="1"/>
  <c r="B3877" i="1"/>
  <c r="C3877" i="1"/>
  <c r="D3877" i="1"/>
  <c r="E3877" i="1"/>
  <c r="F3877" i="1"/>
  <c r="B3878" i="1"/>
  <c r="C3878" i="1"/>
  <c r="D3878" i="1"/>
  <c r="E3878" i="1"/>
  <c r="F3878" i="1"/>
  <c r="B3879" i="1"/>
  <c r="C3879" i="1"/>
  <c r="D3879" i="1"/>
  <c r="E3879" i="1"/>
  <c r="F3879" i="1"/>
  <c r="B3880" i="1"/>
  <c r="C3880" i="1"/>
  <c r="D3880" i="1"/>
  <c r="E3880" i="1"/>
  <c r="F3880" i="1"/>
  <c r="B3881" i="1"/>
  <c r="C3881" i="1"/>
  <c r="D3881" i="1"/>
  <c r="E3881" i="1"/>
  <c r="F3881" i="1"/>
  <c r="B3882" i="1"/>
  <c r="C3882" i="1"/>
  <c r="D3882" i="1"/>
  <c r="E3882" i="1"/>
  <c r="F3882" i="1"/>
  <c r="B3883" i="1"/>
  <c r="C3883" i="1"/>
  <c r="D3883" i="1"/>
  <c r="E3883" i="1"/>
  <c r="F3883" i="1"/>
  <c r="B3884" i="1"/>
  <c r="C3884" i="1"/>
  <c r="D3884" i="1"/>
  <c r="E3884" i="1"/>
  <c r="F3884" i="1"/>
  <c r="B3885" i="1"/>
  <c r="C3885" i="1"/>
  <c r="D3885" i="1"/>
  <c r="E3885" i="1"/>
  <c r="F3885" i="1"/>
  <c r="B3886" i="1"/>
  <c r="C3886" i="1"/>
  <c r="D3886" i="1"/>
  <c r="E3886" i="1"/>
  <c r="F3886" i="1"/>
  <c r="B3887" i="1"/>
  <c r="C3887" i="1"/>
  <c r="D3887" i="1"/>
  <c r="E3887" i="1"/>
  <c r="F3887" i="1"/>
  <c r="B3888" i="1"/>
  <c r="C3888" i="1"/>
  <c r="D3888" i="1"/>
  <c r="E3888" i="1"/>
  <c r="F3888" i="1"/>
  <c r="B3889" i="1"/>
  <c r="C3889" i="1"/>
  <c r="D3889" i="1"/>
  <c r="E3889" i="1"/>
  <c r="F3889" i="1"/>
  <c r="B3890" i="1"/>
  <c r="C3890" i="1"/>
  <c r="D3890" i="1"/>
  <c r="E3890" i="1"/>
  <c r="F3890" i="1"/>
  <c r="B3891" i="1"/>
  <c r="C3891" i="1"/>
  <c r="D3891" i="1"/>
  <c r="E3891" i="1"/>
  <c r="F3891" i="1"/>
  <c r="B3892" i="1"/>
  <c r="C3892" i="1"/>
  <c r="D3892" i="1"/>
  <c r="E3892" i="1"/>
  <c r="F3892" i="1"/>
  <c r="B3893" i="1"/>
  <c r="C3893" i="1"/>
  <c r="D3893" i="1"/>
  <c r="E3893" i="1"/>
  <c r="F3893" i="1"/>
  <c r="B3894" i="1"/>
  <c r="C3894" i="1"/>
  <c r="D3894" i="1"/>
  <c r="E3894" i="1"/>
  <c r="F3894" i="1"/>
  <c r="B3895" i="1"/>
  <c r="C3895" i="1"/>
  <c r="D3895" i="1"/>
  <c r="E3895" i="1"/>
  <c r="F3895" i="1"/>
  <c r="B3896" i="1"/>
  <c r="C3896" i="1"/>
  <c r="D3896" i="1"/>
  <c r="E3896" i="1"/>
  <c r="F3896" i="1"/>
  <c r="B3897" i="1"/>
  <c r="C3897" i="1"/>
  <c r="D3897" i="1"/>
  <c r="E3897" i="1"/>
  <c r="F3897" i="1"/>
  <c r="B3898" i="1"/>
  <c r="C3898" i="1"/>
  <c r="D3898" i="1"/>
  <c r="E3898" i="1"/>
  <c r="F3898" i="1"/>
  <c r="B3899" i="1"/>
  <c r="C3899" i="1"/>
  <c r="D3899" i="1"/>
  <c r="E3899" i="1"/>
  <c r="F3899" i="1"/>
  <c r="B3900" i="1"/>
  <c r="C3900" i="1"/>
  <c r="D3900" i="1"/>
  <c r="E3900" i="1"/>
  <c r="F3900" i="1"/>
  <c r="B3901" i="1"/>
  <c r="C3901" i="1"/>
  <c r="D3901" i="1"/>
  <c r="E3901" i="1"/>
  <c r="F3901" i="1"/>
  <c r="B3902" i="1"/>
  <c r="C3902" i="1"/>
  <c r="D3902" i="1"/>
  <c r="E3902" i="1"/>
  <c r="F3902" i="1"/>
  <c r="B3903" i="1"/>
  <c r="C3903" i="1"/>
  <c r="D3903" i="1"/>
  <c r="E3903" i="1"/>
  <c r="F3903" i="1"/>
  <c r="B3904" i="1"/>
  <c r="C3904" i="1"/>
  <c r="D3904" i="1"/>
  <c r="E3904" i="1"/>
  <c r="F3904" i="1"/>
  <c r="B3905" i="1"/>
  <c r="C3905" i="1"/>
  <c r="D3905" i="1"/>
  <c r="E3905" i="1"/>
  <c r="F3905" i="1"/>
  <c r="B3906" i="1"/>
  <c r="C3906" i="1"/>
  <c r="D3906" i="1"/>
  <c r="E3906" i="1"/>
  <c r="F3906" i="1"/>
  <c r="B3907" i="1"/>
  <c r="C3907" i="1"/>
  <c r="D3907" i="1"/>
  <c r="E3907" i="1"/>
  <c r="F3907" i="1"/>
  <c r="B3908" i="1"/>
  <c r="C3908" i="1"/>
  <c r="D3908" i="1"/>
  <c r="E3908" i="1"/>
  <c r="F3908" i="1"/>
  <c r="B3909" i="1"/>
  <c r="C3909" i="1"/>
  <c r="D3909" i="1"/>
  <c r="E3909" i="1"/>
  <c r="F3909" i="1"/>
  <c r="B3910" i="1"/>
  <c r="C3910" i="1"/>
  <c r="D3910" i="1"/>
  <c r="E3910" i="1"/>
  <c r="F3910" i="1"/>
  <c r="B3911" i="1"/>
  <c r="C3911" i="1"/>
  <c r="D3911" i="1"/>
  <c r="E3911" i="1"/>
  <c r="F3911" i="1"/>
  <c r="B3912" i="1"/>
  <c r="C3912" i="1"/>
  <c r="D3912" i="1"/>
  <c r="E3912" i="1"/>
  <c r="F3912" i="1"/>
  <c r="B3913" i="1"/>
  <c r="C3913" i="1"/>
  <c r="D3913" i="1"/>
  <c r="E3913" i="1"/>
  <c r="F3913" i="1"/>
  <c r="B3914" i="1"/>
  <c r="C3914" i="1"/>
  <c r="D3914" i="1"/>
  <c r="E3914" i="1"/>
  <c r="F3914" i="1"/>
  <c r="B3915" i="1"/>
  <c r="C3915" i="1"/>
  <c r="D3915" i="1"/>
  <c r="E3915" i="1"/>
  <c r="F3915" i="1"/>
  <c r="B3916" i="1"/>
  <c r="C3916" i="1"/>
  <c r="D3916" i="1"/>
  <c r="E3916" i="1"/>
  <c r="F3916" i="1"/>
  <c r="B3917" i="1"/>
  <c r="C3917" i="1"/>
  <c r="D3917" i="1"/>
  <c r="E3917" i="1"/>
  <c r="F3917" i="1"/>
  <c r="B3918" i="1"/>
  <c r="C3918" i="1"/>
  <c r="D3918" i="1"/>
  <c r="E3918" i="1"/>
  <c r="F3918" i="1"/>
  <c r="B3919" i="1"/>
  <c r="C3919" i="1"/>
  <c r="D3919" i="1"/>
  <c r="E3919" i="1"/>
  <c r="F3919" i="1"/>
  <c r="B3920" i="1"/>
  <c r="C3920" i="1"/>
  <c r="D3920" i="1"/>
  <c r="E3920" i="1"/>
  <c r="F3920" i="1"/>
  <c r="B3921" i="1"/>
  <c r="C3921" i="1"/>
  <c r="D3921" i="1"/>
  <c r="E3921" i="1"/>
  <c r="F3921" i="1"/>
  <c r="B3922" i="1"/>
  <c r="C3922" i="1"/>
  <c r="D3922" i="1"/>
  <c r="E3922" i="1"/>
  <c r="F3922" i="1"/>
  <c r="B3923" i="1"/>
  <c r="C3923" i="1"/>
  <c r="D3923" i="1"/>
  <c r="E3923" i="1"/>
  <c r="F3923" i="1"/>
  <c r="B3924" i="1"/>
  <c r="C3924" i="1"/>
  <c r="D3924" i="1"/>
  <c r="E3924" i="1"/>
  <c r="F3924" i="1"/>
  <c r="B3925" i="1"/>
  <c r="C3925" i="1"/>
  <c r="D3925" i="1"/>
  <c r="E3925" i="1"/>
  <c r="F3925" i="1"/>
  <c r="B3926" i="1"/>
  <c r="C3926" i="1"/>
  <c r="D3926" i="1"/>
  <c r="E3926" i="1"/>
  <c r="F3926" i="1"/>
  <c r="B3927" i="1"/>
  <c r="C3927" i="1"/>
  <c r="D3927" i="1"/>
  <c r="E3927" i="1"/>
  <c r="F3927" i="1"/>
  <c r="B3928" i="1"/>
  <c r="C3928" i="1"/>
  <c r="D3928" i="1"/>
  <c r="E3928" i="1"/>
  <c r="F3928" i="1"/>
  <c r="B3929" i="1"/>
  <c r="C3929" i="1"/>
  <c r="D3929" i="1"/>
  <c r="E3929" i="1"/>
  <c r="F3929" i="1"/>
  <c r="B3930" i="1"/>
  <c r="C3930" i="1"/>
  <c r="D3930" i="1"/>
  <c r="E3930" i="1"/>
  <c r="F3930" i="1"/>
  <c r="B3931" i="1"/>
  <c r="C3931" i="1"/>
  <c r="D3931" i="1"/>
  <c r="E3931" i="1"/>
  <c r="F3931" i="1"/>
  <c r="B3932" i="1"/>
  <c r="C3932" i="1"/>
  <c r="D3932" i="1"/>
  <c r="E3932" i="1"/>
  <c r="F3932" i="1"/>
  <c r="B3933" i="1"/>
  <c r="C3933" i="1"/>
  <c r="D3933" i="1"/>
  <c r="E3933" i="1"/>
  <c r="F3933" i="1"/>
  <c r="B3934" i="1"/>
  <c r="C3934" i="1"/>
  <c r="D3934" i="1"/>
  <c r="E3934" i="1"/>
  <c r="F3934" i="1"/>
  <c r="B3935" i="1"/>
  <c r="C3935" i="1"/>
  <c r="D3935" i="1"/>
  <c r="E3935" i="1"/>
  <c r="F3935" i="1"/>
  <c r="B3936" i="1"/>
  <c r="C3936" i="1"/>
  <c r="D3936" i="1"/>
  <c r="E3936" i="1"/>
  <c r="F3936" i="1"/>
  <c r="B3937" i="1"/>
  <c r="C3937" i="1"/>
  <c r="D3937" i="1"/>
  <c r="E3937" i="1"/>
  <c r="F3937" i="1"/>
  <c r="B3938" i="1"/>
  <c r="C3938" i="1"/>
  <c r="D3938" i="1"/>
  <c r="E3938" i="1"/>
  <c r="F3938" i="1"/>
  <c r="B3939" i="1"/>
  <c r="C3939" i="1"/>
  <c r="D3939" i="1"/>
  <c r="E3939" i="1"/>
  <c r="F3939" i="1"/>
  <c r="B3940" i="1"/>
  <c r="C3940" i="1"/>
  <c r="D3940" i="1"/>
  <c r="E3940" i="1"/>
  <c r="F3940" i="1"/>
  <c r="B3941" i="1"/>
  <c r="C3941" i="1"/>
  <c r="D3941" i="1"/>
  <c r="E3941" i="1"/>
  <c r="F3941" i="1"/>
  <c r="B3942" i="1"/>
  <c r="C3942" i="1"/>
  <c r="D3942" i="1"/>
  <c r="E3942" i="1"/>
  <c r="F3942" i="1"/>
  <c r="B3943" i="1"/>
  <c r="C3943" i="1"/>
  <c r="D3943" i="1"/>
  <c r="E3943" i="1"/>
  <c r="F3943" i="1"/>
  <c r="B3944" i="1"/>
  <c r="C3944" i="1"/>
  <c r="D3944" i="1"/>
  <c r="E3944" i="1"/>
  <c r="F3944" i="1"/>
  <c r="B3945" i="1"/>
  <c r="C3945" i="1"/>
  <c r="D3945" i="1"/>
  <c r="E3945" i="1"/>
  <c r="F3945" i="1"/>
  <c r="B3946" i="1"/>
  <c r="C3946" i="1"/>
  <c r="D3946" i="1"/>
  <c r="E3946" i="1"/>
  <c r="F3946" i="1"/>
  <c r="B3947" i="1"/>
  <c r="C3947" i="1"/>
  <c r="D3947" i="1"/>
  <c r="E3947" i="1"/>
  <c r="F3947" i="1"/>
  <c r="B3948" i="1"/>
  <c r="C3948" i="1"/>
  <c r="D3948" i="1"/>
  <c r="E3948" i="1"/>
  <c r="F3948" i="1"/>
  <c r="B3949" i="1"/>
  <c r="C3949" i="1"/>
  <c r="D3949" i="1"/>
  <c r="E3949" i="1"/>
  <c r="F3949" i="1"/>
  <c r="B3950" i="1"/>
  <c r="C3950" i="1"/>
  <c r="D3950" i="1"/>
  <c r="E3950" i="1"/>
  <c r="F3950" i="1"/>
  <c r="B3951" i="1"/>
  <c r="C3951" i="1"/>
  <c r="D3951" i="1"/>
  <c r="E3951" i="1"/>
  <c r="F3951" i="1"/>
  <c r="B3952" i="1"/>
  <c r="C3952" i="1"/>
  <c r="D3952" i="1"/>
  <c r="E3952" i="1"/>
  <c r="F3952" i="1"/>
  <c r="B3953" i="1"/>
  <c r="C3953" i="1"/>
  <c r="D3953" i="1"/>
  <c r="E3953" i="1"/>
  <c r="F3953" i="1"/>
  <c r="B3954" i="1"/>
  <c r="C3954" i="1"/>
  <c r="D3954" i="1"/>
  <c r="E3954" i="1"/>
  <c r="F3954" i="1"/>
  <c r="B3955" i="1"/>
  <c r="C3955" i="1"/>
  <c r="D3955" i="1"/>
  <c r="E3955" i="1"/>
  <c r="F3955" i="1"/>
  <c r="B3956" i="1"/>
  <c r="C3956" i="1"/>
  <c r="D3956" i="1"/>
  <c r="E3956" i="1"/>
  <c r="F3956" i="1"/>
  <c r="B3957" i="1"/>
  <c r="C3957" i="1"/>
  <c r="D3957" i="1"/>
  <c r="E3957" i="1"/>
  <c r="F3957" i="1"/>
  <c r="B3958" i="1"/>
  <c r="C3958" i="1"/>
  <c r="D3958" i="1"/>
  <c r="E3958" i="1"/>
  <c r="F3958" i="1"/>
  <c r="B3959" i="1"/>
  <c r="C3959" i="1"/>
  <c r="D3959" i="1"/>
  <c r="E3959" i="1"/>
  <c r="F3959" i="1"/>
  <c r="B3960" i="1"/>
  <c r="C3960" i="1"/>
  <c r="D3960" i="1"/>
  <c r="E3960" i="1"/>
  <c r="F3960" i="1"/>
  <c r="B3961" i="1"/>
  <c r="C3961" i="1"/>
  <c r="D3961" i="1"/>
  <c r="I3961" i="1" s="1"/>
  <c r="E3961" i="1"/>
  <c r="F3961" i="1"/>
  <c r="B3962" i="1"/>
  <c r="C3962" i="1"/>
  <c r="D3962" i="1"/>
  <c r="I3962" i="1" s="1"/>
  <c r="E3962" i="1"/>
  <c r="F3962" i="1"/>
  <c r="B3963" i="1"/>
  <c r="C3963" i="1"/>
  <c r="D3963" i="1"/>
  <c r="I3963" i="1" s="1"/>
  <c r="E3963" i="1"/>
  <c r="F3963" i="1"/>
  <c r="B3964" i="1"/>
  <c r="C3964" i="1"/>
  <c r="D3964" i="1"/>
  <c r="I3964" i="1" s="1"/>
  <c r="E3964" i="1"/>
  <c r="F3964" i="1"/>
  <c r="B3965" i="1"/>
  <c r="C3965" i="1"/>
  <c r="D3965" i="1"/>
  <c r="I3965" i="1" s="1"/>
  <c r="E3965" i="1"/>
  <c r="F3965" i="1"/>
  <c r="B3966" i="1"/>
  <c r="C3966" i="1"/>
  <c r="D3966" i="1"/>
  <c r="I3966" i="1" s="1"/>
  <c r="E3966" i="1"/>
  <c r="F3966" i="1"/>
  <c r="B3967" i="1"/>
  <c r="C3967" i="1"/>
  <c r="D3967" i="1"/>
  <c r="I3967" i="1" s="1"/>
  <c r="E3967" i="1"/>
  <c r="F3967" i="1"/>
  <c r="B3968" i="1"/>
  <c r="C3968" i="1"/>
  <c r="D3968" i="1"/>
  <c r="I3968" i="1" s="1"/>
  <c r="E3968" i="1"/>
  <c r="F3968" i="1"/>
  <c r="B3969" i="1"/>
  <c r="C3969" i="1"/>
  <c r="D3969" i="1"/>
  <c r="I3969" i="1" s="1"/>
  <c r="E3969" i="1"/>
  <c r="F3969" i="1"/>
  <c r="B3970" i="1"/>
  <c r="C3970" i="1"/>
  <c r="D3970" i="1"/>
  <c r="I3970" i="1" s="1"/>
  <c r="E3970" i="1"/>
  <c r="F3970" i="1"/>
  <c r="B3971" i="1"/>
  <c r="C3971" i="1"/>
  <c r="D3971" i="1"/>
  <c r="I3971" i="1" s="1"/>
  <c r="E3971" i="1"/>
  <c r="F3971" i="1"/>
  <c r="B3972" i="1"/>
  <c r="C3972" i="1"/>
  <c r="D3972" i="1"/>
  <c r="I3972" i="1" s="1"/>
  <c r="E3972" i="1"/>
  <c r="F3972" i="1"/>
  <c r="B3973" i="1"/>
  <c r="C3973" i="1"/>
  <c r="D3973" i="1"/>
  <c r="I3973" i="1" s="1"/>
  <c r="E3973" i="1"/>
  <c r="F3973" i="1"/>
  <c r="B3974" i="1"/>
  <c r="C3974" i="1"/>
  <c r="D3974" i="1"/>
  <c r="I3974" i="1" s="1"/>
  <c r="E3974" i="1"/>
  <c r="F3974" i="1"/>
  <c r="B3975" i="1"/>
  <c r="C3975" i="1"/>
  <c r="D3975" i="1"/>
  <c r="I3975" i="1" s="1"/>
  <c r="E3975" i="1"/>
  <c r="F3975" i="1"/>
  <c r="B3976" i="1"/>
  <c r="C3976" i="1"/>
  <c r="D3976" i="1"/>
  <c r="I3976" i="1" s="1"/>
  <c r="E3976" i="1"/>
  <c r="F3976" i="1"/>
  <c r="B3977" i="1"/>
  <c r="C3977" i="1"/>
  <c r="D3977" i="1"/>
  <c r="I3977" i="1" s="1"/>
  <c r="E3977" i="1"/>
  <c r="F3977" i="1"/>
  <c r="B3978" i="1"/>
  <c r="C3978" i="1"/>
  <c r="D3978" i="1"/>
  <c r="I3978" i="1" s="1"/>
  <c r="E3978" i="1"/>
  <c r="F3978" i="1"/>
  <c r="B3979" i="1"/>
  <c r="C3979" i="1"/>
  <c r="D3979" i="1"/>
  <c r="I3979" i="1" s="1"/>
  <c r="E3979" i="1"/>
  <c r="F3979" i="1"/>
  <c r="B3980" i="1"/>
  <c r="C3980" i="1"/>
  <c r="D3980" i="1"/>
  <c r="I3980" i="1" s="1"/>
  <c r="E3980" i="1"/>
  <c r="F3980" i="1"/>
  <c r="B3981" i="1"/>
  <c r="C3981" i="1"/>
  <c r="D3981" i="1"/>
  <c r="I3981" i="1" s="1"/>
  <c r="E3981" i="1"/>
  <c r="F3981" i="1"/>
  <c r="B3982" i="1"/>
  <c r="C3982" i="1"/>
  <c r="D3982" i="1"/>
  <c r="I3982" i="1" s="1"/>
  <c r="E3982" i="1"/>
  <c r="F3982" i="1"/>
  <c r="B3983" i="1"/>
  <c r="C3983" i="1"/>
  <c r="D3983" i="1"/>
  <c r="I3983" i="1" s="1"/>
  <c r="E3983" i="1"/>
  <c r="F3983" i="1"/>
  <c r="B3984" i="1"/>
  <c r="C3984" i="1"/>
  <c r="D3984" i="1"/>
  <c r="I3984" i="1" s="1"/>
  <c r="E3984" i="1"/>
  <c r="F3984" i="1"/>
  <c r="B3985" i="1"/>
  <c r="C3985" i="1"/>
  <c r="D3985" i="1"/>
  <c r="I3985" i="1" s="1"/>
  <c r="E3985" i="1"/>
  <c r="F3985" i="1"/>
  <c r="B3986" i="1"/>
  <c r="C3986" i="1"/>
  <c r="D3986" i="1"/>
  <c r="I3986" i="1" s="1"/>
  <c r="E3986" i="1"/>
  <c r="F3986" i="1"/>
  <c r="B3987" i="1"/>
  <c r="C3987" i="1"/>
  <c r="D3987" i="1"/>
  <c r="I3987" i="1" s="1"/>
  <c r="E3987" i="1"/>
  <c r="F3987" i="1"/>
  <c r="B3988" i="1"/>
  <c r="C3988" i="1"/>
  <c r="D3988" i="1"/>
  <c r="I3988" i="1" s="1"/>
  <c r="E3988" i="1"/>
  <c r="F3988" i="1"/>
  <c r="B3989" i="1"/>
  <c r="C3989" i="1"/>
  <c r="D3989" i="1"/>
  <c r="I3989" i="1" s="1"/>
  <c r="E3989" i="1"/>
  <c r="F3989" i="1"/>
  <c r="B3990" i="1"/>
  <c r="C3990" i="1"/>
  <c r="D3990" i="1"/>
  <c r="I3990" i="1" s="1"/>
  <c r="E3990" i="1"/>
  <c r="F3990" i="1"/>
  <c r="B3991" i="1"/>
  <c r="C3991" i="1"/>
  <c r="D3991" i="1"/>
  <c r="I3991" i="1" s="1"/>
  <c r="E3991" i="1"/>
  <c r="F3991" i="1"/>
  <c r="B3992" i="1"/>
  <c r="C3992" i="1"/>
  <c r="D3992" i="1"/>
  <c r="I3992" i="1" s="1"/>
  <c r="E3992" i="1"/>
  <c r="F3992" i="1"/>
  <c r="B3993" i="1"/>
  <c r="C3993" i="1"/>
  <c r="D3993" i="1"/>
  <c r="I3993" i="1" s="1"/>
  <c r="E3993" i="1"/>
  <c r="F3993" i="1"/>
  <c r="B3994" i="1"/>
  <c r="C3994" i="1"/>
  <c r="D3994" i="1"/>
  <c r="I3994" i="1" s="1"/>
  <c r="E3994" i="1"/>
  <c r="F3994" i="1"/>
  <c r="B3995" i="1"/>
  <c r="C3995" i="1"/>
  <c r="D3995" i="1"/>
  <c r="I3995" i="1" s="1"/>
  <c r="E3995" i="1"/>
  <c r="F3995" i="1"/>
  <c r="B3996" i="1"/>
  <c r="C3996" i="1"/>
  <c r="D3996" i="1"/>
  <c r="I3996" i="1" s="1"/>
  <c r="E3996" i="1"/>
  <c r="F3996" i="1"/>
  <c r="B3997" i="1"/>
  <c r="C3997" i="1"/>
  <c r="D3997" i="1"/>
  <c r="I3997" i="1" s="1"/>
  <c r="E3997" i="1"/>
  <c r="F3997" i="1"/>
  <c r="B3998" i="1"/>
  <c r="C3998" i="1"/>
  <c r="D3998" i="1"/>
  <c r="I3998" i="1" s="1"/>
  <c r="E3998" i="1"/>
  <c r="F3998" i="1"/>
  <c r="B3999" i="1"/>
  <c r="C3999" i="1"/>
  <c r="D3999" i="1"/>
  <c r="I3999" i="1" s="1"/>
  <c r="E3999" i="1"/>
  <c r="F3999" i="1"/>
  <c r="B4000" i="1"/>
  <c r="C4000" i="1"/>
  <c r="D4000" i="1"/>
  <c r="I4000" i="1" s="1"/>
  <c r="E4000" i="1"/>
  <c r="F4000" i="1"/>
  <c r="B4001" i="1"/>
  <c r="C4001" i="1"/>
  <c r="D4001" i="1"/>
  <c r="I4001" i="1" s="1"/>
  <c r="E4001" i="1"/>
  <c r="F4001" i="1"/>
  <c r="B4002" i="1"/>
  <c r="C4002" i="1"/>
  <c r="D4002" i="1"/>
  <c r="I4002" i="1" s="1"/>
  <c r="E4002" i="1"/>
  <c r="F4002" i="1"/>
  <c r="B4003" i="1"/>
  <c r="C4003" i="1"/>
  <c r="D4003" i="1"/>
  <c r="I4003" i="1" s="1"/>
  <c r="E4003" i="1"/>
  <c r="F4003" i="1"/>
  <c r="B4004" i="1"/>
  <c r="C4004" i="1"/>
  <c r="D4004" i="1"/>
  <c r="I4004" i="1" s="1"/>
  <c r="E4004" i="1"/>
  <c r="F4004" i="1"/>
  <c r="B4005" i="1"/>
  <c r="C4005" i="1"/>
  <c r="D4005" i="1"/>
  <c r="I4005" i="1" s="1"/>
  <c r="E4005" i="1"/>
  <c r="F4005" i="1"/>
  <c r="B4006" i="1"/>
  <c r="C4006" i="1"/>
  <c r="D4006" i="1"/>
  <c r="I4006" i="1" s="1"/>
  <c r="E4006" i="1"/>
  <c r="F4006" i="1"/>
  <c r="B4007" i="1"/>
  <c r="C4007" i="1"/>
  <c r="D4007" i="1"/>
  <c r="I4007" i="1" s="1"/>
  <c r="E4007" i="1"/>
  <c r="F4007" i="1"/>
  <c r="B4008" i="1"/>
  <c r="C4008" i="1"/>
  <c r="D4008" i="1"/>
  <c r="I4008" i="1" s="1"/>
  <c r="E4008" i="1"/>
  <c r="F4008" i="1"/>
  <c r="B4009" i="1"/>
  <c r="C4009" i="1"/>
  <c r="D4009" i="1"/>
  <c r="I4009" i="1" s="1"/>
  <c r="E4009" i="1"/>
  <c r="F4009" i="1"/>
  <c r="B4010" i="1"/>
  <c r="C4010" i="1"/>
  <c r="D4010" i="1"/>
  <c r="I4010" i="1" s="1"/>
  <c r="E4010" i="1"/>
  <c r="F4010" i="1"/>
  <c r="B4011" i="1"/>
  <c r="C4011" i="1"/>
  <c r="D4011" i="1"/>
  <c r="I4011" i="1" s="1"/>
  <c r="E4011" i="1"/>
  <c r="F4011" i="1"/>
  <c r="B4012" i="1"/>
  <c r="C4012" i="1"/>
  <c r="D4012" i="1"/>
  <c r="I4012" i="1" s="1"/>
  <c r="E4012" i="1"/>
  <c r="F4012" i="1"/>
  <c r="B4013" i="1"/>
  <c r="C4013" i="1"/>
  <c r="D4013" i="1"/>
  <c r="I4013" i="1" s="1"/>
  <c r="E4013" i="1"/>
  <c r="F4013" i="1"/>
  <c r="B4014" i="1"/>
  <c r="C4014" i="1"/>
  <c r="D4014" i="1"/>
  <c r="I4014" i="1" s="1"/>
  <c r="E4014" i="1"/>
  <c r="F4014" i="1"/>
  <c r="B4015" i="1"/>
  <c r="C4015" i="1"/>
  <c r="D4015" i="1"/>
  <c r="I4015" i="1" s="1"/>
  <c r="E4015" i="1"/>
  <c r="F4015" i="1"/>
  <c r="B4016" i="1"/>
  <c r="C4016" i="1"/>
  <c r="D4016" i="1"/>
  <c r="I4016" i="1" s="1"/>
  <c r="E4016" i="1"/>
  <c r="F4016" i="1"/>
  <c r="B4017" i="1"/>
  <c r="C4017" i="1"/>
  <c r="D4017" i="1"/>
  <c r="I4017" i="1" s="1"/>
  <c r="E4017" i="1"/>
  <c r="F4017" i="1"/>
  <c r="B4018" i="1"/>
  <c r="C4018" i="1"/>
  <c r="D4018" i="1"/>
  <c r="I4018" i="1" s="1"/>
  <c r="E4018" i="1"/>
  <c r="F4018" i="1"/>
  <c r="B4019" i="1"/>
  <c r="C4019" i="1"/>
  <c r="D4019" i="1"/>
  <c r="I4019" i="1" s="1"/>
  <c r="E4019" i="1"/>
  <c r="F4019" i="1"/>
  <c r="B4020" i="1"/>
  <c r="C4020" i="1"/>
  <c r="D4020" i="1"/>
  <c r="I4020" i="1" s="1"/>
  <c r="E4020" i="1"/>
  <c r="F4020" i="1"/>
  <c r="B4021" i="1"/>
  <c r="C4021" i="1"/>
  <c r="D4021" i="1"/>
  <c r="I4021" i="1" s="1"/>
  <c r="E4021" i="1"/>
  <c r="F4021" i="1"/>
  <c r="B4022" i="1"/>
  <c r="C4022" i="1"/>
  <c r="D4022" i="1"/>
  <c r="I4022" i="1" s="1"/>
  <c r="E4022" i="1"/>
  <c r="F4022" i="1"/>
  <c r="B4023" i="1"/>
  <c r="C4023" i="1"/>
  <c r="D4023" i="1"/>
  <c r="I4023" i="1" s="1"/>
  <c r="E4023" i="1"/>
  <c r="F4023" i="1"/>
  <c r="B4024" i="1"/>
  <c r="C4024" i="1"/>
  <c r="D4024" i="1"/>
  <c r="I4024" i="1" s="1"/>
  <c r="E4024" i="1"/>
  <c r="F4024" i="1"/>
  <c r="B4025" i="1"/>
  <c r="C4025" i="1"/>
  <c r="D4025" i="1"/>
  <c r="I4025" i="1" s="1"/>
  <c r="E4025" i="1"/>
  <c r="F4025" i="1"/>
  <c r="B4026" i="1"/>
  <c r="C4026" i="1"/>
  <c r="D4026" i="1"/>
  <c r="I4026" i="1" s="1"/>
  <c r="E4026" i="1"/>
  <c r="F4026" i="1"/>
  <c r="B4027" i="1"/>
  <c r="C4027" i="1"/>
  <c r="D4027" i="1"/>
  <c r="I4027" i="1" s="1"/>
  <c r="E4027" i="1"/>
  <c r="F4027" i="1"/>
  <c r="B4028" i="1"/>
  <c r="C4028" i="1"/>
  <c r="D4028" i="1"/>
  <c r="I4028" i="1" s="1"/>
  <c r="E4028" i="1"/>
  <c r="F4028" i="1"/>
  <c r="B4029" i="1"/>
  <c r="C4029" i="1"/>
  <c r="D4029" i="1"/>
  <c r="I4029" i="1" s="1"/>
  <c r="E4029" i="1"/>
  <c r="F4029" i="1"/>
  <c r="B4030" i="1"/>
  <c r="C4030" i="1"/>
  <c r="D4030" i="1"/>
  <c r="I4030" i="1" s="1"/>
  <c r="E4030" i="1"/>
  <c r="F4030" i="1"/>
  <c r="B4031" i="1"/>
  <c r="C4031" i="1"/>
  <c r="D4031" i="1"/>
  <c r="I4031" i="1" s="1"/>
  <c r="E4031" i="1"/>
  <c r="F4031" i="1"/>
  <c r="B4032" i="1"/>
  <c r="C4032" i="1"/>
  <c r="D4032" i="1"/>
  <c r="E4032" i="1"/>
  <c r="F4032" i="1"/>
  <c r="B4033" i="1"/>
  <c r="C4033" i="1"/>
  <c r="D4033" i="1"/>
  <c r="E4033" i="1"/>
  <c r="F4033" i="1"/>
  <c r="B4034" i="1"/>
  <c r="C4034" i="1"/>
  <c r="D4034" i="1"/>
  <c r="E4034" i="1"/>
  <c r="F4034" i="1"/>
  <c r="B4035" i="1"/>
  <c r="C4035" i="1"/>
  <c r="D4035" i="1"/>
  <c r="E4035" i="1"/>
  <c r="F4035" i="1"/>
  <c r="B4036" i="1"/>
  <c r="C4036" i="1"/>
  <c r="D4036" i="1"/>
  <c r="E4036" i="1"/>
  <c r="F4036" i="1"/>
  <c r="B4037" i="1"/>
  <c r="C4037" i="1"/>
  <c r="D4037" i="1"/>
  <c r="E4037" i="1"/>
  <c r="F4037" i="1"/>
  <c r="B4038" i="1"/>
  <c r="C4038" i="1"/>
  <c r="D4038" i="1"/>
  <c r="E4038" i="1"/>
  <c r="F4038" i="1"/>
  <c r="B4039" i="1"/>
  <c r="C4039" i="1"/>
  <c r="D4039" i="1"/>
  <c r="E4039" i="1"/>
  <c r="F4039" i="1"/>
  <c r="B4040" i="1"/>
  <c r="C4040" i="1"/>
  <c r="D4040" i="1"/>
  <c r="E4040" i="1"/>
  <c r="F4040" i="1"/>
  <c r="B4041" i="1"/>
  <c r="C4041" i="1"/>
  <c r="D4041" i="1"/>
  <c r="E4041" i="1"/>
  <c r="F4041" i="1"/>
  <c r="B4042" i="1"/>
  <c r="C4042" i="1"/>
  <c r="D4042" i="1"/>
  <c r="E4042" i="1"/>
  <c r="F4042" i="1"/>
  <c r="B4043" i="1"/>
  <c r="C4043" i="1"/>
  <c r="D4043" i="1"/>
  <c r="E4043" i="1"/>
  <c r="F4043" i="1"/>
  <c r="B4044" i="1"/>
  <c r="C4044" i="1"/>
  <c r="D4044" i="1"/>
  <c r="E4044" i="1"/>
  <c r="F4044" i="1"/>
  <c r="B4045" i="1"/>
  <c r="C4045" i="1"/>
  <c r="D4045" i="1"/>
  <c r="E4045" i="1"/>
  <c r="F4045" i="1"/>
  <c r="B4046" i="1"/>
  <c r="C4046" i="1"/>
  <c r="D4046" i="1"/>
  <c r="E4046" i="1"/>
  <c r="F4046" i="1"/>
  <c r="B4047" i="1"/>
  <c r="C4047" i="1"/>
  <c r="D4047" i="1"/>
  <c r="E4047" i="1"/>
  <c r="F4047" i="1"/>
  <c r="B4048" i="1"/>
  <c r="C4048" i="1"/>
  <c r="D4048" i="1"/>
  <c r="E4048" i="1"/>
  <c r="F4048" i="1"/>
  <c r="F2" i="1"/>
  <c r="E2" i="1"/>
  <c r="D2" i="1"/>
  <c r="C2" i="1"/>
  <c r="B2" i="1"/>
  <c r="D5" i="2"/>
  <c r="D4" i="2"/>
  <c r="I1023" i="1"/>
  <c r="I1648" i="1"/>
  <c r="I1659" i="1"/>
  <c r="I1662" i="1"/>
  <c r="I2497" i="1"/>
  <c r="I2629" i="1"/>
  <c r="J2511" i="1"/>
  <c r="J2512" i="1"/>
  <c r="J2513" i="1"/>
  <c r="J2515" i="1"/>
  <c r="J2525" i="1"/>
  <c r="I2844" i="1"/>
  <c r="J2847" i="1"/>
  <c r="J2849" i="1"/>
  <c r="J2859" i="1"/>
  <c r="J2860" i="1"/>
  <c r="J2861" i="1"/>
  <c r="J2883" i="1"/>
  <c r="J2885" i="1"/>
  <c r="J2886" i="1"/>
  <c r="J2895" i="1"/>
  <c r="J2896" i="1"/>
  <c r="J2897" i="1"/>
  <c r="J2907" i="1"/>
  <c r="J2908" i="1"/>
  <c r="J2909" i="1"/>
  <c r="J2910" i="1"/>
  <c r="J2919" i="1"/>
  <c r="J2920" i="1"/>
  <c r="J2921" i="1"/>
  <c r="J2931" i="1"/>
  <c r="J2932" i="1"/>
  <c r="J2943" i="1"/>
  <c r="J2945" i="1"/>
  <c r="J2955" i="1"/>
  <c r="J2957" i="1"/>
  <c r="J2958" i="1"/>
  <c r="J2979" i="1"/>
  <c r="J2980" i="1"/>
  <c r="J2981" i="1"/>
  <c r="J2991" i="1"/>
  <c r="J2992" i="1"/>
  <c r="J3003" i="1"/>
  <c r="J3004" i="1"/>
  <c r="J3005" i="1"/>
  <c r="J3015" i="1"/>
  <c r="J3016" i="1"/>
  <c r="J3017" i="1"/>
  <c r="J3350" i="1"/>
  <c r="J3362" i="1"/>
  <c r="J3363" i="1"/>
  <c r="J3364" i="1"/>
  <c r="J3365" i="1"/>
  <c r="J3367" i="1"/>
  <c r="J3377" i="1"/>
  <c r="J3386" i="1"/>
  <c r="J3388" i="1"/>
  <c r="J3389" i="1"/>
  <c r="J3507" i="1"/>
  <c r="J3508" i="1"/>
  <c r="J3511" i="1"/>
  <c r="J3519" i="1"/>
  <c r="J3530" i="1"/>
  <c r="J3543" i="1"/>
  <c r="J3544" i="1"/>
  <c r="J3547" i="1"/>
  <c r="J3555" i="1"/>
  <c r="J3579" i="1"/>
  <c r="J3580" i="1"/>
  <c r="J3583" i="1"/>
  <c r="J3591" i="1"/>
  <c r="J3615" i="1"/>
  <c r="J3616" i="1"/>
  <c r="J3619" i="1"/>
  <c r="J3627" i="1"/>
  <c r="I3632" i="1"/>
  <c r="I3633" i="1"/>
  <c r="I3634" i="1"/>
  <c r="I3635" i="1"/>
  <c r="I3636" i="1"/>
  <c r="I3637" i="1"/>
  <c r="I3638" i="1"/>
  <c r="J3843" i="1"/>
  <c r="J3847" i="1"/>
  <c r="J3854" i="1"/>
  <c r="J3857" i="1"/>
  <c r="J3858" i="1"/>
  <c r="J3867" i="1"/>
  <c r="J3868" i="1"/>
  <c r="J3869" i="1"/>
  <c r="J3879" i="1"/>
  <c r="J3891" i="1"/>
  <c r="J3893" i="1"/>
  <c r="J3894" i="1"/>
  <c r="J3895" i="1"/>
  <c r="J3903" i="1"/>
  <c r="J3917" i="1"/>
  <c r="I3923" i="1"/>
  <c r="I3924" i="1"/>
  <c r="I3925" i="1"/>
  <c r="I3926" i="1"/>
  <c r="I3927" i="1"/>
  <c r="I3928" i="1"/>
  <c r="I3929" i="1"/>
  <c r="I3930" i="1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D10" i="4"/>
  <c r="D11" i="4"/>
  <c r="D12" i="4"/>
  <c r="D13" i="4"/>
  <c r="D14" i="4"/>
  <c r="D15" i="4"/>
  <c r="D16" i="4"/>
  <c r="D17" i="4"/>
  <c r="D18" i="4"/>
  <c r="D19" i="4"/>
  <c r="D20" i="4"/>
  <c r="D21" i="4"/>
  <c r="D22" i="4"/>
  <c r="D23" i="4"/>
  <c r="D24" i="4"/>
  <c r="D25" i="4"/>
  <c r="D26" i="4"/>
  <c r="D27" i="4"/>
  <c r="D28" i="4"/>
  <c r="D29" i="4"/>
  <c r="D30" i="4"/>
  <c r="D31" i="4"/>
  <c r="D32" i="4"/>
  <c r="D33" i="4"/>
  <c r="D34" i="4"/>
  <c r="D35" i="4"/>
  <c r="D36" i="4"/>
  <c r="D37" i="4"/>
  <c r="D38" i="4"/>
  <c r="D39" i="4"/>
  <c r="D40" i="4"/>
  <c r="D41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J9" i="4"/>
  <c r="L9" i="4"/>
  <c r="I9" i="4"/>
  <c r="H9" i="4"/>
  <c r="G9" i="4"/>
  <c r="F9" i="4"/>
  <c r="E9" i="4"/>
  <c r="D9" i="4"/>
  <c r="C9" i="4"/>
  <c r="J3970" i="1" l="1"/>
  <c r="J3708" i="1"/>
  <c r="J3070" i="1"/>
  <c r="J3094" i="1"/>
  <c r="J4017" i="1"/>
  <c r="J3993" i="1"/>
  <c r="J4015" i="1"/>
  <c r="J3991" i="1"/>
  <c r="J3633" i="1"/>
  <c r="J3062" i="1"/>
  <c r="J2844" i="1"/>
  <c r="J4007" i="1"/>
  <c r="J4022" i="1"/>
  <c r="J3998" i="1"/>
  <c r="J3977" i="1"/>
  <c r="J2552" i="1"/>
  <c r="J2544" i="1"/>
  <c r="J3926" i="1"/>
  <c r="J4008" i="1"/>
  <c r="J3963" i="1"/>
  <c r="J3924" i="1"/>
  <c r="J3634" i="1"/>
  <c r="J2621" i="1"/>
  <c r="J3928" i="1"/>
  <c r="J2631" i="1"/>
  <c r="J1648" i="1"/>
  <c r="J3718" i="1"/>
  <c r="J2615" i="1"/>
  <c r="J2607" i="1"/>
  <c r="J3664" i="1"/>
  <c r="J3752" i="1"/>
  <c r="J3136" i="1"/>
  <c r="J3020" i="1"/>
  <c r="J2627" i="1"/>
  <c r="J3144" i="1"/>
  <c r="J3492" i="1"/>
  <c r="J3474" i="1"/>
  <c r="J2561" i="1"/>
  <c r="J4010" i="1"/>
  <c r="J3965" i="1"/>
  <c r="J2464" i="1"/>
  <c r="J3648" i="1"/>
  <c r="J3122" i="1"/>
  <c r="J1665" i="1"/>
  <c r="J4023" i="1"/>
  <c r="J3999" i="1"/>
  <c r="J3978" i="1"/>
  <c r="J3728" i="1"/>
  <c r="J2652" i="1"/>
  <c r="J2642" i="1"/>
  <c r="J2638" i="1"/>
  <c r="J2616" i="1"/>
  <c r="J2590" i="1"/>
  <c r="J2564" i="1"/>
  <c r="J2538" i="1"/>
  <c r="J2462" i="1"/>
  <c r="J1664" i="1"/>
  <c r="J1027" i="1"/>
  <c r="J3674" i="1"/>
  <c r="J2654" i="1"/>
  <c r="J2591" i="1"/>
  <c r="J1032" i="1"/>
  <c r="J3658" i="1"/>
  <c r="J3480" i="1"/>
  <c r="J3066" i="1"/>
  <c r="J2551" i="1"/>
  <c r="J1676" i="1"/>
  <c r="J4021" i="1"/>
  <c r="J3997" i="1"/>
  <c r="J3976" i="1"/>
  <c r="J1659" i="1"/>
  <c r="J3744" i="1"/>
  <c r="J1655" i="1"/>
  <c r="J3485" i="1"/>
  <c r="J1646" i="1"/>
  <c r="J3072" i="1"/>
  <c r="J3064" i="1"/>
  <c r="J3022" i="1"/>
  <c r="J3048" i="1"/>
  <c r="J1662" i="1"/>
  <c r="J1021" i="1"/>
  <c r="J3088" i="1"/>
  <c r="J2543" i="1"/>
  <c r="J2550" i="1"/>
  <c r="J3660" i="1"/>
  <c r="J3750" i="1"/>
  <c r="J3118" i="1"/>
  <c r="J2559" i="1"/>
  <c r="J3642" i="1"/>
  <c r="J1675" i="1"/>
  <c r="J3682" i="1"/>
  <c r="J3138" i="1"/>
  <c r="J1643" i="1"/>
  <c r="J3688" i="1"/>
  <c r="J2575" i="1"/>
  <c r="J2567" i="1"/>
  <c r="J1663" i="1"/>
  <c r="J1642" i="1"/>
  <c r="J3100" i="1"/>
  <c r="J3742" i="1"/>
  <c r="J3686" i="1"/>
  <c r="J3142" i="1"/>
  <c r="J3041" i="1"/>
  <c r="J3026" i="1"/>
  <c r="J1667" i="1"/>
  <c r="J2563" i="1"/>
  <c r="J3128" i="1"/>
  <c r="J3114" i="1"/>
  <c r="J1650" i="1"/>
  <c r="J3736" i="1"/>
  <c r="J4006" i="1"/>
  <c r="J2636" i="1"/>
  <c r="J3724" i="1"/>
  <c r="J3716" i="1"/>
  <c r="J4031" i="1"/>
  <c r="J3962" i="1"/>
  <c r="J3984" i="1"/>
  <c r="J3738" i="1"/>
  <c r="J3676" i="1"/>
  <c r="J3640" i="1"/>
  <c r="J3706" i="1"/>
  <c r="J3698" i="1"/>
  <c r="J3116" i="1"/>
  <c r="J3092" i="1"/>
  <c r="J3489" i="1"/>
  <c r="J3481" i="1"/>
  <c r="J3475" i="1"/>
  <c r="J3473" i="1"/>
  <c r="J2646" i="1"/>
  <c r="J2634" i="1"/>
  <c r="J2618" i="1"/>
  <c r="J2598" i="1"/>
  <c r="J2584" i="1"/>
  <c r="J2570" i="1"/>
  <c r="J2562" i="1"/>
  <c r="J2558" i="1"/>
  <c r="J2540" i="1"/>
  <c r="J2506" i="1"/>
  <c r="J2502" i="1"/>
  <c r="J2496" i="1"/>
  <c r="J2490" i="1"/>
  <c r="J2488" i="1"/>
  <c r="J2484" i="1"/>
  <c r="J1671" i="1"/>
  <c r="J3995" i="1"/>
  <c r="J3974" i="1"/>
  <c r="J3662" i="1"/>
  <c r="J2597" i="1"/>
  <c r="J2629" i="1"/>
  <c r="J3120" i="1"/>
  <c r="J3654" i="1"/>
  <c r="J2533" i="1"/>
  <c r="J3478" i="1"/>
  <c r="J3056" i="1"/>
  <c r="J2596" i="1"/>
  <c r="J2547" i="1"/>
  <c r="J2539" i="1"/>
  <c r="J3050" i="1"/>
  <c r="J2487" i="1"/>
  <c r="J3994" i="1"/>
  <c r="J3973" i="1"/>
  <c r="J3697" i="1"/>
  <c r="J3646" i="1"/>
  <c r="J3486" i="1"/>
  <c r="J3694" i="1"/>
  <c r="J3484" i="1"/>
  <c r="J2639" i="1"/>
  <c r="J1674" i="1"/>
  <c r="J1673" i="1"/>
  <c r="J1670" i="1"/>
  <c r="J1660" i="1"/>
  <c r="J1658" i="1"/>
  <c r="J1652" i="1"/>
  <c r="J1647" i="1"/>
  <c r="J1645" i="1"/>
  <c r="J2595" i="1"/>
  <c r="J2545" i="1"/>
  <c r="J1653" i="1"/>
  <c r="J1651" i="1"/>
  <c r="J1022" i="1"/>
  <c r="J4020" i="1"/>
  <c r="J3996" i="1"/>
  <c r="J3975" i="1"/>
  <c r="J1019" i="1"/>
  <c r="J1017" i="1"/>
  <c r="J4027" i="1"/>
  <c r="J4025" i="1"/>
  <c r="J3968" i="1"/>
  <c r="J4029" i="1"/>
  <c r="J4005" i="1"/>
  <c r="J3983" i="1"/>
  <c r="J3964" i="1"/>
  <c r="J3078" i="1"/>
  <c r="J2493" i="1"/>
  <c r="J3930" i="1"/>
  <c r="J2472" i="1"/>
  <c r="J2609" i="1"/>
  <c r="J3140" i="1"/>
  <c r="J3084" i="1"/>
  <c r="J2608" i="1"/>
  <c r="J2479" i="1"/>
  <c r="J1666" i="1"/>
  <c r="J1654" i="1"/>
  <c r="J4001" i="1"/>
  <c r="J3969" i="1"/>
  <c r="J2655" i="1"/>
  <c r="J1649" i="1"/>
  <c r="J2505" i="1"/>
  <c r="J3714" i="1"/>
  <c r="J3493" i="1"/>
  <c r="J2582" i="1"/>
  <c r="J3704" i="1"/>
  <c r="J2478" i="1"/>
  <c r="J3720" i="1"/>
  <c r="J3098" i="1"/>
  <c r="J3971" i="1"/>
  <c r="J2628" i="1"/>
  <c r="J3680" i="1"/>
  <c r="J3652" i="1"/>
  <c r="J3638" i="1"/>
  <c r="J3110" i="1"/>
  <c r="J3096" i="1"/>
  <c r="J2653" i="1"/>
  <c r="J2470" i="1"/>
  <c r="J3479" i="1"/>
  <c r="J3732" i="1"/>
  <c r="J3104" i="1"/>
  <c r="J2610" i="1"/>
  <c r="J3982" i="1"/>
  <c r="J2622" i="1"/>
  <c r="J2466" i="1"/>
  <c r="J1669" i="1"/>
  <c r="J2641" i="1"/>
  <c r="J3972" i="1"/>
  <c r="J4011" i="1"/>
  <c r="J3987" i="1"/>
  <c r="J3925" i="1"/>
  <c r="J2486" i="1"/>
  <c r="J3090" i="1"/>
  <c r="J3923" i="1"/>
  <c r="J2476" i="1"/>
  <c r="J1023" i="1"/>
  <c r="J3684" i="1"/>
  <c r="J4003" i="1"/>
  <c r="J3746" i="1"/>
  <c r="J3712" i="1"/>
  <c r="J3491" i="1"/>
  <c r="J3471" i="1"/>
  <c r="J3112" i="1"/>
  <c r="J3929" i="1"/>
  <c r="J3644" i="1"/>
  <c r="J3927" i="1"/>
  <c r="J3722" i="1"/>
  <c r="J3685" i="1"/>
  <c r="J3670" i="1"/>
  <c r="J3636" i="1"/>
  <c r="J3494" i="1"/>
  <c r="J3086" i="1"/>
  <c r="J3044" i="1"/>
  <c r="J3036" i="1"/>
  <c r="J2617" i="1"/>
  <c r="J2557" i="1"/>
  <c r="J1656" i="1"/>
  <c r="J1029" i="1"/>
  <c r="J1668" i="1"/>
  <c r="J1661" i="1"/>
  <c r="J4013" i="1"/>
  <c r="J3989" i="1"/>
  <c r="J3710" i="1"/>
  <c r="J3696" i="1"/>
  <c r="J3482" i="1"/>
  <c r="J2482" i="1"/>
  <c r="J2469" i="1"/>
  <c r="J1657" i="1"/>
  <c r="J3737" i="1"/>
  <c r="J3047" i="1"/>
  <c r="J3025" i="1"/>
  <c r="J3488" i="1"/>
  <c r="J3134" i="1"/>
  <c r="J3060" i="1"/>
  <c r="J3046" i="1"/>
  <c r="J2651" i="1"/>
  <c r="J2625" i="1"/>
  <c r="J2565" i="1"/>
  <c r="J2541" i="1"/>
  <c r="J2500" i="1"/>
  <c r="J2494" i="1"/>
  <c r="J1031" i="1"/>
  <c r="J2503" i="1"/>
  <c r="J2497" i="1"/>
  <c r="J2454" i="1"/>
  <c r="J2611" i="1"/>
  <c r="J4009" i="1"/>
  <c r="J3985" i="1"/>
  <c r="J3966" i="1"/>
  <c r="J1672" i="1"/>
  <c r="J1644" i="1"/>
  <c r="J4030" i="1"/>
  <c r="J4018" i="1"/>
  <c r="J1018" i="1"/>
  <c r="J1030" i="1"/>
  <c r="J1025" i="1"/>
  <c r="J4019" i="1"/>
  <c r="J2645" i="1"/>
  <c r="J2555" i="1"/>
  <c r="J3669" i="1"/>
  <c r="J3103" i="1"/>
  <c r="J3058" i="1"/>
  <c r="J4004" i="1"/>
  <c r="J3715" i="1"/>
  <c r="J2549" i="1"/>
  <c r="J3961" i="1"/>
  <c r="J3647" i="1"/>
  <c r="J3095" i="1"/>
  <c r="J3653" i="1"/>
  <c r="J3108" i="1"/>
  <c r="J3101" i="1"/>
  <c r="J3089" i="1"/>
  <c r="J3713" i="1"/>
  <c r="J3052" i="1"/>
  <c r="J4028" i="1"/>
  <c r="J3730" i="1"/>
  <c r="J3032" i="1"/>
  <c r="J2504" i="1"/>
  <c r="J3981" i="1"/>
  <c r="J4016" i="1"/>
  <c r="J3992" i="1"/>
  <c r="J3113" i="1"/>
  <c r="J3069" i="1"/>
  <c r="J3051" i="1"/>
  <c r="J2587" i="1"/>
  <c r="J2492" i="1"/>
  <c r="J3681" i="1"/>
  <c r="J3476" i="1"/>
  <c r="J3143" i="1"/>
  <c r="J3131" i="1"/>
  <c r="J3063" i="1"/>
  <c r="J3031" i="1"/>
  <c r="J3024" i="1"/>
  <c r="J2579" i="1"/>
  <c r="J2456" i="1"/>
  <c r="J3675" i="1"/>
  <c r="J3039" i="1"/>
  <c r="J2593" i="1"/>
  <c r="J2498" i="1"/>
  <c r="J3692" i="1"/>
  <c r="J3663" i="1"/>
  <c r="J3657" i="1"/>
  <c r="J3124" i="1"/>
  <c r="J3074" i="1"/>
  <c r="J3068" i="1"/>
  <c r="J3038" i="1"/>
  <c r="J3119" i="1"/>
  <c r="J3741" i="1"/>
  <c r="J3130" i="1"/>
  <c r="J3080" i="1"/>
  <c r="J2585" i="1"/>
  <c r="J2467" i="1"/>
  <c r="J2455" i="1"/>
  <c r="J3691" i="1"/>
  <c r="J3643" i="1"/>
  <c r="J3073" i="1"/>
  <c r="J3067" i="1"/>
  <c r="J3733" i="1"/>
  <c r="J3721" i="1"/>
  <c r="J3709" i="1"/>
  <c r="J3690" i="1"/>
  <c r="J3097" i="1"/>
  <c r="J3085" i="1"/>
  <c r="J2603" i="1"/>
  <c r="J2460" i="1"/>
  <c r="J3748" i="1"/>
  <c r="J3740" i="1"/>
  <c r="J3729" i="1"/>
  <c r="J3689" i="1"/>
  <c r="J3678" i="1"/>
  <c r="J3672" i="1"/>
  <c r="J3666" i="1"/>
  <c r="J3645" i="1"/>
  <c r="J3077" i="1"/>
  <c r="J2613" i="1"/>
  <c r="J2553" i="1"/>
  <c r="J3639" i="1"/>
  <c r="J3135" i="1"/>
  <c r="J3123" i="1"/>
  <c r="J2458" i="1"/>
  <c r="J2452" i="1"/>
  <c r="J3747" i="1"/>
  <c r="J3745" i="1"/>
  <c r="J3734" i="1"/>
  <c r="J3723" i="1"/>
  <c r="J3472" i="1"/>
  <c r="J3042" i="1"/>
  <c r="J2635" i="1"/>
  <c r="J3695" i="1"/>
  <c r="J3023" i="1"/>
  <c r="J3700" i="1"/>
  <c r="J3029" i="1"/>
  <c r="J2623" i="1"/>
  <c r="J2480" i="1"/>
  <c r="J2474" i="1"/>
  <c r="J2463" i="1"/>
  <c r="J3139" i="1"/>
  <c r="J3105" i="1"/>
  <c r="J3059" i="1"/>
  <c r="J3053" i="1"/>
  <c r="J3035" i="1"/>
  <c r="J2569" i="1"/>
  <c r="J2468" i="1"/>
  <c r="J2457" i="1"/>
  <c r="J4026" i="1"/>
  <c r="J4014" i="1"/>
  <c r="J4002" i="1"/>
  <c r="J3990" i="1"/>
  <c r="J3980" i="1"/>
  <c r="J3699" i="1"/>
  <c r="J3671" i="1"/>
  <c r="J3665" i="1"/>
  <c r="J3650" i="1"/>
  <c r="J3496" i="1"/>
  <c r="J3468" i="1"/>
  <c r="J3111" i="1"/>
  <c r="J3071" i="1"/>
  <c r="J2649" i="1"/>
  <c r="J2491" i="1"/>
  <c r="J2481" i="1"/>
  <c r="J1024" i="1"/>
  <c r="J1028" i="1"/>
  <c r="J3749" i="1"/>
  <c r="J3702" i="1"/>
  <c r="J3693" i="1"/>
  <c r="J3673" i="1"/>
  <c r="J2580" i="1"/>
  <c r="J2573" i="1"/>
  <c r="J2594" i="1"/>
  <c r="J2568" i="1"/>
  <c r="J3726" i="1"/>
  <c r="J3717" i="1"/>
  <c r="J2601" i="1"/>
  <c r="J3739" i="1"/>
  <c r="J3719" i="1"/>
  <c r="J3668" i="1"/>
  <c r="J3632" i="1"/>
  <c r="J3087" i="1"/>
  <c r="J2471" i="1"/>
  <c r="J3743" i="1"/>
  <c r="J3701" i="1"/>
  <c r="J3679" i="1"/>
  <c r="J2633" i="1"/>
  <c r="J2626" i="1"/>
  <c r="J2473" i="1"/>
  <c r="J3649" i="1"/>
  <c r="J3033" i="1"/>
  <c r="J3725" i="1"/>
  <c r="J3703" i="1"/>
  <c r="J3656" i="1"/>
  <c r="J3705" i="1"/>
  <c r="J3667" i="1"/>
  <c r="J3125" i="1"/>
  <c r="J3107" i="1"/>
  <c r="J3040" i="1"/>
  <c r="J3727" i="1"/>
  <c r="J3651" i="1"/>
  <c r="J3469" i="1"/>
  <c r="J3141" i="1"/>
  <c r="J3132" i="1"/>
  <c r="J3028" i="1"/>
  <c r="J2495" i="1"/>
  <c r="J3735" i="1"/>
  <c r="J3711" i="1"/>
  <c r="J3687" i="1"/>
  <c r="J3641" i="1"/>
  <c r="J3487" i="1"/>
  <c r="J3467" i="1"/>
  <c r="J3137" i="1"/>
  <c r="J3121" i="1"/>
  <c r="J3083" i="1"/>
  <c r="J3076" i="1"/>
  <c r="J3065" i="1"/>
  <c r="J3049" i="1"/>
  <c r="J2657" i="1"/>
  <c r="J2647" i="1"/>
  <c r="J2640" i="1"/>
  <c r="J2571" i="1"/>
  <c r="J2566" i="1"/>
  <c r="J2489" i="1"/>
  <c r="J2465" i="1"/>
  <c r="J3127" i="1"/>
  <c r="J3091" i="1"/>
  <c r="J3082" i="1"/>
  <c r="J3075" i="1"/>
  <c r="J3055" i="1"/>
  <c r="J3019" i="1"/>
  <c r="J2637" i="1"/>
  <c r="J2619" i="1"/>
  <c r="J2499" i="1"/>
  <c r="J2475" i="1"/>
  <c r="J3466" i="1"/>
  <c r="J3129" i="1"/>
  <c r="J3109" i="1"/>
  <c r="J3102" i="1"/>
  <c r="J3093" i="1"/>
  <c r="J3057" i="1"/>
  <c r="J3037" i="1"/>
  <c r="J3030" i="1"/>
  <c r="J3021" i="1"/>
  <c r="J2656" i="1"/>
  <c r="J2632" i="1"/>
  <c r="J2612" i="1"/>
  <c r="J2501" i="1"/>
  <c r="J2477" i="1"/>
  <c r="J2453" i="1"/>
  <c r="J3677" i="1"/>
  <c r="J3655" i="1"/>
  <c r="J3495" i="1"/>
  <c r="J3477" i="1"/>
  <c r="J2650" i="1"/>
  <c r="J2614" i="1"/>
  <c r="J3659" i="1"/>
  <c r="J3635" i="1"/>
  <c r="J3470" i="1"/>
  <c r="J3115" i="1"/>
  <c r="J3106" i="1"/>
  <c r="J3099" i="1"/>
  <c r="J3079" i="1"/>
  <c r="J3043" i="1"/>
  <c r="J3034" i="1"/>
  <c r="J3027" i="1"/>
  <c r="J2643" i="1"/>
  <c r="J2507" i="1"/>
  <c r="J2483" i="1"/>
  <c r="J2459" i="1"/>
  <c r="J3751" i="1"/>
  <c r="J3731" i="1"/>
  <c r="J3707" i="1"/>
  <c r="J3683" i="1"/>
  <c r="J3661" i="1"/>
  <c r="J3637" i="1"/>
  <c r="J3490" i="1"/>
  <c r="J3483" i="1"/>
  <c r="J3133" i="1"/>
  <c r="J3126" i="1"/>
  <c r="J3117" i="1"/>
  <c r="J3081" i="1"/>
  <c r="J3061" i="1"/>
  <c r="J3054" i="1"/>
  <c r="J3045" i="1"/>
  <c r="J2485" i="1"/>
  <c r="J2461" i="1"/>
  <c r="J2548" i="1"/>
  <c r="J2537" i="1"/>
  <c r="J2589" i="1"/>
  <c r="J2577" i="1"/>
  <c r="J2576" i="1"/>
  <c r="J2546" i="1"/>
  <c r="J1016" i="1"/>
  <c r="J1020" i="1"/>
  <c r="J1026" i="1"/>
  <c r="J3986" i="1"/>
  <c r="J2644" i="1"/>
  <c r="J2620" i="1"/>
  <c r="J2586" i="1"/>
  <c r="J2572" i="1"/>
  <c r="J2554" i="1"/>
  <c r="J2534" i="1"/>
  <c r="J4024" i="1"/>
  <c r="J4012" i="1"/>
  <c r="J4000" i="1"/>
  <c r="J3988" i="1"/>
  <c r="J3979" i="1"/>
  <c r="J3967" i="1"/>
  <c r="J2648" i="1"/>
  <c r="J2624" i="1"/>
  <c r="J2588" i="1"/>
  <c r="J2574" i="1"/>
  <c r="J2556" i="1"/>
  <c r="J2536" i="1"/>
  <c r="J2630" i="1"/>
  <c r="J2599" i="1"/>
  <c r="J2592" i="1"/>
  <c r="J2583" i="1"/>
  <c r="J2578" i="1"/>
  <c r="J2560" i="1"/>
  <c r="J2542" i="1"/>
  <c r="J2535" i="1"/>
  <c r="J2600" i="1"/>
  <c r="J2581" i="1"/>
  <c r="J2605" i="1"/>
  <c r="J2602" i="1"/>
  <c r="J2604" i="1"/>
  <c r="J2606" i="1"/>
  <c r="K14" i="4"/>
  <c r="M14" i="4" s="1"/>
  <c r="K13" i="4"/>
  <c r="M13" i="4" s="1"/>
  <c r="K36" i="4"/>
  <c r="M36" i="4" s="1"/>
  <c r="K24" i="4"/>
  <c r="M24" i="4" s="1"/>
  <c r="K12" i="4"/>
  <c r="M12" i="4" s="1"/>
  <c r="K35" i="4"/>
  <c r="M35" i="4" s="1"/>
  <c r="K23" i="4"/>
  <c r="M23" i="4" s="1"/>
  <c r="K11" i="4"/>
  <c r="M11" i="4" s="1"/>
  <c r="K25" i="4"/>
  <c r="M25" i="4" s="1"/>
  <c r="K34" i="4"/>
  <c r="M34" i="4" s="1"/>
  <c r="K37" i="4"/>
  <c r="M37" i="4" s="1"/>
  <c r="K21" i="4"/>
  <c r="M21" i="4" s="1"/>
  <c r="K33" i="4"/>
  <c r="M33" i="4" s="1"/>
  <c r="K32" i="4"/>
  <c r="M32" i="4" s="1"/>
  <c r="K20" i="4"/>
  <c r="M20" i="4" s="1"/>
  <c r="K19" i="4"/>
  <c r="M19" i="4" s="1"/>
  <c r="K22" i="4"/>
  <c r="M22" i="4" s="1"/>
  <c r="K10" i="4"/>
  <c r="M10" i="4" s="1"/>
  <c r="K31" i="4"/>
  <c r="M31" i="4" s="1"/>
  <c r="K30" i="4"/>
  <c r="M30" i="4" s="1"/>
  <c r="K18" i="4"/>
  <c r="M18" i="4" s="1"/>
  <c r="K38" i="4"/>
  <c r="M38" i="4" s="1"/>
  <c r="K26" i="4"/>
  <c r="M26" i="4" s="1"/>
  <c r="K29" i="4"/>
  <c r="M29" i="4" s="1"/>
  <c r="K17" i="4"/>
  <c r="M17" i="4" s="1"/>
  <c r="K40" i="4"/>
  <c r="M40" i="4" s="1"/>
  <c r="K28" i="4"/>
  <c r="M28" i="4" s="1"/>
  <c r="K16" i="4"/>
  <c r="M16" i="4" s="1"/>
  <c r="K39" i="4"/>
  <c r="M39" i="4" s="1"/>
  <c r="K27" i="4"/>
  <c r="M27" i="4" s="1"/>
  <c r="K15" i="4"/>
  <c r="M15" i="4" s="1"/>
  <c r="K9" i="4"/>
  <c r="M9" i="4" s="1"/>
  <c r="K41" i="4"/>
  <c r="M41" i="4" s="1"/>
  <c r="D34" i="2" l="1"/>
  <c r="D11" i="2"/>
  <c r="I9" i="1" l="1"/>
  <c r="J9" i="1" s="1"/>
  <c r="I23" i="1"/>
  <c r="J23" i="1" s="1"/>
  <c r="I10" i="1"/>
  <c r="J10" i="1" s="1"/>
  <c r="I11" i="1"/>
  <c r="J11" i="1" s="1"/>
  <c r="I13" i="1"/>
  <c r="J13" i="1" s="1"/>
  <c r="I14" i="1"/>
  <c r="J14" i="1" s="1"/>
  <c r="I15" i="1"/>
  <c r="J15" i="1" s="1"/>
  <c r="I16" i="1"/>
  <c r="J16" i="1" s="1"/>
  <c r="I18" i="1"/>
  <c r="J18" i="1" s="1"/>
  <c r="I21" i="1"/>
  <c r="J21" i="1" s="1"/>
  <c r="I7" i="1"/>
  <c r="J7" i="1" s="1"/>
  <c r="I17" i="1"/>
  <c r="J17" i="1" s="1"/>
  <c r="I20" i="1"/>
  <c r="J20" i="1" s="1"/>
  <c r="I22" i="1"/>
  <c r="J22" i="1" s="1"/>
  <c r="I8" i="1"/>
  <c r="J8" i="1" s="1"/>
  <c r="I25" i="1"/>
  <c r="J25" i="1" s="1"/>
  <c r="I3" i="1"/>
  <c r="J3" i="1" s="1"/>
  <c r="I2" i="1"/>
  <c r="J2" i="1" s="1"/>
  <c r="I4" i="1"/>
  <c r="J4" i="1" s="1"/>
  <c r="I5" i="1"/>
  <c r="J5" i="1" s="1"/>
  <c r="I6" i="1"/>
  <c r="J6" i="1" s="1"/>
  <c r="I26" i="1"/>
  <c r="J26" i="1" s="1"/>
  <c r="I19" i="1"/>
  <c r="J19" i="1" s="1"/>
  <c r="I12" i="1"/>
  <c r="J12" i="1" s="1"/>
  <c r="I24" i="1"/>
  <c r="J24" i="1" s="1"/>
  <c r="I2717" i="1"/>
  <c r="J2717" i="1" s="1"/>
  <c r="I2746" i="1"/>
  <c r="J2746" i="1" s="1"/>
  <c r="I2768" i="1"/>
  <c r="J2768" i="1" s="1"/>
  <c r="I2790" i="1"/>
  <c r="J2790" i="1" s="1"/>
  <c r="I2809" i="1"/>
  <c r="J2809" i="1" s="1"/>
  <c r="I2722" i="1"/>
  <c r="J2722" i="1" s="1"/>
  <c r="I2749" i="1"/>
  <c r="J2749" i="1" s="1"/>
  <c r="I2773" i="1"/>
  <c r="J2773" i="1" s="1"/>
  <c r="I2794" i="1"/>
  <c r="J2794" i="1" s="1"/>
  <c r="I2813" i="1"/>
  <c r="J2813" i="1" s="1"/>
  <c r="I2726" i="1"/>
  <c r="J2726" i="1" s="1"/>
  <c r="I2751" i="1"/>
  <c r="J2751" i="1" s="1"/>
  <c r="I2775" i="1"/>
  <c r="J2775" i="1" s="1"/>
  <c r="I2795" i="1"/>
  <c r="J2795" i="1" s="1"/>
  <c r="I2814" i="1"/>
  <c r="J2814" i="1" s="1"/>
  <c r="I2727" i="1"/>
  <c r="J2727" i="1" s="1"/>
  <c r="I2753" i="1"/>
  <c r="J2753" i="1" s="1"/>
  <c r="I2777" i="1"/>
  <c r="J2777" i="1" s="1"/>
  <c r="I2796" i="1"/>
  <c r="J2796" i="1" s="1"/>
  <c r="I2816" i="1"/>
  <c r="J2816" i="1" s="1"/>
  <c r="I2732" i="1"/>
  <c r="J2732" i="1" s="1"/>
  <c r="I2758" i="1"/>
  <c r="J2758" i="1" s="1"/>
  <c r="I2780" i="1"/>
  <c r="J2780" i="1" s="1"/>
  <c r="I2799" i="1"/>
  <c r="J2799" i="1" s="1"/>
  <c r="I2823" i="1"/>
  <c r="J2823" i="1" s="1"/>
  <c r="I2734" i="1"/>
  <c r="J2734" i="1" s="1"/>
  <c r="I2778" i="1"/>
  <c r="J2778" i="1" s="1"/>
  <c r="I2807" i="1"/>
  <c r="J2807" i="1" s="1"/>
  <c r="I2741" i="1"/>
  <c r="J2741" i="1" s="1"/>
  <c r="I2739" i="1"/>
  <c r="J2739" i="1" s="1"/>
  <c r="I2782" i="1"/>
  <c r="J2782" i="1" s="1"/>
  <c r="I2811" i="1"/>
  <c r="J2811" i="1" s="1"/>
  <c r="I2825" i="1"/>
  <c r="J2825" i="1" s="1"/>
  <c r="I2740" i="1"/>
  <c r="J2740" i="1" s="1"/>
  <c r="I2783" i="1"/>
  <c r="J2783" i="1" s="1"/>
  <c r="I2821" i="1"/>
  <c r="J2821" i="1" s="1"/>
  <c r="I2785" i="1"/>
  <c r="J2785" i="1" s="1"/>
  <c r="I2747" i="1"/>
  <c r="J2747" i="1" s="1"/>
  <c r="I2787" i="1"/>
  <c r="J2787" i="1" s="1"/>
  <c r="I2832" i="1"/>
  <c r="J2832" i="1" s="1"/>
  <c r="I2710" i="1"/>
  <c r="J2710" i="1" s="1"/>
  <c r="I2761" i="1"/>
  <c r="J2761" i="1" s="1"/>
  <c r="I2792" i="1"/>
  <c r="J2792" i="1" s="1"/>
  <c r="I2837" i="1"/>
  <c r="J2837" i="1" s="1"/>
  <c r="I2715" i="1"/>
  <c r="J2715" i="1" s="1"/>
  <c r="I2763" i="1"/>
  <c r="J2763" i="1" s="1"/>
  <c r="I2801" i="1"/>
  <c r="J2801" i="1" s="1"/>
  <c r="I2789" i="1"/>
  <c r="J2789" i="1" s="1"/>
  <c r="I2835" i="1"/>
  <c r="J2835" i="1" s="1"/>
  <c r="I2797" i="1"/>
  <c r="J2797" i="1" s="1"/>
  <c r="I2806" i="1"/>
  <c r="J2806" i="1" s="1"/>
  <c r="I2708" i="1"/>
  <c r="J2708" i="1" s="1"/>
  <c r="I2802" i="1"/>
  <c r="J2802" i="1" s="1"/>
  <c r="I2720" i="1"/>
  <c r="J2720" i="1" s="1"/>
  <c r="I2729" i="1"/>
  <c r="J2729" i="1" s="1"/>
  <c r="I2713" i="1"/>
  <c r="J2713" i="1" s="1"/>
  <c r="I2804" i="1"/>
  <c r="J2804" i="1" s="1"/>
  <c r="I2733" i="1"/>
  <c r="J2733" i="1" s="1"/>
  <c r="I2838" i="1"/>
  <c r="J2838" i="1" s="1"/>
  <c r="I2756" i="1"/>
  <c r="J2756" i="1" s="1"/>
  <c r="I2762" i="1"/>
  <c r="J2762" i="1" s="1"/>
  <c r="I2765" i="1"/>
  <c r="J2765" i="1" s="1"/>
  <c r="I2766" i="1"/>
  <c r="J2766" i="1" s="1"/>
  <c r="I2770" i="1"/>
  <c r="J2770" i="1" s="1"/>
  <c r="I2833" i="1"/>
  <c r="J2833" i="1" s="1"/>
  <c r="I2818" i="1"/>
  <c r="J2818" i="1" s="1"/>
  <c r="I2760" i="1"/>
  <c r="J2760" i="1" s="1"/>
  <c r="I2827" i="1"/>
  <c r="J2827" i="1" s="1"/>
  <c r="I2836" i="1"/>
  <c r="J2836" i="1" s="1"/>
  <c r="I2750" i="1"/>
  <c r="J2750" i="1" s="1"/>
  <c r="I2781" i="1"/>
  <c r="J2781" i="1" s="1"/>
  <c r="I2754" i="1"/>
  <c r="J2754" i="1" s="1"/>
  <c r="I2771" i="1"/>
  <c r="J2771" i="1" s="1"/>
  <c r="I2820" i="1"/>
  <c r="J2820" i="1" s="1"/>
  <c r="I2731" i="1"/>
  <c r="J2731" i="1" s="1"/>
  <c r="I2798" i="1"/>
  <c r="J2798" i="1" s="1"/>
  <c r="I2810" i="1"/>
  <c r="J2810" i="1" s="1"/>
  <c r="I2841" i="1"/>
  <c r="J2841" i="1" s="1"/>
  <c r="I2742" i="1"/>
  <c r="J2742" i="1" s="1"/>
  <c r="I2759" i="1"/>
  <c r="J2759" i="1" s="1"/>
  <c r="I2808" i="1"/>
  <c r="J2808" i="1" s="1"/>
  <c r="I2719" i="1"/>
  <c r="J2719" i="1" s="1"/>
  <c r="I2822" i="1"/>
  <c r="J2822" i="1" s="1"/>
  <c r="I2757" i="1"/>
  <c r="J2757" i="1" s="1"/>
  <c r="I2738" i="1"/>
  <c r="J2738" i="1" s="1"/>
  <c r="I2769" i="1"/>
  <c r="J2769" i="1" s="1"/>
  <c r="I2824" i="1"/>
  <c r="J2824" i="1" s="1"/>
  <c r="I2730" i="1"/>
  <c r="J2730" i="1" s="1"/>
  <c r="I2735" i="1"/>
  <c r="J2735" i="1" s="1"/>
  <c r="I2784" i="1"/>
  <c r="J2784" i="1" s="1"/>
  <c r="I2707" i="1"/>
  <c r="J2707" i="1" s="1"/>
  <c r="I2800" i="1"/>
  <c r="J2800" i="1" s="1"/>
  <c r="I2711" i="1"/>
  <c r="J2711" i="1" s="1"/>
  <c r="I2828" i="1"/>
  <c r="J2828" i="1" s="1"/>
  <c r="I2830" i="1"/>
  <c r="J2830" i="1" s="1"/>
  <c r="I2748" i="1"/>
  <c r="J2748" i="1" s="1"/>
  <c r="I2839" i="1"/>
  <c r="J2839" i="1" s="1"/>
  <c r="I2774" i="1"/>
  <c r="J2774" i="1" s="1"/>
  <c r="I2793" i="1"/>
  <c r="J2793" i="1" s="1"/>
  <c r="I2776" i="1"/>
  <c r="J2776" i="1" s="1"/>
  <c r="I2724" i="1"/>
  <c r="J2724" i="1" s="1"/>
  <c r="I2803" i="1"/>
  <c r="J2803" i="1" s="1"/>
  <c r="I2786" i="1"/>
  <c r="J2786" i="1" s="1"/>
  <c r="I2805" i="1"/>
  <c r="J2805" i="1" s="1"/>
  <c r="I2752" i="1"/>
  <c r="J2752" i="1" s="1"/>
  <c r="I2725" i="1"/>
  <c r="J2725" i="1" s="1"/>
  <c r="I2714" i="1"/>
  <c r="J2714" i="1" s="1"/>
  <c r="I2744" i="1"/>
  <c r="J2744" i="1" s="1"/>
  <c r="I2736" i="1"/>
  <c r="J2736" i="1" s="1"/>
  <c r="I2712" i="1"/>
  <c r="J2712" i="1" s="1"/>
  <c r="I2817" i="1"/>
  <c r="J2817" i="1" s="1"/>
  <c r="I2709" i="1"/>
  <c r="J2709" i="1" s="1"/>
  <c r="I2831" i="1"/>
  <c r="J2831" i="1" s="1"/>
  <c r="I2826" i="1"/>
  <c r="J2826" i="1" s="1"/>
  <c r="I2721" i="1"/>
  <c r="J2721" i="1" s="1"/>
  <c r="I2745" i="1"/>
  <c r="J2745" i="1" s="1"/>
  <c r="I2812" i="1"/>
  <c r="J2812" i="1" s="1"/>
  <c r="I2718" i="1"/>
  <c r="J2718" i="1" s="1"/>
  <c r="I2723" i="1"/>
  <c r="J2723" i="1" s="1"/>
  <c r="I2842" i="1"/>
  <c r="J2842" i="1" s="1"/>
  <c r="I2815" i="1"/>
  <c r="J2815" i="1" s="1"/>
  <c r="I2788" i="1"/>
  <c r="J2788" i="1" s="1"/>
  <c r="I2764" i="1"/>
  <c r="J2764" i="1" s="1"/>
  <c r="I2737" i="1"/>
  <c r="J2737" i="1" s="1"/>
  <c r="I2779" i="1"/>
  <c r="J2779" i="1" s="1"/>
  <c r="I2829" i="1"/>
  <c r="J2829" i="1" s="1"/>
  <c r="I2728" i="1"/>
  <c r="J2728" i="1" s="1"/>
  <c r="I2834" i="1"/>
  <c r="J2834" i="1" s="1"/>
  <c r="I2743" i="1"/>
  <c r="J2743" i="1" s="1"/>
  <c r="I2840" i="1"/>
  <c r="J2840" i="1" s="1"/>
  <c r="I2716" i="1"/>
  <c r="J2716" i="1" s="1"/>
  <c r="I2843" i="1"/>
  <c r="J2843" i="1" s="1"/>
  <c r="I2755" i="1"/>
  <c r="J2755" i="1" s="1"/>
  <c r="I2819" i="1"/>
  <c r="J2819" i="1" s="1"/>
  <c r="I2791" i="1"/>
  <c r="J2791" i="1" s="1"/>
  <c r="I2772" i="1"/>
  <c r="J2772" i="1" s="1"/>
  <c r="I2767" i="1"/>
  <c r="J2767" i="1" s="1"/>
  <c r="M3" i="4"/>
  <c r="B3" i="4"/>
  <c r="D12" i="2"/>
  <c r="D13" i="2"/>
  <c r="D14" i="2"/>
  <c r="D16" i="2"/>
  <c r="D17" i="2"/>
  <c r="D18" i="2"/>
  <c r="D19" i="2"/>
  <c r="D20" i="2"/>
  <c r="D21" i="2"/>
  <c r="D22" i="2"/>
  <c r="D23" i="2"/>
  <c r="D25" i="2"/>
  <c r="D26" i="2"/>
  <c r="D27" i="2"/>
  <c r="D28" i="2"/>
  <c r="D30" i="2"/>
  <c r="D31" i="2"/>
  <c r="D32" i="2"/>
  <c r="D33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3" i="2"/>
  <c r="D54" i="2"/>
  <c r="D55" i="2"/>
  <c r="D56" i="2"/>
  <c r="D57" i="2"/>
  <c r="I3279" i="1" l="1"/>
  <c r="J3279" i="1" s="1"/>
  <c r="I3281" i="1"/>
  <c r="J3281" i="1" s="1"/>
  <c r="I3280" i="1"/>
  <c r="J3280" i="1" s="1"/>
  <c r="I3282" i="1"/>
  <c r="J3282" i="1" s="1"/>
  <c r="I3283" i="1"/>
  <c r="J3283" i="1" s="1"/>
  <c r="I3284" i="1"/>
  <c r="J3284" i="1" s="1"/>
  <c r="I154" i="1"/>
  <c r="J154" i="1" s="1"/>
  <c r="I133" i="1"/>
  <c r="J133" i="1" s="1"/>
  <c r="I157" i="1"/>
  <c r="J157" i="1" s="1"/>
  <c r="I137" i="1"/>
  <c r="J137" i="1" s="1"/>
  <c r="J166" i="1"/>
  <c r="I142" i="1"/>
  <c r="J142" i="1" s="1"/>
  <c r="I169" i="1"/>
  <c r="J169" i="1" s="1"/>
  <c r="I145" i="1"/>
  <c r="J145" i="1" s="1"/>
  <c r="J160" i="1"/>
  <c r="J164" i="1"/>
  <c r="I135" i="1"/>
  <c r="J135" i="1" s="1"/>
  <c r="I136" i="1"/>
  <c r="J136" i="1" s="1"/>
  <c r="I148" i="1"/>
  <c r="J148" i="1" s="1"/>
  <c r="I152" i="1"/>
  <c r="J152" i="1" s="1"/>
  <c r="I153" i="1"/>
  <c r="J153" i="1" s="1"/>
  <c r="J159" i="1"/>
  <c r="J161" i="1"/>
  <c r="I147" i="1"/>
  <c r="J147" i="1" s="1"/>
  <c r="I149" i="1"/>
  <c r="J149" i="1" s="1"/>
  <c r="I141" i="1"/>
  <c r="J141" i="1" s="1"/>
  <c r="I143" i="1"/>
  <c r="J143" i="1" s="1"/>
  <c r="J167" i="1"/>
  <c r="I150" i="1"/>
  <c r="J150" i="1" s="1"/>
  <c r="J165" i="1"/>
  <c r="I155" i="1"/>
  <c r="J155" i="1" s="1"/>
  <c r="I168" i="1"/>
  <c r="J168" i="1" s="1"/>
  <c r="I144" i="1"/>
  <c r="J144" i="1" s="1"/>
  <c r="I140" i="1"/>
  <c r="J140" i="1" s="1"/>
  <c r="I151" i="1"/>
  <c r="J151" i="1" s="1"/>
  <c r="I146" i="1"/>
  <c r="J146" i="1" s="1"/>
  <c r="J162" i="1"/>
  <c r="I138" i="1"/>
  <c r="J138" i="1" s="1"/>
  <c r="I158" i="1"/>
  <c r="J158" i="1" s="1"/>
  <c r="J163" i="1"/>
  <c r="I156" i="1"/>
  <c r="J156" i="1" s="1"/>
  <c r="I134" i="1"/>
  <c r="J134" i="1" s="1"/>
  <c r="I139" i="1"/>
  <c r="J139" i="1" s="1"/>
  <c r="I627" i="1"/>
  <c r="J627" i="1" s="1"/>
  <c r="I629" i="1"/>
  <c r="J629" i="1" s="1"/>
  <c r="I634" i="1"/>
  <c r="J634" i="1" s="1"/>
  <c r="I610" i="1"/>
  <c r="J610" i="1" s="1"/>
  <c r="I608" i="1"/>
  <c r="J608" i="1" s="1"/>
  <c r="I617" i="1"/>
  <c r="J617" i="1" s="1"/>
  <c r="I615" i="1"/>
  <c r="J615" i="1" s="1"/>
  <c r="I622" i="1"/>
  <c r="J622" i="1" s="1"/>
  <c r="I623" i="1"/>
  <c r="J623" i="1" s="1"/>
  <c r="I633" i="1"/>
  <c r="J633" i="1" s="1"/>
  <c r="I621" i="1"/>
  <c r="J621" i="1" s="1"/>
  <c r="I635" i="1"/>
  <c r="J635" i="1" s="1"/>
  <c r="I609" i="1"/>
  <c r="J609" i="1" s="1"/>
  <c r="I611" i="1"/>
  <c r="J611" i="1" s="1"/>
  <c r="I632" i="1"/>
  <c r="J632" i="1" s="1"/>
  <c r="I628" i="1"/>
  <c r="J628" i="1" s="1"/>
  <c r="I618" i="1"/>
  <c r="J618" i="1" s="1"/>
  <c r="I612" i="1"/>
  <c r="J612" i="1" s="1"/>
  <c r="I619" i="1"/>
  <c r="J619" i="1" s="1"/>
  <c r="I630" i="1"/>
  <c r="J630" i="1" s="1"/>
  <c r="I620" i="1"/>
  <c r="J620" i="1" s="1"/>
  <c r="I625" i="1"/>
  <c r="J625" i="1" s="1"/>
  <c r="I626" i="1"/>
  <c r="J626" i="1" s="1"/>
  <c r="I606" i="1"/>
  <c r="J606" i="1" s="1"/>
  <c r="I616" i="1"/>
  <c r="J616" i="1" s="1"/>
  <c r="I607" i="1"/>
  <c r="J607" i="1" s="1"/>
  <c r="I631" i="1"/>
  <c r="J631" i="1" s="1"/>
  <c r="I624" i="1"/>
  <c r="J624" i="1" s="1"/>
  <c r="I614" i="1"/>
  <c r="J614" i="1" s="1"/>
  <c r="I613" i="1"/>
  <c r="J613" i="1" s="1"/>
  <c r="I40" i="1"/>
  <c r="J40" i="1" s="1"/>
  <c r="I56" i="1"/>
  <c r="J56" i="1" s="1"/>
  <c r="I27" i="1"/>
  <c r="J27" i="1" s="1"/>
  <c r="I44" i="1"/>
  <c r="J44" i="1" s="1"/>
  <c r="I28" i="1"/>
  <c r="J28" i="1" s="1"/>
  <c r="I45" i="1"/>
  <c r="J45" i="1" s="1"/>
  <c r="I32" i="1"/>
  <c r="J32" i="1" s="1"/>
  <c r="I52" i="1"/>
  <c r="J52" i="1" s="1"/>
  <c r="I33" i="1"/>
  <c r="J33" i="1" s="1"/>
  <c r="I53" i="1"/>
  <c r="J53" i="1" s="1"/>
  <c r="I34" i="1"/>
  <c r="J34" i="1" s="1"/>
  <c r="I54" i="1"/>
  <c r="J54" i="1" s="1"/>
  <c r="I41" i="1"/>
  <c r="J41" i="1" s="1"/>
  <c r="I46" i="1"/>
  <c r="J46" i="1" s="1"/>
  <c r="I49" i="1"/>
  <c r="J49" i="1" s="1"/>
  <c r="I47" i="1"/>
  <c r="J47" i="1" s="1"/>
  <c r="I58" i="1"/>
  <c r="J58" i="1" s="1"/>
  <c r="I59" i="1"/>
  <c r="J59" i="1" s="1"/>
  <c r="I61" i="1"/>
  <c r="J61" i="1" s="1"/>
  <c r="I29" i="1"/>
  <c r="J29" i="1" s="1"/>
  <c r="I30" i="1"/>
  <c r="J30" i="1" s="1"/>
  <c r="I35" i="1"/>
  <c r="J35" i="1" s="1"/>
  <c r="I37" i="1"/>
  <c r="J37" i="1" s="1"/>
  <c r="I42" i="1"/>
  <c r="J42" i="1" s="1"/>
  <c r="I51" i="1"/>
  <c r="J51" i="1" s="1"/>
  <c r="I39" i="1"/>
  <c r="J39" i="1" s="1"/>
  <c r="I57" i="1"/>
  <c r="J57" i="1" s="1"/>
  <c r="I48" i="1"/>
  <c r="J48" i="1" s="1"/>
  <c r="I31" i="1"/>
  <c r="J31" i="1" s="1"/>
  <c r="I36" i="1"/>
  <c r="J36" i="1" s="1"/>
  <c r="I55" i="1"/>
  <c r="J55" i="1" s="1"/>
  <c r="I43" i="1"/>
  <c r="J43" i="1" s="1"/>
  <c r="I60" i="1"/>
  <c r="J60" i="1" s="1"/>
  <c r="I50" i="1"/>
  <c r="J50" i="1" s="1"/>
  <c r="I38" i="1"/>
  <c r="J38" i="1" s="1"/>
  <c r="I3819" i="1"/>
  <c r="J3819" i="1" s="1"/>
  <c r="I3821" i="1"/>
  <c r="J3821" i="1" s="1"/>
  <c r="I3822" i="1"/>
  <c r="J3822" i="1" s="1"/>
  <c r="I3820" i="1"/>
  <c r="J3820" i="1" s="1"/>
  <c r="I3824" i="1"/>
  <c r="J3824" i="1" s="1"/>
  <c r="I3817" i="1"/>
  <c r="J3817" i="1" s="1"/>
  <c r="I3818" i="1"/>
  <c r="J3818" i="1" s="1"/>
  <c r="I3823" i="1"/>
  <c r="J3823" i="1" s="1"/>
  <c r="I181" i="1"/>
  <c r="J181" i="1" s="1"/>
  <c r="I183" i="1"/>
  <c r="J183" i="1" s="1"/>
  <c r="I195" i="1"/>
  <c r="J195" i="1" s="1"/>
  <c r="I196" i="1"/>
  <c r="J196" i="1" s="1"/>
  <c r="I171" i="1"/>
  <c r="J171" i="1" s="1"/>
  <c r="I173" i="1"/>
  <c r="J173" i="1" s="1"/>
  <c r="I172" i="1"/>
  <c r="J172" i="1" s="1"/>
  <c r="I184" i="1"/>
  <c r="J184" i="1" s="1"/>
  <c r="I185" i="1"/>
  <c r="J185" i="1" s="1"/>
  <c r="I188" i="1"/>
  <c r="J188" i="1" s="1"/>
  <c r="I191" i="1"/>
  <c r="J191" i="1" s="1"/>
  <c r="I179" i="1"/>
  <c r="J179" i="1" s="1"/>
  <c r="I193" i="1"/>
  <c r="J193" i="1" s="1"/>
  <c r="I178" i="1"/>
  <c r="J178" i="1" s="1"/>
  <c r="I190" i="1"/>
  <c r="J190" i="1" s="1"/>
  <c r="I186" i="1"/>
  <c r="J186" i="1" s="1"/>
  <c r="I174" i="1"/>
  <c r="J174" i="1" s="1"/>
  <c r="I189" i="1"/>
  <c r="J189" i="1" s="1"/>
  <c r="I177" i="1"/>
  <c r="J177" i="1" s="1"/>
  <c r="I192" i="1"/>
  <c r="J192" i="1" s="1"/>
  <c r="I194" i="1"/>
  <c r="J194" i="1" s="1"/>
  <c r="I175" i="1"/>
  <c r="J175" i="1" s="1"/>
  <c r="I170" i="1"/>
  <c r="J170" i="1" s="1"/>
  <c r="I182" i="1"/>
  <c r="J182" i="1" s="1"/>
  <c r="I176" i="1"/>
  <c r="J176" i="1" s="1"/>
  <c r="I187" i="1"/>
  <c r="J187" i="1" s="1"/>
  <c r="I180" i="1"/>
  <c r="J180" i="1" s="1"/>
  <c r="I639" i="1"/>
  <c r="J639" i="1" s="1"/>
  <c r="I641" i="1"/>
  <c r="J641" i="1" s="1"/>
  <c r="I644" i="1"/>
  <c r="J644" i="1" s="1"/>
  <c r="I640" i="1"/>
  <c r="J640" i="1" s="1"/>
  <c r="I637" i="1"/>
  <c r="J637" i="1" s="1"/>
  <c r="I642" i="1"/>
  <c r="J642" i="1" s="1"/>
  <c r="I636" i="1"/>
  <c r="J636" i="1" s="1"/>
  <c r="I643" i="1"/>
  <c r="J643" i="1" s="1"/>
  <c r="I638" i="1"/>
  <c r="J638" i="1" s="1"/>
  <c r="I3766" i="1"/>
  <c r="J3766" i="1" s="1"/>
  <c r="I3773" i="1"/>
  <c r="J3773" i="1" s="1"/>
  <c r="I3786" i="1"/>
  <c r="J3786" i="1" s="1"/>
  <c r="I3759" i="1"/>
  <c r="J3759" i="1" s="1"/>
  <c r="I3762" i="1"/>
  <c r="J3762" i="1" s="1"/>
  <c r="I3771" i="1"/>
  <c r="J3771" i="1" s="1"/>
  <c r="I3765" i="1"/>
  <c r="J3765" i="1" s="1"/>
  <c r="I3778" i="1"/>
  <c r="J3778" i="1" s="1"/>
  <c r="I3754" i="1"/>
  <c r="J3754" i="1" s="1"/>
  <c r="I3761" i="1"/>
  <c r="J3761" i="1" s="1"/>
  <c r="I3783" i="1"/>
  <c r="J3783" i="1" s="1"/>
  <c r="I3785" i="1"/>
  <c r="J3785" i="1" s="1"/>
  <c r="I3770" i="1"/>
  <c r="J3770" i="1" s="1"/>
  <c r="I3764" i="1"/>
  <c r="J3764" i="1" s="1"/>
  <c r="I3779" i="1"/>
  <c r="J3779" i="1" s="1"/>
  <c r="I3787" i="1"/>
  <c r="J3787" i="1" s="1"/>
  <c r="I3788" i="1"/>
  <c r="J3788" i="1" s="1"/>
  <c r="I3775" i="1"/>
  <c r="J3775" i="1" s="1"/>
  <c r="I3763" i="1"/>
  <c r="J3763" i="1" s="1"/>
  <c r="I3758" i="1"/>
  <c r="J3758" i="1" s="1"/>
  <c r="I3782" i="1"/>
  <c r="J3782" i="1" s="1"/>
  <c r="I3780" i="1"/>
  <c r="J3780" i="1" s="1"/>
  <c r="I3756" i="1"/>
  <c r="J3756" i="1" s="1"/>
  <c r="I3777" i="1"/>
  <c r="J3777" i="1" s="1"/>
  <c r="I3774" i="1"/>
  <c r="J3774" i="1" s="1"/>
  <c r="I3768" i="1"/>
  <c r="J3768" i="1" s="1"/>
  <c r="I3753" i="1"/>
  <c r="J3753" i="1" s="1"/>
  <c r="I3789" i="1"/>
  <c r="J3789" i="1" s="1"/>
  <c r="I3769" i="1"/>
  <c r="J3769" i="1" s="1"/>
  <c r="I3784" i="1"/>
  <c r="J3784" i="1" s="1"/>
  <c r="I3760" i="1"/>
  <c r="J3760" i="1" s="1"/>
  <c r="I3776" i="1"/>
  <c r="J3776" i="1" s="1"/>
  <c r="I3772" i="1"/>
  <c r="J3772" i="1" s="1"/>
  <c r="I3767" i="1"/>
  <c r="J3767" i="1" s="1"/>
  <c r="I3757" i="1"/>
  <c r="J3757" i="1" s="1"/>
  <c r="I3755" i="1"/>
  <c r="J3755" i="1" s="1"/>
  <c r="I3781" i="1"/>
  <c r="J3781" i="1" s="1"/>
  <c r="I3270" i="1"/>
  <c r="J3270" i="1" s="1"/>
  <c r="I3275" i="1"/>
  <c r="J3275" i="1" s="1"/>
  <c r="I3277" i="1"/>
  <c r="J3277" i="1" s="1"/>
  <c r="I3250" i="1"/>
  <c r="J3250" i="1" s="1"/>
  <c r="I3269" i="1"/>
  <c r="J3269" i="1" s="1"/>
  <c r="I3274" i="1"/>
  <c r="J3274" i="1" s="1"/>
  <c r="I3253" i="1"/>
  <c r="J3253" i="1" s="1"/>
  <c r="I3255" i="1"/>
  <c r="J3255" i="1" s="1"/>
  <c r="I3267" i="1"/>
  <c r="J3267" i="1" s="1"/>
  <c r="I3268" i="1"/>
  <c r="J3268" i="1" s="1"/>
  <c r="I3248" i="1"/>
  <c r="J3248" i="1" s="1"/>
  <c r="I3273" i="1"/>
  <c r="J3273" i="1" s="1"/>
  <c r="I3272" i="1"/>
  <c r="J3272" i="1" s="1"/>
  <c r="I3249" i="1"/>
  <c r="J3249" i="1" s="1"/>
  <c r="I3278" i="1"/>
  <c r="J3278" i="1" s="1"/>
  <c r="I3252" i="1"/>
  <c r="J3252" i="1" s="1"/>
  <c r="I3271" i="1"/>
  <c r="J3271" i="1" s="1"/>
  <c r="I3251" i="1"/>
  <c r="J3251" i="1" s="1"/>
  <c r="I3276" i="1"/>
  <c r="J3276" i="1" s="1"/>
  <c r="I3254" i="1"/>
  <c r="J3254" i="1" s="1"/>
  <c r="I3247" i="1"/>
  <c r="J3247" i="1" s="1"/>
  <c r="I75" i="1"/>
  <c r="J75" i="1" s="1"/>
  <c r="I63" i="1"/>
  <c r="J63" i="1" s="1"/>
  <c r="I80" i="1"/>
  <c r="J80" i="1" s="1"/>
  <c r="I97" i="1"/>
  <c r="J97" i="1" s="1"/>
  <c r="I112" i="1"/>
  <c r="J112" i="1" s="1"/>
  <c r="I130" i="1"/>
  <c r="J130" i="1" s="1"/>
  <c r="I64" i="1"/>
  <c r="J64" i="1" s="1"/>
  <c r="I82" i="1"/>
  <c r="J82" i="1" s="1"/>
  <c r="I98" i="1"/>
  <c r="J98" i="1" s="1"/>
  <c r="I113" i="1"/>
  <c r="J113" i="1" s="1"/>
  <c r="I76" i="1"/>
  <c r="J76" i="1" s="1"/>
  <c r="I94" i="1"/>
  <c r="J94" i="1" s="1"/>
  <c r="I114" i="1"/>
  <c r="J114" i="1" s="1"/>
  <c r="I77" i="1"/>
  <c r="J77" i="1" s="1"/>
  <c r="I95" i="1"/>
  <c r="J95" i="1" s="1"/>
  <c r="I116" i="1"/>
  <c r="J116" i="1" s="1"/>
  <c r="I78" i="1"/>
  <c r="J78" i="1" s="1"/>
  <c r="I99" i="1"/>
  <c r="J99" i="1" s="1"/>
  <c r="I118" i="1"/>
  <c r="J118" i="1" s="1"/>
  <c r="I70" i="1"/>
  <c r="J70" i="1" s="1"/>
  <c r="I100" i="1"/>
  <c r="J100" i="1" s="1"/>
  <c r="I123" i="1"/>
  <c r="J123" i="1" s="1"/>
  <c r="I73" i="1"/>
  <c r="J73" i="1" s="1"/>
  <c r="I102" i="1"/>
  <c r="J102" i="1" s="1"/>
  <c r="I128" i="1"/>
  <c r="J128" i="1" s="1"/>
  <c r="I83" i="1"/>
  <c r="J83" i="1" s="1"/>
  <c r="I106" i="1"/>
  <c r="J106" i="1" s="1"/>
  <c r="I88" i="1"/>
  <c r="J88" i="1" s="1"/>
  <c r="I121" i="1"/>
  <c r="J121" i="1" s="1"/>
  <c r="I90" i="1"/>
  <c r="J90" i="1" s="1"/>
  <c r="I125" i="1"/>
  <c r="J125" i="1" s="1"/>
  <c r="I91" i="1"/>
  <c r="J91" i="1" s="1"/>
  <c r="I129" i="1"/>
  <c r="J129" i="1" s="1"/>
  <c r="I92" i="1"/>
  <c r="J92" i="1" s="1"/>
  <c r="I66" i="1"/>
  <c r="J66" i="1" s="1"/>
  <c r="I104" i="1"/>
  <c r="J104" i="1" s="1"/>
  <c r="I85" i="1"/>
  <c r="J85" i="1" s="1"/>
  <c r="I87" i="1"/>
  <c r="J87" i="1" s="1"/>
  <c r="I101" i="1"/>
  <c r="J101" i="1" s="1"/>
  <c r="I89" i="1"/>
  <c r="J89" i="1" s="1"/>
  <c r="I107" i="1"/>
  <c r="J107" i="1" s="1"/>
  <c r="I124" i="1"/>
  <c r="J124" i="1" s="1"/>
  <c r="I110" i="1"/>
  <c r="J110" i="1" s="1"/>
  <c r="I65" i="1"/>
  <c r="J65" i="1" s="1"/>
  <c r="I119" i="1"/>
  <c r="J119" i="1" s="1"/>
  <c r="I68" i="1"/>
  <c r="J68" i="1" s="1"/>
  <c r="I109" i="1"/>
  <c r="J109" i="1" s="1"/>
  <c r="I111" i="1"/>
  <c r="J111" i="1" s="1"/>
  <c r="I71" i="1"/>
  <c r="J71" i="1" s="1"/>
  <c r="I79" i="1"/>
  <c r="J79" i="1" s="1"/>
  <c r="I122" i="1"/>
  <c r="J122" i="1" s="1"/>
  <c r="I84" i="1"/>
  <c r="J84" i="1" s="1"/>
  <c r="I127" i="1"/>
  <c r="J127" i="1" s="1"/>
  <c r="I81" i="1"/>
  <c r="J81" i="1" s="1"/>
  <c r="I69" i="1"/>
  <c r="J69" i="1" s="1"/>
  <c r="I105" i="1"/>
  <c r="J105" i="1" s="1"/>
  <c r="I120" i="1"/>
  <c r="J120" i="1" s="1"/>
  <c r="I115" i="1"/>
  <c r="J115" i="1" s="1"/>
  <c r="I86" i="1"/>
  <c r="J86" i="1" s="1"/>
  <c r="I117" i="1"/>
  <c r="J117" i="1" s="1"/>
  <c r="I72" i="1"/>
  <c r="J72" i="1" s="1"/>
  <c r="I131" i="1"/>
  <c r="J131" i="1" s="1"/>
  <c r="I103" i="1"/>
  <c r="J103" i="1" s="1"/>
  <c r="I108" i="1"/>
  <c r="J108" i="1" s="1"/>
  <c r="I74" i="1"/>
  <c r="J74" i="1" s="1"/>
  <c r="I126" i="1"/>
  <c r="J126" i="1" s="1"/>
  <c r="I67" i="1"/>
  <c r="J67" i="1" s="1"/>
  <c r="I93" i="1"/>
  <c r="J93" i="1" s="1"/>
  <c r="I132" i="1"/>
  <c r="J132" i="1" s="1"/>
  <c r="I96" i="1"/>
  <c r="J96" i="1" s="1"/>
  <c r="I62" i="1"/>
  <c r="J62" i="1" s="1"/>
  <c r="I447" i="1"/>
  <c r="J447" i="1" s="1"/>
  <c r="I460" i="1"/>
  <c r="J460" i="1" s="1"/>
  <c r="I461" i="1"/>
  <c r="J461" i="1" s="1"/>
  <c r="I464" i="1"/>
  <c r="J464" i="1" s="1"/>
  <c r="I430" i="1"/>
  <c r="J430" i="1" s="1"/>
  <c r="I473" i="1"/>
  <c r="J473" i="1" s="1"/>
  <c r="I437" i="1"/>
  <c r="J437" i="1" s="1"/>
  <c r="I442" i="1"/>
  <c r="J442" i="1" s="1"/>
  <c r="I435" i="1"/>
  <c r="J435" i="1" s="1"/>
  <c r="I440" i="1"/>
  <c r="J440" i="1" s="1"/>
  <c r="I449" i="1"/>
  <c r="J449" i="1" s="1"/>
  <c r="I454" i="1"/>
  <c r="J454" i="1" s="1"/>
  <c r="I453" i="1"/>
  <c r="J453" i="1" s="1"/>
  <c r="I466" i="1"/>
  <c r="J466" i="1" s="1"/>
  <c r="I471" i="1"/>
  <c r="J471" i="1" s="1"/>
  <c r="I459" i="1"/>
  <c r="J459" i="1" s="1"/>
  <c r="I467" i="1"/>
  <c r="J467" i="1" s="1"/>
  <c r="I448" i="1"/>
  <c r="J448" i="1" s="1"/>
  <c r="I474" i="1"/>
  <c r="J474" i="1" s="1"/>
  <c r="I465" i="1"/>
  <c r="J465" i="1" s="1"/>
  <c r="I443" i="1"/>
  <c r="J443" i="1" s="1"/>
  <c r="I472" i="1"/>
  <c r="J472" i="1" s="1"/>
  <c r="I441" i="1"/>
  <c r="J441" i="1" s="1"/>
  <c r="I431" i="1"/>
  <c r="J431" i="1" s="1"/>
  <c r="I436" i="1"/>
  <c r="J436" i="1" s="1"/>
  <c r="I476" i="1"/>
  <c r="J476" i="1" s="1"/>
  <c r="I429" i="1"/>
  <c r="J429" i="1" s="1"/>
  <c r="I462" i="1"/>
  <c r="J462" i="1" s="1"/>
  <c r="I469" i="1"/>
  <c r="J469" i="1" s="1"/>
  <c r="I456" i="1"/>
  <c r="J456" i="1" s="1"/>
  <c r="I463" i="1"/>
  <c r="J463" i="1" s="1"/>
  <c r="I445" i="1"/>
  <c r="J445" i="1" s="1"/>
  <c r="I432" i="1"/>
  <c r="J432" i="1" s="1"/>
  <c r="I439" i="1"/>
  <c r="J439" i="1" s="1"/>
  <c r="I470" i="1"/>
  <c r="J470" i="1" s="1"/>
  <c r="I452" i="1"/>
  <c r="J452" i="1" s="1"/>
  <c r="I457" i="1"/>
  <c r="J457" i="1" s="1"/>
  <c r="I455" i="1"/>
  <c r="J455" i="1" s="1"/>
  <c r="I433" i="1"/>
  <c r="J433" i="1" s="1"/>
  <c r="I444" i="1"/>
  <c r="J444" i="1" s="1"/>
  <c r="I450" i="1"/>
  <c r="J450" i="1" s="1"/>
  <c r="I438" i="1"/>
  <c r="J438" i="1" s="1"/>
  <c r="I446" i="1"/>
  <c r="J446" i="1" s="1"/>
  <c r="I451" i="1"/>
  <c r="J451" i="1" s="1"/>
  <c r="I475" i="1"/>
  <c r="J475" i="1" s="1"/>
  <c r="I468" i="1"/>
  <c r="J468" i="1" s="1"/>
  <c r="I434" i="1"/>
  <c r="J434" i="1" s="1"/>
  <c r="I458" i="1"/>
  <c r="J458" i="1" s="1"/>
  <c r="I3462" i="1"/>
  <c r="J3462" i="1" s="1"/>
  <c r="I3437" i="1"/>
  <c r="J3437" i="1" s="1"/>
  <c r="I3438" i="1"/>
  <c r="J3438" i="1" s="1"/>
  <c r="I3442" i="1"/>
  <c r="J3442" i="1" s="1"/>
  <c r="I3445" i="1"/>
  <c r="J3445" i="1" s="1"/>
  <c r="I3449" i="1"/>
  <c r="J3449" i="1" s="1"/>
  <c r="I3454" i="1"/>
  <c r="J3454" i="1" s="1"/>
  <c r="I3461" i="1"/>
  <c r="J3461" i="1" s="1"/>
  <c r="I3447" i="1"/>
  <c r="J3447" i="1" s="1"/>
  <c r="I3451" i="1"/>
  <c r="J3451" i="1" s="1"/>
  <c r="I3459" i="1"/>
  <c r="J3459" i="1" s="1"/>
  <c r="I3458" i="1"/>
  <c r="J3458" i="1" s="1"/>
  <c r="I3460" i="1"/>
  <c r="J3460" i="1" s="1"/>
  <c r="I3455" i="1"/>
  <c r="J3455" i="1" s="1"/>
  <c r="I3457" i="1"/>
  <c r="J3457" i="1" s="1"/>
  <c r="I3448" i="1"/>
  <c r="J3448" i="1" s="1"/>
  <c r="I3443" i="1"/>
  <c r="J3443" i="1" s="1"/>
  <c r="I3446" i="1"/>
  <c r="J3446" i="1" s="1"/>
  <c r="I3436" i="1"/>
  <c r="J3436" i="1" s="1"/>
  <c r="I3441" i="1"/>
  <c r="J3441" i="1" s="1"/>
  <c r="I3450" i="1"/>
  <c r="J3450" i="1" s="1"/>
  <c r="I3452" i="1"/>
  <c r="J3452" i="1" s="1"/>
  <c r="I3465" i="1"/>
  <c r="J3465" i="1" s="1"/>
  <c r="I3464" i="1"/>
  <c r="J3464" i="1" s="1"/>
  <c r="I3440" i="1"/>
  <c r="J3440" i="1" s="1"/>
  <c r="I3453" i="1"/>
  <c r="J3453" i="1" s="1"/>
  <c r="I3444" i="1"/>
  <c r="J3444" i="1" s="1"/>
  <c r="I3439" i="1"/>
  <c r="J3439" i="1" s="1"/>
  <c r="I3463" i="1"/>
  <c r="J3463" i="1" s="1"/>
  <c r="I3456" i="1"/>
  <c r="J3456" i="1" s="1"/>
  <c r="I1040" i="1"/>
  <c r="J1040" i="1" s="1"/>
  <c r="I1041" i="1"/>
  <c r="J1041" i="1" s="1"/>
  <c r="I1047" i="1"/>
  <c r="J1047" i="1" s="1"/>
  <c r="I1049" i="1"/>
  <c r="J1049" i="1" s="1"/>
  <c r="I1042" i="1"/>
  <c r="J1042" i="1" s="1"/>
  <c r="I1048" i="1"/>
  <c r="J1048" i="1" s="1"/>
  <c r="I1052" i="1"/>
  <c r="J1052" i="1" s="1"/>
  <c r="I1055" i="1"/>
  <c r="J1055" i="1" s="1"/>
  <c r="I1054" i="1"/>
  <c r="J1054" i="1" s="1"/>
  <c r="I1053" i="1"/>
  <c r="J1053" i="1" s="1"/>
  <c r="I1045" i="1"/>
  <c r="J1045" i="1" s="1"/>
  <c r="I1056" i="1"/>
  <c r="J1056" i="1" s="1"/>
  <c r="I1044" i="1"/>
  <c r="J1044" i="1" s="1"/>
  <c r="I1043" i="1"/>
  <c r="J1043" i="1" s="1"/>
  <c r="I1050" i="1"/>
  <c r="J1050" i="1" s="1"/>
  <c r="I1046" i="1"/>
  <c r="J1046" i="1" s="1"/>
  <c r="I1051" i="1"/>
  <c r="J1051" i="1" s="1"/>
  <c r="I313" i="1"/>
  <c r="J313" i="1" s="1"/>
  <c r="I314" i="1"/>
  <c r="J314" i="1" s="1"/>
  <c r="J303" i="1"/>
  <c r="J325" i="1"/>
  <c r="J304" i="1"/>
  <c r="I327" i="1"/>
  <c r="J327" i="1" s="1"/>
  <c r="J305" i="1"/>
  <c r="I328" i="1"/>
  <c r="J328" i="1" s="1"/>
  <c r="I308" i="1"/>
  <c r="J308" i="1" s="1"/>
  <c r="I311" i="1"/>
  <c r="J311" i="1" s="1"/>
  <c r="I316" i="1"/>
  <c r="J316" i="1" s="1"/>
  <c r="I315" i="1"/>
  <c r="J315" i="1" s="1"/>
  <c r="J321" i="1"/>
  <c r="J322" i="1"/>
  <c r="J323" i="1"/>
  <c r="I310" i="1"/>
  <c r="J310" i="1" s="1"/>
  <c r="I317" i="1"/>
  <c r="J317" i="1" s="1"/>
  <c r="J298" i="1"/>
  <c r="J299" i="1"/>
  <c r="J301" i="1"/>
  <c r="I309" i="1"/>
  <c r="J309" i="1" s="1"/>
  <c r="J306" i="1"/>
  <c r="J318" i="1"/>
  <c r="J320" i="1"/>
  <c r="J324" i="1"/>
  <c r="J300" i="1"/>
  <c r="J307" i="1"/>
  <c r="I326" i="1"/>
  <c r="J326" i="1" s="1"/>
  <c r="J319" i="1"/>
  <c r="J297" i="1"/>
  <c r="I312" i="1"/>
  <c r="J312" i="1" s="1"/>
  <c r="J302" i="1"/>
  <c r="I3233" i="1"/>
  <c r="J3233" i="1" s="1"/>
  <c r="I3239" i="1"/>
  <c r="J3239" i="1" s="1"/>
  <c r="I3243" i="1"/>
  <c r="J3243" i="1" s="1"/>
  <c r="I3245" i="1"/>
  <c r="J3245" i="1" s="1"/>
  <c r="I3229" i="1"/>
  <c r="J3229" i="1" s="1"/>
  <c r="I3238" i="1"/>
  <c r="J3238" i="1" s="1"/>
  <c r="I3226" i="1"/>
  <c r="J3226" i="1" s="1"/>
  <c r="I3231" i="1"/>
  <c r="J3231" i="1" s="1"/>
  <c r="I3246" i="1"/>
  <c r="J3246" i="1" s="1"/>
  <c r="I3234" i="1"/>
  <c r="J3234" i="1" s="1"/>
  <c r="I3225" i="1"/>
  <c r="J3225" i="1" s="1"/>
  <c r="I3236" i="1"/>
  <c r="J3236" i="1" s="1"/>
  <c r="I3241" i="1"/>
  <c r="J3241" i="1" s="1"/>
  <c r="I3242" i="1"/>
  <c r="J3242" i="1" s="1"/>
  <c r="I3227" i="1"/>
  <c r="J3227" i="1" s="1"/>
  <c r="I3244" i="1"/>
  <c r="J3244" i="1" s="1"/>
  <c r="I3228" i="1"/>
  <c r="J3228" i="1" s="1"/>
  <c r="I3235" i="1"/>
  <c r="J3235" i="1" s="1"/>
  <c r="I3232" i="1"/>
  <c r="J3232" i="1" s="1"/>
  <c r="I3237" i="1"/>
  <c r="J3237" i="1" s="1"/>
  <c r="I3224" i="1"/>
  <c r="J3224" i="1" s="1"/>
  <c r="I3240" i="1"/>
  <c r="J3240" i="1" s="1"/>
  <c r="I3230" i="1"/>
  <c r="J3230" i="1" s="1"/>
  <c r="I2667" i="1"/>
  <c r="J2667" i="1" s="1"/>
  <c r="I2691" i="1"/>
  <c r="J2691" i="1" s="1"/>
  <c r="I2669" i="1"/>
  <c r="J2669" i="1" s="1"/>
  <c r="I2696" i="1"/>
  <c r="J2696" i="1" s="1"/>
  <c r="I2674" i="1"/>
  <c r="J2674" i="1" s="1"/>
  <c r="I2697" i="1"/>
  <c r="J2697" i="1" s="1"/>
  <c r="I2675" i="1"/>
  <c r="J2675" i="1" s="1"/>
  <c r="I2698" i="1"/>
  <c r="J2698" i="1" s="1"/>
  <c r="I2679" i="1"/>
  <c r="J2679" i="1" s="1"/>
  <c r="I2703" i="1"/>
  <c r="J2703" i="1" s="1"/>
  <c r="I2689" i="1"/>
  <c r="J2689" i="1" s="1"/>
  <c r="I2690" i="1"/>
  <c r="J2690" i="1" s="1"/>
  <c r="I2701" i="1"/>
  <c r="J2701" i="1" s="1"/>
  <c r="I2693" i="1"/>
  <c r="J2693" i="1" s="1"/>
  <c r="I2660" i="1"/>
  <c r="J2660" i="1" s="1"/>
  <c r="I2705" i="1"/>
  <c r="J2705" i="1" s="1"/>
  <c r="I2662" i="1"/>
  <c r="J2662" i="1" s="1"/>
  <c r="I2677" i="1"/>
  <c r="J2677" i="1" s="1"/>
  <c r="I2684" i="1"/>
  <c r="J2684" i="1" s="1"/>
  <c r="I2686" i="1"/>
  <c r="J2686" i="1" s="1"/>
  <c r="I2661" i="1"/>
  <c r="J2661" i="1" s="1"/>
  <c r="I2681" i="1"/>
  <c r="J2681" i="1" s="1"/>
  <c r="I2668" i="1"/>
  <c r="J2668" i="1" s="1"/>
  <c r="I2673" i="1"/>
  <c r="J2673" i="1" s="1"/>
  <c r="I2692" i="1"/>
  <c r="J2692" i="1" s="1"/>
  <c r="I2670" i="1"/>
  <c r="J2670" i="1" s="1"/>
  <c r="I2683" i="1"/>
  <c r="J2683" i="1" s="1"/>
  <c r="I2680" i="1"/>
  <c r="J2680" i="1" s="1"/>
  <c r="I2678" i="1"/>
  <c r="J2678" i="1" s="1"/>
  <c r="I2706" i="1"/>
  <c r="J2706" i="1" s="1"/>
  <c r="I2663" i="1"/>
  <c r="J2663" i="1" s="1"/>
  <c r="I2682" i="1"/>
  <c r="J2682" i="1" s="1"/>
  <c r="I2672" i="1"/>
  <c r="J2672" i="1" s="1"/>
  <c r="I2700" i="1"/>
  <c r="J2700" i="1" s="1"/>
  <c r="I2666" i="1"/>
  <c r="J2666" i="1" s="1"/>
  <c r="I2671" i="1"/>
  <c r="J2671" i="1" s="1"/>
  <c r="I2659" i="1"/>
  <c r="J2659" i="1" s="1"/>
  <c r="I2676" i="1"/>
  <c r="J2676" i="1" s="1"/>
  <c r="I2702" i="1"/>
  <c r="J2702" i="1" s="1"/>
  <c r="I2687" i="1"/>
  <c r="J2687" i="1" s="1"/>
  <c r="I2658" i="1"/>
  <c r="J2658" i="1" s="1"/>
  <c r="I2704" i="1"/>
  <c r="J2704" i="1" s="1"/>
  <c r="I2685" i="1"/>
  <c r="J2685" i="1" s="1"/>
  <c r="I2688" i="1"/>
  <c r="J2688" i="1" s="1"/>
  <c r="I2699" i="1"/>
  <c r="J2699" i="1" s="1"/>
  <c r="I2694" i="1"/>
  <c r="J2694" i="1" s="1"/>
  <c r="I2665" i="1"/>
  <c r="J2665" i="1" s="1"/>
  <c r="I2664" i="1"/>
  <c r="J2664" i="1" s="1"/>
  <c r="I2695" i="1"/>
  <c r="J2695" i="1" s="1"/>
  <c r="I1065" i="1"/>
  <c r="J1065" i="1" s="1"/>
  <c r="I1095" i="1"/>
  <c r="J1095" i="1" s="1"/>
  <c r="I1133" i="1"/>
  <c r="J1133" i="1" s="1"/>
  <c r="I1166" i="1"/>
  <c r="J1166" i="1" s="1"/>
  <c r="I1191" i="1"/>
  <c r="J1191" i="1" s="1"/>
  <c r="I1227" i="1"/>
  <c r="J1227" i="1" s="1"/>
  <c r="I1258" i="1"/>
  <c r="J1258" i="1" s="1"/>
  <c r="I1287" i="1"/>
  <c r="J1287" i="1" s="1"/>
  <c r="I1314" i="1"/>
  <c r="J1314" i="1" s="1"/>
  <c r="I1348" i="1"/>
  <c r="J1348" i="1" s="1"/>
  <c r="I1373" i="1"/>
  <c r="J1373" i="1" s="1"/>
  <c r="I1398" i="1"/>
  <c r="J1398" i="1" s="1"/>
  <c r="I1421" i="1"/>
  <c r="J1421" i="1" s="1"/>
  <c r="I1453" i="1"/>
  <c r="J1453" i="1" s="1"/>
  <c r="I1479" i="1"/>
  <c r="J1479" i="1" s="1"/>
  <c r="I1506" i="1"/>
  <c r="J1506" i="1" s="1"/>
  <c r="I1525" i="1"/>
  <c r="J1525" i="1" s="1"/>
  <c r="I1553" i="1"/>
  <c r="J1553" i="1" s="1"/>
  <c r="I1575" i="1"/>
  <c r="J1575" i="1" s="1"/>
  <c r="I1597" i="1"/>
  <c r="J1597" i="1" s="1"/>
  <c r="I1618" i="1"/>
  <c r="J1618" i="1" s="1"/>
  <c r="I1640" i="1"/>
  <c r="J1640" i="1" s="1"/>
  <c r="I1071" i="1"/>
  <c r="J1071" i="1" s="1"/>
  <c r="I1107" i="1"/>
  <c r="J1107" i="1" s="1"/>
  <c r="I1148" i="1"/>
  <c r="J1148" i="1" s="1"/>
  <c r="I1174" i="1"/>
  <c r="J1174" i="1" s="1"/>
  <c r="I1210" i="1"/>
  <c r="J1210" i="1" s="1"/>
  <c r="I1246" i="1"/>
  <c r="J1246" i="1" s="1"/>
  <c r="I1277" i="1"/>
  <c r="J1277" i="1" s="1"/>
  <c r="I1307" i="1"/>
  <c r="J1307" i="1" s="1"/>
  <c r="I1342" i="1"/>
  <c r="J1342" i="1" s="1"/>
  <c r="I1372" i="1"/>
  <c r="J1372" i="1" s="1"/>
  <c r="I1402" i="1"/>
  <c r="J1402" i="1" s="1"/>
  <c r="I1431" i="1"/>
  <c r="J1431" i="1" s="1"/>
  <c r="I1457" i="1"/>
  <c r="J1457" i="1" s="1"/>
  <c r="I1489" i="1"/>
  <c r="J1489" i="1" s="1"/>
  <c r="I1515" i="1"/>
  <c r="J1515" i="1" s="1"/>
  <c r="I1539" i="1"/>
  <c r="J1539" i="1" s="1"/>
  <c r="I1567" i="1"/>
  <c r="J1567" i="1" s="1"/>
  <c r="I1590" i="1"/>
  <c r="J1590" i="1" s="1"/>
  <c r="I1614" i="1"/>
  <c r="J1614" i="1" s="1"/>
  <c r="I1637" i="1"/>
  <c r="J1637" i="1" s="1"/>
  <c r="I1073" i="1"/>
  <c r="J1073" i="1" s="1"/>
  <c r="I1112" i="1"/>
  <c r="J1112" i="1" s="1"/>
  <c r="I1150" i="1"/>
  <c r="J1150" i="1" s="1"/>
  <c r="I1180" i="1"/>
  <c r="J1180" i="1" s="1"/>
  <c r="I1215" i="1"/>
  <c r="J1215" i="1" s="1"/>
  <c r="I1251" i="1"/>
  <c r="J1251" i="1" s="1"/>
  <c r="I1282" i="1"/>
  <c r="J1282" i="1" s="1"/>
  <c r="I1313" i="1"/>
  <c r="J1313" i="1" s="1"/>
  <c r="I1349" i="1"/>
  <c r="J1349" i="1" s="1"/>
  <c r="I1378" i="1"/>
  <c r="J1378" i="1" s="1"/>
  <c r="I1405" i="1"/>
  <c r="J1405" i="1" s="1"/>
  <c r="I1433" i="1"/>
  <c r="J1433" i="1" s="1"/>
  <c r="I1462" i="1"/>
  <c r="J1462" i="1" s="1"/>
  <c r="I1493" i="1"/>
  <c r="J1493" i="1" s="1"/>
  <c r="I1517" i="1"/>
  <c r="J1517" i="1" s="1"/>
  <c r="I1542" i="1"/>
  <c r="J1542" i="1" s="1"/>
  <c r="I1570" i="1"/>
  <c r="J1570" i="1" s="1"/>
  <c r="I1593" i="1"/>
  <c r="J1593" i="1" s="1"/>
  <c r="I1616" i="1"/>
  <c r="J1616" i="1" s="1"/>
  <c r="I1641" i="1"/>
  <c r="J1641" i="1" s="1"/>
  <c r="I1078" i="1"/>
  <c r="J1078" i="1" s="1"/>
  <c r="I1119" i="1"/>
  <c r="J1119" i="1" s="1"/>
  <c r="I1156" i="1"/>
  <c r="J1156" i="1" s="1"/>
  <c r="I1184" i="1"/>
  <c r="J1184" i="1" s="1"/>
  <c r="I1218" i="1"/>
  <c r="J1218" i="1" s="1"/>
  <c r="I1254" i="1"/>
  <c r="J1254" i="1" s="1"/>
  <c r="I1289" i="1"/>
  <c r="J1289" i="1" s="1"/>
  <c r="I1323" i="1"/>
  <c r="J1323" i="1" s="1"/>
  <c r="I1354" i="1"/>
  <c r="J1354" i="1" s="1"/>
  <c r="I1381" i="1"/>
  <c r="J1381" i="1" s="1"/>
  <c r="I1409" i="1"/>
  <c r="J1409" i="1" s="1"/>
  <c r="I1438" i="1"/>
  <c r="J1438" i="1" s="1"/>
  <c r="I1465" i="1"/>
  <c r="J1465" i="1" s="1"/>
  <c r="I1498" i="1"/>
  <c r="J1498" i="1" s="1"/>
  <c r="I1520" i="1"/>
  <c r="J1520" i="1" s="1"/>
  <c r="I1549" i="1"/>
  <c r="J1549" i="1" s="1"/>
  <c r="I1574" i="1"/>
  <c r="J1574" i="1" s="1"/>
  <c r="I1599" i="1"/>
  <c r="J1599" i="1" s="1"/>
  <c r="I1622" i="1"/>
  <c r="J1622" i="1" s="1"/>
  <c r="I1061" i="1"/>
  <c r="J1061" i="1" s="1"/>
  <c r="I1109" i="1"/>
  <c r="J1109" i="1" s="1"/>
  <c r="I1162" i="1"/>
  <c r="J1162" i="1" s="1"/>
  <c r="I1198" i="1"/>
  <c r="J1198" i="1" s="1"/>
  <c r="I1247" i="1"/>
  <c r="J1247" i="1" s="1"/>
  <c r="I1293" i="1"/>
  <c r="J1293" i="1" s="1"/>
  <c r="I1337" i="1"/>
  <c r="J1337" i="1" s="1"/>
  <c r="I1374" i="1"/>
  <c r="J1374" i="1" s="1"/>
  <c r="I1412" i="1"/>
  <c r="J1412" i="1" s="1"/>
  <c r="I1446" i="1"/>
  <c r="J1446" i="1" s="1"/>
  <c r="I1491" i="1"/>
  <c r="J1491" i="1" s="1"/>
  <c r="I1524" i="1"/>
  <c r="J1524" i="1" s="1"/>
  <c r="I1563" i="1"/>
  <c r="J1563" i="1" s="1"/>
  <c r="I1592" i="1"/>
  <c r="J1592" i="1" s="1"/>
  <c r="I1625" i="1"/>
  <c r="J1625" i="1" s="1"/>
  <c r="I1066" i="1"/>
  <c r="J1066" i="1" s="1"/>
  <c r="I1121" i="1"/>
  <c r="J1121" i="1" s="1"/>
  <c r="I1167" i="1"/>
  <c r="J1167" i="1" s="1"/>
  <c r="I1205" i="1"/>
  <c r="J1205" i="1" s="1"/>
  <c r="I1263" i="1"/>
  <c r="J1263" i="1" s="1"/>
  <c r="I1299" i="1"/>
  <c r="J1299" i="1" s="1"/>
  <c r="I1341" i="1"/>
  <c r="J1341" i="1" s="1"/>
  <c r="I1383" i="1"/>
  <c r="J1383" i="1" s="1"/>
  <c r="I1415" i="1"/>
  <c r="J1415" i="1" s="1"/>
  <c r="I1456" i="1"/>
  <c r="J1456" i="1" s="1"/>
  <c r="I1501" i="1"/>
  <c r="J1501" i="1" s="1"/>
  <c r="I1529" i="1"/>
  <c r="J1529" i="1" s="1"/>
  <c r="I1566" i="1"/>
  <c r="J1566" i="1" s="1"/>
  <c r="I1601" i="1"/>
  <c r="J1601" i="1" s="1"/>
  <c r="I1628" i="1"/>
  <c r="J1628" i="1" s="1"/>
  <c r="I1072" i="1"/>
  <c r="J1072" i="1" s="1"/>
  <c r="I1124" i="1"/>
  <c r="J1124" i="1" s="1"/>
  <c r="I1169" i="1"/>
  <c r="J1169" i="1" s="1"/>
  <c r="I1211" i="1"/>
  <c r="J1211" i="1" s="1"/>
  <c r="I1265" i="1"/>
  <c r="J1265" i="1" s="1"/>
  <c r="I1301" i="1"/>
  <c r="J1301" i="1" s="1"/>
  <c r="I1347" i="1"/>
  <c r="J1347" i="1" s="1"/>
  <c r="I1385" i="1"/>
  <c r="J1385" i="1" s="1"/>
  <c r="I1417" i="1"/>
  <c r="J1417" i="1" s="1"/>
  <c r="I1458" i="1"/>
  <c r="J1458" i="1" s="1"/>
  <c r="I1503" i="1"/>
  <c r="J1503" i="1" s="1"/>
  <c r="I1530" i="1"/>
  <c r="J1530" i="1" s="1"/>
  <c r="I1568" i="1"/>
  <c r="J1568" i="1" s="1"/>
  <c r="I1602" i="1"/>
  <c r="J1602" i="1" s="1"/>
  <c r="I1630" i="1"/>
  <c r="J1630" i="1" s="1"/>
  <c r="I1076" i="1"/>
  <c r="J1076" i="1" s="1"/>
  <c r="I1126" i="1"/>
  <c r="J1126" i="1" s="1"/>
  <c r="I1172" i="1"/>
  <c r="J1172" i="1" s="1"/>
  <c r="I1217" i="1"/>
  <c r="J1217" i="1" s="1"/>
  <c r="I1266" i="1"/>
  <c r="J1266" i="1" s="1"/>
  <c r="I1302" i="1"/>
  <c r="J1302" i="1" s="1"/>
  <c r="I1350" i="1"/>
  <c r="J1350" i="1" s="1"/>
  <c r="I1386" i="1"/>
  <c r="J1386" i="1" s="1"/>
  <c r="I1419" i="1"/>
  <c r="J1419" i="1" s="1"/>
  <c r="I1463" i="1"/>
  <c r="J1463" i="1" s="1"/>
  <c r="I1505" i="1"/>
  <c r="J1505" i="1" s="1"/>
  <c r="I1534" i="1"/>
  <c r="J1534" i="1" s="1"/>
  <c r="I1573" i="1"/>
  <c r="J1573" i="1" s="1"/>
  <c r="I1604" i="1"/>
  <c r="J1604" i="1" s="1"/>
  <c r="I1633" i="1"/>
  <c r="J1633" i="1" s="1"/>
  <c r="I1083" i="1"/>
  <c r="J1083" i="1" s="1"/>
  <c r="I1138" i="1"/>
  <c r="J1138" i="1" s="1"/>
  <c r="I1179" i="1"/>
  <c r="J1179" i="1" s="1"/>
  <c r="I1229" i="1"/>
  <c r="J1229" i="1" s="1"/>
  <c r="I1270" i="1"/>
  <c r="J1270" i="1" s="1"/>
  <c r="I1311" i="1"/>
  <c r="J1311" i="1" s="1"/>
  <c r="I1359" i="1"/>
  <c r="J1359" i="1" s="1"/>
  <c r="I1393" i="1"/>
  <c r="J1393" i="1" s="1"/>
  <c r="I1432" i="1"/>
  <c r="J1432" i="1" s="1"/>
  <c r="I1469" i="1"/>
  <c r="J1469" i="1" s="1"/>
  <c r="I1509" i="1"/>
  <c r="J1509" i="1" s="1"/>
  <c r="I1541" i="1"/>
  <c r="J1541" i="1" s="1"/>
  <c r="I1578" i="1"/>
  <c r="J1578" i="1" s="1"/>
  <c r="I1609" i="1"/>
  <c r="J1609" i="1" s="1"/>
  <c r="I1638" i="1"/>
  <c r="J1638" i="1" s="1"/>
  <c r="I1114" i="1"/>
  <c r="J1114" i="1" s="1"/>
  <c r="I1193" i="1"/>
  <c r="J1193" i="1" s="1"/>
  <c r="I1276" i="1"/>
  <c r="J1276" i="1" s="1"/>
  <c r="I1355" i="1"/>
  <c r="J1355" i="1" s="1"/>
  <c r="I1410" i="1"/>
  <c r="J1410" i="1" s="1"/>
  <c r="I1481" i="1"/>
  <c r="J1481" i="1" s="1"/>
  <c r="I1546" i="1"/>
  <c r="J1546" i="1" s="1"/>
  <c r="I1594" i="1"/>
  <c r="J1594" i="1" s="1"/>
  <c r="I1131" i="1"/>
  <c r="J1131" i="1" s="1"/>
  <c r="I1196" i="1"/>
  <c r="J1196" i="1" s="1"/>
  <c r="I1278" i="1"/>
  <c r="J1278" i="1" s="1"/>
  <c r="I1361" i="1"/>
  <c r="J1361" i="1" s="1"/>
  <c r="I1414" i="1"/>
  <c r="J1414" i="1" s="1"/>
  <c r="I1482" i="1"/>
  <c r="J1482" i="1" s="1"/>
  <c r="I1551" i="1"/>
  <c r="J1551" i="1" s="1"/>
  <c r="I1606" i="1"/>
  <c r="J1606" i="1" s="1"/>
  <c r="I1222" i="1"/>
  <c r="J1222" i="1" s="1"/>
  <c r="I1365" i="1"/>
  <c r="J1365" i="1" s="1"/>
  <c r="I1494" i="1"/>
  <c r="J1494" i="1" s="1"/>
  <c r="I1613" i="1"/>
  <c r="J1613" i="1" s="1"/>
  <c r="I1143" i="1"/>
  <c r="J1143" i="1" s="1"/>
  <c r="I1203" i="1"/>
  <c r="J1203" i="1" s="1"/>
  <c r="I1283" i="1"/>
  <c r="J1283" i="1" s="1"/>
  <c r="I1362" i="1"/>
  <c r="J1362" i="1" s="1"/>
  <c r="I1426" i="1"/>
  <c r="J1426" i="1" s="1"/>
  <c r="I1486" i="1"/>
  <c r="J1486" i="1" s="1"/>
  <c r="I1554" i="1"/>
  <c r="J1554" i="1" s="1"/>
  <c r="I1611" i="1"/>
  <c r="J1611" i="1" s="1"/>
  <c r="I1145" i="1"/>
  <c r="J1145" i="1" s="1"/>
  <c r="I1290" i="1"/>
  <c r="J1290" i="1" s="1"/>
  <c r="I1434" i="1"/>
  <c r="J1434" i="1" s="1"/>
  <c r="I1558" i="1"/>
  <c r="J1558" i="1" s="1"/>
  <c r="I1678" i="1"/>
  <c r="J1678" i="1" s="1"/>
  <c r="I1059" i="1"/>
  <c r="J1059" i="1" s="1"/>
  <c r="I1149" i="1"/>
  <c r="J1149" i="1" s="1"/>
  <c r="I1230" i="1"/>
  <c r="J1230" i="1" s="1"/>
  <c r="I1294" i="1"/>
  <c r="J1294" i="1" s="1"/>
  <c r="I1366" i="1"/>
  <c r="J1366" i="1" s="1"/>
  <c r="I1439" i="1"/>
  <c r="J1439" i="1" s="1"/>
  <c r="I1508" i="1"/>
  <c r="J1508" i="1" s="1"/>
  <c r="I1561" i="1"/>
  <c r="J1561" i="1" s="1"/>
  <c r="I1615" i="1"/>
  <c r="J1615" i="1" s="1"/>
  <c r="I1079" i="1"/>
  <c r="J1079" i="1" s="1"/>
  <c r="I1157" i="1"/>
  <c r="J1157" i="1" s="1"/>
  <c r="I1239" i="1"/>
  <c r="J1239" i="1" s="1"/>
  <c r="I1318" i="1"/>
  <c r="J1318" i="1" s="1"/>
  <c r="I1379" i="1"/>
  <c r="J1379" i="1" s="1"/>
  <c r="I1443" i="1"/>
  <c r="J1443" i="1" s="1"/>
  <c r="I1513" i="1"/>
  <c r="J1513" i="1" s="1"/>
  <c r="I1577" i="1"/>
  <c r="J1577" i="1" s="1"/>
  <c r="I1623" i="1"/>
  <c r="J1623" i="1" s="1"/>
  <c r="I1100" i="1"/>
  <c r="J1100" i="1" s="1"/>
  <c r="I1088" i="1"/>
  <c r="J1088" i="1" s="1"/>
  <c r="I1173" i="1"/>
  <c r="J1173" i="1" s="1"/>
  <c r="I1242" i="1"/>
  <c r="J1242" i="1" s="1"/>
  <c r="I1326" i="1"/>
  <c r="J1326" i="1" s="1"/>
  <c r="I1395" i="1"/>
  <c r="J1395" i="1" s="1"/>
  <c r="I1455" i="1"/>
  <c r="J1455" i="1" s="1"/>
  <c r="I1518" i="1"/>
  <c r="J1518" i="1" s="1"/>
  <c r="I1582" i="1"/>
  <c r="J1582" i="1" s="1"/>
  <c r="I1635" i="1"/>
  <c r="J1635" i="1" s="1"/>
  <c r="I1241" i="1"/>
  <c r="J1241" i="1" s="1"/>
  <c r="I1403" i="1"/>
  <c r="J1403" i="1" s="1"/>
  <c r="I1565" i="1"/>
  <c r="J1565" i="1" s="1"/>
  <c r="I1621" i="1"/>
  <c r="J1621" i="1" s="1"/>
  <c r="I1064" i="1"/>
  <c r="J1064" i="1" s="1"/>
  <c r="I1253" i="1"/>
  <c r="J1253" i="1" s="1"/>
  <c r="I1407" i="1"/>
  <c r="J1407" i="1" s="1"/>
  <c r="I1580" i="1"/>
  <c r="J1580" i="1" s="1"/>
  <c r="I1097" i="1"/>
  <c r="J1097" i="1" s="1"/>
  <c r="I1467" i="1"/>
  <c r="J1467" i="1" s="1"/>
  <c r="I1474" i="1"/>
  <c r="J1474" i="1" s="1"/>
  <c r="I1085" i="1"/>
  <c r="J1085" i="1" s="1"/>
  <c r="I1269" i="1"/>
  <c r="J1269" i="1" s="1"/>
  <c r="I1441" i="1"/>
  <c r="J1441" i="1" s="1"/>
  <c r="I1585" i="1"/>
  <c r="J1585" i="1" s="1"/>
  <c r="I1306" i="1"/>
  <c r="J1306" i="1" s="1"/>
  <c r="I1589" i="1"/>
  <c r="J1589" i="1" s="1"/>
  <c r="I1102" i="1"/>
  <c r="J1102" i="1" s="1"/>
  <c r="I1090" i="1"/>
  <c r="J1090" i="1" s="1"/>
  <c r="I1275" i="1"/>
  <c r="J1275" i="1" s="1"/>
  <c r="I1445" i="1"/>
  <c r="J1445" i="1" s="1"/>
  <c r="I1587" i="1"/>
  <c r="J1587" i="1" s="1"/>
  <c r="I1376" i="1"/>
  <c r="J1376" i="1" s="1"/>
  <c r="I1325" i="1"/>
  <c r="J1325" i="1" s="1"/>
  <c r="I1155" i="1"/>
  <c r="J1155" i="1" s="1"/>
  <c r="I1330" i="1"/>
  <c r="J1330" i="1" s="1"/>
  <c r="I1477" i="1"/>
  <c r="J1477" i="1" s="1"/>
  <c r="I1626" i="1"/>
  <c r="J1626" i="1" s="1"/>
  <c r="I1163" i="1"/>
  <c r="J1163" i="1" s="1"/>
  <c r="I1335" i="1"/>
  <c r="J1335" i="1" s="1"/>
  <c r="I1510" i="1"/>
  <c r="J1510" i="1" s="1"/>
  <c r="I1181" i="1"/>
  <c r="J1181" i="1" s="1"/>
  <c r="I1338" i="1"/>
  <c r="J1338" i="1" s="1"/>
  <c r="I1516" i="1"/>
  <c r="J1516" i="1" s="1"/>
  <c r="I1186" i="1"/>
  <c r="J1186" i="1" s="1"/>
  <c r="I1371" i="1"/>
  <c r="J1371" i="1" s="1"/>
  <c r="I1522" i="1"/>
  <c r="J1522" i="1" s="1"/>
  <c r="I1234" i="1"/>
  <c r="J1234" i="1" s="1"/>
  <c r="I1390" i="1"/>
  <c r="J1390" i="1" s="1"/>
  <c r="I1397" i="1"/>
  <c r="J1397" i="1" s="1"/>
  <c r="I1527" i="1"/>
  <c r="J1527" i="1" s="1"/>
  <c r="I1537" i="1"/>
  <c r="J1537" i="1" s="1"/>
  <c r="I1187" i="1"/>
  <c r="J1187" i="1" s="1"/>
  <c r="I1634" i="1"/>
  <c r="J1634" i="1" s="1"/>
  <c r="I1310" i="1"/>
  <c r="J1310" i="1" s="1"/>
  <c r="I1497" i="1"/>
  <c r="J1497" i="1" s="1"/>
  <c r="I1329" i="1"/>
  <c r="J1329" i="1" s="1"/>
  <c r="I1610" i="1"/>
  <c r="J1610" i="1" s="1"/>
  <c r="I1454" i="1"/>
  <c r="J1454" i="1" s="1"/>
  <c r="I1540" i="1"/>
  <c r="J1540" i="1" s="1"/>
  <c r="I1336" i="1"/>
  <c r="J1336" i="1" s="1"/>
  <c r="I1168" i="1"/>
  <c r="J1168" i="1" s="1"/>
  <c r="I1422" i="1"/>
  <c r="J1422" i="1" s="1"/>
  <c r="I1074" i="1"/>
  <c r="J1074" i="1" s="1"/>
  <c r="I1142" i="1"/>
  <c r="J1142" i="1" s="1"/>
  <c r="I1400" i="1"/>
  <c r="J1400" i="1" s="1"/>
  <c r="I1244" i="1"/>
  <c r="J1244" i="1" s="1"/>
  <c r="I1209" i="1"/>
  <c r="J1209" i="1" s="1"/>
  <c r="I1535" i="1"/>
  <c r="J1535" i="1" s="1"/>
  <c r="I1319" i="1"/>
  <c r="J1319" i="1" s="1"/>
  <c r="I1103" i="1"/>
  <c r="J1103" i="1" s="1"/>
  <c r="I1620" i="1"/>
  <c r="J1620" i="1" s="1"/>
  <c r="I1464" i="1"/>
  <c r="J1464" i="1" s="1"/>
  <c r="I1320" i="1"/>
  <c r="J1320" i="1" s="1"/>
  <c r="I1176" i="1"/>
  <c r="J1176" i="1" s="1"/>
  <c r="I1345" i="1"/>
  <c r="J1345" i="1" s="1"/>
  <c r="I1201" i="1"/>
  <c r="J1201" i="1" s="1"/>
  <c r="I1057" i="1"/>
  <c r="J1057" i="1" s="1"/>
  <c r="I1116" i="1"/>
  <c r="J1116" i="1" s="1"/>
  <c r="I1591" i="1"/>
  <c r="J1591" i="1" s="1"/>
  <c r="I1435" i="1"/>
  <c r="J1435" i="1" s="1"/>
  <c r="I1291" i="1"/>
  <c r="J1291" i="1" s="1"/>
  <c r="I1147" i="1"/>
  <c r="J1147" i="1" s="1"/>
  <c r="I1442" i="1"/>
  <c r="J1442" i="1" s="1"/>
  <c r="I1298" i="1"/>
  <c r="J1298" i="1" s="1"/>
  <c r="I1485" i="1"/>
  <c r="J1485" i="1" s="1"/>
  <c r="I1317" i="1"/>
  <c r="J1317" i="1" s="1"/>
  <c r="I1598" i="1"/>
  <c r="J1598" i="1" s="1"/>
  <c r="I1528" i="1"/>
  <c r="J1528" i="1" s="1"/>
  <c r="I1324" i="1"/>
  <c r="J1324" i="1" s="1"/>
  <c r="I1144" i="1"/>
  <c r="J1144" i="1" s="1"/>
  <c r="I1430" i="1"/>
  <c r="J1430" i="1" s="1"/>
  <c r="I1677" i="1"/>
  <c r="J1677" i="1" s="1"/>
  <c r="I1449" i="1"/>
  <c r="J1449" i="1" s="1"/>
  <c r="I1550" i="1"/>
  <c r="J1550" i="1" s="1"/>
  <c r="I1564" i="1"/>
  <c r="J1564" i="1" s="1"/>
  <c r="I1312" i="1"/>
  <c r="J1312" i="1" s="1"/>
  <c r="I1108" i="1"/>
  <c r="J1108" i="1" s="1"/>
  <c r="I1134" i="1"/>
  <c r="J1134" i="1" s="1"/>
  <c r="I1190" i="1"/>
  <c r="J1190" i="1" s="1"/>
  <c r="I1532" i="1"/>
  <c r="J1532" i="1" s="1"/>
  <c r="I1328" i="1"/>
  <c r="J1328" i="1" s="1"/>
  <c r="I1245" i="1"/>
  <c r="J1245" i="1" s="1"/>
  <c r="I1559" i="1"/>
  <c r="J1559" i="1" s="1"/>
  <c r="I1331" i="1"/>
  <c r="J1331" i="1" s="1"/>
  <c r="I1091" i="1"/>
  <c r="J1091" i="1" s="1"/>
  <c r="I1584" i="1"/>
  <c r="J1584" i="1" s="1"/>
  <c r="I1416" i="1"/>
  <c r="J1416" i="1" s="1"/>
  <c r="I1260" i="1"/>
  <c r="J1260" i="1" s="1"/>
  <c r="I1369" i="1"/>
  <c r="J1369" i="1" s="1"/>
  <c r="I1213" i="1"/>
  <c r="J1213" i="1" s="1"/>
  <c r="I1418" i="1"/>
  <c r="J1418" i="1" s="1"/>
  <c r="I1629" i="1"/>
  <c r="J1629" i="1" s="1"/>
  <c r="I1437" i="1"/>
  <c r="J1437" i="1" s="1"/>
  <c r="I1538" i="1"/>
  <c r="J1538" i="1" s="1"/>
  <c r="I1552" i="1"/>
  <c r="J1552" i="1" s="1"/>
  <c r="I1300" i="1"/>
  <c r="J1300" i="1" s="1"/>
  <c r="I1096" i="1"/>
  <c r="J1096" i="1" s="1"/>
  <c r="I1122" i="1"/>
  <c r="J1122" i="1" s="1"/>
  <c r="I1178" i="1"/>
  <c r="J1178" i="1" s="1"/>
  <c r="I1496" i="1"/>
  <c r="J1496" i="1" s="1"/>
  <c r="I1316" i="1"/>
  <c r="J1316" i="1" s="1"/>
  <c r="I1233" i="1"/>
  <c r="J1233" i="1" s="1"/>
  <c r="I1547" i="1"/>
  <c r="J1547" i="1" s="1"/>
  <c r="I1295" i="1"/>
  <c r="J1295" i="1" s="1"/>
  <c r="I1067" i="1"/>
  <c r="J1067" i="1" s="1"/>
  <c r="I1572" i="1"/>
  <c r="J1572" i="1" s="1"/>
  <c r="I1404" i="1"/>
  <c r="J1404" i="1" s="1"/>
  <c r="I1248" i="1"/>
  <c r="J1248" i="1" s="1"/>
  <c r="I1357" i="1"/>
  <c r="J1357" i="1" s="1"/>
  <c r="I1189" i="1"/>
  <c r="J1189" i="1" s="1"/>
  <c r="I1406" i="1"/>
  <c r="J1406" i="1" s="1"/>
  <c r="I1617" i="1"/>
  <c r="J1617" i="1" s="1"/>
  <c r="I1425" i="1"/>
  <c r="J1425" i="1" s="1"/>
  <c r="I1526" i="1"/>
  <c r="J1526" i="1" s="1"/>
  <c r="I1504" i="1"/>
  <c r="J1504" i="1" s="1"/>
  <c r="I1288" i="1"/>
  <c r="J1288" i="1" s="1"/>
  <c r="I1084" i="1"/>
  <c r="J1084" i="1" s="1"/>
  <c r="I1110" i="1"/>
  <c r="J1110" i="1" s="1"/>
  <c r="I1154" i="1"/>
  <c r="J1154" i="1" s="1"/>
  <c r="I1484" i="1"/>
  <c r="J1484" i="1" s="1"/>
  <c r="I1304" i="1"/>
  <c r="J1304" i="1" s="1"/>
  <c r="I1221" i="1"/>
  <c r="J1221" i="1" s="1"/>
  <c r="I1523" i="1"/>
  <c r="J1523" i="1" s="1"/>
  <c r="I1271" i="1"/>
  <c r="J1271" i="1" s="1"/>
  <c r="I1560" i="1"/>
  <c r="J1560" i="1" s="1"/>
  <c r="I1392" i="1"/>
  <c r="J1392" i="1" s="1"/>
  <c r="I1236" i="1"/>
  <c r="J1236" i="1" s="1"/>
  <c r="I1394" i="1"/>
  <c r="J1394" i="1" s="1"/>
  <c r="I1605" i="1"/>
  <c r="J1605" i="1" s="1"/>
  <c r="I1413" i="1"/>
  <c r="J1413" i="1" s="1"/>
  <c r="I1382" i="1"/>
  <c r="J1382" i="1" s="1"/>
  <c r="I1581" i="1"/>
  <c r="J1581" i="1" s="1"/>
  <c r="I1401" i="1"/>
  <c r="J1401" i="1" s="1"/>
  <c r="I1502" i="1"/>
  <c r="J1502" i="1" s="1"/>
  <c r="I1480" i="1"/>
  <c r="J1480" i="1" s="1"/>
  <c r="I1252" i="1"/>
  <c r="J1252" i="1" s="1"/>
  <c r="I1086" i="1"/>
  <c r="J1086" i="1" s="1"/>
  <c r="I1118" i="1"/>
  <c r="J1118" i="1" s="1"/>
  <c r="I1460" i="1"/>
  <c r="J1460" i="1" s="1"/>
  <c r="I1280" i="1"/>
  <c r="J1280" i="1" s="1"/>
  <c r="I1185" i="1"/>
  <c r="J1185" i="1" s="1"/>
  <c r="I1499" i="1"/>
  <c r="J1499" i="1" s="1"/>
  <c r="I1235" i="1"/>
  <c r="J1235" i="1" s="1"/>
  <c r="I1536" i="1"/>
  <c r="J1536" i="1" s="1"/>
  <c r="I1368" i="1"/>
  <c r="J1368" i="1" s="1"/>
  <c r="I1212" i="1"/>
  <c r="J1212" i="1" s="1"/>
  <c r="I1370" i="1"/>
  <c r="J1370" i="1" s="1"/>
  <c r="I1569" i="1"/>
  <c r="J1569" i="1" s="1"/>
  <c r="I1389" i="1"/>
  <c r="J1389" i="1" s="1"/>
  <c r="I1358" i="1"/>
  <c r="J1358" i="1" s="1"/>
  <c r="I1557" i="1"/>
  <c r="J1557" i="1" s="1"/>
  <c r="I1377" i="1"/>
  <c r="J1377" i="1" s="1"/>
  <c r="I1478" i="1"/>
  <c r="J1478" i="1" s="1"/>
  <c r="I1636" i="1"/>
  <c r="J1636" i="1" s="1"/>
  <c r="I1444" i="1"/>
  <c r="J1444" i="1" s="1"/>
  <c r="I1228" i="1"/>
  <c r="J1228" i="1" s="1"/>
  <c r="I1206" i="1"/>
  <c r="J1206" i="1" s="1"/>
  <c r="I1262" i="1"/>
  <c r="J1262" i="1" s="1"/>
  <c r="I1094" i="1"/>
  <c r="J1094" i="1" s="1"/>
  <c r="I1436" i="1"/>
  <c r="J1436" i="1" s="1"/>
  <c r="I1256" i="1"/>
  <c r="J1256" i="1" s="1"/>
  <c r="I1137" i="1"/>
  <c r="J1137" i="1" s="1"/>
  <c r="I1631" i="1"/>
  <c r="J1631" i="1" s="1"/>
  <c r="I1475" i="1"/>
  <c r="J1475" i="1" s="1"/>
  <c r="I1199" i="1"/>
  <c r="J1199" i="1" s="1"/>
  <c r="I1500" i="1"/>
  <c r="J1500" i="1" s="1"/>
  <c r="I1344" i="1"/>
  <c r="J1344" i="1" s="1"/>
  <c r="I1188" i="1"/>
  <c r="J1188" i="1" s="1"/>
  <c r="I1346" i="1"/>
  <c r="J1346" i="1" s="1"/>
  <c r="I1334" i="1"/>
  <c r="J1334" i="1" s="1"/>
  <c r="I1533" i="1"/>
  <c r="J1533" i="1" s="1"/>
  <c r="I1612" i="1"/>
  <c r="J1612" i="1" s="1"/>
  <c r="I1408" i="1"/>
  <c r="J1408" i="1" s="1"/>
  <c r="I1204" i="1"/>
  <c r="J1204" i="1" s="1"/>
  <c r="I1182" i="1"/>
  <c r="J1182" i="1" s="1"/>
  <c r="I1238" i="1"/>
  <c r="J1238" i="1" s="1"/>
  <c r="I1388" i="1"/>
  <c r="J1388" i="1" s="1"/>
  <c r="I1220" i="1"/>
  <c r="J1220" i="1" s="1"/>
  <c r="I1113" i="1"/>
  <c r="J1113" i="1" s="1"/>
  <c r="I1607" i="1"/>
  <c r="J1607" i="1" s="1"/>
  <c r="I1427" i="1"/>
  <c r="J1427" i="1" s="1"/>
  <c r="I1151" i="1"/>
  <c r="J1151" i="1" s="1"/>
  <c r="I1322" i="1"/>
  <c r="J1322" i="1" s="1"/>
  <c r="I1274" i="1"/>
  <c r="J1274" i="1" s="1"/>
  <c r="I1286" i="1"/>
  <c r="J1286" i="1" s="1"/>
  <c r="I1514" i="1"/>
  <c r="J1514" i="1" s="1"/>
  <c r="I1492" i="1"/>
  <c r="J1492" i="1" s="1"/>
  <c r="I1060" i="1"/>
  <c r="J1060" i="1" s="1"/>
  <c r="I1490" i="1"/>
  <c r="J1490" i="1" s="1"/>
  <c r="I1468" i="1"/>
  <c r="J1468" i="1" s="1"/>
  <c r="I1470" i="1"/>
  <c r="J1470" i="1" s="1"/>
  <c r="I1448" i="1"/>
  <c r="J1448" i="1" s="1"/>
  <c r="I1679" i="1"/>
  <c r="J1679" i="1" s="1"/>
  <c r="I1223" i="1"/>
  <c r="J1223" i="1" s="1"/>
  <c r="I1548" i="1"/>
  <c r="J1548" i="1" s="1"/>
  <c r="I1284" i="1"/>
  <c r="J1284" i="1" s="1"/>
  <c r="I1225" i="1"/>
  <c r="J1225" i="1" s="1"/>
  <c r="I1092" i="1"/>
  <c r="J1092" i="1" s="1"/>
  <c r="I1495" i="1"/>
  <c r="J1495" i="1" s="1"/>
  <c r="I1339" i="1"/>
  <c r="J1339" i="1" s="1"/>
  <c r="I1183" i="1"/>
  <c r="J1183" i="1" s="1"/>
  <c r="I1466" i="1"/>
  <c r="J1466" i="1" s="1"/>
  <c r="I1420" i="1"/>
  <c r="J1420" i="1" s="1"/>
  <c r="I1194" i="1"/>
  <c r="J1194" i="1" s="1"/>
  <c r="I1250" i="1"/>
  <c r="J1250" i="1" s="1"/>
  <c r="I1424" i="1"/>
  <c r="J1424" i="1" s="1"/>
  <c r="I1619" i="1"/>
  <c r="J1619" i="1" s="1"/>
  <c r="I1175" i="1"/>
  <c r="J1175" i="1" s="1"/>
  <c r="I1512" i="1"/>
  <c r="J1512" i="1" s="1"/>
  <c r="I1272" i="1"/>
  <c r="J1272" i="1" s="1"/>
  <c r="I1177" i="1"/>
  <c r="J1177" i="1" s="1"/>
  <c r="I1080" i="1"/>
  <c r="J1080" i="1" s="1"/>
  <c r="I1483" i="1"/>
  <c r="J1483" i="1" s="1"/>
  <c r="I1327" i="1"/>
  <c r="J1327" i="1" s="1"/>
  <c r="I1171" i="1"/>
  <c r="J1171" i="1" s="1"/>
  <c r="I1396" i="1"/>
  <c r="J1396" i="1" s="1"/>
  <c r="I1170" i="1"/>
  <c r="J1170" i="1" s="1"/>
  <c r="I1384" i="1"/>
  <c r="J1384" i="1" s="1"/>
  <c r="I1158" i="1"/>
  <c r="J1158" i="1" s="1"/>
  <c r="I1214" i="1"/>
  <c r="J1214" i="1" s="1"/>
  <c r="I1352" i="1"/>
  <c r="J1352" i="1" s="1"/>
  <c r="I1281" i="1"/>
  <c r="J1281" i="1" s="1"/>
  <c r="I1583" i="1"/>
  <c r="J1583" i="1" s="1"/>
  <c r="I1127" i="1"/>
  <c r="J1127" i="1" s="1"/>
  <c r="I1476" i="1"/>
  <c r="J1476" i="1" s="1"/>
  <c r="I1200" i="1"/>
  <c r="J1200" i="1" s="1"/>
  <c r="I1333" i="1"/>
  <c r="J1333" i="1" s="1"/>
  <c r="I1153" i="1"/>
  <c r="J1153" i="1" s="1"/>
  <c r="I1639" i="1"/>
  <c r="J1639" i="1" s="1"/>
  <c r="I1459" i="1"/>
  <c r="J1459" i="1" s="1"/>
  <c r="I1303" i="1"/>
  <c r="J1303" i="1" s="1"/>
  <c r="I1135" i="1"/>
  <c r="J1135" i="1" s="1"/>
  <c r="I1058" i="1"/>
  <c r="J1058" i="1" s="1"/>
  <c r="I1545" i="1"/>
  <c r="J1545" i="1" s="1"/>
  <c r="I1360" i="1"/>
  <c r="J1360" i="1" s="1"/>
  <c r="I1146" i="1"/>
  <c r="J1146" i="1" s="1"/>
  <c r="I1202" i="1"/>
  <c r="J1202" i="1" s="1"/>
  <c r="I1521" i="1"/>
  <c r="J1521" i="1" s="1"/>
  <c r="I1264" i="1"/>
  <c r="J1264" i="1" s="1"/>
  <c r="I1098" i="1"/>
  <c r="J1098" i="1" s="1"/>
  <c r="I1130" i="1"/>
  <c r="J1130" i="1" s="1"/>
  <c r="I1292" i="1"/>
  <c r="J1292" i="1" s="1"/>
  <c r="I1197" i="1"/>
  <c r="J1197" i="1" s="1"/>
  <c r="I1511" i="1"/>
  <c r="J1511" i="1" s="1"/>
  <c r="I1440" i="1"/>
  <c r="J1440" i="1" s="1"/>
  <c r="I1152" i="1"/>
  <c r="J1152" i="1" s="1"/>
  <c r="I1309" i="1"/>
  <c r="J1309" i="1" s="1"/>
  <c r="I1129" i="1"/>
  <c r="J1129" i="1" s="1"/>
  <c r="I1603" i="1"/>
  <c r="J1603" i="1" s="1"/>
  <c r="I1423" i="1"/>
  <c r="J1423" i="1" s="1"/>
  <c r="I1267" i="1"/>
  <c r="J1267" i="1" s="1"/>
  <c r="I1111" i="1"/>
  <c r="J1111" i="1" s="1"/>
  <c r="I1473" i="1"/>
  <c r="J1473" i="1" s="1"/>
  <c r="I1461" i="1"/>
  <c r="J1461" i="1" s="1"/>
  <c r="I1624" i="1"/>
  <c r="J1624" i="1" s="1"/>
  <c r="I1216" i="1"/>
  <c r="J1216" i="1" s="1"/>
  <c r="I1082" i="1"/>
  <c r="J1082" i="1" s="1"/>
  <c r="I1232" i="1"/>
  <c r="J1232" i="1" s="1"/>
  <c r="I1125" i="1"/>
  <c r="J1125" i="1" s="1"/>
  <c r="I1451" i="1"/>
  <c r="J1451" i="1" s="1"/>
  <c r="I1380" i="1"/>
  <c r="J1380" i="1" s="1"/>
  <c r="I1285" i="1"/>
  <c r="J1285" i="1" s="1"/>
  <c r="I1105" i="1"/>
  <c r="J1105" i="1" s="1"/>
  <c r="I1555" i="1"/>
  <c r="J1555" i="1" s="1"/>
  <c r="I1399" i="1"/>
  <c r="J1399" i="1" s="1"/>
  <c r="I1243" i="1"/>
  <c r="J1243" i="1" s="1"/>
  <c r="I1087" i="1"/>
  <c r="J1087" i="1" s="1"/>
  <c r="I1353" i="1"/>
  <c r="J1353" i="1" s="1"/>
  <c r="I1600" i="1"/>
  <c r="J1600" i="1" s="1"/>
  <c r="I1192" i="1"/>
  <c r="J1192" i="1" s="1"/>
  <c r="I1562" i="1"/>
  <c r="J1562" i="1" s="1"/>
  <c r="I1576" i="1"/>
  <c r="J1576" i="1" s="1"/>
  <c r="I1120" i="1"/>
  <c r="J1120" i="1" s="1"/>
  <c r="I1472" i="1"/>
  <c r="J1472" i="1" s="1"/>
  <c r="I1391" i="1"/>
  <c r="J1391" i="1" s="1"/>
  <c r="I1224" i="1"/>
  <c r="J1224" i="1" s="1"/>
  <c r="I1273" i="1"/>
  <c r="J1273" i="1" s="1"/>
  <c r="I1627" i="1"/>
  <c r="J1627" i="1" s="1"/>
  <c r="I1351" i="1"/>
  <c r="J1351" i="1" s="1"/>
  <c r="I1062" i="1"/>
  <c r="J1062" i="1" s="1"/>
  <c r="I1364" i="1"/>
  <c r="J1364" i="1" s="1"/>
  <c r="I1340" i="1"/>
  <c r="J1340" i="1" s="1"/>
  <c r="I1343" i="1"/>
  <c r="J1343" i="1" s="1"/>
  <c r="I1632" i="1"/>
  <c r="J1632" i="1" s="1"/>
  <c r="I1249" i="1"/>
  <c r="J1249" i="1" s="1"/>
  <c r="I1543" i="1"/>
  <c r="J1543" i="1" s="1"/>
  <c r="I1279" i="1"/>
  <c r="J1279" i="1" s="1"/>
  <c r="I1226" i="1"/>
  <c r="J1226" i="1" s="1"/>
  <c r="I1268" i="1"/>
  <c r="J1268" i="1" s="1"/>
  <c r="I1305" i="1"/>
  <c r="J1305" i="1" s="1"/>
  <c r="I1259" i="1"/>
  <c r="J1259" i="1" s="1"/>
  <c r="I1608" i="1"/>
  <c r="J1608" i="1" s="1"/>
  <c r="I1237" i="1"/>
  <c r="J1237" i="1" s="1"/>
  <c r="I1531" i="1"/>
  <c r="J1531" i="1" s="1"/>
  <c r="I1255" i="1"/>
  <c r="J1255" i="1" s="1"/>
  <c r="I1586" i="1"/>
  <c r="J1586" i="1" s="1"/>
  <c r="I1106" i="1"/>
  <c r="J1106" i="1" s="1"/>
  <c r="I1208" i="1"/>
  <c r="J1208" i="1" s="1"/>
  <c r="I1257" i="1"/>
  <c r="J1257" i="1" s="1"/>
  <c r="I1139" i="1"/>
  <c r="J1139" i="1" s="1"/>
  <c r="I1596" i="1"/>
  <c r="J1596" i="1" s="1"/>
  <c r="I1165" i="1"/>
  <c r="J1165" i="1" s="1"/>
  <c r="I1160" i="1"/>
  <c r="J1160" i="1" s="1"/>
  <c r="I1161" i="1"/>
  <c r="J1161" i="1" s="1"/>
  <c r="I1115" i="1"/>
  <c r="J1115" i="1" s="1"/>
  <c r="I1488" i="1"/>
  <c r="J1488" i="1" s="1"/>
  <c r="I1141" i="1"/>
  <c r="J1141" i="1" s="1"/>
  <c r="I1140" i="1"/>
  <c r="J1140" i="1" s="1"/>
  <c r="I1507" i="1"/>
  <c r="J1507" i="1" s="1"/>
  <c r="I1452" i="1"/>
  <c r="J1452" i="1" s="1"/>
  <c r="I1069" i="1"/>
  <c r="J1069" i="1" s="1"/>
  <c r="I1104" i="1"/>
  <c r="J1104" i="1" s="1"/>
  <c r="I1363" i="1"/>
  <c r="J1363" i="1" s="1"/>
  <c r="I1450" i="1"/>
  <c r="J1450" i="1" s="1"/>
  <c r="I1588" i="1"/>
  <c r="J1588" i="1" s="1"/>
  <c r="I1240" i="1"/>
  <c r="J1240" i="1" s="1"/>
  <c r="I1356" i="1"/>
  <c r="J1356" i="1" s="1"/>
  <c r="I1231" i="1"/>
  <c r="J1231" i="1" s="1"/>
  <c r="I1132" i="1"/>
  <c r="J1132" i="1" s="1"/>
  <c r="I1595" i="1"/>
  <c r="J1595" i="1" s="1"/>
  <c r="I1308" i="1"/>
  <c r="J1308" i="1" s="1"/>
  <c r="I1207" i="1"/>
  <c r="J1207" i="1" s="1"/>
  <c r="I1101" i="1"/>
  <c r="J1101" i="1" s="1"/>
  <c r="I1089" i="1"/>
  <c r="J1089" i="1" s="1"/>
  <c r="I1487" i="1"/>
  <c r="J1487" i="1" s="1"/>
  <c r="I1164" i="1"/>
  <c r="J1164" i="1" s="1"/>
  <c r="I1321" i="1"/>
  <c r="J1321" i="1" s="1"/>
  <c r="I1519" i="1"/>
  <c r="J1519" i="1" s="1"/>
  <c r="I1159" i="1"/>
  <c r="J1159" i="1" s="1"/>
  <c r="I1077" i="1"/>
  <c r="J1077" i="1" s="1"/>
  <c r="I1367" i="1"/>
  <c r="J1367" i="1" s="1"/>
  <c r="I1261" i="1"/>
  <c r="J1261" i="1" s="1"/>
  <c r="I1447" i="1"/>
  <c r="J1447" i="1" s="1"/>
  <c r="I1099" i="1"/>
  <c r="J1099" i="1" s="1"/>
  <c r="I1544" i="1"/>
  <c r="J1544" i="1" s="1"/>
  <c r="I1093" i="1"/>
  <c r="J1093" i="1" s="1"/>
  <c r="I1387" i="1"/>
  <c r="J1387" i="1" s="1"/>
  <c r="I1136" i="1"/>
  <c r="J1136" i="1" s="1"/>
  <c r="I1297" i="1"/>
  <c r="J1297" i="1" s="1"/>
  <c r="I1123" i="1"/>
  <c r="J1123" i="1" s="1"/>
  <c r="I1571" i="1"/>
  <c r="J1571" i="1" s="1"/>
  <c r="I1117" i="1"/>
  <c r="J1117" i="1" s="1"/>
  <c r="I1075" i="1"/>
  <c r="J1075" i="1" s="1"/>
  <c r="I1428" i="1"/>
  <c r="J1428" i="1" s="1"/>
  <c r="I1556" i="1"/>
  <c r="J1556" i="1" s="1"/>
  <c r="I1081" i="1"/>
  <c r="J1081" i="1" s="1"/>
  <c r="I1063" i="1"/>
  <c r="J1063" i="1" s="1"/>
  <c r="I1332" i="1"/>
  <c r="J1332" i="1" s="1"/>
  <c r="I1296" i="1"/>
  <c r="J1296" i="1" s="1"/>
  <c r="I1471" i="1"/>
  <c r="J1471" i="1" s="1"/>
  <c r="I1411" i="1"/>
  <c r="J1411" i="1" s="1"/>
  <c r="I1128" i="1"/>
  <c r="J1128" i="1" s="1"/>
  <c r="I1375" i="1"/>
  <c r="J1375" i="1" s="1"/>
  <c r="I1070" i="1"/>
  <c r="J1070" i="1" s="1"/>
  <c r="I1068" i="1"/>
  <c r="J1068" i="1" s="1"/>
  <c r="I1315" i="1"/>
  <c r="J1315" i="1" s="1"/>
  <c r="I1579" i="1"/>
  <c r="J1579" i="1" s="1"/>
  <c r="I1219" i="1"/>
  <c r="J1219" i="1" s="1"/>
  <c r="I1195" i="1"/>
  <c r="J1195" i="1" s="1"/>
  <c r="I1429" i="1"/>
  <c r="J1429" i="1" s="1"/>
  <c r="I4034" i="1"/>
  <c r="J4034" i="1" s="1"/>
  <c r="I4035" i="1"/>
  <c r="J4035" i="1" s="1"/>
  <c r="I4037" i="1"/>
  <c r="J4037" i="1" s="1"/>
  <c r="I4040" i="1"/>
  <c r="J4040" i="1" s="1"/>
  <c r="I4042" i="1"/>
  <c r="J4042" i="1" s="1"/>
  <c r="I4047" i="1"/>
  <c r="J4047" i="1" s="1"/>
  <c r="I4041" i="1"/>
  <c r="J4041" i="1" s="1"/>
  <c r="I4038" i="1"/>
  <c r="J4038" i="1" s="1"/>
  <c r="I4033" i="1"/>
  <c r="J4033" i="1" s="1"/>
  <c r="I4045" i="1"/>
  <c r="J4045" i="1" s="1"/>
  <c r="I4046" i="1"/>
  <c r="J4046" i="1" s="1"/>
  <c r="I4043" i="1"/>
  <c r="J4043" i="1" s="1"/>
  <c r="I4048" i="1"/>
  <c r="J4048" i="1" s="1"/>
  <c r="I4039" i="1"/>
  <c r="J4039" i="1" s="1"/>
  <c r="I4036" i="1"/>
  <c r="J4036" i="1" s="1"/>
  <c r="I4044" i="1"/>
  <c r="J4044" i="1" s="1"/>
  <c r="I4032" i="1"/>
  <c r="J4032" i="1" s="1"/>
  <c r="I334" i="1"/>
  <c r="J334" i="1" s="1"/>
  <c r="I356" i="1"/>
  <c r="J356" i="1" s="1"/>
  <c r="I382" i="1"/>
  <c r="J382" i="1" s="1"/>
  <c r="J335" i="1"/>
  <c r="I358" i="1"/>
  <c r="J358" i="1" s="1"/>
  <c r="I383" i="1"/>
  <c r="J383" i="1" s="1"/>
  <c r="I352" i="1"/>
  <c r="J352" i="1" s="1"/>
  <c r="I385" i="1"/>
  <c r="J385" i="1" s="1"/>
  <c r="I353" i="1"/>
  <c r="J353" i="1" s="1"/>
  <c r="I359" i="1"/>
  <c r="J359" i="1" s="1"/>
  <c r="I341" i="1"/>
  <c r="J341" i="1" s="1"/>
  <c r="I375" i="1"/>
  <c r="J375" i="1" s="1"/>
  <c r="I345" i="1"/>
  <c r="J345" i="1" s="1"/>
  <c r="I380" i="1"/>
  <c r="J380" i="1" s="1"/>
  <c r="I349" i="1"/>
  <c r="J349" i="1" s="1"/>
  <c r="I363" i="1"/>
  <c r="J363" i="1" s="1"/>
  <c r="I370" i="1"/>
  <c r="J370" i="1" s="1"/>
  <c r="I371" i="1"/>
  <c r="J371" i="1" s="1"/>
  <c r="I373" i="1"/>
  <c r="J373" i="1" s="1"/>
  <c r="J337" i="1"/>
  <c r="I329" i="1"/>
  <c r="J329" i="1" s="1"/>
  <c r="J339" i="1"/>
  <c r="I344" i="1"/>
  <c r="J344" i="1" s="1"/>
  <c r="I351" i="1"/>
  <c r="J351" i="1" s="1"/>
  <c r="I365" i="1"/>
  <c r="J365" i="1" s="1"/>
  <c r="I346" i="1"/>
  <c r="J346" i="1" s="1"/>
  <c r="I361" i="1"/>
  <c r="J361" i="1" s="1"/>
  <c r="I377" i="1"/>
  <c r="J377" i="1" s="1"/>
  <c r="I330" i="1"/>
  <c r="J330" i="1" s="1"/>
  <c r="I372" i="1"/>
  <c r="J372" i="1" s="1"/>
  <c r="I374" i="1"/>
  <c r="J374" i="1" s="1"/>
  <c r="I366" i="1"/>
  <c r="J366" i="1" s="1"/>
  <c r="J342" i="1"/>
  <c r="I332" i="1"/>
  <c r="J332" i="1" s="1"/>
  <c r="I381" i="1"/>
  <c r="J381" i="1" s="1"/>
  <c r="I364" i="1"/>
  <c r="J364" i="1" s="1"/>
  <c r="I357" i="1"/>
  <c r="J357" i="1" s="1"/>
  <c r="I354" i="1"/>
  <c r="J354" i="1" s="1"/>
  <c r="I368" i="1"/>
  <c r="J368" i="1" s="1"/>
  <c r="I347" i="1"/>
  <c r="J347" i="1" s="1"/>
  <c r="I360" i="1"/>
  <c r="J360" i="1" s="1"/>
  <c r="I367" i="1"/>
  <c r="J367" i="1" s="1"/>
  <c r="I376" i="1"/>
  <c r="J376" i="1" s="1"/>
  <c r="I348" i="1"/>
  <c r="J348" i="1" s="1"/>
  <c r="I355" i="1"/>
  <c r="J355" i="1" s="1"/>
  <c r="I386" i="1"/>
  <c r="J386" i="1" s="1"/>
  <c r="I331" i="1"/>
  <c r="J331" i="1" s="1"/>
  <c r="I350" i="1"/>
  <c r="J350" i="1" s="1"/>
  <c r="I369" i="1"/>
  <c r="J369" i="1" s="1"/>
  <c r="J336" i="1"/>
  <c r="I378" i="1"/>
  <c r="J378" i="1" s="1"/>
  <c r="I343" i="1"/>
  <c r="J343" i="1" s="1"/>
  <c r="I384" i="1"/>
  <c r="J384" i="1" s="1"/>
  <c r="I340" i="1"/>
  <c r="J340" i="1" s="1"/>
  <c r="J338" i="1"/>
  <c r="I379" i="1"/>
  <c r="J379" i="1" s="1"/>
  <c r="I333" i="1"/>
  <c r="J333" i="1" s="1"/>
  <c r="I362" i="1"/>
  <c r="J362" i="1" s="1"/>
  <c r="I3906" i="1"/>
  <c r="J3906" i="1" s="1"/>
  <c r="I3910" i="1"/>
  <c r="J3910" i="1" s="1"/>
  <c r="I3946" i="1"/>
  <c r="J3946" i="1" s="1"/>
  <c r="I3949" i="1"/>
  <c r="J3949" i="1" s="1"/>
  <c r="I3951" i="1"/>
  <c r="J3951" i="1" s="1"/>
  <c r="I3909" i="1"/>
  <c r="J3909" i="1" s="1"/>
  <c r="I3954" i="1"/>
  <c r="J3954" i="1" s="1"/>
  <c r="I3916" i="1"/>
  <c r="J3916" i="1" s="1"/>
  <c r="I3937" i="1"/>
  <c r="J3937" i="1" s="1"/>
  <c r="I3934" i="1"/>
  <c r="J3934" i="1" s="1"/>
  <c r="I3915" i="1"/>
  <c r="J3915" i="1" s="1"/>
  <c r="I3939" i="1"/>
  <c r="J3939" i="1" s="1"/>
  <c r="I3941" i="1"/>
  <c r="J3941" i="1" s="1"/>
  <c r="I3942" i="1"/>
  <c r="J3942" i="1" s="1"/>
  <c r="I3953" i="1"/>
  <c r="J3953" i="1" s="1"/>
  <c r="I3958" i="1"/>
  <c r="J3958" i="1" s="1"/>
  <c r="I3952" i="1"/>
  <c r="J3952" i="1" s="1"/>
  <c r="I3936" i="1"/>
  <c r="J3936" i="1" s="1"/>
  <c r="I3955" i="1"/>
  <c r="J3955" i="1" s="1"/>
  <c r="I3914" i="1"/>
  <c r="J3914" i="1" s="1"/>
  <c r="I3933" i="1"/>
  <c r="J3933" i="1" s="1"/>
  <c r="I3940" i="1"/>
  <c r="J3940" i="1" s="1"/>
  <c r="I3950" i="1"/>
  <c r="J3950" i="1" s="1"/>
  <c r="I3948" i="1"/>
  <c r="J3948" i="1" s="1"/>
  <c r="I3912" i="1"/>
  <c r="J3912" i="1" s="1"/>
  <c r="I3945" i="1"/>
  <c r="J3945" i="1" s="1"/>
  <c r="I3908" i="1"/>
  <c r="J3908" i="1" s="1"/>
  <c r="I3932" i="1"/>
  <c r="J3932" i="1" s="1"/>
  <c r="I3947" i="1"/>
  <c r="J3947" i="1" s="1"/>
  <c r="I3911" i="1"/>
  <c r="J3911" i="1" s="1"/>
  <c r="I3943" i="1"/>
  <c r="J3943" i="1" s="1"/>
  <c r="I3957" i="1"/>
  <c r="J3957" i="1" s="1"/>
  <c r="I3907" i="1"/>
  <c r="J3907" i="1" s="1"/>
  <c r="I3931" i="1"/>
  <c r="J3931" i="1" s="1"/>
  <c r="I3959" i="1"/>
  <c r="J3959" i="1" s="1"/>
  <c r="I3938" i="1"/>
  <c r="J3938" i="1" s="1"/>
  <c r="I3944" i="1"/>
  <c r="J3944" i="1" s="1"/>
  <c r="I3956" i="1"/>
  <c r="J3956" i="1" s="1"/>
  <c r="I3935" i="1"/>
  <c r="J3935" i="1" s="1"/>
  <c r="I3960" i="1"/>
  <c r="J3960" i="1" s="1"/>
  <c r="I3913" i="1"/>
  <c r="J3913" i="1" s="1"/>
  <c r="I3402" i="1"/>
  <c r="J3402" i="1" s="1"/>
  <c r="I3394" i="1"/>
  <c r="J3394" i="1" s="1"/>
  <c r="I3395" i="1"/>
  <c r="J3395" i="1" s="1"/>
  <c r="I3397" i="1"/>
  <c r="J3397" i="1" s="1"/>
  <c r="I3401" i="1"/>
  <c r="J3401" i="1" s="1"/>
  <c r="I3399" i="1"/>
  <c r="J3399" i="1" s="1"/>
  <c r="I3400" i="1"/>
  <c r="J3400" i="1" s="1"/>
  <c r="I3396" i="1"/>
  <c r="J3396" i="1" s="1"/>
  <c r="I3403" i="1"/>
  <c r="J3403" i="1" s="1"/>
  <c r="I3404" i="1"/>
  <c r="J3404" i="1" s="1"/>
  <c r="I3393" i="1"/>
  <c r="J3393" i="1" s="1"/>
  <c r="I3398" i="1"/>
  <c r="J3398" i="1" s="1"/>
  <c r="I1034" i="1"/>
  <c r="J1034" i="1" s="1"/>
  <c r="I1035" i="1"/>
  <c r="J1035" i="1" s="1"/>
  <c r="I1037" i="1"/>
  <c r="J1037" i="1" s="1"/>
  <c r="I1033" i="1"/>
  <c r="J1033" i="1" s="1"/>
  <c r="I1036" i="1"/>
  <c r="J1036" i="1" s="1"/>
  <c r="I1038" i="1"/>
  <c r="J1038" i="1" s="1"/>
  <c r="I1039" i="1"/>
  <c r="J1039" i="1" s="1"/>
  <c r="I3335" i="1"/>
  <c r="J3335" i="1" s="1"/>
  <c r="I3337" i="1"/>
  <c r="J3337" i="1" s="1"/>
  <c r="I3339" i="1"/>
  <c r="J3339" i="1" s="1"/>
  <c r="I3341" i="1"/>
  <c r="J3341" i="1" s="1"/>
  <c r="I3344" i="1"/>
  <c r="J3344" i="1" s="1"/>
  <c r="I3336" i="1"/>
  <c r="J3336" i="1" s="1"/>
  <c r="I3342" i="1"/>
  <c r="J3342" i="1" s="1"/>
  <c r="I3340" i="1"/>
  <c r="J3340" i="1" s="1"/>
  <c r="I3343" i="1"/>
  <c r="J3343" i="1" s="1"/>
  <c r="I3338" i="1"/>
  <c r="J3338" i="1" s="1"/>
  <c r="I3345" i="1"/>
  <c r="J3345" i="1" s="1"/>
  <c r="I971" i="1"/>
  <c r="J971" i="1" s="1"/>
  <c r="I1001" i="1"/>
  <c r="J1001" i="1" s="1"/>
  <c r="I965" i="1"/>
  <c r="J965" i="1" s="1"/>
  <c r="I999" i="1"/>
  <c r="J999" i="1" s="1"/>
  <c r="I975" i="1"/>
  <c r="J975" i="1" s="1"/>
  <c r="I1011" i="1"/>
  <c r="J1011" i="1" s="1"/>
  <c r="I981" i="1"/>
  <c r="J981" i="1" s="1"/>
  <c r="I977" i="1"/>
  <c r="J977" i="1" s="1"/>
  <c r="I987" i="1"/>
  <c r="J987" i="1" s="1"/>
  <c r="I988" i="1"/>
  <c r="J988" i="1" s="1"/>
  <c r="I989" i="1"/>
  <c r="J989" i="1" s="1"/>
  <c r="I994" i="1"/>
  <c r="J994" i="1" s="1"/>
  <c r="I970" i="1"/>
  <c r="J970" i="1" s="1"/>
  <c r="I982" i="1"/>
  <c r="J982" i="1" s="1"/>
  <c r="I992" i="1"/>
  <c r="J992" i="1" s="1"/>
  <c r="I995" i="1"/>
  <c r="J995" i="1" s="1"/>
  <c r="I1006" i="1"/>
  <c r="J1006" i="1" s="1"/>
  <c r="I957" i="1"/>
  <c r="J957" i="1" s="1"/>
  <c r="I963" i="1"/>
  <c r="J963" i="1" s="1"/>
  <c r="I964" i="1"/>
  <c r="J964" i="1" s="1"/>
  <c r="I958" i="1"/>
  <c r="J958" i="1" s="1"/>
  <c r="I1013" i="1"/>
  <c r="J1013" i="1" s="1"/>
  <c r="I1000" i="1"/>
  <c r="J1000" i="1" s="1"/>
  <c r="I993" i="1"/>
  <c r="J993" i="1" s="1"/>
  <c r="I991" i="1"/>
  <c r="J991" i="1" s="1"/>
  <c r="I998" i="1"/>
  <c r="J998" i="1" s="1"/>
  <c r="I1012" i="1"/>
  <c r="J1012" i="1" s="1"/>
  <c r="I990" i="1"/>
  <c r="J990" i="1" s="1"/>
  <c r="I1004" i="1"/>
  <c r="J1004" i="1" s="1"/>
  <c r="I976" i="1"/>
  <c r="J976" i="1" s="1"/>
  <c r="I978" i="1"/>
  <c r="J978" i="1" s="1"/>
  <c r="I980" i="1"/>
  <c r="J980" i="1" s="1"/>
  <c r="I1005" i="1"/>
  <c r="J1005" i="1" s="1"/>
  <c r="I966" i="1"/>
  <c r="J966" i="1" s="1"/>
  <c r="I968" i="1"/>
  <c r="J968" i="1" s="1"/>
  <c r="I969" i="1"/>
  <c r="J969" i="1" s="1"/>
  <c r="I983" i="1"/>
  <c r="J983" i="1" s="1"/>
  <c r="I1014" i="1"/>
  <c r="J1014" i="1" s="1"/>
  <c r="I997" i="1"/>
  <c r="J997" i="1" s="1"/>
  <c r="I1003" i="1"/>
  <c r="J1003" i="1" s="1"/>
  <c r="I985" i="1"/>
  <c r="J985" i="1" s="1"/>
  <c r="I979" i="1"/>
  <c r="J979" i="1" s="1"/>
  <c r="I961" i="1"/>
  <c r="J961" i="1" s="1"/>
  <c r="I1008" i="1"/>
  <c r="J1008" i="1" s="1"/>
  <c r="I1007" i="1"/>
  <c r="J1007" i="1" s="1"/>
  <c r="I984" i="1"/>
  <c r="J984" i="1" s="1"/>
  <c r="I1010" i="1"/>
  <c r="J1010" i="1" s="1"/>
  <c r="I960" i="1"/>
  <c r="J960" i="1" s="1"/>
  <c r="I974" i="1"/>
  <c r="J974" i="1" s="1"/>
  <c r="I973" i="1"/>
  <c r="J973" i="1" s="1"/>
  <c r="I996" i="1"/>
  <c r="J996" i="1" s="1"/>
  <c r="I962" i="1"/>
  <c r="J962" i="1" s="1"/>
  <c r="I1015" i="1"/>
  <c r="J1015" i="1" s="1"/>
  <c r="I1002" i="1"/>
  <c r="J1002" i="1" s="1"/>
  <c r="I959" i="1"/>
  <c r="J959" i="1" s="1"/>
  <c r="I1009" i="1"/>
  <c r="J1009" i="1" s="1"/>
  <c r="I967" i="1"/>
  <c r="J967" i="1" s="1"/>
  <c r="I972" i="1"/>
  <c r="J972" i="1" s="1"/>
  <c r="I986" i="1"/>
  <c r="J986" i="1" s="1"/>
  <c r="I293" i="1"/>
  <c r="J293" i="1" s="1"/>
  <c r="I294" i="1"/>
  <c r="J294" i="1" s="1"/>
  <c r="I296" i="1"/>
  <c r="J296" i="1" s="1"/>
  <c r="I295" i="1"/>
  <c r="J295" i="1" s="1"/>
  <c r="I3293" i="1"/>
  <c r="J3293" i="1" s="1"/>
  <c r="I3295" i="1"/>
  <c r="J3295" i="1" s="1"/>
  <c r="I3298" i="1"/>
  <c r="J3298" i="1" s="1"/>
  <c r="I3301" i="1"/>
  <c r="J3301" i="1" s="1"/>
  <c r="I3286" i="1"/>
  <c r="J3286" i="1" s="1"/>
  <c r="I3289" i="1"/>
  <c r="J3289" i="1" s="1"/>
  <c r="I3294" i="1"/>
  <c r="J3294" i="1" s="1"/>
  <c r="I3287" i="1"/>
  <c r="J3287" i="1" s="1"/>
  <c r="I3291" i="1"/>
  <c r="J3291" i="1" s="1"/>
  <c r="I3297" i="1"/>
  <c r="J3297" i="1" s="1"/>
  <c r="I3288" i="1"/>
  <c r="J3288" i="1" s="1"/>
  <c r="I3285" i="1"/>
  <c r="J3285" i="1" s="1"/>
  <c r="I3290" i="1"/>
  <c r="J3290" i="1" s="1"/>
  <c r="I3292" i="1"/>
  <c r="J3292" i="1" s="1"/>
  <c r="I3296" i="1"/>
  <c r="J3296" i="1" s="1"/>
  <c r="I646" i="1"/>
  <c r="J646" i="1" s="1"/>
  <c r="I651" i="1"/>
  <c r="J651" i="1" s="1"/>
  <c r="I647" i="1"/>
  <c r="J647" i="1" s="1"/>
  <c r="I653" i="1"/>
  <c r="J653" i="1" s="1"/>
  <c r="I649" i="1"/>
  <c r="J649" i="1" s="1"/>
  <c r="I652" i="1"/>
  <c r="J652" i="1" s="1"/>
  <c r="I650" i="1"/>
  <c r="J650" i="1" s="1"/>
  <c r="I655" i="1"/>
  <c r="J655" i="1" s="1"/>
  <c r="I645" i="1"/>
  <c r="J645" i="1" s="1"/>
  <c r="I654" i="1"/>
  <c r="J654" i="1" s="1"/>
  <c r="I648" i="1"/>
  <c r="J648" i="1" s="1"/>
  <c r="I656" i="1"/>
  <c r="J656" i="1" s="1"/>
  <c r="I3807" i="1"/>
  <c r="J3807" i="1" s="1"/>
  <c r="I3813" i="1"/>
  <c r="J3813" i="1" s="1"/>
  <c r="I3790" i="1"/>
  <c r="J3790" i="1" s="1"/>
  <c r="I3795" i="1"/>
  <c r="J3795" i="1" s="1"/>
  <c r="I3798" i="1"/>
  <c r="J3798" i="1" s="1"/>
  <c r="I3809" i="1"/>
  <c r="J3809" i="1" s="1"/>
  <c r="I3797" i="1"/>
  <c r="J3797" i="1" s="1"/>
  <c r="I3802" i="1"/>
  <c r="J3802" i="1" s="1"/>
  <c r="I3814" i="1"/>
  <c r="J3814" i="1" s="1"/>
  <c r="I3801" i="1"/>
  <c r="J3801" i="1" s="1"/>
  <c r="I3806" i="1"/>
  <c r="J3806" i="1" s="1"/>
  <c r="I3805" i="1"/>
  <c r="J3805" i="1" s="1"/>
  <c r="I3810" i="1"/>
  <c r="J3810" i="1" s="1"/>
  <c r="I3804" i="1"/>
  <c r="J3804" i="1" s="1"/>
  <c r="I3794" i="1"/>
  <c r="J3794" i="1" s="1"/>
  <c r="I3796" i="1"/>
  <c r="J3796" i="1" s="1"/>
  <c r="I3803" i="1"/>
  <c r="J3803" i="1" s="1"/>
  <c r="I3793" i="1"/>
  <c r="J3793" i="1" s="1"/>
  <c r="I3812" i="1"/>
  <c r="J3812" i="1" s="1"/>
  <c r="I3800" i="1"/>
  <c r="J3800" i="1" s="1"/>
  <c r="I3792" i="1"/>
  <c r="J3792" i="1" s="1"/>
  <c r="I3811" i="1"/>
  <c r="J3811" i="1" s="1"/>
  <c r="I3808" i="1"/>
  <c r="J3808" i="1" s="1"/>
  <c r="I3815" i="1"/>
  <c r="J3815" i="1" s="1"/>
  <c r="I3799" i="1"/>
  <c r="J3799" i="1" s="1"/>
  <c r="I3791" i="1"/>
  <c r="J3791" i="1" s="1"/>
  <c r="I3816" i="1"/>
  <c r="J3816" i="1" s="1"/>
  <c r="I598" i="1"/>
  <c r="J598" i="1" s="1"/>
  <c r="I584" i="1"/>
  <c r="J584" i="1" s="1"/>
  <c r="I586" i="1"/>
  <c r="J586" i="1" s="1"/>
  <c r="I591" i="1"/>
  <c r="J591" i="1" s="1"/>
  <c r="I593" i="1"/>
  <c r="J593" i="1" s="1"/>
  <c r="I605" i="1"/>
  <c r="J605" i="1" s="1"/>
  <c r="I569" i="1"/>
  <c r="J569" i="1" s="1"/>
  <c r="I574" i="1"/>
  <c r="J574" i="1" s="1"/>
  <c r="I579" i="1"/>
  <c r="J579" i="1" s="1"/>
  <c r="I581" i="1"/>
  <c r="J581" i="1" s="1"/>
  <c r="I562" i="1"/>
  <c r="J562" i="1" s="1"/>
  <c r="I567" i="1"/>
  <c r="J567" i="1" s="1"/>
  <c r="I603" i="1"/>
  <c r="J603" i="1" s="1"/>
  <c r="I572" i="1"/>
  <c r="J572" i="1" s="1"/>
  <c r="I592" i="1"/>
  <c r="J592" i="1" s="1"/>
  <c r="I568" i="1"/>
  <c r="J568" i="1" s="1"/>
  <c r="I570" i="1"/>
  <c r="J570" i="1" s="1"/>
  <c r="I597" i="1"/>
  <c r="J597" i="1" s="1"/>
  <c r="I599" i="1"/>
  <c r="J599" i="1" s="1"/>
  <c r="I573" i="1"/>
  <c r="J573" i="1" s="1"/>
  <c r="I575" i="1"/>
  <c r="J575" i="1" s="1"/>
  <c r="I596" i="1"/>
  <c r="J596" i="1" s="1"/>
  <c r="I561" i="1"/>
  <c r="J561" i="1" s="1"/>
  <c r="I565" i="1"/>
  <c r="J565" i="1" s="1"/>
  <c r="I566" i="1"/>
  <c r="J566" i="1" s="1"/>
  <c r="I604" i="1"/>
  <c r="J604" i="1" s="1"/>
  <c r="I587" i="1"/>
  <c r="J587" i="1" s="1"/>
  <c r="I588" i="1"/>
  <c r="J588" i="1" s="1"/>
  <c r="I595" i="1"/>
  <c r="J595" i="1" s="1"/>
  <c r="I577" i="1"/>
  <c r="J577" i="1" s="1"/>
  <c r="I600" i="1"/>
  <c r="J600" i="1" s="1"/>
  <c r="I578" i="1"/>
  <c r="J578" i="1" s="1"/>
  <c r="I594" i="1"/>
  <c r="J594" i="1" s="1"/>
  <c r="I580" i="1"/>
  <c r="J580" i="1" s="1"/>
  <c r="I582" i="1"/>
  <c r="J582" i="1" s="1"/>
  <c r="I564" i="1"/>
  <c r="J564" i="1" s="1"/>
  <c r="I583" i="1"/>
  <c r="J583" i="1" s="1"/>
  <c r="I585" i="1"/>
  <c r="J585" i="1" s="1"/>
  <c r="I576" i="1"/>
  <c r="J576" i="1" s="1"/>
  <c r="I563" i="1"/>
  <c r="J563" i="1" s="1"/>
  <c r="I602" i="1"/>
  <c r="J602" i="1" s="1"/>
  <c r="I560" i="1"/>
  <c r="J560" i="1" s="1"/>
  <c r="I601" i="1"/>
  <c r="J601" i="1" s="1"/>
  <c r="I590" i="1"/>
  <c r="J590" i="1" s="1"/>
  <c r="I589" i="1"/>
  <c r="J589" i="1" s="1"/>
  <c r="I571" i="1"/>
  <c r="J571" i="1" s="1"/>
  <c r="I3172" i="1"/>
  <c r="J3172" i="1" s="1"/>
  <c r="I3203" i="1"/>
  <c r="J3203" i="1" s="1"/>
  <c r="I3148" i="1"/>
  <c r="J3148" i="1" s="1"/>
  <c r="I3174" i="1"/>
  <c r="J3174" i="1" s="1"/>
  <c r="I3209" i="1"/>
  <c r="J3209" i="1" s="1"/>
  <c r="I3149" i="1"/>
  <c r="J3149" i="1" s="1"/>
  <c r="I3178" i="1"/>
  <c r="J3178" i="1" s="1"/>
  <c r="I3210" i="1"/>
  <c r="J3210" i="1" s="1"/>
  <c r="I3150" i="1"/>
  <c r="J3150" i="1" s="1"/>
  <c r="I3179" i="1"/>
  <c r="J3179" i="1" s="1"/>
  <c r="I3214" i="1"/>
  <c r="J3214" i="1" s="1"/>
  <c r="I3155" i="1"/>
  <c r="J3155" i="1" s="1"/>
  <c r="I3183" i="1"/>
  <c r="J3183" i="1" s="1"/>
  <c r="I3219" i="1"/>
  <c r="J3219" i="1" s="1"/>
  <c r="I3159" i="1"/>
  <c r="J3159" i="1" s="1"/>
  <c r="I3217" i="1"/>
  <c r="J3217" i="1" s="1"/>
  <c r="I3161" i="1"/>
  <c r="J3161" i="1" s="1"/>
  <c r="I3221" i="1"/>
  <c r="J3221" i="1" s="1"/>
  <c r="I3166" i="1"/>
  <c r="J3166" i="1" s="1"/>
  <c r="I3222" i="1"/>
  <c r="J3222" i="1" s="1"/>
  <c r="I3173" i="1"/>
  <c r="J3173" i="1" s="1"/>
  <c r="I3185" i="1"/>
  <c r="J3185" i="1" s="1"/>
  <c r="I3195" i="1"/>
  <c r="J3195" i="1" s="1"/>
  <c r="I3181" i="1"/>
  <c r="J3181" i="1" s="1"/>
  <c r="I3190" i="1"/>
  <c r="J3190" i="1" s="1"/>
  <c r="I3197" i="1"/>
  <c r="J3197" i="1" s="1"/>
  <c r="I3207" i="1"/>
  <c r="J3207" i="1" s="1"/>
  <c r="I3202" i="1"/>
  <c r="J3202" i="1" s="1"/>
  <c r="I3147" i="1"/>
  <c r="J3147" i="1" s="1"/>
  <c r="I3154" i="1"/>
  <c r="J3154" i="1" s="1"/>
  <c r="I3157" i="1"/>
  <c r="J3157" i="1" s="1"/>
  <c r="I3171" i="1"/>
  <c r="J3171" i="1" s="1"/>
  <c r="I3160" i="1"/>
  <c r="J3160" i="1" s="1"/>
  <c r="I3167" i="1"/>
  <c r="J3167" i="1" s="1"/>
  <c r="I3192" i="1"/>
  <c r="J3192" i="1" s="1"/>
  <c r="I3194" i="1"/>
  <c r="J3194" i="1" s="1"/>
  <c r="I3158" i="1"/>
  <c r="J3158" i="1" s="1"/>
  <c r="I3196" i="1"/>
  <c r="J3196" i="1" s="1"/>
  <c r="I3168" i="1"/>
  <c r="J3168" i="1" s="1"/>
  <c r="I3187" i="1"/>
  <c r="J3187" i="1" s="1"/>
  <c r="I3218" i="1"/>
  <c r="J3218" i="1" s="1"/>
  <c r="I3189" i="1"/>
  <c r="J3189" i="1" s="1"/>
  <c r="I3184" i="1"/>
  <c r="J3184" i="1" s="1"/>
  <c r="I3156" i="1"/>
  <c r="J3156" i="1" s="1"/>
  <c r="I3175" i="1"/>
  <c r="J3175" i="1" s="1"/>
  <c r="I3152" i="1"/>
  <c r="J3152" i="1" s="1"/>
  <c r="I3163" i="1"/>
  <c r="J3163" i="1" s="1"/>
  <c r="I3177" i="1"/>
  <c r="J3177" i="1" s="1"/>
  <c r="I3153" i="1"/>
  <c r="J3153" i="1" s="1"/>
  <c r="I3212" i="1"/>
  <c r="J3212" i="1" s="1"/>
  <c r="I3193" i="1"/>
  <c r="J3193" i="1" s="1"/>
  <c r="I3165" i="1"/>
  <c r="J3165" i="1" s="1"/>
  <c r="I3188" i="1"/>
  <c r="J3188" i="1" s="1"/>
  <c r="I3145" i="1"/>
  <c r="J3145" i="1" s="1"/>
  <c r="I3182" i="1"/>
  <c r="J3182" i="1" s="1"/>
  <c r="I3198" i="1"/>
  <c r="J3198" i="1" s="1"/>
  <c r="I3191" i="1"/>
  <c r="J3191" i="1" s="1"/>
  <c r="I3164" i="1"/>
  <c r="J3164" i="1" s="1"/>
  <c r="I3213" i="1"/>
  <c r="J3213" i="1" s="1"/>
  <c r="I3215" i="1"/>
  <c r="J3215" i="1" s="1"/>
  <c r="I3223" i="1"/>
  <c r="J3223" i="1" s="1"/>
  <c r="I3186" i="1"/>
  <c r="J3186" i="1" s="1"/>
  <c r="I3220" i="1"/>
  <c r="J3220" i="1" s="1"/>
  <c r="I3162" i="1"/>
  <c r="J3162" i="1" s="1"/>
  <c r="I3199" i="1"/>
  <c r="J3199" i="1" s="1"/>
  <c r="I3170" i="1"/>
  <c r="J3170" i="1" s="1"/>
  <c r="I3201" i="1"/>
  <c r="J3201" i="1" s="1"/>
  <c r="I3208" i="1"/>
  <c r="J3208" i="1" s="1"/>
  <c r="I3205" i="1"/>
  <c r="J3205" i="1" s="1"/>
  <c r="I3176" i="1"/>
  <c r="J3176" i="1" s="1"/>
  <c r="I3206" i="1"/>
  <c r="J3206" i="1" s="1"/>
  <c r="I3216" i="1"/>
  <c r="J3216" i="1" s="1"/>
  <c r="I3146" i="1"/>
  <c r="J3146" i="1" s="1"/>
  <c r="I3204" i="1"/>
  <c r="J3204" i="1" s="1"/>
  <c r="I3180" i="1"/>
  <c r="J3180" i="1" s="1"/>
  <c r="I3211" i="1"/>
  <c r="J3211" i="1" s="1"/>
  <c r="I3200" i="1"/>
  <c r="J3200" i="1" s="1"/>
  <c r="I3169" i="1"/>
  <c r="J3169" i="1" s="1"/>
  <c r="I3151" i="1"/>
  <c r="J3151" i="1" s="1"/>
  <c r="I515" i="1"/>
  <c r="J515" i="1" s="1"/>
  <c r="I557" i="1"/>
  <c r="J557" i="1" s="1"/>
  <c r="I543" i="1"/>
  <c r="J543" i="1" s="1"/>
  <c r="I545" i="1"/>
  <c r="J545" i="1" s="1"/>
  <c r="I507" i="1"/>
  <c r="J507" i="1" s="1"/>
  <c r="I548" i="1"/>
  <c r="J548" i="1" s="1"/>
  <c r="J531" i="1"/>
  <c r="I538" i="1"/>
  <c r="J538" i="1" s="1"/>
  <c r="I555" i="1"/>
  <c r="J555" i="1" s="1"/>
  <c r="I508" i="1"/>
  <c r="J508" i="1" s="1"/>
  <c r="I509" i="1"/>
  <c r="J509" i="1" s="1"/>
  <c r="I514" i="1"/>
  <c r="J514" i="1" s="1"/>
  <c r="I521" i="1"/>
  <c r="J521" i="1" s="1"/>
  <c r="I526" i="1"/>
  <c r="J526" i="1" s="1"/>
  <c r="J533" i="1"/>
  <c r="I550" i="1"/>
  <c r="J550" i="1" s="1"/>
  <c r="I519" i="1"/>
  <c r="J519" i="1" s="1"/>
  <c r="J534" i="1"/>
  <c r="I541" i="1"/>
  <c r="J541" i="1" s="1"/>
  <c r="I516" i="1"/>
  <c r="J516" i="1" s="1"/>
  <c r="I559" i="1"/>
  <c r="J559" i="1" s="1"/>
  <c r="I530" i="1"/>
  <c r="J530" i="1" s="1"/>
  <c r="I512" i="1"/>
  <c r="J512" i="1" s="1"/>
  <c r="I556" i="1"/>
  <c r="J556" i="1" s="1"/>
  <c r="I558" i="1"/>
  <c r="J558" i="1" s="1"/>
  <c r="I546" i="1"/>
  <c r="J546" i="1" s="1"/>
  <c r="I510" i="1"/>
  <c r="J510" i="1" s="1"/>
  <c r="I549" i="1"/>
  <c r="J549" i="1" s="1"/>
  <c r="I551" i="1"/>
  <c r="J551" i="1" s="1"/>
  <c r="I544" i="1"/>
  <c r="J544" i="1" s="1"/>
  <c r="I525" i="1"/>
  <c r="J525" i="1" s="1"/>
  <c r="I527" i="1"/>
  <c r="J527" i="1" s="1"/>
  <c r="I528" i="1"/>
  <c r="J528" i="1" s="1"/>
  <c r="I523" i="1"/>
  <c r="J523" i="1" s="1"/>
  <c r="I537" i="1"/>
  <c r="J537" i="1" s="1"/>
  <c r="I553" i="1"/>
  <c r="J553" i="1" s="1"/>
  <c r="I511" i="1"/>
  <c r="J511" i="1" s="1"/>
  <c r="I554" i="1"/>
  <c r="J554" i="1" s="1"/>
  <c r="I517" i="1"/>
  <c r="J517" i="1" s="1"/>
  <c r="I518" i="1"/>
  <c r="J518" i="1" s="1"/>
  <c r="I539" i="1"/>
  <c r="J539" i="1" s="1"/>
  <c r="J536" i="1"/>
  <c r="I524" i="1"/>
  <c r="J524" i="1" s="1"/>
  <c r="I522" i="1"/>
  <c r="J522" i="1" s="1"/>
  <c r="I552" i="1"/>
  <c r="J552" i="1" s="1"/>
  <c r="I540" i="1"/>
  <c r="J540" i="1" s="1"/>
  <c r="J532" i="1"/>
  <c r="I513" i="1"/>
  <c r="J513" i="1" s="1"/>
  <c r="I542" i="1"/>
  <c r="J542" i="1" s="1"/>
  <c r="I520" i="1"/>
  <c r="J520" i="1" s="1"/>
  <c r="I547" i="1"/>
  <c r="J547" i="1" s="1"/>
  <c r="I529" i="1"/>
  <c r="J529" i="1" s="1"/>
  <c r="J535" i="1"/>
  <c r="I478" i="1"/>
  <c r="J478" i="1" s="1"/>
  <c r="I500" i="1"/>
  <c r="J500" i="1" s="1"/>
  <c r="I502" i="1"/>
  <c r="J502" i="1" s="1"/>
  <c r="I485" i="1"/>
  <c r="J485" i="1" s="1"/>
  <c r="I495" i="1"/>
  <c r="J495" i="1" s="1"/>
  <c r="I490" i="1"/>
  <c r="J490" i="1" s="1"/>
  <c r="I483" i="1"/>
  <c r="J483" i="1" s="1"/>
  <c r="I497" i="1"/>
  <c r="J497" i="1" s="1"/>
  <c r="I489" i="1"/>
  <c r="J489" i="1" s="1"/>
  <c r="I503" i="1"/>
  <c r="J503" i="1" s="1"/>
  <c r="I484" i="1"/>
  <c r="J484" i="1" s="1"/>
  <c r="I493" i="1"/>
  <c r="J493" i="1" s="1"/>
  <c r="I488" i="1"/>
  <c r="J488" i="1" s="1"/>
  <c r="I481" i="1"/>
  <c r="J481" i="1" s="1"/>
  <c r="I498" i="1"/>
  <c r="J498" i="1" s="1"/>
  <c r="I504" i="1"/>
  <c r="J504" i="1" s="1"/>
  <c r="I501" i="1"/>
  <c r="J501" i="1" s="1"/>
  <c r="I480" i="1"/>
  <c r="J480" i="1" s="1"/>
  <c r="I487" i="1"/>
  <c r="J487" i="1" s="1"/>
  <c r="I494" i="1"/>
  <c r="J494" i="1" s="1"/>
  <c r="I486" i="1"/>
  <c r="J486" i="1" s="1"/>
  <c r="I491" i="1"/>
  <c r="J491" i="1" s="1"/>
  <c r="I505" i="1"/>
  <c r="J505" i="1" s="1"/>
  <c r="I506" i="1"/>
  <c r="J506" i="1" s="1"/>
  <c r="I479" i="1"/>
  <c r="J479" i="1" s="1"/>
  <c r="I482" i="1"/>
  <c r="J482" i="1" s="1"/>
  <c r="I492" i="1"/>
  <c r="J492" i="1" s="1"/>
  <c r="I496" i="1"/>
  <c r="J496" i="1" s="1"/>
  <c r="I499" i="1"/>
  <c r="J499" i="1" s="1"/>
  <c r="I477" i="1"/>
  <c r="J477" i="1" s="1"/>
  <c r="I3433" i="1"/>
  <c r="J3433" i="1" s="1"/>
  <c r="I3430" i="1"/>
  <c r="J3430" i="1" s="1"/>
  <c r="I3435" i="1"/>
  <c r="J3435" i="1" s="1"/>
  <c r="I3426" i="1"/>
  <c r="J3426" i="1" s="1"/>
  <c r="I3425" i="1"/>
  <c r="J3425" i="1" s="1"/>
  <c r="I3429" i="1"/>
  <c r="J3429" i="1" s="1"/>
  <c r="I3431" i="1"/>
  <c r="J3431" i="1" s="1"/>
  <c r="I3428" i="1"/>
  <c r="J3428" i="1" s="1"/>
  <c r="I3434" i="1"/>
  <c r="J3434" i="1" s="1"/>
  <c r="I3432" i="1"/>
  <c r="J3432" i="1" s="1"/>
  <c r="I3427" i="1"/>
  <c r="J3427" i="1" s="1"/>
  <c r="I1685" i="1"/>
  <c r="J1685" i="1" s="1"/>
  <c r="I1709" i="1"/>
  <c r="J1709" i="1" s="1"/>
  <c r="I1731" i="1"/>
  <c r="J1731" i="1" s="1"/>
  <c r="I1754" i="1"/>
  <c r="J1754" i="1" s="1"/>
  <c r="I1772" i="1"/>
  <c r="J1772" i="1" s="1"/>
  <c r="I1793" i="1"/>
  <c r="J1793" i="1" s="1"/>
  <c r="I1815" i="1"/>
  <c r="J1815" i="1" s="1"/>
  <c r="I1839" i="1"/>
  <c r="J1839" i="1" s="1"/>
  <c r="I1865" i="1"/>
  <c r="J1865" i="1" s="1"/>
  <c r="I1885" i="1"/>
  <c r="J1885" i="1" s="1"/>
  <c r="I1904" i="1"/>
  <c r="J1904" i="1" s="1"/>
  <c r="I1926" i="1"/>
  <c r="J1926" i="1" s="1"/>
  <c r="I1948" i="1"/>
  <c r="J1948" i="1" s="1"/>
  <c r="I1971" i="1"/>
  <c r="J1971" i="1" s="1"/>
  <c r="I1998" i="1"/>
  <c r="J1998" i="1" s="1"/>
  <c r="I2019" i="1"/>
  <c r="J2019" i="1" s="1"/>
  <c r="I2041" i="1"/>
  <c r="J2041" i="1" s="1"/>
  <c r="I2060" i="1"/>
  <c r="J2060" i="1" s="1"/>
  <c r="I2081" i="1"/>
  <c r="J2081" i="1" s="1"/>
  <c r="I2105" i="1"/>
  <c r="J2105" i="1" s="1"/>
  <c r="I2130" i="1"/>
  <c r="J2130" i="1" s="1"/>
  <c r="I2153" i="1"/>
  <c r="J2153" i="1" s="1"/>
  <c r="I2175" i="1"/>
  <c r="J2175" i="1" s="1"/>
  <c r="I2194" i="1"/>
  <c r="J2194" i="1" s="1"/>
  <c r="I1684" i="1"/>
  <c r="J1684" i="1" s="1"/>
  <c r="I1710" i="1"/>
  <c r="J1710" i="1" s="1"/>
  <c r="I1734" i="1"/>
  <c r="J1734" i="1" s="1"/>
  <c r="I1758" i="1"/>
  <c r="J1758" i="1" s="1"/>
  <c r="I1779" i="1"/>
  <c r="J1779" i="1" s="1"/>
  <c r="I1803" i="1"/>
  <c r="J1803" i="1" s="1"/>
  <c r="I1827" i="1"/>
  <c r="J1827" i="1" s="1"/>
  <c r="I1854" i="1"/>
  <c r="J1854" i="1" s="1"/>
  <c r="I1877" i="1"/>
  <c r="J1877" i="1" s="1"/>
  <c r="I1900" i="1"/>
  <c r="J1900" i="1" s="1"/>
  <c r="I1923" i="1"/>
  <c r="J1923" i="1" s="1"/>
  <c r="I1947" i="1"/>
  <c r="J1947" i="1" s="1"/>
  <c r="I1973" i="1"/>
  <c r="J1973" i="1" s="1"/>
  <c r="I2000" i="1"/>
  <c r="J2000" i="1" s="1"/>
  <c r="I2024" i="1"/>
  <c r="J2024" i="1" s="1"/>
  <c r="I2047" i="1"/>
  <c r="J2047" i="1" s="1"/>
  <c r="I2070" i="1"/>
  <c r="J2070" i="1" s="1"/>
  <c r="I2093" i="1"/>
  <c r="J2093" i="1" s="1"/>
  <c r="I1690" i="1"/>
  <c r="J1690" i="1" s="1"/>
  <c r="I1714" i="1"/>
  <c r="J1714" i="1" s="1"/>
  <c r="I1738" i="1"/>
  <c r="J1738" i="1" s="1"/>
  <c r="I1761" i="1"/>
  <c r="J1761" i="1" s="1"/>
  <c r="I1781" i="1"/>
  <c r="J1781" i="1" s="1"/>
  <c r="I1806" i="1"/>
  <c r="J1806" i="1" s="1"/>
  <c r="I1830" i="1"/>
  <c r="J1830" i="1" s="1"/>
  <c r="I1858" i="1"/>
  <c r="J1858" i="1" s="1"/>
  <c r="I1880" i="1"/>
  <c r="J1880" i="1" s="1"/>
  <c r="I1902" i="1"/>
  <c r="J1902" i="1" s="1"/>
  <c r="I1928" i="1"/>
  <c r="J1928" i="1" s="1"/>
  <c r="I1695" i="1"/>
  <c r="J1695" i="1" s="1"/>
  <c r="I1719" i="1"/>
  <c r="J1719" i="1" s="1"/>
  <c r="I1743" i="1"/>
  <c r="J1743" i="1" s="1"/>
  <c r="I1765" i="1"/>
  <c r="J1765" i="1" s="1"/>
  <c r="I1784" i="1"/>
  <c r="J1784" i="1" s="1"/>
  <c r="I1809" i="1"/>
  <c r="J1809" i="1" s="1"/>
  <c r="I1834" i="1"/>
  <c r="J1834" i="1" s="1"/>
  <c r="I1707" i="1"/>
  <c r="J1707" i="1" s="1"/>
  <c r="I1745" i="1"/>
  <c r="J1745" i="1" s="1"/>
  <c r="I1770" i="1"/>
  <c r="J1770" i="1" s="1"/>
  <c r="I1801" i="1"/>
  <c r="J1801" i="1" s="1"/>
  <c r="I1837" i="1"/>
  <c r="J1837" i="1" s="1"/>
  <c r="I1868" i="1"/>
  <c r="J1868" i="1" s="1"/>
  <c r="I1894" i="1"/>
  <c r="J1894" i="1" s="1"/>
  <c r="I1921" i="1"/>
  <c r="J1921" i="1" s="1"/>
  <c r="I1950" i="1"/>
  <c r="J1950" i="1" s="1"/>
  <c r="I1981" i="1"/>
  <c r="J1981" i="1" s="1"/>
  <c r="I2007" i="1"/>
  <c r="J2007" i="1" s="1"/>
  <c r="I2033" i="1"/>
  <c r="J2033" i="1" s="1"/>
  <c r="I2057" i="1"/>
  <c r="J2057" i="1" s="1"/>
  <c r="I2082" i="1"/>
  <c r="J2082" i="1" s="1"/>
  <c r="I2113" i="1"/>
  <c r="J2113" i="1" s="1"/>
  <c r="I2138" i="1"/>
  <c r="J2138" i="1" s="1"/>
  <c r="I2161" i="1"/>
  <c r="J2161" i="1" s="1"/>
  <c r="I2186" i="1"/>
  <c r="J2186" i="1" s="1"/>
  <c r="I2209" i="1"/>
  <c r="J2209" i="1" s="1"/>
  <c r="I2236" i="1"/>
  <c r="J2236" i="1" s="1"/>
  <c r="I2261" i="1"/>
  <c r="J2261" i="1" s="1"/>
  <c r="I2286" i="1"/>
  <c r="J2286" i="1" s="1"/>
  <c r="I2310" i="1"/>
  <c r="J2310" i="1" s="1"/>
  <c r="I2331" i="1"/>
  <c r="J2331" i="1" s="1"/>
  <c r="I2353" i="1"/>
  <c r="J2353" i="1" s="1"/>
  <c r="I2384" i="1"/>
  <c r="J2384" i="1" s="1"/>
  <c r="I2420" i="1"/>
  <c r="J2420" i="1" s="1"/>
  <c r="I1681" i="1"/>
  <c r="J1681" i="1" s="1"/>
  <c r="I1717" i="1"/>
  <c r="J1717" i="1" s="1"/>
  <c r="I1748" i="1"/>
  <c r="J1748" i="1" s="1"/>
  <c r="I1774" i="1"/>
  <c r="J1774" i="1" s="1"/>
  <c r="I1808" i="1"/>
  <c r="J1808" i="1" s="1"/>
  <c r="I1842" i="1"/>
  <c r="J1842" i="1" s="1"/>
  <c r="I1873" i="1"/>
  <c r="J1873" i="1" s="1"/>
  <c r="I1899" i="1"/>
  <c r="J1899" i="1" s="1"/>
  <c r="I1930" i="1"/>
  <c r="J1930" i="1" s="1"/>
  <c r="I1954" i="1"/>
  <c r="J1954" i="1" s="1"/>
  <c r="I1985" i="1"/>
  <c r="J1985" i="1" s="1"/>
  <c r="I2010" i="1"/>
  <c r="J2010" i="1" s="1"/>
  <c r="I2036" i="1"/>
  <c r="J2036" i="1" s="1"/>
  <c r="I2062" i="1"/>
  <c r="J2062" i="1" s="1"/>
  <c r="I2086" i="1"/>
  <c r="J2086" i="1" s="1"/>
  <c r="I2116" i="1"/>
  <c r="J2116" i="1" s="1"/>
  <c r="I2141" i="1"/>
  <c r="J2141" i="1" s="1"/>
  <c r="I2165" i="1"/>
  <c r="J2165" i="1" s="1"/>
  <c r="I2189" i="1"/>
  <c r="J2189" i="1" s="1"/>
  <c r="I2212" i="1"/>
  <c r="J2212" i="1" s="1"/>
  <c r="I2238" i="1"/>
  <c r="J2238" i="1" s="1"/>
  <c r="I2266" i="1"/>
  <c r="J2266" i="1" s="1"/>
  <c r="I2290" i="1"/>
  <c r="J2290" i="1" s="1"/>
  <c r="I2314" i="1"/>
  <c r="J2314" i="1" s="1"/>
  <c r="I2334" i="1"/>
  <c r="J2334" i="1" s="1"/>
  <c r="I2356" i="1"/>
  <c r="J2356" i="1" s="1"/>
  <c r="I2391" i="1"/>
  <c r="J2391" i="1" s="1"/>
  <c r="I2429" i="1"/>
  <c r="J2429" i="1" s="1"/>
  <c r="I1683" i="1"/>
  <c r="J1683" i="1" s="1"/>
  <c r="I1721" i="1"/>
  <c r="J1721" i="1" s="1"/>
  <c r="I1750" i="1"/>
  <c r="J1750" i="1" s="1"/>
  <c r="I1777" i="1"/>
  <c r="J1777" i="1" s="1"/>
  <c r="I1810" i="1"/>
  <c r="J1810" i="1" s="1"/>
  <c r="I1846" i="1"/>
  <c r="J1846" i="1" s="1"/>
  <c r="I1874" i="1"/>
  <c r="J1874" i="1" s="1"/>
  <c r="I1901" i="1"/>
  <c r="J1901" i="1" s="1"/>
  <c r="I1933" i="1"/>
  <c r="J1933" i="1" s="1"/>
  <c r="I1956" i="1"/>
  <c r="J1956" i="1" s="1"/>
  <c r="I1986" i="1"/>
  <c r="J1986" i="1" s="1"/>
  <c r="I2012" i="1"/>
  <c r="J2012" i="1" s="1"/>
  <c r="I2038" i="1"/>
  <c r="J2038" i="1" s="1"/>
  <c r="I2065" i="1"/>
  <c r="J2065" i="1" s="1"/>
  <c r="I2089" i="1"/>
  <c r="J2089" i="1" s="1"/>
  <c r="I2117" i="1"/>
  <c r="J2117" i="1" s="1"/>
  <c r="I2142" i="1"/>
  <c r="J2142" i="1" s="1"/>
  <c r="I2166" i="1"/>
  <c r="J2166" i="1" s="1"/>
  <c r="I2190" i="1"/>
  <c r="J2190" i="1" s="1"/>
  <c r="I2213" i="1"/>
  <c r="J2213" i="1" s="1"/>
  <c r="I2240" i="1"/>
  <c r="J2240" i="1" s="1"/>
  <c r="I2269" i="1"/>
  <c r="J2269" i="1" s="1"/>
  <c r="I2293" i="1"/>
  <c r="J2293" i="1" s="1"/>
  <c r="I2317" i="1"/>
  <c r="J2317" i="1" s="1"/>
  <c r="I2336" i="1"/>
  <c r="J2336" i="1" s="1"/>
  <c r="I2357" i="1"/>
  <c r="J2357" i="1" s="1"/>
  <c r="I2393" i="1"/>
  <c r="J2393" i="1" s="1"/>
  <c r="I2432" i="1"/>
  <c r="J2432" i="1" s="1"/>
  <c r="I1686" i="1"/>
  <c r="J1686" i="1" s="1"/>
  <c r="I1722" i="1"/>
  <c r="J1722" i="1" s="1"/>
  <c r="I1753" i="1"/>
  <c r="J1753" i="1" s="1"/>
  <c r="I1780" i="1"/>
  <c r="J1780" i="1" s="1"/>
  <c r="I1813" i="1"/>
  <c r="J1813" i="1" s="1"/>
  <c r="I1849" i="1"/>
  <c r="J1849" i="1" s="1"/>
  <c r="I1875" i="1"/>
  <c r="J1875" i="1" s="1"/>
  <c r="I1906" i="1"/>
  <c r="J1906" i="1" s="1"/>
  <c r="I1935" i="1"/>
  <c r="J1935" i="1" s="1"/>
  <c r="I1957" i="1"/>
  <c r="J1957" i="1" s="1"/>
  <c r="I1990" i="1"/>
  <c r="J1990" i="1" s="1"/>
  <c r="I2014" i="1"/>
  <c r="J2014" i="1" s="1"/>
  <c r="I2043" i="1"/>
  <c r="J2043" i="1" s="1"/>
  <c r="I2067" i="1"/>
  <c r="J2067" i="1" s="1"/>
  <c r="I2091" i="1"/>
  <c r="J2091" i="1" s="1"/>
  <c r="I2118" i="1"/>
  <c r="J2118" i="1" s="1"/>
  <c r="I2144" i="1"/>
  <c r="J2144" i="1" s="1"/>
  <c r="I2168" i="1"/>
  <c r="J2168" i="1" s="1"/>
  <c r="I2192" i="1"/>
  <c r="J2192" i="1" s="1"/>
  <c r="I2216" i="1"/>
  <c r="J2216" i="1" s="1"/>
  <c r="I2242" i="1"/>
  <c r="J2242" i="1" s="1"/>
  <c r="I2271" i="1"/>
  <c r="J2271" i="1" s="1"/>
  <c r="I2295" i="1"/>
  <c r="J2295" i="1" s="1"/>
  <c r="I2319" i="1"/>
  <c r="J2319" i="1" s="1"/>
  <c r="I2338" i="1"/>
  <c r="J2338" i="1" s="1"/>
  <c r="I2360" i="1"/>
  <c r="J2360" i="1" s="1"/>
  <c r="I2396" i="1"/>
  <c r="J2396" i="1" s="1"/>
  <c r="I2439" i="1"/>
  <c r="J2439" i="1" s="1"/>
  <c r="I1697" i="1"/>
  <c r="J1697" i="1" s="1"/>
  <c r="I1726" i="1"/>
  <c r="J1726" i="1" s="1"/>
  <c r="I1757" i="1"/>
  <c r="J1757" i="1" s="1"/>
  <c r="I1786" i="1"/>
  <c r="J1786" i="1" s="1"/>
  <c r="I1817" i="1"/>
  <c r="J1817" i="1" s="1"/>
  <c r="I1853" i="1"/>
  <c r="J1853" i="1" s="1"/>
  <c r="I1882" i="1"/>
  <c r="J1882" i="1" s="1"/>
  <c r="I1911" i="1"/>
  <c r="J1911" i="1" s="1"/>
  <c r="I1938" i="1"/>
  <c r="J1938" i="1" s="1"/>
  <c r="I1961" i="1"/>
  <c r="J1961" i="1" s="1"/>
  <c r="I1995" i="1"/>
  <c r="J1995" i="1" s="1"/>
  <c r="I2021" i="1"/>
  <c r="J2021" i="1" s="1"/>
  <c r="I2046" i="1"/>
  <c r="J2046" i="1" s="1"/>
  <c r="I2072" i="1"/>
  <c r="J2072" i="1" s="1"/>
  <c r="I2096" i="1"/>
  <c r="J2096" i="1" s="1"/>
  <c r="I2125" i="1"/>
  <c r="J2125" i="1" s="1"/>
  <c r="I2149" i="1"/>
  <c r="J2149" i="1" s="1"/>
  <c r="I2173" i="1"/>
  <c r="J2173" i="1" s="1"/>
  <c r="I2197" i="1"/>
  <c r="J2197" i="1" s="1"/>
  <c r="I2223" i="1"/>
  <c r="J2223" i="1" s="1"/>
  <c r="I2249" i="1"/>
  <c r="J2249" i="1" s="1"/>
  <c r="I2274" i="1"/>
  <c r="J2274" i="1" s="1"/>
  <c r="I2298" i="1"/>
  <c r="J2298" i="1" s="1"/>
  <c r="I2322" i="1"/>
  <c r="J2322" i="1" s="1"/>
  <c r="I2342" i="1"/>
  <c r="J2342" i="1" s="1"/>
  <c r="I2367" i="1"/>
  <c r="J2367" i="1" s="1"/>
  <c r="I2403" i="1"/>
  <c r="J2403" i="1" s="1"/>
  <c r="I2442" i="1"/>
  <c r="J2442" i="1" s="1"/>
  <c r="I1728" i="1"/>
  <c r="J1728" i="1" s="1"/>
  <c r="I1773" i="1"/>
  <c r="J1773" i="1" s="1"/>
  <c r="I1829" i="1"/>
  <c r="J1829" i="1" s="1"/>
  <c r="I1889" i="1"/>
  <c r="J1889" i="1" s="1"/>
  <c r="I1937" i="1"/>
  <c r="J1937" i="1" s="1"/>
  <c r="I1978" i="1"/>
  <c r="J1978" i="1" s="1"/>
  <c r="I2026" i="1"/>
  <c r="J2026" i="1" s="1"/>
  <c r="I2073" i="1"/>
  <c r="J2073" i="1" s="1"/>
  <c r="I2115" i="1"/>
  <c r="J2115" i="1" s="1"/>
  <c r="I2158" i="1"/>
  <c r="J2158" i="1" s="1"/>
  <c r="I2200" i="1"/>
  <c r="J2200" i="1" s="1"/>
  <c r="I2247" i="1"/>
  <c r="J2247" i="1" s="1"/>
  <c r="I2285" i="1"/>
  <c r="J2285" i="1" s="1"/>
  <c r="I2326" i="1"/>
  <c r="J2326" i="1" s="1"/>
  <c r="I2369" i="1"/>
  <c r="J2369" i="1" s="1"/>
  <c r="I2427" i="1"/>
  <c r="J2427" i="1" s="1"/>
  <c r="I2079" i="1"/>
  <c r="J2079" i="1" s="1"/>
  <c r="I2257" i="1"/>
  <c r="J2257" i="1" s="1"/>
  <c r="I2381" i="1"/>
  <c r="J2381" i="1" s="1"/>
  <c r="I1729" i="1"/>
  <c r="J1729" i="1" s="1"/>
  <c r="I1782" i="1"/>
  <c r="J1782" i="1" s="1"/>
  <c r="I1831" i="1"/>
  <c r="J1831" i="1" s="1"/>
  <c r="I1890" i="1"/>
  <c r="J1890" i="1" s="1"/>
  <c r="I1940" i="1"/>
  <c r="J1940" i="1" s="1"/>
  <c r="I1983" i="1"/>
  <c r="J1983" i="1" s="1"/>
  <c r="I2029" i="1"/>
  <c r="J2029" i="1" s="1"/>
  <c r="I2074" i="1"/>
  <c r="J2074" i="1" s="1"/>
  <c r="I2122" i="1"/>
  <c r="J2122" i="1" s="1"/>
  <c r="I2160" i="1"/>
  <c r="J2160" i="1" s="1"/>
  <c r="I2201" i="1"/>
  <c r="J2201" i="1" s="1"/>
  <c r="I2250" i="1"/>
  <c r="J2250" i="1" s="1"/>
  <c r="I2288" i="1"/>
  <c r="J2288" i="1" s="1"/>
  <c r="I2329" i="1"/>
  <c r="J2329" i="1" s="1"/>
  <c r="I2375" i="1"/>
  <c r="J2375" i="1" s="1"/>
  <c r="I2441" i="1"/>
  <c r="J2441" i="1" s="1"/>
  <c r="I1736" i="1"/>
  <c r="J1736" i="1" s="1"/>
  <c r="I1851" i="1"/>
  <c r="J1851" i="1" s="1"/>
  <c r="I1942" i="1"/>
  <c r="J1942" i="1" s="1"/>
  <c r="I2034" i="1"/>
  <c r="J2034" i="1" s="1"/>
  <c r="I2170" i="1"/>
  <c r="J2170" i="1" s="1"/>
  <c r="I2300" i="1"/>
  <c r="J2300" i="1" s="1"/>
  <c r="I2451" i="1"/>
  <c r="J2451" i="1" s="1"/>
  <c r="I1733" i="1"/>
  <c r="J1733" i="1" s="1"/>
  <c r="I1789" i="1"/>
  <c r="J1789" i="1" s="1"/>
  <c r="I1841" i="1"/>
  <c r="J1841" i="1" s="1"/>
  <c r="I1892" i="1"/>
  <c r="J1892" i="1" s="1"/>
  <c r="I1941" i="1"/>
  <c r="J1941" i="1" s="1"/>
  <c r="I1993" i="1"/>
  <c r="J1993" i="1" s="1"/>
  <c r="I2031" i="1"/>
  <c r="J2031" i="1" s="1"/>
  <c r="I2077" i="1"/>
  <c r="J2077" i="1" s="1"/>
  <c r="I2127" i="1"/>
  <c r="J2127" i="1" s="1"/>
  <c r="I2163" i="1"/>
  <c r="J2163" i="1" s="1"/>
  <c r="I2204" i="1"/>
  <c r="J2204" i="1" s="1"/>
  <c r="I2254" i="1"/>
  <c r="J2254" i="1" s="1"/>
  <c r="I2297" i="1"/>
  <c r="J2297" i="1" s="1"/>
  <c r="I2330" i="1"/>
  <c r="J2330" i="1" s="1"/>
  <c r="I2379" i="1"/>
  <c r="J2379" i="1" s="1"/>
  <c r="I2449" i="1"/>
  <c r="J2449" i="1" s="1"/>
  <c r="I1791" i="1"/>
  <c r="J1791" i="1" s="1"/>
  <c r="I1893" i="1"/>
  <c r="J1893" i="1" s="1"/>
  <c r="I1997" i="1"/>
  <c r="J1997" i="1" s="1"/>
  <c r="I2129" i="1"/>
  <c r="J2129" i="1" s="1"/>
  <c r="I2206" i="1"/>
  <c r="J2206" i="1" s="1"/>
  <c r="I2333" i="1"/>
  <c r="J2333" i="1" s="1"/>
  <c r="I1693" i="1"/>
  <c r="J1693" i="1" s="1"/>
  <c r="I1741" i="1"/>
  <c r="J1741" i="1" s="1"/>
  <c r="I1794" i="1"/>
  <c r="J1794" i="1" s="1"/>
  <c r="I1856" i="1"/>
  <c r="J1856" i="1" s="1"/>
  <c r="I1897" i="1"/>
  <c r="J1897" i="1" s="1"/>
  <c r="I1945" i="1"/>
  <c r="J1945" i="1" s="1"/>
  <c r="I1999" i="1"/>
  <c r="J1999" i="1" s="1"/>
  <c r="I2045" i="1"/>
  <c r="J2045" i="1" s="1"/>
  <c r="I2080" i="1"/>
  <c r="J2080" i="1" s="1"/>
  <c r="I2131" i="1"/>
  <c r="J2131" i="1" s="1"/>
  <c r="I2177" i="1"/>
  <c r="J2177" i="1" s="1"/>
  <c r="I2211" i="1"/>
  <c r="J2211" i="1" s="1"/>
  <c r="I2259" i="1"/>
  <c r="J2259" i="1" s="1"/>
  <c r="I2302" i="1"/>
  <c r="J2302" i="1" s="1"/>
  <c r="I2341" i="1"/>
  <c r="J2341" i="1" s="1"/>
  <c r="I2382" i="1"/>
  <c r="J2382" i="1" s="1"/>
  <c r="I1699" i="1"/>
  <c r="J1699" i="1" s="1"/>
  <c r="I1755" i="1"/>
  <c r="J1755" i="1" s="1"/>
  <c r="I1798" i="1"/>
  <c r="J1798" i="1" s="1"/>
  <c r="I1863" i="1"/>
  <c r="J1863" i="1" s="1"/>
  <c r="I1912" i="1"/>
  <c r="J1912" i="1" s="1"/>
  <c r="I1952" i="1"/>
  <c r="J1952" i="1" s="1"/>
  <c r="I2005" i="1"/>
  <c r="J2005" i="1" s="1"/>
  <c r="I2050" i="1"/>
  <c r="J2050" i="1" s="1"/>
  <c r="I2094" i="1"/>
  <c r="J2094" i="1" s="1"/>
  <c r="I2137" i="1"/>
  <c r="J2137" i="1" s="1"/>
  <c r="I2180" i="1"/>
  <c r="J2180" i="1" s="1"/>
  <c r="I2225" i="1"/>
  <c r="J2225" i="1" s="1"/>
  <c r="I2262" i="1"/>
  <c r="J2262" i="1" s="1"/>
  <c r="I2307" i="1"/>
  <c r="J2307" i="1" s="1"/>
  <c r="I2345" i="1"/>
  <c r="J2345" i="1" s="1"/>
  <c r="I2399" i="1"/>
  <c r="J2399" i="1" s="1"/>
  <c r="I1705" i="1"/>
  <c r="J1705" i="1" s="1"/>
  <c r="I1762" i="1"/>
  <c r="J1762" i="1" s="1"/>
  <c r="I1816" i="1"/>
  <c r="J1816" i="1" s="1"/>
  <c r="I1867" i="1"/>
  <c r="J1867" i="1" s="1"/>
  <c r="I1914" i="1"/>
  <c r="J1914" i="1" s="1"/>
  <c r="I1962" i="1"/>
  <c r="J1962" i="1" s="1"/>
  <c r="I2009" i="1"/>
  <c r="J2009" i="1" s="1"/>
  <c r="I2054" i="1"/>
  <c r="J2054" i="1" s="1"/>
  <c r="I2101" i="1"/>
  <c r="J2101" i="1" s="1"/>
  <c r="I2146" i="1"/>
  <c r="J2146" i="1" s="1"/>
  <c r="I2185" i="1"/>
  <c r="J2185" i="1" s="1"/>
  <c r="I2229" i="1"/>
  <c r="J2229" i="1" s="1"/>
  <c r="I2278" i="1"/>
  <c r="J2278" i="1" s="1"/>
  <c r="I2312" i="1"/>
  <c r="J2312" i="1" s="1"/>
  <c r="I2349" i="1"/>
  <c r="J2349" i="1" s="1"/>
  <c r="I2406" i="1"/>
  <c r="J2406" i="1" s="1"/>
  <c r="I1805" i="1"/>
  <c r="J1805" i="1" s="1"/>
  <c r="I1918" i="1"/>
  <c r="J1918" i="1" s="1"/>
  <c r="I2048" i="1"/>
  <c r="J2048" i="1" s="1"/>
  <c r="I2151" i="1"/>
  <c r="J2151" i="1" s="1"/>
  <c r="I2237" i="1"/>
  <c r="J2237" i="1" s="1"/>
  <c r="I2348" i="1"/>
  <c r="J2348" i="1" s="1"/>
  <c r="I2084" i="1"/>
  <c r="J2084" i="1" s="1"/>
  <c r="I2405" i="1"/>
  <c r="J2405" i="1" s="1"/>
  <c r="I1698" i="1"/>
  <c r="J1698" i="1" s="1"/>
  <c r="I1818" i="1"/>
  <c r="J1818" i="1" s="1"/>
  <c r="I1925" i="1"/>
  <c r="J1925" i="1" s="1"/>
  <c r="I2053" i="1"/>
  <c r="J2053" i="1" s="1"/>
  <c r="I2154" i="1"/>
  <c r="J2154" i="1" s="1"/>
  <c r="I2260" i="1"/>
  <c r="J2260" i="1" s="1"/>
  <c r="I2350" i="1"/>
  <c r="J2350" i="1" s="1"/>
  <c r="I1712" i="1"/>
  <c r="J1712" i="1" s="1"/>
  <c r="I1966" i="1"/>
  <c r="J1966" i="1" s="1"/>
  <c r="I2182" i="1"/>
  <c r="J2182" i="1" s="1"/>
  <c r="I2389" i="1"/>
  <c r="J2389" i="1" s="1"/>
  <c r="I1969" i="1"/>
  <c r="J1969" i="1" s="1"/>
  <c r="I1702" i="1"/>
  <c r="J1702" i="1" s="1"/>
  <c r="I1822" i="1"/>
  <c r="J1822" i="1" s="1"/>
  <c r="I1949" i="1"/>
  <c r="J1949" i="1" s="1"/>
  <c r="I2055" i="1"/>
  <c r="J2055" i="1" s="1"/>
  <c r="I2156" i="1"/>
  <c r="J2156" i="1" s="1"/>
  <c r="I2273" i="1"/>
  <c r="J2273" i="1" s="1"/>
  <c r="I2355" i="1"/>
  <c r="J2355" i="1" s="1"/>
  <c r="I1861" i="1"/>
  <c r="J1861" i="1" s="1"/>
  <c r="I2069" i="1"/>
  <c r="J2069" i="1" s="1"/>
  <c r="I2282" i="1"/>
  <c r="J2282" i="1" s="1"/>
  <c r="I1866" i="1"/>
  <c r="J1866" i="1" s="1"/>
  <c r="I2187" i="1"/>
  <c r="J2187" i="1" s="1"/>
  <c r="I1706" i="1"/>
  <c r="J1706" i="1" s="1"/>
  <c r="I1825" i="1"/>
  <c r="J1825" i="1" s="1"/>
  <c r="I1959" i="1"/>
  <c r="J1959" i="1" s="1"/>
  <c r="I2058" i="1"/>
  <c r="J2058" i="1" s="1"/>
  <c r="I2178" i="1"/>
  <c r="J2178" i="1" s="1"/>
  <c r="I2281" i="1"/>
  <c r="J2281" i="1" s="1"/>
  <c r="I2362" i="1"/>
  <c r="J2362" i="1" s="1"/>
  <c r="I1724" i="1"/>
  <c r="J1724" i="1" s="1"/>
  <c r="I2283" i="1"/>
  <c r="J2283" i="1" s="1"/>
  <c r="I1746" i="1"/>
  <c r="J1746" i="1" s="1"/>
  <c r="I1870" i="1"/>
  <c r="J1870" i="1" s="1"/>
  <c r="I1974" i="1"/>
  <c r="J1974" i="1" s="1"/>
  <c r="I2098" i="1"/>
  <c r="J2098" i="1" s="1"/>
  <c r="I2193" i="1"/>
  <c r="J2193" i="1" s="1"/>
  <c r="I2305" i="1"/>
  <c r="J2305" i="1" s="1"/>
  <c r="I2413" i="1"/>
  <c r="J2413" i="1" s="1"/>
  <c r="I1760" i="1"/>
  <c r="J1760" i="1" s="1"/>
  <c r="I1878" i="1"/>
  <c r="J1878" i="1" s="1"/>
  <c r="I2002" i="1"/>
  <c r="J2002" i="1" s="1"/>
  <c r="I2103" i="1"/>
  <c r="J2103" i="1" s="1"/>
  <c r="I2199" i="1"/>
  <c r="J2199" i="1" s="1"/>
  <c r="I2309" i="1"/>
  <c r="J2309" i="1" s="1"/>
  <c r="I2415" i="1"/>
  <c r="J2415" i="1" s="1"/>
  <c r="I1767" i="1"/>
  <c r="J1767" i="1" s="1"/>
  <c r="I1887" i="1"/>
  <c r="J1887" i="1" s="1"/>
  <c r="I2006" i="1"/>
  <c r="J2006" i="1" s="1"/>
  <c r="I2106" i="1"/>
  <c r="J2106" i="1" s="1"/>
  <c r="I2218" i="1"/>
  <c r="J2218" i="1" s="1"/>
  <c r="I2321" i="1"/>
  <c r="J2321" i="1" s="1"/>
  <c r="I2417" i="1"/>
  <c r="J2417" i="1" s="1"/>
  <c r="I1768" i="1"/>
  <c r="J1768" i="1" s="1"/>
  <c r="I1909" i="1"/>
  <c r="J1909" i="1" s="1"/>
  <c r="I2017" i="1"/>
  <c r="J2017" i="1" s="1"/>
  <c r="I2110" i="1"/>
  <c r="J2110" i="1" s="1"/>
  <c r="I2228" i="1"/>
  <c r="J2228" i="1" s="1"/>
  <c r="I2323" i="1"/>
  <c r="J2323" i="1" s="1"/>
  <c r="I1796" i="1"/>
  <c r="J1796" i="1" s="1"/>
  <c r="I1913" i="1"/>
  <c r="J1913" i="1" s="1"/>
  <c r="I1916" i="1"/>
  <c r="J1916" i="1" s="1"/>
  <c r="I2022" i="1"/>
  <c r="J2022" i="1" s="1"/>
  <c r="I2025" i="1"/>
  <c r="J2025" i="1" s="1"/>
  <c r="I2230" i="1"/>
  <c r="J2230" i="1" s="1"/>
  <c r="I1769" i="1"/>
  <c r="J1769" i="1" s="1"/>
  <c r="I2134" i="1"/>
  <c r="J2134" i="1" s="1"/>
  <c r="I2139" i="1"/>
  <c r="J2139" i="1" s="1"/>
  <c r="I2343" i="1"/>
  <c r="J2343" i="1" s="1"/>
  <c r="I2235" i="1"/>
  <c r="J2235" i="1" s="1"/>
  <c r="I2324" i="1"/>
  <c r="J2324" i="1" s="1"/>
  <c r="I2258" i="1"/>
  <c r="J2258" i="1" s="1"/>
  <c r="I2061" i="1"/>
  <c r="J2061" i="1" s="1"/>
  <c r="I1881" i="1"/>
  <c r="J1881" i="1" s="1"/>
  <c r="I1701" i="1"/>
  <c r="J1701" i="1" s="1"/>
  <c r="I2030" i="1"/>
  <c r="J2030" i="1" s="1"/>
  <c r="I2066" i="1"/>
  <c r="J2066" i="1" s="1"/>
  <c r="I1910" i="1"/>
  <c r="J1910" i="1" s="1"/>
  <c r="I2169" i="1"/>
  <c r="J2169" i="1" s="1"/>
  <c r="I2222" i="1"/>
  <c r="J2222" i="1" s="1"/>
  <c r="I2445" i="1"/>
  <c r="J2445" i="1" s="1"/>
  <c r="I2426" i="1"/>
  <c r="J2426" i="1" s="1"/>
  <c r="I1838" i="1"/>
  <c r="J1838" i="1" s="1"/>
  <c r="I2308" i="1"/>
  <c r="J2308" i="1" s="1"/>
  <c r="I2104" i="1"/>
  <c r="J2104" i="1" s="1"/>
  <c r="I1936" i="1"/>
  <c r="J1936" i="1" s="1"/>
  <c r="I1732" i="1"/>
  <c r="J1732" i="1" s="1"/>
  <c r="I2276" i="1"/>
  <c r="J2276" i="1" s="1"/>
  <c r="I1700" i="1"/>
  <c r="J1700" i="1" s="1"/>
  <c r="I2411" i="1"/>
  <c r="J2411" i="1" s="1"/>
  <c r="I2243" i="1"/>
  <c r="J2243" i="1" s="1"/>
  <c r="I2099" i="1"/>
  <c r="J2099" i="1" s="1"/>
  <c r="I1955" i="1"/>
  <c r="J1955" i="1" s="1"/>
  <c r="I1811" i="1"/>
  <c r="J1811" i="1" s="1"/>
  <c r="I1715" i="1"/>
  <c r="J1715" i="1" s="1"/>
  <c r="I2412" i="1"/>
  <c r="J2412" i="1" s="1"/>
  <c r="I2268" i="1"/>
  <c r="J2268" i="1" s="1"/>
  <c r="I2112" i="1"/>
  <c r="J2112" i="1" s="1"/>
  <c r="I1968" i="1"/>
  <c r="J1968" i="1" s="1"/>
  <c r="I1812" i="1"/>
  <c r="J1812" i="1" s="1"/>
  <c r="I2335" i="1"/>
  <c r="J2335" i="1" s="1"/>
  <c r="I2143" i="1"/>
  <c r="J2143" i="1" s="1"/>
  <c r="I1963" i="1"/>
  <c r="J1963" i="1" s="1"/>
  <c r="I1795" i="1"/>
  <c r="J1795" i="1" s="1"/>
  <c r="I2150" i="1"/>
  <c r="J2150" i="1" s="1"/>
  <c r="I2421" i="1"/>
  <c r="J2421" i="1" s="1"/>
  <c r="I2049" i="1"/>
  <c r="J2049" i="1" s="1"/>
  <c r="I1869" i="1"/>
  <c r="J1869" i="1" s="1"/>
  <c r="I1689" i="1"/>
  <c r="J1689" i="1" s="1"/>
  <c r="I1946" i="1"/>
  <c r="J1946" i="1" s="1"/>
  <c r="I2114" i="1"/>
  <c r="J2114" i="1" s="1"/>
  <c r="I2397" i="1"/>
  <c r="J2397" i="1" s="1"/>
  <c r="I2366" i="1"/>
  <c r="J2366" i="1" s="1"/>
  <c r="I1826" i="1"/>
  <c r="J1826" i="1" s="1"/>
  <c r="I2296" i="1"/>
  <c r="J2296" i="1" s="1"/>
  <c r="I2092" i="1"/>
  <c r="J2092" i="1" s="1"/>
  <c r="I1924" i="1"/>
  <c r="J1924" i="1" s="1"/>
  <c r="I1720" i="1"/>
  <c r="J1720" i="1" s="1"/>
  <c r="I2121" i="1"/>
  <c r="J2121" i="1" s="1"/>
  <c r="I1917" i="1"/>
  <c r="J1917" i="1" s="1"/>
  <c r="I2433" i="1"/>
  <c r="J2433" i="1" s="1"/>
  <c r="I2234" i="1"/>
  <c r="J2234" i="1" s="1"/>
  <c r="I1814" i="1"/>
  <c r="J1814" i="1" s="1"/>
  <c r="I2440" i="1"/>
  <c r="J2440" i="1" s="1"/>
  <c r="I2248" i="1"/>
  <c r="J2248" i="1" s="1"/>
  <c r="I2020" i="1"/>
  <c r="J2020" i="1" s="1"/>
  <c r="I1804" i="1"/>
  <c r="J1804" i="1" s="1"/>
  <c r="I2358" i="1"/>
  <c r="J2358" i="1" s="1"/>
  <c r="I2132" i="1"/>
  <c r="J2132" i="1" s="1"/>
  <c r="I2327" i="1"/>
  <c r="J2327" i="1" s="1"/>
  <c r="I2171" i="1"/>
  <c r="J2171" i="1" s="1"/>
  <c r="I2015" i="1"/>
  <c r="J2015" i="1" s="1"/>
  <c r="I1859" i="1"/>
  <c r="J1859" i="1" s="1"/>
  <c r="I2401" i="1"/>
  <c r="J2401" i="1" s="1"/>
  <c r="I2448" i="1"/>
  <c r="J2448" i="1" s="1"/>
  <c r="I2292" i="1"/>
  <c r="J2292" i="1" s="1"/>
  <c r="I2124" i="1"/>
  <c r="J2124" i="1" s="1"/>
  <c r="I1944" i="1"/>
  <c r="J1944" i="1" s="1"/>
  <c r="I1788" i="1"/>
  <c r="J1788" i="1" s="1"/>
  <c r="I2371" i="1"/>
  <c r="J2371" i="1" s="1"/>
  <c r="I2109" i="1"/>
  <c r="J2109" i="1" s="1"/>
  <c r="I1905" i="1"/>
  <c r="J1905" i="1" s="1"/>
  <c r="I2373" i="1"/>
  <c r="J2373" i="1" s="1"/>
  <c r="I2162" i="1"/>
  <c r="J2162" i="1" s="1"/>
  <c r="I1802" i="1"/>
  <c r="J1802" i="1" s="1"/>
  <c r="I2337" i="1"/>
  <c r="J2337" i="1" s="1"/>
  <c r="I2428" i="1"/>
  <c r="J2428" i="1" s="1"/>
  <c r="I2224" i="1"/>
  <c r="J2224" i="1" s="1"/>
  <c r="I2008" i="1"/>
  <c r="J2008" i="1" s="1"/>
  <c r="I1792" i="1"/>
  <c r="J1792" i="1" s="1"/>
  <c r="I2346" i="1"/>
  <c r="J2346" i="1" s="1"/>
  <c r="I2120" i="1"/>
  <c r="J2120" i="1" s="1"/>
  <c r="I2315" i="1"/>
  <c r="J2315" i="1" s="1"/>
  <c r="I2159" i="1"/>
  <c r="J2159" i="1" s="1"/>
  <c r="I2003" i="1"/>
  <c r="J2003" i="1" s="1"/>
  <c r="I1847" i="1"/>
  <c r="J1847" i="1" s="1"/>
  <c r="I2377" i="1"/>
  <c r="J2377" i="1" s="1"/>
  <c r="I2436" i="1"/>
  <c r="J2436" i="1" s="1"/>
  <c r="I2280" i="1"/>
  <c r="J2280" i="1" s="1"/>
  <c r="I2100" i="1"/>
  <c r="J2100" i="1" s="1"/>
  <c r="I1932" i="1"/>
  <c r="J1932" i="1" s="1"/>
  <c r="I1776" i="1"/>
  <c r="J1776" i="1" s="1"/>
  <c r="I2359" i="1"/>
  <c r="J2359" i="1" s="1"/>
  <c r="I2097" i="1"/>
  <c r="J2097" i="1" s="1"/>
  <c r="I1857" i="1"/>
  <c r="J1857" i="1" s="1"/>
  <c r="I2450" i="1"/>
  <c r="J2450" i="1" s="1"/>
  <c r="I2253" i="1"/>
  <c r="J2253" i="1" s="1"/>
  <c r="I2270" i="1"/>
  <c r="J2270" i="1" s="1"/>
  <c r="I1790" i="1"/>
  <c r="J1790" i="1" s="1"/>
  <c r="I2313" i="1"/>
  <c r="J2313" i="1" s="1"/>
  <c r="I2416" i="1"/>
  <c r="J2416" i="1" s="1"/>
  <c r="I2188" i="1"/>
  <c r="J2188" i="1" s="1"/>
  <c r="I1996" i="1"/>
  <c r="J1996" i="1" s="1"/>
  <c r="I1756" i="1"/>
  <c r="J1756" i="1" s="1"/>
  <c r="I2226" i="1"/>
  <c r="J2226" i="1" s="1"/>
  <c r="I2108" i="1"/>
  <c r="J2108" i="1" s="1"/>
  <c r="I2303" i="1"/>
  <c r="J2303" i="1" s="1"/>
  <c r="I2147" i="1"/>
  <c r="J2147" i="1" s="1"/>
  <c r="I1991" i="1"/>
  <c r="J1991" i="1" s="1"/>
  <c r="I1835" i="1"/>
  <c r="J1835" i="1" s="1"/>
  <c r="I2365" i="1"/>
  <c r="J2365" i="1" s="1"/>
  <c r="I2424" i="1"/>
  <c r="J2424" i="1" s="1"/>
  <c r="I2256" i="1"/>
  <c r="J2256" i="1" s="1"/>
  <c r="I2088" i="1"/>
  <c r="J2088" i="1" s="1"/>
  <c r="I1920" i="1"/>
  <c r="J1920" i="1" s="1"/>
  <c r="I1764" i="1"/>
  <c r="J1764" i="1" s="1"/>
  <c r="I2347" i="1"/>
  <c r="J2347" i="1" s="1"/>
  <c r="I2085" i="1"/>
  <c r="J2085" i="1" s="1"/>
  <c r="I1845" i="1"/>
  <c r="J1845" i="1" s="1"/>
  <c r="I2354" i="1"/>
  <c r="J2354" i="1" s="1"/>
  <c r="I2181" i="1"/>
  <c r="J2181" i="1" s="1"/>
  <c r="I2037" i="1"/>
  <c r="J2037" i="1" s="1"/>
  <c r="I1833" i="1"/>
  <c r="J1833" i="1" s="1"/>
  <c r="I2246" i="1"/>
  <c r="J2246" i="1" s="1"/>
  <c r="I2414" i="1"/>
  <c r="J2414" i="1" s="1"/>
  <c r="I2409" i="1"/>
  <c r="J2409" i="1" s="1"/>
  <c r="I2402" i="1"/>
  <c r="J2402" i="1" s="1"/>
  <c r="I2265" i="1"/>
  <c r="J2265" i="1" s="1"/>
  <c r="I2102" i="1"/>
  <c r="J2102" i="1" s="1"/>
  <c r="I1766" i="1"/>
  <c r="J1766" i="1" s="1"/>
  <c r="I2392" i="1"/>
  <c r="J2392" i="1" s="1"/>
  <c r="I2164" i="1"/>
  <c r="J2164" i="1" s="1"/>
  <c r="I1972" i="1"/>
  <c r="J1972" i="1" s="1"/>
  <c r="I1708" i="1"/>
  <c r="J1708" i="1" s="1"/>
  <c r="I2202" i="1"/>
  <c r="J2202" i="1" s="1"/>
  <c r="I1976" i="1"/>
  <c r="J1976" i="1" s="1"/>
  <c r="I2279" i="1"/>
  <c r="J2279" i="1" s="1"/>
  <c r="I2123" i="1"/>
  <c r="J2123" i="1" s="1"/>
  <c r="I1967" i="1"/>
  <c r="J1967" i="1" s="1"/>
  <c r="I1799" i="1"/>
  <c r="J1799" i="1" s="1"/>
  <c r="I1691" i="1"/>
  <c r="J1691" i="1" s="1"/>
  <c r="I2233" i="1"/>
  <c r="J2233" i="1" s="1"/>
  <c r="I2388" i="1"/>
  <c r="J2388" i="1" s="1"/>
  <c r="I2232" i="1"/>
  <c r="J2232" i="1" s="1"/>
  <c r="I2064" i="1"/>
  <c r="J2064" i="1" s="1"/>
  <c r="I1896" i="1"/>
  <c r="J1896" i="1" s="1"/>
  <c r="I1740" i="1"/>
  <c r="J1740" i="1" s="1"/>
  <c r="I2013" i="1"/>
  <c r="J2013" i="1" s="1"/>
  <c r="I1821" i="1"/>
  <c r="J1821" i="1" s="1"/>
  <c r="I2198" i="1"/>
  <c r="J2198" i="1" s="1"/>
  <c r="I2318" i="1"/>
  <c r="J2318" i="1" s="1"/>
  <c r="I2438" i="1"/>
  <c r="J2438" i="1" s="1"/>
  <c r="I2325" i="1"/>
  <c r="J2325" i="1" s="1"/>
  <c r="I2001" i="1"/>
  <c r="J2001" i="1" s="1"/>
  <c r="I1797" i="1"/>
  <c r="J1797" i="1" s="1"/>
  <c r="I2210" i="1"/>
  <c r="J2210" i="1" s="1"/>
  <c r="I2289" i="1"/>
  <c r="J2289" i="1" s="1"/>
  <c r="I2042" i="1"/>
  <c r="J2042" i="1" s="1"/>
  <c r="I1970" i="1"/>
  <c r="J1970" i="1" s="1"/>
  <c r="I1730" i="1"/>
  <c r="J1730" i="1" s="1"/>
  <c r="I2368" i="1"/>
  <c r="J2368" i="1" s="1"/>
  <c r="I2140" i="1"/>
  <c r="J2140" i="1" s="1"/>
  <c r="I1888" i="1"/>
  <c r="J1888" i="1" s="1"/>
  <c r="I1844" i="1"/>
  <c r="J1844" i="1" s="1"/>
  <c r="I2435" i="1"/>
  <c r="J2435" i="1" s="1"/>
  <c r="I2255" i="1"/>
  <c r="J2255" i="1" s="1"/>
  <c r="I2087" i="1"/>
  <c r="J2087" i="1" s="1"/>
  <c r="I1931" i="1"/>
  <c r="J1931" i="1" s="1"/>
  <c r="I1775" i="1"/>
  <c r="J1775" i="1" s="1"/>
  <c r="I2434" i="1"/>
  <c r="J2434" i="1" s="1"/>
  <c r="I2364" i="1"/>
  <c r="J2364" i="1" s="1"/>
  <c r="I2208" i="1"/>
  <c r="J2208" i="1" s="1"/>
  <c r="I2040" i="1"/>
  <c r="J2040" i="1" s="1"/>
  <c r="I1872" i="1"/>
  <c r="J1872" i="1" s="1"/>
  <c r="I1704" i="1"/>
  <c r="J1704" i="1" s="1"/>
  <c r="I2443" i="1"/>
  <c r="J2443" i="1" s="1"/>
  <c r="I2275" i="1"/>
  <c r="J2275" i="1" s="1"/>
  <c r="I2378" i="1"/>
  <c r="J2378" i="1" s="1"/>
  <c r="I2301" i="1"/>
  <c r="J2301" i="1" s="1"/>
  <c r="I1989" i="1"/>
  <c r="J1989" i="1" s="1"/>
  <c r="I1785" i="1"/>
  <c r="J1785" i="1" s="1"/>
  <c r="I2078" i="1"/>
  <c r="J2078" i="1" s="1"/>
  <c r="I2241" i="1"/>
  <c r="J2241" i="1" s="1"/>
  <c r="I1977" i="1"/>
  <c r="J1977" i="1" s="1"/>
  <c r="I1749" i="1"/>
  <c r="J1749" i="1" s="1"/>
  <c r="I2090" i="1"/>
  <c r="J2090" i="1" s="1"/>
  <c r="I1898" i="1"/>
  <c r="J1898" i="1" s="1"/>
  <c r="I1694" i="1"/>
  <c r="J1694" i="1" s="1"/>
  <c r="I2332" i="1"/>
  <c r="J2332" i="1" s="1"/>
  <c r="I2068" i="1"/>
  <c r="J2068" i="1" s="1"/>
  <c r="I1864" i="1"/>
  <c r="J1864" i="1" s="1"/>
  <c r="I2430" i="1"/>
  <c r="J2430" i="1" s="1"/>
  <c r="I2408" i="1"/>
  <c r="J2408" i="1" s="1"/>
  <c r="I1820" i="1"/>
  <c r="J1820" i="1" s="1"/>
  <c r="I2387" i="1"/>
  <c r="J2387" i="1" s="1"/>
  <c r="I2219" i="1"/>
  <c r="J2219" i="1" s="1"/>
  <c r="I2063" i="1"/>
  <c r="J2063" i="1" s="1"/>
  <c r="I1907" i="1"/>
  <c r="J1907" i="1" s="1"/>
  <c r="I1751" i="1"/>
  <c r="J1751" i="1" s="1"/>
  <c r="I2410" i="1"/>
  <c r="J2410" i="1" s="1"/>
  <c r="I2340" i="1"/>
  <c r="J2340" i="1" s="1"/>
  <c r="I2184" i="1"/>
  <c r="J2184" i="1" s="1"/>
  <c r="I2016" i="1"/>
  <c r="J2016" i="1" s="1"/>
  <c r="I1848" i="1"/>
  <c r="J1848" i="1" s="1"/>
  <c r="I1982" i="1"/>
  <c r="J1982" i="1" s="1"/>
  <c r="I2157" i="1"/>
  <c r="J2157" i="1" s="1"/>
  <c r="I1965" i="1"/>
  <c r="J1965" i="1" s="1"/>
  <c r="I1737" i="1"/>
  <c r="J1737" i="1" s="1"/>
  <c r="I2133" i="1"/>
  <c r="J2133" i="1" s="1"/>
  <c r="I1929" i="1"/>
  <c r="J1929" i="1" s="1"/>
  <c r="I1713" i="1"/>
  <c r="J1713" i="1" s="1"/>
  <c r="I2277" i="1"/>
  <c r="J2277" i="1" s="1"/>
  <c r="I2126" i="1"/>
  <c r="J2126" i="1" s="1"/>
  <c r="I2404" i="1"/>
  <c r="J2404" i="1" s="1"/>
  <c r="I1984" i="1"/>
  <c r="J1984" i="1" s="1"/>
  <c r="I2214" i="1"/>
  <c r="J2214" i="1" s="1"/>
  <c r="I1922" i="1"/>
  <c r="J1922" i="1" s="1"/>
  <c r="I2306" i="1"/>
  <c r="J2306" i="1" s="1"/>
  <c r="I2018" i="1"/>
  <c r="J2018" i="1" s="1"/>
  <c r="I2380" i="1"/>
  <c r="J2380" i="1" s="1"/>
  <c r="I1960" i="1"/>
  <c r="J1960" i="1" s="1"/>
  <c r="I2267" i="1"/>
  <c r="J2267" i="1" s="1"/>
  <c r="I1943" i="1"/>
  <c r="J1943" i="1" s="1"/>
  <c r="I2221" i="1"/>
  <c r="J2221" i="1" s="1"/>
  <c r="I2220" i="1"/>
  <c r="J2220" i="1" s="1"/>
  <c r="I1884" i="1"/>
  <c r="J1884" i="1" s="1"/>
  <c r="I2239" i="1"/>
  <c r="J2239" i="1" s="1"/>
  <c r="I2083" i="1"/>
  <c r="J2083" i="1" s="1"/>
  <c r="I1903" i="1"/>
  <c r="J1903" i="1" s="1"/>
  <c r="I1723" i="1"/>
  <c r="J1723" i="1" s="1"/>
  <c r="I2145" i="1"/>
  <c r="J2145" i="1" s="1"/>
  <c r="I2174" i="1"/>
  <c r="J2174" i="1" s="1"/>
  <c r="I1958" i="1"/>
  <c r="J1958" i="1" s="1"/>
  <c r="I1934" i="1"/>
  <c r="J1934" i="1" s="1"/>
  <c r="I2344" i="1"/>
  <c r="J2344" i="1" s="1"/>
  <c r="I1876" i="1"/>
  <c r="J1876" i="1" s="1"/>
  <c r="I2444" i="1"/>
  <c r="J2444" i="1" s="1"/>
  <c r="I2231" i="1"/>
  <c r="J2231" i="1" s="1"/>
  <c r="I1919" i="1"/>
  <c r="J1919" i="1" s="1"/>
  <c r="I2196" i="1"/>
  <c r="J2196" i="1" s="1"/>
  <c r="I1860" i="1"/>
  <c r="J1860" i="1" s="1"/>
  <c r="I2227" i="1"/>
  <c r="J2227" i="1" s="1"/>
  <c r="I2071" i="1"/>
  <c r="J2071" i="1" s="1"/>
  <c r="I1891" i="1"/>
  <c r="J1891" i="1" s="1"/>
  <c r="I1711" i="1"/>
  <c r="J1711" i="1" s="1"/>
  <c r="I1953" i="1"/>
  <c r="J1953" i="1" s="1"/>
  <c r="I1994" i="1"/>
  <c r="J1994" i="1" s="1"/>
  <c r="I1886" i="1"/>
  <c r="J1886" i="1" s="1"/>
  <c r="I2320" i="1"/>
  <c r="J2320" i="1" s="1"/>
  <c r="I1852" i="1"/>
  <c r="J1852" i="1" s="1"/>
  <c r="I1725" i="1"/>
  <c r="J1725" i="1" s="1"/>
  <c r="I1862" i="1"/>
  <c r="J1862" i="1" s="1"/>
  <c r="I2284" i="1"/>
  <c r="J2284" i="1" s="1"/>
  <c r="I1840" i="1"/>
  <c r="J1840" i="1" s="1"/>
  <c r="I2264" i="1"/>
  <c r="J2264" i="1" s="1"/>
  <c r="I2195" i="1"/>
  <c r="J2195" i="1" s="1"/>
  <c r="I1883" i="1"/>
  <c r="J1883" i="1" s="1"/>
  <c r="I2148" i="1"/>
  <c r="J2148" i="1" s="1"/>
  <c r="I1824" i="1"/>
  <c r="J1824" i="1" s="1"/>
  <c r="I2419" i="1"/>
  <c r="J2419" i="1" s="1"/>
  <c r="I2215" i="1"/>
  <c r="J2215" i="1" s="1"/>
  <c r="I2035" i="1"/>
  <c r="J2035" i="1" s="1"/>
  <c r="I1855" i="1"/>
  <c r="J1855" i="1" s="1"/>
  <c r="I1850" i="1"/>
  <c r="J1850" i="1" s="1"/>
  <c r="I2272" i="1"/>
  <c r="J2272" i="1" s="1"/>
  <c r="I1828" i="1"/>
  <c r="J1828" i="1" s="1"/>
  <c r="I1778" i="1"/>
  <c r="J1778" i="1" s="1"/>
  <c r="I2205" i="1"/>
  <c r="J2205" i="1" s="1"/>
  <c r="I2176" i="1"/>
  <c r="J2176" i="1" s="1"/>
  <c r="I1744" i="1"/>
  <c r="J1744" i="1" s="1"/>
  <c r="I1988" i="1"/>
  <c r="J1988" i="1" s="1"/>
  <c r="I2135" i="1"/>
  <c r="J2135" i="1" s="1"/>
  <c r="I1823" i="1"/>
  <c r="J1823" i="1" s="1"/>
  <c r="I2400" i="1"/>
  <c r="J2400" i="1" s="1"/>
  <c r="I2076" i="1"/>
  <c r="J2076" i="1" s="1"/>
  <c r="I1752" i="1"/>
  <c r="J1752" i="1" s="1"/>
  <c r="I2395" i="1"/>
  <c r="J2395" i="1" s="1"/>
  <c r="I2191" i="1"/>
  <c r="J2191" i="1" s="1"/>
  <c r="I2011" i="1"/>
  <c r="J2011" i="1" s="1"/>
  <c r="I1819" i="1"/>
  <c r="J1819" i="1" s="1"/>
  <c r="I2390" i="1"/>
  <c r="J2390" i="1" s="1"/>
  <c r="I2361" i="1"/>
  <c r="J2361" i="1" s="1"/>
  <c r="I1742" i="1"/>
  <c r="J1742" i="1" s="1"/>
  <c r="I2152" i="1"/>
  <c r="J2152" i="1" s="1"/>
  <c r="I1696" i="1"/>
  <c r="J1696" i="1" s="1"/>
  <c r="I2294" i="1"/>
  <c r="J2294" i="1" s="1"/>
  <c r="I2217" i="1"/>
  <c r="J2217" i="1" s="1"/>
  <c r="I1718" i="1"/>
  <c r="J1718" i="1" s="1"/>
  <c r="I2128" i="1"/>
  <c r="J2128" i="1" s="1"/>
  <c r="I1832" i="1"/>
  <c r="J1832" i="1" s="1"/>
  <c r="I2423" i="1"/>
  <c r="J2423" i="1" s="1"/>
  <c r="I2075" i="1"/>
  <c r="J2075" i="1" s="1"/>
  <c r="I1763" i="1"/>
  <c r="J1763" i="1" s="1"/>
  <c r="I2422" i="1"/>
  <c r="J2422" i="1" s="1"/>
  <c r="I2352" i="1"/>
  <c r="J2352" i="1" s="1"/>
  <c r="I2028" i="1"/>
  <c r="J2028" i="1" s="1"/>
  <c r="I1692" i="1"/>
  <c r="J1692" i="1" s="1"/>
  <c r="I2311" i="1"/>
  <c r="J2311" i="1" s="1"/>
  <c r="I2167" i="1"/>
  <c r="J2167" i="1" s="1"/>
  <c r="I1975" i="1"/>
  <c r="J1975" i="1" s="1"/>
  <c r="I1783" i="1"/>
  <c r="J1783" i="1" s="1"/>
  <c r="I1682" i="1"/>
  <c r="J1682" i="1" s="1"/>
  <c r="I2056" i="1"/>
  <c r="J2056" i="1" s="1"/>
  <c r="I2418" i="1"/>
  <c r="J2418" i="1" s="1"/>
  <c r="I2385" i="1"/>
  <c r="J2385" i="1" s="1"/>
  <c r="I2032" i="1"/>
  <c r="J2032" i="1" s="1"/>
  <c r="I2370" i="1"/>
  <c r="J2370" i="1" s="1"/>
  <c r="I2394" i="1"/>
  <c r="J2394" i="1" s="1"/>
  <c r="I2027" i="1"/>
  <c r="J2027" i="1" s="1"/>
  <c r="I2245" i="1"/>
  <c r="J2245" i="1" s="1"/>
  <c r="I2316" i="1"/>
  <c r="J2316" i="1" s="1"/>
  <c r="I1716" i="1"/>
  <c r="J1716" i="1" s="1"/>
  <c r="I1951" i="1"/>
  <c r="J1951" i="1" s="1"/>
  <c r="I2447" i="1"/>
  <c r="J2447" i="1" s="1"/>
  <c r="I1895" i="1"/>
  <c r="J1895" i="1" s="1"/>
  <c r="I2244" i="1"/>
  <c r="J2244" i="1" s="1"/>
  <c r="I2431" i="1"/>
  <c r="J2431" i="1" s="1"/>
  <c r="I1927" i="1"/>
  <c r="J1927" i="1" s="1"/>
  <c r="I2363" i="1"/>
  <c r="J2363" i="1" s="1"/>
  <c r="I1871" i="1"/>
  <c r="J1871" i="1" s="1"/>
  <c r="I2446" i="1"/>
  <c r="J2446" i="1" s="1"/>
  <c r="I2172" i="1"/>
  <c r="J2172" i="1" s="1"/>
  <c r="I2407" i="1"/>
  <c r="J2407" i="1" s="1"/>
  <c r="I2203" i="1"/>
  <c r="J2203" i="1" s="1"/>
  <c r="I1915" i="1"/>
  <c r="J1915" i="1" s="1"/>
  <c r="I2351" i="1"/>
  <c r="J2351" i="1" s="1"/>
  <c r="I1787" i="1"/>
  <c r="J1787" i="1" s="1"/>
  <c r="I2398" i="1"/>
  <c r="J2398" i="1" s="1"/>
  <c r="I2136" i="1"/>
  <c r="J2136" i="1" s="1"/>
  <c r="I2383" i="1"/>
  <c r="J2383" i="1" s="1"/>
  <c r="I2179" i="1"/>
  <c r="J2179" i="1" s="1"/>
  <c r="I2339" i="1"/>
  <c r="J2339" i="1" s="1"/>
  <c r="I1739" i="1"/>
  <c r="J1739" i="1" s="1"/>
  <c r="I2386" i="1"/>
  <c r="J2386" i="1" s="1"/>
  <c r="I2052" i="1"/>
  <c r="J2052" i="1" s="1"/>
  <c r="I2299" i="1"/>
  <c r="J2299" i="1" s="1"/>
  <c r="I2155" i="1"/>
  <c r="J2155" i="1" s="1"/>
  <c r="I1843" i="1"/>
  <c r="J1843" i="1" s="1"/>
  <c r="I2044" i="1"/>
  <c r="J2044" i="1" s="1"/>
  <c r="I1979" i="1"/>
  <c r="J1979" i="1" s="1"/>
  <c r="I1771" i="1"/>
  <c r="J1771" i="1" s="1"/>
  <c r="I2376" i="1"/>
  <c r="J2376" i="1" s="1"/>
  <c r="I2287" i="1"/>
  <c r="J2287" i="1" s="1"/>
  <c r="I1747" i="1"/>
  <c r="J1747" i="1" s="1"/>
  <c r="I2304" i="1"/>
  <c r="J2304" i="1" s="1"/>
  <c r="I2251" i="1"/>
  <c r="J2251" i="1" s="1"/>
  <c r="I2107" i="1"/>
  <c r="J2107" i="1" s="1"/>
  <c r="I1687" i="1"/>
  <c r="J1687" i="1" s="1"/>
  <c r="I2372" i="1"/>
  <c r="J2372" i="1" s="1"/>
  <c r="I2252" i="1"/>
  <c r="J2252" i="1" s="1"/>
  <c r="I2291" i="1"/>
  <c r="J2291" i="1" s="1"/>
  <c r="I1992" i="1"/>
  <c r="J1992" i="1" s="1"/>
  <c r="I2059" i="1"/>
  <c r="J2059" i="1" s="1"/>
  <c r="I1964" i="1"/>
  <c r="J1964" i="1" s="1"/>
  <c r="I2207" i="1"/>
  <c r="J2207" i="1" s="1"/>
  <c r="I2437" i="1"/>
  <c r="J2437" i="1" s="1"/>
  <c r="I1688" i="1"/>
  <c r="J1688" i="1" s="1"/>
  <c r="I2183" i="1"/>
  <c r="J2183" i="1" s="1"/>
  <c r="I2425" i="1"/>
  <c r="J2425" i="1" s="1"/>
  <c r="I1908" i="1"/>
  <c r="J1908" i="1" s="1"/>
  <c r="I1987" i="1"/>
  <c r="J1987" i="1" s="1"/>
  <c r="I2051" i="1"/>
  <c r="J2051" i="1" s="1"/>
  <c r="I2374" i="1"/>
  <c r="J2374" i="1" s="1"/>
  <c r="I1800" i="1"/>
  <c r="J1800" i="1" s="1"/>
  <c r="I1879" i="1"/>
  <c r="J1879" i="1" s="1"/>
  <c r="I1703" i="1"/>
  <c r="J1703" i="1" s="1"/>
  <c r="I1980" i="1"/>
  <c r="J1980" i="1" s="1"/>
  <c r="I2023" i="1"/>
  <c r="J2023" i="1" s="1"/>
  <c r="I1836" i="1"/>
  <c r="J1836" i="1" s="1"/>
  <c r="I1939" i="1"/>
  <c r="J1939" i="1" s="1"/>
  <c r="I1759" i="1"/>
  <c r="J1759" i="1" s="1"/>
  <c r="I1680" i="1"/>
  <c r="J1680" i="1" s="1"/>
  <c r="I1807" i="1"/>
  <c r="J1807" i="1" s="1"/>
  <c r="I1735" i="1"/>
  <c r="J1735" i="1" s="1"/>
  <c r="I2111" i="1"/>
  <c r="J2111" i="1" s="1"/>
  <c r="I2039" i="1"/>
  <c r="J2039" i="1" s="1"/>
  <c r="I1727" i="1"/>
  <c r="J1727" i="1" s="1"/>
  <c r="I2004" i="1"/>
  <c r="J2004" i="1" s="1"/>
  <c r="I2328" i="1"/>
  <c r="J2328" i="1" s="1"/>
  <c r="I2263" i="1"/>
  <c r="J2263" i="1" s="1"/>
  <c r="I2119" i="1"/>
  <c r="J2119" i="1" s="1"/>
  <c r="I2095" i="1"/>
  <c r="J2095" i="1" s="1"/>
  <c r="I3419" i="1"/>
  <c r="J3419" i="1" s="1"/>
  <c r="I3423" i="1"/>
  <c r="J3423" i="1" s="1"/>
  <c r="I3420" i="1"/>
  <c r="J3420" i="1" s="1"/>
  <c r="I3421" i="1"/>
  <c r="J3421" i="1" s="1"/>
  <c r="I3424" i="1"/>
  <c r="J3424" i="1" s="1"/>
  <c r="I3422" i="1"/>
  <c r="J3422" i="1" s="1"/>
  <c r="I410" i="1"/>
  <c r="J410" i="1" s="1"/>
  <c r="I411" i="1"/>
  <c r="J411" i="1" s="1"/>
  <c r="I423" i="1"/>
  <c r="J423" i="1" s="1"/>
  <c r="I387" i="1"/>
  <c r="J387" i="1" s="1"/>
  <c r="I425" i="1"/>
  <c r="J425" i="1" s="1"/>
  <c r="I389" i="1"/>
  <c r="J389" i="1" s="1"/>
  <c r="I428" i="1"/>
  <c r="J428" i="1" s="1"/>
  <c r="I397" i="1"/>
  <c r="J397" i="1" s="1"/>
  <c r="I413" i="1"/>
  <c r="J413" i="1" s="1"/>
  <c r="I394" i="1"/>
  <c r="J394" i="1" s="1"/>
  <c r="I404" i="1"/>
  <c r="J404" i="1" s="1"/>
  <c r="I406" i="1"/>
  <c r="J406" i="1" s="1"/>
  <c r="I418" i="1"/>
  <c r="J418" i="1" s="1"/>
  <c r="I409" i="1"/>
  <c r="J409" i="1" s="1"/>
  <c r="I399" i="1"/>
  <c r="J399" i="1" s="1"/>
  <c r="I401" i="1"/>
  <c r="J401" i="1" s="1"/>
  <c r="I416" i="1"/>
  <c r="J416" i="1" s="1"/>
  <c r="I415" i="1"/>
  <c r="J415" i="1" s="1"/>
  <c r="I414" i="1"/>
  <c r="J414" i="1" s="1"/>
  <c r="I402" i="1"/>
  <c r="J402" i="1" s="1"/>
  <c r="I390" i="1"/>
  <c r="J390" i="1" s="1"/>
  <c r="I419" i="1"/>
  <c r="J419" i="1" s="1"/>
  <c r="I412" i="1"/>
  <c r="J412" i="1" s="1"/>
  <c r="I392" i="1"/>
  <c r="J392" i="1" s="1"/>
  <c r="I405" i="1"/>
  <c r="J405" i="1" s="1"/>
  <c r="I395" i="1"/>
  <c r="J395" i="1" s="1"/>
  <c r="I388" i="1"/>
  <c r="J388" i="1" s="1"/>
  <c r="I424" i="1"/>
  <c r="J424" i="1" s="1"/>
  <c r="I400" i="1"/>
  <c r="J400" i="1" s="1"/>
  <c r="I398" i="1"/>
  <c r="J398" i="1" s="1"/>
  <c r="I417" i="1"/>
  <c r="J417" i="1" s="1"/>
  <c r="I426" i="1"/>
  <c r="J426" i="1" s="1"/>
  <c r="I391" i="1"/>
  <c r="J391" i="1" s="1"/>
  <c r="I407" i="1"/>
  <c r="J407" i="1" s="1"/>
  <c r="I393" i="1"/>
  <c r="J393" i="1" s="1"/>
  <c r="I403" i="1"/>
  <c r="J403" i="1" s="1"/>
  <c r="I408" i="1"/>
  <c r="J408" i="1" s="1"/>
  <c r="I422" i="1"/>
  <c r="J422" i="1" s="1"/>
  <c r="I421" i="1"/>
  <c r="J421" i="1" s="1"/>
  <c r="I427" i="1"/>
  <c r="J427" i="1" s="1"/>
  <c r="I420" i="1"/>
  <c r="J420" i="1" s="1"/>
  <c r="I396" i="1"/>
  <c r="J396" i="1" s="1"/>
  <c r="I3409" i="1"/>
  <c r="J3409" i="1" s="1"/>
  <c r="I3411" i="1"/>
  <c r="J3411" i="1" s="1"/>
  <c r="I3412" i="1"/>
  <c r="J3412" i="1" s="1"/>
  <c r="I3413" i="1"/>
  <c r="J3413" i="1" s="1"/>
  <c r="I3406" i="1"/>
  <c r="J3406" i="1" s="1"/>
  <c r="I3418" i="1"/>
  <c r="J3418" i="1" s="1"/>
  <c r="I3408" i="1"/>
  <c r="J3408" i="1" s="1"/>
  <c r="I3415" i="1"/>
  <c r="J3415" i="1" s="1"/>
  <c r="I3417" i="1"/>
  <c r="J3417" i="1" s="1"/>
  <c r="I3410" i="1"/>
  <c r="J3410" i="1" s="1"/>
  <c r="I3407" i="1"/>
  <c r="J3407" i="1" s="1"/>
  <c r="I3414" i="1"/>
  <c r="J3414" i="1" s="1"/>
  <c r="I3405" i="1"/>
  <c r="J3405" i="1" s="1"/>
  <c r="I3416" i="1"/>
  <c r="J3416" i="1" s="1"/>
  <c r="I3826" i="1"/>
  <c r="J3826" i="1" s="1"/>
  <c r="I3827" i="1"/>
  <c r="J3827" i="1" s="1"/>
  <c r="I3831" i="1"/>
  <c r="J3831" i="1" s="1"/>
  <c r="I3833" i="1"/>
  <c r="J3833" i="1" s="1"/>
  <c r="I3830" i="1"/>
  <c r="J3830" i="1" s="1"/>
  <c r="I3825" i="1"/>
  <c r="J3825" i="1" s="1"/>
  <c r="I3829" i="1"/>
  <c r="J3829" i="1" s="1"/>
  <c r="I3828" i="1"/>
  <c r="J3828" i="1" s="1"/>
  <c r="I3832" i="1"/>
  <c r="J3832" i="1" s="1"/>
  <c r="I3315" i="1"/>
  <c r="J3315" i="1" s="1"/>
  <c r="I3318" i="1"/>
  <c r="J3318" i="1" s="1"/>
  <c r="I3320" i="1"/>
  <c r="J3320" i="1" s="1"/>
  <c r="I3322" i="1"/>
  <c r="J3322" i="1" s="1"/>
  <c r="I3303" i="1"/>
  <c r="J3303" i="1" s="1"/>
  <c r="I3325" i="1"/>
  <c r="J3325" i="1" s="1"/>
  <c r="I3308" i="1"/>
  <c r="J3308" i="1" s="1"/>
  <c r="I3310" i="1"/>
  <c r="J3310" i="1" s="1"/>
  <c r="I3313" i="1"/>
  <c r="J3313" i="1" s="1"/>
  <c r="I3323" i="1"/>
  <c r="J3323" i="1" s="1"/>
  <c r="I3329" i="1"/>
  <c r="J3329" i="1" s="1"/>
  <c r="I3332" i="1"/>
  <c r="J3332" i="1" s="1"/>
  <c r="I3306" i="1"/>
  <c r="J3306" i="1" s="1"/>
  <c r="I3302" i="1"/>
  <c r="J3302" i="1" s="1"/>
  <c r="I3305" i="1"/>
  <c r="J3305" i="1" s="1"/>
  <c r="I3317" i="1"/>
  <c r="J3317" i="1" s="1"/>
  <c r="I3327" i="1"/>
  <c r="J3327" i="1" s="1"/>
  <c r="I3330" i="1"/>
  <c r="J3330" i="1" s="1"/>
  <c r="I3334" i="1"/>
  <c r="J3334" i="1" s="1"/>
  <c r="I3326" i="1"/>
  <c r="J3326" i="1" s="1"/>
  <c r="I3309" i="1"/>
  <c r="J3309" i="1" s="1"/>
  <c r="I3324" i="1"/>
  <c r="J3324" i="1" s="1"/>
  <c r="I3328" i="1"/>
  <c r="J3328" i="1" s="1"/>
  <c r="I3311" i="1"/>
  <c r="J3311" i="1" s="1"/>
  <c r="I3319" i="1"/>
  <c r="J3319" i="1" s="1"/>
  <c r="I3304" i="1"/>
  <c r="J3304" i="1" s="1"/>
  <c r="I3314" i="1"/>
  <c r="J3314" i="1" s="1"/>
  <c r="I3333" i="1"/>
  <c r="J3333" i="1" s="1"/>
  <c r="I3316" i="1"/>
  <c r="J3316" i="1" s="1"/>
  <c r="I3321" i="1"/>
  <c r="J3321" i="1" s="1"/>
  <c r="I3312" i="1"/>
  <c r="J3312" i="1" s="1"/>
  <c r="I3331" i="1"/>
  <c r="J3331" i="1" s="1"/>
  <c r="I3307" i="1"/>
  <c r="J3307" i="1" s="1"/>
  <c r="I675" i="1"/>
  <c r="J675" i="1" s="1"/>
  <c r="I716" i="1"/>
  <c r="J716" i="1" s="1"/>
  <c r="I742" i="1"/>
  <c r="J742" i="1" s="1"/>
  <c r="I772" i="1"/>
  <c r="J772" i="1" s="1"/>
  <c r="I802" i="1"/>
  <c r="J802" i="1" s="1"/>
  <c r="I827" i="1"/>
  <c r="J827" i="1" s="1"/>
  <c r="I851" i="1"/>
  <c r="J851" i="1" s="1"/>
  <c r="I881" i="1"/>
  <c r="J881" i="1" s="1"/>
  <c r="I915" i="1"/>
  <c r="J915" i="1" s="1"/>
  <c r="I946" i="1"/>
  <c r="J946" i="1" s="1"/>
  <c r="I665" i="1"/>
  <c r="J665" i="1" s="1"/>
  <c r="I713" i="1"/>
  <c r="J713" i="1" s="1"/>
  <c r="I747" i="1"/>
  <c r="J747" i="1" s="1"/>
  <c r="I670" i="1"/>
  <c r="J670" i="1" s="1"/>
  <c r="I717" i="1"/>
  <c r="J717" i="1" s="1"/>
  <c r="I748" i="1"/>
  <c r="J748" i="1" s="1"/>
  <c r="I677" i="1"/>
  <c r="J677" i="1" s="1"/>
  <c r="I718" i="1"/>
  <c r="J718" i="1" s="1"/>
  <c r="I701" i="1"/>
  <c r="J701" i="1" s="1"/>
  <c r="I749" i="1"/>
  <c r="J749" i="1" s="1"/>
  <c r="I778" i="1"/>
  <c r="J778" i="1" s="1"/>
  <c r="I814" i="1"/>
  <c r="J814" i="1" s="1"/>
  <c r="I841" i="1"/>
  <c r="J841" i="1" s="1"/>
  <c r="I867" i="1"/>
  <c r="J867" i="1" s="1"/>
  <c r="I905" i="1"/>
  <c r="J905" i="1" s="1"/>
  <c r="I939" i="1"/>
  <c r="J939" i="1" s="1"/>
  <c r="I711" i="1"/>
  <c r="J711" i="1" s="1"/>
  <c r="I755" i="1"/>
  <c r="J755" i="1" s="1"/>
  <c r="I785" i="1"/>
  <c r="J785" i="1" s="1"/>
  <c r="I819" i="1"/>
  <c r="J819" i="1" s="1"/>
  <c r="I844" i="1"/>
  <c r="J844" i="1" s="1"/>
  <c r="I872" i="1"/>
  <c r="J872" i="1" s="1"/>
  <c r="I909" i="1"/>
  <c r="J909" i="1" s="1"/>
  <c r="I941" i="1"/>
  <c r="J941" i="1" s="1"/>
  <c r="I658" i="1"/>
  <c r="J658" i="1" s="1"/>
  <c r="I724" i="1"/>
  <c r="J724" i="1" s="1"/>
  <c r="I761" i="1"/>
  <c r="J761" i="1" s="1"/>
  <c r="I790" i="1"/>
  <c r="J790" i="1" s="1"/>
  <c r="I821" i="1"/>
  <c r="J821" i="1" s="1"/>
  <c r="I846" i="1"/>
  <c r="J846" i="1" s="1"/>
  <c r="I879" i="1"/>
  <c r="J879" i="1" s="1"/>
  <c r="I916" i="1"/>
  <c r="J916" i="1" s="1"/>
  <c r="I950" i="1"/>
  <c r="J950" i="1" s="1"/>
  <c r="I723" i="1"/>
  <c r="J723" i="1" s="1"/>
  <c r="I766" i="1"/>
  <c r="J766" i="1" s="1"/>
  <c r="I809" i="1"/>
  <c r="J809" i="1" s="1"/>
  <c r="I845" i="1"/>
  <c r="J845" i="1" s="1"/>
  <c r="I891" i="1"/>
  <c r="J891" i="1" s="1"/>
  <c r="I933" i="1"/>
  <c r="J933" i="1" s="1"/>
  <c r="I730" i="1"/>
  <c r="J730" i="1" s="1"/>
  <c r="I773" i="1"/>
  <c r="J773" i="1" s="1"/>
  <c r="I817" i="1"/>
  <c r="J817" i="1" s="1"/>
  <c r="I853" i="1"/>
  <c r="J853" i="1" s="1"/>
  <c r="I898" i="1"/>
  <c r="J898" i="1" s="1"/>
  <c r="I940" i="1"/>
  <c r="J940" i="1" s="1"/>
  <c r="I731" i="1"/>
  <c r="J731" i="1" s="1"/>
  <c r="I774" i="1"/>
  <c r="J774" i="1" s="1"/>
  <c r="I820" i="1"/>
  <c r="J820" i="1" s="1"/>
  <c r="I855" i="1"/>
  <c r="J855" i="1" s="1"/>
  <c r="I902" i="1"/>
  <c r="J902" i="1" s="1"/>
  <c r="I947" i="1"/>
  <c r="J947" i="1" s="1"/>
  <c r="I663" i="1"/>
  <c r="J663" i="1" s="1"/>
  <c r="I734" i="1"/>
  <c r="J734" i="1" s="1"/>
  <c r="I776" i="1"/>
  <c r="J776" i="1" s="1"/>
  <c r="I822" i="1"/>
  <c r="J822" i="1" s="1"/>
  <c r="I857" i="1"/>
  <c r="J857" i="1" s="1"/>
  <c r="I903" i="1"/>
  <c r="J903" i="1" s="1"/>
  <c r="I951" i="1"/>
  <c r="J951" i="1" s="1"/>
  <c r="I687" i="1"/>
  <c r="J687" i="1" s="1"/>
  <c r="I737" i="1"/>
  <c r="J737" i="1" s="1"/>
  <c r="I786" i="1"/>
  <c r="J786" i="1" s="1"/>
  <c r="I829" i="1"/>
  <c r="J829" i="1" s="1"/>
  <c r="I862" i="1"/>
  <c r="J862" i="1" s="1"/>
  <c r="I910" i="1"/>
  <c r="J910" i="1" s="1"/>
  <c r="I956" i="1"/>
  <c r="J956" i="1" s="1"/>
  <c r="I762" i="1"/>
  <c r="J762" i="1" s="1"/>
  <c r="I833" i="1"/>
  <c r="J833" i="1" s="1"/>
  <c r="I908" i="1"/>
  <c r="J908" i="1" s="1"/>
  <c r="I783" i="1"/>
  <c r="J783" i="1" s="1"/>
  <c r="I682" i="1"/>
  <c r="J682" i="1" s="1"/>
  <c r="I764" i="1"/>
  <c r="J764" i="1" s="1"/>
  <c r="I834" i="1"/>
  <c r="J834" i="1" s="1"/>
  <c r="I917" i="1"/>
  <c r="J917" i="1" s="1"/>
  <c r="I692" i="1"/>
  <c r="J692" i="1" s="1"/>
  <c r="I922" i="1"/>
  <c r="J922" i="1" s="1"/>
  <c r="I689" i="1"/>
  <c r="J689" i="1" s="1"/>
  <c r="I771" i="1"/>
  <c r="J771" i="1" s="1"/>
  <c r="I838" i="1"/>
  <c r="J838" i="1" s="1"/>
  <c r="I920" i="1"/>
  <c r="J920" i="1" s="1"/>
  <c r="I843" i="1"/>
  <c r="J843" i="1" s="1"/>
  <c r="I694" i="1"/>
  <c r="J694" i="1" s="1"/>
  <c r="I795" i="1"/>
  <c r="J795" i="1" s="1"/>
  <c r="I850" i="1"/>
  <c r="J850" i="1" s="1"/>
  <c r="I927" i="1"/>
  <c r="J927" i="1" s="1"/>
  <c r="I706" i="1"/>
  <c r="J706" i="1" s="1"/>
  <c r="I798" i="1"/>
  <c r="J798" i="1" s="1"/>
  <c r="I865" i="1"/>
  <c r="J865" i="1" s="1"/>
  <c r="I934" i="1"/>
  <c r="J934" i="1" s="1"/>
  <c r="I735" i="1"/>
  <c r="J735" i="1" s="1"/>
  <c r="I807" i="1"/>
  <c r="J807" i="1" s="1"/>
  <c r="I874" i="1"/>
  <c r="J874" i="1" s="1"/>
  <c r="I741" i="1"/>
  <c r="J741" i="1" s="1"/>
  <c r="I893" i="1"/>
  <c r="J893" i="1" s="1"/>
  <c r="I810" i="1"/>
  <c r="J810" i="1" s="1"/>
  <c r="I754" i="1"/>
  <c r="J754" i="1" s="1"/>
  <c r="I929" i="1"/>
  <c r="J929" i="1" s="1"/>
  <c r="I805" i="1"/>
  <c r="J805" i="1" s="1"/>
  <c r="I759" i="1"/>
  <c r="J759" i="1" s="1"/>
  <c r="I953" i="1"/>
  <c r="J953" i="1" s="1"/>
  <c r="I797" i="1"/>
  <c r="J797" i="1" s="1"/>
  <c r="I826" i="1"/>
  <c r="J826" i="1" s="1"/>
  <c r="I831" i="1"/>
  <c r="J831" i="1" s="1"/>
  <c r="I858" i="1"/>
  <c r="J858" i="1" s="1"/>
  <c r="I869" i="1"/>
  <c r="J869" i="1" s="1"/>
  <c r="I699" i="1"/>
  <c r="J699" i="1" s="1"/>
  <c r="I725" i="1"/>
  <c r="J725" i="1" s="1"/>
  <c r="I884" i="1"/>
  <c r="J884" i="1" s="1"/>
  <c r="I886" i="1"/>
  <c r="J886" i="1" s="1"/>
  <c r="I784" i="1"/>
  <c r="J784" i="1" s="1"/>
  <c r="I930" i="1"/>
  <c r="J930" i="1" s="1"/>
  <c r="I678" i="1"/>
  <c r="J678" i="1" s="1"/>
  <c r="I860" i="1"/>
  <c r="J860" i="1" s="1"/>
  <c r="I668" i="1"/>
  <c r="J668" i="1" s="1"/>
  <c r="I801" i="1"/>
  <c r="J801" i="1" s="1"/>
  <c r="I875" i="1"/>
  <c r="J875" i="1" s="1"/>
  <c r="I683" i="1"/>
  <c r="J683" i="1" s="1"/>
  <c r="I901" i="1"/>
  <c r="J901" i="1" s="1"/>
  <c r="I685" i="1"/>
  <c r="J685" i="1" s="1"/>
  <c r="I948" i="1"/>
  <c r="J948" i="1" s="1"/>
  <c r="I804" i="1"/>
  <c r="J804" i="1" s="1"/>
  <c r="I660" i="1"/>
  <c r="J660" i="1" s="1"/>
  <c r="I847" i="1"/>
  <c r="J847" i="1" s="1"/>
  <c r="I703" i="1"/>
  <c r="J703" i="1" s="1"/>
  <c r="I830" i="1"/>
  <c r="J830" i="1" s="1"/>
  <c r="I674" i="1"/>
  <c r="J674" i="1" s="1"/>
  <c r="I760" i="1"/>
  <c r="J760" i="1" s="1"/>
  <c r="I726" i="1"/>
  <c r="J726" i="1" s="1"/>
  <c r="I752" i="1"/>
  <c r="J752" i="1" s="1"/>
  <c r="I813" i="1"/>
  <c r="J813" i="1" s="1"/>
  <c r="I839" i="1"/>
  <c r="J839" i="1" s="1"/>
  <c r="I877" i="1"/>
  <c r="J877" i="1" s="1"/>
  <c r="I876" i="1"/>
  <c r="J876" i="1" s="1"/>
  <c r="I720" i="1"/>
  <c r="J720" i="1" s="1"/>
  <c r="I736" i="1"/>
  <c r="J736" i="1" s="1"/>
  <c r="I714" i="1"/>
  <c r="J714" i="1" s="1"/>
  <c r="I740" i="1"/>
  <c r="J740" i="1" s="1"/>
  <c r="I789" i="1"/>
  <c r="J789" i="1" s="1"/>
  <c r="I815" i="1"/>
  <c r="J815" i="1" s="1"/>
  <c r="I793" i="1"/>
  <c r="J793" i="1" s="1"/>
  <c r="I864" i="1"/>
  <c r="J864" i="1" s="1"/>
  <c r="I708" i="1"/>
  <c r="J708" i="1" s="1"/>
  <c r="I952" i="1"/>
  <c r="J952" i="1" s="1"/>
  <c r="I712" i="1"/>
  <c r="J712" i="1" s="1"/>
  <c r="I702" i="1"/>
  <c r="J702" i="1" s="1"/>
  <c r="I728" i="1"/>
  <c r="J728" i="1" s="1"/>
  <c r="I777" i="1"/>
  <c r="J777" i="1" s="1"/>
  <c r="I803" i="1"/>
  <c r="J803" i="1" s="1"/>
  <c r="I904" i="1"/>
  <c r="J904" i="1" s="1"/>
  <c r="I688" i="1"/>
  <c r="J688" i="1" s="1"/>
  <c r="I942" i="1"/>
  <c r="J942" i="1" s="1"/>
  <c r="I666" i="1"/>
  <c r="J666" i="1" s="1"/>
  <c r="I932" i="1"/>
  <c r="J932" i="1" s="1"/>
  <c r="I680" i="1"/>
  <c r="J680" i="1" s="1"/>
  <c r="I921" i="1"/>
  <c r="J921" i="1" s="1"/>
  <c r="I753" i="1"/>
  <c r="J753" i="1" s="1"/>
  <c r="I779" i="1"/>
  <c r="J779" i="1" s="1"/>
  <c r="I880" i="1"/>
  <c r="J880" i="1" s="1"/>
  <c r="I664" i="1"/>
  <c r="J664" i="1" s="1"/>
  <c r="I906" i="1"/>
  <c r="J906" i="1" s="1"/>
  <c r="I848" i="1"/>
  <c r="J848" i="1" s="1"/>
  <c r="I885" i="1"/>
  <c r="J885" i="1" s="1"/>
  <c r="I705" i="1"/>
  <c r="J705" i="1" s="1"/>
  <c r="I935" i="1"/>
  <c r="J935" i="1" s="1"/>
  <c r="I743" i="1"/>
  <c r="J743" i="1" s="1"/>
  <c r="I856" i="1"/>
  <c r="J856" i="1" s="1"/>
  <c r="I882" i="1"/>
  <c r="J882" i="1" s="1"/>
  <c r="I824" i="1"/>
  <c r="J824" i="1" s="1"/>
  <c r="I861" i="1"/>
  <c r="J861" i="1" s="1"/>
  <c r="I681" i="1"/>
  <c r="J681" i="1" s="1"/>
  <c r="I911" i="1"/>
  <c r="J911" i="1" s="1"/>
  <c r="I707" i="1"/>
  <c r="J707" i="1" s="1"/>
  <c r="I700" i="1"/>
  <c r="J700" i="1" s="1"/>
  <c r="I676" i="1"/>
  <c r="J676" i="1" s="1"/>
  <c r="I918" i="1"/>
  <c r="J918" i="1" s="1"/>
  <c r="I896" i="1"/>
  <c r="J896" i="1" s="1"/>
  <c r="I897" i="1"/>
  <c r="J897" i="1" s="1"/>
  <c r="I767" i="1"/>
  <c r="J767" i="1" s="1"/>
  <c r="I745" i="1"/>
  <c r="J745" i="1" s="1"/>
  <c r="I888" i="1"/>
  <c r="J888" i="1" s="1"/>
  <c r="I684" i="1"/>
  <c r="J684" i="1" s="1"/>
  <c r="I835" i="1"/>
  <c r="J835" i="1" s="1"/>
  <c r="I679" i="1"/>
  <c r="J679" i="1" s="1"/>
  <c r="I890" i="1"/>
  <c r="J890" i="1" s="1"/>
  <c r="I722" i="1"/>
  <c r="J722" i="1" s="1"/>
  <c r="I894" i="1"/>
  <c r="J894" i="1" s="1"/>
  <c r="I836" i="1"/>
  <c r="J836" i="1" s="1"/>
  <c r="I873" i="1"/>
  <c r="J873" i="1" s="1"/>
  <c r="I719" i="1"/>
  <c r="J719" i="1" s="1"/>
  <c r="I733" i="1"/>
  <c r="J733" i="1" s="1"/>
  <c r="I852" i="1"/>
  <c r="J852" i="1" s="1"/>
  <c r="I672" i="1"/>
  <c r="J672" i="1" s="1"/>
  <c r="I823" i="1"/>
  <c r="J823" i="1" s="1"/>
  <c r="I667" i="1"/>
  <c r="J667" i="1" s="1"/>
  <c r="I878" i="1"/>
  <c r="J878" i="1" s="1"/>
  <c r="I710" i="1"/>
  <c r="J710" i="1" s="1"/>
  <c r="I750" i="1"/>
  <c r="J750" i="1" s="1"/>
  <c r="I800" i="1"/>
  <c r="J800" i="1" s="1"/>
  <c r="I837" i="1"/>
  <c r="J837" i="1" s="1"/>
  <c r="I671" i="1"/>
  <c r="J671" i="1" s="1"/>
  <c r="I709" i="1"/>
  <c r="J709" i="1" s="1"/>
  <c r="I828" i="1"/>
  <c r="J828" i="1" s="1"/>
  <c r="I955" i="1"/>
  <c r="J955" i="1" s="1"/>
  <c r="I799" i="1"/>
  <c r="J799" i="1" s="1"/>
  <c r="I854" i="1"/>
  <c r="J854" i="1" s="1"/>
  <c r="I686" i="1"/>
  <c r="J686" i="1" s="1"/>
  <c r="I928" i="1"/>
  <c r="J928" i="1" s="1"/>
  <c r="I690" i="1"/>
  <c r="J690" i="1" s="1"/>
  <c r="I704" i="1"/>
  <c r="J704" i="1" s="1"/>
  <c r="I765" i="1"/>
  <c r="J765" i="1" s="1"/>
  <c r="I937" i="1"/>
  <c r="J937" i="1" s="1"/>
  <c r="I673" i="1"/>
  <c r="J673" i="1" s="1"/>
  <c r="I792" i="1"/>
  <c r="J792" i="1" s="1"/>
  <c r="I931" i="1"/>
  <c r="J931" i="1" s="1"/>
  <c r="I775" i="1"/>
  <c r="J775" i="1" s="1"/>
  <c r="I818" i="1"/>
  <c r="J818" i="1" s="1"/>
  <c r="I868" i="1"/>
  <c r="J868" i="1" s="1"/>
  <c r="I693" i="1"/>
  <c r="J693" i="1" s="1"/>
  <c r="I923" i="1"/>
  <c r="J923" i="1" s="1"/>
  <c r="I913" i="1"/>
  <c r="J913" i="1" s="1"/>
  <c r="I768" i="1"/>
  <c r="J768" i="1" s="1"/>
  <c r="I907" i="1"/>
  <c r="J907" i="1" s="1"/>
  <c r="I751" i="1"/>
  <c r="J751" i="1" s="1"/>
  <c r="I794" i="1"/>
  <c r="J794" i="1" s="1"/>
  <c r="I796" i="1"/>
  <c r="J796" i="1" s="1"/>
  <c r="I729" i="1"/>
  <c r="J729" i="1" s="1"/>
  <c r="I659" i="1"/>
  <c r="J659" i="1" s="1"/>
  <c r="I949" i="1"/>
  <c r="J949" i="1" s="1"/>
  <c r="I924" i="1"/>
  <c r="J924" i="1" s="1"/>
  <c r="I919" i="1"/>
  <c r="J919" i="1" s="1"/>
  <c r="I842" i="1"/>
  <c r="J842" i="1" s="1"/>
  <c r="I669" i="1"/>
  <c r="J669" i="1" s="1"/>
  <c r="I657" i="1"/>
  <c r="J657" i="1" s="1"/>
  <c r="I889" i="1"/>
  <c r="J889" i="1" s="1"/>
  <c r="I900" i="1"/>
  <c r="J900" i="1" s="1"/>
  <c r="I883" i="1"/>
  <c r="J883" i="1" s="1"/>
  <c r="I782" i="1"/>
  <c r="J782" i="1" s="1"/>
  <c r="I781" i="1"/>
  <c r="J781" i="1" s="1"/>
  <c r="I840" i="1"/>
  <c r="J840" i="1" s="1"/>
  <c r="I871" i="1"/>
  <c r="J871" i="1" s="1"/>
  <c r="I770" i="1"/>
  <c r="J770" i="1" s="1"/>
  <c r="I769" i="1"/>
  <c r="J769" i="1" s="1"/>
  <c r="I816" i="1"/>
  <c r="J816" i="1" s="1"/>
  <c r="I757" i="1"/>
  <c r="J757" i="1" s="1"/>
  <c r="I780" i="1"/>
  <c r="J780" i="1" s="1"/>
  <c r="I944" i="1"/>
  <c r="J944" i="1" s="1"/>
  <c r="I791" i="1"/>
  <c r="J791" i="1" s="1"/>
  <c r="I739" i="1"/>
  <c r="J739" i="1" s="1"/>
  <c r="I812" i="1"/>
  <c r="J812" i="1" s="1"/>
  <c r="I788" i="1"/>
  <c r="J788" i="1" s="1"/>
  <c r="I715" i="1"/>
  <c r="J715" i="1" s="1"/>
  <c r="I721" i="1"/>
  <c r="J721" i="1" s="1"/>
  <c r="I936" i="1"/>
  <c r="J936" i="1" s="1"/>
  <c r="I926" i="1"/>
  <c r="J926" i="1" s="1"/>
  <c r="I661" i="1"/>
  <c r="J661" i="1" s="1"/>
  <c r="I756" i="1"/>
  <c r="J756" i="1" s="1"/>
  <c r="I943" i="1"/>
  <c r="J943" i="1" s="1"/>
  <c r="I866" i="1"/>
  <c r="J866" i="1" s="1"/>
  <c r="I954" i="1"/>
  <c r="J954" i="1" s="1"/>
  <c r="I892" i="1"/>
  <c r="J892" i="1" s="1"/>
  <c r="I870" i="1"/>
  <c r="J870" i="1" s="1"/>
  <c r="I945" i="1"/>
  <c r="J945" i="1" s="1"/>
  <c r="I732" i="1"/>
  <c r="J732" i="1" s="1"/>
  <c r="I859" i="1"/>
  <c r="J859" i="1" s="1"/>
  <c r="I758" i="1"/>
  <c r="J758" i="1" s="1"/>
  <c r="I808" i="1"/>
  <c r="J808" i="1" s="1"/>
  <c r="I825" i="1"/>
  <c r="J825" i="1" s="1"/>
  <c r="I887" i="1"/>
  <c r="J887" i="1" s="1"/>
  <c r="I787" i="1"/>
  <c r="J787" i="1" s="1"/>
  <c r="I698" i="1"/>
  <c r="J698" i="1" s="1"/>
  <c r="I832" i="1"/>
  <c r="J832" i="1" s="1"/>
  <c r="I744" i="1"/>
  <c r="J744" i="1" s="1"/>
  <c r="I806" i="1"/>
  <c r="J806" i="1" s="1"/>
  <c r="I738" i="1"/>
  <c r="J738" i="1" s="1"/>
  <c r="I696" i="1"/>
  <c r="J696" i="1" s="1"/>
  <c r="I746" i="1"/>
  <c r="J746" i="1" s="1"/>
  <c r="I899" i="1"/>
  <c r="J899" i="1" s="1"/>
  <c r="I662" i="1"/>
  <c r="J662" i="1" s="1"/>
  <c r="I863" i="1"/>
  <c r="J863" i="1" s="1"/>
  <c r="I849" i="1"/>
  <c r="J849" i="1" s="1"/>
  <c r="I695" i="1"/>
  <c r="J695" i="1" s="1"/>
  <c r="I925" i="1"/>
  <c r="J925" i="1" s="1"/>
  <c r="I895" i="1"/>
  <c r="J895" i="1" s="1"/>
  <c r="I811" i="1"/>
  <c r="J811" i="1" s="1"/>
  <c r="I763" i="1"/>
  <c r="J763" i="1" s="1"/>
  <c r="I691" i="1"/>
  <c r="J691" i="1" s="1"/>
  <c r="I912" i="1"/>
  <c r="J912" i="1" s="1"/>
  <c r="I727" i="1"/>
  <c r="J727" i="1" s="1"/>
  <c r="I697" i="1"/>
  <c r="J697" i="1" s="1"/>
  <c r="I938" i="1"/>
  <c r="J938" i="1" s="1"/>
  <c r="I914" i="1"/>
  <c r="J914" i="1" s="1"/>
  <c r="I203" i="1"/>
  <c r="J203" i="1" s="1"/>
  <c r="I226" i="1"/>
  <c r="J226" i="1" s="1"/>
  <c r="I248" i="1"/>
  <c r="J248" i="1" s="1"/>
  <c r="I265" i="1"/>
  <c r="J265" i="1" s="1"/>
  <c r="I289" i="1"/>
  <c r="J289" i="1" s="1"/>
  <c r="I205" i="1"/>
  <c r="J205" i="1" s="1"/>
  <c r="I227" i="1"/>
  <c r="J227" i="1" s="1"/>
  <c r="I250" i="1"/>
  <c r="J250" i="1" s="1"/>
  <c r="I267" i="1"/>
  <c r="J267" i="1" s="1"/>
  <c r="I291" i="1"/>
  <c r="J291" i="1" s="1"/>
  <c r="I220" i="1"/>
  <c r="J220" i="1" s="1"/>
  <c r="I251" i="1"/>
  <c r="J251" i="1" s="1"/>
  <c r="I274" i="1"/>
  <c r="J274" i="1" s="1"/>
  <c r="I221" i="1"/>
  <c r="J221" i="1" s="1"/>
  <c r="I253" i="1"/>
  <c r="J253" i="1" s="1"/>
  <c r="I275" i="1"/>
  <c r="J275" i="1" s="1"/>
  <c r="I197" i="1"/>
  <c r="J197" i="1" s="1"/>
  <c r="I229" i="1"/>
  <c r="J229" i="1" s="1"/>
  <c r="I254" i="1"/>
  <c r="J254" i="1" s="1"/>
  <c r="I277" i="1"/>
  <c r="J277" i="1" s="1"/>
  <c r="I202" i="1"/>
  <c r="J202" i="1" s="1"/>
  <c r="I238" i="1"/>
  <c r="J238" i="1" s="1"/>
  <c r="I263" i="1"/>
  <c r="J263" i="1" s="1"/>
  <c r="I208" i="1"/>
  <c r="J208" i="1" s="1"/>
  <c r="I241" i="1"/>
  <c r="J241" i="1" s="1"/>
  <c r="I269" i="1"/>
  <c r="J269" i="1" s="1"/>
  <c r="I212" i="1"/>
  <c r="J212" i="1" s="1"/>
  <c r="I244" i="1"/>
  <c r="J244" i="1" s="1"/>
  <c r="I280" i="1"/>
  <c r="J280" i="1" s="1"/>
  <c r="I217" i="1"/>
  <c r="J217" i="1" s="1"/>
  <c r="I261" i="1"/>
  <c r="J261" i="1" s="1"/>
  <c r="I231" i="1"/>
  <c r="J231" i="1" s="1"/>
  <c r="I268" i="1"/>
  <c r="J268" i="1" s="1"/>
  <c r="I232" i="1"/>
  <c r="J232" i="1" s="1"/>
  <c r="I279" i="1"/>
  <c r="J279" i="1" s="1"/>
  <c r="I233" i="1"/>
  <c r="J233" i="1" s="1"/>
  <c r="I281" i="1"/>
  <c r="J281" i="1" s="1"/>
  <c r="I243" i="1"/>
  <c r="J243" i="1" s="1"/>
  <c r="I287" i="1"/>
  <c r="J287" i="1" s="1"/>
  <c r="I239" i="1"/>
  <c r="J239" i="1" s="1"/>
  <c r="I245" i="1"/>
  <c r="J245" i="1" s="1"/>
  <c r="I256" i="1"/>
  <c r="J256" i="1" s="1"/>
  <c r="I255" i="1"/>
  <c r="J255" i="1" s="1"/>
  <c r="I257" i="1"/>
  <c r="J257" i="1" s="1"/>
  <c r="I262" i="1"/>
  <c r="J262" i="1" s="1"/>
  <c r="I209" i="1"/>
  <c r="J209" i="1" s="1"/>
  <c r="I215" i="1"/>
  <c r="J215" i="1" s="1"/>
  <c r="I219" i="1"/>
  <c r="J219" i="1" s="1"/>
  <c r="I260" i="1"/>
  <c r="J260" i="1" s="1"/>
  <c r="I286" i="1"/>
  <c r="J286" i="1" s="1"/>
  <c r="I207" i="1"/>
  <c r="J207" i="1" s="1"/>
  <c r="I214" i="1"/>
  <c r="J214" i="1" s="1"/>
  <c r="I228" i="1"/>
  <c r="J228" i="1" s="1"/>
  <c r="I236" i="1"/>
  <c r="J236" i="1" s="1"/>
  <c r="I271" i="1"/>
  <c r="J271" i="1" s="1"/>
  <c r="I206" i="1"/>
  <c r="J206" i="1" s="1"/>
  <c r="I258" i="1"/>
  <c r="J258" i="1" s="1"/>
  <c r="I273" i="1"/>
  <c r="J273" i="1" s="1"/>
  <c r="I246" i="1"/>
  <c r="J246" i="1" s="1"/>
  <c r="I249" i="1"/>
  <c r="J249" i="1" s="1"/>
  <c r="I234" i="1"/>
  <c r="J234" i="1" s="1"/>
  <c r="I237" i="1"/>
  <c r="J237" i="1" s="1"/>
  <c r="I210" i="1"/>
  <c r="J210" i="1" s="1"/>
  <c r="I213" i="1"/>
  <c r="J213" i="1" s="1"/>
  <c r="I201" i="1"/>
  <c r="J201" i="1" s="1"/>
  <c r="I204" i="1"/>
  <c r="J204" i="1" s="1"/>
  <c r="I284" i="1"/>
  <c r="J284" i="1" s="1"/>
  <c r="I211" i="1"/>
  <c r="J211" i="1" s="1"/>
  <c r="I218" i="1"/>
  <c r="J218" i="1" s="1"/>
  <c r="I272" i="1"/>
  <c r="J272" i="1" s="1"/>
  <c r="I199" i="1"/>
  <c r="J199" i="1" s="1"/>
  <c r="I292" i="1"/>
  <c r="J292" i="1" s="1"/>
  <c r="I282" i="1"/>
  <c r="J282" i="1" s="1"/>
  <c r="I200" i="1"/>
  <c r="J200" i="1" s="1"/>
  <c r="I222" i="1"/>
  <c r="J222" i="1" s="1"/>
  <c r="I276" i="1"/>
  <c r="J276" i="1" s="1"/>
  <c r="I283" i="1"/>
  <c r="J283" i="1" s="1"/>
  <c r="I290" i="1"/>
  <c r="J290" i="1" s="1"/>
  <c r="I266" i="1"/>
  <c r="J266" i="1" s="1"/>
  <c r="I288" i="1"/>
  <c r="J288" i="1" s="1"/>
  <c r="I230" i="1"/>
  <c r="J230" i="1" s="1"/>
  <c r="I270" i="1"/>
  <c r="J270" i="1" s="1"/>
  <c r="I264" i="1"/>
  <c r="J264" i="1" s="1"/>
  <c r="I224" i="1"/>
  <c r="J224" i="1" s="1"/>
  <c r="I198" i="1"/>
  <c r="J198" i="1" s="1"/>
  <c r="I252" i="1"/>
  <c r="J252" i="1" s="1"/>
  <c r="I240" i="1"/>
  <c r="J240" i="1" s="1"/>
  <c r="I278" i="1"/>
  <c r="J278" i="1" s="1"/>
  <c r="I225" i="1"/>
  <c r="J225" i="1" s="1"/>
  <c r="I247" i="1"/>
  <c r="J247" i="1" s="1"/>
  <c r="I223" i="1"/>
  <c r="J223" i="1" s="1"/>
  <c r="I216" i="1"/>
  <c r="J216" i="1" s="1"/>
  <c r="I259" i="1"/>
  <c r="J259" i="1" s="1"/>
  <c r="I285" i="1"/>
  <c r="J285" i="1" s="1"/>
  <c r="I242" i="1"/>
  <c r="J242" i="1" s="1"/>
  <c r="I235" i="1"/>
  <c r="J235" i="1" s="1"/>
  <c r="M43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79C2A01-5852-4152-A7DB-5DD113554D86}" name="for new list price" type="1" refreshedVersion="8" background="1" saveData="1">
    <dbPr connection="DSN=SOTAMAS90;UID=ets;Description=MAS 90 4.0 ODBC Driver;Directory=\\250410SAGE\Sage\Sage ADV 2024\MAS90;Prefix=\\250410SAGE\Sage\Sage ADV 2024\MAS90\SY\, \\250410SAGE\Sage\Sage ADV 2024\MAS90\==\;ViewDLL=\\250410SAGE\Sage\Sage ADV 2024\MAS90\Home;Company=RWV;LogFile=\PVXODBC.LOG;CacheSize=4;DirtyReads=1;BurstMode=1;StripTrailingSpaces=1;SERVER=NotTheServer" command="SELECT CI_Item.ItemCode, CI_Item.PrimaryVendorNo, CI_Item.InactiveItem, CI_Item.ItemCodeDesc, CI_Item.UDF_UPC1, CI_Item.ProductLine, CI_Item.PriceCode, CI_Item.UDF_MATERIAL, CI_Item.Category2, CI_Item.ShipWeight, CI_Item.TotalQuantityOnHand, CI_Item.DateCreated, CI_Item.SuggestedRetailPrice, CI_Item.StandardUnitPrice  FROM CI_Item CI_Item"/>
  </connection>
</connections>
</file>

<file path=xl/sharedStrings.xml><?xml version="1.0" encoding="utf-8"?>
<sst xmlns="http://schemas.openxmlformats.org/spreadsheetml/2006/main" count="4213" uniqueCount="4207">
  <si>
    <t>ItemCode</t>
  </si>
  <si>
    <t>ItemCodeDesc</t>
  </si>
  <si>
    <t>UDF_UPC1</t>
  </si>
  <si>
    <t>UDF_MATERIAL</t>
  </si>
  <si>
    <t>PVCV</t>
  </si>
  <si>
    <t>ABPP</t>
  </si>
  <si>
    <t>1500AB-ES 1-1/4</t>
  </si>
  <si>
    <t>PPPP</t>
  </si>
  <si>
    <t>1500AB-ES 1/2</t>
  </si>
  <si>
    <t>1500AB-ES 2</t>
  </si>
  <si>
    <t>1500AB-WH 1/2</t>
  </si>
  <si>
    <t>1501AB 20MM 1/2</t>
  </si>
  <si>
    <t>1501AB 25MM 3/4</t>
  </si>
  <si>
    <t>1501AB 32MM 1</t>
  </si>
  <si>
    <t>1501AB 40MM 1-1/4</t>
  </si>
  <si>
    <t>1501AB 50MM 1-1/2</t>
  </si>
  <si>
    <t>1501AB 63MM 2</t>
  </si>
  <si>
    <t>1501AB 90MM 3</t>
  </si>
  <si>
    <t>1501PAB 20MM 1/2</t>
  </si>
  <si>
    <t>1501PAB 25MM 3/4</t>
  </si>
  <si>
    <t>1501PAB 32MM 1</t>
  </si>
  <si>
    <t>1501PAB 40MM 1-1/4</t>
  </si>
  <si>
    <t>1501PAB 50MM 1-1/2</t>
  </si>
  <si>
    <t>1501PAB 63MM 2</t>
  </si>
  <si>
    <t>1501PAB 75MM 2-1/2</t>
  </si>
  <si>
    <t>1501PAB 90MM 3</t>
  </si>
  <si>
    <t>1509AB 20MM 1/2</t>
  </si>
  <si>
    <t>1509AB 25MM 3/4</t>
  </si>
  <si>
    <t>1509AB 32MM 1</t>
  </si>
  <si>
    <t>1510AB 20MM 1/2</t>
  </si>
  <si>
    <t>1510AB 25MM 3/4</t>
  </si>
  <si>
    <t>1510AB 32MM 1</t>
  </si>
  <si>
    <t>1510PAB 20MM 1/2</t>
  </si>
  <si>
    <t>1510PAB 25MM 3/4</t>
  </si>
  <si>
    <t>1510PAB 32MM 1</t>
  </si>
  <si>
    <t>1516AB 20MM 1/2</t>
  </si>
  <si>
    <t>1516AB 25MM 3/4</t>
  </si>
  <si>
    <t>1516AB 32MM 1</t>
  </si>
  <si>
    <t>1516PAB 20MM 1/2</t>
  </si>
  <si>
    <t>1516PAB 25MM 3/4</t>
  </si>
  <si>
    <t>1516PAB 32MM 1</t>
  </si>
  <si>
    <t>DIEU</t>
  </si>
  <si>
    <t>1900AB 1</t>
  </si>
  <si>
    <t>1900AB 1-1/2</t>
  </si>
  <si>
    <t>1900AB 1-1/4</t>
  </si>
  <si>
    <t>1900AB 1/2</t>
  </si>
  <si>
    <t>1900AB 2</t>
  </si>
  <si>
    <t>1900AB 3/4</t>
  </si>
  <si>
    <t>1920AB 1</t>
  </si>
  <si>
    <t>1920AB 1-1/2</t>
  </si>
  <si>
    <t>1920AB 1-1/4</t>
  </si>
  <si>
    <t>1920AB 1/2</t>
  </si>
  <si>
    <t>1920AB 2</t>
  </si>
  <si>
    <t>1920AB 3/4</t>
  </si>
  <si>
    <t>RWPP</t>
  </si>
  <si>
    <t>PPGA</t>
  </si>
  <si>
    <t>204A 1</t>
  </si>
  <si>
    <t>CPGA</t>
  </si>
  <si>
    <t>204A 1-1/2</t>
  </si>
  <si>
    <t>204A 1-1/4</t>
  </si>
  <si>
    <t>204A 1/2</t>
  </si>
  <si>
    <t>204A 2</t>
  </si>
  <si>
    <t>204A 3</t>
  </si>
  <si>
    <t>204A 3/4</t>
  </si>
  <si>
    <t>204A 3/8</t>
  </si>
  <si>
    <t>206/204ABF-H 4</t>
  </si>
  <si>
    <t>206/207ABF-H 1</t>
  </si>
  <si>
    <t>206/207ABF-H 1-1/4</t>
  </si>
  <si>
    <t>206/207ABF-H 1/2</t>
  </si>
  <si>
    <t>206/207ABF-H 2</t>
  </si>
  <si>
    <t>206/207ABF-H 2-1/2</t>
  </si>
  <si>
    <t>206/211-CH 1</t>
  </si>
  <si>
    <t>206/211-CH 2</t>
  </si>
  <si>
    <t>206/211-CH 3</t>
  </si>
  <si>
    <t>206/211-CH 4</t>
  </si>
  <si>
    <t>206/211-CH 5</t>
  </si>
  <si>
    <t>206AB 1</t>
  </si>
  <si>
    <t>ABGA</t>
  </si>
  <si>
    <t>206AB 1-1/2</t>
  </si>
  <si>
    <t>206AB 1-1/4</t>
  </si>
  <si>
    <t>206AB 1/2</t>
  </si>
  <si>
    <t>206AB 2</t>
  </si>
  <si>
    <t>206AB 2-1/2</t>
  </si>
  <si>
    <t>206AB 3</t>
  </si>
  <si>
    <t>206AB 3/4</t>
  </si>
  <si>
    <t>206AB 4</t>
  </si>
  <si>
    <t>206CH 1</t>
  </si>
  <si>
    <t>206CH 1-1/2</t>
  </si>
  <si>
    <t>206CH 1-1/4</t>
  </si>
  <si>
    <t>206CH 1/2</t>
  </si>
  <si>
    <t>206CH 2</t>
  </si>
  <si>
    <t>206F 1</t>
  </si>
  <si>
    <t>206F 1-1/2</t>
  </si>
  <si>
    <t>206F 1-1/4</t>
  </si>
  <si>
    <t>206F 1/2</t>
  </si>
  <si>
    <t>206F 1/4</t>
  </si>
  <si>
    <t>206F 2</t>
  </si>
  <si>
    <t>206F 2-1/2</t>
  </si>
  <si>
    <t>206F 3</t>
  </si>
  <si>
    <t>206F 3/4</t>
  </si>
  <si>
    <t>206F 3/8</t>
  </si>
  <si>
    <t>207AB 1</t>
  </si>
  <si>
    <t>207AB 1-1/2</t>
  </si>
  <si>
    <t>207AB 1-1/4</t>
  </si>
  <si>
    <t>207AB 1/2</t>
  </si>
  <si>
    <t>207AB 2</t>
  </si>
  <si>
    <t>207AB 3/4</t>
  </si>
  <si>
    <t>208A 1</t>
  </si>
  <si>
    <t>208A 1-1/2</t>
  </si>
  <si>
    <t>208A 1-1/4</t>
  </si>
  <si>
    <t>208A 1/2</t>
  </si>
  <si>
    <t>208A 2-1/2</t>
  </si>
  <si>
    <t>208A 3/8</t>
  </si>
  <si>
    <t>208B 1</t>
  </si>
  <si>
    <t>208B 1-1/2</t>
  </si>
  <si>
    <t>208B 1-1/4</t>
  </si>
  <si>
    <t>208B 1/2</t>
  </si>
  <si>
    <t>208B 2</t>
  </si>
  <si>
    <t>208B 3/4</t>
  </si>
  <si>
    <t>CPGL</t>
  </si>
  <si>
    <t>210 1-1/4</t>
  </si>
  <si>
    <t>210 2-1/2</t>
  </si>
  <si>
    <t>210 3/4</t>
  </si>
  <si>
    <t>210 3/8</t>
  </si>
  <si>
    <t>211 1-1/2</t>
  </si>
  <si>
    <t>211 1-1/4</t>
  </si>
  <si>
    <t>211 1/2</t>
  </si>
  <si>
    <t>211 3/4</t>
  </si>
  <si>
    <t>211 3/8</t>
  </si>
  <si>
    <t>211B 1</t>
  </si>
  <si>
    <t>211B 1-1/2</t>
  </si>
  <si>
    <t>211B 1-1/4</t>
  </si>
  <si>
    <t>211B 1/2</t>
  </si>
  <si>
    <t>211B 2</t>
  </si>
  <si>
    <t>211B 3/4</t>
  </si>
  <si>
    <t>211BT 1</t>
  </si>
  <si>
    <t>211BT 1-1/2</t>
  </si>
  <si>
    <t>211BT 1-1/4</t>
  </si>
  <si>
    <t>211BT 1/2</t>
  </si>
  <si>
    <t>211BT 2</t>
  </si>
  <si>
    <t>211BT 3/4</t>
  </si>
  <si>
    <t>214 1-1/4</t>
  </si>
  <si>
    <t>214 1/2</t>
  </si>
  <si>
    <t>214 2</t>
  </si>
  <si>
    <t>214 3/4</t>
  </si>
  <si>
    <t>220 1</t>
  </si>
  <si>
    <t>220 1-1/2</t>
  </si>
  <si>
    <t>220 1-1/4</t>
  </si>
  <si>
    <t>220 2-1/2</t>
  </si>
  <si>
    <t>220 3</t>
  </si>
  <si>
    <t>220 3/4</t>
  </si>
  <si>
    <t>220 3/8</t>
  </si>
  <si>
    <t>221 1</t>
  </si>
  <si>
    <t>221 1-1/2</t>
  </si>
  <si>
    <t>221 1-1/4</t>
  </si>
  <si>
    <t>221 1/2</t>
  </si>
  <si>
    <t>221 2</t>
  </si>
  <si>
    <t>221 2-1/2</t>
  </si>
  <si>
    <t>221 3/4</t>
  </si>
  <si>
    <t>232 1</t>
  </si>
  <si>
    <t>PPCK</t>
  </si>
  <si>
    <t>232AB 1</t>
  </si>
  <si>
    <t>ABCK</t>
  </si>
  <si>
    <t>232AB 1-1/2</t>
  </si>
  <si>
    <t>232AB 1-1/4</t>
  </si>
  <si>
    <t>232AB 1/2</t>
  </si>
  <si>
    <t>232AB 2</t>
  </si>
  <si>
    <t>232AB 2-1/2</t>
  </si>
  <si>
    <t>232AB 3</t>
  </si>
  <si>
    <t>232AB 3/4</t>
  </si>
  <si>
    <t>232AB 3/8</t>
  </si>
  <si>
    <t>232AB 4</t>
  </si>
  <si>
    <t>233AB 1</t>
  </si>
  <si>
    <t>233AB 1-1/2</t>
  </si>
  <si>
    <t>233AB 1-1/4</t>
  </si>
  <si>
    <t>233AB 1/2</t>
  </si>
  <si>
    <t>233AB 2</t>
  </si>
  <si>
    <t>233AB 2-1/2</t>
  </si>
  <si>
    <t>233AB 3</t>
  </si>
  <si>
    <t>233AB 3/4</t>
  </si>
  <si>
    <t>234AB 1</t>
  </si>
  <si>
    <t>234AB 1-1/2</t>
  </si>
  <si>
    <t>234AB 1-1/4</t>
  </si>
  <si>
    <t>234AB 1/2</t>
  </si>
  <si>
    <t>234AB 2</t>
  </si>
  <si>
    <t>234AB 3/4</t>
  </si>
  <si>
    <t>234ABX 2-1/2</t>
  </si>
  <si>
    <t>234ABX 3</t>
  </si>
  <si>
    <t>234ABX 4</t>
  </si>
  <si>
    <t>CPCK</t>
  </si>
  <si>
    <t>236AB 1</t>
  </si>
  <si>
    <t>236AB 1-1/2</t>
  </si>
  <si>
    <t>236AB 1-1/4</t>
  </si>
  <si>
    <t>236AB 1/2</t>
  </si>
  <si>
    <t>236AB 2</t>
  </si>
  <si>
    <t>236AB 3/4</t>
  </si>
  <si>
    <t>236B 1</t>
  </si>
  <si>
    <t>236B 1-1/2</t>
  </si>
  <si>
    <t>236B 1-1/4</t>
  </si>
  <si>
    <t>236B 1/2</t>
  </si>
  <si>
    <t>236B 1/4</t>
  </si>
  <si>
    <t>236B 2</t>
  </si>
  <si>
    <t>236B 2-1/2</t>
  </si>
  <si>
    <t>236B 3</t>
  </si>
  <si>
    <t>236B 3/4</t>
  </si>
  <si>
    <t>236B 3/8</t>
  </si>
  <si>
    <t>236BT 1</t>
  </si>
  <si>
    <t>236BT 1-1/2</t>
  </si>
  <si>
    <t>236BT 1-1/4</t>
  </si>
  <si>
    <t>236BT 1/2</t>
  </si>
  <si>
    <t>236BT 1/4</t>
  </si>
  <si>
    <t>236BT 2</t>
  </si>
  <si>
    <t>236BT 2-1/2</t>
  </si>
  <si>
    <t>236BT 3</t>
  </si>
  <si>
    <t>236BT 3/4</t>
  </si>
  <si>
    <t>236BT 3/8</t>
  </si>
  <si>
    <t>236F 1-1/2</t>
  </si>
  <si>
    <t>236F 1-1/4</t>
  </si>
  <si>
    <t>236F 1/2</t>
  </si>
  <si>
    <t>236F 3/4</t>
  </si>
  <si>
    <t>236T 1</t>
  </si>
  <si>
    <t>236T 3/8</t>
  </si>
  <si>
    <t>237AB 1</t>
  </si>
  <si>
    <t>237AB 1-1/2</t>
  </si>
  <si>
    <t>237AB 1-1/4</t>
  </si>
  <si>
    <t>237AB 1/2</t>
  </si>
  <si>
    <t>237AB 2</t>
  </si>
  <si>
    <t>237AB 3/4</t>
  </si>
  <si>
    <t>238 1</t>
  </si>
  <si>
    <t>238 1-1/2</t>
  </si>
  <si>
    <t>238 1-1/4</t>
  </si>
  <si>
    <t>238 1/2</t>
  </si>
  <si>
    <t>238 2</t>
  </si>
  <si>
    <t>238 2-1/2</t>
  </si>
  <si>
    <t>238 3</t>
  </si>
  <si>
    <t>238 3/4</t>
  </si>
  <si>
    <t>238 3/8</t>
  </si>
  <si>
    <t>BVPF</t>
  </si>
  <si>
    <t>2412 1</t>
  </si>
  <si>
    <t>2412 1-1/2</t>
  </si>
  <si>
    <t>2412 1-1/4</t>
  </si>
  <si>
    <t>2412 2</t>
  </si>
  <si>
    <t>2412 3/4</t>
  </si>
  <si>
    <t>2412ABHV 1</t>
  </si>
  <si>
    <t>ABPF</t>
  </si>
  <si>
    <t>2412ABHV 1-1/2</t>
  </si>
  <si>
    <t>2412ABHV 1-1/4</t>
  </si>
  <si>
    <t>2412ABHV 2</t>
  </si>
  <si>
    <t>2412ABHV 3/4</t>
  </si>
  <si>
    <t>2415 1</t>
  </si>
  <si>
    <t>2415 1-1/2</t>
  </si>
  <si>
    <t>2415 1-1/4</t>
  </si>
  <si>
    <t>2415 2</t>
  </si>
  <si>
    <t>2415 3/4</t>
  </si>
  <si>
    <t>2415ABHV 1</t>
  </si>
  <si>
    <t>2415ABHV 1-1/2</t>
  </si>
  <si>
    <t>2415ABHV 1-1/4</t>
  </si>
  <si>
    <t>2415ABHV 2</t>
  </si>
  <si>
    <t>2415ABHV 3/4</t>
  </si>
  <si>
    <t>2417 1</t>
  </si>
  <si>
    <t>2417 1-1/2</t>
  </si>
  <si>
    <t>2417 1-1/4</t>
  </si>
  <si>
    <t>2417 2</t>
  </si>
  <si>
    <t>2417 3/4</t>
  </si>
  <si>
    <t>2417AB 1</t>
  </si>
  <si>
    <t>2417AB 1-1/2</t>
  </si>
  <si>
    <t>2417AB 1-1/4</t>
  </si>
  <si>
    <t>2417AB 2</t>
  </si>
  <si>
    <t>2417AB 3/4</t>
  </si>
  <si>
    <t>2417ABHV 1</t>
  </si>
  <si>
    <t>2417ABHV 1-1/2</t>
  </si>
  <si>
    <t>2417ABHV 1-1/4</t>
  </si>
  <si>
    <t>2417ABHV 2</t>
  </si>
  <si>
    <t>2417ABHV 3/4</t>
  </si>
  <si>
    <t>2417CB 1-1/4</t>
  </si>
  <si>
    <t>2417CB 3/4</t>
  </si>
  <si>
    <t>2419 1</t>
  </si>
  <si>
    <t>2419 1-1/2</t>
  </si>
  <si>
    <t>2419 1-1/4</t>
  </si>
  <si>
    <t>2419 2</t>
  </si>
  <si>
    <t>2419 3/4</t>
  </si>
  <si>
    <t>2419AB 1</t>
  </si>
  <si>
    <t>2419AB 1-1/2</t>
  </si>
  <si>
    <t>2419AB 1-1/4</t>
  </si>
  <si>
    <t>2419AB 2</t>
  </si>
  <si>
    <t>2419AB 3/4</t>
  </si>
  <si>
    <t>2419ABHV 1</t>
  </si>
  <si>
    <t>2419ABHV 1-1/2</t>
  </si>
  <si>
    <t>2419ABHV 1-1/4</t>
  </si>
  <si>
    <t>2419ABHV 2</t>
  </si>
  <si>
    <t>2419ABHV 3/4</t>
  </si>
  <si>
    <t>241DV 1/2</t>
  </si>
  <si>
    <t>BALK</t>
  </si>
  <si>
    <t>241DV 1/4</t>
  </si>
  <si>
    <t>241DV 3/8</t>
  </si>
  <si>
    <t>241DV-L 1/4</t>
  </si>
  <si>
    <t>2420ABHV 1</t>
  </si>
  <si>
    <t>2420ABHV 1-1/2</t>
  </si>
  <si>
    <t>2420ABHV 1-1/4</t>
  </si>
  <si>
    <t>2420ABHV 2</t>
  </si>
  <si>
    <t>2420ABHV 3/4</t>
  </si>
  <si>
    <t>2420F 1</t>
  </si>
  <si>
    <t>2420F 1-1/2</t>
  </si>
  <si>
    <t>2420F 1-1/4</t>
  </si>
  <si>
    <t>2420F 2</t>
  </si>
  <si>
    <t>2420F 3/4</t>
  </si>
  <si>
    <t>2422ABHV 1</t>
  </si>
  <si>
    <t>2422ABHV 1-1/2</t>
  </si>
  <si>
    <t>2422ABHV 1-1/4</t>
  </si>
  <si>
    <t>2422ABHV 2</t>
  </si>
  <si>
    <t>2422ABHV 3/4</t>
  </si>
  <si>
    <t>2422F 1</t>
  </si>
  <si>
    <t>2422F 1-1/2</t>
  </si>
  <si>
    <t>2422F 1-1/4</t>
  </si>
  <si>
    <t>2422F 2</t>
  </si>
  <si>
    <t>2422F 3/4</t>
  </si>
  <si>
    <t>2424AB 1</t>
  </si>
  <si>
    <t>2424AB 3/4</t>
  </si>
  <si>
    <t>2424ABHV 1</t>
  </si>
  <si>
    <t>2424ABHV 3/4</t>
  </si>
  <si>
    <t>2425AB 1</t>
  </si>
  <si>
    <t>2425AB 3/4</t>
  </si>
  <si>
    <t>2425ABHV 1</t>
  </si>
  <si>
    <t>2425ABHV 3/4</t>
  </si>
  <si>
    <t>244AB 1</t>
  </si>
  <si>
    <t>244AB 1-1/2</t>
  </si>
  <si>
    <t>244AB 1-1/4</t>
  </si>
  <si>
    <t>244AB 1/2</t>
  </si>
  <si>
    <t>244AB 2</t>
  </si>
  <si>
    <t>244AB 3/4</t>
  </si>
  <si>
    <t>246AB 1</t>
  </si>
  <si>
    <t>246AB 1-1/2</t>
  </si>
  <si>
    <t>246AB 1-1/4</t>
  </si>
  <si>
    <t>246AB 1/2</t>
  </si>
  <si>
    <t>246AB 1/4</t>
  </si>
  <si>
    <t>246AB 2</t>
  </si>
  <si>
    <t>246AB 2-1/2</t>
  </si>
  <si>
    <t>246AB 3</t>
  </si>
  <si>
    <t>246AB 3/4</t>
  </si>
  <si>
    <t>246AB 3/8</t>
  </si>
  <si>
    <t>246AB 4</t>
  </si>
  <si>
    <t>246F 1</t>
  </si>
  <si>
    <t>246F 1-1/2</t>
  </si>
  <si>
    <t>246F 1-1/4</t>
  </si>
  <si>
    <t>246F 1/2</t>
  </si>
  <si>
    <t>246F 2</t>
  </si>
  <si>
    <t>246F 2-1/2</t>
  </si>
  <si>
    <t>246F 3</t>
  </si>
  <si>
    <t>246F 3/4</t>
  </si>
  <si>
    <t>246F 4</t>
  </si>
  <si>
    <t>247AB 1</t>
  </si>
  <si>
    <t>247AB 1-1/2</t>
  </si>
  <si>
    <t>247AB 1-1/4</t>
  </si>
  <si>
    <t>247AB 1/2</t>
  </si>
  <si>
    <t>247AB 2</t>
  </si>
  <si>
    <t>247AB 2-1/2</t>
  </si>
  <si>
    <t>247AB 3</t>
  </si>
  <si>
    <t>247AB 3/4</t>
  </si>
  <si>
    <t>247AB 4</t>
  </si>
  <si>
    <t>250 1</t>
  </si>
  <si>
    <t>EZCK</t>
  </si>
  <si>
    <t>250 1-1/2</t>
  </si>
  <si>
    <t>250 1-1/4</t>
  </si>
  <si>
    <t>250 1/2</t>
  </si>
  <si>
    <t>250 2</t>
  </si>
  <si>
    <t>250 3/4</t>
  </si>
  <si>
    <t>260A 1</t>
  </si>
  <si>
    <t>260A 1-1/2</t>
  </si>
  <si>
    <t>260A 1-1/4</t>
  </si>
  <si>
    <t>260A 1/2</t>
  </si>
  <si>
    <t>260A 2</t>
  </si>
  <si>
    <t>260A 2-1/2</t>
  </si>
  <si>
    <t>260A 3</t>
  </si>
  <si>
    <t>260A 3/4</t>
  </si>
  <si>
    <t>260A 3/8</t>
  </si>
  <si>
    <t>267 1</t>
  </si>
  <si>
    <t>AVGA</t>
  </si>
  <si>
    <t>267 1-1/2</t>
  </si>
  <si>
    <t>267 1-1/4</t>
  </si>
  <si>
    <t>267 1/2</t>
  </si>
  <si>
    <t>267 2</t>
  </si>
  <si>
    <t>267 2-1/2</t>
  </si>
  <si>
    <t>267 3</t>
  </si>
  <si>
    <t>267 3/4</t>
  </si>
  <si>
    <t>267 4</t>
  </si>
  <si>
    <t>267-CH 1</t>
  </si>
  <si>
    <t>267-CH 1-1/4</t>
  </si>
  <si>
    <t>267-CH 1/2</t>
  </si>
  <si>
    <t>267-CH 2</t>
  </si>
  <si>
    <t>267-CH 2-1/2</t>
  </si>
  <si>
    <t>267-CH 3</t>
  </si>
  <si>
    <t>267-CH 4</t>
  </si>
  <si>
    <t>267-CH-N 1</t>
  </si>
  <si>
    <t>267-CH-N 1-1/4</t>
  </si>
  <si>
    <t>267-CH-N 1/2</t>
  </si>
  <si>
    <t>267-CH-N 2</t>
  </si>
  <si>
    <t>267-CH-N 2-1/2</t>
  </si>
  <si>
    <t>267/268-H 1</t>
  </si>
  <si>
    <t>267/268-H 1-1/4</t>
  </si>
  <si>
    <t>267/268-H 1/2</t>
  </si>
  <si>
    <t>267/268-H 2</t>
  </si>
  <si>
    <t>267/268-H 2-1/2</t>
  </si>
  <si>
    <t>267/268-H 3</t>
  </si>
  <si>
    <t>267/268-H 4</t>
  </si>
  <si>
    <t>267/268-HK 1</t>
  </si>
  <si>
    <t>267/268-HK 1-1/4</t>
  </si>
  <si>
    <t>267/268-HK 1/2</t>
  </si>
  <si>
    <t>267/268-HK 2</t>
  </si>
  <si>
    <t>267/268-HK 2-1/2</t>
  </si>
  <si>
    <t>267/268-HK 3</t>
  </si>
  <si>
    <t>267/268-HK 4</t>
  </si>
  <si>
    <t>267AB 1</t>
  </si>
  <si>
    <t>267AB 1-1/2</t>
  </si>
  <si>
    <t>267AB 1-1/4</t>
  </si>
  <si>
    <t>267AB 1/2</t>
  </si>
  <si>
    <t>267AB 2</t>
  </si>
  <si>
    <t>267AB 3/4</t>
  </si>
  <si>
    <t>267CH 1</t>
  </si>
  <si>
    <t>267CH 1-1/2</t>
  </si>
  <si>
    <t>267CH 1-1/4</t>
  </si>
  <si>
    <t>267CH 1/2</t>
  </si>
  <si>
    <t>267CH 2</t>
  </si>
  <si>
    <t>267CH 2-1/2</t>
  </si>
  <si>
    <t>267CH 3/4</t>
  </si>
  <si>
    <t>268AB 1</t>
  </si>
  <si>
    <t>268AB 1-1/2</t>
  </si>
  <si>
    <t>268AB 1-1/4</t>
  </si>
  <si>
    <t>268AB 1/2</t>
  </si>
  <si>
    <t>268AB 2</t>
  </si>
  <si>
    <t>268AB 3/4</t>
  </si>
  <si>
    <t>268CH 3/4</t>
  </si>
  <si>
    <t>280 1-1/2</t>
  </si>
  <si>
    <t>280 1/2</t>
  </si>
  <si>
    <t>280 1/4</t>
  </si>
  <si>
    <t>280 2</t>
  </si>
  <si>
    <t>280 2-1/2</t>
  </si>
  <si>
    <t>280 3/4</t>
  </si>
  <si>
    <t>280 3/8</t>
  </si>
  <si>
    <t>280B 1</t>
  </si>
  <si>
    <t>280B 1-1/2</t>
  </si>
  <si>
    <t>280B 1-1/4</t>
  </si>
  <si>
    <t>280B 1/2</t>
  </si>
  <si>
    <t>280B 2</t>
  </si>
  <si>
    <t>280B 3/4</t>
  </si>
  <si>
    <t>298 1</t>
  </si>
  <si>
    <t>298 1-1/2</t>
  </si>
  <si>
    <t>298 1-1/4</t>
  </si>
  <si>
    <t>298 1/2</t>
  </si>
  <si>
    <t>298 2</t>
  </si>
  <si>
    <t>298 3/4</t>
  </si>
  <si>
    <t>318A 1</t>
  </si>
  <si>
    <t>318A 1-1/2</t>
  </si>
  <si>
    <t>318A 1-1/4</t>
  </si>
  <si>
    <t>318A 1/2</t>
  </si>
  <si>
    <t>318A 2</t>
  </si>
  <si>
    <t>318A 3/4</t>
  </si>
  <si>
    <t>3300AB 3/4</t>
  </si>
  <si>
    <t>ABTW</t>
  </si>
  <si>
    <t>3301AB 3/4</t>
  </si>
  <si>
    <t>3302AB 3/4</t>
  </si>
  <si>
    <t>3320AB 3/4</t>
  </si>
  <si>
    <t>3321AB 3/4</t>
  </si>
  <si>
    <t>3322AB 3/4</t>
  </si>
  <si>
    <t>3330AB 3/4</t>
  </si>
  <si>
    <t>3331AB 3/4</t>
  </si>
  <si>
    <t>3332AB 3/4</t>
  </si>
  <si>
    <t>3400LRAB 3/4</t>
  </si>
  <si>
    <t>3400LSAB 3/4</t>
  </si>
  <si>
    <t>3400LTAB 3/4</t>
  </si>
  <si>
    <t>3400RAB 1</t>
  </si>
  <si>
    <t>3400RAB 3/4</t>
  </si>
  <si>
    <t>3400SAB 1</t>
  </si>
  <si>
    <t>3400SAB 3/4</t>
  </si>
  <si>
    <t>3400TAB 1</t>
  </si>
  <si>
    <t>3400TAB 3/4</t>
  </si>
  <si>
    <t>3401AB 1</t>
  </si>
  <si>
    <t>3401AB 3/4</t>
  </si>
  <si>
    <t>3401LAB 3/4</t>
  </si>
  <si>
    <t>3402AB 1</t>
  </si>
  <si>
    <t>3402AB 3/4</t>
  </si>
  <si>
    <t>3402AB-R 1</t>
  </si>
  <si>
    <t>3402AB-R 3/4</t>
  </si>
  <si>
    <t>3420LRAB 3/4</t>
  </si>
  <si>
    <t>3420LSAB 3/4</t>
  </si>
  <si>
    <t>3420LTAB 3/4</t>
  </si>
  <si>
    <t>3420RAB 1</t>
  </si>
  <si>
    <t>3420RAB 3/4</t>
  </si>
  <si>
    <t>3420SAB 1</t>
  </si>
  <si>
    <t>3420SAB 3/4</t>
  </si>
  <si>
    <t>3420TAB 1</t>
  </si>
  <si>
    <t>3420TAB 3/4</t>
  </si>
  <si>
    <t>3421AB 1</t>
  </si>
  <si>
    <t>3421AB 3/4</t>
  </si>
  <si>
    <t>3421LAB 3/4</t>
  </si>
  <si>
    <t>3422AB 1</t>
  </si>
  <si>
    <t>3422AB 3/4</t>
  </si>
  <si>
    <t>3430LRAB 3/4</t>
  </si>
  <si>
    <t>3430LSAB 3/4</t>
  </si>
  <si>
    <t>3430LTAB 3/4</t>
  </si>
  <si>
    <t>3430RAB 1</t>
  </si>
  <si>
    <t>3430RAB 3/4</t>
  </si>
  <si>
    <t>3430SAB 1</t>
  </si>
  <si>
    <t>3430SAB 3/4</t>
  </si>
  <si>
    <t>3430TAB 1</t>
  </si>
  <si>
    <t>3430TAB 3/4</t>
  </si>
  <si>
    <t>3431AB 1</t>
  </si>
  <si>
    <t>3431AB 3/4</t>
  </si>
  <si>
    <t>3431LAB 3/4</t>
  </si>
  <si>
    <t>3432AB 1</t>
  </si>
  <si>
    <t>3432AB 3/4</t>
  </si>
  <si>
    <t>3460RAB 3/4</t>
  </si>
  <si>
    <t>3461AB 3/4</t>
  </si>
  <si>
    <t>3462AB 3/4</t>
  </si>
  <si>
    <t>3470RAB 3/4</t>
  </si>
  <si>
    <t>3471AB 3/4</t>
  </si>
  <si>
    <t>3472AB 3/4</t>
  </si>
  <si>
    <t>350R2-12</t>
  </si>
  <si>
    <t>ABSK</t>
  </si>
  <si>
    <t>350R2-18</t>
  </si>
  <si>
    <t>350R2-24</t>
  </si>
  <si>
    <t>352R2-12</t>
  </si>
  <si>
    <t>352R2-18</t>
  </si>
  <si>
    <t>352R2-24</t>
  </si>
  <si>
    <t>353R2-12</t>
  </si>
  <si>
    <t>353R2-18</t>
  </si>
  <si>
    <t>353R2-24</t>
  </si>
  <si>
    <t>360 1</t>
  </si>
  <si>
    <t>360 1-1/2</t>
  </si>
  <si>
    <t>360 1-1/4</t>
  </si>
  <si>
    <t>360 1/2</t>
  </si>
  <si>
    <t>360 2</t>
  </si>
  <si>
    <t>360 3/4</t>
  </si>
  <si>
    <t>IRON</t>
  </si>
  <si>
    <t>380-SCRN 1</t>
  </si>
  <si>
    <t>380-SCRN 1-1/2</t>
  </si>
  <si>
    <t>380-SCRN 1-1/4</t>
  </si>
  <si>
    <t>380-SCRN 1/2</t>
  </si>
  <si>
    <t>380-SCRN 2</t>
  </si>
  <si>
    <t>380-SCRN 3/4</t>
  </si>
  <si>
    <t>380-SCRN-100 1</t>
  </si>
  <si>
    <t>380-SCRN-100 2</t>
  </si>
  <si>
    <t>380-SCRN-20 1</t>
  </si>
  <si>
    <t>380-SCRN-20 1-1/2</t>
  </si>
  <si>
    <t>380-SCRN-20 1-1/4</t>
  </si>
  <si>
    <t>380-SCRN-20 1/2</t>
  </si>
  <si>
    <t>380-SCRN-20 2</t>
  </si>
  <si>
    <t>380-SCRN-20 3/4</t>
  </si>
  <si>
    <t>380-SCRN-40 1</t>
  </si>
  <si>
    <t>380-SCRN-40 1/2</t>
  </si>
  <si>
    <t>380-SCRN-40 2</t>
  </si>
  <si>
    <t>380-SCRN-40 3/4</t>
  </si>
  <si>
    <t>380-SCRN-60 1</t>
  </si>
  <si>
    <t>380-SCRN-60 2</t>
  </si>
  <si>
    <t>380-SCRN-60 3/4</t>
  </si>
  <si>
    <t>380/387-CA 1</t>
  </si>
  <si>
    <t>380/387-CA 2</t>
  </si>
  <si>
    <t>380/387-CA 3/4</t>
  </si>
  <si>
    <t>380/387B-CA 1</t>
  </si>
  <si>
    <t>380/387B-CA 2</t>
  </si>
  <si>
    <t>380/387B-CA 3/4</t>
  </si>
  <si>
    <t>380AB 1</t>
  </si>
  <si>
    <t>ABST</t>
  </si>
  <si>
    <t>380AB 1-1/2</t>
  </si>
  <si>
    <t>380AB 1-1/4</t>
  </si>
  <si>
    <t>380AB 1/2</t>
  </si>
  <si>
    <t>380AB 2</t>
  </si>
  <si>
    <t>380AB 3/4</t>
  </si>
  <si>
    <t>380B 1</t>
  </si>
  <si>
    <t>STRN</t>
  </si>
  <si>
    <t>380B 1-1/2</t>
  </si>
  <si>
    <t>380B 1-1/4</t>
  </si>
  <si>
    <t>380B 1/2</t>
  </si>
  <si>
    <t>380B 2</t>
  </si>
  <si>
    <t>380B 3/4</t>
  </si>
  <si>
    <t>380B/387B-G 1</t>
  </si>
  <si>
    <t>380B/387B-G 1-1/2</t>
  </si>
  <si>
    <t>380B/387B-G 1-1/4</t>
  </si>
  <si>
    <t>380B/387B-G 1/2</t>
  </si>
  <si>
    <t>380B/387B-G 2</t>
  </si>
  <si>
    <t>380B/387B-G 3/4</t>
  </si>
  <si>
    <t>380F 1</t>
  </si>
  <si>
    <t>380F 1-1/2</t>
  </si>
  <si>
    <t>380F 1-1/4</t>
  </si>
  <si>
    <t>380F 1/2</t>
  </si>
  <si>
    <t>380F 2</t>
  </si>
  <si>
    <t>380F 3/4</t>
  </si>
  <si>
    <t>381 10</t>
  </si>
  <si>
    <t>381 12</t>
  </si>
  <si>
    <t>381 2</t>
  </si>
  <si>
    <t>381 2-1/2</t>
  </si>
  <si>
    <t>381 3</t>
  </si>
  <si>
    <t>381 4</t>
  </si>
  <si>
    <t>381 5</t>
  </si>
  <si>
    <t>381 6</t>
  </si>
  <si>
    <t>381 8</t>
  </si>
  <si>
    <t>381-BOLT 10</t>
  </si>
  <si>
    <t>381-BOLT 12</t>
  </si>
  <si>
    <t>381-BOLT 2</t>
  </si>
  <si>
    <t>381-BOLT 2-1/2</t>
  </si>
  <si>
    <t>381-BOLT 3</t>
  </si>
  <si>
    <t>381-BOLT 4</t>
  </si>
  <si>
    <t>381-BOLT 5</t>
  </si>
  <si>
    <t>381-BOLT 6</t>
  </si>
  <si>
    <t>381-BOLT 8</t>
  </si>
  <si>
    <t>381-G 10</t>
  </si>
  <si>
    <t>381-G 12</t>
  </si>
  <si>
    <t>381-G 2</t>
  </si>
  <si>
    <t>381-G 2-1/2</t>
  </si>
  <si>
    <t>381-G 3</t>
  </si>
  <si>
    <t>381-G 4</t>
  </si>
  <si>
    <t>381-G 5</t>
  </si>
  <si>
    <t>381-G 6</t>
  </si>
  <si>
    <t>381-G 8</t>
  </si>
  <si>
    <t>381-SCRN 10</t>
  </si>
  <si>
    <t>381-SCRN 12</t>
  </si>
  <si>
    <t>381-SCRN 2</t>
  </si>
  <si>
    <t>381-SCRN 2-1/2</t>
  </si>
  <si>
    <t>381-SCRN 3</t>
  </si>
  <si>
    <t>381-SCRN 4</t>
  </si>
  <si>
    <t>381-SCRN 5</t>
  </si>
  <si>
    <t>381-SCRN 6</t>
  </si>
  <si>
    <t>381-SCRN 8</t>
  </si>
  <si>
    <t>381-SCRN20MSH 10</t>
  </si>
  <si>
    <t>381-SCRN20MSH 12</t>
  </si>
  <si>
    <t>381-SCRN20MSH 2</t>
  </si>
  <si>
    <t>381-SCRN20MSH 2-1/2</t>
  </si>
  <si>
    <t>381-SCRN20MSH 3</t>
  </si>
  <si>
    <t>381-SCRN20MSH 4</t>
  </si>
  <si>
    <t>381-SCRN20MSH 5</t>
  </si>
  <si>
    <t>381-SCRN20MSH 6</t>
  </si>
  <si>
    <t>381-SCRN20MSH 8</t>
  </si>
  <si>
    <t>381-SCRN20MSH-NEW 3</t>
  </si>
  <si>
    <t>381-SCRN20MSH-NEW 4</t>
  </si>
  <si>
    <t>382 2-1/2</t>
  </si>
  <si>
    <t>382 3</t>
  </si>
  <si>
    <t>382 4</t>
  </si>
  <si>
    <t>382 5</t>
  </si>
  <si>
    <t>382 6</t>
  </si>
  <si>
    <t>382 8</t>
  </si>
  <si>
    <t>387AB 1</t>
  </si>
  <si>
    <t>387AB 1-1/2</t>
  </si>
  <si>
    <t>387AB 1-1/4</t>
  </si>
  <si>
    <t>387AB 1/2</t>
  </si>
  <si>
    <t>387AB 2</t>
  </si>
  <si>
    <t>387AB 3/4</t>
  </si>
  <si>
    <t>387F 1</t>
  </si>
  <si>
    <t>387F 1-1/2</t>
  </si>
  <si>
    <t>387F 1-1/4</t>
  </si>
  <si>
    <t>387F 1/2</t>
  </si>
  <si>
    <t>387F 2</t>
  </si>
  <si>
    <t>400 10</t>
  </si>
  <si>
    <t>400 12</t>
  </si>
  <si>
    <t>400 2</t>
  </si>
  <si>
    <t>400 2-1/2</t>
  </si>
  <si>
    <t>400 3</t>
  </si>
  <si>
    <t>400 4</t>
  </si>
  <si>
    <t>400 5</t>
  </si>
  <si>
    <t>400 6</t>
  </si>
  <si>
    <t>400 8</t>
  </si>
  <si>
    <t>FLBV</t>
  </si>
  <si>
    <t>415 10</t>
  </si>
  <si>
    <t>415 12</t>
  </si>
  <si>
    <t>415 14</t>
  </si>
  <si>
    <t>415 2</t>
  </si>
  <si>
    <t>415 2-1/2</t>
  </si>
  <si>
    <t>415 3</t>
  </si>
  <si>
    <t>415 4</t>
  </si>
  <si>
    <t>415 5</t>
  </si>
  <si>
    <t>415 6</t>
  </si>
  <si>
    <t>415 8</t>
  </si>
  <si>
    <t>415-HW 12</t>
  </si>
  <si>
    <t>415-HW 2</t>
  </si>
  <si>
    <t>415-HW 4</t>
  </si>
  <si>
    <t>415-HW 6</t>
  </si>
  <si>
    <t>415-HW 8</t>
  </si>
  <si>
    <t>421 10</t>
  </si>
  <si>
    <t>421 12</t>
  </si>
  <si>
    <t>421 14</t>
  </si>
  <si>
    <t>421 2</t>
  </si>
  <si>
    <t>421 2-1/2</t>
  </si>
  <si>
    <t>421 3</t>
  </si>
  <si>
    <t>421 4</t>
  </si>
  <si>
    <t>421 5</t>
  </si>
  <si>
    <t>421 6</t>
  </si>
  <si>
    <t>421 8</t>
  </si>
  <si>
    <t>421-HW 12</t>
  </si>
  <si>
    <t>421-HW 2</t>
  </si>
  <si>
    <t>421-HW 4</t>
  </si>
  <si>
    <t>421-HW 6</t>
  </si>
  <si>
    <t>421-HW 8</t>
  </si>
  <si>
    <t>435 10</t>
  </si>
  <si>
    <t>435 12</t>
  </si>
  <si>
    <t>435 2</t>
  </si>
  <si>
    <t>435 2-1/2</t>
  </si>
  <si>
    <t>435 3</t>
  </si>
  <si>
    <t>435 4</t>
  </si>
  <si>
    <t>435 5</t>
  </si>
  <si>
    <t>435 6</t>
  </si>
  <si>
    <t>435 8</t>
  </si>
  <si>
    <t>435-G 10</t>
  </si>
  <si>
    <t>435-G 12</t>
  </si>
  <si>
    <t>435-G 2</t>
  </si>
  <si>
    <t>435-G 2-1/2</t>
  </si>
  <si>
    <t>435-G 3</t>
  </si>
  <si>
    <t>435-G 4</t>
  </si>
  <si>
    <t>435-G 5</t>
  </si>
  <si>
    <t>435-G 6</t>
  </si>
  <si>
    <t>435-G 8</t>
  </si>
  <si>
    <t>442 10</t>
  </si>
  <si>
    <t>442 12</t>
  </si>
  <si>
    <t>442 2</t>
  </si>
  <si>
    <t>442 2-1/2</t>
  </si>
  <si>
    <t>442 3</t>
  </si>
  <si>
    <t>442 4</t>
  </si>
  <si>
    <t>442 5</t>
  </si>
  <si>
    <t>442 6</t>
  </si>
  <si>
    <t>442 8</t>
  </si>
  <si>
    <t>442-SPRING 10</t>
  </si>
  <si>
    <t>445 2</t>
  </si>
  <si>
    <t>445 2-1/2</t>
  </si>
  <si>
    <t>445 3</t>
  </si>
  <si>
    <t>445 4</t>
  </si>
  <si>
    <t>445 5</t>
  </si>
  <si>
    <t>445 6</t>
  </si>
  <si>
    <t>445 8</t>
  </si>
  <si>
    <t>452 10</t>
  </si>
  <si>
    <t>452 12</t>
  </si>
  <si>
    <t>452 2</t>
  </si>
  <si>
    <t>452 2-1/2</t>
  </si>
  <si>
    <t>452 3</t>
  </si>
  <si>
    <t>452 4</t>
  </si>
  <si>
    <t>452 5</t>
  </si>
  <si>
    <t>452 6</t>
  </si>
  <si>
    <t>452 8</t>
  </si>
  <si>
    <t>4550 1</t>
  </si>
  <si>
    <t>SSCS</t>
  </si>
  <si>
    <t>4550 1-1/2</t>
  </si>
  <si>
    <t>4550 1-1/4</t>
  </si>
  <si>
    <t>4550 1/2</t>
  </si>
  <si>
    <t>4550 1/4</t>
  </si>
  <si>
    <t>4550 2</t>
  </si>
  <si>
    <t>4550 3/4</t>
  </si>
  <si>
    <t>4550 3/8</t>
  </si>
  <si>
    <t>462 10</t>
  </si>
  <si>
    <t>462 12</t>
  </si>
  <si>
    <t>462 2</t>
  </si>
  <si>
    <t>462 2-1/2</t>
  </si>
  <si>
    <t>462 3</t>
  </si>
  <si>
    <t>462 4</t>
  </si>
  <si>
    <t>462 5</t>
  </si>
  <si>
    <t>462 6</t>
  </si>
  <si>
    <t>462 8</t>
  </si>
  <si>
    <t>465 10</t>
  </si>
  <si>
    <t>465 12</t>
  </si>
  <si>
    <t>465 2</t>
  </si>
  <si>
    <t>465 2-1/2</t>
  </si>
  <si>
    <t>465 3</t>
  </si>
  <si>
    <t>465 4</t>
  </si>
  <si>
    <t>465 5</t>
  </si>
  <si>
    <t>465 6</t>
  </si>
  <si>
    <t>465 8</t>
  </si>
  <si>
    <t>4660 1</t>
  </si>
  <si>
    <t>4660 1-1/2</t>
  </si>
  <si>
    <t>4660 1-1/4</t>
  </si>
  <si>
    <t>4660 1/2</t>
  </si>
  <si>
    <t>4660 1/4</t>
  </si>
  <si>
    <t>4660 2</t>
  </si>
  <si>
    <t>4660 3/4</t>
  </si>
  <si>
    <t>4660 3/8</t>
  </si>
  <si>
    <t>4880 1</t>
  </si>
  <si>
    <t>4880 1-1/2</t>
  </si>
  <si>
    <t>4880 1-1/4</t>
  </si>
  <si>
    <t>4880 1/2</t>
  </si>
  <si>
    <t>4880 1/4</t>
  </si>
  <si>
    <t>4880 2</t>
  </si>
  <si>
    <t>4880 3/4</t>
  </si>
  <si>
    <t>4880 3/8</t>
  </si>
  <si>
    <t>4880-LL 1</t>
  </si>
  <si>
    <t>4880-LL 1/4</t>
  </si>
  <si>
    <t>5004AB 1</t>
  </si>
  <si>
    <t>ABPX</t>
  </si>
  <si>
    <t>5004AB 1/2</t>
  </si>
  <si>
    <t>5004AB 3/4</t>
  </si>
  <si>
    <t>5004AB-LH 1/2</t>
  </si>
  <si>
    <t>5004AB-LH 3/4</t>
  </si>
  <si>
    <t>5004ABW 1</t>
  </si>
  <si>
    <t>5004ABW 1/2</t>
  </si>
  <si>
    <t>5004ABW 3/4</t>
  </si>
  <si>
    <t>5006AB 1</t>
  </si>
  <si>
    <t>5006AB 1/2</t>
  </si>
  <si>
    <t>5006AB 3/4</t>
  </si>
  <si>
    <t>5006AB-LH 1/2</t>
  </si>
  <si>
    <t>5006AB-LH 3/4</t>
  </si>
  <si>
    <t>5006AB-WH 1/2</t>
  </si>
  <si>
    <t>5006AB-WH 3/4</t>
  </si>
  <si>
    <t>5006ABW 1</t>
  </si>
  <si>
    <t>5006ABW 1/2</t>
  </si>
  <si>
    <t>5006ABW 3/4</t>
  </si>
  <si>
    <t>5007AB 1</t>
  </si>
  <si>
    <t>5007AB 1/2</t>
  </si>
  <si>
    <t>5007AB 3/4</t>
  </si>
  <si>
    <t>5007AB-LH 1/2</t>
  </si>
  <si>
    <t>5007AB-LH 3/4</t>
  </si>
  <si>
    <t>5007AB-WH 1/2</t>
  </si>
  <si>
    <t>5007AB-WH 3/4 - 1</t>
  </si>
  <si>
    <t>5007ABW 1</t>
  </si>
  <si>
    <t>5007ABW 1/2</t>
  </si>
  <si>
    <t>5007ABW 3/4</t>
  </si>
  <si>
    <t>5008AB 1</t>
  </si>
  <si>
    <t>5008AB 1/2</t>
  </si>
  <si>
    <t>5008AB 3/4</t>
  </si>
  <si>
    <t>5008AB-LH 1/2</t>
  </si>
  <si>
    <t>5008AB-LH 3/4</t>
  </si>
  <si>
    <t>5008AB-WH 1/2</t>
  </si>
  <si>
    <t>5008AB-WH 3/4</t>
  </si>
  <si>
    <t>5008ABW 1</t>
  </si>
  <si>
    <t>5008ABW 1/2</t>
  </si>
  <si>
    <t>5008ABW 3/4</t>
  </si>
  <si>
    <t>5009AB 1</t>
  </si>
  <si>
    <t>5009AB 1-1/2</t>
  </si>
  <si>
    <t>5009AB 1-1/4</t>
  </si>
  <si>
    <t>5009AB 1/2</t>
  </si>
  <si>
    <t>5009AB 2</t>
  </si>
  <si>
    <t>5009AB 3/4</t>
  </si>
  <si>
    <t>5009AB-LH 1-1/4</t>
  </si>
  <si>
    <t>5009AB-LH 1/2</t>
  </si>
  <si>
    <t>5009AB-LH 2</t>
  </si>
  <si>
    <t>5009AB-LH 3/4</t>
  </si>
  <si>
    <t>5009AB-WH 1/2</t>
  </si>
  <si>
    <t>5009AB-WH 3/4</t>
  </si>
  <si>
    <t>5009ABD 1</t>
  </si>
  <si>
    <t>5009ABD 1/2</t>
  </si>
  <si>
    <t>5009ABD 3/4</t>
  </si>
  <si>
    <t>5009ABD-LH 1/2</t>
  </si>
  <si>
    <t>5009ABD-LH 3/4</t>
  </si>
  <si>
    <t>5009ABDF 1</t>
  </si>
  <si>
    <t>5009ABDF 1/2</t>
  </si>
  <si>
    <t>5009ABDF 3/4</t>
  </si>
  <si>
    <t>5009ABDF-LH 1/2</t>
  </si>
  <si>
    <t>5009ABDF-LH 3/4</t>
  </si>
  <si>
    <t>5009ABF 1</t>
  </si>
  <si>
    <t>5009ABF 1/2</t>
  </si>
  <si>
    <t>5009ABF 3/4</t>
  </si>
  <si>
    <t>5009ABFW 1</t>
  </si>
  <si>
    <t>5009ABFW 1/2</t>
  </si>
  <si>
    <t>5009ABFW 3/4</t>
  </si>
  <si>
    <t>5009ABW 1</t>
  </si>
  <si>
    <t>5009ABW 1/2</t>
  </si>
  <si>
    <t>5009ABW 3/4</t>
  </si>
  <si>
    <t>5014AB 1</t>
  </si>
  <si>
    <t>ABP2</t>
  </si>
  <si>
    <t>5014AB 1/2</t>
  </si>
  <si>
    <t>5014AB 3/4</t>
  </si>
  <si>
    <t>5014AB-LH 1/2</t>
  </si>
  <si>
    <t>5014AB-LH 3/4</t>
  </si>
  <si>
    <t>5014ABW 1</t>
  </si>
  <si>
    <t>5014ABW 1/2</t>
  </si>
  <si>
    <t>5014ABW 3/4</t>
  </si>
  <si>
    <t>5015AB 1</t>
  </si>
  <si>
    <t>5015AB 1-1/2</t>
  </si>
  <si>
    <t>5015AB 1-1/4</t>
  </si>
  <si>
    <t>5015AB 1/2</t>
  </si>
  <si>
    <t>5015AB 2</t>
  </si>
  <si>
    <t>5015AB 2-1/2</t>
  </si>
  <si>
    <t>5015AB 3</t>
  </si>
  <si>
    <t>5015AB 3/4</t>
  </si>
  <si>
    <t>5015AB 5/8</t>
  </si>
  <si>
    <t>5015AB-LH 1-1/4</t>
  </si>
  <si>
    <t>5015AB-LH 1/2</t>
  </si>
  <si>
    <t>5015AB-LH 2</t>
  </si>
  <si>
    <t>5015AB-LH 3</t>
  </si>
  <si>
    <t>5015AB-LH 3/4</t>
  </si>
  <si>
    <t>5015AB-WH 1-1/4</t>
  </si>
  <si>
    <t>5015AB-WH 1/2</t>
  </si>
  <si>
    <t>5015AB-WH 2</t>
  </si>
  <si>
    <t>5015AB-WH 3/4</t>
  </si>
  <si>
    <t>5015ABD 1</t>
  </si>
  <si>
    <t>5015ABD 1/2</t>
  </si>
  <si>
    <t>5015ABD 3/4</t>
  </si>
  <si>
    <t>5015ABD-LH 1/2</t>
  </si>
  <si>
    <t>5015ABD-LH 3/4</t>
  </si>
  <si>
    <t>5015ABDF 1</t>
  </si>
  <si>
    <t>5015ABDF 1/2</t>
  </si>
  <si>
    <t>5015ABDF 3/4</t>
  </si>
  <si>
    <t>5015ABDW 1</t>
  </si>
  <si>
    <t>5015ABDW 1/2</t>
  </si>
  <si>
    <t>5015ABDW 3/4</t>
  </si>
  <si>
    <t>5015ABF 1</t>
  </si>
  <si>
    <t>5015ABF 1/2</t>
  </si>
  <si>
    <t>5015ABF 3/4</t>
  </si>
  <si>
    <t>5015ABFW 1</t>
  </si>
  <si>
    <t>5015ABW 1</t>
  </si>
  <si>
    <t>5015ABW 1-1/2</t>
  </si>
  <si>
    <t>5015ABW 1-1/4</t>
  </si>
  <si>
    <t>5015ABW 1/2</t>
  </si>
  <si>
    <t>5015ABW 2</t>
  </si>
  <si>
    <t>5015ABW 3/4</t>
  </si>
  <si>
    <t>5016AB 1</t>
  </si>
  <si>
    <t>5016AB 1/2</t>
  </si>
  <si>
    <t>5016AB 3/4</t>
  </si>
  <si>
    <t>5016AB-LH 1/2</t>
  </si>
  <si>
    <t>5016AB-LH 3/4</t>
  </si>
  <si>
    <t>5016AB-WH 1/2</t>
  </si>
  <si>
    <t>5016AB-WH 3/4</t>
  </si>
  <si>
    <t>5016ABW 1</t>
  </si>
  <si>
    <t>5016ABW 1/2</t>
  </si>
  <si>
    <t>5016ABW 3/4</t>
  </si>
  <si>
    <t>5016ABWNS 1</t>
  </si>
  <si>
    <t>5016ABWNS 1/2</t>
  </si>
  <si>
    <t>5016ABWNS 3/4</t>
  </si>
  <si>
    <t>5017AB 1</t>
  </si>
  <si>
    <t>5017AB 1/2</t>
  </si>
  <si>
    <t>5017AB 3/4</t>
  </si>
  <si>
    <t>5017AB-LH 1/2</t>
  </si>
  <si>
    <t>5017AB-LH 3/4</t>
  </si>
  <si>
    <t>5017AB-WH 1/2</t>
  </si>
  <si>
    <t>5017AB-WH 3/4</t>
  </si>
  <si>
    <t>5017ABW 1</t>
  </si>
  <si>
    <t>5017ABW 1/2</t>
  </si>
  <si>
    <t>5017ABW 3/4</t>
  </si>
  <si>
    <t>5017SMW 5/8</t>
  </si>
  <si>
    <t>5018AB 1</t>
  </si>
  <si>
    <t>5018AB 1/2</t>
  </si>
  <si>
    <t>5018AB 3/4</t>
  </si>
  <si>
    <t>5018AB-LH 1/2</t>
  </si>
  <si>
    <t>5018AB-LH 3/4</t>
  </si>
  <si>
    <t>5018AB-WH 1/2</t>
  </si>
  <si>
    <t>5018AB-WH 3/4</t>
  </si>
  <si>
    <t>5018ABW 1</t>
  </si>
  <si>
    <t>5018ABW 1/2</t>
  </si>
  <si>
    <t>5018ABW 3/4</t>
  </si>
  <si>
    <t>5019AB 2-1/2</t>
  </si>
  <si>
    <t>5019AB 3</t>
  </si>
  <si>
    <t>5020 1</t>
  </si>
  <si>
    <t>EZBV</t>
  </si>
  <si>
    <t>5020 1-1/2</t>
  </si>
  <si>
    <t>5020 1-1/4</t>
  </si>
  <si>
    <t>5020 1/2</t>
  </si>
  <si>
    <t>5020 2</t>
  </si>
  <si>
    <t>5020 3/4</t>
  </si>
  <si>
    <t>ABEZ</t>
  </si>
  <si>
    <t>5020AB 1</t>
  </si>
  <si>
    <t>5020AB 1-1/2</t>
  </si>
  <si>
    <t>5020AB 1-1/4</t>
  </si>
  <si>
    <t>5020AB 1/2</t>
  </si>
  <si>
    <t>5020AB 2</t>
  </si>
  <si>
    <t>5020AB 3/4</t>
  </si>
  <si>
    <t>5020AB-LH 1</t>
  </si>
  <si>
    <t>5020AB-LH 1-1/2</t>
  </si>
  <si>
    <t>5020AB-LH 1/2</t>
  </si>
  <si>
    <t>5020AB-LL 1</t>
  </si>
  <si>
    <t>5020AB-LL 1-1/2</t>
  </si>
  <si>
    <t>5020AB-LL 1/2</t>
  </si>
  <si>
    <t>5020AB-WH 1</t>
  </si>
  <si>
    <t>5020AB-WH 1/2</t>
  </si>
  <si>
    <t>5020ABD 1</t>
  </si>
  <si>
    <t>5020ABD 1/2</t>
  </si>
  <si>
    <t>5020ABD 3/4</t>
  </si>
  <si>
    <t>5020ABD-LH 1</t>
  </si>
  <si>
    <t>5020ABD-LH 1/2</t>
  </si>
  <si>
    <t>5020ABS 1</t>
  </si>
  <si>
    <t>5020ABS 1/2</t>
  </si>
  <si>
    <t>5020ABS 3/4</t>
  </si>
  <si>
    <t>5020ABS-LH 1</t>
  </si>
  <si>
    <t>5020ABS-LH 1/2</t>
  </si>
  <si>
    <t>5020ABW 3/4</t>
  </si>
  <si>
    <t>5020ABX 2-1/2</t>
  </si>
  <si>
    <t>5020ABX 3</t>
  </si>
  <si>
    <t>5020ABX 4</t>
  </si>
  <si>
    <t>5020ABX-LH 2-1/2</t>
  </si>
  <si>
    <t>5020ABX-LH 3</t>
  </si>
  <si>
    <t>5020ABX-LH 4</t>
  </si>
  <si>
    <t>5023 1-1/2</t>
  </si>
  <si>
    <t>5023 1/2</t>
  </si>
  <si>
    <t>5023 2</t>
  </si>
  <si>
    <t>5024 1</t>
  </si>
  <si>
    <t>5024 1-1/2</t>
  </si>
  <si>
    <t>5024 1-1/4</t>
  </si>
  <si>
    <t>5024 1/2</t>
  </si>
  <si>
    <t>5024 2</t>
  </si>
  <si>
    <t>5026AB 1/2</t>
  </si>
  <si>
    <t>5026AB 3/4</t>
  </si>
  <si>
    <t>5026AB-LH 1/2</t>
  </si>
  <si>
    <t>5026ABW 1/2</t>
  </si>
  <si>
    <t>5026ABW 3/4</t>
  </si>
  <si>
    <t>5042 1</t>
  </si>
  <si>
    <t>5042 1-1/2</t>
  </si>
  <si>
    <t>5042 1-1/4</t>
  </si>
  <si>
    <t>5042 1/2</t>
  </si>
  <si>
    <t>5042 2</t>
  </si>
  <si>
    <t>5042 3/4</t>
  </si>
  <si>
    <t>5044/49F-ES 1</t>
  </si>
  <si>
    <t>5044/49F-ES 1-1/2</t>
  </si>
  <si>
    <t>5044/49F-ES 1/2</t>
  </si>
  <si>
    <t>5044/49F-ES 1/4</t>
  </si>
  <si>
    <t>5044/49F-ES 2-1/2</t>
  </si>
  <si>
    <t>5044/49F-HB 1-1/2</t>
  </si>
  <si>
    <t>5044/49F-HB 1/2</t>
  </si>
  <si>
    <t>5044/49F-HB 1/4</t>
  </si>
  <si>
    <t>5044/49F-HN 1-1/2</t>
  </si>
  <si>
    <t>5044/49F-HN 1/4</t>
  </si>
  <si>
    <t>5044/49F-LH 1</t>
  </si>
  <si>
    <t>5044/49F-LH 1-1/2</t>
  </si>
  <si>
    <t>5044/49F-LH 1/2</t>
  </si>
  <si>
    <t>5044/49F-LH 1/4</t>
  </si>
  <si>
    <t>5044/49F-LH 2-1/2</t>
  </si>
  <si>
    <t>5044/49F-LHK 1</t>
  </si>
  <si>
    <t>5044/49F-LHK 1-1/2</t>
  </si>
  <si>
    <t>5044/49F-LHK 1/2</t>
  </si>
  <si>
    <t>5044/49F-LHK 1/4</t>
  </si>
  <si>
    <t>5044/49F-LHK 3</t>
  </si>
  <si>
    <t>5044/49F-LL 1</t>
  </si>
  <si>
    <t>5044/49F-LL 1-1/2</t>
  </si>
  <si>
    <t>5044/49F-LL 1/2</t>
  </si>
  <si>
    <t>5044/49F-LL 1/4</t>
  </si>
  <si>
    <t>5044/49F-MS 1</t>
  </si>
  <si>
    <t>5044/49F-MS 1-1/2</t>
  </si>
  <si>
    <t>5044/49F-MS 1/2</t>
  </si>
  <si>
    <t>5044/49F-MS 1/4</t>
  </si>
  <si>
    <t>5044/49F-MSES 1</t>
  </si>
  <si>
    <t>5044/49F-MSES 1-1/2</t>
  </si>
  <si>
    <t>5044/49F-MSES 1/2</t>
  </si>
  <si>
    <t>5044/49F-MSES 1/4</t>
  </si>
  <si>
    <t>5044/49F-SHK 1</t>
  </si>
  <si>
    <t>5044/49F-SHK 1-1/2</t>
  </si>
  <si>
    <t>5044/49F-SHK 1/2</t>
  </si>
  <si>
    <t>5044/49F-SHK 2-1/2</t>
  </si>
  <si>
    <t>5044/49F-SSHB 1-1/2</t>
  </si>
  <si>
    <t>5044/49F-SSHB 1/2</t>
  </si>
  <si>
    <t>5044/49F-SSHB 1/4</t>
  </si>
  <si>
    <t>5044/49F-SSHN 1</t>
  </si>
  <si>
    <t>5044/49F-SSHN 1-1/2</t>
  </si>
  <si>
    <t>5044/49F-SSHN 1/2</t>
  </si>
  <si>
    <t>5044/49F-SSHN 1/4</t>
  </si>
  <si>
    <t>5044/49F-SSHN 2-1/2</t>
  </si>
  <si>
    <t>5044/49F-SSLH 1</t>
  </si>
  <si>
    <t>5044/49F-SSLH 1-1/2</t>
  </si>
  <si>
    <t>5044/49F-SSLH 1/2</t>
  </si>
  <si>
    <t>5044/49F-SSLH 1/4</t>
  </si>
  <si>
    <t>5044/49F-SSLH 2-1/2</t>
  </si>
  <si>
    <t>5044/49F-SSWH 1</t>
  </si>
  <si>
    <t>5044/49F-SSWH 1/2</t>
  </si>
  <si>
    <t>5044/49F-SSWH 1/4</t>
  </si>
  <si>
    <t>5044/49F-STEM 1</t>
  </si>
  <si>
    <t>5044/49F-WH 1</t>
  </si>
  <si>
    <t>5044/49F-WH 1-1/2</t>
  </si>
  <si>
    <t>5044/49F-WH 1/2</t>
  </si>
  <si>
    <t>5044/49F-WH 1/4</t>
  </si>
  <si>
    <t>5044AB 1</t>
  </si>
  <si>
    <t>ABCI</t>
  </si>
  <si>
    <t>5044AB 1-1/2</t>
  </si>
  <si>
    <t>5044AB 1-1/4</t>
  </si>
  <si>
    <t>5044AB 1/2</t>
  </si>
  <si>
    <t>5044AB 1/4</t>
  </si>
  <si>
    <t>5044AB 2</t>
  </si>
  <si>
    <t>5044AB 2-1/2</t>
  </si>
  <si>
    <t>5044AB 3</t>
  </si>
  <si>
    <t>5044AB 3/4</t>
  </si>
  <si>
    <t>5044AB 3/8</t>
  </si>
  <si>
    <t>5044AB 4</t>
  </si>
  <si>
    <t>5044AB-LH 1</t>
  </si>
  <si>
    <t>5044AB-LH 1-1/2</t>
  </si>
  <si>
    <t>5044AB-LH 1/2</t>
  </si>
  <si>
    <t>5044AB-LH 1/4</t>
  </si>
  <si>
    <t>5044AB-LH 2-1/2</t>
  </si>
  <si>
    <t>5044AB-LHK 1</t>
  </si>
  <si>
    <t>5044AB-LHK 1-1/2</t>
  </si>
  <si>
    <t>5044AB-LHK 1/2</t>
  </si>
  <si>
    <t>5044AB-LHK 1/4</t>
  </si>
  <si>
    <t>5044AB-LHK 2-1/2</t>
  </si>
  <si>
    <t>5044AB-LL 1</t>
  </si>
  <si>
    <t>5044AB-LL 1-1/2</t>
  </si>
  <si>
    <t>5044AB-LL 1/2</t>
  </si>
  <si>
    <t>5044AB-LL 1/4</t>
  </si>
  <si>
    <t>5044AB-WH 1</t>
  </si>
  <si>
    <t>5044AB-WH 1/2</t>
  </si>
  <si>
    <t>5044F 1</t>
  </si>
  <si>
    <t>BVCI</t>
  </si>
  <si>
    <t>5044F 1-1/2</t>
  </si>
  <si>
    <t>5044F 1-1/4</t>
  </si>
  <si>
    <t>5044F 1/2</t>
  </si>
  <si>
    <t>5044F 1/4</t>
  </si>
  <si>
    <t>5044F 2</t>
  </si>
  <si>
    <t>5044F 2-1/2</t>
  </si>
  <si>
    <t>5044F 3</t>
  </si>
  <si>
    <t>5044F 3/4</t>
  </si>
  <si>
    <t>5044F 3/8</t>
  </si>
  <si>
    <t>5044F 4</t>
  </si>
  <si>
    <t>5044F-LH 1</t>
  </si>
  <si>
    <t>5044F-LH 1-1/2</t>
  </si>
  <si>
    <t>5044F-LH 1/2</t>
  </si>
  <si>
    <t>5044F-LH 1/4</t>
  </si>
  <si>
    <t>5044F-LH 2-1/2</t>
  </si>
  <si>
    <t>5044F-LL 1</t>
  </si>
  <si>
    <t>5044F-LL 1-1/2</t>
  </si>
  <si>
    <t>5044F-LL 1/2</t>
  </si>
  <si>
    <t>5044F-LL 1/4</t>
  </si>
  <si>
    <t>5044F-WH 1</t>
  </si>
  <si>
    <t>5044F-WH 1/2</t>
  </si>
  <si>
    <t>5044FES 1</t>
  </si>
  <si>
    <t>5044FES 1-1/2</t>
  </si>
  <si>
    <t>5044FES 1-1/4</t>
  </si>
  <si>
    <t>5044FES 1/2</t>
  </si>
  <si>
    <t>5044FES 1/4</t>
  </si>
  <si>
    <t>5044FES 2</t>
  </si>
  <si>
    <t>5044FES 3/4</t>
  </si>
  <si>
    <t>5044FES 3/8</t>
  </si>
  <si>
    <t>5044FLL 1</t>
  </si>
  <si>
    <t>5044FLL 1-1/2</t>
  </si>
  <si>
    <t>5044FLL 1-1/4</t>
  </si>
  <si>
    <t>5044FLL 1/2</t>
  </si>
  <si>
    <t>5044FLL 1/4</t>
  </si>
  <si>
    <t>5044FLL 2</t>
  </si>
  <si>
    <t>5044FLL 3/4</t>
  </si>
  <si>
    <t>5044FLL 3/8</t>
  </si>
  <si>
    <t>5044FWHN 1</t>
  </si>
  <si>
    <t>5044FWHN 1-1/2</t>
  </si>
  <si>
    <t>5044FWHN 1-1/4</t>
  </si>
  <si>
    <t>5044FWHN 1/2</t>
  </si>
  <si>
    <t>5044FWHN 1/4</t>
  </si>
  <si>
    <t>5044FWHN 2</t>
  </si>
  <si>
    <t>5044FWHN 3/4</t>
  </si>
  <si>
    <t>5044FWHN 3/8</t>
  </si>
  <si>
    <t>5045 1</t>
  </si>
  <si>
    <t>5045 1-1/2</t>
  </si>
  <si>
    <t>5045 1-1/4</t>
  </si>
  <si>
    <t>5045 1/2</t>
  </si>
  <si>
    <t>5045 2</t>
  </si>
  <si>
    <t>5045 3/4</t>
  </si>
  <si>
    <t>5045 3/8</t>
  </si>
  <si>
    <t>5049AB 1</t>
  </si>
  <si>
    <t>5049AB 1-1/2</t>
  </si>
  <si>
    <t>5049AB 1-1/4</t>
  </si>
  <si>
    <t>5049AB 1/2</t>
  </si>
  <si>
    <t>5049AB 2</t>
  </si>
  <si>
    <t>5049AB 2-1/2</t>
  </si>
  <si>
    <t>5049AB 3</t>
  </si>
  <si>
    <t>5049AB 3/4</t>
  </si>
  <si>
    <t>5049AB-LH 1</t>
  </si>
  <si>
    <t>5049AB-LH 1-1/2</t>
  </si>
  <si>
    <t>5049AB-LH 1/2</t>
  </si>
  <si>
    <t>5049AB-LH 1/4</t>
  </si>
  <si>
    <t>5049AB-LH 2-1/2</t>
  </si>
  <si>
    <t>5049AB-LHK 1</t>
  </si>
  <si>
    <t>5049AB-LHK 1-1/2</t>
  </si>
  <si>
    <t>5049AB-LHK 1/2</t>
  </si>
  <si>
    <t>5049AB-LHK 1/4</t>
  </si>
  <si>
    <t>5049AB-LHK 2-1/2</t>
  </si>
  <si>
    <t>5049AB-LL 1</t>
  </si>
  <si>
    <t>5049AB-LL 1-1/2</t>
  </si>
  <si>
    <t>5049AB-LL 1/2</t>
  </si>
  <si>
    <t>5049AB-LL 1/4</t>
  </si>
  <si>
    <t>5049AB-WH 1</t>
  </si>
  <si>
    <t>5049AB-WH 1/2</t>
  </si>
  <si>
    <t>5049F 1</t>
  </si>
  <si>
    <t>5049F 1-1/2</t>
  </si>
  <si>
    <t>5049F 1-1/4</t>
  </si>
  <si>
    <t>5049F 1/2</t>
  </si>
  <si>
    <t>5049F 2</t>
  </si>
  <si>
    <t>5049F 2-1/2</t>
  </si>
  <si>
    <t>5049F 3</t>
  </si>
  <si>
    <t>5049F 3/4</t>
  </si>
  <si>
    <t>5049F 3/8</t>
  </si>
  <si>
    <t>5049F 4</t>
  </si>
  <si>
    <t>5049F-LH 1</t>
  </si>
  <si>
    <t>5049F-LH 1-1/2</t>
  </si>
  <si>
    <t>5049F-LH 1/2</t>
  </si>
  <si>
    <t>5049F-LH 1/4</t>
  </si>
  <si>
    <t>5049F-LH 2-1/2</t>
  </si>
  <si>
    <t>5049F-LL 1</t>
  </si>
  <si>
    <t>5049F-LL 1-1/2</t>
  </si>
  <si>
    <t>5049F-LL 1/2</t>
  </si>
  <si>
    <t>5049F-LL 1/4</t>
  </si>
  <si>
    <t>5049F-WH 1</t>
  </si>
  <si>
    <t>5049F-WH 1/2</t>
  </si>
  <si>
    <t>5049FLL 1</t>
  </si>
  <si>
    <t>5049FLL 1-1/2</t>
  </si>
  <si>
    <t>5049FLL 1-1/4</t>
  </si>
  <si>
    <t>5049FLL 1/2</t>
  </si>
  <si>
    <t>5049FLL 2</t>
  </si>
  <si>
    <t>5049FLL 3/4</t>
  </si>
  <si>
    <t>5049FLL 3/8</t>
  </si>
  <si>
    <t>5049FWHN 1</t>
  </si>
  <si>
    <t>5049FWHN 1-1/2</t>
  </si>
  <si>
    <t>5049FWHN 1-1/4</t>
  </si>
  <si>
    <t>5049FWHN 1/2</t>
  </si>
  <si>
    <t>5049FWHN 3/4</t>
  </si>
  <si>
    <t>5060/5063-DC 1/2</t>
  </si>
  <si>
    <t>5060AB 1</t>
  </si>
  <si>
    <t>5060AB 1/2</t>
  </si>
  <si>
    <t>5060AB 3/4</t>
  </si>
  <si>
    <t>5060AB-LH 1</t>
  </si>
  <si>
    <t>5060AB-LH 1/2</t>
  </si>
  <si>
    <t>5063AB 1</t>
  </si>
  <si>
    <t>5063AB 1/2</t>
  </si>
  <si>
    <t>5063AB 3/4</t>
  </si>
  <si>
    <t>5063AB-LH 1</t>
  </si>
  <si>
    <t>5063AB-LH 1/2</t>
  </si>
  <si>
    <t>5065-CN 1</t>
  </si>
  <si>
    <t>5065-CN 1/2</t>
  </si>
  <si>
    <t>5065-CN 3/4</t>
  </si>
  <si>
    <t>5065-FER 1</t>
  </si>
  <si>
    <t>5065-FER 1/2</t>
  </si>
  <si>
    <t>5065-FER 3/4</t>
  </si>
  <si>
    <t>5065AB 1</t>
  </si>
  <si>
    <t>5065AB 1/2</t>
  </si>
  <si>
    <t>5065AB 3/4</t>
  </si>
  <si>
    <t>5065AB-LH 1</t>
  </si>
  <si>
    <t>5065AB-LH 1/2</t>
  </si>
  <si>
    <t>5070-RT 1/2</t>
  </si>
  <si>
    <t>5070AB 1</t>
  </si>
  <si>
    <t>5070AB 1/2</t>
  </si>
  <si>
    <t>5070AB 3/4</t>
  </si>
  <si>
    <t>5070AB-LH 1</t>
  </si>
  <si>
    <t>5070AB-LH 1/2</t>
  </si>
  <si>
    <t>5071PP 1</t>
  </si>
  <si>
    <t>5071PP 1-1/2</t>
  </si>
  <si>
    <t>5071PP 1-1/4</t>
  </si>
  <si>
    <t>5071PP 1/2</t>
  </si>
  <si>
    <t>5071PP 2</t>
  </si>
  <si>
    <t>5071PP 3/4</t>
  </si>
  <si>
    <t>5080B 1</t>
  </si>
  <si>
    <t>5080B 1-1/2</t>
  </si>
  <si>
    <t>5080B 1-1/4</t>
  </si>
  <si>
    <t>5080B 1/2</t>
  </si>
  <si>
    <t>5080B 2</t>
  </si>
  <si>
    <t>5080B 2-1/2</t>
  </si>
  <si>
    <t>5080B 3</t>
  </si>
  <si>
    <t>5080B 3/4</t>
  </si>
  <si>
    <t>5080B 3/8</t>
  </si>
  <si>
    <t>5080BSS 1</t>
  </si>
  <si>
    <t>5080BSS 1-1/2</t>
  </si>
  <si>
    <t>5080BSS 1-1/4</t>
  </si>
  <si>
    <t>5080BSS 1/2</t>
  </si>
  <si>
    <t>5080BSS 2</t>
  </si>
  <si>
    <t>5080BSS 3/4</t>
  </si>
  <si>
    <t>5081 1/8</t>
  </si>
  <si>
    <t>MINI</t>
  </si>
  <si>
    <t>5081AB 1/8</t>
  </si>
  <si>
    <t>ABMN</t>
  </si>
  <si>
    <t>5082 1/4</t>
  </si>
  <si>
    <t>5082AB 1/4</t>
  </si>
  <si>
    <t>5083 1/4</t>
  </si>
  <si>
    <t>5083AB 1/4</t>
  </si>
  <si>
    <t>5083AB-LH 1/4</t>
  </si>
  <si>
    <t>5084 1/4</t>
  </si>
  <si>
    <t>5084AB 1/4</t>
  </si>
  <si>
    <t>5089BAB 1</t>
  </si>
  <si>
    <t>5089BAB 1-1/2</t>
  </si>
  <si>
    <t>5089BAB 1-1/4</t>
  </si>
  <si>
    <t>5089BAB 1/2</t>
  </si>
  <si>
    <t>5089BAB 2</t>
  </si>
  <si>
    <t>5089BAB 3/4</t>
  </si>
  <si>
    <t>5094AB-C080 3/4</t>
  </si>
  <si>
    <t>ABRP</t>
  </si>
  <si>
    <t>5094AB-C100 3/4</t>
  </si>
  <si>
    <t>5094AB-C125 3/4</t>
  </si>
  <si>
    <t>5100 1/2</t>
  </si>
  <si>
    <t>GASV</t>
  </si>
  <si>
    <t>5100 3/4</t>
  </si>
  <si>
    <t>5150F 1</t>
  </si>
  <si>
    <t>5150F 1/2</t>
  </si>
  <si>
    <t>5150F 3/4</t>
  </si>
  <si>
    <t>5150F 3/8</t>
  </si>
  <si>
    <t>5155F 1/2 - 1/2 FL</t>
  </si>
  <si>
    <t>5155F 1/2 - 3/8 FL</t>
  </si>
  <si>
    <t>5155F 1/2 - 5/8 FL</t>
  </si>
  <si>
    <t>5200 1</t>
  </si>
  <si>
    <t>5200 1/2</t>
  </si>
  <si>
    <t>5200 3/4</t>
  </si>
  <si>
    <t>5200 3/8</t>
  </si>
  <si>
    <t>5200S 1</t>
  </si>
  <si>
    <t>5200S 1/2</t>
  </si>
  <si>
    <t>5200S 3/4</t>
  </si>
  <si>
    <t>5200T 1</t>
  </si>
  <si>
    <t>5200T 1/2</t>
  </si>
  <si>
    <t>5200T 3/4</t>
  </si>
  <si>
    <t>5200T 3/8</t>
  </si>
  <si>
    <t>5210 1/2</t>
  </si>
  <si>
    <t>5211 1/2</t>
  </si>
  <si>
    <t>5212 1/2</t>
  </si>
  <si>
    <t>5221 3/4</t>
  </si>
  <si>
    <t>5231 1/2</t>
  </si>
  <si>
    <t>5231 3/8</t>
  </si>
  <si>
    <t>5231 5/8</t>
  </si>
  <si>
    <t>5241 1/2</t>
  </si>
  <si>
    <t>5241 3/4</t>
  </si>
  <si>
    <t>5241 3/8</t>
  </si>
  <si>
    <t>5325AB 1</t>
  </si>
  <si>
    <t>5414AB 1</t>
  </si>
  <si>
    <t>ABPE</t>
  </si>
  <si>
    <t>5414AB 1/2</t>
  </si>
  <si>
    <t>5414AB 3/4</t>
  </si>
  <si>
    <t>5414AB-LH 1/2</t>
  </si>
  <si>
    <t>5414AB-LH 3/4</t>
  </si>
  <si>
    <t>5414AB-WH 1/2</t>
  </si>
  <si>
    <t>5414AB-WH 3/4</t>
  </si>
  <si>
    <t>5414ABW 1</t>
  </si>
  <si>
    <t>5414ABW 1/2</t>
  </si>
  <si>
    <t>5414ABW 3/4</t>
  </si>
  <si>
    <t>5415AB 1</t>
  </si>
  <si>
    <t>5415AB 1-1/2</t>
  </si>
  <si>
    <t>5415AB 1-1/4</t>
  </si>
  <si>
    <t>5415AB 1/2</t>
  </si>
  <si>
    <t>5415AB 2</t>
  </si>
  <si>
    <t>5415AB 3/4</t>
  </si>
  <si>
    <t>5415AB-LH 1-1/4</t>
  </si>
  <si>
    <t>5415AB-LH 1/2</t>
  </si>
  <si>
    <t>5415AB-LH 2</t>
  </si>
  <si>
    <t>5415AB-LH 3/4</t>
  </si>
  <si>
    <t>5415AB-WH 1-1/4</t>
  </si>
  <si>
    <t>5415AB-WH 1/2</t>
  </si>
  <si>
    <t>5415AB-WH 2</t>
  </si>
  <si>
    <t>5415AB-WH 3/4</t>
  </si>
  <si>
    <t>5415ABD 1</t>
  </si>
  <si>
    <t>5415ABD 1/2</t>
  </si>
  <si>
    <t>5415ABD 3/4</t>
  </si>
  <si>
    <t>5415ABD-LH 1/2</t>
  </si>
  <si>
    <t>5415ABD-LH 3/4</t>
  </si>
  <si>
    <t>5415ABDW 1</t>
  </si>
  <si>
    <t>5415ABDW 1/2</t>
  </si>
  <si>
    <t>5415ABDW 3/4</t>
  </si>
  <si>
    <t>5415ABW 1</t>
  </si>
  <si>
    <t>5415ABW 1-1/2</t>
  </si>
  <si>
    <t>5415ABW 1-1/4</t>
  </si>
  <si>
    <t>5415ABW 1/2</t>
  </si>
  <si>
    <t>5415ABW 2</t>
  </si>
  <si>
    <t>5415ABW 3/4</t>
  </si>
  <si>
    <t>5416AB 1</t>
  </si>
  <si>
    <t>5416AB 1/2</t>
  </si>
  <si>
    <t>5416AB 3/4</t>
  </si>
  <si>
    <t>5416AB-LH 1/2</t>
  </si>
  <si>
    <t>5416AB-LH 3/4</t>
  </si>
  <si>
    <t>5416ABW 1</t>
  </si>
  <si>
    <t>5416ABW 1/2</t>
  </si>
  <si>
    <t>5416ABW 3/4</t>
  </si>
  <si>
    <t>5417AB 1</t>
  </si>
  <si>
    <t>5417AB 1/2</t>
  </si>
  <si>
    <t>5417AB 3/4</t>
  </si>
  <si>
    <t>5417AB-LH 1/2</t>
  </si>
  <si>
    <t>5417AB-LH 3/4</t>
  </si>
  <si>
    <t>5417ABW 1</t>
  </si>
  <si>
    <t>5417ABW 1/2</t>
  </si>
  <si>
    <t>5417ABW 3/4</t>
  </si>
  <si>
    <t>5418AB 1</t>
  </si>
  <si>
    <t>5418AB 1/2</t>
  </si>
  <si>
    <t>5418AB 3/4</t>
  </si>
  <si>
    <t>5418AB-LH 1/2</t>
  </si>
  <si>
    <t>5418AB-LH 3/4</t>
  </si>
  <si>
    <t>5418ABW 1</t>
  </si>
  <si>
    <t>5418ABW 1/2</t>
  </si>
  <si>
    <t>5418ABW 3/4</t>
  </si>
  <si>
    <t>5520AB 1</t>
  </si>
  <si>
    <t>5520AB 1-1/2</t>
  </si>
  <si>
    <t>5520AB 1-1/4</t>
  </si>
  <si>
    <t>5520AB 1/2</t>
  </si>
  <si>
    <t>5520AB 2</t>
  </si>
  <si>
    <t>5520AB 3/4</t>
  </si>
  <si>
    <t>5520AB-LH 1/2</t>
  </si>
  <si>
    <t>5520AB-WH 1</t>
  </si>
  <si>
    <t>5520AB-WH 1/2</t>
  </si>
  <si>
    <t>5520ABX 2-1/2</t>
  </si>
  <si>
    <t>5520ABX 3</t>
  </si>
  <si>
    <t>5520ABX 4</t>
  </si>
  <si>
    <t>5520ABX-LH 2-1/2</t>
  </si>
  <si>
    <t>5520ABX-LH 3</t>
  </si>
  <si>
    <t>5520ABX-LH 4</t>
  </si>
  <si>
    <t>BVRP</t>
  </si>
  <si>
    <t>5544AB 1</t>
  </si>
  <si>
    <t>5544AB 1-1/2</t>
  </si>
  <si>
    <t>5544AB 1-1/4</t>
  </si>
  <si>
    <t>5544AB 1/2</t>
  </si>
  <si>
    <t>5544AB 1/4</t>
  </si>
  <si>
    <t>5544AB 2</t>
  </si>
  <si>
    <t>5544AB 2-1/2</t>
  </si>
  <si>
    <t>5544AB 3</t>
  </si>
  <si>
    <t>5544AB 3/4</t>
  </si>
  <si>
    <t>5544AB 3/8</t>
  </si>
  <si>
    <t>5544AB 4</t>
  </si>
  <si>
    <t>5544AB-LH 1</t>
  </si>
  <si>
    <t>5544AB-LH 1-1/2</t>
  </si>
  <si>
    <t>5544AB-LH 1-1/4</t>
  </si>
  <si>
    <t>5544AB-LH 1/2</t>
  </si>
  <si>
    <t>5544AB-LH 1/4</t>
  </si>
  <si>
    <t>5544AB-LH 2-1/2</t>
  </si>
  <si>
    <t>5544AB-LHK 1</t>
  </si>
  <si>
    <t>5544AB-LHK 1-1/2</t>
  </si>
  <si>
    <t>5544AB-LHK 1-1/4</t>
  </si>
  <si>
    <t>5544AB-LHK 1/2</t>
  </si>
  <si>
    <t>5544AB-LHK 1/4</t>
  </si>
  <si>
    <t>5544AB-LHK 2-1/2</t>
  </si>
  <si>
    <t>5544AB-LL 1</t>
  </si>
  <si>
    <t>5544AB-LL 1-1/2</t>
  </si>
  <si>
    <t>5544AB-LL 1/2</t>
  </si>
  <si>
    <t>5544AB-LL 1/4</t>
  </si>
  <si>
    <t>5544AB-WH 1</t>
  </si>
  <si>
    <t>5544AB-WH 1/2</t>
  </si>
  <si>
    <t>5544ABS 1</t>
  </si>
  <si>
    <t>5544ABS 1-1/2</t>
  </si>
  <si>
    <t>5544ABS 1-1/4</t>
  </si>
  <si>
    <t>5544ABS 1/2</t>
  </si>
  <si>
    <t>5544ABS 2</t>
  </si>
  <si>
    <t>5544ABS 3/4</t>
  </si>
  <si>
    <t>5544ABW 1</t>
  </si>
  <si>
    <t>5544ABW 1/2</t>
  </si>
  <si>
    <t>5544ABW 3/4</t>
  </si>
  <si>
    <t>5544S 1</t>
  </si>
  <si>
    <t>5544S 1-1/2</t>
  </si>
  <si>
    <t>5544S 1-1/4</t>
  </si>
  <si>
    <t>5544S 1/2</t>
  </si>
  <si>
    <t>5544S 2</t>
  </si>
  <si>
    <t>5544S 3/4</t>
  </si>
  <si>
    <t>5549AB 1</t>
  </si>
  <si>
    <t>5549AB 1-1/2</t>
  </si>
  <si>
    <t>5549AB 1-1/4</t>
  </si>
  <si>
    <t>5549AB 1/2</t>
  </si>
  <si>
    <t>5549AB 2</t>
  </si>
  <si>
    <t>5549AB 2-1/2</t>
  </si>
  <si>
    <t>5549AB 3</t>
  </si>
  <si>
    <t>5549AB 3/4</t>
  </si>
  <si>
    <t>5549AB 4</t>
  </si>
  <si>
    <t>5549AB-LH 1</t>
  </si>
  <si>
    <t>5549AB-LH 1-1/2</t>
  </si>
  <si>
    <t>5549AB-LH 1/2</t>
  </si>
  <si>
    <t>5549AB-LH 1/4</t>
  </si>
  <si>
    <t>5549AB-LH 2-1/2</t>
  </si>
  <si>
    <t>5549AB-LHK 1</t>
  </si>
  <si>
    <t>5549AB-LHK 1-1/2</t>
  </si>
  <si>
    <t>5549AB-LHK 1/2</t>
  </si>
  <si>
    <t>5549AB-LHK 1/4</t>
  </si>
  <si>
    <t>5549AB-LHK 2-1/2</t>
  </si>
  <si>
    <t>5549AB-LL 1</t>
  </si>
  <si>
    <t>5549AB-LL 1-1/2</t>
  </si>
  <si>
    <t>5549AB-LL 1/2</t>
  </si>
  <si>
    <t>5549AB-LL 1/4</t>
  </si>
  <si>
    <t>5549AB-WH 1</t>
  </si>
  <si>
    <t>5549AB-WH 1/2</t>
  </si>
  <si>
    <t>5549ABS 1</t>
  </si>
  <si>
    <t>5549ABS 1-1/2</t>
  </si>
  <si>
    <t>5549ABS 1-1/4</t>
  </si>
  <si>
    <t>5549ABS 1/2</t>
  </si>
  <si>
    <t>5549ABS 2</t>
  </si>
  <si>
    <t>5549ABS 3/4</t>
  </si>
  <si>
    <t>5581 1</t>
  </si>
  <si>
    <t>5581 1-1/2</t>
  </si>
  <si>
    <t>5581 1-1/4</t>
  </si>
  <si>
    <t>5581 1/2</t>
  </si>
  <si>
    <t>5581 2</t>
  </si>
  <si>
    <t>5581 3/4</t>
  </si>
  <si>
    <t>5586AB 1/2</t>
  </si>
  <si>
    <t>5586AB 3/4</t>
  </si>
  <si>
    <t>5586ABW 1/2</t>
  </si>
  <si>
    <t>5586ABW 3/4</t>
  </si>
  <si>
    <t>5587AB 1/2</t>
  </si>
  <si>
    <t>5587AB 3/4</t>
  </si>
  <si>
    <t>5587ABW 1/2</t>
  </si>
  <si>
    <t>5587ABW 3/4</t>
  </si>
  <si>
    <t>5592/95-LH 1</t>
  </si>
  <si>
    <t>5592/95-LH 1-1/2</t>
  </si>
  <si>
    <t>5592/95-LH 1/2</t>
  </si>
  <si>
    <t>5592/95F-CH 1</t>
  </si>
  <si>
    <t>5592/95F-CH 1/2</t>
  </si>
  <si>
    <t>5592/95F-ES 1</t>
  </si>
  <si>
    <t>5592/95F-ES 1-1/2</t>
  </si>
  <si>
    <t>5592/95F-ES 1/2</t>
  </si>
  <si>
    <t>5592/95F-ES 1/4</t>
  </si>
  <si>
    <t>5592/95F-ES 2-1/2</t>
  </si>
  <si>
    <t>5592/95F-LHS-C 1</t>
  </si>
  <si>
    <t>5592/95F-LHS-C 1-1/2</t>
  </si>
  <si>
    <t>5592/95F-LHS-C 1/2</t>
  </si>
  <si>
    <t>5592/95F-SSHN 1</t>
  </si>
  <si>
    <t>5592/95F-SSHN 1-1/2</t>
  </si>
  <si>
    <t>5592/95F-SSHN 1/2</t>
  </si>
  <si>
    <t>5592/95F-SSHN 1/4</t>
  </si>
  <si>
    <t>5592/95F-SSHN 2-1/2</t>
  </si>
  <si>
    <t>5592/95F-SSLH 1</t>
  </si>
  <si>
    <t>5592/95F-SSLH 1-1/2</t>
  </si>
  <si>
    <t>5592/95F-SSLH 1/2</t>
  </si>
  <si>
    <t>5592/95F-SSLH 1/4</t>
  </si>
  <si>
    <t>5592/95F-SSLH 2-1/2</t>
  </si>
  <si>
    <t>5592/95F-SSWH 1</t>
  </si>
  <si>
    <t>5592/95F-SSWH 1/2</t>
  </si>
  <si>
    <t>5592/95F-SSWH 1/4</t>
  </si>
  <si>
    <t>5592/95F-WH 1</t>
  </si>
  <si>
    <t>5592/95F-WH 1/2</t>
  </si>
  <si>
    <t>5592/95F-WH 1/4</t>
  </si>
  <si>
    <t>5592/95F-WHS-C 1</t>
  </si>
  <si>
    <t>5592/95F-WHS-C 1-1/2</t>
  </si>
  <si>
    <t>5592/95F-WHS-C 1/2</t>
  </si>
  <si>
    <t>5592AB 1</t>
  </si>
  <si>
    <t>ABNC</t>
  </si>
  <si>
    <t>5592AB 1-1/2</t>
  </si>
  <si>
    <t>5592AB 1-1/4</t>
  </si>
  <si>
    <t>5592AB 1/2</t>
  </si>
  <si>
    <t>5592AB 1/4</t>
  </si>
  <si>
    <t>5592AB 2</t>
  </si>
  <si>
    <t>5592AB 2-1/2</t>
  </si>
  <si>
    <t>5592AB 3</t>
  </si>
  <si>
    <t>5592AB 3/4</t>
  </si>
  <si>
    <t>5592AB 3/8</t>
  </si>
  <si>
    <t>5592AB 4</t>
  </si>
  <si>
    <t>5592AB-LH 1</t>
  </si>
  <si>
    <t>5592AB-LH 1-1/2</t>
  </si>
  <si>
    <t>5592AB-LH 1-1/4</t>
  </si>
  <si>
    <t>5592AB-LH 1/2</t>
  </si>
  <si>
    <t>5592AB-LH 1/4</t>
  </si>
  <si>
    <t>5592AB-LH 2-1/2</t>
  </si>
  <si>
    <t>5592AB-LH 3</t>
  </si>
  <si>
    <t>5592AB-LH 4</t>
  </si>
  <si>
    <t>5592AB-SSLH 1</t>
  </si>
  <si>
    <t>5592AB-SSLH 1/2</t>
  </si>
  <si>
    <t>5592AB-WH 1</t>
  </si>
  <si>
    <t>5592AB-WH 1/2</t>
  </si>
  <si>
    <t>5592ABLS 1</t>
  </si>
  <si>
    <t>5592ABLS 1/2</t>
  </si>
  <si>
    <t>5592ABLS 3/4</t>
  </si>
  <si>
    <t>5592ABW 1</t>
  </si>
  <si>
    <t>5592ABW 1/2</t>
  </si>
  <si>
    <t>5592ABW 3/4</t>
  </si>
  <si>
    <t>5592ABWNS 1</t>
  </si>
  <si>
    <t>5592ABWS 1</t>
  </si>
  <si>
    <t>5592ABWS 1/2</t>
  </si>
  <si>
    <t>5592ABWS 3/4</t>
  </si>
  <si>
    <t>5592F 1</t>
  </si>
  <si>
    <t>BVNC</t>
  </si>
  <si>
    <t>5592F 1-1/2</t>
  </si>
  <si>
    <t>5592F 1-1/4</t>
  </si>
  <si>
    <t>5592F 1/2</t>
  </si>
  <si>
    <t>5592F 1/4</t>
  </si>
  <si>
    <t>5592F 2</t>
  </si>
  <si>
    <t>5592F 2-1/2</t>
  </si>
  <si>
    <t>5592F 3</t>
  </si>
  <si>
    <t>5592F 3/4</t>
  </si>
  <si>
    <t>5592F 3/8</t>
  </si>
  <si>
    <t>5592W 1/2</t>
  </si>
  <si>
    <t>5592W 3/4</t>
  </si>
  <si>
    <t>5592W-Y 1</t>
  </si>
  <si>
    <t>5592W-Y 1/2</t>
  </si>
  <si>
    <t>5592W-Y 3/4</t>
  </si>
  <si>
    <t>5595AB 1</t>
  </si>
  <si>
    <t>5595AB 1-1/2</t>
  </si>
  <si>
    <t>5595AB 1-1/4</t>
  </si>
  <si>
    <t>5595AB 1/2</t>
  </si>
  <si>
    <t>5595AB 2</t>
  </si>
  <si>
    <t>5595AB 2-1/2</t>
  </si>
  <si>
    <t>5595AB 3</t>
  </si>
  <si>
    <t>5595AB 3/4</t>
  </si>
  <si>
    <t>5595AB-LH 1</t>
  </si>
  <si>
    <t>5595AB-LH 1-1/2</t>
  </si>
  <si>
    <t>5595AB-LH 1/2</t>
  </si>
  <si>
    <t>5595AB-LH 2-1/2</t>
  </si>
  <si>
    <t>5595AB-LH 3</t>
  </si>
  <si>
    <t>5595AB-WH 1</t>
  </si>
  <si>
    <t>5595AB-WH 1/2</t>
  </si>
  <si>
    <t>5595ABW 1</t>
  </si>
  <si>
    <t>5595ABW 1/2</t>
  </si>
  <si>
    <t>5595ABW 3/4</t>
  </si>
  <si>
    <t>5595F 1</t>
  </si>
  <si>
    <t>5595F 1-1/2</t>
  </si>
  <si>
    <t>5595F 1-1/4</t>
  </si>
  <si>
    <t>5595F 1/2</t>
  </si>
  <si>
    <t>5595F 2</t>
  </si>
  <si>
    <t>5595F 3/4</t>
  </si>
  <si>
    <t>5595W 1</t>
  </si>
  <si>
    <t>5595W 3/4</t>
  </si>
  <si>
    <t>5800G 2</t>
  </si>
  <si>
    <t>5800G 2-1/2</t>
  </si>
  <si>
    <t>5800G 3</t>
  </si>
  <si>
    <t>5800G 4</t>
  </si>
  <si>
    <t>5800G 6</t>
  </si>
  <si>
    <t>5800L 2</t>
  </si>
  <si>
    <t>5800L 2-1/2</t>
  </si>
  <si>
    <t>5800L 3</t>
  </si>
  <si>
    <t>5800L 4</t>
  </si>
  <si>
    <t>5800L 6</t>
  </si>
  <si>
    <t>5800L 8</t>
  </si>
  <si>
    <t>ACBV</t>
  </si>
  <si>
    <t>5930 1</t>
  </si>
  <si>
    <t>5930 1-1/2</t>
  </si>
  <si>
    <t>5930 1-1/4</t>
  </si>
  <si>
    <t>5930 1/2</t>
  </si>
  <si>
    <t>5930 2</t>
  </si>
  <si>
    <t>5930 3/4</t>
  </si>
  <si>
    <t>7550 1</t>
  </si>
  <si>
    <t>7550 1-1/2</t>
  </si>
  <si>
    <t>7550 1-1/4</t>
  </si>
  <si>
    <t>7550 1/2</t>
  </si>
  <si>
    <t>7550 2</t>
  </si>
  <si>
    <t>7550 3/4</t>
  </si>
  <si>
    <t>7770 1</t>
  </si>
  <si>
    <t>7770 1-1/2</t>
  </si>
  <si>
    <t>7770 1-1/4</t>
  </si>
  <si>
    <t>7770 1/2</t>
  </si>
  <si>
    <t>7770 1/4</t>
  </si>
  <si>
    <t>7770 2</t>
  </si>
  <si>
    <t>7770 3/4</t>
  </si>
  <si>
    <t>7770 3/8</t>
  </si>
  <si>
    <t>8000E 100E075E</t>
  </si>
  <si>
    <t>ABHV</t>
  </si>
  <si>
    <t>8000E 100E100E</t>
  </si>
  <si>
    <t>8000P 100P075P</t>
  </si>
  <si>
    <t>8000P 100P100P</t>
  </si>
  <si>
    <t>8000P 125P075P</t>
  </si>
  <si>
    <t>8000P 125P100P</t>
  </si>
  <si>
    <t>8000P 125P125P</t>
  </si>
  <si>
    <t>8000P 150P125P</t>
  </si>
  <si>
    <t>8000P 150P150P</t>
  </si>
  <si>
    <t>8000P 200P150P</t>
  </si>
  <si>
    <t>8000P 200P200P</t>
  </si>
  <si>
    <t>8000S 100S075S</t>
  </si>
  <si>
    <t>8000S 100S100S</t>
  </si>
  <si>
    <t>8000S 125S075S</t>
  </si>
  <si>
    <t>8000S 125S100S</t>
  </si>
  <si>
    <t>8000S 125S125S</t>
  </si>
  <si>
    <t>8000S 150S125S</t>
  </si>
  <si>
    <t>8000S 150S150S</t>
  </si>
  <si>
    <t>8000S 200S150S</t>
  </si>
  <si>
    <t>8000S 200S200S</t>
  </si>
  <si>
    <t>8020E 1</t>
  </si>
  <si>
    <t>8020E 1-1/4</t>
  </si>
  <si>
    <t>8020E 3/4</t>
  </si>
  <si>
    <t>8020P 1</t>
  </si>
  <si>
    <t>8020P 1-1/2</t>
  </si>
  <si>
    <t>8020P 1-1/4</t>
  </si>
  <si>
    <t>8020P 3/4</t>
  </si>
  <si>
    <t>8020S 1</t>
  </si>
  <si>
    <t>8020S 1-1/2</t>
  </si>
  <si>
    <t>8020S 1-1/4</t>
  </si>
  <si>
    <t>8020S 3/4</t>
  </si>
  <si>
    <t>8040E 1</t>
  </si>
  <si>
    <t>8040E 1-1/4</t>
  </si>
  <si>
    <t>8040E 1/2</t>
  </si>
  <si>
    <t>8040E 3/4</t>
  </si>
  <si>
    <t>8040P 1</t>
  </si>
  <si>
    <t>8040P 1-1/2</t>
  </si>
  <si>
    <t>8040P 1-1/4</t>
  </si>
  <si>
    <t>8040P 1/2</t>
  </si>
  <si>
    <t>8040P 2</t>
  </si>
  <si>
    <t>8040P 3/4</t>
  </si>
  <si>
    <t>8040S 1</t>
  </si>
  <si>
    <t>8040S 1-1/2</t>
  </si>
  <si>
    <t>8040S 1-1/4</t>
  </si>
  <si>
    <t>8040S 1/2</t>
  </si>
  <si>
    <t>8040S 2</t>
  </si>
  <si>
    <t>8040S 3/4</t>
  </si>
  <si>
    <t>8040T 1</t>
  </si>
  <si>
    <t>8040T 1-1/2</t>
  </si>
  <si>
    <t>8040T 1-1/4</t>
  </si>
  <si>
    <t>8040T 1/2</t>
  </si>
  <si>
    <t>8040T 2</t>
  </si>
  <si>
    <t>8040T 3/4</t>
  </si>
  <si>
    <t>8050E 050E050F</t>
  </si>
  <si>
    <t>8050E 075E075F</t>
  </si>
  <si>
    <t>8050E 100E100F</t>
  </si>
  <si>
    <t>8050E 125E125F</t>
  </si>
  <si>
    <t>8050P 075P075F</t>
  </si>
  <si>
    <t>8050P 100P100F</t>
  </si>
  <si>
    <t>8050P 125P125F</t>
  </si>
  <si>
    <t>8050S 075S075F</t>
  </si>
  <si>
    <t>8050S 100S100F</t>
  </si>
  <si>
    <t>8050S 125S125F</t>
  </si>
  <si>
    <t>8050T 075F075F</t>
  </si>
  <si>
    <t>8050T 100F100F</t>
  </si>
  <si>
    <t>8050T 125F125F</t>
  </si>
  <si>
    <t>8060E 050E050F</t>
  </si>
  <si>
    <t>8060E 075E075F</t>
  </si>
  <si>
    <t>8060E 100E100F</t>
  </si>
  <si>
    <t>8060E 125E125F</t>
  </si>
  <si>
    <t>8060P 075P075F</t>
  </si>
  <si>
    <t>8060P 100P100F</t>
  </si>
  <si>
    <t>8060P 125P125F</t>
  </si>
  <si>
    <t>8060S 075S075F</t>
  </si>
  <si>
    <t>8060S 100S100F</t>
  </si>
  <si>
    <t>8060S 125S125F</t>
  </si>
  <si>
    <t>8060T 075F075F</t>
  </si>
  <si>
    <t>8060T 075F075P</t>
  </si>
  <si>
    <t>8060T 100F100F</t>
  </si>
  <si>
    <t>8060T 100F100P</t>
  </si>
  <si>
    <t>8060T 125F125F</t>
  </si>
  <si>
    <t>8060T 125F125P</t>
  </si>
  <si>
    <t>8070P 1</t>
  </si>
  <si>
    <t>8070P 1-1/4</t>
  </si>
  <si>
    <t>8070P 1/2</t>
  </si>
  <si>
    <t>8070P 3/4</t>
  </si>
  <si>
    <t>8070S 1</t>
  </si>
  <si>
    <t>8070S 1-1/4</t>
  </si>
  <si>
    <t>8070S 1/2</t>
  </si>
  <si>
    <t>8070S 3/4</t>
  </si>
  <si>
    <t>8070T 1</t>
  </si>
  <si>
    <t>8070T 1-1/4</t>
  </si>
  <si>
    <t>8070T 1/2</t>
  </si>
  <si>
    <t>8070T 3/4</t>
  </si>
  <si>
    <t>8080FT 1/2</t>
  </si>
  <si>
    <t>8080MT 1/2</t>
  </si>
  <si>
    <t>880 1</t>
  </si>
  <si>
    <t>880 1-1/2</t>
  </si>
  <si>
    <t>880 1-1/4</t>
  </si>
  <si>
    <t>880 1/2</t>
  </si>
  <si>
    <t>880 2</t>
  </si>
  <si>
    <t>880 3/4</t>
  </si>
  <si>
    <t>882 1</t>
  </si>
  <si>
    <t>882 1-1/2</t>
  </si>
  <si>
    <t>882 1-1/4</t>
  </si>
  <si>
    <t>882 1/2</t>
  </si>
  <si>
    <t>882 2</t>
  </si>
  <si>
    <t>882 3/4</t>
  </si>
  <si>
    <t>884 1</t>
  </si>
  <si>
    <t>884 1-1/2</t>
  </si>
  <si>
    <t>884 1-1/4</t>
  </si>
  <si>
    <t>884 1/2</t>
  </si>
  <si>
    <t>884 2</t>
  </si>
  <si>
    <t>884 3/4</t>
  </si>
  <si>
    <t>885 1</t>
  </si>
  <si>
    <t>885 1-1/2</t>
  </si>
  <si>
    <t>885 1-1/4</t>
  </si>
  <si>
    <t>885 1/2</t>
  </si>
  <si>
    <t>885 2</t>
  </si>
  <si>
    <t>885 3/4</t>
  </si>
  <si>
    <t>889 1</t>
  </si>
  <si>
    <t>889 1-1/2</t>
  </si>
  <si>
    <t>889 1-1/4</t>
  </si>
  <si>
    <t>889 1/2</t>
  </si>
  <si>
    <t>889 2</t>
  </si>
  <si>
    <t>889 3/4</t>
  </si>
  <si>
    <t>BALV</t>
  </si>
  <si>
    <t>9000DM T650RWV</t>
  </si>
  <si>
    <t>9000FILTER</t>
  </si>
  <si>
    <t>9000PROBE</t>
  </si>
  <si>
    <t>9100F-HW</t>
  </si>
  <si>
    <t>RADV</t>
  </si>
  <si>
    <t>9101F 1</t>
  </si>
  <si>
    <t>9101F 1-1/2</t>
  </si>
  <si>
    <t>9101F 1-1/4</t>
  </si>
  <si>
    <t>9101F 1/2</t>
  </si>
  <si>
    <t>9101F 3/4</t>
  </si>
  <si>
    <t>9103F 1</t>
  </si>
  <si>
    <t>9103F 1-1/2</t>
  </si>
  <si>
    <t>9103F 1-1/4</t>
  </si>
  <si>
    <t>9103F 1/2</t>
  </si>
  <si>
    <t>9103F 3/4</t>
  </si>
  <si>
    <t>9105F 1/2</t>
  </si>
  <si>
    <t>9105F 3/4</t>
  </si>
  <si>
    <t>9107F 1</t>
  </si>
  <si>
    <t>9107F 1-1/2</t>
  </si>
  <si>
    <t>9107F 1-1/4</t>
  </si>
  <si>
    <t>9107F 1/2</t>
  </si>
  <si>
    <t>9107F 3/4</t>
  </si>
  <si>
    <t>9109 1</t>
  </si>
  <si>
    <t>9109 1-1/4</t>
  </si>
  <si>
    <t>9121 1</t>
  </si>
  <si>
    <t>9121 1-1/4</t>
  </si>
  <si>
    <t>9121 3/4</t>
  </si>
  <si>
    <t>9123 1</t>
  </si>
  <si>
    <t>9123 1/2</t>
  </si>
  <si>
    <t>9123 3/4</t>
  </si>
  <si>
    <t>9126 1/2</t>
  </si>
  <si>
    <t>9126 3/4</t>
  </si>
  <si>
    <t>9127 3/4</t>
  </si>
  <si>
    <t>9128 1/2</t>
  </si>
  <si>
    <t>9128 3/4</t>
  </si>
  <si>
    <t>9150 1-1/4</t>
  </si>
  <si>
    <t>9150F 1</t>
  </si>
  <si>
    <t>9150F 1-1/4</t>
  </si>
  <si>
    <t>9150F 1/2</t>
  </si>
  <si>
    <t>9150F 3/4</t>
  </si>
  <si>
    <t>9153F 1/2</t>
  </si>
  <si>
    <t>9153F 3/4</t>
  </si>
  <si>
    <t>92HS 12 050M040S</t>
  </si>
  <si>
    <t>92HS 12 050M050F</t>
  </si>
  <si>
    <t>92HS 12 050M050M</t>
  </si>
  <si>
    <t>92HS 12 050M050S</t>
  </si>
  <si>
    <t>92HS 12 075M040S</t>
  </si>
  <si>
    <t>92HS 12 075M075F</t>
  </si>
  <si>
    <t>92HS 12 075M075M</t>
  </si>
  <si>
    <t>92HS 12 075M075S</t>
  </si>
  <si>
    <t>92HS 12 100M075S</t>
  </si>
  <si>
    <t>92HS 12 100M100F</t>
  </si>
  <si>
    <t>92HS 12 100M100M</t>
  </si>
  <si>
    <t>92HS 12 100M100S</t>
  </si>
  <si>
    <t>92HS 12 125M125F</t>
  </si>
  <si>
    <t>92HS 12 125M125M</t>
  </si>
  <si>
    <t>92HS 12 125M125S</t>
  </si>
  <si>
    <t>92HS 12 150M150F</t>
  </si>
  <si>
    <t>92HS 12 150M150M</t>
  </si>
  <si>
    <t>92HS 12 150M150S</t>
  </si>
  <si>
    <t>92HS 12 200M200F</t>
  </si>
  <si>
    <t>92HS 12 200M200M</t>
  </si>
  <si>
    <t>92HS 12 200M200S</t>
  </si>
  <si>
    <t>92HS 18 050M040S</t>
  </si>
  <si>
    <t>92HS 18 050M050F</t>
  </si>
  <si>
    <t>92HS 18 050M050M</t>
  </si>
  <si>
    <t>92HS 18 050M050S</t>
  </si>
  <si>
    <t>92HS 18 075M040S</t>
  </si>
  <si>
    <t>92HS 18 075M075F</t>
  </si>
  <si>
    <t>92HS 18 075M075M</t>
  </si>
  <si>
    <t>92HS 18 075M075S</t>
  </si>
  <si>
    <t>92HS 18 100M075S</t>
  </si>
  <si>
    <t>92HS 18 100M100F</t>
  </si>
  <si>
    <t>92HS 18 100M100M</t>
  </si>
  <si>
    <t>92HS 18 100M100S</t>
  </si>
  <si>
    <t>92HS 18 125M125F</t>
  </si>
  <si>
    <t>92HS 18 125M125M</t>
  </si>
  <si>
    <t>92HS 18 125M125S</t>
  </si>
  <si>
    <t>92HS 18 150M150F</t>
  </si>
  <si>
    <t>92HS 18 150M150M</t>
  </si>
  <si>
    <t>92HS 18 150M150S</t>
  </si>
  <si>
    <t>92HS 18 200M200F</t>
  </si>
  <si>
    <t>92HS 18 200M200M</t>
  </si>
  <si>
    <t>92HS 18 200M200S</t>
  </si>
  <si>
    <t>92HS 24 050M040S</t>
  </si>
  <si>
    <t>92HS 24 050M050F</t>
  </si>
  <si>
    <t>92HS 24 050M050M</t>
  </si>
  <si>
    <t>92HS 24 050M050S</t>
  </si>
  <si>
    <t>92HS 24 075M040S</t>
  </si>
  <si>
    <t>92HS 24 075M075F</t>
  </si>
  <si>
    <t>92HS 24 075M075M</t>
  </si>
  <si>
    <t>92HS 24 075M075S</t>
  </si>
  <si>
    <t>92HS 24 100M075S</t>
  </si>
  <si>
    <t>92HS 24 100M100F</t>
  </si>
  <si>
    <t>92HS 24 100M100M</t>
  </si>
  <si>
    <t>92HS 24 100M100S</t>
  </si>
  <si>
    <t>92HS 24 125M125F</t>
  </si>
  <si>
    <t>92HS 24 125M125M</t>
  </si>
  <si>
    <t>92HS 24 125M125S</t>
  </si>
  <si>
    <t>92HS 24 150M150F</t>
  </si>
  <si>
    <t>92HS 24 150M150M</t>
  </si>
  <si>
    <t>92HS 24 150M150S</t>
  </si>
  <si>
    <t>92HS 24 200M200F</t>
  </si>
  <si>
    <t>92HS 24 200M200M</t>
  </si>
  <si>
    <t>92HS 24 200M200S</t>
  </si>
  <si>
    <t>92HS 36 050M040S</t>
  </si>
  <si>
    <t>92HS 36 050M050F</t>
  </si>
  <si>
    <t>92HS 36 050M050M</t>
  </si>
  <si>
    <t>92HS 36 050M050S</t>
  </si>
  <si>
    <t>92HS 36 075M040S</t>
  </si>
  <si>
    <t>92HS 36 075M075F</t>
  </si>
  <si>
    <t>92HS 36 075M075M</t>
  </si>
  <si>
    <t>92HS 36 075M075S</t>
  </si>
  <si>
    <t>92HS 36 100M075S</t>
  </si>
  <si>
    <t>92HS 36 100M100F</t>
  </si>
  <si>
    <t>92HS 36 100M100M</t>
  </si>
  <si>
    <t>92HS 36 100M100S</t>
  </si>
  <si>
    <t>92HS 36 125M125F</t>
  </si>
  <si>
    <t>92HS 36 125M125M</t>
  </si>
  <si>
    <t>92HS 36 125M125S</t>
  </si>
  <si>
    <t>92HS 36 150M150F</t>
  </si>
  <si>
    <t>92HS 36 150M150M</t>
  </si>
  <si>
    <t>92HS 36 150M150S</t>
  </si>
  <si>
    <t>92HS 36 200M200F</t>
  </si>
  <si>
    <t>92HS 36 200M200M</t>
  </si>
  <si>
    <t>92HS 36 200M200S</t>
  </si>
  <si>
    <t>92MU 050M050E</t>
  </si>
  <si>
    <t>92MU 050M050F</t>
  </si>
  <si>
    <t>92MU 050M050M</t>
  </si>
  <si>
    <t>92MU 050M050S</t>
  </si>
  <si>
    <t>92MU 075M050F</t>
  </si>
  <si>
    <t>92MU 075M050M</t>
  </si>
  <si>
    <t>92MU 075M075E</t>
  </si>
  <si>
    <t>92MU 075M075F</t>
  </si>
  <si>
    <t>92MU 075M075M</t>
  </si>
  <si>
    <t>92MU 075M075S</t>
  </si>
  <si>
    <t>92MU 100M050M</t>
  </si>
  <si>
    <t>92MU 100M075F</t>
  </si>
  <si>
    <t>92MU 100M075M</t>
  </si>
  <si>
    <t>92MU 100M100E</t>
  </si>
  <si>
    <t>92MU 100M100F</t>
  </si>
  <si>
    <t>92MU 100M100M</t>
  </si>
  <si>
    <t>92MU 100M100S</t>
  </si>
  <si>
    <t>92MU 125M050M</t>
  </si>
  <si>
    <t>92MU 125M075M</t>
  </si>
  <si>
    <t>92MU 125M100F</t>
  </si>
  <si>
    <t>92MU 125M100M</t>
  </si>
  <si>
    <t>92MU 125M125F</t>
  </si>
  <si>
    <t>92MU 125M125M</t>
  </si>
  <si>
    <t>92MU 125M125S</t>
  </si>
  <si>
    <t>92MU 150M075M</t>
  </si>
  <si>
    <t>92MU 150M100M</t>
  </si>
  <si>
    <t>92MU 150M125F</t>
  </si>
  <si>
    <t>92MU 150M125M</t>
  </si>
  <si>
    <t>92MU 150M150F</t>
  </si>
  <si>
    <t>92MU 150M150M</t>
  </si>
  <si>
    <t>92MU 150M150S</t>
  </si>
  <si>
    <t>92MU 200M100M</t>
  </si>
  <si>
    <t>92MU 200M125M</t>
  </si>
  <si>
    <t>92MU 200M150F</t>
  </si>
  <si>
    <t>92MU 200M150M</t>
  </si>
  <si>
    <t>92MU 200M200F</t>
  </si>
  <si>
    <t>92MU 200M200M</t>
  </si>
  <si>
    <t>92MU 200M200S</t>
  </si>
  <si>
    <t>92N 050M050M</t>
  </si>
  <si>
    <t>92N 075M075M</t>
  </si>
  <si>
    <t>92N 100M100M</t>
  </si>
  <si>
    <t>92N 125M125M</t>
  </si>
  <si>
    <t>92N 150M150M</t>
  </si>
  <si>
    <t>92N 200M200M</t>
  </si>
  <si>
    <t>92SEC 050E050E</t>
  </si>
  <si>
    <t>92SEC 050E050F</t>
  </si>
  <si>
    <t>92SEC 050E050M</t>
  </si>
  <si>
    <t>92SEC 075E075E</t>
  </si>
  <si>
    <t>92SEC 075E075F</t>
  </si>
  <si>
    <t>92SEC 075E075M</t>
  </si>
  <si>
    <t>92SEC 100E100E</t>
  </si>
  <si>
    <t>92SEC 100E100F</t>
  </si>
  <si>
    <t>92SEC 100E100M</t>
  </si>
  <si>
    <t>92SP 050P050F</t>
  </si>
  <si>
    <t>92SP 050P050M</t>
  </si>
  <si>
    <t>92SP 050P050P</t>
  </si>
  <si>
    <t>92SP 075P050M</t>
  </si>
  <si>
    <t>92SP 075P075F</t>
  </si>
  <si>
    <t>92SP 075P075M</t>
  </si>
  <si>
    <t>92SP 075P075P</t>
  </si>
  <si>
    <t>92SP 100P075M</t>
  </si>
  <si>
    <t>92SP 100P100F</t>
  </si>
  <si>
    <t>92SP 100P100M</t>
  </si>
  <si>
    <t>92SP 100P100P</t>
  </si>
  <si>
    <t>92SP 125P100M</t>
  </si>
  <si>
    <t>92SP 125P125F</t>
  </si>
  <si>
    <t>92SP 125P125M</t>
  </si>
  <si>
    <t>92SP 125P125P</t>
  </si>
  <si>
    <t>92SP 150P125M</t>
  </si>
  <si>
    <t>92SP 150P150F</t>
  </si>
  <si>
    <t>92SP 150P150M</t>
  </si>
  <si>
    <t>92SP 150P150P</t>
  </si>
  <si>
    <t>92SP 200P150M</t>
  </si>
  <si>
    <t>92SP 200P200F</t>
  </si>
  <si>
    <t>92SP 200P200M</t>
  </si>
  <si>
    <t>92SP 200P200P</t>
  </si>
  <si>
    <t>92SP-BY 050P050F</t>
  </si>
  <si>
    <t>92SP-BY 050P050P</t>
  </si>
  <si>
    <t>92SP-BY 050P075F</t>
  </si>
  <si>
    <t>92SP-BY 075P050F</t>
  </si>
  <si>
    <t>92SP-BY 075P050P</t>
  </si>
  <si>
    <t>92SP-BY 075P075F</t>
  </si>
  <si>
    <t>92SP-BY 075P075P</t>
  </si>
  <si>
    <t>92SS 050S050F</t>
  </si>
  <si>
    <t>92SS 050S050M</t>
  </si>
  <si>
    <t>92SS 050S050S</t>
  </si>
  <si>
    <t>92SS 075S050M</t>
  </si>
  <si>
    <t>92SS 075S075F</t>
  </si>
  <si>
    <t>92SS 075S075M</t>
  </si>
  <si>
    <t>92SS 075S075S</t>
  </si>
  <si>
    <t>92SS 100S075M</t>
  </si>
  <si>
    <t>92SS 100S100F</t>
  </si>
  <si>
    <t>92SS 100S100M</t>
  </si>
  <si>
    <t>92SS 100S100S</t>
  </si>
  <si>
    <t>92SS 125S100M</t>
  </si>
  <si>
    <t>92SS 125S125F</t>
  </si>
  <si>
    <t>92SS 125S125M</t>
  </si>
  <si>
    <t>92SS 125S125S</t>
  </si>
  <si>
    <t>92SS 150S125M</t>
  </si>
  <si>
    <t>92SS 150S150F</t>
  </si>
  <si>
    <t>92SS 150S150M</t>
  </si>
  <si>
    <t>92SS 150S150S</t>
  </si>
  <si>
    <t>92SS 200S150M</t>
  </si>
  <si>
    <t>92SS 200S200F</t>
  </si>
  <si>
    <t>92SS 200S200M</t>
  </si>
  <si>
    <t>92SS 200S200S</t>
  </si>
  <si>
    <t>92SS-BY 050S050F</t>
  </si>
  <si>
    <t>92SS-BY 050S050S</t>
  </si>
  <si>
    <t>92SS-BY 050S075F</t>
  </si>
  <si>
    <t>92SS-BY 075S050F</t>
  </si>
  <si>
    <t>92SS-BY 075S050S</t>
  </si>
  <si>
    <t>92SS-BY 075S075F</t>
  </si>
  <si>
    <t>92SS-BY 075S075S</t>
  </si>
  <si>
    <t>92ST 050F050F</t>
  </si>
  <si>
    <t>92ST 050F050M</t>
  </si>
  <si>
    <t>92ST 050F050S</t>
  </si>
  <si>
    <t>92ST 050F075F</t>
  </si>
  <si>
    <t>92ST 075F050F</t>
  </si>
  <si>
    <t>92ST 075F050M</t>
  </si>
  <si>
    <t>92ST 075F075F</t>
  </si>
  <si>
    <t>92ST 075F075M</t>
  </si>
  <si>
    <t>92ST 075F075S</t>
  </si>
  <si>
    <t>92ST 075F100F</t>
  </si>
  <si>
    <t>92ST 100F075M</t>
  </si>
  <si>
    <t>92ST 100F100F</t>
  </si>
  <si>
    <t>92ST 100F100M</t>
  </si>
  <si>
    <t>92ST 100F100S</t>
  </si>
  <si>
    <t>92ST 100F125F</t>
  </si>
  <si>
    <t>92ST 125F100M</t>
  </si>
  <si>
    <t>92ST 125F125F</t>
  </si>
  <si>
    <t>92ST 125F125M</t>
  </si>
  <si>
    <t>92ST 125F125S</t>
  </si>
  <si>
    <t>92ST 125F150F</t>
  </si>
  <si>
    <t>92ST 150F125M</t>
  </si>
  <si>
    <t>92ST 150F150F</t>
  </si>
  <si>
    <t>92ST 150F150M</t>
  </si>
  <si>
    <t>92ST 150F150S</t>
  </si>
  <si>
    <t>92ST 150F200F</t>
  </si>
  <si>
    <t>92ST 200F150F</t>
  </si>
  <si>
    <t>92ST 200F150M</t>
  </si>
  <si>
    <t>92ST 200F200F</t>
  </si>
  <si>
    <t>92ST 200F200M</t>
  </si>
  <si>
    <t>92ST 200F200S</t>
  </si>
  <si>
    <t>92ST-BY 050F050F</t>
  </si>
  <si>
    <t>92ST-BY 050F075F</t>
  </si>
  <si>
    <t>92ST-BY 075F050F</t>
  </si>
  <si>
    <t>92ST-BY 075F075F</t>
  </si>
  <si>
    <t>92ST-BY 075F100F</t>
  </si>
  <si>
    <t>92ST-GSKT 1</t>
  </si>
  <si>
    <t>92ST-GSKT 1-1/2</t>
  </si>
  <si>
    <t>92ST-GSKT 1-1/4</t>
  </si>
  <si>
    <t>92ST-GSKT 1/2</t>
  </si>
  <si>
    <t>92ST-GSKT 2</t>
  </si>
  <si>
    <t>92ST-GSKT 3/4</t>
  </si>
  <si>
    <t>92ST-SCRN-20 1</t>
  </si>
  <si>
    <t>92ST-SCRN-20 1-1/2</t>
  </si>
  <si>
    <t>92ST-SCRN-20 1-1/4</t>
  </si>
  <si>
    <t>92ST-SCRN-20 1/2</t>
  </si>
  <si>
    <t>92ST-SCRN-20 2</t>
  </si>
  <si>
    <t>92ST-SCRN-20 3/4</t>
  </si>
  <si>
    <t>92T 050F050F050F</t>
  </si>
  <si>
    <t>92T 075F075F075F</t>
  </si>
  <si>
    <t>92T 100F100F100F</t>
  </si>
  <si>
    <t>92T 125F125F125F</t>
  </si>
  <si>
    <t>92T 150F150F150F</t>
  </si>
  <si>
    <t>92T 200F200F200F</t>
  </si>
  <si>
    <t>92UBP 050P050F</t>
  </si>
  <si>
    <t>92UBP 050P050M</t>
  </si>
  <si>
    <t>92UBP 050P050P</t>
  </si>
  <si>
    <t>92UBP 050P075F</t>
  </si>
  <si>
    <t>92UBP 075P050F</t>
  </si>
  <si>
    <t>92UBP 075P050M</t>
  </si>
  <si>
    <t>92UBP 075P050P</t>
  </si>
  <si>
    <t>92UBP 075P075F</t>
  </si>
  <si>
    <t>92UBP 075P075M</t>
  </si>
  <si>
    <t>92UBP 075P075P</t>
  </si>
  <si>
    <t>92UBP 075P100F</t>
  </si>
  <si>
    <t>92UBP 100P050M</t>
  </si>
  <si>
    <t>92UBP 100P075M</t>
  </si>
  <si>
    <t>92UBP 100P075P</t>
  </si>
  <si>
    <t>92UBP 100P100F</t>
  </si>
  <si>
    <t>92UBP 100P100M</t>
  </si>
  <si>
    <t>92UBP 100P100P</t>
  </si>
  <si>
    <t>92UBP 100P125F</t>
  </si>
  <si>
    <t>92UBP 125P075M</t>
  </si>
  <si>
    <t>92UBP 125P100M</t>
  </si>
  <si>
    <t>92UBP 125P125F</t>
  </si>
  <si>
    <t>92UBP 125P125M</t>
  </si>
  <si>
    <t>92UBP 125P125P</t>
  </si>
  <si>
    <t>92UBP 125P150F</t>
  </si>
  <si>
    <t>92UBP 150P100M</t>
  </si>
  <si>
    <t>92UBP 150P125M</t>
  </si>
  <si>
    <t>92UBP 150P150F</t>
  </si>
  <si>
    <t>92UBP 150P150M</t>
  </si>
  <si>
    <t>92UBP 150P150P</t>
  </si>
  <si>
    <t>92UBP 150P200F</t>
  </si>
  <si>
    <t>92UBP 200P125M</t>
  </si>
  <si>
    <t>92UBP 200P150F</t>
  </si>
  <si>
    <t>92UBP 200P150M</t>
  </si>
  <si>
    <t>92UBP 200P150P</t>
  </si>
  <si>
    <t>92UBP 200P200F</t>
  </si>
  <si>
    <t>92UBP 200P200M</t>
  </si>
  <si>
    <t>92UBP 200P200P</t>
  </si>
  <si>
    <t>92UBS 050S050F</t>
  </si>
  <si>
    <t>92UBS 050S050M</t>
  </si>
  <si>
    <t>92UBS 050S050S</t>
  </si>
  <si>
    <t>92UBS 050S075F</t>
  </si>
  <si>
    <t>92UBS 075S050F</t>
  </si>
  <si>
    <t>92UBS 075S050M</t>
  </si>
  <si>
    <t>92UBS 075S050S</t>
  </si>
  <si>
    <t>92UBS 075S075F</t>
  </si>
  <si>
    <t>92UBS 075S075M</t>
  </si>
  <si>
    <t>92UBS 075S075S</t>
  </si>
  <si>
    <t>92UBS 075S100F</t>
  </si>
  <si>
    <t>92UBS 100S050M</t>
  </si>
  <si>
    <t>92UBS 100S075M</t>
  </si>
  <si>
    <t>92UBS 100S100F</t>
  </si>
  <si>
    <t>92UBS 100S100M</t>
  </si>
  <si>
    <t>92UBS 100S100S</t>
  </si>
  <si>
    <t>92UBS 100S125F</t>
  </si>
  <si>
    <t>92UBS 125S075M</t>
  </si>
  <si>
    <t>92UBS 125S100M</t>
  </si>
  <si>
    <t>92UBS 125S125F</t>
  </si>
  <si>
    <t>92UBS 125S125M</t>
  </si>
  <si>
    <t>92UBS 125S125S</t>
  </si>
  <si>
    <t>92UBS 125S150F</t>
  </si>
  <si>
    <t>92UBS 150S100M</t>
  </si>
  <si>
    <t>92UBS 150S125M</t>
  </si>
  <si>
    <t>92UBS 150S150F</t>
  </si>
  <si>
    <t>92UBS 150S150M</t>
  </si>
  <si>
    <t>92UBS 150S150S</t>
  </si>
  <si>
    <t>92UBS 150S200F</t>
  </si>
  <si>
    <t>92UBS 200S125M</t>
  </si>
  <si>
    <t>92UBS 200S150F</t>
  </si>
  <si>
    <t>92UBS 200S150M</t>
  </si>
  <si>
    <t>92UBS 200S150S</t>
  </si>
  <si>
    <t>92UBS 200S200F</t>
  </si>
  <si>
    <t>92UBS 200S200M</t>
  </si>
  <si>
    <t>92UBS 200S200S</t>
  </si>
  <si>
    <t>92UBT 050F050F</t>
  </si>
  <si>
    <t>92UBT 050F050M</t>
  </si>
  <si>
    <t>92UBT 050F075F</t>
  </si>
  <si>
    <t>92UBT 075F050F</t>
  </si>
  <si>
    <t>92UBT 075F050M</t>
  </si>
  <si>
    <t>92UBT 075F075F</t>
  </si>
  <si>
    <t>92UBT 075F075M</t>
  </si>
  <si>
    <t>92UBT 075F100F</t>
  </si>
  <si>
    <t>92UBT 100F050M</t>
  </si>
  <si>
    <t>92UBT 100F075M</t>
  </si>
  <si>
    <t>92UBT 100F100F</t>
  </si>
  <si>
    <t>92UBT 100F100M</t>
  </si>
  <si>
    <t>92UBT 100F125F</t>
  </si>
  <si>
    <t>92UBT 125F075M</t>
  </si>
  <si>
    <t>92UBT 125F100M</t>
  </si>
  <si>
    <t>92UBT 125F125F</t>
  </si>
  <si>
    <t>92UBT 125F125M</t>
  </si>
  <si>
    <t>92UBT 125F150F</t>
  </si>
  <si>
    <t>92UBT 150F100M</t>
  </si>
  <si>
    <t>92UBT 150F125M</t>
  </si>
  <si>
    <t>92UBT 150F150F</t>
  </si>
  <si>
    <t>92UBT 150F150M</t>
  </si>
  <si>
    <t>92UBT 150F200F</t>
  </si>
  <si>
    <t>92UBT 200F125M</t>
  </si>
  <si>
    <t>92UBT 200F150F</t>
  </si>
  <si>
    <t>92UBT 200F150M</t>
  </si>
  <si>
    <t>92UBT 200F200F</t>
  </si>
  <si>
    <t>92UBT 200F200M</t>
  </si>
  <si>
    <t>92UDP 050P050F</t>
  </si>
  <si>
    <t>92UDP 050P050M</t>
  </si>
  <si>
    <t>92UDP 050P050P</t>
  </si>
  <si>
    <t>92UDP 050P075F</t>
  </si>
  <si>
    <t>92UDP 075P050F</t>
  </si>
  <si>
    <t>92UDP 075P050M</t>
  </si>
  <si>
    <t>92UDP 075P050P</t>
  </si>
  <si>
    <t>92UDP 075P075F</t>
  </si>
  <si>
    <t>92UDP 075P075M</t>
  </si>
  <si>
    <t>92UDP 075P075P</t>
  </si>
  <si>
    <t>92UDP 075P100F</t>
  </si>
  <si>
    <t>92UDP 100P050M</t>
  </si>
  <si>
    <t>92UDP 100P075M</t>
  </si>
  <si>
    <t>92UDP 100P075P</t>
  </si>
  <si>
    <t>92UDP 100P100F</t>
  </si>
  <si>
    <t>92UDP 100P100M</t>
  </si>
  <si>
    <t>92UDP 100P100P</t>
  </si>
  <si>
    <t>92UDP 100P125F</t>
  </si>
  <si>
    <t>92UDP 125P075M</t>
  </si>
  <si>
    <t>92UDP 125P100M</t>
  </si>
  <si>
    <t>92UDP 125P125F</t>
  </si>
  <si>
    <t>92UDP 125P125M</t>
  </si>
  <si>
    <t>92UDP 125P125P</t>
  </si>
  <si>
    <t>92UDP 125P150F</t>
  </si>
  <si>
    <t>92UDP 150P100M</t>
  </si>
  <si>
    <t>92UDP 150P125M</t>
  </si>
  <si>
    <t>92UDP 150P150F</t>
  </si>
  <si>
    <t>92UDP 150P150M</t>
  </si>
  <si>
    <t>92UDP 150P150P</t>
  </si>
  <si>
    <t>92UDP 150P200F</t>
  </si>
  <si>
    <t>92UDP 200P125M</t>
  </si>
  <si>
    <t>92UDP 200P150F</t>
  </si>
  <si>
    <t>92UDP 200P150M</t>
  </si>
  <si>
    <t>92UDP 200P150P</t>
  </si>
  <si>
    <t>92UDP 200P200F</t>
  </si>
  <si>
    <t>92UDP 200P200M</t>
  </si>
  <si>
    <t>92UDP 200P200P</t>
  </si>
  <si>
    <t>92UDS 050S050F</t>
  </si>
  <si>
    <t>92UDS 050S050M</t>
  </si>
  <si>
    <t>92UDS 050S050S</t>
  </si>
  <si>
    <t>92UDS 050S075F</t>
  </si>
  <si>
    <t>92UDS 075S050F</t>
  </si>
  <si>
    <t>92UDS 075S050M</t>
  </si>
  <si>
    <t>92UDS 075S050S</t>
  </si>
  <si>
    <t>92UDS 075S075F</t>
  </si>
  <si>
    <t>92UDS 075S075M</t>
  </si>
  <si>
    <t>92UDS 075S075S</t>
  </si>
  <si>
    <t>92UDS 075S100F</t>
  </si>
  <si>
    <t>92UDS 100S050M</t>
  </si>
  <si>
    <t>92UDS 100S075M</t>
  </si>
  <si>
    <t>92UDS 100S100F</t>
  </si>
  <si>
    <t>92UDS 100S100M</t>
  </si>
  <si>
    <t>92UDS 100S100S</t>
  </si>
  <si>
    <t>92UDS 100S125F</t>
  </si>
  <si>
    <t>92UDS 125S075M</t>
  </si>
  <si>
    <t>92UDS 125S100M</t>
  </si>
  <si>
    <t>92UDS 125S125F</t>
  </si>
  <si>
    <t>92UDS 125S125M</t>
  </si>
  <si>
    <t>92UDS 125S125S</t>
  </si>
  <si>
    <t>92UDS 125S150F</t>
  </si>
  <si>
    <t>92UDS 150S100M</t>
  </si>
  <si>
    <t>92UDS 150S125M</t>
  </si>
  <si>
    <t>92UDS 150S150F</t>
  </si>
  <si>
    <t>92UDS 150S150M</t>
  </si>
  <si>
    <t>92UDS 150S150S</t>
  </si>
  <si>
    <t>92UDS 150S200F</t>
  </si>
  <si>
    <t>92UDS 200S125M</t>
  </si>
  <si>
    <t>92UDS 200S150F</t>
  </si>
  <si>
    <t>92UDS 200S150M</t>
  </si>
  <si>
    <t>92UDS 200S150S</t>
  </si>
  <si>
    <t>92UDS 200S200F</t>
  </si>
  <si>
    <t>92UDS 200S200M</t>
  </si>
  <si>
    <t>92UDS 200S200S</t>
  </si>
  <si>
    <t>92UDT 050F050F</t>
  </si>
  <si>
    <t>92UDT 050F050M</t>
  </si>
  <si>
    <t>92UDT 050F075F</t>
  </si>
  <si>
    <t>92UDT 075F050F</t>
  </si>
  <si>
    <t>92UDT 075F050M</t>
  </si>
  <si>
    <t>92UDT 075F075F</t>
  </si>
  <si>
    <t>92UDT 075F075M</t>
  </si>
  <si>
    <t>92UDT 075F100F</t>
  </si>
  <si>
    <t>92UDT 100F050M</t>
  </si>
  <si>
    <t>92UDT 100F075M</t>
  </si>
  <si>
    <t>92UDT 100F100F</t>
  </si>
  <si>
    <t>92UDT 100F100M</t>
  </si>
  <si>
    <t>92UDT 100F125F</t>
  </si>
  <si>
    <t>92UDT 125F075M</t>
  </si>
  <si>
    <t>92UDT 125F100M</t>
  </si>
  <si>
    <t>92UDT 125F125F</t>
  </si>
  <si>
    <t>92UDT 125F125M</t>
  </si>
  <si>
    <t>92UDT 125F150F</t>
  </si>
  <si>
    <t>92UDT 150F100M</t>
  </si>
  <si>
    <t>92UDT 150F125M</t>
  </si>
  <si>
    <t>92UDT 150F150F</t>
  </si>
  <si>
    <t>92UDT 150F150M</t>
  </si>
  <si>
    <t>92UDT 150F200F</t>
  </si>
  <si>
    <t>92UDT 200F125M</t>
  </si>
  <si>
    <t>92UDT 200F150F</t>
  </si>
  <si>
    <t>92UDT 200F150M</t>
  </si>
  <si>
    <t>92UDT 200F200F</t>
  </si>
  <si>
    <t>92UDT 200F200M</t>
  </si>
  <si>
    <t>92UN 050F050F</t>
  </si>
  <si>
    <t>92UN 050F050M</t>
  </si>
  <si>
    <t>92UN 050F050S</t>
  </si>
  <si>
    <t>92UN 050P050M</t>
  </si>
  <si>
    <t>92UN 050S050M</t>
  </si>
  <si>
    <t>92UN 050S050S</t>
  </si>
  <si>
    <t>92UN 075F050F</t>
  </si>
  <si>
    <t>92UN 075F050M</t>
  </si>
  <si>
    <t>92UN 075F075F</t>
  </si>
  <si>
    <t>92UN 075F075M</t>
  </si>
  <si>
    <t>92UN 075F075S</t>
  </si>
  <si>
    <t>92UN 075P050M</t>
  </si>
  <si>
    <t>92UN 075P075M</t>
  </si>
  <si>
    <t>92UN 075S050M</t>
  </si>
  <si>
    <t>92UN 075S075M</t>
  </si>
  <si>
    <t>92UN 075S075S</t>
  </si>
  <si>
    <t>92UN 100F050F</t>
  </si>
  <si>
    <t>92UN 100F050M</t>
  </si>
  <si>
    <t>92UN 100F075F</t>
  </si>
  <si>
    <t>92UN 100F075M</t>
  </si>
  <si>
    <t>92UN 100F100F</t>
  </si>
  <si>
    <t>92UN 100F100M</t>
  </si>
  <si>
    <t>92UN 100F100S</t>
  </si>
  <si>
    <t>92UN 100P050M</t>
  </si>
  <si>
    <t>92UN 100P075M</t>
  </si>
  <si>
    <t>92UN 100P100M</t>
  </si>
  <si>
    <t>92UN 100S050M</t>
  </si>
  <si>
    <t>92UN 100S075M</t>
  </si>
  <si>
    <t>92UN 100S100M</t>
  </si>
  <si>
    <t>92UN 100S100S</t>
  </si>
  <si>
    <t>92UN 125F050M</t>
  </si>
  <si>
    <t>92UN 125F075M</t>
  </si>
  <si>
    <t>92UN 125F100F</t>
  </si>
  <si>
    <t>92UN 125F100M</t>
  </si>
  <si>
    <t>92UN 125F125F</t>
  </si>
  <si>
    <t>92UN 125F125M</t>
  </si>
  <si>
    <t>92UN 125F125S</t>
  </si>
  <si>
    <t>92UN 125P050M</t>
  </si>
  <si>
    <t>92UN 125P075M</t>
  </si>
  <si>
    <t>92UN 125P100M</t>
  </si>
  <si>
    <t>92UN 125P125M</t>
  </si>
  <si>
    <t>92UN 125S050M</t>
  </si>
  <si>
    <t>92UN 125S075M</t>
  </si>
  <si>
    <t>92UN 125S100M</t>
  </si>
  <si>
    <t>92UN 125S125M</t>
  </si>
  <si>
    <t>92UN 125S125S</t>
  </si>
  <si>
    <t>92UN 150F075M</t>
  </si>
  <si>
    <t>92UN 150F100M</t>
  </si>
  <si>
    <t>92UN 150F125F</t>
  </si>
  <si>
    <t>92UN 150F125M</t>
  </si>
  <si>
    <t>92UN 150F150F</t>
  </si>
  <si>
    <t>92UN 150F150M</t>
  </si>
  <si>
    <t>92UN 150F150S</t>
  </si>
  <si>
    <t>92UN 150P075M</t>
  </si>
  <si>
    <t>92UN 150P100M</t>
  </si>
  <si>
    <t>92UN 150P125M</t>
  </si>
  <si>
    <t>92UN 150P150M</t>
  </si>
  <si>
    <t>92UN 150S075M</t>
  </si>
  <si>
    <t>92UN 150S100M</t>
  </si>
  <si>
    <t>92UN 150S125M</t>
  </si>
  <si>
    <t>92UN 150S150M</t>
  </si>
  <si>
    <t>92UN 150S150S</t>
  </si>
  <si>
    <t>92UN 200F100M</t>
  </si>
  <si>
    <t>92UN 200F125M</t>
  </si>
  <si>
    <t>92UN 200F150F</t>
  </si>
  <si>
    <t>92UN 200F150M</t>
  </si>
  <si>
    <t>92UN 200F200F</t>
  </si>
  <si>
    <t>92UN 200F200M</t>
  </si>
  <si>
    <t>92UN 200F200S</t>
  </si>
  <si>
    <t>92UN 200P100M</t>
  </si>
  <si>
    <t>92UN 200P125M</t>
  </si>
  <si>
    <t>92UN 200P150M</t>
  </si>
  <si>
    <t>92UN 200P200M</t>
  </si>
  <si>
    <t>92UN 200S100M</t>
  </si>
  <si>
    <t>92UN 200S125M</t>
  </si>
  <si>
    <t>92UN 200S150M</t>
  </si>
  <si>
    <t>92UN 200S200M</t>
  </si>
  <si>
    <t>92UN 200S200S</t>
  </si>
  <si>
    <t>BFLY</t>
  </si>
  <si>
    <t>937/938-DIT-N 10</t>
  </si>
  <si>
    <t>937/938-DIT-N 12</t>
  </si>
  <si>
    <t>937/938-DIT-N 2</t>
  </si>
  <si>
    <t>937/938-DIT-N 4</t>
  </si>
  <si>
    <t>937/938-DIT-N 5</t>
  </si>
  <si>
    <t>937/938-DIT-N 8</t>
  </si>
  <si>
    <t>937/938-INRP 2 - 6</t>
  </si>
  <si>
    <t>937/938-INRP 4</t>
  </si>
  <si>
    <t>937/938-INRP 5-6</t>
  </si>
  <si>
    <t>937/938-MS 10</t>
  </si>
  <si>
    <t>937/938-MS 12</t>
  </si>
  <si>
    <t>937/938-MS 2</t>
  </si>
  <si>
    <t>937/938-MS 4</t>
  </si>
  <si>
    <t>937/938-MS 5</t>
  </si>
  <si>
    <t>937/938-MS 8</t>
  </si>
  <si>
    <t>937/938-SSRP 2</t>
  </si>
  <si>
    <t>937/938-SSRP 8</t>
  </si>
  <si>
    <t>937/938-XJ 10</t>
  </si>
  <si>
    <t>937/938-XJ 12</t>
  </si>
  <si>
    <t>937/938-XJ 16</t>
  </si>
  <si>
    <t>937/938-XJ 2</t>
  </si>
  <si>
    <t>937/938-XJ 4</t>
  </si>
  <si>
    <t>937/938-XJ 5</t>
  </si>
  <si>
    <t>937/938-XJ 8</t>
  </si>
  <si>
    <t>937BESG 10</t>
  </si>
  <si>
    <t>937BESG 12</t>
  </si>
  <si>
    <t>937BESG 14</t>
  </si>
  <si>
    <t>937BESG 16</t>
  </si>
  <si>
    <t>937BESG 18</t>
  </si>
  <si>
    <t>937BESG 2</t>
  </si>
  <si>
    <t>937BESG 2-1/2</t>
  </si>
  <si>
    <t>937BESG 20</t>
  </si>
  <si>
    <t>937BESG 24</t>
  </si>
  <si>
    <t>937BESG 3</t>
  </si>
  <si>
    <t>937BESG 4</t>
  </si>
  <si>
    <t>937BESG 5</t>
  </si>
  <si>
    <t>937BESG 6</t>
  </si>
  <si>
    <t>937BESG 8</t>
  </si>
  <si>
    <t>937BESL 10</t>
  </si>
  <si>
    <t>937BESL 12</t>
  </si>
  <si>
    <t>937BESL 2</t>
  </si>
  <si>
    <t>937BESL 2-1/2</t>
  </si>
  <si>
    <t>937BESL 3</t>
  </si>
  <si>
    <t>937BESL 4</t>
  </si>
  <si>
    <t>937BESL 5</t>
  </si>
  <si>
    <t>937BESL 6</t>
  </si>
  <si>
    <t>937BESL 8</t>
  </si>
  <si>
    <t>937BESLAB 2</t>
  </si>
  <si>
    <t>937BESLAB 2-1/2</t>
  </si>
  <si>
    <t>937BESLAB 3</t>
  </si>
  <si>
    <t>937BESLAB 4</t>
  </si>
  <si>
    <t>937BESLAB 5</t>
  </si>
  <si>
    <t>937BESLAB 6</t>
  </si>
  <si>
    <t>937BESLAB 8</t>
  </si>
  <si>
    <t>937BESX 12</t>
  </si>
  <si>
    <t>937BESX 16</t>
  </si>
  <si>
    <t>937BESX 5</t>
  </si>
  <si>
    <t>937BNSG 10</t>
  </si>
  <si>
    <t>937BNSG 12</t>
  </si>
  <si>
    <t>937BNSG 14</t>
  </si>
  <si>
    <t>937BNSG 16</t>
  </si>
  <si>
    <t>937BNSG 18</t>
  </si>
  <si>
    <t>937BNSG 2</t>
  </si>
  <si>
    <t>937BNSG 2-1/2</t>
  </si>
  <si>
    <t>937BNSG 20</t>
  </si>
  <si>
    <t>937BNSG 24</t>
  </si>
  <si>
    <t>937BNSG 3</t>
  </si>
  <si>
    <t>937BNSG 4</t>
  </si>
  <si>
    <t>937BNSG 5</t>
  </si>
  <si>
    <t>937BNSG 6</t>
  </si>
  <si>
    <t>937BNSG 8</t>
  </si>
  <si>
    <t>937BNSL 10</t>
  </si>
  <si>
    <t>937BNSL 12</t>
  </si>
  <si>
    <t>937BNSL 2</t>
  </si>
  <si>
    <t>937BNSL 2-1/2</t>
  </si>
  <si>
    <t>937BNSL 3</t>
  </si>
  <si>
    <t>937BNSL 4</t>
  </si>
  <si>
    <t>937BNSL 5</t>
  </si>
  <si>
    <t>937BNSL 6</t>
  </si>
  <si>
    <t>937BNSL 8</t>
  </si>
  <si>
    <t>937DESG 10</t>
  </si>
  <si>
    <t>937DESG 12</t>
  </si>
  <si>
    <t>937DESG 14</t>
  </si>
  <si>
    <t>937DESG 16</t>
  </si>
  <si>
    <t>937DESG 18</t>
  </si>
  <si>
    <t>937DESG 20</t>
  </si>
  <si>
    <t>937DESG 24</t>
  </si>
  <si>
    <t>937DESL 10</t>
  </si>
  <si>
    <t>937DESL 12</t>
  </si>
  <si>
    <t>937DESL 2</t>
  </si>
  <si>
    <t>937DESL 2-1/2</t>
  </si>
  <si>
    <t>937DESL 3</t>
  </si>
  <si>
    <t>937DESL 4</t>
  </si>
  <si>
    <t>937DESL 5</t>
  </si>
  <si>
    <t>937DESL 6</t>
  </si>
  <si>
    <t>937DESL 8</t>
  </si>
  <si>
    <t>937DESX 16</t>
  </si>
  <si>
    <t>937DNSG 10</t>
  </si>
  <si>
    <t>937DNSG 12</t>
  </si>
  <si>
    <t>937DNSG 14</t>
  </si>
  <si>
    <t>937DNSG 16</t>
  </si>
  <si>
    <t>937DNSG 18</t>
  </si>
  <si>
    <t>937DNSG 2</t>
  </si>
  <si>
    <t>937DNSG 2-1/2</t>
  </si>
  <si>
    <t>937DNSG 20</t>
  </si>
  <si>
    <t>937DNSG 24</t>
  </si>
  <si>
    <t>937DNSG 3</t>
  </si>
  <si>
    <t>937DNSG 4</t>
  </si>
  <si>
    <t>937DNSG 5</t>
  </si>
  <si>
    <t>937DNSG 6</t>
  </si>
  <si>
    <t>937DNSG 8</t>
  </si>
  <si>
    <t>937DNSL 10</t>
  </si>
  <si>
    <t>937DNSL 12</t>
  </si>
  <si>
    <t>937DNSL 2</t>
  </si>
  <si>
    <t>937DNSL 2-1/2</t>
  </si>
  <si>
    <t>937DNSL 3</t>
  </si>
  <si>
    <t>937DNSL 4</t>
  </si>
  <si>
    <t>937DNSL 5</t>
  </si>
  <si>
    <t>937DNSL 6</t>
  </si>
  <si>
    <t>937DNSL 8</t>
  </si>
  <si>
    <t>937MEMX 5</t>
  </si>
  <si>
    <t>937MESG 10</t>
  </si>
  <si>
    <t>937MESG 12</t>
  </si>
  <si>
    <t>937MESG 14</t>
  </si>
  <si>
    <t>937MESG 16</t>
  </si>
  <si>
    <t>937MESG 18</t>
  </si>
  <si>
    <t>937MESG 2</t>
  </si>
  <si>
    <t>937MESG 2-1/2</t>
  </si>
  <si>
    <t>937MESG 20</t>
  </si>
  <si>
    <t>937MESG 24</t>
  </si>
  <si>
    <t>937MESG 3</t>
  </si>
  <si>
    <t>937MESG 4</t>
  </si>
  <si>
    <t>937MESG 5</t>
  </si>
  <si>
    <t>937MESG 6</t>
  </si>
  <si>
    <t>937MESG 8</t>
  </si>
  <si>
    <t>937MESL 10</t>
  </si>
  <si>
    <t>937MESL 12</t>
  </si>
  <si>
    <t>937MESL 2</t>
  </si>
  <si>
    <t>937MESL 2-1/2</t>
  </si>
  <si>
    <t>937MESL 3</t>
  </si>
  <si>
    <t>937MESL 4</t>
  </si>
  <si>
    <t>937MESL 5</t>
  </si>
  <si>
    <t>937MESL 6</t>
  </si>
  <si>
    <t>937MESL 8</t>
  </si>
  <si>
    <t>9380N 1</t>
  </si>
  <si>
    <t>9380N 1/2</t>
  </si>
  <si>
    <t>9380N 3/4</t>
  </si>
  <si>
    <t>938BESG 10</t>
  </si>
  <si>
    <t>938BESG 12</t>
  </si>
  <si>
    <t>938BESG 14</t>
  </si>
  <si>
    <t>938BESG 16</t>
  </si>
  <si>
    <t>938BESG 18</t>
  </si>
  <si>
    <t>938BESG 2</t>
  </si>
  <si>
    <t>938BESG 2-1/2</t>
  </si>
  <si>
    <t>938BESG 20</t>
  </si>
  <si>
    <t>938BESG 24</t>
  </si>
  <si>
    <t>938BESG 3</t>
  </si>
  <si>
    <t>938BESG 4</t>
  </si>
  <si>
    <t>938BESG 5</t>
  </si>
  <si>
    <t>938BESG 6</t>
  </si>
  <si>
    <t>938BESG 8</t>
  </si>
  <si>
    <t>938BESGAB 10</t>
  </si>
  <si>
    <t>938BESGAB 12</t>
  </si>
  <si>
    <t>938BESGAB 14</t>
  </si>
  <si>
    <t>938BESGAB 3</t>
  </si>
  <si>
    <t>938BESGAB 4</t>
  </si>
  <si>
    <t>938BESGAB 5</t>
  </si>
  <si>
    <t>938BESGAB 6</t>
  </si>
  <si>
    <t>938BESGAB 8</t>
  </si>
  <si>
    <t>938BESL 10</t>
  </si>
  <si>
    <t>938BESL 12</t>
  </si>
  <si>
    <t>938BESL 2</t>
  </si>
  <si>
    <t>938BESL 2-1/2</t>
  </si>
  <si>
    <t>938BESL 3</t>
  </si>
  <si>
    <t>938BESL 4</t>
  </si>
  <si>
    <t>938BESL 5</t>
  </si>
  <si>
    <t>938BESL 6</t>
  </si>
  <si>
    <t>938BESL 8</t>
  </si>
  <si>
    <t>938BESLAB 10</t>
  </si>
  <si>
    <t>938BESLAB 12</t>
  </si>
  <si>
    <t>938BESLAB 2</t>
  </si>
  <si>
    <t>938BESLAB 2-1/2</t>
  </si>
  <si>
    <t>938BESLAB 3</t>
  </si>
  <si>
    <t>938BESLAB 4</t>
  </si>
  <si>
    <t>938BESLAB 5</t>
  </si>
  <si>
    <t>938BESLAB 6</t>
  </si>
  <si>
    <t>938BESLAB 8</t>
  </si>
  <si>
    <t>938BESLIN 2-1/2</t>
  </si>
  <si>
    <t>938BESLIN 3</t>
  </si>
  <si>
    <t>938BESLIN 4</t>
  </si>
  <si>
    <t>938BESLIN 5</t>
  </si>
  <si>
    <t>938BESLIN 6</t>
  </si>
  <si>
    <t>938BESX 5</t>
  </si>
  <si>
    <t>938BNSG 10</t>
  </si>
  <si>
    <t>938BNSG 12</t>
  </si>
  <si>
    <t>938BNSG 14</t>
  </si>
  <si>
    <t>938BNSG 16</t>
  </si>
  <si>
    <t>938BNSG 18</t>
  </si>
  <si>
    <t>938BNSG 2</t>
  </si>
  <si>
    <t>938BNSG 2-1/2</t>
  </si>
  <si>
    <t>938BNSG 20</t>
  </si>
  <si>
    <t>938BNSG 24</t>
  </si>
  <si>
    <t>938BNSG 3</t>
  </si>
  <si>
    <t>938BNSG 4</t>
  </si>
  <si>
    <t>938BNSG 5</t>
  </si>
  <si>
    <t>938BNSG 6</t>
  </si>
  <si>
    <t>938BNSG 8</t>
  </si>
  <si>
    <t>938BNSL 10</t>
  </si>
  <si>
    <t>938BNSL 12</t>
  </si>
  <si>
    <t>938BNSL 2</t>
  </si>
  <si>
    <t>938BNSL 2-1/2</t>
  </si>
  <si>
    <t>938BNSL 3</t>
  </si>
  <si>
    <t>938BNSL 4</t>
  </si>
  <si>
    <t>938BNSL 5</t>
  </si>
  <si>
    <t>938BNSL 6</t>
  </si>
  <si>
    <t>938BNSL 8</t>
  </si>
  <si>
    <t>938DESG 10</t>
  </si>
  <si>
    <t>938DESG 12</t>
  </si>
  <si>
    <t>938DESG 14</t>
  </si>
  <si>
    <t>938DESG 16</t>
  </si>
  <si>
    <t>938DESG 18</t>
  </si>
  <si>
    <t>938DESG 2-1/2</t>
  </si>
  <si>
    <t>938DESG 20</t>
  </si>
  <si>
    <t>938DESG 24</t>
  </si>
  <si>
    <t>938DESG 3</t>
  </si>
  <si>
    <t>938DESG 4</t>
  </si>
  <si>
    <t>938DESG 5</t>
  </si>
  <si>
    <t>938DESG 6</t>
  </si>
  <si>
    <t>938DESG 8</t>
  </si>
  <si>
    <t>938DESL 10</t>
  </si>
  <si>
    <t>938DESL 12</t>
  </si>
  <si>
    <t>938DESL 2</t>
  </si>
  <si>
    <t>938DESL 2-1/2</t>
  </si>
  <si>
    <t>938DESL 3</t>
  </si>
  <si>
    <t>938DESL 4</t>
  </si>
  <si>
    <t>938DESL 5</t>
  </si>
  <si>
    <t>938DESL 6</t>
  </si>
  <si>
    <t>938DESL 8</t>
  </si>
  <si>
    <t>938DESX 16</t>
  </si>
  <si>
    <t>938DNSG 10</t>
  </si>
  <si>
    <t>938DNSG 12</t>
  </si>
  <si>
    <t>938DNSG 14</t>
  </si>
  <si>
    <t>938DNSG 16</t>
  </si>
  <si>
    <t>938DNSG 18</t>
  </si>
  <si>
    <t>938DNSG 2</t>
  </si>
  <si>
    <t>938DNSG 2-1/2</t>
  </si>
  <si>
    <t>938DNSG 20</t>
  </si>
  <si>
    <t>938DNSG 24</t>
  </si>
  <si>
    <t>938DNSG 3</t>
  </si>
  <si>
    <t>938DNSG 4</t>
  </si>
  <si>
    <t>938DNSG 5</t>
  </si>
  <si>
    <t>938DNSG 6</t>
  </si>
  <si>
    <t>938DNSG 8</t>
  </si>
  <si>
    <t>938DNSL 10</t>
  </si>
  <si>
    <t>938DNSL 12</t>
  </si>
  <si>
    <t>938DNSL 2</t>
  </si>
  <si>
    <t>938DNSL 2-1/2</t>
  </si>
  <si>
    <t>938DNSL 3</t>
  </si>
  <si>
    <t>938DNSL 4</t>
  </si>
  <si>
    <t>938DNSL 5</t>
  </si>
  <si>
    <t>938DNSL 6</t>
  </si>
  <si>
    <t>938DNSL 8</t>
  </si>
  <si>
    <t>938DNSX 16</t>
  </si>
  <si>
    <t>938MESG 10</t>
  </si>
  <si>
    <t>938MESG 12</t>
  </si>
  <si>
    <t>938MESG 14</t>
  </si>
  <si>
    <t>938MESG 16</t>
  </si>
  <si>
    <t>938MESG 18</t>
  </si>
  <si>
    <t>938MESG 2</t>
  </si>
  <si>
    <t>938MESG 2-1/2</t>
  </si>
  <si>
    <t>938MESG 20</t>
  </si>
  <si>
    <t>938MESG 24</t>
  </si>
  <si>
    <t>938MESG 3</t>
  </si>
  <si>
    <t>938MESG 4</t>
  </si>
  <si>
    <t>938MESG 5</t>
  </si>
  <si>
    <t>938MESG 6</t>
  </si>
  <si>
    <t>938MESG 8</t>
  </si>
  <si>
    <t>938MESL 10</t>
  </si>
  <si>
    <t>938MESL 12</t>
  </si>
  <si>
    <t>938MESL 2</t>
  </si>
  <si>
    <t>938MESL 2-1/2</t>
  </si>
  <si>
    <t>938MESL 3</t>
  </si>
  <si>
    <t>938MESL 4</t>
  </si>
  <si>
    <t>938MESL 5</t>
  </si>
  <si>
    <t>938MESL 6</t>
  </si>
  <si>
    <t>938MESL 8</t>
  </si>
  <si>
    <t>938MESX 10</t>
  </si>
  <si>
    <t>938MESX 14</t>
  </si>
  <si>
    <t>938MESX 8</t>
  </si>
  <si>
    <t>9390N 1/2</t>
  </si>
  <si>
    <t>9390N 1/4</t>
  </si>
  <si>
    <t>9390N 3/8</t>
  </si>
  <si>
    <t>9407 1</t>
  </si>
  <si>
    <t>9407 1-1/2</t>
  </si>
  <si>
    <t>9407 1-1/4</t>
  </si>
  <si>
    <t>9407 1/2</t>
  </si>
  <si>
    <t>9407 2</t>
  </si>
  <si>
    <t>9407 3/4</t>
  </si>
  <si>
    <t>9407L 1/2</t>
  </si>
  <si>
    <t>9407U 1/2</t>
  </si>
  <si>
    <t>9407X 1/2</t>
  </si>
  <si>
    <t>9450A 10</t>
  </si>
  <si>
    <t>9450A 12</t>
  </si>
  <si>
    <t>9450A 2-1/2</t>
  </si>
  <si>
    <t>9450A 3</t>
  </si>
  <si>
    <t>9450A 4</t>
  </si>
  <si>
    <t>9450A 5</t>
  </si>
  <si>
    <t>9450A 6</t>
  </si>
  <si>
    <t>9450A 8</t>
  </si>
  <si>
    <t>9510R-HNDL</t>
  </si>
  <si>
    <t>9517 1</t>
  </si>
  <si>
    <t>9517 1-1/2</t>
  </si>
  <si>
    <t>9517 1-1/4</t>
  </si>
  <si>
    <t>9517 1/2</t>
  </si>
  <si>
    <t>9517 2</t>
  </si>
  <si>
    <t>9517 3/4</t>
  </si>
  <si>
    <t>9517AB 1</t>
  </si>
  <si>
    <t>ABBV</t>
  </si>
  <si>
    <t>9517AB 1-1/2</t>
  </si>
  <si>
    <t>9517AB 1-1/4</t>
  </si>
  <si>
    <t>9517AB 1/2</t>
  </si>
  <si>
    <t>9517AB 2</t>
  </si>
  <si>
    <t>9517AB 3/4</t>
  </si>
  <si>
    <t>9517ABL 1/2</t>
  </si>
  <si>
    <t>9517ABU 1/2</t>
  </si>
  <si>
    <t>9517IBV 050 050F050F</t>
  </si>
  <si>
    <t>9517IBV 050 050F050P</t>
  </si>
  <si>
    <t>9517IBV 050 050M050E</t>
  </si>
  <si>
    <t>9517IBV 050 050M050F</t>
  </si>
  <si>
    <t>9517IBV 050 050M050P</t>
  </si>
  <si>
    <t>9517IBV 050 050M050S</t>
  </si>
  <si>
    <t>9517IBV 050 050M075E</t>
  </si>
  <si>
    <t>9517IBV 050 050M075F</t>
  </si>
  <si>
    <t>9517IBV 050 050M075P</t>
  </si>
  <si>
    <t>9517IBV 050 050M075S</t>
  </si>
  <si>
    <t>9517IBV 050 050P050P</t>
  </si>
  <si>
    <t>9517IBV 050 050S050S</t>
  </si>
  <si>
    <t>9517IBV 075 050M075E</t>
  </si>
  <si>
    <t>9517IBV 075 050M075F</t>
  </si>
  <si>
    <t>9517IBV 075 050M075P</t>
  </si>
  <si>
    <t>9517IBV 075 050M075S</t>
  </si>
  <si>
    <t>9517IBV 075 050M100E</t>
  </si>
  <si>
    <t>9517IBV 075 050M100F</t>
  </si>
  <si>
    <t>9517IBV 075 050M100P</t>
  </si>
  <si>
    <t>9517IBV 075 050M100S</t>
  </si>
  <si>
    <t>9517IBV 075 075F075F</t>
  </si>
  <si>
    <t>9517IBV 075 075F075P</t>
  </si>
  <si>
    <t>9517IBV 075 075M075E</t>
  </si>
  <si>
    <t>9517IBV 075 075M075F</t>
  </si>
  <si>
    <t>9517IBV 075 075M075P</t>
  </si>
  <si>
    <t>9517IBV 075 075M075S</t>
  </si>
  <si>
    <t>9517IBV 075 075M100E</t>
  </si>
  <si>
    <t>9517IBV 075 075M100F</t>
  </si>
  <si>
    <t>9517IBV 075 075M100P</t>
  </si>
  <si>
    <t>9517IBV 075 075M100S</t>
  </si>
  <si>
    <t>9517IBV 075 075P075P</t>
  </si>
  <si>
    <t>9517IBV 075 075S075S</t>
  </si>
  <si>
    <t>9517IBV 100 050M100E</t>
  </si>
  <si>
    <t>9517IBV 100 050M100F</t>
  </si>
  <si>
    <t>9517IBV 100 050M100P</t>
  </si>
  <si>
    <t>9517IBV 100 050M100S</t>
  </si>
  <si>
    <t>9517IBV 100 050M125E</t>
  </si>
  <si>
    <t>9517IBV 100 050M125F</t>
  </si>
  <si>
    <t>9517IBV 100 050M125P</t>
  </si>
  <si>
    <t>9517IBV 100 050M125S</t>
  </si>
  <si>
    <t>9517IBV 100 075M100E</t>
  </si>
  <si>
    <t>9517IBV 100 075M100F</t>
  </si>
  <si>
    <t>9517IBV 100 075M100P</t>
  </si>
  <si>
    <t>9517IBV 100 075M100S</t>
  </si>
  <si>
    <t>9517IBV 100 075M125E</t>
  </si>
  <si>
    <t>9517IBV 100 075M125F</t>
  </si>
  <si>
    <t>9517IBV 100 075M125P</t>
  </si>
  <si>
    <t>9517IBV 100 075M125S</t>
  </si>
  <si>
    <t>9517IBV 100 100F100F</t>
  </si>
  <si>
    <t>9517IBV 100 100F100P</t>
  </si>
  <si>
    <t>9517IBV 100 100M100E</t>
  </si>
  <si>
    <t>9517IBV 100 100M100F</t>
  </si>
  <si>
    <t>9517IBV 100 100M100P</t>
  </si>
  <si>
    <t>9517IBV 100 100M100S</t>
  </si>
  <si>
    <t>9517IBV 100 100M125E</t>
  </si>
  <si>
    <t>9517IBV 100 100M125F</t>
  </si>
  <si>
    <t>9517IBV 100 100M125P</t>
  </si>
  <si>
    <t>9517IBV 100 100M125S</t>
  </si>
  <si>
    <t>9517IBV 100 100P100P</t>
  </si>
  <si>
    <t>9517IBV 100 100S100S</t>
  </si>
  <si>
    <t>9517IBVL 050 050F050F</t>
  </si>
  <si>
    <t>9517IBVL 050 050F050P</t>
  </si>
  <si>
    <t>9517IBVL 050 050M050E</t>
  </si>
  <si>
    <t>9517IBVL 050 050M050F</t>
  </si>
  <si>
    <t>9517IBVL 050 050M050P</t>
  </si>
  <si>
    <t>9517IBVL 050 050M050S</t>
  </si>
  <si>
    <t>9517IBVL 050 050M075E</t>
  </si>
  <si>
    <t>9517IBVL 050 050M075F</t>
  </si>
  <si>
    <t>9517IBVL 050 050M075P</t>
  </si>
  <si>
    <t>9517IBVL 050 050M075S</t>
  </si>
  <si>
    <t>9517IBVL 050 050P050P</t>
  </si>
  <si>
    <t>9517IBVL 050 050S050S</t>
  </si>
  <si>
    <t>9517IBVU 050 050F050F</t>
  </si>
  <si>
    <t>9517IBVU 050 050F050P</t>
  </si>
  <si>
    <t>9517IBVU 050 050M050E</t>
  </si>
  <si>
    <t>9517IBVU 050 050M050F</t>
  </si>
  <si>
    <t>9517IBVU 050 050M050P</t>
  </si>
  <si>
    <t>9517IBVU 050 050M050S</t>
  </si>
  <si>
    <t>9517IBVU 050 050M075E</t>
  </si>
  <si>
    <t>9517IBVU 050 050M075F</t>
  </si>
  <si>
    <t>9517IBVU 050 050M075P</t>
  </si>
  <si>
    <t>9517IBVU 050 050M075S</t>
  </si>
  <si>
    <t>9517IBVU 050 050P050P</t>
  </si>
  <si>
    <t>9517IBVU 050 050S050S</t>
  </si>
  <si>
    <t>9517IBVX 050 050F050F</t>
  </si>
  <si>
    <t>9517IBVX 050 050M050E</t>
  </si>
  <si>
    <t>9517IBVX 050 050M050F</t>
  </si>
  <si>
    <t>9517IBVX 050 050M050P</t>
  </si>
  <si>
    <t>9517IBVX 050 050M050S</t>
  </si>
  <si>
    <t>9517IBVX 050 050M075E</t>
  </si>
  <si>
    <t>9517IBVX 050 050M075F</t>
  </si>
  <si>
    <t>9517IBVX 050 050M075P</t>
  </si>
  <si>
    <t>9517IBVX 050 050M075S</t>
  </si>
  <si>
    <t>9517IBVX 050 050P050P</t>
  </si>
  <si>
    <t>9517IBVX 050 050S050S</t>
  </si>
  <si>
    <t>9517L 1/2</t>
  </si>
  <si>
    <t>9517T 050 050E050E</t>
  </si>
  <si>
    <t>9517T 050 050M050E</t>
  </si>
  <si>
    <t>9517T 050 050M050F</t>
  </si>
  <si>
    <t>9517T 050 050M050P</t>
  </si>
  <si>
    <t>9517T 050 050M050S</t>
  </si>
  <si>
    <t>9517T 050 050M075F</t>
  </si>
  <si>
    <t>9517T 050 050P050P</t>
  </si>
  <si>
    <t>9517T 050 075F075F</t>
  </si>
  <si>
    <t>9517T 050 075S075S</t>
  </si>
  <si>
    <t>9517T 075 050M075E</t>
  </si>
  <si>
    <t>9517T 075 050M075F</t>
  </si>
  <si>
    <t>9517T 075 050M075P</t>
  </si>
  <si>
    <t>9517T 075 050M075S</t>
  </si>
  <si>
    <t>9517T 075 050M100F</t>
  </si>
  <si>
    <t>9517T 075 075E075E</t>
  </si>
  <si>
    <t>9517T 075 075F075F</t>
  </si>
  <si>
    <t>9517T 075 075M075E</t>
  </si>
  <si>
    <t>9517T 075 075M075F</t>
  </si>
  <si>
    <t>9517T 075 075M075P</t>
  </si>
  <si>
    <t>9517T 075 075M075S</t>
  </si>
  <si>
    <t>9517T 075 075M100F</t>
  </si>
  <si>
    <t>9517T 075 075P075P</t>
  </si>
  <si>
    <t>9517T 075 075S075S</t>
  </si>
  <si>
    <t>9517T 1</t>
  </si>
  <si>
    <t>9517T 1/2</t>
  </si>
  <si>
    <t>9517T 100 050M100E</t>
  </si>
  <si>
    <t>9517T 100 050M100F</t>
  </si>
  <si>
    <t>9517T 100 050M100P</t>
  </si>
  <si>
    <t>9517T 100 050M100S</t>
  </si>
  <si>
    <t>9517T 100 075M100E</t>
  </si>
  <si>
    <t>9517T 100 075M100F</t>
  </si>
  <si>
    <t>9517T 100 075M100P</t>
  </si>
  <si>
    <t>9517T 100 075M100S</t>
  </si>
  <si>
    <t>9517T 100 075M125F</t>
  </si>
  <si>
    <t>9517T 100 100E100E</t>
  </si>
  <si>
    <t>9517T 100 100F100F</t>
  </si>
  <si>
    <t>9517T 100 100M100E</t>
  </si>
  <si>
    <t>9517T 100 100M100F</t>
  </si>
  <si>
    <t>9517T 100 100M100P</t>
  </si>
  <si>
    <t>9517T 100 100M100S</t>
  </si>
  <si>
    <t>9517T 100 100M125F</t>
  </si>
  <si>
    <t>9517T 100 100P100P</t>
  </si>
  <si>
    <t>9517T 100 100S100S</t>
  </si>
  <si>
    <t>9517T 3/4</t>
  </si>
  <si>
    <t>9517TL 050 050E050E</t>
  </si>
  <si>
    <t>9517TL 050 050M050E</t>
  </si>
  <si>
    <t>9517TL 050 050M050F</t>
  </si>
  <si>
    <t>9517TL 050 050M050P</t>
  </si>
  <si>
    <t>9517TL 050 050M050S</t>
  </si>
  <si>
    <t>9517TL 050 050M075F</t>
  </si>
  <si>
    <t>9517TL 050 050P050P</t>
  </si>
  <si>
    <t>9517TL 050 075F075F</t>
  </si>
  <si>
    <t>9517TL 050 075S075S</t>
  </si>
  <si>
    <t>9517TL 1/2</t>
  </si>
  <si>
    <t>9517TU 050 050E050E</t>
  </si>
  <si>
    <t>9517TU 050 050M050E</t>
  </si>
  <si>
    <t>9517TU 050 050M050F</t>
  </si>
  <si>
    <t>9517TU 050 050M050P</t>
  </si>
  <si>
    <t>9517TU 050 050M050S</t>
  </si>
  <si>
    <t>9517TU 050 050M075F</t>
  </si>
  <si>
    <t>9517TU 050 050P050P</t>
  </si>
  <si>
    <t>9517TU 050 075F075F</t>
  </si>
  <si>
    <t>9517TU 050 075S075S</t>
  </si>
  <si>
    <t>9517TU 1/2</t>
  </si>
  <si>
    <t>9517TX 050 050E050E</t>
  </si>
  <si>
    <t>9517TX 050 050M050E</t>
  </si>
  <si>
    <t>9517TX 050 050M050F</t>
  </si>
  <si>
    <t>9517TX 050 050M050P</t>
  </si>
  <si>
    <t>9517TX 050 050M050S</t>
  </si>
  <si>
    <t>9517TX 050 050M075F</t>
  </si>
  <si>
    <t>9517TX 050 050P050P</t>
  </si>
  <si>
    <t>9517TX 050 075F075F</t>
  </si>
  <si>
    <t>9517TX 050 075S075S</t>
  </si>
  <si>
    <t>9517TX 1/2</t>
  </si>
  <si>
    <t>9517U 1/2</t>
  </si>
  <si>
    <t>9517X 1/2</t>
  </si>
  <si>
    <t>9519 1</t>
  </si>
  <si>
    <t>9519 1-1/2</t>
  </si>
  <si>
    <t>9519 1-1/4</t>
  </si>
  <si>
    <t>9519 1/2</t>
  </si>
  <si>
    <t>9519 2</t>
  </si>
  <si>
    <t>9519 3/4</t>
  </si>
  <si>
    <t>9519AB 1</t>
  </si>
  <si>
    <t>9519AB 1-1/2</t>
  </si>
  <si>
    <t>9519AB 1-1/4</t>
  </si>
  <si>
    <t>9519AB 1/2</t>
  </si>
  <si>
    <t>9519AB 2</t>
  </si>
  <si>
    <t>9519AB 3/4</t>
  </si>
  <si>
    <t>9519ABL 1/2</t>
  </si>
  <si>
    <t>9519ABU 1/2</t>
  </si>
  <si>
    <t>9519L 1/2</t>
  </si>
  <si>
    <t>9519U 1/2</t>
  </si>
  <si>
    <t>9519X 1/2</t>
  </si>
  <si>
    <t>9527/29AB-CAP 1</t>
  </si>
  <si>
    <t>9527/29AB-CAP 1-1/4 - 2</t>
  </si>
  <si>
    <t>9527/29AB-CAP 1/2 - 3/4</t>
  </si>
  <si>
    <t>9527AB 1</t>
  </si>
  <si>
    <t>9527AB 1-1/2</t>
  </si>
  <si>
    <t>9527AB 1-1/4</t>
  </si>
  <si>
    <t>9527AB 1/2</t>
  </si>
  <si>
    <t>9527AB 2</t>
  </si>
  <si>
    <t>9527AB 3/4</t>
  </si>
  <si>
    <t>9527ABL 1/2</t>
  </si>
  <si>
    <t>9529AB 1/2</t>
  </si>
  <si>
    <t>9529AB 3/4</t>
  </si>
  <si>
    <t>9574P 10</t>
  </si>
  <si>
    <t>9574P 12</t>
  </si>
  <si>
    <t>9574P 14</t>
  </si>
  <si>
    <t>9574P 16</t>
  </si>
  <si>
    <t>9574P 2</t>
  </si>
  <si>
    <t>9574P 2-1/2</t>
  </si>
  <si>
    <t>9574P 3</t>
  </si>
  <si>
    <t>9574P 4</t>
  </si>
  <si>
    <t>9574P 5</t>
  </si>
  <si>
    <t>9574P 6</t>
  </si>
  <si>
    <t>9574P 8</t>
  </si>
  <si>
    <t>9574P-HW 14 - 16</t>
  </si>
  <si>
    <t>9574P-HW 2-1/2 - 6</t>
  </si>
  <si>
    <t>9574P-HW 8 - 12</t>
  </si>
  <si>
    <t>95INSL 1</t>
  </si>
  <si>
    <t>95INSL 1-1/2</t>
  </si>
  <si>
    <t>95INSL 1-1/4</t>
  </si>
  <si>
    <t>95INSL 1/2</t>
  </si>
  <si>
    <t>95INSL 2</t>
  </si>
  <si>
    <t>95INSL 3/4</t>
  </si>
  <si>
    <t>95MV 1/4</t>
  </si>
  <si>
    <t>95TP-DC 1/4</t>
  </si>
  <si>
    <t>95TP-EX 1/4</t>
  </si>
  <si>
    <t>95TP-SD 1/4</t>
  </si>
  <si>
    <t>95TP/BLUE 1/4</t>
  </si>
  <si>
    <t>95TP/RED 1/4</t>
  </si>
  <si>
    <t>9707IBV 050 050E050E</t>
  </si>
  <si>
    <t>9707IBV 050 050F050F</t>
  </si>
  <si>
    <t>9707IBV 050 050F050P</t>
  </si>
  <si>
    <t>9707IBV 050 050M050E</t>
  </si>
  <si>
    <t>9707IBV 050 050M050F</t>
  </si>
  <si>
    <t>9707IBV 050 050M050P</t>
  </si>
  <si>
    <t>9707IBV 050 050M050S</t>
  </si>
  <si>
    <t>9707IBV 050 050S050S</t>
  </si>
  <si>
    <t>9707IBV 075 050E050E</t>
  </si>
  <si>
    <t>9707IBV 075 050F050F</t>
  </si>
  <si>
    <t>9707IBV 075 050F050P</t>
  </si>
  <si>
    <t>9707IBV 075 050M050E</t>
  </si>
  <si>
    <t>9707IBV 075 050M050F</t>
  </si>
  <si>
    <t>9707IBV 075 050M050P</t>
  </si>
  <si>
    <t>9707IBV 075 050M050S</t>
  </si>
  <si>
    <t>9707IBV 075 050M075F</t>
  </si>
  <si>
    <t>9707IBV 075 050S050S</t>
  </si>
  <si>
    <t>9707IBV 075 075E075E</t>
  </si>
  <si>
    <t>9707IBV 075 075F075F</t>
  </si>
  <si>
    <t>9707IBV 075 075F075P</t>
  </si>
  <si>
    <t>9707IBV 075 075M075E</t>
  </si>
  <si>
    <t>9707IBV 075 075M075F</t>
  </si>
  <si>
    <t>9707IBV 075 075M075P</t>
  </si>
  <si>
    <t>9707IBV 075 075M075S</t>
  </si>
  <si>
    <t>9707IBV 075 075S075S</t>
  </si>
  <si>
    <t>9707IBV 100 050M100F</t>
  </si>
  <si>
    <t>9707IBV 100 075E075E</t>
  </si>
  <si>
    <t>9707IBV 100 075F075F</t>
  </si>
  <si>
    <t>9707IBV 100 075F075P</t>
  </si>
  <si>
    <t>9707IBV 100 075M075E</t>
  </si>
  <si>
    <t>9707IBV 100 075M075F</t>
  </si>
  <si>
    <t>9707IBV 100 075M075P</t>
  </si>
  <si>
    <t>9707IBV 100 075M075S</t>
  </si>
  <si>
    <t>9707IBV 100 075M100F</t>
  </si>
  <si>
    <t>9707IBV 100 075S075S</t>
  </si>
  <si>
    <t>9707IBV 100 100E100E</t>
  </si>
  <si>
    <t>9707IBV 100 100F100F</t>
  </si>
  <si>
    <t>9707IBV 100 100F100P</t>
  </si>
  <si>
    <t>9707IBV 100 100M100E</t>
  </si>
  <si>
    <t>9707IBV 100 100M100F</t>
  </si>
  <si>
    <t>9707IBV 100 100M100P</t>
  </si>
  <si>
    <t>9707IBV 100 100M100S</t>
  </si>
  <si>
    <t>9707IBV 100 100S100S</t>
  </si>
  <si>
    <t>9707IBV 125 075M125F</t>
  </si>
  <si>
    <t>9707IBV 125 100E100E</t>
  </si>
  <si>
    <t>9707IBV 125 100F100F</t>
  </si>
  <si>
    <t>9707IBV 125 100F100P</t>
  </si>
  <si>
    <t>9707IBV 125 100M100E</t>
  </si>
  <si>
    <t>9707IBV 125 100M100F</t>
  </si>
  <si>
    <t>9707IBV 125 100M100P</t>
  </si>
  <si>
    <t>9707IBV 125 100M100S</t>
  </si>
  <si>
    <t>9707IBV 125 100M125F</t>
  </si>
  <si>
    <t>9707IBV 125 100S100S</t>
  </si>
  <si>
    <t>9707IBV 125 125F125F</t>
  </si>
  <si>
    <t>9707IBV 125 125F125P</t>
  </si>
  <si>
    <t>9707IBV 125 125M125E</t>
  </si>
  <si>
    <t>9707IBV 125 125M125F</t>
  </si>
  <si>
    <t>9707IBV 125 125M125P</t>
  </si>
  <si>
    <t>9707IBV 125 125M125S</t>
  </si>
  <si>
    <t>9707IBV 125 125S125S</t>
  </si>
  <si>
    <t>9707IBVL 050 050E050E</t>
  </si>
  <si>
    <t>9707IBVL 050 050F050F</t>
  </si>
  <si>
    <t>9707IBVL 050 050F050P</t>
  </si>
  <si>
    <t>9707IBVL 050 050M050E</t>
  </si>
  <si>
    <t>9707IBVL 050 050M050F</t>
  </si>
  <si>
    <t>9707IBVL 050 050M050P</t>
  </si>
  <si>
    <t>9707IBVL 050 050M050S</t>
  </si>
  <si>
    <t>9707IBVL 050 050S050S</t>
  </si>
  <si>
    <t>9707R 1</t>
  </si>
  <si>
    <t>9707R 1-1/4</t>
  </si>
  <si>
    <t>9707R 1/2</t>
  </si>
  <si>
    <t>9707R 3/4</t>
  </si>
  <si>
    <t>9707RL 1/2</t>
  </si>
  <si>
    <t>9707T 050 050E050E</t>
  </si>
  <si>
    <t>9707T 050 050F050F</t>
  </si>
  <si>
    <t>9707T 050 050M050E</t>
  </si>
  <si>
    <t>9707T 050 050M050F</t>
  </si>
  <si>
    <t>9707T 050 050M050M</t>
  </si>
  <si>
    <t>9707T 050 050M050S</t>
  </si>
  <si>
    <t>9707T 050 050S050S</t>
  </si>
  <si>
    <t>9707T 075 050E050E</t>
  </si>
  <si>
    <t>9707T 075 050F050F</t>
  </si>
  <si>
    <t>9707T 075 050M050E</t>
  </si>
  <si>
    <t>9707T 075 050M050M</t>
  </si>
  <si>
    <t>9707T 075 050M050S</t>
  </si>
  <si>
    <t>9707T 075 050M075F</t>
  </si>
  <si>
    <t>9707T 075 050S050S</t>
  </si>
  <si>
    <t>9707T 075 075E075E</t>
  </si>
  <si>
    <t>9707T 075 075F075F</t>
  </si>
  <si>
    <t>9707T 075 075M075E</t>
  </si>
  <si>
    <t>9707T 075 075M075F</t>
  </si>
  <si>
    <t>9707T 075 075M075M</t>
  </si>
  <si>
    <t>9707T 075 075M075S</t>
  </si>
  <si>
    <t>9707T 075 075S075S</t>
  </si>
  <si>
    <t>9707T 100 075E075E</t>
  </si>
  <si>
    <t>9707T 100 075F075F</t>
  </si>
  <si>
    <t>9707T 100 075M075E</t>
  </si>
  <si>
    <t>9707T 100 075M075M</t>
  </si>
  <si>
    <t>9707T 100 075M075S</t>
  </si>
  <si>
    <t>9707T 100 075S075S</t>
  </si>
  <si>
    <t>9707T 100 100E100E</t>
  </si>
  <si>
    <t>9707T 100 100F100F</t>
  </si>
  <si>
    <t>9707T 100 100M100E</t>
  </si>
  <si>
    <t>9707T 100 100M100F</t>
  </si>
  <si>
    <t>9707T 100 100M100M</t>
  </si>
  <si>
    <t>9707T 100 100M100S</t>
  </si>
  <si>
    <t>9707T 100 100S100S</t>
  </si>
  <si>
    <t>9707T 125 100E100E</t>
  </si>
  <si>
    <t>9707T 125 100F100F</t>
  </si>
  <si>
    <t>9707T 125 100M100E</t>
  </si>
  <si>
    <t>9707T 125 100M100M</t>
  </si>
  <si>
    <t>9707T 125 100M100S</t>
  </si>
  <si>
    <t>9707T 125 100S100S</t>
  </si>
  <si>
    <t>9707T 125 125F125F</t>
  </si>
  <si>
    <t>9707T 125 125M125F</t>
  </si>
  <si>
    <t>9707T 125 125M125M</t>
  </si>
  <si>
    <t>9707T 125 125M125S</t>
  </si>
  <si>
    <t>9707T 125 125S125S</t>
  </si>
  <si>
    <t>9707TL 050 050E050E</t>
  </si>
  <si>
    <t>9707TL 050 050F050F</t>
  </si>
  <si>
    <t>9707TL 050 050M050E</t>
  </si>
  <si>
    <t>9707TL 050 050M050F</t>
  </si>
  <si>
    <t>9707TL 050 050M050M</t>
  </si>
  <si>
    <t>9707TL 050 050M050S</t>
  </si>
  <si>
    <t>9707TL 050 050S050S</t>
  </si>
  <si>
    <t>9900IBV 015 050E050E</t>
  </si>
  <si>
    <t>9900IBV 015 050F050E</t>
  </si>
  <si>
    <t>9900IBV 015 050F050F</t>
  </si>
  <si>
    <t>9900IBV 015 050F050P</t>
  </si>
  <si>
    <t>9900IBV 015 050F050S</t>
  </si>
  <si>
    <t>9900IBV 015 050M050E</t>
  </si>
  <si>
    <t>9900IBV 015 050M050F</t>
  </si>
  <si>
    <t>9900IBV 015 050M050P</t>
  </si>
  <si>
    <t>9900IBV 015 050M050S</t>
  </si>
  <si>
    <t>9900IBV 015 050M075E</t>
  </si>
  <si>
    <t>9900IBV 015 050M075F</t>
  </si>
  <si>
    <t>9900IBV 015 050M075P</t>
  </si>
  <si>
    <t>9900IBV 015 050M075S</t>
  </si>
  <si>
    <t>9900IBV 015 050P050P</t>
  </si>
  <si>
    <t>9900IBV 015 050S050S</t>
  </si>
  <si>
    <t>9900IBV 015 075E075E</t>
  </si>
  <si>
    <t>9900IBV 015 075F075E</t>
  </si>
  <si>
    <t>9900IBV 015 075F075F</t>
  </si>
  <si>
    <t>9900IBV 015 075F075P</t>
  </si>
  <si>
    <t>9900IBV 015 075F075S</t>
  </si>
  <si>
    <t>9900IBV 015 075M075E</t>
  </si>
  <si>
    <t>9900IBV 015 075M075F</t>
  </si>
  <si>
    <t>9900IBV 015 075M075P</t>
  </si>
  <si>
    <t>9900IBV 015 075M075S</t>
  </si>
  <si>
    <t>9900IBV 015 075S075S</t>
  </si>
  <si>
    <t>9900IBV 020 050M075E</t>
  </si>
  <si>
    <t>9900IBV 020 050M075F</t>
  </si>
  <si>
    <t>9900IBV 020 050M075P</t>
  </si>
  <si>
    <t>9900IBV 020 050M075S</t>
  </si>
  <si>
    <t>9900IBV 020 050M100E</t>
  </si>
  <si>
    <t>9900IBV 020 050M100F</t>
  </si>
  <si>
    <t>9900IBV 020 050M100P</t>
  </si>
  <si>
    <t>9900IBV 020 050M100S</t>
  </si>
  <si>
    <t>9900IBV 020 075E075E</t>
  </si>
  <si>
    <t>9900IBV 020 075F075E</t>
  </si>
  <si>
    <t>9900IBV 020 075F075F</t>
  </si>
  <si>
    <t>9900IBV 020 075F075P</t>
  </si>
  <si>
    <t>9900IBV 020 075F075S</t>
  </si>
  <si>
    <t>9900IBV 020 075M075E</t>
  </si>
  <si>
    <t>9900IBV 020 075M075F</t>
  </si>
  <si>
    <t>9900IBV 020 075M075P</t>
  </si>
  <si>
    <t>9900IBV 020 075M075S</t>
  </si>
  <si>
    <t>9900IBV 020 075M100E</t>
  </si>
  <si>
    <t>9900IBV 020 075M100F</t>
  </si>
  <si>
    <t>9900IBV 020 075M100P</t>
  </si>
  <si>
    <t>9900IBV 020 075M100S</t>
  </si>
  <si>
    <t>9900IBV 020 075P075P</t>
  </si>
  <si>
    <t>9900IBV 020 075S075S</t>
  </si>
  <si>
    <t>9900IBV 020 100E100E</t>
  </si>
  <si>
    <t>9900IBV 020 100M100E</t>
  </si>
  <si>
    <t>9900IBV 020 100M100F</t>
  </si>
  <si>
    <t>9900IBV 020 100M100P</t>
  </si>
  <si>
    <t>9900IBV 020 100M100S</t>
  </si>
  <si>
    <t>9900IBV 020 100S100S</t>
  </si>
  <si>
    <t>9900IBV 025 050M125E</t>
  </si>
  <si>
    <t>9900IBV 025 050M125F</t>
  </si>
  <si>
    <t>9900IBV 025 050M125P</t>
  </si>
  <si>
    <t>9900IBV 025 050M125S</t>
  </si>
  <si>
    <t>9900IBV 025 075M125E</t>
  </si>
  <si>
    <t>9900IBV 025 075M125F</t>
  </si>
  <si>
    <t>9900IBV 025 075M125P</t>
  </si>
  <si>
    <t>9900IBV 025 075M125S</t>
  </si>
  <si>
    <t>9900IBV 025 100F100F</t>
  </si>
  <si>
    <t>9900IBV 025 100F100S</t>
  </si>
  <si>
    <t>9900IBV 025 100M125E</t>
  </si>
  <si>
    <t>9900IBV 025 100M125F</t>
  </si>
  <si>
    <t>9900IBV 025 100M125P</t>
  </si>
  <si>
    <t>9900IBV 025 100M125S</t>
  </si>
  <si>
    <t>9900IBV 025 100P100P</t>
  </si>
  <si>
    <t>9900IBV 025 125F125F</t>
  </si>
  <si>
    <t>9900IBV 025 125F125S</t>
  </si>
  <si>
    <t>9900IBV 025 125M125E</t>
  </si>
  <si>
    <t>9900IBV 025 125M125F</t>
  </si>
  <si>
    <t>9900IBV 025 125M125P</t>
  </si>
  <si>
    <t>9900IBV 025 125M125S</t>
  </si>
  <si>
    <t>9900IBV 025 125S125S</t>
  </si>
  <si>
    <t>9900IBV 032 075M125E</t>
  </si>
  <si>
    <t>9900IBV 032 075M125F</t>
  </si>
  <si>
    <t>9900IBV 032 075M125P</t>
  </si>
  <si>
    <t>9900IBV 032 075M125S</t>
  </si>
  <si>
    <t>9900IBV 032 075M150E</t>
  </si>
  <si>
    <t>9900IBV 032 075M150F</t>
  </si>
  <si>
    <t>9900IBV 032 075M150P</t>
  </si>
  <si>
    <t>9900IBV 032 075M150S</t>
  </si>
  <si>
    <t>9900IBV 032 100M125E</t>
  </si>
  <si>
    <t>9900IBV 032 100M125F</t>
  </si>
  <si>
    <t>9900IBV 032 100M125P</t>
  </si>
  <si>
    <t>9900IBV 032 100M125S</t>
  </si>
  <si>
    <t>9900IBV 032 100M150E</t>
  </si>
  <si>
    <t>9900IBV 032 100M150F</t>
  </si>
  <si>
    <t>9900IBV 032 100M150P</t>
  </si>
  <si>
    <t>9900IBV 032 100M150S</t>
  </si>
  <si>
    <t>9900IBV 032 125F125F</t>
  </si>
  <si>
    <t>9900IBV 032 125F125S</t>
  </si>
  <si>
    <t>9900IBV 032 125M125E</t>
  </si>
  <si>
    <t>9900IBV 032 125M125F</t>
  </si>
  <si>
    <t>9900IBV 032 125M125P</t>
  </si>
  <si>
    <t>9900IBV 032 125M125S</t>
  </si>
  <si>
    <t>9900IBV 032 125M150E</t>
  </si>
  <si>
    <t>9900IBV 032 125M150F</t>
  </si>
  <si>
    <t>9900IBV 032 125M150P</t>
  </si>
  <si>
    <t>9900IBV 032 125M150S</t>
  </si>
  <si>
    <t>9900IBV 032 125P125P</t>
  </si>
  <si>
    <t>9900IBV 032 125S125S</t>
  </si>
  <si>
    <t>9900IBV 032 150M150E</t>
  </si>
  <si>
    <t>9900IBV 032 150M150F</t>
  </si>
  <si>
    <t>9900IBV 032 150M150P</t>
  </si>
  <si>
    <t>9900IBV 032 150M150S</t>
  </si>
  <si>
    <t>9900IBV 032 150S150S</t>
  </si>
  <si>
    <t>9900IBV 040 100M200F</t>
  </si>
  <si>
    <t>9900IBV 040 100M200P</t>
  </si>
  <si>
    <t>9900IBV 040 100M200S</t>
  </si>
  <si>
    <t>9900IBV 040 125M200E</t>
  </si>
  <si>
    <t>9900IBV 040 125M200F</t>
  </si>
  <si>
    <t>9900IBV 040 125M200P</t>
  </si>
  <si>
    <t>9900IBV 040 125M200S</t>
  </si>
  <si>
    <t>9900IBV 040 150F150F</t>
  </si>
  <si>
    <t>9900IBV 040 150F150S</t>
  </si>
  <si>
    <t>9900IBV 040 150M200E</t>
  </si>
  <si>
    <t>9900IBV 040 150M200F</t>
  </si>
  <si>
    <t>9900IBV 040 150M200P</t>
  </si>
  <si>
    <t>9900IBV 040 150M200S</t>
  </si>
  <si>
    <t>9900IBV 040 150P150P</t>
  </si>
  <si>
    <t>9900IBV 040 200F200F</t>
  </si>
  <si>
    <t>9900IBV 040 200F200S</t>
  </si>
  <si>
    <t>9900IBV 040 200M200E</t>
  </si>
  <si>
    <t>9900IBV 040 200M200F</t>
  </si>
  <si>
    <t>9900IBV 040 200M200P</t>
  </si>
  <si>
    <t>9900IBV 040 200M200S</t>
  </si>
  <si>
    <t>9900IBV 040 200P200P</t>
  </si>
  <si>
    <t>9900IBV 040 200S200S</t>
  </si>
  <si>
    <t>9900IBV 065 150M200F</t>
  </si>
  <si>
    <t>9900IBV 065 150M200S</t>
  </si>
  <si>
    <t>9900IBV 065 200F200F</t>
  </si>
  <si>
    <t>9900IBV 065 200F200S</t>
  </si>
  <si>
    <t>9900IBV 065 200M200F</t>
  </si>
  <si>
    <t>9900IBV 065 200M200S</t>
  </si>
  <si>
    <t>9900IBV 065 200S200S</t>
  </si>
  <si>
    <t>9900T 015 050E050E</t>
  </si>
  <si>
    <t>9900T 015 050F050F</t>
  </si>
  <si>
    <t>9900T 015 050M050E</t>
  </si>
  <si>
    <t>9900T 015 050M050F</t>
  </si>
  <si>
    <t>9900T 015 050M050M</t>
  </si>
  <si>
    <t>9900T 015 050M050P</t>
  </si>
  <si>
    <t>9900T 015 050M050S</t>
  </si>
  <si>
    <t>9900T 015 050M075E</t>
  </si>
  <si>
    <t>9900T 015 050M075F</t>
  </si>
  <si>
    <t>9900T 015 050M075M</t>
  </si>
  <si>
    <t>9900T 015 050M075S</t>
  </si>
  <si>
    <t>9900T 015 050P050P</t>
  </si>
  <si>
    <t>9900T 015 050S050S</t>
  </si>
  <si>
    <t>9900T 015 075E075E</t>
  </si>
  <si>
    <t>9900T 015 075F075F</t>
  </si>
  <si>
    <t>9900T 015 075M075E</t>
  </si>
  <si>
    <t>9900T 015 075M075F</t>
  </si>
  <si>
    <t>9900T 015 075M075M</t>
  </si>
  <si>
    <t>9900T 015 075M075S</t>
  </si>
  <si>
    <t>9900T 015 075S075S</t>
  </si>
  <si>
    <t>9900T 020 050F050F</t>
  </si>
  <si>
    <t>9900T 020 050M050F</t>
  </si>
  <si>
    <t>9900T 020 050M050M</t>
  </si>
  <si>
    <t>9900T 020 050M050P</t>
  </si>
  <si>
    <t>9900T 020 050M050S</t>
  </si>
  <si>
    <t>9900T 020 050M075E</t>
  </si>
  <si>
    <t>9900T 020 050M075F</t>
  </si>
  <si>
    <t>9900T 020 050M075M</t>
  </si>
  <si>
    <t>9900T 020 050M075P</t>
  </si>
  <si>
    <t>9900T 020 050M075S</t>
  </si>
  <si>
    <t>9900T 020 050M100E</t>
  </si>
  <si>
    <t>9900T 020 050M100M</t>
  </si>
  <si>
    <t>9900T 020 050M100S</t>
  </si>
  <si>
    <t>9900T 020 050P050P</t>
  </si>
  <si>
    <t>9900T 020 050S050S</t>
  </si>
  <si>
    <t>9900T 020 075E075E</t>
  </si>
  <si>
    <t>9900T 020 075F075F</t>
  </si>
  <si>
    <t>9900T 020 075M075E</t>
  </si>
  <si>
    <t>9900T 020 075M075F</t>
  </si>
  <si>
    <t>9900T 020 075M075M</t>
  </si>
  <si>
    <t>9900T 020 075M075P</t>
  </si>
  <si>
    <t>9900T 020 075M075S</t>
  </si>
  <si>
    <t>9900T 020 075M100E</t>
  </si>
  <si>
    <t>9900T 020 075M100M</t>
  </si>
  <si>
    <t>9900T 020 075M100S</t>
  </si>
  <si>
    <t>9900T 020 075P075P</t>
  </si>
  <si>
    <t>9900T 020 075S075S</t>
  </si>
  <si>
    <t>9900T 020 100E100E</t>
  </si>
  <si>
    <t>9900T 020 100M100E</t>
  </si>
  <si>
    <t>9900T 020 100M100M</t>
  </si>
  <si>
    <t>9900T 020 100M100S</t>
  </si>
  <si>
    <t>9900T 020 100S100S</t>
  </si>
  <si>
    <t>9900T 025 050M100F</t>
  </si>
  <si>
    <t>9900T 025 050M100P</t>
  </si>
  <si>
    <t>9900T 025 075M100F</t>
  </si>
  <si>
    <t>9900T 025 075M100P</t>
  </si>
  <si>
    <t>9900T 025 075M125F</t>
  </si>
  <si>
    <t>9900T 025 075M125M</t>
  </si>
  <si>
    <t>9900T 025 075M125S</t>
  </si>
  <si>
    <t>9900T 025 100F100F</t>
  </si>
  <si>
    <t>9900T 025 100M100F</t>
  </si>
  <si>
    <t>9900T 025 100M100P</t>
  </si>
  <si>
    <t>9900T 025 100M125F</t>
  </si>
  <si>
    <t>9900T 025 100M125M</t>
  </si>
  <si>
    <t>9900T 025 100M125S</t>
  </si>
  <si>
    <t>9900T 025 100P100P</t>
  </si>
  <si>
    <t>9900T 025 125F125F</t>
  </si>
  <si>
    <t>9900T 025 125M125F</t>
  </si>
  <si>
    <t>9900T 025 125M125M</t>
  </si>
  <si>
    <t>9900T 025 125M125S</t>
  </si>
  <si>
    <t>9900T 025 125S125S</t>
  </si>
  <si>
    <t>9900T 032 075M125F</t>
  </si>
  <si>
    <t>9900T 032 075M125M</t>
  </si>
  <si>
    <t>9900T 032 075M125P</t>
  </si>
  <si>
    <t>9900T 032 075M125S</t>
  </si>
  <si>
    <t>9900T 032 100M125F</t>
  </si>
  <si>
    <t>9900T 032 100M125M</t>
  </si>
  <si>
    <t>9900T 032 100M125P</t>
  </si>
  <si>
    <t>9900T 032 100M125S</t>
  </si>
  <si>
    <t>9900T 032 100M150M</t>
  </si>
  <si>
    <t>9900T 032 100M150S</t>
  </si>
  <si>
    <t>9900T 032 125F125F</t>
  </si>
  <si>
    <t>9900T 032 125M125F</t>
  </si>
  <si>
    <t>9900T 032 125M125M</t>
  </si>
  <si>
    <t>9900T 032 125M125P</t>
  </si>
  <si>
    <t>9900T 032 125M125S</t>
  </si>
  <si>
    <t>9900T 032 125M150M</t>
  </si>
  <si>
    <t>9900T 032 125M150S</t>
  </si>
  <si>
    <t>9900T 032 125P125P</t>
  </si>
  <si>
    <t>9900T 032 125S125S</t>
  </si>
  <si>
    <t>9900T 032 150M150F</t>
  </si>
  <si>
    <t>9900T 032 150M150M</t>
  </si>
  <si>
    <t>9900T 032 150M150S</t>
  </si>
  <si>
    <t>9900T 032 150S150S</t>
  </si>
  <si>
    <t>9900T 040 100M150F</t>
  </si>
  <si>
    <t>9900T 040 100M150P</t>
  </si>
  <si>
    <t>9900T 040 125M150F</t>
  </si>
  <si>
    <t>9900T 040 125M150P</t>
  </si>
  <si>
    <t>9900T 040 125M200F</t>
  </si>
  <si>
    <t>9900T 040 125M200M</t>
  </si>
  <si>
    <t>9900T 040 125M200P</t>
  </si>
  <si>
    <t>9900T 040 125M200S</t>
  </si>
  <si>
    <t>9900T 040 150F150F</t>
  </si>
  <si>
    <t>9900T 040 150M150F</t>
  </si>
  <si>
    <t>9900T 040 150M150P</t>
  </si>
  <si>
    <t>9900T 040 150M200F</t>
  </si>
  <si>
    <t>9900T 040 150M200M</t>
  </si>
  <si>
    <t>9900T 040 150M200P</t>
  </si>
  <si>
    <t>9900T 040 150M200S</t>
  </si>
  <si>
    <t>9900T 040 150P150P</t>
  </si>
  <si>
    <t>9900T 040 200F200F</t>
  </si>
  <si>
    <t>9900T 040 200M200F</t>
  </si>
  <si>
    <t>9900T 040 200M200M</t>
  </si>
  <si>
    <t>9900T 040 200M200P</t>
  </si>
  <si>
    <t>9900T 040 200M200S</t>
  </si>
  <si>
    <t>9900T 040 200P200P</t>
  </si>
  <si>
    <t>9900T 040 200S200S</t>
  </si>
  <si>
    <t>9900T 065 150M200F</t>
  </si>
  <si>
    <t>9900T 065 150M200M</t>
  </si>
  <si>
    <t>9900T 065 150M200S</t>
  </si>
  <si>
    <t>9900T 065 200F200F</t>
  </si>
  <si>
    <t>9900T 065 200M200F</t>
  </si>
  <si>
    <t>9900T 065 200M200M</t>
  </si>
  <si>
    <t>9900T 065 200M200S</t>
  </si>
  <si>
    <t>9900T 065 200S200S</t>
  </si>
  <si>
    <t>9907IBV-EE 050MIN</t>
  </si>
  <si>
    <t>9907IBV-EE 075MIN</t>
  </si>
  <si>
    <t>9907IBV-EE 075SML</t>
  </si>
  <si>
    <t>9907IBV-EE 100SML</t>
  </si>
  <si>
    <t>9907IBV-FF 050MIN</t>
  </si>
  <si>
    <t>9907IBV-FF 075MIN</t>
  </si>
  <si>
    <t>9907IBV-FF 075SML</t>
  </si>
  <si>
    <t>9907IBV-FF 100SML</t>
  </si>
  <si>
    <t>9907IBV-FF 125MED</t>
  </si>
  <si>
    <t>9907IBV-FF 125SML</t>
  </si>
  <si>
    <t>9907IBV-FF 150MED</t>
  </si>
  <si>
    <t>9907IBV-FF 200LRG</t>
  </si>
  <si>
    <t>9907IBV-FF 200MED</t>
  </si>
  <si>
    <t>9907IBV-ME 050MIN</t>
  </si>
  <si>
    <t>9907IBV-ME 075MIN</t>
  </si>
  <si>
    <t>9907IBV-ME 075SML</t>
  </si>
  <si>
    <t>9907IBV-ME 100SML</t>
  </si>
  <si>
    <t>9907IBV-ME 125MED</t>
  </si>
  <si>
    <t>9907IBV-ME 125SML</t>
  </si>
  <si>
    <t>9907IBV-ME 150MED</t>
  </si>
  <si>
    <t>9907IBV-ME 200MED</t>
  </si>
  <si>
    <t>9907IBV-MF 050MIN</t>
  </si>
  <si>
    <t>9907IBV-MF 075MIN</t>
  </si>
  <si>
    <t>9907IBV-MF 075SML</t>
  </si>
  <si>
    <t>9907IBV-MF 100SML</t>
  </si>
  <si>
    <t>9907IBV-MF 125MED</t>
  </si>
  <si>
    <t>9907IBV-MF 125SML</t>
  </si>
  <si>
    <t>9907IBV-MF 150MED</t>
  </si>
  <si>
    <t>9907IBV-MF 200LRG</t>
  </si>
  <si>
    <t>9907IBV-MF 200MED</t>
  </si>
  <si>
    <t>9907IBV-MP 050MIN</t>
  </si>
  <si>
    <t>9907IBV-MP 075MIN</t>
  </si>
  <si>
    <t>9907IBV-MP 075SML</t>
  </si>
  <si>
    <t>9907IBV-MP 100SML</t>
  </si>
  <si>
    <t>9907IBV-MP 125MED</t>
  </si>
  <si>
    <t>9907IBV-MP 125SML</t>
  </si>
  <si>
    <t>9907IBV-MP 150MED</t>
  </si>
  <si>
    <t>9907IBV-MP 200MED</t>
  </si>
  <si>
    <t>9907IBV-MS 050MIN</t>
  </si>
  <si>
    <t>9907IBV-MS 075MIN</t>
  </si>
  <si>
    <t>9907IBV-MS 075SML</t>
  </si>
  <si>
    <t>9907IBV-MS 100SML</t>
  </si>
  <si>
    <t>9907IBV-MS 125MED</t>
  </si>
  <si>
    <t>9907IBV-MS 125SML</t>
  </si>
  <si>
    <t>9907IBV-MS 150MED</t>
  </si>
  <si>
    <t>9907IBV-MS 200LRG</t>
  </si>
  <si>
    <t>9907IBV-MS 200MED</t>
  </si>
  <si>
    <t>9907IBV-PP 050MIN</t>
  </si>
  <si>
    <t>9907IBV-PP 075SML</t>
  </si>
  <si>
    <t>9907IBV-PP 100SML</t>
  </si>
  <si>
    <t>9907IBV-PP 125MED</t>
  </si>
  <si>
    <t>9907IBV-PP 150MED</t>
  </si>
  <si>
    <t>9907IBV-PP 200MED</t>
  </si>
  <si>
    <t>9907IBV-SS 050MIN</t>
  </si>
  <si>
    <t>9907IBV-SS 075MIN</t>
  </si>
  <si>
    <t>9907IBV-SS 075SML</t>
  </si>
  <si>
    <t>9907IBV-SS 100SML</t>
  </si>
  <si>
    <t>9907IBV-SS 125MED</t>
  </si>
  <si>
    <t>9907IBV-SS 125SML</t>
  </si>
  <si>
    <t>9907IBV-SS 150MED</t>
  </si>
  <si>
    <t>9907IBV-SS 200LRG</t>
  </si>
  <si>
    <t>9907IBV-SS 200MED</t>
  </si>
  <si>
    <t>9907T-EE 050MIN</t>
  </si>
  <si>
    <t>9907T-EE 075MIN</t>
  </si>
  <si>
    <t>9907T-EE 075SML</t>
  </si>
  <si>
    <t>9907T-EE 100SML</t>
  </si>
  <si>
    <t>9907T-FF 050MIN</t>
  </si>
  <si>
    <t>9907T-FF 050SML</t>
  </si>
  <si>
    <t>9907T-FF 075MIN</t>
  </si>
  <si>
    <t>9907T-FF 075SML</t>
  </si>
  <si>
    <t>9907T-FF 100SML</t>
  </si>
  <si>
    <t>9907T-FF 125MED</t>
  </si>
  <si>
    <t>9907T-FF 125SML</t>
  </si>
  <si>
    <t>9907T-FF 150MED</t>
  </si>
  <si>
    <t>9907T-FF 200LRG</t>
  </si>
  <si>
    <t>9907T-FF 200MED</t>
  </si>
  <si>
    <t>9907T-ME 050MIN</t>
  </si>
  <si>
    <t>9907T-ME 075MIN</t>
  </si>
  <si>
    <t>9907T-ME 075SML</t>
  </si>
  <si>
    <t>9907T-ME 100SML</t>
  </si>
  <si>
    <t>9907T-MF 050MIN</t>
  </si>
  <si>
    <t>9907T-MF 050SML</t>
  </si>
  <si>
    <t>9907T-MF 075MIN</t>
  </si>
  <si>
    <t>9907T-MF 075SML</t>
  </si>
  <si>
    <t>9907T-MF 100SML</t>
  </si>
  <si>
    <t>9907T-MF 125MED</t>
  </si>
  <si>
    <t>9907T-MF 125SML</t>
  </si>
  <si>
    <t>9907T-MF 150MED</t>
  </si>
  <si>
    <t>9907T-MF 200LRG</t>
  </si>
  <si>
    <t>9907T-MF 200MED</t>
  </si>
  <si>
    <t>9907T-MP 050MIN</t>
  </si>
  <si>
    <t>9907T-MP 050SML</t>
  </si>
  <si>
    <t>9907T-MP 075SML</t>
  </si>
  <si>
    <t>9907T-MP 100SML</t>
  </si>
  <si>
    <t>9907T-MP 125MED</t>
  </si>
  <si>
    <t>9907T-MP 150MED</t>
  </si>
  <si>
    <t>9907T-MP 200MED</t>
  </si>
  <si>
    <t>9907T-MS 050MIN</t>
  </si>
  <si>
    <t>9907T-MS 050SML</t>
  </si>
  <si>
    <t>9907T-MS 075MIN</t>
  </si>
  <si>
    <t>9907T-MS 075SML</t>
  </si>
  <si>
    <t>9907T-MS 100SML</t>
  </si>
  <si>
    <t>9907T-MS 125MED</t>
  </si>
  <si>
    <t>9907T-MS 125SML</t>
  </si>
  <si>
    <t>9907T-MS 150MED</t>
  </si>
  <si>
    <t>9907T-MS 200LRG</t>
  </si>
  <si>
    <t>9907T-MS 200MED</t>
  </si>
  <si>
    <t>9907T-PP 050MIN</t>
  </si>
  <si>
    <t>9907T-PP 050SML</t>
  </si>
  <si>
    <t>9907T-PP 075SML</t>
  </si>
  <si>
    <t>9907T-PP 100SML</t>
  </si>
  <si>
    <t>9907T-PP 125MED</t>
  </si>
  <si>
    <t>9907T-PP 150MED</t>
  </si>
  <si>
    <t>9907T-PP 200MED</t>
  </si>
  <si>
    <t>9907T-SS 050MIN</t>
  </si>
  <si>
    <t>9907T-SS 050SML</t>
  </si>
  <si>
    <t>9907T-SS 075MIN</t>
  </si>
  <si>
    <t>9907T-SS 075SML</t>
  </si>
  <si>
    <t>9907T-SS 100SML</t>
  </si>
  <si>
    <t>9907T-SS 125MED</t>
  </si>
  <si>
    <t>9907T-SS 125SML</t>
  </si>
  <si>
    <t>9907T-SS 150MED</t>
  </si>
  <si>
    <t>9907T-SS 200LRG</t>
  </si>
  <si>
    <t>9907T-SS 200MED</t>
  </si>
  <si>
    <t>9957-BF</t>
  </si>
  <si>
    <t>9957W 10</t>
  </si>
  <si>
    <t>9957W 12</t>
  </si>
  <si>
    <t>9957W 2-1/2</t>
  </si>
  <si>
    <t>9957W 3</t>
  </si>
  <si>
    <t>9957W 4</t>
  </si>
  <si>
    <t>9957W 5</t>
  </si>
  <si>
    <t>9957W 6</t>
  </si>
  <si>
    <t>9957W 8</t>
  </si>
  <si>
    <t>ABTB</t>
  </si>
  <si>
    <t>9960ABIBV-FF-115 1</t>
  </si>
  <si>
    <t>9960ABIBV-FF-115 1/2</t>
  </si>
  <si>
    <t>9960ABIBV-FF-115 3/4</t>
  </si>
  <si>
    <t>9960ABIBV-FF-120 1</t>
  </si>
  <si>
    <t>9960ABIBV-FF-120 1/2</t>
  </si>
  <si>
    <t>9960ABIBV-FF-120 3/4</t>
  </si>
  <si>
    <t>9960ABIBV-FF-130 1</t>
  </si>
  <si>
    <t>9960ABIBV-FF-130 1/2</t>
  </si>
  <si>
    <t>9960ABIBV-FF-130 3/4</t>
  </si>
  <si>
    <t>9960ABIBV-FF-140 1</t>
  </si>
  <si>
    <t>9960ABIBV-FF-140 1/2</t>
  </si>
  <si>
    <t>9960ABIBV-FF-140 3/4</t>
  </si>
  <si>
    <t>9960ABIBV-FF-150 1</t>
  </si>
  <si>
    <t>9960ABIBV-FF-150 1/2</t>
  </si>
  <si>
    <t>9960ABIBV-FF-150 3/4</t>
  </si>
  <si>
    <t>9960ABIBV-PP-115 1</t>
  </si>
  <si>
    <t>9960ABIBV-PP-115 1/2</t>
  </si>
  <si>
    <t>9960ABIBV-PP-115 3/4</t>
  </si>
  <si>
    <t>9960ABIBV-PP-120 1</t>
  </si>
  <si>
    <t>9960ABIBV-PP-120 1/2</t>
  </si>
  <si>
    <t>9960ABIBV-PP-120 3/4</t>
  </si>
  <si>
    <t>9960ABIBV-PP-130 1</t>
  </si>
  <si>
    <t>9960ABIBV-PP-130 1/2</t>
  </si>
  <si>
    <t>9960ABIBV-PP-130 3/4</t>
  </si>
  <si>
    <t>9960ABIBV-PP-140 1</t>
  </si>
  <si>
    <t>9960ABIBV-PP-140 1/2</t>
  </si>
  <si>
    <t>9960ABIBV-PP-140 3/4</t>
  </si>
  <si>
    <t>9960ABIBV-PP-150 1</t>
  </si>
  <si>
    <t>9960ABIBV-PP-150 1/2</t>
  </si>
  <si>
    <t>9960ABIBV-PP-150 3/4</t>
  </si>
  <si>
    <t>9960ABIBV-SS-115 1</t>
  </si>
  <si>
    <t>9960ABIBV-SS-115 1/2</t>
  </si>
  <si>
    <t>9960ABIBV-SS-115 3/4</t>
  </si>
  <si>
    <t>9960ABIBV-SS-120 1</t>
  </si>
  <si>
    <t>9960ABIBV-SS-120 1/2</t>
  </si>
  <si>
    <t>9960ABIBV-SS-120 3/4</t>
  </si>
  <si>
    <t>9960ABIBV-SS-130 1</t>
  </si>
  <si>
    <t>9960ABIBV-SS-130 1/2</t>
  </si>
  <si>
    <t>9960ABIBV-SS-130 3/4</t>
  </si>
  <si>
    <t>9960ABIBV-SS-140 1</t>
  </si>
  <si>
    <t>9960ABIBV-SS-140 1/2</t>
  </si>
  <si>
    <t>9960ABIBV-SS-140 3/4</t>
  </si>
  <si>
    <t>9960ABIBV-SS-150 1</t>
  </si>
  <si>
    <t>9960ABIBV-SS-150 1/2</t>
  </si>
  <si>
    <t>9960ABIBV-SS-150 3/4</t>
  </si>
  <si>
    <t>9960ABIBVC-FF-115 1</t>
  </si>
  <si>
    <t>9960ABIBVC-FF-115 1/2</t>
  </si>
  <si>
    <t>9960ABIBVC-FF-115 3/4</t>
  </si>
  <si>
    <t>9960ABIBVC-FF-120 1</t>
  </si>
  <si>
    <t>9960ABIBVC-FF-120 1/2</t>
  </si>
  <si>
    <t>9960ABIBVC-FF-120 3/4</t>
  </si>
  <si>
    <t>9960ABIBVC-FF-130 1</t>
  </si>
  <si>
    <t>9960ABIBVC-FF-130 1/2</t>
  </si>
  <si>
    <t>9960ABIBVC-FF-130 3/4</t>
  </si>
  <si>
    <t>9960ABIBVC-FF-140 1</t>
  </si>
  <si>
    <t>9960ABIBVC-FF-140 1/2</t>
  </si>
  <si>
    <t>9960ABIBVC-FF-140 3/4</t>
  </si>
  <si>
    <t>9960ABIBVC-FF-150 1</t>
  </si>
  <si>
    <t>9960ABIBVC-FF-150 1/2</t>
  </si>
  <si>
    <t>9960ABIBVC-FF-150 3/4</t>
  </si>
  <si>
    <t>9960ABIBVC-PP-115 1</t>
  </si>
  <si>
    <t>9960ABIBVC-PP-115 1/2</t>
  </si>
  <si>
    <t>9960ABIBVC-PP-115 3/4</t>
  </si>
  <si>
    <t>9960ABIBVC-PP-120 1</t>
  </si>
  <si>
    <t>9960ABIBVC-PP-120 1/2</t>
  </si>
  <si>
    <t>9960ABIBVC-PP-120 3/4</t>
  </si>
  <si>
    <t>9960ABIBVC-PP-130 1</t>
  </si>
  <si>
    <t>9960ABIBVC-PP-130 1/2</t>
  </si>
  <si>
    <t>9960ABIBVC-PP-130 3/4</t>
  </si>
  <si>
    <t>9960ABIBVC-PP-140 1</t>
  </si>
  <si>
    <t>9960ABIBVC-PP-140 1/2</t>
  </si>
  <si>
    <t>9960ABIBVC-PP-140 3/4</t>
  </si>
  <si>
    <t>9960ABIBVC-PP-150 1</t>
  </si>
  <si>
    <t>9960ABIBVC-PP-150 1/2</t>
  </si>
  <si>
    <t>9960ABIBVC-PP-150 3/4</t>
  </si>
  <si>
    <t>9960ABIBVC-SS-115 1</t>
  </si>
  <si>
    <t>9960ABIBVC-SS-115 1/2</t>
  </si>
  <si>
    <t>9960ABIBVC-SS-115 3/4</t>
  </si>
  <si>
    <t>9960ABIBVC-SS-120 1</t>
  </si>
  <si>
    <t>9960ABIBVC-SS-120 1/2</t>
  </si>
  <si>
    <t>9960ABIBVC-SS-120 3/4</t>
  </si>
  <si>
    <t>9960ABIBVC-SS-130 1</t>
  </si>
  <si>
    <t>9960ABIBVC-SS-130 1/2</t>
  </si>
  <si>
    <t>9960ABIBVC-SS-130 3/4</t>
  </si>
  <si>
    <t>9960ABIBVC-SS-140 1</t>
  </si>
  <si>
    <t>9960ABIBVC-SS-140 1/2</t>
  </si>
  <si>
    <t>9960ABIBVC-SS-140 3/4</t>
  </si>
  <si>
    <t>9960ABIBVC-SS-150 1</t>
  </si>
  <si>
    <t>9960ABIBVC-SS-150 1/2</t>
  </si>
  <si>
    <t>9960ABIBVC-SS-150 3/4</t>
  </si>
  <si>
    <t>9960ABT-EE-115 1</t>
  </si>
  <si>
    <t>9960ABT-EE-115 1/2</t>
  </si>
  <si>
    <t>9960ABT-EE-115 3/4</t>
  </si>
  <si>
    <t>9960ABT-EE-120 1</t>
  </si>
  <si>
    <t>9960ABT-EE-120 1/2</t>
  </si>
  <si>
    <t>9960ABT-EE-120 3/4</t>
  </si>
  <si>
    <t>9960ABT-EE-130 1</t>
  </si>
  <si>
    <t>9960ABT-EE-130 1/2</t>
  </si>
  <si>
    <t>9960ABT-EE-130 3/4</t>
  </si>
  <si>
    <t>9960ABT-EE-140 1</t>
  </si>
  <si>
    <t>9960ABT-EE-140 1/2</t>
  </si>
  <si>
    <t>9960ABT-EE-140 3/4</t>
  </si>
  <si>
    <t>9960ABT-EE-150 1</t>
  </si>
  <si>
    <t>9960ABT-EE-150 1/2</t>
  </si>
  <si>
    <t>9960ABT-EE-150 3/4</t>
  </si>
  <si>
    <t>9960ABT-FF-115 1</t>
  </si>
  <si>
    <t>9960ABT-FF-115 1/2</t>
  </si>
  <si>
    <t>9960ABT-FF-115 3/4</t>
  </si>
  <si>
    <t>9960ABT-FF-120 1</t>
  </si>
  <si>
    <t>9960ABT-FF-120 1/2</t>
  </si>
  <si>
    <t>9960ABT-FF-120 3/4</t>
  </si>
  <si>
    <t>9960ABT-FF-130 1</t>
  </si>
  <si>
    <t>9960ABT-FF-130 1/2</t>
  </si>
  <si>
    <t>9960ABT-FF-130 3/4</t>
  </si>
  <si>
    <t>9960ABT-FF-140 1</t>
  </si>
  <si>
    <t>9960ABT-FF-140 1/2</t>
  </si>
  <si>
    <t>9960ABT-FF-140 3/4</t>
  </si>
  <si>
    <t>9960ABT-FF-150 1</t>
  </si>
  <si>
    <t>9960ABT-FF-150 1/2</t>
  </si>
  <si>
    <t>9960ABT-FF-150 3/4</t>
  </si>
  <si>
    <t>9960ABT-PP-115 1</t>
  </si>
  <si>
    <t>9960ABT-PP-115 1/2</t>
  </si>
  <si>
    <t>9960ABT-PP-115 3/4</t>
  </si>
  <si>
    <t>9960ABT-PP-120 1</t>
  </si>
  <si>
    <t>9960ABT-PP-120 1/2</t>
  </si>
  <si>
    <t>9960ABT-PP-120 3/4</t>
  </si>
  <si>
    <t>9960ABT-PP-130 1</t>
  </si>
  <si>
    <t>9960ABT-PP-130 1/2</t>
  </si>
  <si>
    <t>9960ABT-PP-130 3/4</t>
  </si>
  <si>
    <t>9960ABT-PP-140 1</t>
  </si>
  <si>
    <t>9960ABT-PP-140 1/2</t>
  </si>
  <si>
    <t>9960ABT-PP-140 3/4</t>
  </si>
  <si>
    <t>9960ABT-PP-150 1</t>
  </si>
  <si>
    <t>9960ABT-PP-150 1/2</t>
  </si>
  <si>
    <t>9960ABT-PP-150 3/4</t>
  </si>
  <si>
    <t>9960ABT-SS-115 1</t>
  </si>
  <si>
    <t>9960ABT-SS-115 1/2</t>
  </si>
  <si>
    <t>9960ABT-SS-115 3/4</t>
  </si>
  <si>
    <t>9960ABT-SS-120 1</t>
  </si>
  <si>
    <t>9960ABT-SS-120 1/2</t>
  </si>
  <si>
    <t>9960ABT-SS-120 3/4</t>
  </si>
  <si>
    <t>9960ABT-SS-130 1</t>
  </si>
  <si>
    <t>9960ABT-SS-130 1/2</t>
  </si>
  <si>
    <t>9960ABT-SS-130 3/4</t>
  </si>
  <si>
    <t>9960ABT-SS-140 1</t>
  </si>
  <si>
    <t>9960ABT-SS-140 1/2</t>
  </si>
  <si>
    <t>9960ABT-SS-140 3/4</t>
  </si>
  <si>
    <t>9960ABT-SS-150 1</t>
  </si>
  <si>
    <t>9960ABT-SS-150 1/2</t>
  </si>
  <si>
    <t>9960ABT-SS-150 3/4</t>
  </si>
  <si>
    <t>9960ABTC-EE-115 1</t>
  </si>
  <si>
    <t>9960ABTC-EE-115 1/2</t>
  </si>
  <si>
    <t>9960ABTC-EE-115 3/4</t>
  </si>
  <si>
    <t>9960ABTC-EE-120 1</t>
  </si>
  <si>
    <t>9960ABTC-EE-120 1/2</t>
  </si>
  <si>
    <t>9960ABTC-EE-120 3/4</t>
  </si>
  <si>
    <t>9960ABTC-EE-130 1</t>
  </si>
  <si>
    <t>9960ABTC-EE-130 1/2</t>
  </si>
  <si>
    <t>9960ABTC-EE-130 3/4</t>
  </si>
  <si>
    <t>9960ABTC-EE-140 1</t>
  </si>
  <si>
    <t>9960ABTC-EE-140 1/2</t>
  </si>
  <si>
    <t>9960ABTC-EE-140 3/4</t>
  </si>
  <si>
    <t>9960ABTC-EE-150 1</t>
  </si>
  <si>
    <t>9960ABTC-EE-150 1/2</t>
  </si>
  <si>
    <t>9960ABTC-EE-150 3/4</t>
  </si>
  <si>
    <t>9960ABTC-FF-115 1</t>
  </si>
  <si>
    <t>9960ABTC-FF-115 1/2</t>
  </si>
  <si>
    <t>9960ABTC-FF-115 3/4</t>
  </si>
  <si>
    <t>9960ABTC-FF-120 1</t>
  </si>
  <si>
    <t>9960ABTC-FF-120 1/2</t>
  </si>
  <si>
    <t>9960ABTC-FF-120 3/4</t>
  </si>
  <si>
    <t>9960ABTC-FF-130 1</t>
  </si>
  <si>
    <t>9960ABTC-FF-130 1/2</t>
  </si>
  <si>
    <t>9960ABTC-FF-130 3/4</t>
  </si>
  <si>
    <t>9960ABTC-FF-140 1</t>
  </si>
  <si>
    <t>9960ABTC-FF-140 1/2</t>
  </si>
  <si>
    <t>9960ABTC-FF-140 3/4</t>
  </si>
  <si>
    <t>9960ABTC-FF-150 1</t>
  </si>
  <si>
    <t>9960ABTC-FF-150 1/2</t>
  </si>
  <si>
    <t>9960ABTC-FF-150 3/4</t>
  </si>
  <si>
    <t>9960ABTC-PP-115 1</t>
  </si>
  <si>
    <t>9960ABTC-PP-115 1/2</t>
  </si>
  <si>
    <t>9960ABTC-PP-115 3/4</t>
  </si>
  <si>
    <t>9960ABTC-PP-120 1</t>
  </si>
  <si>
    <t>9960ABTC-PP-120 1/2</t>
  </si>
  <si>
    <t>9960ABTC-PP-120 3/4</t>
  </si>
  <si>
    <t>9960ABTC-PP-130 1</t>
  </si>
  <si>
    <t>9960ABTC-PP-130 1/2</t>
  </si>
  <si>
    <t>9960ABTC-PP-130 3/4</t>
  </si>
  <si>
    <t>9960ABTC-PP-140 1</t>
  </si>
  <si>
    <t>9960ABTC-PP-140 1/2</t>
  </si>
  <si>
    <t>9960ABTC-PP-140 3/4</t>
  </si>
  <si>
    <t>9960ABTC-PP-150 1</t>
  </si>
  <si>
    <t>9960ABTC-PP-150 1/2</t>
  </si>
  <si>
    <t>9960ABTC-PP-150 3/4</t>
  </si>
  <si>
    <t>9960ABTC-SS-115 1</t>
  </si>
  <si>
    <t>9960ABTC-SS-115 1/2</t>
  </si>
  <si>
    <t>9960ABTC-SS-115 3/4</t>
  </si>
  <si>
    <t>9960ABTC-SS-120 1</t>
  </si>
  <si>
    <t>9960ABTC-SS-120 1/2</t>
  </si>
  <si>
    <t>9960ABTC-SS-120 3/4</t>
  </si>
  <si>
    <t>9960ABTC-SS-130 1</t>
  </si>
  <si>
    <t>9960ABTC-SS-130 1/2</t>
  </si>
  <si>
    <t>9960ABTC-SS-130 3/4</t>
  </si>
  <si>
    <t>9960ABTC-SS-140 1</t>
  </si>
  <si>
    <t>9960ABTC-SS-140 1/2</t>
  </si>
  <si>
    <t>9960ABTC-SS-140 3/4</t>
  </si>
  <si>
    <t>9960ABTC-SS-150 1</t>
  </si>
  <si>
    <t>9960ABTC-SS-150 1/2</t>
  </si>
  <si>
    <t>9960ABTC-SS-150 3/4</t>
  </si>
  <si>
    <t>99IBV 050E075N</t>
  </si>
  <si>
    <t>99IBV 050E100N</t>
  </si>
  <si>
    <t>99IBV 050F075N</t>
  </si>
  <si>
    <t>99IBV 050F100N</t>
  </si>
  <si>
    <t>99IBV 050P075N</t>
  </si>
  <si>
    <t>99IBV 050P100N</t>
  </si>
  <si>
    <t>99IBV 050S075N</t>
  </si>
  <si>
    <t>99IBV 050S100N</t>
  </si>
  <si>
    <t>99IBV 075E100N</t>
  </si>
  <si>
    <t>99IBV 075E125N</t>
  </si>
  <si>
    <t>99IBV 075F100N</t>
  </si>
  <si>
    <t>99IBV 075F125N</t>
  </si>
  <si>
    <t>99IBV 075P100N</t>
  </si>
  <si>
    <t>99IBV 075P125N</t>
  </si>
  <si>
    <t>99IBV 075S100N</t>
  </si>
  <si>
    <t>99IBV 075S125N</t>
  </si>
  <si>
    <t>99IBV 100E125N</t>
  </si>
  <si>
    <t>99IBV 100E150N</t>
  </si>
  <si>
    <t>99IBV 100F125N</t>
  </si>
  <si>
    <t>99IBV 100F150N</t>
  </si>
  <si>
    <t>99IBV 100P125N</t>
  </si>
  <si>
    <t>99IBV 100P150N</t>
  </si>
  <si>
    <t>99IBV 100S125N</t>
  </si>
  <si>
    <t>99IBV 100S150N</t>
  </si>
  <si>
    <t>99IBV 125E150N</t>
  </si>
  <si>
    <t>99IBV 125E200N</t>
  </si>
  <si>
    <t>99IBV 125F150N</t>
  </si>
  <si>
    <t>99IBV 125F200N</t>
  </si>
  <si>
    <t>99IBV 125P150N</t>
  </si>
  <si>
    <t>99IBV 125P200N</t>
  </si>
  <si>
    <t>99IBV 125S150N</t>
  </si>
  <si>
    <t>99IBV 125S200N</t>
  </si>
  <si>
    <t>99IBV 150E200N</t>
  </si>
  <si>
    <t>99IBV 150E250N</t>
  </si>
  <si>
    <t>99IBV 150F200N</t>
  </si>
  <si>
    <t>99IBV 150F250N</t>
  </si>
  <si>
    <t>99IBV 150P200N</t>
  </si>
  <si>
    <t>99IBV 150P250N</t>
  </si>
  <si>
    <t>99IBV 150S200N</t>
  </si>
  <si>
    <t>99IBV 150S250N</t>
  </si>
  <si>
    <t>99IBV 200E250N</t>
  </si>
  <si>
    <t>99IBV 200F250N</t>
  </si>
  <si>
    <t>99IBV 200P250N</t>
  </si>
  <si>
    <t>99IBV 200S250N</t>
  </si>
  <si>
    <t>99INSL 1</t>
  </si>
  <si>
    <t>99INSL 1-1/4</t>
  </si>
  <si>
    <t>99INSL 3/4 MINI</t>
  </si>
  <si>
    <t>AV9517 1</t>
  </si>
  <si>
    <t>AV9517 1-1/2</t>
  </si>
  <si>
    <t>AV9517 1-1/4</t>
  </si>
  <si>
    <t>AV9517 1/2</t>
  </si>
  <si>
    <t>AV9517 2</t>
  </si>
  <si>
    <t>AV9517 3/4</t>
  </si>
  <si>
    <t>AV9519 1</t>
  </si>
  <si>
    <t>AV9519 1-1/2</t>
  </si>
  <si>
    <t>AV9519 1-1/4</t>
  </si>
  <si>
    <t>AV9519 1/2</t>
  </si>
  <si>
    <t>AV9519 2</t>
  </si>
  <si>
    <t>AV9519 3/4</t>
  </si>
  <si>
    <t>CUTAQ05-02-024-3PT-0</t>
  </si>
  <si>
    <t>BFAT</t>
  </si>
  <si>
    <t>CUTAQ05-02-024-MOD-0</t>
  </si>
  <si>
    <t>CUTAQ05-02-120-3PT-0</t>
  </si>
  <si>
    <t>CUTAQ05-02-120-MOD-0</t>
  </si>
  <si>
    <t>CUTAQ10-04-024-3PT-0</t>
  </si>
  <si>
    <t>CUTAQ10-04-024-MOD-0</t>
  </si>
  <si>
    <t>CUTAQ10-04-120-3PT-0</t>
  </si>
  <si>
    <t>CUTAQ10-04-120-MOD-0</t>
  </si>
  <si>
    <t>CUTAQ10-05-024-3PT-0</t>
  </si>
  <si>
    <t>CUTAQ10-05-024-MOD-0</t>
  </si>
  <si>
    <t>CUTAQ10-05-120-3PT-0</t>
  </si>
  <si>
    <t>CUTAQ10-05-120-MOD-0</t>
  </si>
  <si>
    <t>CUTAQ15-06-024-3PT-0</t>
  </si>
  <si>
    <t>CUTAQ15-06-024-MOD-0</t>
  </si>
  <si>
    <t>CUTAQ15-06-120-3PT-0</t>
  </si>
  <si>
    <t>CUTAQ15-06-120-MOD-0</t>
  </si>
  <si>
    <t>CUTAQ25-08-024-3PT-0</t>
  </si>
  <si>
    <t>CUTAQ25-08-024-MOD-0</t>
  </si>
  <si>
    <t>CUTAQ25-08-120-3PT-0</t>
  </si>
  <si>
    <t>CUTAQ25-08-120-MOD-0</t>
  </si>
  <si>
    <t>CUTAQ50-10-024-3PT-0</t>
  </si>
  <si>
    <t>CUTAQ50-10-024-MOD-0</t>
  </si>
  <si>
    <t>CUTAQ50-10-120-3PT-0</t>
  </si>
  <si>
    <t>CUTAQ50-10-120-MOD-0</t>
  </si>
  <si>
    <t>CUTAQ50-12-024-3PT-0</t>
  </si>
  <si>
    <t>CUTAQ50-12-024-MOD-0</t>
  </si>
  <si>
    <t>CUTAQ50-12-120-3PT-0</t>
  </si>
  <si>
    <t>CUTAQ50-12-120-MOD-0</t>
  </si>
  <si>
    <t>F99BHF050.2076</t>
  </si>
  <si>
    <t>HOVER-02-DA-0</t>
  </si>
  <si>
    <t>HOVER-02-SR-0</t>
  </si>
  <si>
    <t>HOVER-03-SR-0</t>
  </si>
  <si>
    <t>HOVER-04-DA-0</t>
  </si>
  <si>
    <t>HOVER-04-SR-0</t>
  </si>
  <si>
    <t>HOVER-05-DA-0</t>
  </si>
  <si>
    <t>HOVER-05-SR-0</t>
  </si>
  <si>
    <t>HOVER-08-DA-0</t>
  </si>
  <si>
    <t>HOVER-08-SR-0</t>
  </si>
  <si>
    <t>HOVER-10-DA-0</t>
  </si>
  <si>
    <t>HOVER-10-SR-0</t>
  </si>
  <si>
    <t>HOVER-12-DA-0</t>
  </si>
  <si>
    <t>HOVER-12-SR-0</t>
  </si>
  <si>
    <t>HOVER-14-SR-0</t>
  </si>
  <si>
    <t>HOVER-16-DA-0</t>
  </si>
  <si>
    <t>HOVER-16-SR-0</t>
  </si>
  <si>
    <t>HOVER-18-DA-0</t>
  </si>
  <si>
    <t>HOVER-20-DA-0</t>
  </si>
  <si>
    <t>HOVER-LSB-MS45-0</t>
  </si>
  <si>
    <t>HOVER-SV-120-0</t>
  </si>
  <si>
    <t>KA952AT02.800</t>
  </si>
  <si>
    <t>KA952AT07.800</t>
  </si>
  <si>
    <t>KA9700001.800</t>
  </si>
  <si>
    <t>KBC32S015.2185</t>
  </si>
  <si>
    <t>KBC32S020.2185</t>
  </si>
  <si>
    <t>KBC32S025.2250</t>
  </si>
  <si>
    <t>KBC32S032.2250</t>
  </si>
  <si>
    <t>KBC92S025.2191</t>
  </si>
  <si>
    <t>KBC92U050.2205</t>
  </si>
  <si>
    <t>KBC990015.2205</t>
  </si>
  <si>
    <t>KBC990020.2205</t>
  </si>
  <si>
    <t>KBC990025.2205</t>
  </si>
  <si>
    <t>KBC990032.2205</t>
  </si>
  <si>
    <t>KBC990040.2205</t>
  </si>
  <si>
    <t>KBC990040.2254</t>
  </si>
  <si>
    <t>KBC990040.2255</t>
  </si>
  <si>
    <t>KBC990050.2255</t>
  </si>
  <si>
    <t>KBC99DR15.2306</t>
  </si>
  <si>
    <t>KBC99DR20.2306</t>
  </si>
  <si>
    <t>KBC99DR25.2306</t>
  </si>
  <si>
    <t>KBC99K015.2189</t>
  </si>
  <si>
    <t>KBC99K015.2190</t>
  </si>
  <si>
    <t>KBC99K015.2206</t>
  </si>
  <si>
    <t>KBC99K015.2408</t>
  </si>
  <si>
    <t>KBC99K015.2597</t>
  </si>
  <si>
    <t>KBC99K015.3394</t>
  </si>
  <si>
    <t>KBC99K020.2189</t>
  </si>
  <si>
    <t>KBC99K020.2408</t>
  </si>
  <si>
    <t>KBC99K020.3394</t>
  </si>
  <si>
    <t>KBC99K025.2190</t>
  </si>
  <si>
    <t>KBC99K025.2408</t>
  </si>
  <si>
    <t>KBC99K025.3394</t>
  </si>
  <si>
    <t>KBC99K032.2208</t>
  </si>
  <si>
    <t>KBC99K032.2408</t>
  </si>
  <si>
    <t>KBC99K032.3394</t>
  </si>
  <si>
    <t>KBC99K040.2193</t>
  </si>
  <si>
    <t>KBC99K040.2208</t>
  </si>
  <si>
    <t>KBC99K040.2408</t>
  </si>
  <si>
    <t>KBC99K040.3394</t>
  </si>
  <si>
    <t>KBC99K050.2206</t>
  </si>
  <si>
    <t>KBC99K050.2208</t>
  </si>
  <si>
    <t>KBC99KH50.2208</t>
  </si>
  <si>
    <t>KBC9UDR20.2306</t>
  </si>
  <si>
    <t>KBC9UDR32.2306</t>
  </si>
  <si>
    <t>KBC9UE015.2791</t>
  </si>
  <si>
    <t>KBC9UE015.2792</t>
  </si>
  <si>
    <t>KBC9UE020.2791</t>
  </si>
  <si>
    <t>KBC9UE020.2792</t>
  </si>
  <si>
    <t>KBC9UE025.2791</t>
  </si>
  <si>
    <t>KBC9UE025.2792</t>
  </si>
  <si>
    <t>KBC9UM015.2184</t>
  </si>
  <si>
    <t>KBC9UM015.2598</t>
  </si>
  <si>
    <t>KBC9UM020.2184</t>
  </si>
  <si>
    <t>KBC9UM025.2185</t>
  </si>
  <si>
    <t>KBC9UM025.2253</t>
  </si>
  <si>
    <t>KBC9UM032.2186</t>
  </si>
  <si>
    <t>KBC9UM040.2187</t>
  </si>
  <si>
    <t>KBC9UM050.2188</t>
  </si>
  <si>
    <t>KBC9UP015.2631</t>
  </si>
  <si>
    <t>KBC9UP015.2633</t>
  </si>
  <si>
    <t>KBC9UP020.2631</t>
  </si>
  <si>
    <t>KBC9UP020.2633</t>
  </si>
  <si>
    <t>KBC9UP025.2631</t>
  </si>
  <si>
    <t>KBC9UP032.2631</t>
  </si>
  <si>
    <t>KBC9UP040.2631</t>
  </si>
  <si>
    <t>KBC9UP050.2632</t>
  </si>
  <si>
    <t>KBC9US032.2191</t>
  </si>
  <si>
    <t>KCN9H0015.2421</t>
  </si>
  <si>
    <t>KCN9H0020.2421</t>
  </si>
  <si>
    <t>KCN9H0025.2421</t>
  </si>
  <si>
    <t>KCN9H0032.2421</t>
  </si>
  <si>
    <t>KCN9H0040.2421</t>
  </si>
  <si>
    <t>KCN9H0050.2421</t>
  </si>
  <si>
    <t>KCN9H2020.2421</t>
  </si>
  <si>
    <t>KGTF-A 1-1/2</t>
  </si>
  <si>
    <t>KGTF-A 1-1/4</t>
  </si>
  <si>
    <t>KGTF-A 10</t>
  </si>
  <si>
    <t>KGTF-A 12</t>
  </si>
  <si>
    <t>KGTF-A 2</t>
  </si>
  <si>
    <t>KGTF-A 2-1/2</t>
  </si>
  <si>
    <t>KGTF-A 3</t>
  </si>
  <si>
    <t>KGTF-A 4</t>
  </si>
  <si>
    <t>KGTF-A 5</t>
  </si>
  <si>
    <t>KGTF-A 6</t>
  </si>
  <si>
    <t>KGTF-A 8</t>
  </si>
  <si>
    <t>KGTT-N 1</t>
  </si>
  <si>
    <t>KGTT-N 1-1/2</t>
  </si>
  <si>
    <t>KGTT-N 1-1/4</t>
  </si>
  <si>
    <t>KGTT-N 2</t>
  </si>
  <si>
    <t>KGTT-N 2-1/2</t>
  </si>
  <si>
    <t>KGTT-N 3</t>
  </si>
  <si>
    <t>KGTT-N 3/4</t>
  </si>
  <si>
    <t>KRC9H0015.2438</t>
  </si>
  <si>
    <t>KRC9H0020.2438</t>
  </si>
  <si>
    <t>KRC9H0025.2438</t>
  </si>
  <si>
    <t>KRC9H0032.2438</t>
  </si>
  <si>
    <t>KRC9H0040.2438</t>
  </si>
  <si>
    <t>KRC9H0050.2438</t>
  </si>
  <si>
    <t>KRR991202.1880</t>
  </si>
  <si>
    <t>KRR991203.1880</t>
  </si>
  <si>
    <t>KRR991204.1880</t>
  </si>
  <si>
    <t>KRR991205.1880</t>
  </si>
  <si>
    <t>KRR991206.1880</t>
  </si>
  <si>
    <t>KRR991207.1880</t>
  </si>
  <si>
    <t>KRR991208.1880</t>
  </si>
  <si>
    <t>KRR991209.1880</t>
  </si>
  <si>
    <t>KRR991210.1880</t>
  </si>
  <si>
    <t>KRR991211.1880</t>
  </si>
  <si>
    <t>KRR991212.1880</t>
  </si>
  <si>
    <t>KRR991213.1880</t>
  </si>
  <si>
    <t>KRR991214.1880</t>
  </si>
  <si>
    <t>KRR991215.1880</t>
  </si>
  <si>
    <t>KRR991216.1880</t>
  </si>
  <si>
    <t>KRR991218.1880</t>
  </si>
  <si>
    <t>KRR991220.1880</t>
  </si>
  <si>
    <t>KRR992213.1880</t>
  </si>
  <si>
    <t>KRR992215.1880</t>
  </si>
  <si>
    <t>KRR992217.1880</t>
  </si>
  <si>
    <t>KRR992219.1880</t>
  </si>
  <si>
    <t>KRR992221.1880</t>
  </si>
  <si>
    <t>KRR992224.1880</t>
  </si>
  <si>
    <t>KRR992227.1880</t>
  </si>
  <si>
    <t>KRR992230.1880</t>
  </si>
  <si>
    <t>KRR992233.1880</t>
  </si>
  <si>
    <t>KRR992236.1880</t>
  </si>
  <si>
    <t>KRR992240.1880</t>
  </si>
  <si>
    <t>KRR992245.1880</t>
  </si>
  <si>
    <t>KRR992250.1880</t>
  </si>
  <si>
    <t>KRR992255.1880</t>
  </si>
  <si>
    <t>KRR992260.1880</t>
  </si>
  <si>
    <t>KRR992266.1880</t>
  </si>
  <si>
    <t>KRR992272.1880</t>
  </si>
  <si>
    <t>KRR992329.1880</t>
  </si>
  <si>
    <t>KRR992336.1880</t>
  </si>
  <si>
    <t>KRR992375.1880</t>
  </si>
  <si>
    <t>KRR992380.1880</t>
  </si>
  <si>
    <t>KRR992386.1880</t>
  </si>
  <si>
    <t>KRR992395.1880</t>
  </si>
  <si>
    <t>KRR994210.1880</t>
  </si>
  <si>
    <t>KRR994212.1880</t>
  </si>
  <si>
    <t>KRR994213.1880</t>
  </si>
  <si>
    <t>KRR994214.1880</t>
  </si>
  <si>
    <t>KRR994216.1880</t>
  </si>
  <si>
    <t>KRR994217.1880</t>
  </si>
  <si>
    <t>KRR994218.1880</t>
  </si>
  <si>
    <t>KRR994220.1880</t>
  </si>
  <si>
    <t>KRR994246.1880</t>
  </si>
  <si>
    <t>KRR994250.1880</t>
  </si>
  <si>
    <t>KRR994255.1880</t>
  </si>
  <si>
    <t>KRR994258.1880</t>
  </si>
  <si>
    <t>KRR994262.1880</t>
  </si>
  <si>
    <t>KRR994267.1880</t>
  </si>
  <si>
    <t>KRR994274.1880</t>
  </si>
  <si>
    <t>KRR994283.1880</t>
  </si>
  <si>
    <t>KRR994290.1880</t>
  </si>
  <si>
    <t>KRR994297.1880</t>
  </si>
  <si>
    <t>KRR994310.1880</t>
  </si>
  <si>
    <t>KRR994311.1880</t>
  </si>
  <si>
    <t>KRR994312.1880</t>
  </si>
  <si>
    <t>KRR994313.1880</t>
  </si>
  <si>
    <t>KRR994314.1880</t>
  </si>
  <si>
    <t>KRR994316.1880</t>
  </si>
  <si>
    <t>KRR994318.1880</t>
  </si>
  <si>
    <t>KRR994319.1880</t>
  </si>
  <si>
    <t>KRR994321.1880</t>
  </si>
  <si>
    <t>KRR994322.1880</t>
  </si>
  <si>
    <t>KRR994324.1880</t>
  </si>
  <si>
    <t>KRR994326.1880</t>
  </si>
  <si>
    <t>KRR994362.1880</t>
  </si>
  <si>
    <t>KRR994368.1880</t>
  </si>
  <si>
    <t>KRR994374.1880</t>
  </si>
  <si>
    <t>KRR994379.1880</t>
  </si>
  <si>
    <t>KRR994383.1880</t>
  </si>
  <si>
    <t>KRR994391.1880</t>
  </si>
  <si>
    <t>KRR996216.1880</t>
  </si>
  <si>
    <t>KRR996218.1880</t>
  </si>
  <si>
    <t>KRR996220.1880</t>
  </si>
  <si>
    <t>KRR996222.1880</t>
  </si>
  <si>
    <t>KRR996224.1880</t>
  </si>
  <si>
    <t>KRR996227.1880</t>
  </si>
  <si>
    <t>KRR996230.1880</t>
  </si>
  <si>
    <t>KRR996233.1880</t>
  </si>
  <si>
    <t>KRR996236.1880</t>
  </si>
  <si>
    <t>KRR996240.1880</t>
  </si>
  <si>
    <t>KRR996245.1880</t>
  </si>
  <si>
    <t>KRR996250.1880</t>
  </si>
  <si>
    <t>KRR996255.1880</t>
  </si>
  <si>
    <t>KRR996260.1880</t>
  </si>
  <si>
    <t>KRR996266.1880</t>
  </si>
  <si>
    <t>KRR996273.1880</t>
  </si>
  <si>
    <t>KRR996280.1880</t>
  </si>
  <si>
    <t>KRR996288.1880</t>
  </si>
  <si>
    <t>KRR996297.1880</t>
  </si>
  <si>
    <t>KXG018020.1523</t>
  </si>
  <si>
    <t>KXG024520.1523</t>
  </si>
  <si>
    <t>KXG033020.1523</t>
  </si>
  <si>
    <t>KXG036020.1523</t>
  </si>
  <si>
    <t>KXG048025.1523</t>
  </si>
  <si>
    <t>KXG9H0015.2439</t>
  </si>
  <si>
    <t>KXG9H0020.2439</t>
  </si>
  <si>
    <t>KXG9H0025.2439</t>
  </si>
  <si>
    <t>KXG9H0050.2439</t>
  </si>
  <si>
    <t>KXGOR3225.1523</t>
  </si>
  <si>
    <t>KXGOR4337.1523</t>
  </si>
  <si>
    <t>KXM5C0015.2726</t>
  </si>
  <si>
    <t>KXM5C0025.2726</t>
  </si>
  <si>
    <t>KXM5C0040.2726</t>
  </si>
  <si>
    <t>KXQ325020.2167</t>
  </si>
  <si>
    <t>KXQ325025.2167</t>
  </si>
  <si>
    <t>KXQ325040.2167</t>
  </si>
  <si>
    <t>KXQ325050.2167</t>
  </si>
  <si>
    <t>KXQ325065.2167</t>
  </si>
  <si>
    <t>KXQ625032.2167</t>
  </si>
  <si>
    <t>REGULAR-H 100</t>
  </si>
  <si>
    <t>REGULAR-H 110</t>
  </si>
  <si>
    <t>REGULAR-H 125</t>
  </si>
  <si>
    <t>REGULAR-H 140</t>
  </si>
  <si>
    <t>REGULAR-H 160</t>
  </si>
  <si>
    <t>REGULAR-H 48</t>
  </si>
  <si>
    <t>REGULAR-H 55</t>
  </si>
  <si>
    <t>REGULAR-H 63</t>
  </si>
  <si>
    <t>REGULAR-H 70</t>
  </si>
  <si>
    <t>REGULAR-H 80</t>
  </si>
  <si>
    <t>REGULAR-H 90</t>
  </si>
  <si>
    <t>RW-203/223-DC 1/2</t>
  </si>
  <si>
    <t>RW-213AB 1/2</t>
  </si>
  <si>
    <t>ABRW</t>
  </si>
  <si>
    <t>RW-213AB 3/4</t>
  </si>
  <si>
    <t>RW-223AB 1/2</t>
  </si>
  <si>
    <t>RW-223AB 3/4</t>
  </si>
  <si>
    <t>RW-252AB 1/2</t>
  </si>
  <si>
    <t>RW-252AB 3/4</t>
  </si>
  <si>
    <t>RW-252ABF 1/2</t>
  </si>
  <si>
    <t>RW-252ABF 3/4</t>
  </si>
  <si>
    <t>RW-255ABF 1/2</t>
  </si>
  <si>
    <t>RW-255ABF 3/4</t>
  </si>
  <si>
    <t>RW-272 1/2</t>
  </si>
  <si>
    <t>RW-272AB 1/2</t>
  </si>
  <si>
    <t>RW-272AB 3/4</t>
  </si>
  <si>
    <t>RW-272ABF 1/2</t>
  </si>
  <si>
    <t>RW-272ABF 3/4</t>
  </si>
  <si>
    <t>RW-275 1/2</t>
  </si>
  <si>
    <t>RW-275ABF 1/2</t>
  </si>
  <si>
    <t>RW-275ABF 3/4</t>
  </si>
  <si>
    <t>RW-301AB 1/2</t>
  </si>
  <si>
    <t>RW-301AB 3/4</t>
  </si>
  <si>
    <t>RW-302PP 1/2</t>
  </si>
  <si>
    <t>RW-302PP 3/4</t>
  </si>
  <si>
    <t>RW-302PPBLUE 1/2</t>
  </si>
  <si>
    <t>RW-302PPBLUE 3/4</t>
  </si>
  <si>
    <t>RW-305PP 1/2</t>
  </si>
  <si>
    <t>RW-305PP 3/4</t>
  </si>
  <si>
    <t>RW-312 3/4</t>
  </si>
  <si>
    <t>RW-315 1/2</t>
  </si>
  <si>
    <t>RW-315 3/4</t>
  </si>
  <si>
    <t>RW-315AB 1/2</t>
  </si>
  <si>
    <t>RW-315AB 3/4</t>
  </si>
  <si>
    <t>RW-315ABBLUE 1/2</t>
  </si>
  <si>
    <t>RW-315ABBLUE 3/4</t>
  </si>
  <si>
    <t>RW-316AB 1/2</t>
  </si>
  <si>
    <t>RW-316AB 3/4</t>
  </si>
  <si>
    <t>RW-316ABF 1/2</t>
  </si>
  <si>
    <t>RW-316ABF 3/4</t>
  </si>
  <si>
    <t>RW-320AB 1/2</t>
  </si>
  <si>
    <t>RW-320AB 3/4</t>
  </si>
  <si>
    <t>RW-504 1/2</t>
  </si>
  <si>
    <t>RW-504 3/4</t>
  </si>
  <si>
    <t>RW-504AB 1/2</t>
  </si>
  <si>
    <t>RW-504AB 3/4</t>
  </si>
  <si>
    <t>RW-505 3/4</t>
  </si>
  <si>
    <t>RW-505AB 1/2</t>
  </si>
  <si>
    <t>RW-505AB 3/4</t>
  </si>
  <si>
    <t>RW-514 1/2</t>
  </si>
  <si>
    <t>RW-514 3/4</t>
  </si>
  <si>
    <t>RW-514AB 1/2</t>
  </si>
  <si>
    <t>RW-514AB 3/4</t>
  </si>
  <si>
    <t>RW-514ABBLUE 1/2</t>
  </si>
  <si>
    <t>RW-514ABBLUE 3/4</t>
  </si>
  <si>
    <t>RW-515 3/4</t>
  </si>
  <si>
    <t>RW-516AB 1/2</t>
  </si>
  <si>
    <t>RW-516AB 3/4</t>
  </si>
  <si>
    <t>RW-516ABF 1/2</t>
  </si>
  <si>
    <t>RW-516ABF 3/4</t>
  </si>
  <si>
    <t>SLOOP2-024-3PT-0</t>
  </si>
  <si>
    <t>TPNG-K 050P125N</t>
  </si>
  <si>
    <t>TPNG-K 075E125N</t>
  </si>
  <si>
    <t>TPNG-K 075P125N</t>
  </si>
  <si>
    <t>X3400LRAB 3/4</t>
  </si>
  <si>
    <t>X3400RAB 1</t>
  </si>
  <si>
    <t>X3400RAB 3/4</t>
  </si>
  <si>
    <t>X3400SAB 1</t>
  </si>
  <si>
    <t>X3400TAB 1</t>
  </si>
  <si>
    <t>X3420LRAB 3/4</t>
  </si>
  <si>
    <t>X3420RAB 1</t>
  </si>
  <si>
    <t>X3420RAB 3/4</t>
  </si>
  <si>
    <t>X3420SAB 1</t>
  </si>
  <si>
    <t>X3420TAB 1</t>
  </si>
  <si>
    <t>X3430LRAB 3/4</t>
  </si>
  <si>
    <t>X3430RAB 1</t>
  </si>
  <si>
    <t>X3430RAB 3/4</t>
  </si>
  <si>
    <t>X3430SAB 1</t>
  </si>
  <si>
    <t>X3430TAB 1</t>
  </si>
  <si>
    <t>X3460RAB 3/4</t>
  </si>
  <si>
    <t>X3470RAB 3/4</t>
  </si>
  <si>
    <t>County of Origin</t>
  </si>
  <si>
    <t>Product Line</t>
  </si>
  <si>
    <t xml:space="preserve"> </t>
  </si>
  <si>
    <t>Current List Price  2/1/2026</t>
  </si>
  <si>
    <t>WGT</t>
  </si>
  <si>
    <t>Carton Qty</t>
  </si>
  <si>
    <t>Multiplier</t>
  </si>
  <si>
    <t>NET_Price</t>
  </si>
  <si>
    <t xml:space="preserve">www.redwhitevalvecorp.com      </t>
  </si>
  <si>
    <t xml:space="preserve">Red-White Valve Corp. - 20600 Regency Lane, Lake Forest, CA 92630 T: 949-859-1010 F:949-859-7200                                                                                                                                         </t>
  </si>
  <si>
    <t>EDA2025.04</t>
  </si>
  <si>
    <t>ACCOUNTING</t>
  </si>
  <si>
    <t>NATIONAL MGR.</t>
  </si>
  <si>
    <t>REGIONAL MGR.</t>
  </si>
  <si>
    <t>Comments:</t>
  </si>
  <si>
    <t>SALES REP #</t>
  </si>
  <si>
    <t>Strainer- 383, 380F, 387F</t>
  </si>
  <si>
    <t>Stainless &amp; Carbon Steel valve- 4550, 4660, 4880, 7550, 7770, 880, 882, 884, 889</t>
  </si>
  <si>
    <t>Plumbing valve- RW Series, 1957, 5042, 5581, 5586, RW-302PP, RW-302 Series, RW-305PP</t>
  </si>
  <si>
    <t>Radiator valve- 9101F, 9103F, 9105F, 9150F, 9121, 9153F</t>
  </si>
  <si>
    <t>PVC &amp; poly-blend valve- 1380E, 1384E, 1484E, 5071PP</t>
  </si>
  <si>
    <t>Valve Accessories</t>
  </si>
  <si>
    <t>Gate valve- 206F/207F, 280B, 208B</t>
  </si>
  <si>
    <t>Check valve- 232/233, 236/237, 236F/237F, 246/247, 236B/236BT</t>
  </si>
  <si>
    <t>Mini ball valve- 5081, 5082, 5082S, 5083, 5084</t>
  </si>
  <si>
    <t>Iron strainer &amp; valve- 381, 382, 400, 415, 421, 435, 442, 445, 452, 462, 465</t>
  </si>
  <si>
    <t>Gas ball valve- 5100, 5200, 5200T, 5210, 5211, 5212, 5221, 5231, 5241</t>
  </si>
  <si>
    <t>Flange Ball Valve- 5800L, 5800G</t>
  </si>
  <si>
    <t>Check valve with EzPress connection- 250</t>
  </si>
  <si>
    <t>Ball valve with EzPress connection- 5020, 5023, 5024, 5029, EzGrip 5070</t>
  </si>
  <si>
    <t>Dielectric unions- 1900AB</t>
  </si>
  <si>
    <t>Globe valve- 210, 211/212, 214, 220, 221, 260A, 211B, 211BT</t>
  </si>
  <si>
    <t>Gate valve- 204A, 208A, 280/281, 298, 318A</t>
  </si>
  <si>
    <t>Check valve- 238, 360</t>
  </si>
  <si>
    <t>Ball valve- 5544S</t>
  </si>
  <si>
    <t>Ball valve with pump flange connection- 2412, 2415, 2417, 2419, 2420F, 2422F</t>
  </si>
  <si>
    <t>Ball valve- 5592F/5595F</t>
  </si>
  <si>
    <t>Ball valve- 5044F/5049F, 5042, 5045, 5060/5063, 5065, 5090, 5080B, 5080BSS</t>
  </si>
  <si>
    <t>Butterfly Actuator - All Electric and Pneumatic - Cutter, Cutter MOD, Hovercraft</t>
  </si>
  <si>
    <t>Butterfly valve- All 937/938 Series</t>
  </si>
  <si>
    <t>Balancing valve- 9407,9450,9517,9519,9574P,9907,9957W,9707, 95INSL,99INSL, T550</t>
  </si>
  <si>
    <t>Valves used in Coil Kits- 92HS, 92MU, 92UN, 92ST, 92SP, 92STC, 92SSC, 92UDT, 92UBT, 241DV, 9390N, 92SS, 92UBP, 92UBS, 92UDS, 92UDP,95MV,92N,92T</t>
  </si>
  <si>
    <t>Gate valve- 267/268, 267CH</t>
  </si>
  <si>
    <t>Actuated Ball valve- 5930</t>
  </si>
  <si>
    <t>Tankless water heater valve kit- 3400AB, 3420AB, 3430AB, 3450AB, 3400 Series, 3300 Series</t>
  </si>
  <si>
    <t>Thermostatic Balancing - 9960ABT</t>
  </si>
  <si>
    <t>Strainer- 380AB, 387AB</t>
  </si>
  <si>
    <t>Super Kit- 350R2-xx, 352R2-xx, 353R2-xx</t>
  </si>
  <si>
    <t>Lead Free Plumbing valve- RW-315AB, RW-301AB, RW-516AB, RW-504AB, RW-505AB, RW-213AB, RW-223AB, RW-252AB, RW-272AB, RW-316AB</t>
  </si>
  <si>
    <t>Ball valve- 5544AB/5549AB, 5544ABS, 5586AB</t>
  </si>
  <si>
    <t>Ball valve PEX F1807 connection- 5004AB, 5006AB, 5007AB, 5008AB, 5009AB, 5009ABD, 5009ABF, RW-316AB, RW-516AB, RW-316ABF, RW-516ABF</t>
  </si>
  <si>
    <t>PPR ball valve- 500AB, 509AB, 515AB, 501AB, 510AB, 516AB, 501PAB, 510PAB, 516PAB</t>
  </si>
  <si>
    <t xml:space="preserve">Ball valve AB PEX EVERLOC+ connection- 5414AB, 5415AB, 5415ABW, 5416AB, 5417AB, 5418AB , 5416ABW, 5417ABW, 5418ABW </t>
  </si>
  <si>
    <t>Ball valve PEX F1960 connection- 5014AB, 5015AB, 5015ABF, 5015ABDF, 5016AB, 5017AB, 5018AB,5019AB</t>
  </si>
  <si>
    <t>Ball valve- 5592AB/5595AB, 5592ABW/5595ABW, 5592ABWNS</t>
  </si>
  <si>
    <t>Mini ball valve- 5081AB, 5082AB, 5083AB, 5084AB</t>
  </si>
  <si>
    <t>8000 Series - 8000,8020,8040,8050,8060,8070,8080</t>
  </si>
  <si>
    <t>Gate valve- 206AB/207AB, 267AB/268AB</t>
  </si>
  <si>
    <t>Ball valve with EzPress connection- 5020AB, 5020ABS, 5020ABD, 5020ABX, 5070AB, 5520AB, 5520ABX, RW-320AB</t>
  </si>
  <si>
    <t>Check valve- 232AB/233AB/234AB/244AB, 236AB/237AB, 246AB/247AB</t>
  </si>
  <si>
    <t>Ball valve- 5044AB/5049AB, 5060AB/5063AB, 5065AB, 5325AB</t>
  </si>
  <si>
    <r>
      <t xml:space="preserve">Deviation from Default in </t>
    </r>
    <r>
      <rPr>
        <b/>
        <sz val="11"/>
        <color rgb="FFC00000"/>
        <rFont val="Arial"/>
        <family val="2"/>
      </rPr>
      <t>BOLD RED</t>
    </r>
    <r>
      <rPr>
        <sz val="11"/>
        <color rgb="FF000000"/>
        <rFont val="Arial"/>
        <family val="2"/>
      </rPr>
      <t xml:space="preserve"> - Special Net Pricing in </t>
    </r>
    <r>
      <rPr>
        <b/>
        <sz val="11"/>
        <color rgb="FFFFC000"/>
        <rFont val="Arial"/>
        <family val="2"/>
      </rPr>
      <t>BOLD YELLOW</t>
    </r>
  </si>
  <si>
    <t>Lead Free Balancing valve- 9517AB ,9519AB, 9527AB, 9529AB</t>
  </si>
  <si>
    <t>MULTIPLIER</t>
  </si>
  <si>
    <t>Description- Fig. No. by Product Line.  Low lead valves use AB suffix</t>
  </si>
  <si>
    <t>OEM</t>
  </si>
  <si>
    <t>Phone/ Fax/ Contact</t>
  </si>
  <si>
    <t>Branches</t>
  </si>
  <si>
    <t>City/ St/ Zip</t>
  </si>
  <si>
    <t>Buying Group</t>
  </si>
  <si>
    <t>Ship to address</t>
  </si>
  <si>
    <t>Default Multiplier</t>
  </si>
  <si>
    <t>Sold to address</t>
  </si>
  <si>
    <t>Request Date</t>
  </si>
  <si>
    <t>Company</t>
  </si>
  <si>
    <t>EXTENDED DISCOUNT AGREEMENT - CUSTOMER / PRICE AGREEMENT</t>
  </si>
  <si>
    <t>RED-WHITE VALVE CORP.</t>
  </si>
  <si>
    <t>Phone 949-859-1010  /  Fax 949-859-7200</t>
  </si>
  <si>
    <t>Company:</t>
  </si>
  <si>
    <t>Quoted By:</t>
  </si>
  <si>
    <t>Date</t>
  </si>
  <si>
    <t>Attention:</t>
  </si>
  <si>
    <t>Email:</t>
  </si>
  <si>
    <t>Price List</t>
  </si>
  <si>
    <t>Phone:</t>
  </si>
  <si>
    <t>Quote #</t>
  </si>
  <si>
    <t>Inquiry#</t>
  </si>
  <si>
    <t>Revision #</t>
  </si>
  <si>
    <t>QTY</t>
  </si>
  <si>
    <t>Item Code</t>
  </si>
  <si>
    <t>Description</t>
  </si>
  <si>
    <t>UPC</t>
  </si>
  <si>
    <t>Item Weight</t>
  </si>
  <si>
    <t>List Price</t>
  </si>
  <si>
    <t xml:space="preserve">Net </t>
  </si>
  <si>
    <t>Line Total</t>
  </si>
  <si>
    <t xml:space="preserve">* Quote Valid for 30 days. All items subject to prior sale. Copy of quote should accompany PO to insure correct pricing.                                                               </t>
  </si>
  <si>
    <t>Total</t>
  </si>
  <si>
    <t>UDF Material</t>
  </si>
  <si>
    <r>
      <t xml:space="preserve">RED-WHITE VALVE CORP.                       </t>
    </r>
    <r>
      <rPr>
        <b/>
        <i/>
        <sz val="8"/>
        <color theme="1"/>
        <rFont val="Aptos Narrow"/>
        <family val="2"/>
      </rPr>
      <t xml:space="preserve">20600 Regency Lane - Lake Forest CA. 92630          </t>
    </r>
  </si>
  <si>
    <t>Price File as of</t>
  </si>
  <si>
    <t>Supercedes</t>
  </si>
  <si>
    <t>Origin</t>
  </si>
  <si>
    <t>Ball valve with pump flange connection- 2417AB, 2419AB, 2412ABHV thru 2425ABHV</t>
  </si>
  <si>
    <t>236ABT 1</t>
  </si>
  <si>
    <t>236ABT 1-1/2</t>
  </si>
  <si>
    <t>236ABT 1-1/4</t>
  </si>
  <si>
    <t>236ABT 1/2</t>
  </si>
  <si>
    <t>236ABT 2</t>
  </si>
  <si>
    <t>236ABT 3/4</t>
  </si>
  <si>
    <t>9960ABT-FF-100 1</t>
  </si>
  <si>
    <t>9960ABT-FF-100 1/2</t>
  </si>
  <si>
    <t>9960ABT-FF-100 3/4</t>
  </si>
  <si>
    <t>9960ABT-FF-105 1</t>
  </si>
  <si>
    <t>9960ABT-FF-105 1/2</t>
  </si>
  <si>
    <t>9960ABT-FF-105 3/4</t>
  </si>
  <si>
    <t>9960ABT-FF-110 1</t>
  </si>
  <si>
    <t>9960ABT-FF-110 1/2</t>
  </si>
  <si>
    <t>9960ABT-FF-110 3/4</t>
  </si>
  <si>
    <t>9960ABT-FF-125 1</t>
  </si>
  <si>
    <t>9960ABT-FF-125 1/2</t>
  </si>
  <si>
    <t>9960ABT-FF-125 3/4</t>
  </si>
  <si>
    <t>9960ABT-FF-135 1</t>
  </si>
  <si>
    <t>9960ABT-FF-135 1/2</t>
  </si>
  <si>
    <t>9960ABT-FF-135 3/4</t>
  </si>
  <si>
    <t>9960ABT-PP-100 1</t>
  </si>
  <si>
    <t>9960ABT-PP-100 1/2</t>
  </si>
  <si>
    <t>9960ABT-PP-100 3/4</t>
  </si>
  <si>
    <t>9960ABT-PP-105 1</t>
  </si>
  <si>
    <t>9960ABT-PP-105 1/2</t>
  </si>
  <si>
    <t>9960ABT-PP-105 3/4</t>
  </si>
  <si>
    <t>9960ABT-PP-110 1</t>
  </si>
  <si>
    <t>9960ABT-PP-110 1/2</t>
  </si>
  <si>
    <t>9960ABT-PP-110 3/4</t>
  </si>
  <si>
    <t>9960ABT-PP-125 1</t>
  </si>
  <si>
    <t>9960ABT-PP-125 1/2</t>
  </si>
  <si>
    <t>9960ABT-PP-125 3/4</t>
  </si>
  <si>
    <t>9960ABT-PP-135 1</t>
  </si>
  <si>
    <t>9960ABT-PP-135 1/2</t>
  </si>
  <si>
    <t>9960ABT-PP-135 3/4</t>
  </si>
  <si>
    <t>9960ABTC-EE-100 1</t>
  </si>
  <si>
    <t>9960ABTC-EE-100 1/2</t>
  </si>
  <si>
    <t>9960ABTC-EE-100 3/4</t>
  </si>
  <si>
    <t>9960ABTC-EE-105 1</t>
  </si>
  <si>
    <t>9960ABTC-EE-105 1/2</t>
  </si>
  <si>
    <t>9960ABTC-EE-105 3/4</t>
  </si>
  <si>
    <t>9960ABTC-EE-110 1</t>
  </si>
  <si>
    <t>9960ABTC-EE-110 1/2</t>
  </si>
  <si>
    <t>9960ABTC-EE-110 3/4</t>
  </si>
  <si>
    <t>9960ABTC-EE-125 1</t>
  </si>
  <si>
    <t>9960ABTC-EE-125 1/2</t>
  </si>
  <si>
    <t>9960ABTC-EE-125 3/4</t>
  </si>
  <si>
    <t>9960ABTC-EE-135 1</t>
  </si>
  <si>
    <t>9960ABTC-EE-135 1/2</t>
  </si>
  <si>
    <t>9960ABTC-EE-135 3/4</t>
  </si>
  <si>
    <t>9960ABTC-FF-100 1</t>
  </si>
  <si>
    <t>9960ABTC-FF-100 1/2</t>
  </si>
  <si>
    <t>9960ABTC-FF-100 3/4</t>
  </si>
  <si>
    <t>9960ABTC-FF-105 1</t>
  </si>
  <si>
    <t>9960ABTC-FF-105 1/2</t>
  </si>
  <si>
    <t>9960ABTC-FF-105 3/4</t>
  </si>
  <si>
    <t>9960ABTC-FF-110 1</t>
  </si>
  <si>
    <t>9960ABTC-FF-110 1/2</t>
  </si>
  <si>
    <t>9960ABTC-FF-110 3/4</t>
  </si>
  <si>
    <t>9960ABTC-FF-125 1</t>
  </si>
  <si>
    <t>9960ABTC-FF-125 1/2</t>
  </si>
  <si>
    <t>9960ABTC-FF-125 3/4</t>
  </si>
  <si>
    <t>9960ABTC-FF-135 1</t>
  </si>
  <si>
    <t>9960ABTC-FF-135 1/2</t>
  </si>
  <si>
    <t>9960ABTC-FF-135 3/4</t>
  </si>
  <si>
    <t>9960ABTC-PP-100 1</t>
  </si>
  <si>
    <t>9960ABTC-PP-100 1/2</t>
  </si>
  <si>
    <t>9960ABTC-PP-100 3/4</t>
  </si>
  <si>
    <t>9960ABTC-PP-105 1</t>
  </si>
  <si>
    <t>9960ABTC-PP-105 1/2</t>
  </si>
  <si>
    <t>9960ABTC-PP-105 3/4</t>
  </si>
  <si>
    <t>9960ABTC-PP-110 1</t>
  </si>
  <si>
    <t>9960ABTC-PP-110 1/2</t>
  </si>
  <si>
    <t>9960ABTC-PP-110 3/4</t>
  </si>
  <si>
    <t>9960ABTC-PP-125 1</t>
  </si>
  <si>
    <t>9960ABTC-PP-125 1/2</t>
  </si>
  <si>
    <t>9960ABTC-PP-125 3/4</t>
  </si>
  <si>
    <t>9960ABTC-PP-135 1</t>
  </si>
  <si>
    <t>9960ABTC-PP-135 1/2</t>
  </si>
  <si>
    <t>9960ABTC-PP-135 3/4</t>
  </si>
  <si>
    <t>9960ABTC-SS-100 1</t>
  </si>
  <si>
    <t>9960ABTC-SS-100 1/2</t>
  </si>
  <si>
    <t>9960ABTC-SS-100 3/4</t>
  </si>
  <si>
    <t>9960ABTC-SS-105 1</t>
  </si>
  <si>
    <t>9960ABTC-SS-105 1/2</t>
  </si>
  <si>
    <t>9960ABTC-SS-105 3/4</t>
  </si>
  <si>
    <t>9960ABTC-SS-110 1</t>
  </si>
  <si>
    <t>9960ABTC-SS-110 1/2</t>
  </si>
  <si>
    <t>9960ABTC-SS-110 3/4</t>
  </si>
  <si>
    <t>9960ABTC-SS-125 1</t>
  </si>
  <si>
    <t>9960ABTC-SS-125 1/2</t>
  </si>
  <si>
    <t>9960ABTC-SS-125 3/4</t>
  </si>
  <si>
    <t>9960ABTC-SS-135 1</t>
  </si>
  <si>
    <t>9960ABTC-SS-135 1/2</t>
  </si>
  <si>
    <t>9960ABTC-SS-135 3/4</t>
  </si>
  <si>
    <t>KBC92U050.2410</t>
  </si>
  <si>
    <t>KBC99K050.3394</t>
  </si>
  <si>
    <t>937/938-GHW 8</t>
  </si>
  <si>
    <t>CUTAQ30-08-120-3PT-0</t>
  </si>
  <si>
    <t>232 1-1/2</t>
  </si>
  <si>
    <t>232 1-1/4</t>
  </si>
  <si>
    <t>232 1/2</t>
  </si>
  <si>
    <t>Falls Plumbing</t>
  </si>
  <si>
    <t>Idaho Falls</t>
  </si>
  <si>
    <t>AD</t>
  </si>
  <si>
    <t>RKR</t>
  </si>
  <si>
    <t>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</si>
</sst>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&quot;$&quot;#,##0.00"/>
  </numFmts>
  <fonts count="2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Arial Narrow"/>
      <family val="2"/>
    </font>
    <font>
      <sz val="11"/>
      <name val="Arial Narrow"/>
      <family val="2"/>
    </font>
    <font>
      <sz val="11"/>
      <color rgb="FF000000"/>
      <name val="Arial"/>
      <family val="2"/>
    </font>
    <font>
      <sz val="10"/>
      <name val="Arial Narrow"/>
      <family val="2"/>
    </font>
    <font>
      <b/>
      <sz val="11"/>
      <color rgb="FFC00000"/>
      <name val="Arial"/>
      <family val="2"/>
    </font>
    <font>
      <b/>
      <sz val="11"/>
      <color rgb="FFFFC000"/>
      <name val="Arial"/>
      <family val="2"/>
    </font>
    <font>
      <b/>
      <sz val="14"/>
      <color rgb="FFC00000"/>
      <name val="Arial"/>
      <family val="2"/>
    </font>
    <font>
      <sz val="11"/>
      <color theme="1"/>
      <name val="Arial"/>
      <family val="2"/>
    </font>
    <font>
      <sz val="10"/>
      <color theme="1"/>
      <name val="Aptos Narrow"/>
      <family val="2"/>
    </font>
    <font>
      <b/>
      <sz val="10"/>
      <color rgb="FF0000FF"/>
      <name val="Aptos Narrow"/>
      <family val="2"/>
    </font>
    <font>
      <b/>
      <i/>
      <sz val="10"/>
      <color theme="1"/>
      <name val="Aptos Narrow"/>
      <family val="2"/>
    </font>
    <font>
      <sz val="11"/>
      <color theme="1"/>
      <name val="Aptos Narrow"/>
      <family val="2"/>
    </font>
    <font>
      <b/>
      <i/>
      <sz val="16"/>
      <color theme="1"/>
      <name val="Aptos Narrow"/>
      <family val="2"/>
    </font>
    <font>
      <b/>
      <i/>
      <sz val="8"/>
      <color theme="1"/>
      <name val="Aptos Narrow"/>
      <family val="2"/>
    </font>
    <font>
      <sz val="9"/>
      <color theme="1"/>
      <name val="Aptos Narrow"/>
      <family val="2"/>
    </font>
    <font>
      <sz val="11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44">
    <xf numFmtId="0" fontId="0" fillId="0" borderId="0" xfId="0"/>
    <xf numFmtId="14" fontId="0" fillId="0" borderId="0" xfId="0" applyNumberFormat="1"/>
    <xf numFmtId="4" fontId="1" fillId="3" borderId="0" xfId="0" applyNumberFormat="1" applyFont="1" applyFill="1"/>
    <xf numFmtId="0" fontId="0" fillId="0" borderId="0" xfId="0" applyAlignment="1">
      <alignment wrapText="1"/>
    </xf>
    <xf numFmtId="4" fontId="0" fillId="4" borderId="0" xfId="0" applyNumberFormat="1" applyFill="1" applyAlignment="1">
      <alignment wrapText="1"/>
    </xf>
    <xf numFmtId="0" fontId="4" fillId="0" borderId="0" xfId="1" applyFont="1" applyAlignment="1">
      <alignment horizontal="left" vertical="top"/>
    </xf>
    <xf numFmtId="0" fontId="4" fillId="0" borderId="1" xfId="1" applyFont="1" applyBorder="1" applyAlignment="1">
      <alignment horizontal="center" vertical="top" textRotation="180"/>
    </xf>
    <xf numFmtId="0" fontId="5" fillId="0" borderId="2" xfId="1" applyFont="1" applyBorder="1" applyAlignment="1">
      <alignment horizontal="left" vertical="top" indent="2"/>
    </xf>
    <xf numFmtId="0" fontId="5" fillId="0" borderId="3" xfId="1" applyFont="1" applyBorder="1" applyAlignment="1">
      <alignment horizontal="left" vertical="top" indent="2"/>
    </xf>
    <xf numFmtId="0" fontId="4" fillId="0" borderId="4" xfId="1" applyFont="1" applyBorder="1" applyAlignment="1">
      <alignment horizontal="left" vertical="top" indent="2"/>
    </xf>
    <xf numFmtId="0" fontId="4" fillId="0" borderId="5" xfId="1" applyFont="1" applyBorder="1" applyAlignment="1">
      <alignment horizontal="center" vertical="top" textRotation="180"/>
    </xf>
    <xf numFmtId="0" fontId="4" fillId="0" borderId="6" xfId="1" applyFont="1" applyBorder="1" applyAlignment="1">
      <alignment horizontal="left" vertical="top"/>
    </xf>
    <xf numFmtId="0" fontId="5" fillId="0" borderId="7" xfId="1" applyFont="1" applyBorder="1" applyAlignment="1">
      <alignment horizontal="left" vertical="top" indent="2"/>
    </xf>
    <xf numFmtId="0" fontId="4" fillId="0" borderId="8" xfId="1" applyFont="1" applyBorder="1" applyAlignment="1" applyProtection="1">
      <alignment horizontal="center" wrapText="1"/>
      <protection locked="0"/>
    </xf>
    <xf numFmtId="0" fontId="5" fillId="0" borderId="9" xfId="1" applyFont="1" applyBorder="1" applyAlignment="1">
      <alignment horizontal="left" vertical="top" wrapText="1"/>
    </xf>
    <xf numFmtId="0" fontId="4" fillId="0" borderId="10" xfId="1" applyFont="1" applyBorder="1" applyAlignment="1" applyProtection="1">
      <alignment vertical="top" wrapText="1"/>
      <protection locked="0"/>
    </xf>
    <xf numFmtId="0" fontId="4" fillId="0" borderId="12" xfId="1" applyFont="1" applyBorder="1" applyAlignment="1" applyProtection="1">
      <alignment horizontal="center" wrapText="1"/>
      <protection locked="0"/>
    </xf>
    <xf numFmtId="0" fontId="5" fillId="0" borderId="13" xfId="1" applyFont="1" applyBorder="1" applyAlignment="1">
      <alignment horizontal="left" vertical="top" wrapText="1"/>
    </xf>
    <xf numFmtId="0" fontId="4" fillId="0" borderId="13" xfId="1" applyFont="1" applyBorder="1" applyAlignment="1" applyProtection="1">
      <alignment vertical="top" wrapText="1"/>
      <protection locked="0"/>
    </xf>
    <xf numFmtId="0" fontId="4" fillId="0" borderId="15" xfId="1" applyFont="1" applyBorder="1" applyAlignment="1" applyProtection="1">
      <alignment horizontal="center" wrapText="1"/>
      <protection locked="0"/>
    </xf>
    <xf numFmtId="0" fontId="5" fillId="0" borderId="16" xfId="1" applyFont="1" applyBorder="1" applyAlignment="1">
      <alignment horizontal="left" vertical="top" wrapText="1"/>
    </xf>
    <xf numFmtId="0" fontId="4" fillId="0" borderId="16" xfId="1" applyFont="1" applyBorder="1" applyAlignment="1" applyProtection="1">
      <alignment vertical="top" wrapText="1"/>
      <protection locked="0"/>
    </xf>
    <xf numFmtId="0" fontId="4" fillId="0" borderId="18" xfId="1" applyFont="1" applyBorder="1" applyAlignment="1" applyProtection="1">
      <alignment horizontal="center" wrapText="1"/>
      <protection locked="0"/>
    </xf>
    <xf numFmtId="0" fontId="5" fillId="0" borderId="19" xfId="1" applyFont="1" applyBorder="1" applyAlignment="1">
      <alignment horizontal="left" vertical="top" wrapText="1"/>
    </xf>
    <xf numFmtId="0" fontId="4" fillId="0" borderId="20" xfId="1" applyFont="1" applyBorder="1" applyAlignment="1" applyProtection="1">
      <alignment horizontal="left" wrapText="1"/>
      <protection locked="0"/>
    </xf>
    <xf numFmtId="0" fontId="5" fillId="0" borderId="21" xfId="1" applyFont="1" applyBorder="1" applyAlignment="1">
      <alignment horizontal="left" vertical="top" wrapText="1"/>
    </xf>
    <xf numFmtId="0" fontId="4" fillId="0" borderId="22" xfId="1" applyFont="1" applyBorder="1" applyAlignment="1">
      <alignment horizontal="center" wrapText="1"/>
    </xf>
    <xf numFmtId="0" fontId="4" fillId="0" borderId="23" xfId="1" applyFont="1" applyBorder="1" applyAlignment="1">
      <alignment horizontal="left" wrapText="1"/>
    </xf>
    <xf numFmtId="164" fontId="4" fillId="0" borderId="26" xfId="1" applyNumberFormat="1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5" fillId="0" borderId="30" xfId="1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4" fillId="0" borderId="34" xfId="1" applyFont="1" applyBorder="1" applyAlignment="1" applyProtection="1">
      <alignment horizontal="center" wrapText="1"/>
      <protection locked="0"/>
    </xf>
    <xf numFmtId="0" fontId="5" fillId="0" borderId="35" xfId="1" applyFont="1" applyBorder="1" applyAlignment="1">
      <alignment horizontal="left" vertical="top" wrapText="1"/>
    </xf>
    <xf numFmtId="0" fontId="4" fillId="0" borderId="35" xfId="1" applyFont="1" applyBorder="1" applyAlignment="1" applyProtection="1">
      <alignment horizontal="left" wrapText="1" indent="4"/>
      <protection locked="0"/>
    </xf>
    <xf numFmtId="0" fontId="5" fillId="0" borderId="36" xfId="1" applyFont="1" applyBorder="1" applyAlignment="1">
      <alignment horizontal="left" vertical="top" wrapText="1"/>
    </xf>
    <xf numFmtId="0" fontId="4" fillId="0" borderId="26" xfId="1" applyFont="1" applyBorder="1" applyAlignment="1" applyProtection="1">
      <alignment horizontal="center" wrapText="1"/>
      <protection locked="0"/>
    </xf>
    <xf numFmtId="0" fontId="5" fillId="0" borderId="27" xfId="1" applyFont="1" applyBorder="1" applyAlignment="1">
      <alignment horizontal="left" vertical="top" wrapText="1"/>
    </xf>
    <xf numFmtId="0" fontId="4" fillId="0" borderId="27" xfId="1" applyFont="1" applyBorder="1" applyAlignment="1" applyProtection="1">
      <alignment horizontal="left" wrapText="1" indent="4"/>
      <protection locked="0"/>
    </xf>
    <xf numFmtId="0" fontId="5" fillId="0" borderId="37" xfId="1" applyFont="1" applyBorder="1" applyAlignment="1">
      <alignment horizontal="left" vertical="top" wrapText="1"/>
    </xf>
    <xf numFmtId="164" fontId="4" fillId="0" borderId="26" xfId="1" applyNumberFormat="1" applyFont="1" applyBorder="1" applyAlignment="1" applyProtection="1">
      <alignment horizontal="center" wrapText="1"/>
      <protection locked="0"/>
    </xf>
    <xf numFmtId="0" fontId="4" fillId="0" borderId="5" xfId="1" applyFont="1" applyBorder="1" applyAlignment="1">
      <alignment horizontal="left" vertical="top"/>
    </xf>
    <xf numFmtId="14" fontId="4" fillId="0" borderId="38" xfId="1" applyNumberFormat="1" applyFont="1" applyBorder="1" applyAlignment="1">
      <alignment horizontal="center" wrapText="1"/>
    </xf>
    <xf numFmtId="0" fontId="5" fillId="0" borderId="39" xfId="1" applyFont="1" applyBorder="1" applyAlignment="1">
      <alignment horizontal="left" vertical="top" wrapText="1"/>
    </xf>
    <xf numFmtId="0" fontId="4" fillId="0" borderId="39" xfId="1" applyFont="1" applyBorder="1" applyAlignment="1" applyProtection="1">
      <alignment horizontal="left" wrapText="1" indent="4"/>
      <protection locked="0"/>
    </xf>
    <xf numFmtId="0" fontId="5" fillId="0" borderId="40" xfId="1" applyFont="1" applyBorder="1" applyAlignment="1">
      <alignment horizontal="left" vertical="top" wrapText="1"/>
    </xf>
    <xf numFmtId="0" fontId="4" fillId="0" borderId="41" xfId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wrapText="1"/>
    </xf>
    <xf numFmtId="164" fontId="0" fillId="0" borderId="0" xfId="0" applyNumberFormat="1"/>
    <xf numFmtId="2" fontId="0" fillId="0" borderId="0" xfId="0" applyNumberFormat="1"/>
    <xf numFmtId="2" fontId="0" fillId="2" borderId="0" xfId="0" applyNumberFormat="1" applyFill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2" fillId="0" borderId="48" xfId="0" applyFont="1" applyBorder="1" applyAlignment="1">
      <alignment horizontal="center" wrapText="1"/>
    </xf>
    <xf numFmtId="0" fontId="12" fillId="0" borderId="49" xfId="0" applyFont="1" applyBorder="1" applyAlignment="1">
      <alignment horizontal="center" wrapText="1"/>
    </xf>
    <xf numFmtId="0" fontId="12" fillId="0" borderId="50" xfId="0" applyFont="1" applyBorder="1" applyAlignment="1">
      <alignment horizontal="center" wrapText="1"/>
    </xf>
    <xf numFmtId="0" fontId="12" fillId="6" borderId="7" xfId="0" applyFont="1" applyFill="1" applyBorder="1"/>
    <xf numFmtId="0" fontId="12" fillId="6" borderId="0" xfId="0" applyFont="1" applyFill="1"/>
    <xf numFmtId="0" fontId="12" fillId="6" borderId="6" xfId="0" applyFont="1" applyFill="1" applyBorder="1"/>
    <xf numFmtId="0" fontId="12" fillId="0" borderId="14" xfId="0" applyFont="1" applyBorder="1" applyAlignment="1" applyProtection="1">
      <alignment horizontal="center"/>
      <protection locked="0"/>
    </xf>
    <xf numFmtId="165" fontId="12" fillId="0" borderId="12" xfId="0" applyNumberFormat="1" applyFont="1" applyBorder="1" applyAlignment="1">
      <alignment horizontal="center"/>
    </xf>
    <xf numFmtId="0" fontId="12" fillId="8" borderId="49" xfId="0" applyFont="1" applyFill="1" applyBorder="1" applyAlignment="1">
      <alignment horizontal="left" indent="1"/>
    </xf>
    <xf numFmtId="165" fontId="13" fillId="7" borderId="49" xfId="0" applyNumberFormat="1" applyFont="1" applyFill="1" applyBorder="1" applyAlignment="1">
      <alignment horizontal="center"/>
    </xf>
    <xf numFmtId="164" fontId="12" fillId="7" borderId="49" xfId="0" applyNumberFormat="1" applyFont="1" applyFill="1" applyBorder="1" applyAlignment="1">
      <alignment horizontal="center"/>
    </xf>
    <xf numFmtId="165" fontId="12" fillId="7" borderId="51" xfId="0" applyNumberFormat="1" applyFont="1" applyFill="1" applyBorder="1" applyAlignment="1">
      <alignment horizontal="left" indent="2"/>
    </xf>
    <xf numFmtId="0" fontId="12" fillId="8" borderId="13" xfId="0" applyFont="1" applyFill="1" applyBorder="1" applyAlignment="1">
      <alignment horizontal="left" indent="1"/>
    </xf>
    <xf numFmtId="1" fontId="12" fillId="8" borderId="13" xfId="0" applyNumberFormat="1" applyFont="1" applyFill="1" applyBorder="1" applyAlignment="1">
      <alignment horizontal="left" indent="1"/>
    </xf>
    <xf numFmtId="0" fontId="12" fillId="8" borderId="13" xfId="0" applyFont="1" applyFill="1" applyBorder="1" applyAlignment="1">
      <alignment horizontal="center"/>
    </xf>
    <xf numFmtId="0" fontId="12" fillId="7" borderId="13" xfId="0" applyFont="1" applyFill="1" applyBorder="1" applyAlignment="1">
      <alignment horizontal="left" indent="1"/>
    </xf>
    <xf numFmtId="0" fontId="12" fillId="7" borderId="13" xfId="0" applyFont="1" applyFill="1" applyBorder="1" applyAlignment="1">
      <alignment horizontal="left" vertical="center" wrapText="1" indent="1"/>
    </xf>
    <xf numFmtId="0" fontId="12" fillId="7" borderId="52" xfId="0" applyFont="1" applyFill="1" applyBorder="1" applyAlignment="1">
      <alignment horizontal="left" vertical="center" wrapText="1" indent="1"/>
    </xf>
    <xf numFmtId="0" fontId="12" fillId="8" borderId="52" xfId="0" applyFont="1" applyFill="1" applyBorder="1" applyAlignment="1">
      <alignment horizontal="left" indent="1"/>
    </xf>
    <xf numFmtId="0" fontId="12" fillId="7" borderId="52" xfId="0" applyFont="1" applyFill="1" applyBorder="1" applyAlignment="1">
      <alignment horizontal="left" indent="1"/>
    </xf>
    <xf numFmtId="0" fontId="12" fillId="7" borderId="14" xfId="0" applyFont="1" applyFill="1" applyBorder="1" applyAlignment="1" applyProtection="1">
      <alignment horizontal="center"/>
      <protection locked="0"/>
    </xf>
    <xf numFmtId="0" fontId="12" fillId="7" borderId="13" xfId="0" applyFont="1" applyFill="1" applyBorder="1" applyProtection="1">
      <protection locked="0"/>
    </xf>
    <xf numFmtId="0" fontId="12" fillId="0" borderId="13" xfId="0" applyFont="1" applyBorder="1" applyProtection="1">
      <protection locked="0"/>
    </xf>
    <xf numFmtId="0" fontId="12" fillId="9" borderId="53" xfId="0" applyFont="1" applyFill="1" applyBorder="1" applyAlignment="1">
      <alignment horizontal="center"/>
    </xf>
    <xf numFmtId="0" fontId="12" fillId="9" borderId="54" xfId="0" applyFont="1" applyFill="1" applyBorder="1"/>
    <xf numFmtId="0" fontId="12" fillId="9" borderId="54" xfId="0" applyFont="1" applyFill="1" applyBorder="1" applyAlignment="1">
      <alignment horizontal="center"/>
    </xf>
    <xf numFmtId="0" fontId="12" fillId="9" borderId="55" xfId="0" applyFont="1" applyFill="1" applyBorder="1" applyAlignment="1">
      <alignment horizontal="center"/>
    </xf>
    <xf numFmtId="0" fontId="12" fillId="0" borderId="10" xfId="0" applyFont="1" applyBorder="1" applyAlignment="1">
      <alignment horizontal="center"/>
    </xf>
    <xf numFmtId="165" fontId="12" fillId="0" borderId="59" xfId="0" applyNumberFormat="1" applyFont="1" applyBorder="1" applyAlignment="1">
      <alignment horizontal="center"/>
    </xf>
    <xf numFmtId="0" fontId="15" fillId="0" borderId="44" xfId="0" applyFont="1" applyBorder="1"/>
    <xf numFmtId="0" fontId="16" fillId="0" borderId="43" xfId="0" applyFont="1" applyBorder="1" applyAlignment="1">
      <alignment horizontal="left" vertical="center" wrapText="1" indent="4"/>
    </xf>
    <xf numFmtId="0" fontId="15" fillId="0" borderId="7" xfId="0" applyFont="1" applyBorder="1"/>
    <xf numFmtId="0" fontId="16" fillId="0" borderId="0" xfId="0" applyFont="1" applyAlignment="1">
      <alignment horizontal="left" vertical="center" wrapText="1" indent="4"/>
    </xf>
    <xf numFmtId="0" fontId="18" fillId="0" borderId="45" xfId="0" applyFont="1" applyBorder="1" applyAlignment="1">
      <alignment horizontal="left" indent="1"/>
    </xf>
    <xf numFmtId="0" fontId="18" fillId="0" borderId="19" xfId="0" applyFont="1" applyBorder="1" applyAlignment="1">
      <alignment horizontal="left" indent="3"/>
    </xf>
    <xf numFmtId="0" fontId="18" fillId="0" borderId="60" xfId="0" applyFont="1" applyBorder="1" applyAlignment="1">
      <alignment horizontal="left" indent="1"/>
    </xf>
    <xf numFmtId="14" fontId="18" fillId="0" borderId="47" xfId="0" applyNumberFormat="1" applyFont="1" applyBorder="1" applyAlignment="1" applyProtection="1">
      <alignment horizontal="left" indent="2"/>
      <protection locked="0"/>
    </xf>
    <xf numFmtId="0" fontId="18" fillId="0" borderId="19" xfId="0" applyFont="1" applyBorder="1" applyAlignment="1" applyProtection="1">
      <alignment horizontal="left" indent="3"/>
      <protection locked="0"/>
    </xf>
    <xf numFmtId="0" fontId="15" fillId="0" borderId="0" xfId="0" applyFont="1"/>
    <xf numFmtId="0" fontId="18" fillId="0" borderId="45" xfId="0" applyFont="1" applyBorder="1" applyAlignment="1">
      <alignment horizontal="left"/>
    </xf>
    <xf numFmtId="0" fontId="14" fillId="0" borderId="58" xfId="0" applyFont="1" applyBorder="1" applyAlignment="1">
      <alignment horizontal="left" vertical="center" wrapText="1"/>
    </xf>
    <xf numFmtId="14" fontId="4" fillId="0" borderId="26" xfId="1" applyNumberFormat="1" applyFont="1" applyBorder="1" applyAlignment="1" applyProtection="1">
      <alignment horizontal="center" wrapText="1"/>
      <protection locked="0"/>
    </xf>
    <xf numFmtId="0" fontId="18" fillId="0" borderId="43" xfId="0" applyFont="1" applyBorder="1" applyAlignment="1" applyProtection="1">
      <alignment horizontal="left" indent="3"/>
      <protection locked="0"/>
    </xf>
    <xf numFmtId="0" fontId="18" fillId="0" borderId="61" xfId="0" applyFont="1" applyBorder="1" applyAlignment="1" applyProtection="1">
      <alignment horizontal="left" indent="3"/>
      <protection locked="0"/>
    </xf>
    <xf numFmtId="165" fontId="12" fillId="7" borderId="51" xfId="0" applyNumberFormat="1" applyFont="1" applyFill="1" applyBorder="1" applyAlignment="1">
      <alignment horizontal="center"/>
    </xf>
    <xf numFmtId="4" fontId="1" fillId="3" borderId="0" xfId="0" applyNumberFormat="1" applyFont="1" applyFill="1" applyAlignment="1">
      <alignment horizontal="right"/>
    </xf>
    <xf numFmtId="0" fontId="7" fillId="0" borderId="29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4" fillId="0" borderId="25" xfId="1" applyFont="1" applyBorder="1" applyAlignment="1">
      <alignment horizontal="left" wrapText="1"/>
    </xf>
    <xf numFmtId="0" fontId="4" fillId="0" borderId="24" xfId="1" applyFont="1" applyBorder="1" applyAlignment="1">
      <alignment horizontal="left" wrapText="1"/>
    </xf>
    <xf numFmtId="0" fontId="6" fillId="0" borderId="5" xfId="1" applyFont="1" applyBorder="1" applyAlignment="1">
      <alignment horizontal="center" vertical="top" textRotation="180"/>
    </xf>
    <xf numFmtId="0" fontId="5" fillId="0" borderId="7" xfId="1" applyFont="1" applyBorder="1" applyAlignment="1">
      <alignment horizontal="left" vertical="top" indent="2"/>
    </xf>
    <xf numFmtId="0" fontId="4" fillId="0" borderId="0" xfId="1" applyFont="1" applyAlignment="1">
      <alignment horizontal="left" vertical="top" indent="2"/>
    </xf>
    <xf numFmtId="0" fontId="5" fillId="0" borderId="17" xfId="1" applyFont="1" applyBorder="1" applyAlignment="1">
      <alignment horizontal="left" vertical="top" wrapText="1"/>
    </xf>
    <xf numFmtId="0" fontId="5" fillId="0" borderId="14" xfId="1" applyFont="1" applyBorder="1" applyAlignment="1">
      <alignment horizontal="left" vertical="top" wrapText="1"/>
    </xf>
    <xf numFmtId="0" fontId="5" fillId="0" borderId="11" xfId="1" applyFont="1" applyBorder="1" applyAlignment="1">
      <alignment horizontal="left" vertical="top" wrapText="1"/>
    </xf>
    <xf numFmtId="0" fontId="10" fillId="0" borderId="44" xfId="1" applyFont="1" applyBorder="1" applyAlignment="1">
      <alignment horizontal="center" vertical="center"/>
    </xf>
    <xf numFmtId="0" fontId="10" fillId="0" borderId="43" xfId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top"/>
    </xf>
    <xf numFmtId="0" fontId="5" fillId="0" borderId="3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top"/>
    </xf>
    <xf numFmtId="0" fontId="7" fillId="0" borderId="29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14" fillId="0" borderId="56" xfId="0" applyFont="1" applyBorder="1" applyAlignment="1">
      <alignment horizontal="left" vertical="center" wrapText="1"/>
    </xf>
    <xf numFmtId="0" fontId="14" fillId="0" borderId="57" xfId="0" applyFont="1" applyBorder="1" applyAlignment="1">
      <alignment horizontal="left" vertical="center" wrapText="1"/>
    </xf>
    <xf numFmtId="0" fontId="14" fillId="0" borderId="58" xfId="0" applyFont="1" applyBorder="1" applyAlignment="1">
      <alignment horizontal="left" vertical="center" wrapText="1"/>
    </xf>
    <xf numFmtId="0" fontId="16" fillId="0" borderId="43" xfId="0" applyFont="1" applyBorder="1" applyAlignment="1">
      <alignment horizontal="left" vertical="center" wrapText="1" indent="4"/>
    </xf>
    <xf numFmtId="0" fontId="16" fillId="0" borderId="0" xfId="0" applyFont="1" applyAlignment="1">
      <alignment horizontal="left" vertical="center" wrapText="1" indent="4"/>
    </xf>
    <xf numFmtId="0" fontId="15" fillId="0" borderId="43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8" fillId="0" borderId="46" xfId="0" applyFont="1" applyBorder="1" applyAlignment="1">
      <alignment horizontal="left" indent="3"/>
    </xf>
    <xf numFmtId="0" fontId="18" fillId="0" borderId="47" xfId="0" applyFont="1" applyBorder="1" applyAlignment="1">
      <alignment horizontal="left" indent="3"/>
    </xf>
    <xf numFmtId="0" fontId="18" fillId="0" borderId="46" xfId="0" applyFont="1" applyBorder="1" applyAlignment="1" applyProtection="1">
      <alignment horizontal="left" indent="3"/>
      <protection locked="0"/>
    </xf>
    <xf numFmtId="0" fontId="18" fillId="0" borderId="47" xfId="0" applyFont="1" applyBorder="1" applyAlignment="1" applyProtection="1">
      <alignment horizontal="left" indent="3"/>
      <protection locked="0"/>
    </xf>
    <xf numFmtId="0" fontId="18" fillId="5" borderId="44" xfId="0" applyFont="1" applyFill="1" applyBorder="1" applyAlignment="1">
      <alignment horizontal="center"/>
    </xf>
    <xf numFmtId="0" fontId="18" fillId="5" borderId="42" xfId="0" applyFont="1" applyFill="1" applyBorder="1" applyAlignment="1">
      <alignment horizontal="center"/>
    </xf>
    <xf numFmtId="0" fontId="18" fillId="5" borderId="3" xfId="0" applyFont="1" applyFill="1" applyBorder="1" applyAlignment="1">
      <alignment horizontal="center"/>
    </xf>
    <xf numFmtId="0" fontId="18" fillId="5" borderId="2" xfId="0" applyFont="1" applyFill="1" applyBorder="1" applyAlignment="1">
      <alignment horizontal="center"/>
    </xf>
    <xf numFmtId="0" fontId="18" fillId="0" borderId="20" xfId="0" applyFont="1" applyBorder="1" applyAlignment="1" applyProtection="1">
      <alignment horizontal="left" indent="3"/>
      <protection locked="0"/>
    </xf>
    <xf numFmtId="164" fontId="4" fillId="10" borderId="26" xfId="1" applyNumberFormat="1" applyFont="1" applyFill="1" applyBorder="1" applyAlignment="1" applyProtection="1">
      <alignment horizontal="center" vertical="center" wrapText="1"/>
      <protection locked="0"/>
    </xf>
    <xf numFmtId="164" fontId="0" fillId="10" borderId="0" xfId="0" applyNumberFormat="1" applyFill="1"/>
    <xf numFmtId="164" fontId="5" fillId="10" borderId="26" xfId="1" applyNumberFormat="1" applyFont="1" applyFill="1" applyBorder="1" applyAlignment="1" applyProtection="1">
      <alignment horizontal="center" vertical="center" wrapText="1"/>
      <protection locked="0"/>
    </xf>
    <xf numFmtId="164" fontId="19" fillId="0" borderId="26" xfId="1" applyNumberFormat="1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DB017F95-7253-4E41-BA08-071E8D5188DE}"/>
  </cellStyles>
  <dxfs count="7">
    <dxf>
      <numFmt numFmtId="19" formatCode="m/d/yyyy"/>
    </dxf>
    <dxf>
      <numFmt numFmtId="2" formatCode="0.00"/>
      <fill>
        <patternFill patternType="solid">
          <fgColor indexed="64"/>
          <bgColor rgb="FFFFFF99"/>
        </patternFill>
      </fill>
    </dxf>
    <dxf>
      <numFmt numFmtId="164" formatCode="0.000"/>
    </dxf>
    <dxf>
      <font>
        <b/>
      </font>
      <numFmt numFmtId="4" formatCode="#,##0.00"/>
      <fill>
        <patternFill patternType="solid">
          <fgColor indexed="64"/>
          <bgColor rgb="FFFFC000"/>
        </patternFill>
      </fill>
      <alignment horizontal="right" vertical="bottom" textRotation="0" wrapText="0" indent="0" justifyLastLine="0" shrinkToFit="0" readingOrder="0"/>
    </dxf>
    <dxf>
      <numFmt numFmtId="0" formatCode="General"/>
      <alignment horizontal="righ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119071</xdr:colOff>
      <xdr:row>62</xdr:row>
      <xdr:rowOff>89961</xdr:rowOff>
    </xdr:from>
    <xdr:ext cx="728661" cy="637114"/>
    <xdr:pic>
      <xdr:nvPicPr>
        <xdr:cNvPr id="2" name="Picture 1">
          <a:extLst>
            <a:ext uri="{FF2B5EF4-FFF2-40B4-BE49-F238E27FC236}">
              <a16:creationId xmlns:a16="http://schemas.microsoft.com/office/drawing/2014/main" id="{2BB51B49-4627-4123-9F92-AC439DB0C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0731" y="11428521"/>
          <a:ext cx="728661" cy="63711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79264</xdr:colOff>
      <xdr:row>0</xdr:row>
      <xdr:rowOff>44627</xdr:rowOff>
    </xdr:from>
    <xdr:to>
      <xdr:col>1</xdr:col>
      <xdr:colOff>299960</xdr:colOff>
      <xdr:row>1</xdr:row>
      <xdr:rowOff>183174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071289-BDFB-4BE4-9654-56F32A6A1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264" y="44627"/>
          <a:ext cx="771414" cy="3900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s.sweeney/RWVC%20Dropbox/RED-WHITE%20VALVE%20CORP.%20Team/EDA.Pricelist.MASTER/Current%20Pricelist.EDA.MAster/Worksheet%20for%20New%20List%20Price%20INTERNAL%20ONLY.xlsx" TargetMode="External"/><Relationship Id="rId2" Type="http://schemas.openxmlformats.org/officeDocument/2006/relationships/externalLinkPath" Target="file:///C:\Users\s.sweeney\RWVC%20Dropbox\RED-WHITE%20VALVE%20CORP.%20Team\EDA.Pricelist.MASTER\Current%20Pricelist.EDA.MAster\Worksheet%20for%20New%20List%20Price%20INTERNAL%20ONLY.xlsx" TargetMode="External"/><Relationship Id="rId1" Type="http://schemas.openxmlformats.org/officeDocument/2006/relationships/externalLinkPath" Target="/Users/s.sweeney/RWVC%20Dropbox/RED-WHITE%20VALVE%20CORP.%20Team/EDA.Pricelist.MASTER/Current%20Pricelist.EDA.MAster/Worksheet%20for%20New%20List%20Price%20INTERNAL%20ONL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</sheetNames>
    <sheetDataSet>
      <sheetData sheetId="0">
        <row r="1">
          <cell r="A1" t="str">
            <v>As of 5/19/2026</v>
          </cell>
          <cell r="D1" t="str">
            <v>Price File as of</v>
          </cell>
          <cell r="E1">
            <v>46174</v>
          </cell>
          <cell r="F1" t="str">
            <v>Supercedes</v>
          </cell>
          <cell r="G1">
            <v>46054</v>
          </cell>
          <cell r="H1" t="str">
            <v>6/1/26 List Price</v>
          </cell>
        </row>
        <row r="2">
          <cell r="A2" t="str">
            <v>ItemCode</v>
          </cell>
          <cell r="B2" t="str">
            <v>PrimaryVendorNo</v>
          </cell>
          <cell r="C2" t="str">
            <v>InactiveItem</v>
          </cell>
          <cell r="D2" t="str">
            <v>ItemCodeDesc</v>
          </cell>
          <cell r="E2" t="str">
            <v>UDF_UPC1</v>
          </cell>
          <cell r="F2" t="str">
            <v>ProductLine</v>
          </cell>
          <cell r="G2" t="str">
            <v>UDF_MATERIAL</v>
          </cell>
          <cell r="H2" t="str">
            <v>New List Price - Date 6/1/26</v>
          </cell>
          <cell r="I2" t="str">
            <v>TotalQuantityOnHand</v>
          </cell>
          <cell r="J2" t="str">
            <v>DateCreated</v>
          </cell>
          <cell r="K2" t="str">
            <v>C.O.O.</v>
          </cell>
          <cell r="L2" t="str">
            <v>Carton Qty</v>
          </cell>
          <cell r="M2" t="str">
            <v>Individual Weight</v>
          </cell>
        </row>
        <row r="3">
          <cell r="A3" t="str">
            <v>9517AB 1</v>
          </cell>
          <cell r="B3" t="str">
            <v>VIR 1</v>
          </cell>
          <cell r="C3" t="str">
            <v>N</v>
          </cell>
          <cell r="D3" t="str">
            <v>AB DZR BRASS BALANCING VLV THD</v>
          </cell>
          <cell r="E3" t="str">
            <v>670779702179</v>
          </cell>
          <cell r="F3" t="str">
            <v>ABBV</v>
          </cell>
          <cell r="G3" t="str">
            <v>BRASS AB</v>
          </cell>
          <cell r="H3">
            <v>215.46</v>
          </cell>
          <cell r="I3">
            <v>719</v>
          </cell>
          <cell r="J3">
            <v>41022</v>
          </cell>
          <cell r="K3" t="str">
            <v>Italy</v>
          </cell>
          <cell r="L3" t="str">
            <v>10</v>
          </cell>
          <cell r="M3" t="str">
            <v>1.68</v>
          </cell>
        </row>
        <row r="4">
          <cell r="A4" t="str">
            <v>9517AB 1/2</v>
          </cell>
          <cell r="B4" t="str">
            <v>VIR 1</v>
          </cell>
          <cell r="C4" t="str">
            <v>N</v>
          </cell>
          <cell r="D4" t="str">
            <v>AB DZR BRASS BALANCING VLV THD</v>
          </cell>
          <cell r="E4" t="str">
            <v>670779702155</v>
          </cell>
          <cell r="F4" t="str">
            <v>ABBV</v>
          </cell>
          <cell r="G4" t="str">
            <v>BRASS AB</v>
          </cell>
          <cell r="H4">
            <v>182.58</v>
          </cell>
          <cell r="I4">
            <v>1205</v>
          </cell>
          <cell r="J4">
            <v>41022</v>
          </cell>
          <cell r="K4" t="str">
            <v>Italy</v>
          </cell>
          <cell r="L4" t="str">
            <v>20</v>
          </cell>
          <cell r="M4" t="str">
            <v>1.24</v>
          </cell>
        </row>
        <row r="5">
          <cell r="A5" t="str">
            <v>9517AB 1-1/2</v>
          </cell>
          <cell r="B5" t="str">
            <v>VIR 1</v>
          </cell>
          <cell r="C5" t="str">
            <v>N</v>
          </cell>
          <cell r="D5" t="str">
            <v>AB DZR BRASS BALANCING VLV THD</v>
          </cell>
          <cell r="E5" t="str">
            <v>670779702193</v>
          </cell>
          <cell r="F5" t="str">
            <v>ABBV</v>
          </cell>
          <cell r="G5" t="str">
            <v>BRASS AB</v>
          </cell>
          <cell r="H5">
            <v>351.85</v>
          </cell>
          <cell r="I5">
            <v>2401</v>
          </cell>
          <cell r="J5">
            <v>41022</v>
          </cell>
          <cell r="K5" t="str">
            <v>Italy</v>
          </cell>
          <cell r="L5" t="str">
            <v>10</v>
          </cell>
          <cell r="M5" t="str">
            <v>3.44</v>
          </cell>
        </row>
        <row r="6">
          <cell r="A6" t="str">
            <v>9517AB 1-1/4</v>
          </cell>
          <cell r="B6" t="str">
            <v>VIR 1</v>
          </cell>
          <cell r="C6" t="str">
            <v>N</v>
          </cell>
          <cell r="D6" t="str">
            <v>AB DZR BRASS BALANCING VLV THD</v>
          </cell>
          <cell r="E6" t="str">
            <v>670779702186</v>
          </cell>
          <cell r="F6" t="str">
            <v>ABBV</v>
          </cell>
          <cell r="G6" t="str">
            <v>BRASS AB</v>
          </cell>
          <cell r="H6">
            <v>301.33</v>
          </cell>
          <cell r="I6">
            <v>137</v>
          </cell>
          <cell r="J6">
            <v>41022</v>
          </cell>
          <cell r="K6" t="str">
            <v>Italy</v>
          </cell>
          <cell r="L6" t="str">
            <v>10</v>
          </cell>
          <cell r="M6" t="str">
            <v>2.74</v>
          </cell>
        </row>
        <row r="7">
          <cell r="A7" t="str">
            <v>9517AB 2</v>
          </cell>
          <cell r="B7" t="str">
            <v>VIR 1</v>
          </cell>
          <cell r="C7" t="str">
            <v>N</v>
          </cell>
          <cell r="D7" t="str">
            <v>AB DZR BRASS BALANCING VLV THD</v>
          </cell>
          <cell r="E7" t="str">
            <v>670779702209</v>
          </cell>
          <cell r="F7" t="str">
            <v>ABBV</v>
          </cell>
          <cell r="G7" t="str">
            <v>BRASS AB</v>
          </cell>
          <cell r="H7">
            <v>452.56</v>
          </cell>
          <cell r="I7">
            <v>149</v>
          </cell>
          <cell r="J7">
            <v>41022</v>
          </cell>
          <cell r="K7" t="str">
            <v>Italy</v>
          </cell>
          <cell r="L7" t="str">
            <v>5</v>
          </cell>
          <cell r="M7" t="str">
            <v>4.74</v>
          </cell>
        </row>
        <row r="8">
          <cell r="A8" t="str">
            <v>9517AB 3/4</v>
          </cell>
          <cell r="B8" t="str">
            <v>VIR 1</v>
          </cell>
          <cell r="C8" t="str">
            <v>N</v>
          </cell>
          <cell r="D8" t="str">
            <v>AB DZR BRASS BALANCING VLV THD</v>
          </cell>
          <cell r="E8" t="str">
            <v>670779702162</v>
          </cell>
          <cell r="F8" t="str">
            <v>ABBV</v>
          </cell>
          <cell r="G8" t="str">
            <v>BRASS AB</v>
          </cell>
          <cell r="H8">
            <v>193.62</v>
          </cell>
          <cell r="I8">
            <v>2010</v>
          </cell>
          <cell r="J8">
            <v>41022</v>
          </cell>
          <cell r="K8" t="str">
            <v>Italy</v>
          </cell>
          <cell r="L8" t="str">
            <v>15</v>
          </cell>
          <cell r="M8" t="str">
            <v>1.42</v>
          </cell>
        </row>
        <row r="9">
          <cell r="A9" t="str">
            <v>9517ABL 1/2</v>
          </cell>
          <cell r="B9" t="str">
            <v>VIR 1</v>
          </cell>
          <cell r="C9" t="str">
            <v>N</v>
          </cell>
          <cell r="D9" t="str">
            <v>AB DZR BRS BALANCNG VLV LF THD</v>
          </cell>
          <cell r="E9" t="str">
            <v>670779708287</v>
          </cell>
          <cell r="F9" t="str">
            <v>ABBV</v>
          </cell>
          <cell r="G9" t="str">
            <v>BRASS AB</v>
          </cell>
          <cell r="H9">
            <v>182.58</v>
          </cell>
          <cell r="I9">
            <v>1842</v>
          </cell>
          <cell r="J9">
            <v>41600</v>
          </cell>
          <cell r="K9" t="str">
            <v>Italy</v>
          </cell>
          <cell r="L9" t="str">
            <v>20</v>
          </cell>
          <cell r="M9" t="str">
            <v>1.24</v>
          </cell>
        </row>
        <row r="10">
          <cell r="A10" t="str">
            <v>9517ABU 1/2</v>
          </cell>
          <cell r="B10" t="str">
            <v>VIR 1</v>
          </cell>
          <cell r="C10" t="str">
            <v>N</v>
          </cell>
          <cell r="D10" t="str">
            <v>AB DZR BRS BALANCNG VLV ULF TH</v>
          </cell>
          <cell r="E10" t="str">
            <v>670779708294</v>
          </cell>
          <cell r="F10" t="str">
            <v>ABBV</v>
          </cell>
          <cell r="G10" t="str">
            <v>BRASS AB</v>
          </cell>
          <cell r="H10">
            <v>182.58</v>
          </cell>
          <cell r="I10">
            <v>1129</v>
          </cell>
          <cell r="J10">
            <v>41600</v>
          </cell>
          <cell r="K10" t="str">
            <v>Italy</v>
          </cell>
          <cell r="L10" t="str">
            <v>20</v>
          </cell>
          <cell r="M10" t="str">
            <v>1.24</v>
          </cell>
        </row>
        <row r="11">
          <cell r="A11" t="str">
            <v>9519AB 1</v>
          </cell>
          <cell r="B11" t="str">
            <v>VIR 1</v>
          </cell>
          <cell r="C11" t="str">
            <v>N</v>
          </cell>
          <cell r="D11" t="str">
            <v>AB DZR BRASS BALANCING VLV CXC</v>
          </cell>
          <cell r="E11" t="str">
            <v>670779702230</v>
          </cell>
          <cell r="F11" t="str">
            <v>ABBV</v>
          </cell>
          <cell r="G11" t="str">
            <v>BRASS AB</v>
          </cell>
          <cell r="H11">
            <v>215.46</v>
          </cell>
          <cell r="I11">
            <v>338</v>
          </cell>
          <cell r="J11">
            <v>41022</v>
          </cell>
          <cell r="K11" t="str">
            <v>Italy</v>
          </cell>
          <cell r="L11" t="str">
            <v>10</v>
          </cell>
          <cell r="M11" t="str">
            <v>1.52</v>
          </cell>
        </row>
        <row r="12">
          <cell r="A12" t="str">
            <v>9519AB 1/2</v>
          </cell>
          <cell r="B12" t="str">
            <v>VIR 1</v>
          </cell>
          <cell r="C12" t="str">
            <v>N</v>
          </cell>
          <cell r="D12" t="str">
            <v>AB DZR BRASS BALANCING VLV CXC</v>
          </cell>
          <cell r="E12" t="str">
            <v>670779702216</v>
          </cell>
          <cell r="F12" t="str">
            <v>ABBV</v>
          </cell>
          <cell r="G12" t="str">
            <v>BRASS AB</v>
          </cell>
          <cell r="H12">
            <v>182.58</v>
          </cell>
          <cell r="I12">
            <v>742</v>
          </cell>
          <cell r="J12">
            <v>41022</v>
          </cell>
          <cell r="K12" t="str">
            <v>Italy</v>
          </cell>
          <cell r="L12" t="str">
            <v>20</v>
          </cell>
          <cell r="M12" t="str">
            <v>1.16</v>
          </cell>
        </row>
        <row r="13">
          <cell r="A13" t="str">
            <v>9519AB 1-1/2</v>
          </cell>
          <cell r="B13" t="str">
            <v>VIR 1</v>
          </cell>
          <cell r="C13" t="str">
            <v>N</v>
          </cell>
          <cell r="D13" t="str">
            <v>AB DZR BRASS BALANCING VLV CXC</v>
          </cell>
          <cell r="E13" t="str">
            <v>670779702254</v>
          </cell>
          <cell r="F13" t="str">
            <v>ABBV</v>
          </cell>
          <cell r="G13" t="str">
            <v>BRASS AB</v>
          </cell>
          <cell r="H13">
            <v>351.85</v>
          </cell>
          <cell r="I13">
            <v>198</v>
          </cell>
          <cell r="J13">
            <v>41022</v>
          </cell>
          <cell r="K13" t="str">
            <v>Italy</v>
          </cell>
          <cell r="L13" t="str">
            <v>10</v>
          </cell>
          <cell r="M13" t="str">
            <v>3.12</v>
          </cell>
        </row>
        <row r="14">
          <cell r="A14" t="str">
            <v>9519AB 1-1/4</v>
          </cell>
          <cell r="B14" t="str">
            <v>VIR 1</v>
          </cell>
          <cell r="C14" t="str">
            <v>N</v>
          </cell>
          <cell r="D14" t="str">
            <v>AB DZR BRASS BALANCING VLV CXC</v>
          </cell>
          <cell r="E14" t="str">
            <v>670779702247</v>
          </cell>
          <cell r="F14" t="str">
            <v>ABBV</v>
          </cell>
          <cell r="G14" t="str">
            <v>BRASS AB</v>
          </cell>
          <cell r="H14">
            <v>301.33</v>
          </cell>
          <cell r="I14">
            <v>149</v>
          </cell>
          <cell r="J14">
            <v>41022</v>
          </cell>
          <cell r="K14" t="str">
            <v>Italy</v>
          </cell>
          <cell r="L14" t="str">
            <v>10</v>
          </cell>
          <cell r="M14" t="str">
            <v>2.46</v>
          </cell>
        </row>
        <row r="15">
          <cell r="A15" t="str">
            <v>9519AB 2</v>
          </cell>
          <cell r="B15" t="str">
            <v>VIR 1</v>
          </cell>
          <cell r="C15" t="str">
            <v>N</v>
          </cell>
          <cell r="D15" t="str">
            <v>AB DZR BRASS BALANCING VLV CXC</v>
          </cell>
          <cell r="E15" t="str">
            <v>670779702261</v>
          </cell>
          <cell r="F15" t="str">
            <v>ABBV</v>
          </cell>
          <cell r="G15" t="str">
            <v>BRASS AB</v>
          </cell>
          <cell r="H15">
            <v>452.56</v>
          </cell>
          <cell r="I15">
            <v>168</v>
          </cell>
          <cell r="J15">
            <v>41022</v>
          </cell>
          <cell r="K15" t="str">
            <v>Italy</v>
          </cell>
          <cell r="L15" t="str">
            <v>5</v>
          </cell>
          <cell r="M15" t="str">
            <v>4.54</v>
          </cell>
        </row>
        <row r="16">
          <cell r="A16" t="str">
            <v>9519AB 3/4</v>
          </cell>
          <cell r="B16" t="str">
            <v>VIR 1</v>
          </cell>
          <cell r="C16" t="str">
            <v>N</v>
          </cell>
          <cell r="D16" t="str">
            <v>AB DZR BRASS BALANCING VLV CXC</v>
          </cell>
          <cell r="E16" t="str">
            <v>670779702223</v>
          </cell>
          <cell r="F16" t="str">
            <v>ABBV</v>
          </cell>
          <cell r="G16" t="str">
            <v>BRASS AB</v>
          </cell>
          <cell r="H16">
            <v>193.62</v>
          </cell>
          <cell r="I16">
            <v>812</v>
          </cell>
          <cell r="J16">
            <v>41022</v>
          </cell>
          <cell r="K16" t="str">
            <v>Italy</v>
          </cell>
          <cell r="L16" t="str">
            <v>15</v>
          </cell>
          <cell r="M16" t="str">
            <v>1.28</v>
          </cell>
        </row>
        <row r="17">
          <cell r="A17" t="str">
            <v>9519ABL 1/2</v>
          </cell>
          <cell r="B17" t="str">
            <v>VIR 1</v>
          </cell>
          <cell r="C17" t="str">
            <v>N</v>
          </cell>
          <cell r="D17" t="str">
            <v>AB DZR BRS BALANCG VLV  LF CXC</v>
          </cell>
          <cell r="E17" t="str">
            <v>670779708300</v>
          </cell>
          <cell r="F17" t="str">
            <v>ABBV</v>
          </cell>
          <cell r="G17" t="str">
            <v>BRASS AB</v>
          </cell>
          <cell r="H17">
            <v>182.58</v>
          </cell>
          <cell r="I17">
            <v>552</v>
          </cell>
          <cell r="J17">
            <v>41600</v>
          </cell>
          <cell r="K17" t="str">
            <v>Italy</v>
          </cell>
          <cell r="L17" t="str">
            <v>20</v>
          </cell>
          <cell r="M17" t="str">
            <v>1.16</v>
          </cell>
        </row>
        <row r="18">
          <cell r="A18" t="str">
            <v>9519ABU 1/2</v>
          </cell>
          <cell r="B18" t="str">
            <v>VIR 1</v>
          </cell>
          <cell r="C18" t="str">
            <v>N</v>
          </cell>
          <cell r="D18" t="str">
            <v>AB DZR BRS BALNCNG VLV ULF CXC</v>
          </cell>
          <cell r="E18" t="str">
            <v>670779708317</v>
          </cell>
          <cell r="F18" t="str">
            <v>ABBV</v>
          </cell>
          <cell r="G18" t="str">
            <v>BRASS AB</v>
          </cell>
          <cell r="H18">
            <v>182.58</v>
          </cell>
          <cell r="I18">
            <v>1232</v>
          </cell>
          <cell r="J18">
            <v>41603</v>
          </cell>
          <cell r="K18" t="str">
            <v>Italy</v>
          </cell>
          <cell r="L18" t="str">
            <v>20</v>
          </cell>
          <cell r="M18" t="str">
            <v>1.16</v>
          </cell>
        </row>
        <row r="19">
          <cell r="A19" t="str">
            <v>9527AB 1</v>
          </cell>
          <cell r="B19" t="str">
            <v>VIR C</v>
          </cell>
          <cell r="C19" t="str">
            <v>N</v>
          </cell>
          <cell r="D19" t="str">
            <v>AB BALANCING VALVE - MINI FNPT</v>
          </cell>
          <cell r="E19" t="str">
            <v>670779703046</v>
          </cell>
          <cell r="F19" t="str">
            <v>ABBV</v>
          </cell>
          <cell r="G19" t="str">
            <v>BRASS AB</v>
          </cell>
          <cell r="H19">
            <v>230.87</v>
          </cell>
          <cell r="I19">
            <v>117</v>
          </cell>
          <cell r="J19">
            <v>41376</v>
          </cell>
          <cell r="K19" t="str">
            <v>China</v>
          </cell>
          <cell r="L19" t="str">
            <v>20</v>
          </cell>
          <cell r="M19" t="str">
            <v>1.4</v>
          </cell>
        </row>
        <row r="20">
          <cell r="A20" t="str">
            <v>9527AB 1/2</v>
          </cell>
          <cell r="B20" t="str">
            <v>VIR C</v>
          </cell>
          <cell r="C20" t="str">
            <v>N</v>
          </cell>
          <cell r="D20" t="str">
            <v>AB BALANCING VALVE - MINI FNPT</v>
          </cell>
          <cell r="E20" t="str">
            <v>670779703190</v>
          </cell>
          <cell r="F20" t="str">
            <v>ABBV</v>
          </cell>
          <cell r="G20" t="str">
            <v>BRASS AB</v>
          </cell>
          <cell r="H20">
            <v>163.15</v>
          </cell>
          <cell r="I20">
            <v>2043</v>
          </cell>
          <cell r="J20">
            <v>41248</v>
          </cell>
          <cell r="K20" t="str">
            <v>China</v>
          </cell>
          <cell r="L20" t="str">
            <v>20</v>
          </cell>
          <cell r="M20" t="str">
            <v>0.78</v>
          </cell>
        </row>
        <row r="21">
          <cell r="A21" t="str">
            <v>9527AB 1-1/2</v>
          </cell>
          <cell r="B21" t="str">
            <v>VIR C</v>
          </cell>
          <cell r="C21" t="str">
            <v>N</v>
          </cell>
          <cell r="D21" t="str">
            <v>AB BALANCING VALVE - MINI FNPT</v>
          </cell>
          <cell r="E21" t="str">
            <v>670779711638</v>
          </cell>
          <cell r="F21" t="str">
            <v>ABBV</v>
          </cell>
          <cell r="G21" t="str">
            <v>BRASS AB</v>
          </cell>
          <cell r="H21">
            <v>272.64999999999998</v>
          </cell>
          <cell r="I21">
            <v>52</v>
          </cell>
          <cell r="J21">
            <v>42199</v>
          </cell>
          <cell r="K21" t="str">
            <v>China</v>
          </cell>
          <cell r="L21" t="str">
            <v>15</v>
          </cell>
          <cell r="M21" t="str">
            <v>2.6</v>
          </cell>
        </row>
        <row r="22">
          <cell r="A22" t="str">
            <v>9527AB 1-1/4</v>
          </cell>
          <cell r="B22" t="str">
            <v>VIR C</v>
          </cell>
          <cell r="C22" t="str">
            <v>N</v>
          </cell>
          <cell r="D22" t="str">
            <v>AB BALANCING VALVE - MINI FNPT</v>
          </cell>
          <cell r="E22" t="str">
            <v>670779711621</v>
          </cell>
          <cell r="F22" t="str">
            <v>ABBV</v>
          </cell>
          <cell r="G22" t="str">
            <v>BRASS AB</v>
          </cell>
          <cell r="H22">
            <v>241.64</v>
          </cell>
          <cell r="I22">
            <v>352</v>
          </cell>
          <cell r="J22">
            <v>42199</v>
          </cell>
          <cell r="K22" t="str">
            <v>China</v>
          </cell>
          <cell r="L22" t="str">
            <v>18</v>
          </cell>
          <cell r="M22" t="str">
            <v>2.06</v>
          </cell>
        </row>
        <row r="23">
          <cell r="A23" t="str">
            <v>9527AB 2</v>
          </cell>
          <cell r="B23" t="str">
            <v>VIR C</v>
          </cell>
          <cell r="C23" t="str">
            <v>N</v>
          </cell>
          <cell r="D23" t="str">
            <v>AB BALANCING VALVE - MINI FNPT</v>
          </cell>
          <cell r="E23" t="str">
            <v>670779711645</v>
          </cell>
          <cell r="F23" t="str">
            <v>ABBV</v>
          </cell>
          <cell r="G23" t="str">
            <v>BRASS AB</v>
          </cell>
          <cell r="H23">
            <v>349.58</v>
          </cell>
          <cell r="I23">
            <v>45</v>
          </cell>
          <cell r="J23">
            <v>42199</v>
          </cell>
          <cell r="K23" t="str">
            <v>China</v>
          </cell>
          <cell r="L23" t="str">
            <v>15</v>
          </cell>
          <cell r="M23" t="str">
            <v>3.68</v>
          </cell>
        </row>
        <row r="24">
          <cell r="A24" t="str">
            <v>9527AB 3/4</v>
          </cell>
          <cell r="B24" t="str">
            <v>VIR C</v>
          </cell>
          <cell r="C24" t="str">
            <v>N</v>
          </cell>
          <cell r="D24" t="str">
            <v>AB BALANCING VALVE - MINI FNPT</v>
          </cell>
          <cell r="E24" t="str">
            <v>670779703206</v>
          </cell>
          <cell r="F24" t="str">
            <v>ABBV</v>
          </cell>
          <cell r="G24" t="str">
            <v>BRASS AB</v>
          </cell>
          <cell r="H24">
            <v>187.62</v>
          </cell>
          <cell r="I24">
            <v>2148</v>
          </cell>
          <cell r="J24">
            <v>41248</v>
          </cell>
          <cell r="K24" t="str">
            <v>China</v>
          </cell>
          <cell r="L24" t="str">
            <v>20</v>
          </cell>
          <cell r="M24" t="str">
            <v>0.98</v>
          </cell>
        </row>
        <row r="25">
          <cell r="A25" t="str">
            <v>9527ABL 1/2</v>
          </cell>
          <cell r="B25" t="str">
            <v>VIR C</v>
          </cell>
          <cell r="C25" t="str">
            <v>N</v>
          </cell>
          <cell r="D25" t="str">
            <v>AB BALANCING VLV LF -MINI FNPT</v>
          </cell>
          <cell r="E25" t="str">
            <v>670779703039</v>
          </cell>
          <cell r="F25" t="str">
            <v>ABBV</v>
          </cell>
          <cell r="G25" t="str">
            <v>BRASS AB</v>
          </cell>
          <cell r="H25">
            <v>163.15</v>
          </cell>
          <cell r="I25">
            <v>1661</v>
          </cell>
          <cell r="J25">
            <v>41376</v>
          </cell>
          <cell r="K25" t="str">
            <v>China</v>
          </cell>
          <cell r="L25" t="str">
            <v>20</v>
          </cell>
          <cell r="M25" t="str">
            <v>0.78</v>
          </cell>
        </row>
        <row r="26">
          <cell r="A26" t="str">
            <v>9529AB 1/2</v>
          </cell>
          <cell r="B26" t="str">
            <v>VIR C</v>
          </cell>
          <cell r="C26" t="str">
            <v>N</v>
          </cell>
          <cell r="D26" t="str">
            <v>AB BALANCING VALVE - MINI CXC</v>
          </cell>
          <cell r="E26" t="str">
            <v>670779703213</v>
          </cell>
          <cell r="F26" t="str">
            <v>ABBV</v>
          </cell>
          <cell r="G26" t="str">
            <v>BRASS AB</v>
          </cell>
          <cell r="H26">
            <v>163.15</v>
          </cell>
          <cell r="I26">
            <v>3274</v>
          </cell>
          <cell r="J26">
            <v>41248</v>
          </cell>
          <cell r="K26" t="str">
            <v>China</v>
          </cell>
          <cell r="L26" t="str">
            <v>20</v>
          </cell>
          <cell r="M26" t="str">
            <v>0.7</v>
          </cell>
        </row>
        <row r="27">
          <cell r="A27" t="str">
            <v>9529AB 3/4</v>
          </cell>
          <cell r="B27" t="str">
            <v>VIR C</v>
          </cell>
          <cell r="C27" t="str">
            <v>N</v>
          </cell>
          <cell r="D27" t="str">
            <v>AB BALANCING VALVE - MINI CXC</v>
          </cell>
          <cell r="E27" t="str">
            <v>670779703220</v>
          </cell>
          <cell r="F27" t="str">
            <v>ABBV</v>
          </cell>
          <cell r="G27" t="str">
            <v>BRASS AB</v>
          </cell>
          <cell r="H27">
            <v>187.62</v>
          </cell>
          <cell r="I27">
            <v>2510</v>
          </cell>
          <cell r="J27">
            <v>41248</v>
          </cell>
          <cell r="K27" t="str">
            <v>China</v>
          </cell>
          <cell r="L27" t="str">
            <v>20</v>
          </cell>
          <cell r="M27" t="str">
            <v>0.94</v>
          </cell>
        </row>
        <row r="28">
          <cell r="A28" t="str">
            <v>5044AB 1</v>
          </cell>
          <cell r="B28" t="str">
            <v>VIR 1</v>
          </cell>
          <cell r="C28" t="str">
            <v>N</v>
          </cell>
          <cell r="D28" t="str">
            <v>LOW LEAD BRASS BALL VALVE IPS</v>
          </cell>
          <cell r="E28" t="str">
            <v>670779454061</v>
          </cell>
          <cell r="F28" t="str">
            <v>ABCI</v>
          </cell>
          <cell r="G28" t="str">
            <v>BRASS AB</v>
          </cell>
          <cell r="H28">
            <v>72</v>
          </cell>
          <cell r="I28">
            <v>7642</v>
          </cell>
          <cell r="J28">
            <v>40476</v>
          </cell>
          <cell r="K28" t="str">
            <v>Italy</v>
          </cell>
          <cell r="L28" t="str">
            <v>35</v>
          </cell>
          <cell r="M28" t="str">
            <v>1.34</v>
          </cell>
        </row>
        <row r="29">
          <cell r="A29" t="str">
            <v>5044AB 1/2</v>
          </cell>
          <cell r="B29" t="str">
            <v>VIR 1</v>
          </cell>
          <cell r="C29" t="str">
            <v>N</v>
          </cell>
          <cell r="D29" t="str">
            <v>LOW LEAD BRASS BALL VALVE IPS</v>
          </cell>
          <cell r="E29" t="str">
            <v>670779454047</v>
          </cell>
          <cell r="F29" t="str">
            <v>ABCI</v>
          </cell>
          <cell r="G29" t="str">
            <v>BRASS AB</v>
          </cell>
          <cell r="H29">
            <v>32.19</v>
          </cell>
          <cell r="I29">
            <v>6988</v>
          </cell>
          <cell r="J29">
            <v>40476</v>
          </cell>
          <cell r="K29" t="str">
            <v>Italy</v>
          </cell>
          <cell r="L29" t="str">
            <v>80</v>
          </cell>
          <cell r="M29" t="str">
            <v>0.58</v>
          </cell>
        </row>
        <row r="30">
          <cell r="A30" t="str">
            <v>5044AB 1/4</v>
          </cell>
          <cell r="B30" t="str">
            <v>VIR 1</v>
          </cell>
          <cell r="C30" t="str">
            <v>N</v>
          </cell>
          <cell r="D30" t="str">
            <v>LOW LEAD BRASS BALL VALVE IPS</v>
          </cell>
          <cell r="E30" t="str">
            <v>670779703275</v>
          </cell>
          <cell r="F30" t="str">
            <v>ABCI</v>
          </cell>
          <cell r="G30" t="str">
            <v>BRASS AB</v>
          </cell>
          <cell r="H30">
            <v>32.19</v>
          </cell>
          <cell r="I30">
            <v>1085</v>
          </cell>
          <cell r="J30">
            <v>41467</v>
          </cell>
          <cell r="K30" t="str">
            <v>Italy</v>
          </cell>
          <cell r="L30" t="str">
            <v>80</v>
          </cell>
          <cell r="M30" t="str">
            <v>0.34</v>
          </cell>
        </row>
        <row r="31">
          <cell r="A31" t="str">
            <v>5044AB 1-1/2</v>
          </cell>
          <cell r="B31" t="str">
            <v>VIR 1</v>
          </cell>
          <cell r="C31" t="str">
            <v>N</v>
          </cell>
          <cell r="D31" t="str">
            <v>LOW LEAD BRASS BALL VALVE IPS</v>
          </cell>
          <cell r="E31" t="str">
            <v>670779454085</v>
          </cell>
          <cell r="F31" t="str">
            <v>ABCI</v>
          </cell>
          <cell r="G31" t="str">
            <v>BRASS AB</v>
          </cell>
          <cell r="H31">
            <v>169.04</v>
          </cell>
          <cell r="I31">
            <v>2119</v>
          </cell>
          <cell r="J31">
            <v>40476</v>
          </cell>
          <cell r="K31" t="str">
            <v>Italy</v>
          </cell>
          <cell r="L31" t="str">
            <v>15</v>
          </cell>
          <cell r="M31" t="str">
            <v>3.12</v>
          </cell>
        </row>
        <row r="32">
          <cell r="A32" t="str">
            <v>5044AB 1-1/4</v>
          </cell>
          <cell r="B32" t="str">
            <v>VIR 1</v>
          </cell>
          <cell r="C32" t="str">
            <v>N</v>
          </cell>
          <cell r="D32" t="str">
            <v>LOW LEAD BRASS BALL VALVE IPS</v>
          </cell>
          <cell r="E32" t="str">
            <v>670779454078</v>
          </cell>
          <cell r="F32" t="str">
            <v>ABCI</v>
          </cell>
          <cell r="G32" t="str">
            <v>BRASS AB</v>
          </cell>
          <cell r="H32">
            <v>106.51</v>
          </cell>
          <cell r="I32">
            <v>2283</v>
          </cell>
          <cell r="J32">
            <v>40476</v>
          </cell>
          <cell r="K32" t="str">
            <v>Italy</v>
          </cell>
          <cell r="L32" t="str">
            <v>20</v>
          </cell>
          <cell r="M32" t="str">
            <v>2.14</v>
          </cell>
        </row>
        <row r="33">
          <cell r="A33" t="str">
            <v>5044AB 2</v>
          </cell>
          <cell r="B33" t="str">
            <v>VIR 1</v>
          </cell>
          <cell r="C33" t="str">
            <v>N</v>
          </cell>
          <cell r="D33" t="str">
            <v>LOW LEAD BRASS BALL VALVE IPS</v>
          </cell>
          <cell r="E33" t="str">
            <v>670779454207</v>
          </cell>
          <cell r="F33" t="str">
            <v>ABCI</v>
          </cell>
          <cell r="G33" t="str">
            <v>BRASS AB</v>
          </cell>
          <cell r="H33">
            <v>254.23</v>
          </cell>
          <cell r="I33">
            <v>1723</v>
          </cell>
          <cell r="J33">
            <v>40476</v>
          </cell>
          <cell r="K33" t="str">
            <v>Italy</v>
          </cell>
          <cell r="L33" t="str">
            <v>10</v>
          </cell>
          <cell r="M33" t="str">
            <v>4.82</v>
          </cell>
        </row>
        <row r="34">
          <cell r="A34" t="str">
            <v>5044AB 2-1/2</v>
          </cell>
          <cell r="B34" t="str">
            <v>VIR 1</v>
          </cell>
          <cell r="C34" t="str">
            <v>N</v>
          </cell>
          <cell r="D34" t="str">
            <v>LOW LEAD BRASS BALL VALVE IPS</v>
          </cell>
          <cell r="E34" t="str">
            <v>670779703282</v>
          </cell>
          <cell r="F34" t="str">
            <v>ABCI</v>
          </cell>
          <cell r="G34" t="str">
            <v>BRASS AB</v>
          </cell>
          <cell r="H34">
            <v>513.39</v>
          </cell>
          <cell r="I34">
            <v>234</v>
          </cell>
          <cell r="J34">
            <v>41467</v>
          </cell>
          <cell r="K34" t="str">
            <v>Italy</v>
          </cell>
          <cell r="L34" t="str">
            <v>6</v>
          </cell>
          <cell r="M34" t="str">
            <v>9.78</v>
          </cell>
        </row>
        <row r="35">
          <cell r="A35" t="str">
            <v>5044AB 3</v>
          </cell>
          <cell r="B35" t="str">
            <v>VIR 1</v>
          </cell>
          <cell r="C35" t="str">
            <v>N</v>
          </cell>
          <cell r="D35" t="str">
            <v>LOW LEAD BRASS BALL VALVE IPS</v>
          </cell>
          <cell r="E35" t="str">
            <v>670779703299</v>
          </cell>
          <cell r="F35" t="str">
            <v>ABCI</v>
          </cell>
          <cell r="G35" t="str">
            <v>BRASS AB</v>
          </cell>
          <cell r="H35">
            <v>763.48</v>
          </cell>
          <cell r="I35">
            <v>189</v>
          </cell>
          <cell r="J35">
            <v>41467</v>
          </cell>
          <cell r="K35" t="str">
            <v>Italy</v>
          </cell>
          <cell r="L35" t="str">
            <v>4</v>
          </cell>
          <cell r="M35" t="str">
            <v>13.92</v>
          </cell>
        </row>
        <row r="36">
          <cell r="A36" t="str">
            <v>5044AB 3/4</v>
          </cell>
          <cell r="B36" t="str">
            <v>VIR 1</v>
          </cell>
          <cell r="C36" t="str">
            <v>N</v>
          </cell>
          <cell r="D36" t="str">
            <v>LOW LEAD BRASS BALL VALVE IPS</v>
          </cell>
          <cell r="E36" t="str">
            <v>670779454054</v>
          </cell>
          <cell r="F36" t="str">
            <v>ABCI</v>
          </cell>
          <cell r="G36" t="str">
            <v>BRASS AB</v>
          </cell>
          <cell r="H36">
            <v>47.58</v>
          </cell>
          <cell r="I36">
            <v>14532</v>
          </cell>
          <cell r="J36">
            <v>40476</v>
          </cell>
          <cell r="K36" t="str">
            <v>Italy</v>
          </cell>
          <cell r="L36" t="str">
            <v>60</v>
          </cell>
          <cell r="M36" t="str">
            <v>0.86</v>
          </cell>
        </row>
        <row r="37">
          <cell r="A37" t="str">
            <v>5044AB 3/8</v>
          </cell>
          <cell r="B37" t="str">
            <v>VIR 1</v>
          </cell>
          <cell r="C37" t="str">
            <v>N</v>
          </cell>
          <cell r="D37" t="str">
            <v>LOW LEAD BRASS BALL VALVE IPS</v>
          </cell>
          <cell r="E37" t="str">
            <v>670779454030</v>
          </cell>
          <cell r="F37" t="str">
            <v>ABCI</v>
          </cell>
          <cell r="G37" t="str">
            <v>BRASS AB</v>
          </cell>
          <cell r="H37">
            <v>32.19</v>
          </cell>
          <cell r="I37">
            <v>1022</v>
          </cell>
          <cell r="J37">
            <v>40476</v>
          </cell>
          <cell r="K37" t="str">
            <v>Italy</v>
          </cell>
          <cell r="L37" t="str">
            <v>80</v>
          </cell>
          <cell r="M37" t="str">
            <v>0.32</v>
          </cell>
        </row>
        <row r="38">
          <cell r="A38" t="str">
            <v>5044AB 4</v>
          </cell>
          <cell r="B38" t="str">
            <v>VIR 1</v>
          </cell>
          <cell r="C38" t="str">
            <v>N</v>
          </cell>
          <cell r="D38" t="str">
            <v>LOW LEAD BRASS BALL VALVE IPS</v>
          </cell>
          <cell r="E38" t="str">
            <v>670779703305</v>
          </cell>
          <cell r="F38" t="str">
            <v>ABCI</v>
          </cell>
          <cell r="G38" t="str">
            <v>BRASS AB</v>
          </cell>
          <cell r="H38">
            <v>1481.62</v>
          </cell>
          <cell r="I38">
            <v>0</v>
          </cell>
          <cell r="J38">
            <v>41467</v>
          </cell>
          <cell r="K38" t="str">
            <v>Italy</v>
          </cell>
          <cell r="L38" t="str">
            <v>2</v>
          </cell>
          <cell r="M38" t="str">
            <v>20.40</v>
          </cell>
        </row>
        <row r="39">
          <cell r="A39" t="str">
            <v>5049AB 1</v>
          </cell>
          <cell r="B39" t="str">
            <v>VIR 1</v>
          </cell>
          <cell r="C39" t="str">
            <v>N</v>
          </cell>
          <cell r="D39" t="str">
            <v>LOW LEAD BALL CXC</v>
          </cell>
          <cell r="E39" t="str">
            <v>670779451060</v>
          </cell>
          <cell r="F39" t="str">
            <v>ABCI</v>
          </cell>
          <cell r="G39" t="str">
            <v>BRASS AB</v>
          </cell>
          <cell r="H39">
            <v>72</v>
          </cell>
          <cell r="I39">
            <v>8496</v>
          </cell>
          <cell r="J39">
            <v>40476</v>
          </cell>
          <cell r="K39" t="str">
            <v>Italy</v>
          </cell>
          <cell r="L39" t="str">
            <v>45</v>
          </cell>
          <cell r="M39" t="str">
            <v>1.24</v>
          </cell>
        </row>
        <row r="40">
          <cell r="A40" t="str">
            <v>5049AB 1/2</v>
          </cell>
          <cell r="B40" t="str">
            <v>VIR 1</v>
          </cell>
          <cell r="C40" t="str">
            <v>N</v>
          </cell>
          <cell r="D40" t="str">
            <v>LOW LEAD BALL CXC</v>
          </cell>
          <cell r="E40" t="str">
            <v>670779451046</v>
          </cell>
          <cell r="F40" t="str">
            <v>ABCI</v>
          </cell>
          <cell r="G40" t="str">
            <v>BRASS AB</v>
          </cell>
          <cell r="H40">
            <v>32.19</v>
          </cell>
          <cell r="I40">
            <v>11432</v>
          </cell>
          <cell r="J40">
            <v>40476</v>
          </cell>
          <cell r="K40" t="str">
            <v>Italy</v>
          </cell>
          <cell r="L40" t="str">
            <v>80</v>
          </cell>
          <cell r="M40" t="str">
            <v>0.58</v>
          </cell>
        </row>
        <row r="41">
          <cell r="A41" t="str">
            <v>5049AB 1-1/2</v>
          </cell>
          <cell r="B41" t="str">
            <v>VIR 1</v>
          </cell>
          <cell r="C41" t="str">
            <v>N</v>
          </cell>
          <cell r="D41" t="str">
            <v>LOW LEAD BALL CXC</v>
          </cell>
          <cell r="E41" t="str">
            <v>670779451084</v>
          </cell>
          <cell r="F41" t="str">
            <v>ABCI</v>
          </cell>
          <cell r="G41" t="str">
            <v>BRASS AB</v>
          </cell>
          <cell r="H41">
            <v>169.04</v>
          </cell>
          <cell r="I41">
            <v>1153</v>
          </cell>
          <cell r="J41">
            <v>40476</v>
          </cell>
          <cell r="K41" t="str">
            <v>Italy</v>
          </cell>
          <cell r="L41" t="str">
            <v>15</v>
          </cell>
          <cell r="M41" t="str">
            <v>3.2</v>
          </cell>
        </row>
        <row r="42">
          <cell r="A42" t="str">
            <v>5049AB 1-1/4</v>
          </cell>
          <cell r="B42" t="str">
            <v>VIR 1</v>
          </cell>
          <cell r="C42" t="str">
            <v>N</v>
          </cell>
          <cell r="D42" t="str">
            <v>LOW LEAD BALL CXC</v>
          </cell>
          <cell r="E42" t="str">
            <v>670779451077</v>
          </cell>
          <cell r="F42" t="str">
            <v>ABCI</v>
          </cell>
          <cell r="G42" t="str">
            <v>BRASS AB</v>
          </cell>
          <cell r="H42">
            <v>106.51</v>
          </cell>
          <cell r="I42">
            <v>1821</v>
          </cell>
          <cell r="J42">
            <v>40476</v>
          </cell>
          <cell r="K42" t="str">
            <v>Italy</v>
          </cell>
          <cell r="L42" t="str">
            <v>30</v>
          </cell>
          <cell r="M42" t="str">
            <v>2.04</v>
          </cell>
        </row>
        <row r="43">
          <cell r="A43" t="str">
            <v>5049AB 2</v>
          </cell>
          <cell r="B43" t="str">
            <v>VIR 1</v>
          </cell>
          <cell r="C43" t="str">
            <v>N</v>
          </cell>
          <cell r="D43" t="str">
            <v>LOW LEAD BALL CXC</v>
          </cell>
          <cell r="E43" t="str">
            <v>670779451206</v>
          </cell>
          <cell r="F43" t="str">
            <v>ABCI</v>
          </cell>
          <cell r="G43" t="str">
            <v>BRASS AB</v>
          </cell>
          <cell r="H43">
            <v>254.23</v>
          </cell>
          <cell r="I43">
            <v>1492</v>
          </cell>
          <cell r="J43">
            <v>40476</v>
          </cell>
          <cell r="K43" t="str">
            <v>Italy</v>
          </cell>
          <cell r="L43" t="str">
            <v>10</v>
          </cell>
          <cell r="M43" t="str">
            <v>4.74</v>
          </cell>
        </row>
        <row r="44">
          <cell r="A44" t="str">
            <v>5049AB 2-1/2</v>
          </cell>
          <cell r="B44" t="str">
            <v>VIR 1</v>
          </cell>
          <cell r="C44" t="str">
            <v>N</v>
          </cell>
          <cell r="D44" t="str">
            <v>LOW LEAD BALL CXC</v>
          </cell>
          <cell r="E44" t="str">
            <v>670779703312</v>
          </cell>
          <cell r="F44" t="str">
            <v>ABCI</v>
          </cell>
          <cell r="G44" t="str">
            <v>BRASS AB</v>
          </cell>
          <cell r="H44">
            <v>513.39</v>
          </cell>
          <cell r="I44">
            <v>387</v>
          </cell>
          <cell r="J44">
            <v>41467</v>
          </cell>
          <cell r="K44" t="str">
            <v>Italy</v>
          </cell>
          <cell r="L44" t="str">
            <v>6</v>
          </cell>
          <cell r="M44" t="str">
            <v>9</v>
          </cell>
        </row>
        <row r="45">
          <cell r="A45" t="str">
            <v>5049AB 3</v>
          </cell>
          <cell r="B45" t="str">
            <v>VIR 1</v>
          </cell>
          <cell r="C45" t="str">
            <v>N</v>
          </cell>
          <cell r="D45" t="str">
            <v>LOW LEAD BALL CXC</v>
          </cell>
          <cell r="E45" t="str">
            <v>670779703329</v>
          </cell>
          <cell r="F45" t="str">
            <v>ABCI</v>
          </cell>
          <cell r="G45" t="str">
            <v>BRASS AB</v>
          </cell>
          <cell r="H45">
            <v>763.48</v>
          </cell>
          <cell r="I45">
            <v>68</v>
          </cell>
          <cell r="J45">
            <v>41467</v>
          </cell>
          <cell r="K45" t="str">
            <v>Italy</v>
          </cell>
          <cell r="L45" t="str">
            <v>4</v>
          </cell>
          <cell r="M45" t="str">
            <v>13.46</v>
          </cell>
        </row>
        <row r="46">
          <cell r="A46" t="str">
            <v>5049AB 3/4</v>
          </cell>
          <cell r="B46" t="str">
            <v>VIR 1</v>
          </cell>
          <cell r="C46" t="str">
            <v>N</v>
          </cell>
          <cell r="D46" t="str">
            <v>LOW LEAD BALL CXC</v>
          </cell>
          <cell r="E46" t="str">
            <v>670779451053</v>
          </cell>
          <cell r="F46" t="str">
            <v>ABCI</v>
          </cell>
          <cell r="G46" t="str">
            <v>BRASS AB</v>
          </cell>
          <cell r="H46">
            <v>47.58</v>
          </cell>
          <cell r="I46">
            <v>18483</v>
          </cell>
          <cell r="J46">
            <v>40476</v>
          </cell>
          <cell r="K46" t="str">
            <v>Italy</v>
          </cell>
          <cell r="L46" t="str">
            <v>60</v>
          </cell>
          <cell r="M46" t="str">
            <v>0.8</v>
          </cell>
        </row>
        <row r="47">
          <cell r="A47" t="str">
            <v>5049AB 3/8</v>
          </cell>
          <cell r="B47" t="str">
            <v>VIR 1</v>
          </cell>
          <cell r="C47" t="str">
            <v>N</v>
          </cell>
          <cell r="D47" t="str">
            <v>LOW LEAD BRASS BALL VALVE CXC</v>
          </cell>
          <cell r="E47" t="str">
            <v>670779451039</v>
          </cell>
          <cell r="F47" t="str">
            <v>ABCI</v>
          </cell>
          <cell r="G47" t="str">
            <v>BRASS AB</v>
          </cell>
          <cell r="H47">
            <v>0</v>
          </cell>
          <cell r="I47">
            <v>0</v>
          </cell>
          <cell r="J47">
            <v>40476</v>
          </cell>
          <cell r="K47" t="str">
            <v>Italy</v>
          </cell>
          <cell r="L47" t="str">
            <v>1</v>
          </cell>
          <cell r="M47" t="str">
            <v>0</v>
          </cell>
        </row>
        <row r="48">
          <cell r="A48" t="str">
            <v>5060AB 1</v>
          </cell>
          <cell r="B48" t="str">
            <v>VIR C</v>
          </cell>
          <cell r="C48" t="str">
            <v>N</v>
          </cell>
          <cell r="D48" t="str">
            <v>LOW LEAD BRASS F/PORT C/W DRN</v>
          </cell>
          <cell r="E48" t="str">
            <v>670779708980</v>
          </cell>
          <cell r="F48" t="str">
            <v>ABCI</v>
          </cell>
          <cell r="G48" t="str">
            <v>BRASS AB</v>
          </cell>
          <cell r="H48">
            <v>114.79</v>
          </cell>
          <cell r="I48">
            <v>665</v>
          </cell>
          <cell r="J48">
            <v>40476</v>
          </cell>
          <cell r="K48" t="str">
            <v>China</v>
          </cell>
          <cell r="L48" t="str">
            <v>45</v>
          </cell>
          <cell r="M48" t="str">
            <v>1.06</v>
          </cell>
        </row>
        <row r="49">
          <cell r="A49" t="str">
            <v>5060AB 1/2</v>
          </cell>
          <cell r="B49" t="str">
            <v>VIR C</v>
          </cell>
          <cell r="C49" t="str">
            <v>N</v>
          </cell>
          <cell r="D49" t="str">
            <v>LOW LEAD BRASS F/PORT C/W DRN</v>
          </cell>
          <cell r="E49" t="str">
            <v>670779708966</v>
          </cell>
          <cell r="F49" t="str">
            <v>ABCI</v>
          </cell>
          <cell r="G49" t="str">
            <v>BRASS AB</v>
          </cell>
          <cell r="H49">
            <v>55.85</v>
          </cell>
          <cell r="I49">
            <v>918</v>
          </cell>
          <cell r="J49">
            <v>40476</v>
          </cell>
          <cell r="K49" t="str">
            <v>China</v>
          </cell>
          <cell r="L49" t="str">
            <v>80</v>
          </cell>
          <cell r="M49" t="str">
            <v>0.48</v>
          </cell>
        </row>
        <row r="50">
          <cell r="A50" t="str">
            <v>5060AB 3/4</v>
          </cell>
          <cell r="B50" t="str">
            <v>VIR C</v>
          </cell>
          <cell r="C50" t="str">
            <v>N</v>
          </cell>
          <cell r="D50" t="str">
            <v>LOW LEAD BRASS F/PORT C/W DRN</v>
          </cell>
          <cell r="E50" t="str">
            <v>670779708973</v>
          </cell>
          <cell r="F50" t="str">
            <v>ABCI</v>
          </cell>
          <cell r="G50" t="str">
            <v>BRASS AB</v>
          </cell>
          <cell r="H50">
            <v>79.760000000000005</v>
          </cell>
          <cell r="I50">
            <v>853</v>
          </cell>
          <cell r="J50">
            <v>40476</v>
          </cell>
          <cell r="K50" t="str">
            <v>China</v>
          </cell>
          <cell r="L50" t="str">
            <v>60</v>
          </cell>
          <cell r="M50" t="str">
            <v>0.64</v>
          </cell>
        </row>
        <row r="51">
          <cell r="A51" t="str">
            <v>5063AB 1</v>
          </cell>
          <cell r="B51" t="str">
            <v>VIR C</v>
          </cell>
          <cell r="C51" t="str">
            <v>N</v>
          </cell>
          <cell r="D51" t="str">
            <v>LOW LEAD DRAINABLE BALL CXC</v>
          </cell>
          <cell r="E51" t="str">
            <v>670779417066</v>
          </cell>
          <cell r="F51" t="str">
            <v>ABCI</v>
          </cell>
          <cell r="G51" t="str">
            <v>BRASS AB</v>
          </cell>
          <cell r="H51">
            <v>114.79</v>
          </cell>
          <cell r="I51">
            <v>992</v>
          </cell>
          <cell r="J51">
            <v>40476</v>
          </cell>
          <cell r="K51" t="str">
            <v>China</v>
          </cell>
          <cell r="L51" t="str">
            <v>45</v>
          </cell>
          <cell r="M51" t="str">
            <v>1</v>
          </cell>
        </row>
        <row r="52">
          <cell r="A52" t="str">
            <v>5063AB 1/2</v>
          </cell>
          <cell r="B52" t="str">
            <v>VIR C</v>
          </cell>
          <cell r="C52" t="str">
            <v>N</v>
          </cell>
          <cell r="D52" t="str">
            <v>LOW LEAD DRAINABLE BALL CXC</v>
          </cell>
          <cell r="E52" t="str">
            <v>670779417042</v>
          </cell>
          <cell r="F52" t="str">
            <v>ABCI</v>
          </cell>
          <cell r="G52" t="str">
            <v>BRASS AB</v>
          </cell>
          <cell r="H52">
            <v>55.85</v>
          </cell>
          <cell r="I52">
            <v>787</v>
          </cell>
          <cell r="J52">
            <v>40476</v>
          </cell>
          <cell r="K52" t="str">
            <v>China</v>
          </cell>
          <cell r="L52" t="str">
            <v>80</v>
          </cell>
          <cell r="M52" t="str">
            <v>0.42</v>
          </cell>
        </row>
        <row r="53">
          <cell r="A53" t="str">
            <v>5063AB 3/4</v>
          </cell>
          <cell r="B53" t="str">
            <v>VIR C</v>
          </cell>
          <cell r="C53" t="str">
            <v>N</v>
          </cell>
          <cell r="D53" t="str">
            <v>LOW LEAD DRAINABLE BALL CXC</v>
          </cell>
          <cell r="E53" t="str">
            <v>670779417059</v>
          </cell>
          <cell r="F53" t="str">
            <v>ABCI</v>
          </cell>
          <cell r="G53" t="str">
            <v>BRASS AB</v>
          </cell>
          <cell r="H53">
            <v>79.760000000000005</v>
          </cell>
          <cell r="I53">
            <v>4075</v>
          </cell>
          <cell r="J53">
            <v>40476</v>
          </cell>
          <cell r="K53" t="str">
            <v>China</v>
          </cell>
          <cell r="L53" t="str">
            <v>60</v>
          </cell>
          <cell r="M53" t="str">
            <v>0.6</v>
          </cell>
        </row>
        <row r="54">
          <cell r="A54" t="str">
            <v>5065AB 1</v>
          </cell>
          <cell r="B54" t="str">
            <v>VIR C</v>
          </cell>
          <cell r="C54" t="str">
            <v>N</v>
          </cell>
          <cell r="D54" t="str">
            <v>LOW LEAD BRASS FULL PORT BALL</v>
          </cell>
          <cell r="E54" t="str">
            <v>670779432069</v>
          </cell>
          <cell r="F54" t="str">
            <v>ABCI</v>
          </cell>
          <cell r="G54" t="str">
            <v>BRASS AB</v>
          </cell>
          <cell r="H54">
            <v>120.4</v>
          </cell>
          <cell r="I54">
            <v>186</v>
          </cell>
          <cell r="J54">
            <v>40476</v>
          </cell>
          <cell r="K54" t="str">
            <v>China</v>
          </cell>
          <cell r="L54" t="str">
            <v>45</v>
          </cell>
          <cell r="M54" t="str">
            <v>1.2</v>
          </cell>
        </row>
        <row r="55">
          <cell r="A55" t="str">
            <v>5065AB 1/2</v>
          </cell>
          <cell r="B55" t="str">
            <v>VIR C</v>
          </cell>
          <cell r="C55" t="str">
            <v>N</v>
          </cell>
          <cell r="D55" t="str">
            <v>LOW LEAD BRASS FULL PORT BALL</v>
          </cell>
          <cell r="E55" t="str">
            <v>670779432045</v>
          </cell>
          <cell r="F55" t="str">
            <v>ABCI</v>
          </cell>
          <cell r="G55" t="str">
            <v>BRASS AB</v>
          </cell>
          <cell r="H55">
            <v>57.49</v>
          </cell>
          <cell r="I55">
            <v>597</v>
          </cell>
          <cell r="J55">
            <v>40476</v>
          </cell>
          <cell r="K55" t="str">
            <v>China</v>
          </cell>
          <cell r="L55" t="str">
            <v>80</v>
          </cell>
          <cell r="M55" t="str">
            <v>0.52</v>
          </cell>
        </row>
        <row r="56">
          <cell r="A56" t="str">
            <v>5065AB 3/4</v>
          </cell>
          <cell r="B56" t="str">
            <v>VIR C</v>
          </cell>
          <cell r="C56" t="str">
            <v>N</v>
          </cell>
          <cell r="D56" t="str">
            <v>LOW LEAD BRASS FULL PORT BALL</v>
          </cell>
          <cell r="E56" t="str">
            <v>670779432052</v>
          </cell>
          <cell r="F56" t="str">
            <v>ABCI</v>
          </cell>
          <cell r="G56" t="str">
            <v>BRASS AB</v>
          </cell>
          <cell r="H56">
            <v>81.75</v>
          </cell>
          <cell r="I56">
            <v>1233</v>
          </cell>
          <cell r="J56">
            <v>40476</v>
          </cell>
          <cell r="K56" t="str">
            <v>China</v>
          </cell>
          <cell r="L56" t="str">
            <v>60</v>
          </cell>
          <cell r="M56" t="str">
            <v>0.72</v>
          </cell>
        </row>
        <row r="57">
          <cell r="A57" t="str">
            <v>5089BAB 1</v>
          </cell>
          <cell r="B57" t="str">
            <v>VIR 1</v>
          </cell>
          <cell r="C57" t="str">
            <v>N</v>
          </cell>
          <cell r="D57" t="str">
            <v>LOWLEAD FULLPORT BRONZE BV CXC</v>
          </cell>
          <cell r="E57" t="str">
            <v>670779726625</v>
          </cell>
          <cell r="F57" t="str">
            <v>ABCI</v>
          </cell>
          <cell r="G57" t="str">
            <v>BRONZE</v>
          </cell>
          <cell r="H57">
            <v>144.11000000000001</v>
          </cell>
          <cell r="I57">
            <v>0</v>
          </cell>
          <cell r="J57">
            <v>44693</v>
          </cell>
          <cell r="K57" t="str">
            <v>Italy</v>
          </cell>
          <cell r="L57" t="str">
            <v>45</v>
          </cell>
          <cell r="M57" t="str">
            <v>1.18</v>
          </cell>
        </row>
        <row r="58">
          <cell r="A58" t="str">
            <v>5089BAB 1/2</v>
          </cell>
          <cell r="B58" t="str">
            <v>VIR 1</v>
          </cell>
          <cell r="C58" t="str">
            <v>N</v>
          </cell>
          <cell r="D58" t="str">
            <v>LOWLEAD FULLPORT BRONZE BV CXC</v>
          </cell>
          <cell r="E58" t="str">
            <v>670779726601</v>
          </cell>
          <cell r="F58" t="str">
            <v>ABCI</v>
          </cell>
          <cell r="G58" t="str">
            <v>BRONZE</v>
          </cell>
          <cell r="H58">
            <v>71.510000000000005</v>
          </cell>
          <cell r="I58">
            <v>0</v>
          </cell>
          <cell r="J58">
            <v>44693</v>
          </cell>
          <cell r="K58" t="str">
            <v>Italy</v>
          </cell>
          <cell r="L58" t="str">
            <v>80</v>
          </cell>
          <cell r="M58" t="str">
            <v>0.510</v>
          </cell>
        </row>
        <row r="59">
          <cell r="A59" t="str">
            <v>5089BAB 1-1/2</v>
          </cell>
          <cell r="B59" t="str">
            <v>VIR 1</v>
          </cell>
          <cell r="C59" t="str">
            <v>N</v>
          </cell>
          <cell r="D59" t="str">
            <v>LOWLEAD FULLPORT BRONZE BV CXC</v>
          </cell>
          <cell r="E59" t="str">
            <v>670779726649</v>
          </cell>
          <cell r="F59" t="str">
            <v>ABCI</v>
          </cell>
          <cell r="G59" t="str">
            <v>BRONZE</v>
          </cell>
          <cell r="H59">
            <v>389.88</v>
          </cell>
          <cell r="I59">
            <v>0</v>
          </cell>
          <cell r="J59">
            <v>44693</v>
          </cell>
          <cell r="K59" t="str">
            <v>Italy</v>
          </cell>
          <cell r="L59" t="str">
            <v>15</v>
          </cell>
          <cell r="M59" t="str">
            <v>2.99</v>
          </cell>
        </row>
        <row r="60">
          <cell r="A60" t="str">
            <v>5089BAB 1-1/4</v>
          </cell>
          <cell r="B60" t="str">
            <v>VIR 1</v>
          </cell>
          <cell r="C60" t="str">
            <v>N</v>
          </cell>
          <cell r="D60" t="str">
            <v>LOWLEAD FULLPORT BRONZE BV CXC</v>
          </cell>
          <cell r="E60" t="str">
            <v>670779726632</v>
          </cell>
          <cell r="F60" t="str">
            <v>ABCI</v>
          </cell>
          <cell r="G60" t="str">
            <v>BRONZE</v>
          </cell>
          <cell r="H60">
            <v>284.99</v>
          </cell>
          <cell r="I60">
            <v>0</v>
          </cell>
          <cell r="J60">
            <v>44693</v>
          </cell>
          <cell r="K60" t="str">
            <v>Italy</v>
          </cell>
          <cell r="L60" t="str">
            <v>30</v>
          </cell>
          <cell r="M60" t="str">
            <v>1.85</v>
          </cell>
        </row>
        <row r="61">
          <cell r="A61" t="str">
            <v>5089BAB 2</v>
          </cell>
          <cell r="B61" t="str">
            <v>VIR 1</v>
          </cell>
          <cell r="C61" t="str">
            <v>N</v>
          </cell>
          <cell r="D61" t="str">
            <v>LOWLEAD FULLPORT BRONZE BV CXC</v>
          </cell>
          <cell r="E61" t="str">
            <v>670779726656</v>
          </cell>
          <cell r="F61" t="str">
            <v>ABCI</v>
          </cell>
          <cell r="G61" t="str">
            <v>BRONZE</v>
          </cell>
          <cell r="H61">
            <v>607.92999999999995</v>
          </cell>
          <cell r="I61">
            <v>0</v>
          </cell>
          <cell r="J61">
            <v>44693</v>
          </cell>
          <cell r="K61" t="str">
            <v>Italy</v>
          </cell>
          <cell r="L61" t="str">
            <v>10</v>
          </cell>
          <cell r="M61" t="str">
            <v>4.41</v>
          </cell>
        </row>
        <row r="62">
          <cell r="A62" t="str">
            <v>5089BAB 3/4</v>
          </cell>
          <cell r="B62" t="str">
            <v>VIR 1</v>
          </cell>
          <cell r="C62" t="str">
            <v>N</v>
          </cell>
          <cell r="D62" t="str">
            <v>LOWLEAD FULLPORT BRONZE BV CXC</v>
          </cell>
          <cell r="E62" t="str">
            <v>670779726618</v>
          </cell>
          <cell r="F62" t="str">
            <v>ABCI</v>
          </cell>
          <cell r="G62" t="str">
            <v>BRONZE</v>
          </cell>
          <cell r="H62">
            <v>108.6</v>
          </cell>
          <cell r="I62">
            <v>0</v>
          </cell>
          <cell r="J62">
            <v>44693</v>
          </cell>
          <cell r="K62" t="str">
            <v>Italy</v>
          </cell>
          <cell r="L62" t="str">
            <v>60</v>
          </cell>
          <cell r="M62" t="str">
            <v>0.750</v>
          </cell>
        </row>
        <row r="63">
          <cell r="A63" t="str">
            <v>5325AB 1</v>
          </cell>
          <cell r="B63" t="str">
            <v>VIR 1</v>
          </cell>
          <cell r="C63" t="str">
            <v>N</v>
          </cell>
          <cell r="D63" t="str">
            <v>LOW LEAD BRASS BALL LOW TORQUE</v>
          </cell>
          <cell r="E63" t="str">
            <v>670779409061</v>
          </cell>
          <cell r="F63" t="str">
            <v>ABCI</v>
          </cell>
          <cell r="G63" t="str">
            <v>BRASS AB</v>
          </cell>
          <cell r="H63">
            <v>112.09</v>
          </cell>
          <cell r="I63">
            <v>0</v>
          </cell>
          <cell r="J63">
            <v>40476</v>
          </cell>
          <cell r="K63" t="str">
            <v>Italy</v>
          </cell>
          <cell r="L63" t="str">
            <v>0</v>
          </cell>
          <cell r="M63" t="str">
            <v>0</v>
          </cell>
        </row>
        <row r="64">
          <cell r="A64" t="str">
            <v>232AB 1</v>
          </cell>
          <cell r="B64" t="str">
            <v>VIR C</v>
          </cell>
          <cell r="C64" t="str">
            <v>N</v>
          </cell>
          <cell r="D64" t="str">
            <v>LOW LEAD BRASS IN-LINE CHECK</v>
          </cell>
          <cell r="E64" t="str">
            <v>670779215068</v>
          </cell>
          <cell r="F64" t="str">
            <v>ABCK</v>
          </cell>
          <cell r="G64" t="str">
            <v>BRASS AB</v>
          </cell>
          <cell r="H64">
            <v>83.59</v>
          </cell>
          <cell r="I64">
            <v>2367</v>
          </cell>
          <cell r="J64">
            <v>40476</v>
          </cell>
          <cell r="K64" t="str">
            <v>China</v>
          </cell>
          <cell r="L64" t="str">
            <v>60</v>
          </cell>
          <cell r="M64" t="str">
            <v>0.56</v>
          </cell>
        </row>
        <row r="65">
          <cell r="A65" t="str">
            <v>232AB 1/2</v>
          </cell>
          <cell r="B65" t="str">
            <v>VIR C</v>
          </cell>
          <cell r="C65" t="str">
            <v>N</v>
          </cell>
          <cell r="D65" t="str">
            <v>LOW LEAD BRASS IN-LINE CHECK</v>
          </cell>
          <cell r="E65" t="str">
            <v>670779215044</v>
          </cell>
          <cell r="F65" t="str">
            <v>ABCK</v>
          </cell>
          <cell r="G65" t="str">
            <v>BRASS AB</v>
          </cell>
          <cell r="H65">
            <v>49.41</v>
          </cell>
          <cell r="I65">
            <v>3508</v>
          </cell>
          <cell r="J65">
            <v>40476</v>
          </cell>
          <cell r="K65" t="str">
            <v>China</v>
          </cell>
          <cell r="L65" t="str">
            <v>150</v>
          </cell>
          <cell r="M65" t="str">
            <v>0.26</v>
          </cell>
        </row>
        <row r="66">
          <cell r="A66" t="str">
            <v>232AB 1-1/2</v>
          </cell>
          <cell r="B66" t="str">
            <v>VIR C</v>
          </cell>
          <cell r="C66" t="str">
            <v>N</v>
          </cell>
          <cell r="D66" t="str">
            <v>LOW LEAD BRASS IN-LINE CHECK</v>
          </cell>
          <cell r="E66" t="str">
            <v>670779215082</v>
          </cell>
          <cell r="F66" t="str">
            <v>ABCK</v>
          </cell>
          <cell r="G66" t="str">
            <v>BRASS AB</v>
          </cell>
          <cell r="H66">
            <v>148.18</v>
          </cell>
          <cell r="I66">
            <v>1029</v>
          </cell>
          <cell r="J66">
            <v>40476</v>
          </cell>
          <cell r="K66" t="str">
            <v>China</v>
          </cell>
          <cell r="L66" t="str">
            <v>30</v>
          </cell>
          <cell r="M66" t="str">
            <v>1.1</v>
          </cell>
        </row>
        <row r="67">
          <cell r="A67" t="str">
            <v>232AB 1-1/4</v>
          </cell>
          <cell r="B67" t="str">
            <v>VIR C</v>
          </cell>
          <cell r="C67" t="str">
            <v>N</v>
          </cell>
          <cell r="D67" t="str">
            <v>LOW LEAD BRASS IN-LINE CHECK</v>
          </cell>
          <cell r="E67" t="str">
            <v>670779215075</v>
          </cell>
          <cell r="F67" t="str">
            <v>ABCK</v>
          </cell>
          <cell r="G67" t="str">
            <v>BRASS AB</v>
          </cell>
          <cell r="H67">
            <v>109.3</v>
          </cell>
          <cell r="I67">
            <v>1024</v>
          </cell>
          <cell r="J67">
            <v>40476</v>
          </cell>
          <cell r="K67" t="str">
            <v>China</v>
          </cell>
          <cell r="L67" t="str">
            <v>48</v>
          </cell>
          <cell r="M67" t="str">
            <v>0.82</v>
          </cell>
        </row>
        <row r="68">
          <cell r="A68" t="str">
            <v>232AB 2</v>
          </cell>
          <cell r="B68" t="str">
            <v>VIR C</v>
          </cell>
          <cell r="C68" t="str">
            <v>N</v>
          </cell>
          <cell r="D68" t="str">
            <v>LOW LEAD BRASS IN-LINE CHECK</v>
          </cell>
          <cell r="E68" t="str">
            <v>670779215204</v>
          </cell>
          <cell r="F68" t="str">
            <v>ABCK</v>
          </cell>
          <cell r="G68" t="str">
            <v>BRASS AB</v>
          </cell>
          <cell r="H68">
            <v>212.12</v>
          </cell>
          <cell r="I68">
            <v>304</v>
          </cell>
          <cell r="J68">
            <v>40476</v>
          </cell>
          <cell r="K68" t="str">
            <v>China</v>
          </cell>
          <cell r="L68" t="str">
            <v>15</v>
          </cell>
          <cell r="M68" t="str">
            <v>1.62</v>
          </cell>
        </row>
        <row r="69">
          <cell r="A69" t="str">
            <v>232AB 2-1/2</v>
          </cell>
          <cell r="B69" t="str">
            <v>VIR C</v>
          </cell>
          <cell r="C69" t="str">
            <v>N</v>
          </cell>
          <cell r="D69" t="str">
            <v>LOW LEAD BRASS IN-LINE CHECK</v>
          </cell>
          <cell r="E69" t="str">
            <v>670779215259</v>
          </cell>
          <cell r="F69" t="str">
            <v>ABCK</v>
          </cell>
          <cell r="G69" t="str">
            <v>BRASS AB</v>
          </cell>
          <cell r="H69">
            <v>453.11</v>
          </cell>
          <cell r="I69">
            <v>130</v>
          </cell>
          <cell r="J69">
            <v>40476</v>
          </cell>
          <cell r="K69" t="str">
            <v>China</v>
          </cell>
          <cell r="L69" t="str">
            <v>8</v>
          </cell>
          <cell r="M69" t="str">
            <v>4.87</v>
          </cell>
        </row>
        <row r="70">
          <cell r="A70" t="str">
            <v>232AB 3</v>
          </cell>
          <cell r="B70" t="str">
            <v>VIR C</v>
          </cell>
          <cell r="C70" t="str">
            <v>N</v>
          </cell>
          <cell r="D70" t="str">
            <v>LOW LEAD BRASS IN-LINE CHECK</v>
          </cell>
          <cell r="E70" t="str">
            <v>670779215303</v>
          </cell>
          <cell r="F70" t="str">
            <v>ABCK</v>
          </cell>
          <cell r="G70" t="str">
            <v>BRASS AB</v>
          </cell>
          <cell r="H70">
            <v>622.15</v>
          </cell>
          <cell r="I70">
            <v>149</v>
          </cell>
          <cell r="J70">
            <v>40476</v>
          </cell>
          <cell r="K70" t="str">
            <v>China</v>
          </cell>
          <cell r="L70" t="str">
            <v>6</v>
          </cell>
          <cell r="M70" t="str">
            <v>6.58</v>
          </cell>
        </row>
        <row r="71">
          <cell r="A71" t="str">
            <v>232AB 3/4</v>
          </cell>
          <cell r="B71" t="str">
            <v>VIR C</v>
          </cell>
          <cell r="C71" t="str">
            <v>N</v>
          </cell>
          <cell r="D71" t="str">
            <v>LOW LEAD BRASS IN-LINE CHECK</v>
          </cell>
          <cell r="E71" t="str">
            <v>670779215051</v>
          </cell>
          <cell r="F71" t="str">
            <v>ABCK</v>
          </cell>
          <cell r="G71" t="str">
            <v>BRASS AB</v>
          </cell>
          <cell r="H71">
            <v>62.82</v>
          </cell>
          <cell r="I71">
            <v>6899</v>
          </cell>
          <cell r="J71">
            <v>40476</v>
          </cell>
          <cell r="K71" t="str">
            <v>China</v>
          </cell>
          <cell r="L71" t="str">
            <v>100</v>
          </cell>
          <cell r="M71" t="str">
            <v>0.36</v>
          </cell>
        </row>
        <row r="72">
          <cell r="A72" t="str">
            <v>232AB 3/8</v>
          </cell>
          <cell r="B72" t="str">
            <v>VIR C</v>
          </cell>
          <cell r="C72" t="str">
            <v>N</v>
          </cell>
          <cell r="D72" t="str">
            <v>LOW LEAD BRASS IN-LINE CHECK</v>
          </cell>
          <cell r="E72" t="str">
            <v>670779728391</v>
          </cell>
          <cell r="F72" t="str">
            <v>ABCK</v>
          </cell>
          <cell r="G72" t="str">
            <v>BRASS AB</v>
          </cell>
          <cell r="H72">
            <v>49.41</v>
          </cell>
          <cell r="I72">
            <v>0</v>
          </cell>
          <cell r="J72">
            <v>45182</v>
          </cell>
          <cell r="K72" t="str">
            <v>China</v>
          </cell>
        </row>
        <row r="73">
          <cell r="A73" t="str">
            <v>232AB 4</v>
          </cell>
          <cell r="B73" t="str">
            <v>VIR C</v>
          </cell>
          <cell r="C73" t="str">
            <v>N</v>
          </cell>
          <cell r="D73" t="str">
            <v>LOW LEAD BRASS IN-LINE CHECK</v>
          </cell>
          <cell r="E73" t="str">
            <v>670779215402</v>
          </cell>
          <cell r="F73" t="str">
            <v>ABCK</v>
          </cell>
          <cell r="G73" t="str">
            <v>BRASS AB</v>
          </cell>
          <cell r="H73">
            <v>1226.01</v>
          </cell>
          <cell r="I73">
            <v>97</v>
          </cell>
          <cell r="J73">
            <v>40476</v>
          </cell>
          <cell r="K73" t="str">
            <v>China</v>
          </cell>
          <cell r="L73" t="str">
            <v>3</v>
          </cell>
          <cell r="M73" t="str">
            <v>11.68</v>
          </cell>
        </row>
        <row r="74">
          <cell r="A74" t="str">
            <v>233AB 1</v>
          </cell>
          <cell r="B74" t="str">
            <v>VIR C</v>
          </cell>
          <cell r="C74" t="str">
            <v>N</v>
          </cell>
          <cell r="D74" t="str">
            <v>LOW LEAD BRASS IN-LINE CHECK</v>
          </cell>
          <cell r="E74" t="str">
            <v>670779205069</v>
          </cell>
          <cell r="F74" t="str">
            <v>ABCK</v>
          </cell>
          <cell r="G74" t="str">
            <v>BRASS AB</v>
          </cell>
          <cell r="H74">
            <v>83.59</v>
          </cell>
          <cell r="I74">
            <v>1641</v>
          </cell>
          <cell r="J74">
            <v>40476</v>
          </cell>
          <cell r="K74" t="str">
            <v>China</v>
          </cell>
          <cell r="L74" t="str">
            <v>60</v>
          </cell>
          <cell r="M74" t="str">
            <v>0.66</v>
          </cell>
        </row>
        <row r="75">
          <cell r="A75" t="str">
            <v>233AB 1/2</v>
          </cell>
          <cell r="B75" t="str">
            <v>VIR C</v>
          </cell>
          <cell r="C75" t="str">
            <v>N</v>
          </cell>
          <cell r="D75" t="str">
            <v>LOW LEAD BRASS IN-LINE CHECK</v>
          </cell>
          <cell r="E75" t="str">
            <v>670779205045</v>
          </cell>
          <cell r="F75" t="str">
            <v>ABCK</v>
          </cell>
          <cell r="G75" t="str">
            <v>BRASS AB</v>
          </cell>
          <cell r="H75">
            <v>49.41</v>
          </cell>
          <cell r="I75">
            <v>1885</v>
          </cell>
          <cell r="J75">
            <v>40476</v>
          </cell>
          <cell r="K75" t="str">
            <v>China</v>
          </cell>
          <cell r="L75" t="str">
            <v>150</v>
          </cell>
          <cell r="M75" t="str">
            <v>0.28</v>
          </cell>
        </row>
        <row r="76">
          <cell r="A76" t="str">
            <v>233AB 1-1/2</v>
          </cell>
          <cell r="B76" t="str">
            <v>VIR C</v>
          </cell>
          <cell r="C76" t="str">
            <v>N</v>
          </cell>
          <cell r="D76" t="str">
            <v>LOW LEAD BRASS IN-LINE CHECK</v>
          </cell>
          <cell r="E76" t="str">
            <v>670779205083</v>
          </cell>
          <cell r="F76" t="str">
            <v>ABCK</v>
          </cell>
          <cell r="G76" t="str">
            <v>BRASS AB</v>
          </cell>
          <cell r="H76">
            <v>148.18</v>
          </cell>
          <cell r="I76">
            <v>445</v>
          </cell>
          <cell r="J76">
            <v>40476</v>
          </cell>
          <cell r="K76" t="str">
            <v>China</v>
          </cell>
          <cell r="L76" t="str">
            <v>24</v>
          </cell>
          <cell r="M76" t="str">
            <v>1.28</v>
          </cell>
        </row>
        <row r="77">
          <cell r="A77" t="str">
            <v>233AB 1-1/4</v>
          </cell>
          <cell r="B77" t="str">
            <v>VIR C</v>
          </cell>
          <cell r="C77" t="str">
            <v>N</v>
          </cell>
          <cell r="D77" t="str">
            <v>LOW LEAD BRASS IN-LINE CHECK</v>
          </cell>
          <cell r="E77" t="str">
            <v>670779205076</v>
          </cell>
          <cell r="F77" t="str">
            <v>ABCK</v>
          </cell>
          <cell r="G77" t="str">
            <v>BRASS AB</v>
          </cell>
          <cell r="H77">
            <v>109.3</v>
          </cell>
          <cell r="I77">
            <v>1039</v>
          </cell>
          <cell r="J77">
            <v>40476</v>
          </cell>
          <cell r="K77" t="str">
            <v>China</v>
          </cell>
          <cell r="L77" t="str">
            <v>48</v>
          </cell>
          <cell r="M77" t="str">
            <v>1.04</v>
          </cell>
        </row>
        <row r="78">
          <cell r="A78" t="str">
            <v>233AB 2</v>
          </cell>
          <cell r="B78" t="str">
            <v>VIR C</v>
          </cell>
          <cell r="C78" t="str">
            <v>N</v>
          </cell>
          <cell r="D78" t="str">
            <v>LOW LEAD BRASS IN-LINE CHECK</v>
          </cell>
          <cell r="E78" t="str">
            <v>670779205205</v>
          </cell>
          <cell r="F78" t="str">
            <v>ABCK</v>
          </cell>
          <cell r="G78" t="str">
            <v>BRASS AB</v>
          </cell>
          <cell r="H78">
            <v>212.12</v>
          </cell>
          <cell r="I78">
            <v>526</v>
          </cell>
          <cell r="J78">
            <v>40476</v>
          </cell>
          <cell r="K78" t="str">
            <v>China</v>
          </cell>
          <cell r="L78" t="str">
            <v>12</v>
          </cell>
          <cell r="M78" t="str">
            <v>1.98</v>
          </cell>
        </row>
        <row r="79">
          <cell r="A79" t="str">
            <v>233AB 2-1/2</v>
          </cell>
          <cell r="B79" t="str">
            <v>VIR C</v>
          </cell>
          <cell r="C79" t="str">
            <v>N</v>
          </cell>
          <cell r="D79" t="str">
            <v>LOW LEAD BRASS IN-LINE CHECK</v>
          </cell>
          <cell r="E79" t="str">
            <v>670779730929</v>
          </cell>
          <cell r="F79" t="str">
            <v>ABCK</v>
          </cell>
          <cell r="G79" t="str">
            <v>BRASS AB</v>
          </cell>
          <cell r="H79">
            <v>453.11</v>
          </cell>
          <cell r="I79">
            <v>65</v>
          </cell>
          <cell r="J79">
            <v>45621</v>
          </cell>
          <cell r="K79" t="str">
            <v>China</v>
          </cell>
          <cell r="L79" t="str">
            <v>8</v>
          </cell>
          <cell r="M79" t="str">
            <v>4.25</v>
          </cell>
        </row>
        <row r="80">
          <cell r="A80" t="str">
            <v>233AB 3</v>
          </cell>
          <cell r="B80" t="str">
            <v>VIR C</v>
          </cell>
          <cell r="C80" t="str">
            <v>N</v>
          </cell>
          <cell r="D80" t="str">
            <v>LOW LEAD BRASS IN-LINE CHECK</v>
          </cell>
          <cell r="E80" t="str">
            <v>670779730936</v>
          </cell>
          <cell r="F80" t="str">
            <v>ABCK</v>
          </cell>
          <cell r="G80" t="str">
            <v>BRASS AB</v>
          </cell>
          <cell r="H80">
            <v>622.15</v>
          </cell>
          <cell r="I80">
            <v>85</v>
          </cell>
          <cell r="J80">
            <v>45621</v>
          </cell>
          <cell r="K80" t="str">
            <v>China</v>
          </cell>
          <cell r="L80" t="str">
            <v>6</v>
          </cell>
          <cell r="M80" t="str">
            <v>6.35</v>
          </cell>
        </row>
        <row r="81">
          <cell r="A81" t="str">
            <v>233AB 3/4</v>
          </cell>
          <cell r="B81" t="str">
            <v>VIR C</v>
          </cell>
          <cell r="C81" t="str">
            <v>N</v>
          </cell>
          <cell r="D81" t="str">
            <v>LOW LEAD BRASS IN-LINE CHECK</v>
          </cell>
          <cell r="E81" t="str">
            <v>670779205052</v>
          </cell>
          <cell r="F81" t="str">
            <v>ABCK</v>
          </cell>
          <cell r="G81" t="str">
            <v>BRASS AB</v>
          </cell>
          <cell r="H81">
            <v>62.82</v>
          </cell>
          <cell r="I81">
            <v>3912</v>
          </cell>
          <cell r="J81">
            <v>40476</v>
          </cell>
          <cell r="K81" t="str">
            <v>China</v>
          </cell>
          <cell r="L81" t="str">
            <v>100</v>
          </cell>
          <cell r="M81" t="str">
            <v>0.42</v>
          </cell>
        </row>
        <row r="82">
          <cell r="A82" t="str">
            <v>234AB 1</v>
          </cell>
          <cell r="B82" t="str">
            <v>VIR C</v>
          </cell>
          <cell r="C82" t="str">
            <v>N</v>
          </cell>
          <cell r="D82" t="str">
            <v>DZR LOWLEAD IN LINE CHECK PRES</v>
          </cell>
          <cell r="E82" t="str">
            <v>670779726502</v>
          </cell>
          <cell r="F82" t="str">
            <v>ABCK</v>
          </cell>
          <cell r="G82" t="str">
            <v>BRASS AB</v>
          </cell>
          <cell r="H82">
            <v>94.04</v>
          </cell>
          <cell r="I82">
            <v>1547</v>
          </cell>
          <cell r="J82">
            <v>44684</v>
          </cell>
          <cell r="K82" t="str">
            <v>China</v>
          </cell>
          <cell r="L82" t="str">
            <v>60</v>
          </cell>
          <cell r="M82" t="str">
            <v>0.673</v>
          </cell>
        </row>
        <row r="83">
          <cell r="A83" t="str">
            <v>234AB 1/2</v>
          </cell>
          <cell r="B83" t="str">
            <v>VIR C</v>
          </cell>
          <cell r="C83" t="str">
            <v>N</v>
          </cell>
          <cell r="D83" t="str">
            <v>DZR LOWLEAD IN LINE CHECK PRES</v>
          </cell>
          <cell r="E83" t="str">
            <v>670779726489</v>
          </cell>
          <cell r="F83" t="str">
            <v>ABCK</v>
          </cell>
          <cell r="G83" t="str">
            <v>BRASS AB</v>
          </cell>
          <cell r="H83">
            <v>55.58</v>
          </cell>
          <cell r="I83">
            <v>3090</v>
          </cell>
          <cell r="J83">
            <v>44684</v>
          </cell>
          <cell r="K83" t="str">
            <v>China</v>
          </cell>
          <cell r="L83" t="str">
            <v>150</v>
          </cell>
          <cell r="M83" t="str">
            <v>0.285</v>
          </cell>
        </row>
        <row r="84">
          <cell r="A84" t="str">
            <v>234AB 1-1/2</v>
          </cell>
          <cell r="B84" t="str">
            <v>VIR C</v>
          </cell>
          <cell r="C84" t="str">
            <v>N</v>
          </cell>
          <cell r="D84" t="str">
            <v>DZR LOWLEAD IN LINE CHECK PRES</v>
          </cell>
          <cell r="E84" t="str">
            <v>670779726526</v>
          </cell>
          <cell r="F84" t="str">
            <v>ABCK</v>
          </cell>
          <cell r="G84" t="str">
            <v>BRASS AB</v>
          </cell>
          <cell r="H84">
            <v>166.71</v>
          </cell>
          <cell r="I84">
            <v>740</v>
          </cell>
          <cell r="J84">
            <v>44684</v>
          </cell>
          <cell r="K84" t="str">
            <v>China</v>
          </cell>
          <cell r="L84" t="str">
            <v>30</v>
          </cell>
          <cell r="M84" t="str">
            <v>1.47</v>
          </cell>
        </row>
        <row r="85">
          <cell r="A85" t="str">
            <v>234AB 1-1/4</v>
          </cell>
          <cell r="B85" t="str">
            <v>VIR C</v>
          </cell>
          <cell r="C85" t="str">
            <v>N</v>
          </cell>
          <cell r="D85" t="str">
            <v>DZR LOWLEAD IN LINE CHECK PRES</v>
          </cell>
          <cell r="E85" t="str">
            <v xml:space="preserve"> 670779726519</v>
          </cell>
          <cell r="F85" t="str">
            <v>ABCK</v>
          </cell>
          <cell r="G85" t="str">
            <v>BRASS AB</v>
          </cell>
          <cell r="H85">
            <v>122.97</v>
          </cell>
          <cell r="I85">
            <v>841</v>
          </cell>
          <cell r="J85">
            <v>44684</v>
          </cell>
          <cell r="K85" t="str">
            <v>China</v>
          </cell>
          <cell r="L85" t="str">
            <v>48</v>
          </cell>
          <cell r="M85" t="str">
            <v>0.986</v>
          </cell>
        </row>
        <row r="86">
          <cell r="A86" t="str">
            <v>234AB 2</v>
          </cell>
          <cell r="B86" t="str">
            <v>VIR C</v>
          </cell>
          <cell r="C86" t="str">
            <v>N</v>
          </cell>
          <cell r="D86" t="str">
            <v>DZR LOWLEAD IN LINE CHECK PRES</v>
          </cell>
          <cell r="E86" t="str">
            <v>670779726533</v>
          </cell>
          <cell r="F86" t="str">
            <v>ABCK</v>
          </cell>
          <cell r="G86" t="str">
            <v>BRASS AB</v>
          </cell>
          <cell r="H86">
            <v>238.65</v>
          </cell>
          <cell r="I86">
            <v>469</v>
          </cell>
          <cell r="J86">
            <v>44684</v>
          </cell>
          <cell r="K86" t="str">
            <v>China</v>
          </cell>
          <cell r="L86" t="str">
            <v>15</v>
          </cell>
          <cell r="M86" t="str">
            <v>2.22</v>
          </cell>
        </row>
        <row r="87">
          <cell r="A87" t="str">
            <v>234AB 3/4</v>
          </cell>
          <cell r="B87" t="str">
            <v>VIR C</v>
          </cell>
          <cell r="C87" t="str">
            <v>N</v>
          </cell>
          <cell r="D87" t="str">
            <v>DZR LOWLEAD IN LINE CHECK PRES</v>
          </cell>
          <cell r="E87" t="str">
            <v>670779726496</v>
          </cell>
          <cell r="F87" t="str">
            <v>ABCK</v>
          </cell>
          <cell r="G87" t="str">
            <v>BRASS AB</v>
          </cell>
          <cell r="H87">
            <v>70.69</v>
          </cell>
          <cell r="I87">
            <v>8483</v>
          </cell>
          <cell r="J87">
            <v>44684</v>
          </cell>
          <cell r="K87" t="str">
            <v>China</v>
          </cell>
          <cell r="L87" t="str">
            <v>100</v>
          </cell>
          <cell r="M87" t="str">
            <v>0.451</v>
          </cell>
        </row>
        <row r="88">
          <cell r="A88" t="str">
            <v>234ABX 2-1/2</v>
          </cell>
          <cell r="B88" t="str">
            <v>VIR C</v>
          </cell>
          <cell r="C88" t="str">
            <v>N</v>
          </cell>
          <cell r="D88" t="str">
            <v>AB DZR  BRASS IN-LINE CHECK</v>
          </cell>
          <cell r="E88" t="str">
            <v>670779730639</v>
          </cell>
          <cell r="F88" t="str">
            <v>ABCK</v>
          </cell>
          <cell r="G88" t="str">
            <v>BRASS AB DZR</v>
          </cell>
          <cell r="H88">
            <v>553.79999999999995</v>
          </cell>
          <cell r="I88">
            <v>198</v>
          </cell>
          <cell r="J88">
            <v>45553</v>
          </cell>
          <cell r="K88" t="str">
            <v>China</v>
          </cell>
          <cell r="L88" t="str">
            <v>8</v>
          </cell>
          <cell r="M88" t="str">
            <v>4.83</v>
          </cell>
        </row>
        <row r="89">
          <cell r="A89" t="str">
            <v>234ABX 3</v>
          </cell>
          <cell r="B89" t="str">
            <v>VIR C</v>
          </cell>
          <cell r="C89" t="str">
            <v>N</v>
          </cell>
          <cell r="D89" t="str">
            <v>AB DZR  BRASS IN-LINE CHECK</v>
          </cell>
          <cell r="E89" t="str">
            <v>670779730646</v>
          </cell>
          <cell r="F89" t="str">
            <v>ABCK</v>
          </cell>
          <cell r="G89" t="str">
            <v>BRASS AB DZR</v>
          </cell>
          <cell r="H89">
            <v>768.86</v>
          </cell>
          <cell r="I89">
            <v>90</v>
          </cell>
          <cell r="J89">
            <v>45553</v>
          </cell>
          <cell r="K89" t="str">
            <v>China</v>
          </cell>
          <cell r="L89" t="str">
            <v>6</v>
          </cell>
          <cell r="M89" t="str">
            <v>6.94</v>
          </cell>
        </row>
        <row r="90">
          <cell r="A90" t="str">
            <v>234ABX 4</v>
          </cell>
          <cell r="B90" t="str">
            <v>VIR C</v>
          </cell>
          <cell r="C90" t="str">
            <v>N</v>
          </cell>
          <cell r="D90" t="str">
            <v>AB DZR  BRASS IN-LINE CHECK</v>
          </cell>
          <cell r="E90" t="str">
            <v>670779730653</v>
          </cell>
          <cell r="F90" t="str">
            <v>ABCK</v>
          </cell>
          <cell r="G90" t="str">
            <v>BRASS AB DZR</v>
          </cell>
          <cell r="H90">
            <v>1290.54</v>
          </cell>
          <cell r="I90">
            <v>97</v>
          </cell>
          <cell r="J90">
            <v>45553</v>
          </cell>
          <cell r="K90" t="str">
            <v>China</v>
          </cell>
          <cell r="L90" t="str">
            <v>2</v>
          </cell>
          <cell r="M90" t="str">
            <v>12.38</v>
          </cell>
        </row>
        <row r="91">
          <cell r="A91" t="str">
            <v>236AB 1</v>
          </cell>
          <cell r="B91" t="str">
            <v>VIR 1</v>
          </cell>
          <cell r="C91" t="str">
            <v>N</v>
          </cell>
          <cell r="D91" t="str">
            <v>LOW LEAD SWING CHECK IPS</v>
          </cell>
          <cell r="E91" t="str">
            <v>670779224060</v>
          </cell>
          <cell r="F91" t="str">
            <v>ABCK</v>
          </cell>
          <cell r="G91" t="str">
            <v>BRASS AB</v>
          </cell>
          <cell r="H91">
            <v>110.43</v>
          </cell>
          <cell r="I91">
            <v>73</v>
          </cell>
          <cell r="J91">
            <v>40476</v>
          </cell>
          <cell r="K91" t="str">
            <v>Italy</v>
          </cell>
          <cell r="L91" t="str">
            <v>30</v>
          </cell>
          <cell r="M91" t="str">
            <v>1.28</v>
          </cell>
        </row>
        <row r="92">
          <cell r="A92" t="str">
            <v>236AB 1/2</v>
          </cell>
          <cell r="B92" t="str">
            <v>VIR 1</v>
          </cell>
          <cell r="C92" t="str">
            <v>N</v>
          </cell>
          <cell r="D92" t="str">
            <v>LOW LEAD SWING CHECK IPS</v>
          </cell>
          <cell r="E92" t="str">
            <v>670779224046</v>
          </cell>
          <cell r="F92" t="str">
            <v>ABCK</v>
          </cell>
          <cell r="G92" t="str">
            <v>BRASS AB</v>
          </cell>
          <cell r="H92">
            <v>64.680000000000007</v>
          </cell>
          <cell r="I92">
            <v>712</v>
          </cell>
          <cell r="J92">
            <v>40476</v>
          </cell>
          <cell r="K92" t="str">
            <v>Italy</v>
          </cell>
          <cell r="L92" t="str">
            <v>80</v>
          </cell>
          <cell r="M92" t="str">
            <v>0.56</v>
          </cell>
        </row>
        <row r="93">
          <cell r="A93" t="str">
            <v>236AB 1-1/2</v>
          </cell>
          <cell r="B93" t="str">
            <v>VIR 1</v>
          </cell>
          <cell r="C93" t="str">
            <v>N</v>
          </cell>
          <cell r="D93" t="str">
            <v>LOW LEAD SWING CHECK IPS</v>
          </cell>
          <cell r="E93" t="str">
            <v>670779224084</v>
          </cell>
          <cell r="F93" t="str">
            <v>ABCK</v>
          </cell>
          <cell r="G93" t="str">
            <v>BRASS AB</v>
          </cell>
          <cell r="H93">
            <v>198.66</v>
          </cell>
          <cell r="I93">
            <v>4</v>
          </cell>
          <cell r="J93">
            <v>40476</v>
          </cell>
          <cell r="K93" t="str">
            <v>Italy</v>
          </cell>
          <cell r="L93" t="str">
            <v>18</v>
          </cell>
          <cell r="M93" t="str">
            <v>2.84</v>
          </cell>
        </row>
        <row r="94">
          <cell r="A94" t="str">
            <v>236AB 1-1/4</v>
          </cell>
          <cell r="B94" t="str">
            <v>VIR 1</v>
          </cell>
          <cell r="C94" t="str">
            <v>N</v>
          </cell>
          <cell r="D94" t="str">
            <v>LOW LEAD SWING CHECK IPS</v>
          </cell>
          <cell r="E94" t="str">
            <v>670779224077</v>
          </cell>
          <cell r="F94" t="str">
            <v>ABCK</v>
          </cell>
          <cell r="G94" t="str">
            <v>BRASS AB</v>
          </cell>
          <cell r="H94">
            <v>165.55</v>
          </cell>
          <cell r="I94">
            <v>4763</v>
          </cell>
          <cell r="J94">
            <v>40476</v>
          </cell>
          <cell r="K94" t="str">
            <v>Italy</v>
          </cell>
          <cell r="L94" t="str">
            <v>24</v>
          </cell>
          <cell r="M94" t="str">
            <v>2.06</v>
          </cell>
        </row>
        <row r="95">
          <cell r="A95" t="str">
            <v>236AB 2</v>
          </cell>
          <cell r="B95" t="str">
            <v>VIR 1</v>
          </cell>
          <cell r="C95" t="str">
            <v>N</v>
          </cell>
          <cell r="D95" t="str">
            <v>LOW LEAD SWING CHECK IPS</v>
          </cell>
          <cell r="E95" t="str">
            <v>670779224206</v>
          </cell>
          <cell r="F95" t="str">
            <v>ABCK</v>
          </cell>
          <cell r="G95" t="str">
            <v>BRASS AB</v>
          </cell>
          <cell r="H95">
            <v>279.66000000000003</v>
          </cell>
          <cell r="I95">
            <v>172</v>
          </cell>
          <cell r="J95">
            <v>40476</v>
          </cell>
          <cell r="K95" t="str">
            <v>Italy</v>
          </cell>
          <cell r="L95" t="str">
            <v>10</v>
          </cell>
          <cell r="M95" t="str">
            <v>4.46</v>
          </cell>
        </row>
        <row r="96">
          <cell r="A96" t="str">
            <v>236AB 3/4</v>
          </cell>
          <cell r="B96" t="str">
            <v>VIR 1</v>
          </cell>
          <cell r="C96" t="str">
            <v>N</v>
          </cell>
          <cell r="D96" t="str">
            <v>LOW LEAD SWING CHECK IPS</v>
          </cell>
          <cell r="E96" t="str">
            <v>670779224053</v>
          </cell>
          <cell r="F96" t="str">
            <v>ABCK</v>
          </cell>
          <cell r="G96" t="str">
            <v>BRASS AB</v>
          </cell>
          <cell r="H96">
            <v>86.16</v>
          </cell>
          <cell r="I96">
            <v>773</v>
          </cell>
          <cell r="J96">
            <v>40476</v>
          </cell>
          <cell r="K96" t="str">
            <v>Italy</v>
          </cell>
          <cell r="L96" t="str">
            <v>60</v>
          </cell>
          <cell r="M96" t="str">
            <v>0.86</v>
          </cell>
        </row>
        <row r="97">
          <cell r="A97" t="str">
            <v>236ABT 1</v>
          </cell>
          <cell r="B97" t="str">
            <v>VIR 1</v>
          </cell>
          <cell r="C97" t="str">
            <v>N</v>
          </cell>
          <cell r="D97" t="str">
            <v>DZR AB SWING CHECK IPS PTFE</v>
          </cell>
          <cell r="E97" t="str">
            <v>670779733340</v>
          </cell>
          <cell r="F97" t="str">
            <v>ABCK</v>
          </cell>
          <cell r="G97" t="str">
            <v>BRASS AB</v>
          </cell>
          <cell r="H97">
            <v>112.64</v>
          </cell>
          <cell r="I97">
            <v>0</v>
          </cell>
          <cell r="J97">
            <v>46091</v>
          </cell>
          <cell r="K97" t="str">
            <v>Italy</v>
          </cell>
          <cell r="L97" t="str">
            <v>30</v>
          </cell>
          <cell r="M97" t="str">
            <v>1.28</v>
          </cell>
        </row>
        <row r="98">
          <cell r="A98" t="str">
            <v>236ABT 1/2</v>
          </cell>
          <cell r="B98" t="str">
            <v>VIR 1</v>
          </cell>
          <cell r="C98" t="str">
            <v>N</v>
          </cell>
          <cell r="D98" t="str">
            <v>DZR AB SWING CHECK IPS PTFE</v>
          </cell>
          <cell r="E98" t="str">
            <v>670779733326</v>
          </cell>
          <cell r="F98" t="str">
            <v>ABCK</v>
          </cell>
          <cell r="G98" t="str">
            <v>BRASS AB</v>
          </cell>
          <cell r="H98">
            <v>65.98</v>
          </cell>
          <cell r="I98">
            <v>0</v>
          </cell>
          <cell r="J98">
            <v>46091</v>
          </cell>
          <cell r="K98" t="str">
            <v>Italy</v>
          </cell>
          <cell r="L98" t="str">
            <v>80</v>
          </cell>
          <cell r="M98" t="str">
            <v>0.56</v>
          </cell>
        </row>
        <row r="99">
          <cell r="A99" t="str">
            <v>236ABT 1-1/2</v>
          </cell>
          <cell r="B99" t="str">
            <v>VIR 1</v>
          </cell>
          <cell r="C99" t="str">
            <v>N</v>
          </cell>
          <cell r="D99" t="str">
            <v>DZR AB SWING CHECK IPS PTFE</v>
          </cell>
          <cell r="E99" t="str">
            <v>670779733364</v>
          </cell>
          <cell r="F99" t="str">
            <v>ABCK</v>
          </cell>
          <cell r="G99" t="str">
            <v>BRASS AB</v>
          </cell>
          <cell r="H99">
            <v>202.63</v>
          </cell>
          <cell r="I99">
            <v>0</v>
          </cell>
          <cell r="J99">
            <v>46091</v>
          </cell>
          <cell r="K99" t="str">
            <v>Italy</v>
          </cell>
          <cell r="L99" t="str">
            <v>18</v>
          </cell>
          <cell r="M99" t="str">
            <v>2.84</v>
          </cell>
        </row>
        <row r="100">
          <cell r="A100" t="str">
            <v>236ABT 1-1/4</v>
          </cell>
          <cell r="B100" t="str">
            <v>VIR 1</v>
          </cell>
          <cell r="C100" t="str">
            <v>N</v>
          </cell>
          <cell r="D100" t="str">
            <v>DZR AB SWING CHECK IPS PTFE</v>
          </cell>
          <cell r="E100" t="str">
            <v>670779733357</v>
          </cell>
          <cell r="F100" t="str">
            <v>ABCK</v>
          </cell>
          <cell r="G100" t="str">
            <v>BRASS AB</v>
          </cell>
          <cell r="H100">
            <v>168.86</v>
          </cell>
          <cell r="I100">
            <v>0</v>
          </cell>
          <cell r="J100">
            <v>46091</v>
          </cell>
          <cell r="K100" t="str">
            <v>Italy</v>
          </cell>
          <cell r="L100" t="str">
            <v>24</v>
          </cell>
          <cell r="M100" t="str">
            <v>2.06</v>
          </cell>
        </row>
        <row r="101">
          <cell r="A101" t="str">
            <v>236ABT 2</v>
          </cell>
          <cell r="B101" t="str">
            <v>VIR 1</v>
          </cell>
          <cell r="C101" t="str">
            <v>N</v>
          </cell>
          <cell r="D101" t="str">
            <v>DZR AB SWING CHECK IPS PTFE</v>
          </cell>
          <cell r="E101" t="str">
            <v>670779733371</v>
          </cell>
          <cell r="F101" t="str">
            <v>ABCK</v>
          </cell>
          <cell r="G101" t="str">
            <v>BRASS AB</v>
          </cell>
          <cell r="H101">
            <v>285.25</v>
          </cell>
          <cell r="I101">
            <v>0</v>
          </cell>
          <cell r="J101">
            <v>46091</v>
          </cell>
          <cell r="K101" t="str">
            <v>Italy</v>
          </cell>
          <cell r="L101" t="str">
            <v>10</v>
          </cell>
          <cell r="M101" t="str">
            <v>4.46</v>
          </cell>
        </row>
        <row r="102">
          <cell r="A102" t="str">
            <v>236ABT 3/4</v>
          </cell>
          <cell r="B102" t="str">
            <v>VIR 1</v>
          </cell>
          <cell r="C102" t="str">
            <v>N</v>
          </cell>
          <cell r="D102" t="str">
            <v>DZR AB SWING CHECK IPS PTFE</v>
          </cell>
          <cell r="E102" t="str">
            <v>670779733333</v>
          </cell>
          <cell r="F102" t="str">
            <v>ABCK</v>
          </cell>
          <cell r="G102" t="str">
            <v>BRASS AB</v>
          </cell>
          <cell r="H102">
            <v>87.89</v>
          </cell>
          <cell r="I102">
            <v>0</v>
          </cell>
          <cell r="J102">
            <v>46091</v>
          </cell>
          <cell r="K102" t="str">
            <v>Italy</v>
          </cell>
          <cell r="L102" t="str">
            <v>60</v>
          </cell>
          <cell r="M102" t="str">
            <v>0.86</v>
          </cell>
        </row>
        <row r="103">
          <cell r="A103" t="str">
            <v>237AB 1</v>
          </cell>
          <cell r="B103" t="str">
            <v>VIR 1</v>
          </cell>
          <cell r="C103" t="str">
            <v>N</v>
          </cell>
          <cell r="D103" t="str">
            <v>LOW LEAD SWING CHECK CXC</v>
          </cell>
          <cell r="E103" t="str">
            <v>670779222066</v>
          </cell>
          <cell r="F103" t="str">
            <v>ABCK</v>
          </cell>
          <cell r="G103" t="str">
            <v>BRASS AB</v>
          </cell>
          <cell r="H103">
            <v>100.39</v>
          </cell>
          <cell r="I103">
            <v>281</v>
          </cell>
          <cell r="J103">
            <v>40476</v>
          </cell>
          <cell r="K103" t="str">
            <v>Italy</v>
          </cell>
          <cell r="L103" t="str">
            <v>30</v>
          </cell>
          <cell r="M103" t="str">
            <v>1.28</v>
          </cell>
        </row>
        <row r="104">
          <cell r="A104" t="str">
            <v>237AB 1/2</v>
          </cell>
          <cell r="B104" t="str">
            <v>VIR 1</v>
          </cell>
          <cell r="C104" t="str">
            <v>N</v>
          </cell>
          <cell r="D104" t="str">
            <v>LOW LEAD SWING CHECK CXC</v>
          </cell>
          <cell r="E104" t="str">
            <v>670779222042</v>
          </cell>
          <cell r="F104" t="str">
            <v>ABCK</v>
          </cell>
          <cell r="G104" t="str">
            <v>BRASS AB</v>
          </cell>
          <cell r="H104">
            <v>58.8</v>
          </cell>
          <cell r="I104">
            <v>869</v>
          </cell>
          <cell r="J104">
            <v>40476</v>
          </cell>
          <cell r="K104" t="str">
            <v>Italy</v>
          </cell>
          <cell r="L104" t="str">
            <v>80</v>
          </cell>
          <cell r="M104" t="str">
            <v>0.54</v>
          </cell>
        </row>
        <row r="105">
          <cell r="A105" t="str">
            <v>237AB 1-1/2</v>
          </cell>
          <cell r="B105" t="str">
            <v>VIR 1</v>
          </cell>
          <cell r="C105" t="str">
            <v>N</v>
          </cell>
          <cell r="D105" t="str">
            <v>LOW LEAD SWING CHECK CXC</v>
          </cell>
          <cell r="E105" t="str">
            <v>670779222080</v>
          </cell>
          <cell r="F105" t="str">
            <v>ABCK</v>
          </cell>
          <cell r="G105" t="str">
            <v>BRASS AB</v>
          </cell>
          <cell r="H105">
            <v>180.6</v>
          </cell>
          <cell r="I105">
            <v>366</v>
          </cell>
          <cell r="J105">
            <v>40476</v>
          </cell>
          <cell r="K105" t="str">
            <v>Italy</v>
          </cell>
          <cell r="L105" t="str">
            <v>18</v>
          </cell>
          <cell r="M105" t="str">
            <v>2.76</v>
          </cell>
        </row>
        <row r="106">
          <cell r="A106" t="str">
            <v>237AB 1-1/4</v>
          </cell>
          <cell r="B106" t="str">
            <v>VIR 1</v>
          </cell>
          <cell r="C106" t="str">
            <v>N</v>
          </cell>
          <cell r="D106" t="str">
            <v>LOW LEAD SWING CHECK CXC</v>
          </cell>
          <cell r="E106" t="str">
            <v>670779222073</v>
          </cell>
          <cell r="F106" t="str">
            <v>ABCK</v>
          </cell>
          <cell r="G106" t="str">
            <v>BRASS AB</v>
          </cell>
          <cell r="H106">
            <v>150.5</v>
          </cell>
          <cell r="I106">
            <v>550</v>
          </cell>
          <cell r="J106">
            <v>40476</v>
          </cell>
          <cell r="K106" t="str">
            <v>Italy</v>
          </cell>
          <cell r="L106" t="str">
            <v>24</v>
          </cell>
          <cell r="M106" t="str">
            <v>1.98</v>
          </cell>
        </row>
        <row r="107">
          <cell r="A107" t="str">
            <v>237AB 2</v>
          </cell>
          <cell r="B107" t="str">
            <v>VIR 1</v>
          </cell>
          <cell r="C107" t="str">
            <v>N</v>
          </cell>
          <cell r="D107" t="str">
            <v>LOW LEAD SWING CHECK CXC</v>
          </cell>
          <cell r="E107" t="str">
            <v>670779222202</v>
          </cell>
          <cell r="F107" t="str">
            <v>ABCK</v>
          </cell>
          <cell r="G107" t="str">
            <v>BRASS AB</v>
          </cell>
          <cell r="H107">
            <v>243.18</v>
          </cell>
          <cell r="I107">
            <v>74</v>
          </cell>
          <cell r="J107">
            <v>40476</v>
          </cell>
          <cell r="K107" t="str">
            <v>Italy</v>
          </cell>
          <cell r="L107" t="str">
            <v>10</v>
          </cell>
          <cell r="M107" t="str">
            <v>4.6</v>
          </cell>
        </row>
        <row r="108">
          <cell r="A108" t="str">
            <v>237AB 3/4</v>
          </cell>
          <cell r="B108" t="str">
            <v>VIR 1</v>
          </cell>
          <cell r="C108" t="str">
            <v>N</v>
          </cell>
          <cell r="D108" t="str">
            <v>LOW LEAD SWING CHECK CXC</v>
          </cell>
          <cell r="E108" t="str">
            <v>670779222059</v>
          </cell>
          <cell r="F108" t="str">
            <v>ABCK</v>
          </cell>
          <cell r="G108" t="str">
            <v>BRASS AB</v>
          </cell>
          <cell r="H108">
            <v>78.33</v>
          </cell>
          <cell r="I108">
            <v>2516</v>
          </cell>
          <cell r="J108">
            <v>40476</v>
          </cell>
          <cell r="K108" t="str">
            <v>Italy</v>
          </cell>
          <cell r="L108" t="str">
            <v>60</v>
          </cell>
          <cell r="M108" t="str">
            <v>0.86</v>
          </cell>
        </row>
        <row r="109">
          <cell r="A109" t="str">
            <v>244AB 1</v>
          </cell>
          <cell r="B109" t="str">
            <v>VIR C</v>
          </cell>
          <cell r="C109" t="str">
            <v>N</v>
          </cell>
          <cell r="D109" t="str">
            <v>DZR AB BRASS PRESS SWING CHECK</v>
          </cell>
          <cell r="E109" t="str">
            <v>670779725710</v>
          </cell>
          <cell r="F109" t="str">
            <v>ABCK</v>
          </cell>
          <cell r="G109" t="str">
            <v>BRASS AB DZR</v>
          </cell>
          <cell r="H109">
            <v>80.87</v>
          </cell>
          <cell r="I109">
            <v>363</v>
          </cell>
          <cell r="J109">
            <v>44148</v>
          </cell>
          <cell r="K109" t="str">
            <v>China</v>
          </cell>
          <cell r="L109" t="str">
            <v>40</v>
          </cell>
        </row>
        <row r="110">
          <cell r="A110" t="str">
            <v>244AB 1/2</v>
          </cell>
          <cell r="B110" t="str">
            <v>VIR C</v>
          </cell>
          <cell r="C110" t="str">
            <v>N</v>
          </cell>
          <cell r="D110" t="str">
            <v>DZR AB BRASS PRESS SWING CHECK</v>
          </cell>
          <cell r="E110" t="str">
            <v>670779725697</v>
          </cell>
          <cell r="F110" t="str">
            <v>ABCK</v>
          </cell>
          <cell r="G110" t="str">
            <v>BRASS AB DZR</v>
          </cell>
          <cell r="H110">
            <v>43.97</v>
          </cell>
          <cell r="I110">
            <v>1615</v>
          </cell>
          <cell r="J110">
            <v>44148</v>
          </cell>
          <cell r="K110" t="str">
            <v>China</v>
          </cell>
          <cell r="L110" t="str">
            <v>100</v>
          </cell>
        </row>
        <row r="111">
          <cell r="A111" t="str">
            <v>244AB 1-1/2</v>
          </cell>
          <cell r="B111" t="str">
            <v>VIR C</v>
          </cell>
          <cell r="C111" t="str">
            <v>N</v>
          </cell>
          <cell r="D111" t="str">
            <v>DZR AB BRASS PRESS SWING CHECK</v>
          </cell>
          <cell r="E111" t="str">
            <v>670779725734</v>
          </cell>
          <cell r="F111" t="str">
            <v>ABCK</v>
          </cell>
          <cell r="G111" t="str">
            <v>BRASS AB DZR</v>
          </cell>
          <cell r="H111">
            <v>194.65</v>
          </cell>
          <cell r="I111">
            <v>131</v>
          </cell>
          <cell r="J111">
            <v>44148</v>
          </cell>
          <cell r="K111" t="str">
            <v>China</v>
          </cell>
          <cell r="L111" t="str">
            <v>25</v>
          </cell>
        </row>
        <row r="112">
          <cell r="A112" t="str">
            <v>244AB 1-1/4</v>
          </cell>
          <cell r="B112" t="str">
            <v>VIR C</v>
          </cell>
          <cell r="C112" t="str">
            <v>N</v>
          </cell>
          <cell r="D112" t="str">
            <v>DZR AB BRASS PRESS SWING CHECK</v>
          </cell>
          <cell r="E112" t="str">
            <v>670779725727</v>
          </cell>
          <cell r="F112" t="str">
            <v>ABCK</v>
          </cell>
          <cell r="G112" t="str">
            <v>BRASS AB DZR</v>
          </cell>
          <cell r="H112">
            <v>143.11000000000001</v>
          </cell>
          <cell r="I112">
            <v>130</v>
          </cell>
          <cell r="J112">
            <v>44148</v>
          </cell>
          <cell r="K112" t="str">
            <v>China</v>
          </cell>
          <cell r="L112" t="str">
            <v>32</v>
          </cell>
        </row>
        <row r="113">
          <cell r="A113" t="str">
            <v>244AB 2</v>
          </cell>
          <cell r="B113" t="str">
            <v>VIR C</v>
          </cell>
          <cell r="C113" t="str">
            <v>N</v>
          </cell>
          <cell r="D113" t="str">
            <v>DZR AB BRASS PRESS SWING CHECK</v>
          </cell>
          <cell r="E113" t="str">
            <v>670779725741</v>
          </cell>
          <cell r="F113" t="str">
            <v>ABCK</v>
          </cell>
          <cell r="G113" t="str">
            <v>BRASS AB DZR</v>
          </cell>
          <cell r="H113">
            <v>259.95</v>
          </cell>
          <cell r="I113">
            <v>168</v>
          </cell>
          <cell r="J113">
            <v>44148</v>
          </cell>
          <cell r="K113" t="str">
            <v>China</v>
          </cell>
          <cell r="L113" t="str">
            <v>18</v>
          </cell>
        </row>
        <row r="114">
          <cell r="A114" t="str">
            <v>244AB 3/4</v>
          </cell>
          <cell r="B114" t="str">
            <v>VIR C</v>
          </cell>
          <cell r="C114" t="str">
            <v>N</v>
          </cell>
          <cell r="D114" t="str">
            <v>DZR AB BRASS PRESS SWING CHECK</v>
          </cell>
          <cell r="E114" t="str">
            <v>670779725703</v>
          </cell>
          <cell r="F114" t="str">
            <v>ABCK</v>
          </cell>
          <cell r="G114" t="str">
            <v>BRASS AB DZR</v>
          </cell>
          <cell r="H114">
            <v>56.85</v>
          </cell>
          <cell r="I114">
            <v>1979</v>
          </cell>
          <cell r="J114">
            <v>44148</v>
          </cell>
          <cell r="K114" t="str">
            <v>China</v>
          </cell>
          <cell r="L114" t="str">
            <v>60</v>
          </cell>
        </row>
        <row r="115">
          <cell r="A115" t="str">
            <v>246AB 1</v>
          </cell>
          <cell r="B115" t="str">
            <v>VIR C</v>
          </cell>
          <cell r="C115" t="str">
            <v>N</v>
          </cell>
          <cell r="D115" t="str">
            <v>LOW LEAD BRASS SWING CHECK</v>
          </cell>
          <cell r="E115" t="str">
            <v>670779245065</v>
          </cell>
          <cell r="F115" t="str">
            <v>ABCK</v>
          </cell>
          <cell r="G115" t="str">
            <v>BRASS AB</v>
          </cell>
          <cell r="H115">
            <v>71.540000000000006</v>
          </cell>
          <cell r="I115">
            <v>283</v>
          </cell>
          <cell r="J115">
            <v>40476</v>
          </cell>
          <cell r="K115" t="str">
            <v>China</v>
          </cell>
          <cell r="L115" t="str">
            <v>60</v>
          </cell>
          <cell r="M115" t="str">
            <v>0.88</v>
          </cell>
        </row>
        <row r="116">
          <cell r="A116" t="str">
            <v>246AB 1/2</v>
          </cell>
          <cell r="B116" t="str">
            <v>VIR C</v>
          </cell>
          <cell r="C116" t="str">
            <v>N</v>
          </cell>
          <cell r="D116" t="str">
            <v>LOW LEAD BRASS SWING CHECK</v>
          </cell>
          <cell r="E116" t="str">
            <v>670779245041</v>
          </cell>
          <cell r="F116" t="str">
            <v>ABCK</v>
          </cell>
          <cell r="G116" t="str">
            <v>BRASS AB</v>
          </cell>
          <cell r="H116">
            <v>38.93</v>
          </cell>
          <cell r="I116">
            <v>3038</v>
          </cell>
          <cell r="J116">
            <v>40476</v>
          </cell>
          <cell r="K116" t="str">
            <v>China</v>
          </cell>
          <cell r="L116" t="str">
            <v>120</v>
          </cell>
          <cell r="M116" t="str">
            <v>0.38</v>
          </cell>
        </row>
        <row r="117">
          <cell r="A117" t="str">
            <v>246AB 1/4</v>
          </cell>
          <cell r="B117" t="str">
            <v>VIR C</v>
          </cell>
          <cell r="C117" t="str">
            <v>N</v>
          </cell>
          <cell r="D117" t="str">
            <v>LOW LEAD BRASS SWING CHECK</v>
          </cell>
          <cell r="E117" t="str">
            <v>670779709260</v>
          </cell>
          <cell r="F117" t="str">
            <v>ABCK</v>
          </cell>
          <cell r="G117" t="str">
            <v>BRASS AB</v>
          </cell>
          <cell r="H117">
            <v>38.93</v>
          </cell>
          <cell r="I117">
            <v>1116</v>
          </cell>
          <cell r="J117">
            <v>41715</v>
          </cell>
          <cell r="K117" t="str">
            <v>China</v>
          </cell>
          <cell r="L117" t="str">
            <v>120</v>
          </cell>
          <cell r="M117" t="str">
            <v>0.34</v>
          </cell>
        </row>
        <row r="118">
          <cell r="A118" t="str">
            <v>246AB 1-1/2</v>
          </cell>
          <cell r="B118" t="str">
            <v>VIR C</v>
          </cell>
          <cell r="C118" t="str">
            <v>N</v>
          </cell>
          <cell r="D118" t="str">
            <v>LOW LEAD BRASS SWING CHECK</v>
          </cell>
          <cell r="E118" t="str">
            <v>670779245089</v>
          </cell>
          <cell r="F118" t="str">
            <v>ABCK</v>
          </cell>
          <cell r="G118" t="str">
            <v>BRASS AB</v>
          </cell>
          <cell r="H118">
            <v>172.26</v>
          </cell>
          <cell r="I118">
            <v>516</v>
          </cell>
          <cell r="J118">
            <v>40476</v>
          </cell>
          <cell r="K118" t="str">
            <v>China</v>
          </cell>
          <cell r="L118" t="str">
            <v>30</v>
          </cell>
          <cell r="M118" t="str">
            <v>1.82</v>
          </cell>
        </row>
        <row r="119">
          <cell r="A119" t="str">
            <v>246AB 1-1/4</v>
          </cell>
          <cell r="B119" t="str">
            <v>VIR C</v>
          </cell>
          <cell r="C119" t="str">
            <v>N</v>
          </cell>
          <cell r="D119" t="str">
            <v>LOW LEAD BRASS SWING CHECK</v>
          </cell>
          <cell r="E119" t="str">
            <v>670779245072</v>
          </cell>
          <cell r="F119" t="str">
            <v>ABCK</v>
          </cell>
          <cell r="G119" t="str">
            <v>BRASS AB</v>
          </cell>
          <cell r="H119">
            <v>126.61</v>
          </cell>
          <cell r="I119">
            <v>877</v>
          </cell>
          <cell r="J119">
            <v>40476</v>
          </cell>
          <cell r="K119" t="str">
            <v>China</v>
          </cell>
          <cell r="L119" t="str">
            <v>40</v>
          </cell>
          <cell r="M119" t="str">
            <v>1.38</v>
          </cell>
        </row>
        <row r="120">
          <cell r="A120" t="str">
            <v>246AB 2</v>
          </cell>
          <cell r="B120" t="str">
            <v>VIR C</v>
          </cell>
          <cell r="C120" t="str">
            <v>N</v>
          </cell>
          <cell r="D120" t="str">
            <v>LOW LEAD BRASS SWING CHECK</v>
          </cell>
          <cell r="E120" t="str">
            <v>670779245201</v>
          </cell>
          <cell r="F120" t="str">
            <v>ABCK</v>
          </cell>
          <cell r="G120" t="str">
            <v>BRASS AB</v>
          </cell>
          <cell r="H120">
            <v>230.07</v>
          </cell>
          <cell r="I120">
            <v>884</v>
          </cell>
          <cell r="J120">
            <v>40476</v>
          </cell>
          <cell r="K120" t="str">
            <v>China</v>
          </cell>
          <cell r="L120" t="str">
            <v>24</v>
          </cell>
          <cell r="M120" t="str">
            <v>2.88</v>
          </cell>
        </row>
        <row r="121">
          <cell r="A121" t="str">
            <v>246AB 2-1/2</v>
          </cell>
          <cell r="B121" t="str">
            <v>VIR C</v>
          </cell>
          <cell r="C121" t="str">
            <v>N</v>
          </cell>
          <cell r="D121" t="str">
            <v>LOW LEAD BRASS SWING CHECK</v>
          </cell>
          <cell r="E121" t="str">
            <v>670779705279</v>
          </cell>
          <cell r="F121" t="str">
            <v>ABCK</v>
          </cell>
          <cell r="G121" t="str">
            <v>BRASS AB</v>
          </cell>
          <cell r="H121">
            <v>441.47</v>
          </cell>
          <cell r="I121">
            <v>206</v>
          </cell>
          <cell r="J121">
            <v>41528</v>
          </cell>
          <cell r="K121" t="str">
            <v>China</v>
          </cell>
          <cell r="L121" t="str">
            <v>8</v>
          </cell>
          <cell r="M121" t="str">
            <v>4.9</v>
          </cell>
        </row>
        <row r="122">
          <cell r="A122" t="str">
            <v>246AB 3</v>
          </cell>
          <cell r="B122" t="str">
            <v>VIR C</v>
          </cell>
          <cell r="C122" t="str">
            <v>N</v>
          </cell>
          <cell r="D122" t="str">
            <v>LOW LEAD BRASS SWING CHECK</v>
          </cell>
          <cell r="E122" t="str">
            <v>670779705286</v>
          </cell>
          <cell r="F122" t="str">
            <v>ABCK</v>
          </cell>
          <cell r="G122" t="str">
            <v>BRASS AB</v>
          </cell>
          <cell r="H122">
            <v>710.97</v>
          </cell>
          <cell r="I122">
            <v>129</v>
          </cell>
          <cell r="J122">
            <v>41528</v>
          </cell>
          <cell r="K122" t="str">
            <v>China</v>
          </cell>
          <cell r="L122" t="str">
            <v>6</v>
          </cell>
          <cell r="M122" t="str">
            <v>7.44</v>
          </cell>
        </row>
        <row r="123">
          <cell r="A123" t="str">
            <v>246AB 3/4</v>
          </cell>
          <cell r="B123" t="str">
            <v>VIR C</v>
          </cell>
          <cell r="C123" t="str">
            <v>N</v>
          </cell>
          <cell r="D123" t="str">
            <v>LOW LEAD BRASS SWING CHECK</v>
          </cell>
          <cell r="E123" t="str">
            <v>670779245058</v>
          </cell>
          <cell r="F123" t="str">
            <v>ABCK</v>
          </cell>
          <cell r="G123" t="str">
            <v>BRASS AB</v>
          </cell>
          <cell r="H123">
            <v>50.29</v>
          </cell>
          <cell r="I123">
            <v>6206</v>
          </cell>
          <cell r="J123">
            <v>40476</v>
          </cell>
          <cell r="K123" t="str">
            <v>China</v>
          </cell>
          <cell r="L123" t="str">
            <v>80</v>
          </cell>
          <cell r="M123" t="str">
            <v>.65</v>
          </cell>
        </row>
        <row r="124">
          <cell r="A124" t="str">
            <v>246AB 3/8</v>
          </cell>
          <cell r="B124" t="str">
            <v>VIR C</v>
          </cell>
          <cell r="C124" t="str">
            <v>N</v>
          </cell>
          <cell r="D124" t="str">
            <v>LOW LEAD BRASS SWING CHECK</v>
          </cell>
          <cell r="E124" t="str">
            <v>670779709277</v>
          </cell>
          <cell r="F124" t="str">
            <v>ABCK</v>
          </cell>
          <cell r="G124" t="str">
            <v>BRASS AB</v>
          </cell>
          <cell r="H124">
            <v>38.93</v>
          </cell>
          <cell r="I124">
            <v>1195</v>
          </cell>
          <cell r="J124">
            <v>41715</v>
          </cell>
          <cell r="K124" t="str">
            <v>China</v>
          </cell>
          <cell r="L124" t="str">
            <v>120</v>
          </cell>
          <cell r="M124" t="str">
            <v>0.36</v>
          </cell>
        </row>
        <row r="125">
          <cell r="A125" t="str">
            <v>246AB 4</v>
          </cell>
          <cell r="B125" t="str">
            <v>VIR C</v>
          </cell>
          <cell r="C125" t="str">
            <v>N</v>
          </cell>
          <cell r="D125" t="str">
            <v>LOW LEAD BRASS SWING CHECK</v>
          </cell>
          <cell r="E125" t="str">
            <v>670779705293</v>
          </cell>
          <cell r="F125" t="str">
            <v>ABCK</v>
          </cell>
          <cell r="G125" t="str">
            <v>BRASS AB</v>
          </cell>
          <cell r="H125">
            <v>1146.19</v>
          </cell>
          <cell r="I125">
            <v>124</v>
          </cell>
          <cell r="J125">
            <v>41528</v>
          </cell>
          <cell r="K125" t="str">
            <v>China</v>
          </cell>
          <cell r="L125" t="str">
            <v>3</v>
          </cell>
          <cell r="M125" t="str">
            <v>11.12</v>
          </cell>
        </row>
        <row r="126">
          <cell r="A126" t="str">
            <v>247AB 1</v>
          </cell>
          <cell r="B126" t="str">
            <v>VIR C</v>
          </cell>
          <cell r="C126" t="str">
            <v>N</v>
          </cell>
          <cell r="D126" t="str">
            <v>LOW LEAD BRASS SWING CHECK</v>
          </cell>
          <cell r="E126" t="str">
            <v>670779244068</v>
          </cell>
          <cell r="F126" t="str">
            <v>ABCK</v>
          </cell>
          <cell r="G126" t="str">
            <v>BRASS AB</v>
          </cell>
          <cell r="H126">
            <v>71.540000000000006</v>
          </cell>
          <cell r="I126">
            <v>1204</v>
          </cell>
          <cell r="J126">
            <v>40476</v>
          </cell>
          <cell r="K126" t="str">
            <v>China</v>
          </cell>
          <cell r="L126" t="str">
            <v>60</v>
          </cell>
          <cell r="M126" t="str">
            <v>0.78</v>
          </cell>
        </row>
        <row r="127">
          <cell r="A127" t="str">
            <v>247AB 1/2</v>
          </cell>
          <cell r="B127" t="str">
            <v>VIR C</v>
          </cell>
          <cell r="C127" t="str">
            <v>N</v>
          </cell>
          <cell r="D127" t="str">
            <v>LOW LEAD BRASS SWING CHECK</v>
          </cell>
          <cell r="E127" t="str">
            <v>670779244044</v>
          </cell>
          <cell r="F127" t="str">
            <v>ABCK</v>
          </cell>
          <cell r="G127" t="str">
            <v>BRASS AB</v>
          </cell>
          <cell r="H127">
            <v>38.93</v>
          </cell>
          <cell r="I127">
            <v>2173</v>
          </cell>
          <cell r="J127">
            <v>40476</v>
          </cell>
          <cell r="K127" t="str">
            <v>China</v>
          </cell>
          <cell r="L127" t="str">
            <v>120</v>
          </cell>
          <cell r="M127" t="str">
            <v>0.34</v>
          </cell>
        </row>
        <row r="128">
          <cell r="A128" t="str">
            <v>247AB 1-1/2</v>
          </cell>
          <cell r="B128" t="str">
            <v>VIR C</v>
          </cell>
          <cell r="C128" t="str">
            <v>N</v>
          </cell>
          <cell r="D128" t="str">
            <v>LOW LEAD BRASS SWING CHECK</v>
          </cell>
          <cell r="E128" t="str">
            <v>670779244082</v>
          </cell>
          <cell r="F128" t="str">
            <v>ABCK</v>
          </cell>
          <cell r="G128" t="str">
            <v>BRASS AB</v>
          </cell>
          <cell r="H128">
            <v>172.26</v>
          </cell>
          <cell r="I128">
            <v>486</v>
          </cell>
          <cell r="J128">
            <v>40476</v>
          </cell>
          <cell r="K128" t="str">
            <v>China</v>
          </cell>
          <cell r="L128" t="str">
            <v>30</v>
          </cell>
          <cell r="M128" t="str">
            <v>1.82</v>
          </cell>
        </row>
        <row r="129">
          <cell r="A129" t="str">
            <v>247AB 1-1/4</v>
          </cell>
          <cell r="B129" t="str">
            <v>VIR C</v>
          </cell>
          <cell r="C129" t="str">
            <v>N</v>
          </cell>
          <cell r="D129" t="str">
            <v>LOW LEAD BRASS SWING CHECK</v>
          </cell>
          <cell r="E129" t="str">
            <v>670779244075</v>
          </cell>
          <cell r="F129" t="str">
            <v>ABCK</v>
          </cell>
          <cell r="G129" t="str">
            <v>BRASS AB</v>
          </cell>
          <cell r="H129">
            <v>126.61</v>
          </cell>
          <cell r="I129">
            <v>203</v>
          </cell>
          <cell r="J129">
            <v>40476</v>
          </cell>
          <cell r="K129" t="str">
            <v>China</v>
          </cell>
          <cell r="L129" t="str">
            <v>40</v>
          </cell>
          <cell r="M129" t="str">
            <v>1.22</v>
          </cell>
        </row>
        <row r="130">
          <cell r="A130" t="str">
            <v>247AB 2</v>
          </cell>
          <cell r="B130" t="str">
            <v>VIR C</v>
          </cell>
          <cell r="C130" t="str">
            <v>N</v>
          </cell>
          <cell r="D130" t="str">
            <v>LOW LEAD BRASS SWING CHECK</v>
          </cell>
          <cell r="E130" t="str">
            <v>670779244204</v>
          </cell>
          <cell r="F130" t="str">
            <v>ABCK</v>
          </cell>
          <cell r="G130" t="str">
            <v>BRASS AB</v>
          </cell>
          <cell r="H130">
            <v>230.07</v>
          </cell>
          <cell r="I130">
            <v>412</v>
          </cell>
          <cell r="J130">
            <v>40476</v>
          </cell>
          <cell r="K130" t="str">
            <v>China</v>
          </cell>
          <cell r="L130" t="str">
            <v>18</v>
          </cell>
          <cell r="M130" t="str">
            <v>2.62</v>
          </cell>
        </row>
        <row r="131">
          <cell r="A131" t="str">
            <v>247AB 2-1/2</v>
          </cell>
          <cell r="B131" t="str">
            <v>VIR C</v>
          </cell>
          <cell r="C131" t="str">
            <v>N</v>
          </cell>
          <cell r="D131" t="str">
            <v>LOW LEAD BRASS SWING CHECK</v>
          </cell>
          <cell r="E131" t="str">
            <v>670779708324</v>
          </cell>
          <cell r="F131" t="str">
            <v>ABCK</v>
          </cell>
          <cell r="G131" t="str">
            <v>BRASS AB</v>
          </cell>
          <cell r="H131">
            <v>441.47</v>
          </cell>
          <cell r="I131">
            <v>225</v>
          </cell>
          <cell r="J131">
            <v>41569</v>
          </cell>
          <cell r="K131" t="str">
            <v>China</v>
          </cell>
          <cell r="L131" t="str">
            <v>8</v>
          </cell>
          <cell r="M131" t="str">
            <v>4.72</v>
          </cell>
        </row>
        <row r="132">
          <cell r="A132" t="str">
            <v>247AB 3</v>
          </cell>
          <cell r="B132" t="str">
            <v>VIR C</v>
          </cell>
          <cell r="C132" t="str">
            <v>N</v>
          </cell>
          <cell r="D132" t="str">
            <v>LOW LEAD BRASS SWING CHECK</v>
          </cell>
          <cell r="E132" t="str">
            <v>670779708331</v>
          </cell>
          <cell r="F132" t="str">
            <v>ABCK</v>
          </cell>
          <cell r="G132" t="str">
            <v>BRASS AB</v>
          </cell>
          <cell r="H132">
            <v>710.97</v>
          </cell>
          <cell r="I132">
            <v>110</v>
          </cell>
          <cell r="J132">
            <v>41569</v>
          </cell>
          <cell r="K132" t="str">
            <v>China</v>
          </cell>
          <cell r="L132" t="str">
            <v>6</v>
          </cell>
          <cell r="M132" t="str">
            <v>7</v>
          </cell>
        </row>
        <row r="133">
          <cell r="A133" t="str">
            <v>247AB 3/4</v>
          </cell>
          <cell r="B133" t="str">
            <v>VIR C</v>
          </cell>
          <cell r="C133" t="str">
            <v>N</v>
          </cell>
          <cell r="D133" t="str">
            <v>LOW LEAD BRASS SWING CHECK</v>
          </cell>
          <cell r="E133" t="str">
            <v>670779244051</v>
          </cell>
          <cell r="F133" t="str">
            <v>ABCK</v>
          </cell>
          <cell r="G133" t="str">
            <v>BRASS AB</v>
          </cell>
          <cell r="H133">
            <v>50.29</v>
          </cell>
          <cell r="I133">
            <v>2963</v>
          </cell>
          <cell r="J133">
            <v>40476</v>
          </cell>
          <cell r="K133" t="str">
            <v>China</v>
          </cell>
          <cell r="L133" t="str">
            <v>80</v>
          </cell>
          <cell r="M133" t="str">
            <v>0.58</v>
          </cell>
        </row>
        <row r="134">
          <cell r="A134" t="str">
            <v>247AB 4</v>
          </cell>
          <cell r="B134" t="str">
            <v>VIR C</v>
          </cell>
          <cell r="C134" t="str">
            <v>N</v>
          </cell>
          <cell r="D134" t="str">
            <v>LOW LEAD BRASS SWING CHECK</v>
          </cell>
          <cell r="E134" t="str">
            <v>670779708348</v>
          </cell>
          <cell r="F134" t="str">
            <v>ABCK</v>
          </cell>
          <cell r="G134" t="str">
            <v>BRASS AB</v>
          </cell>
          <cell r="H134">
            <v>1146.19</v>
          </cell>
          <cell r="I134">
            <v>54</v>
          </cell>
          <cell r="J134">
            <v>41569</v>
          </cell>
          <cell r="K134" t="str">
            <v>China</v>
          </cell>
          <cell r="L134" t="str">
            <v>2</v>
          </cell>
          <cell r="M134" t="str">
            <v>11.72</v>
          </cell>
        </row>
        <row r="135">
          <cell r="A135" t="str">
            <v>5020AB 1</v>
          </cell>
          <cell r="B135" t="str">
            <v>VIR 1</v>
          </cell>
          <cell r="C135" t="str">
            <v>N</v>
          </cell>
          <cell r="D135" t="str">
            <v>LOW LEAD BRASS EZPRESS BALL VL</v>
          </cell>
          <cell r="E135" t="str">
            <v>670779439068</v>
          </cell>
          <cell r="F135" t="str">
            <v>ABEZ</v>
          </cell>
          <cell r="G135" t="str">
            <v>BRASS AB</v>
          </cell>
          <cell r="H135">
            <v>117.83</v>
          </cell>
          <cell r="I135">
            <v>10000</v>
          </cell>
          <cell r="J135">
            <v>40476</v>
          </cell>
          <cell r="K135" t="str">
            <v>Italy</v>
          </cell>
          <cell r="L135" t="str">
            <v>40</v>
          </cell>
          <cell r="M135" t="str">
            <v>1.26</v>
          </cell>
        </row>
        <row r="136">
          <cell r="A136" t="str">
            <v>5020AB 1/2</v>
          </cell>
          <cell r="B136" t="str">
            <v>VIR 1</v>
          </cell>
          <cell r="C136" t="str">
            <v>N</v>
          </cell>
          <cell r="D136" t="str">
            <v>LOW LEAD BRASS EZPRESS BALL VL</v>
          </cell>
          <cell r="E136" t="str">
            <v>670779439044</v>
          </cell>
          <cell r="F136" t="str">
            <v>ABEZ</v>
          </cell>
          <cell r="G136" t="str">
            <v>BRASS AB</v>
          </cell>
          <cell r="H136">
            <v>70.77</v>
          </cell>
          <cell r="I136">
            <v>31986</v>
          </cell>
          <cell r="J136">
            <v>40476</v>
          </cell>
          <cell r="K136" t="str">
            <v>Italy</v>
          </cell>
          <cell r="L136" t="str">
            <v>50</v>
          </cell>
          <cell r="M136" t="str">
            <v>0.48</v>
          </cell>
        </row>
        <row r="137">
          <cell r="A137" t="str">
            <v>5020AB 1-1/2</v>
          </cell>
          <cell r="B137" t="str">
            <v>VIR 1</v>
          </cell>
          <cell r="C137" t="str">
            <v>N</v>
          </cell>
          <cell r="D137" t="str">
            <v>LOW LEAD BRASS EZPRESS BALL VL</v>
          </cell>
          <cell r="E137" t="str">
            <v>670779439082</v>
          </cell>
          <cell r="F137" t="str">
            <v>ABEZ</v>
          </cell>
          <cell r="G137" t="str">
            <v>BRASS AB</v>
          </cell>
          <cell r="H137">
            <v>272.22000000000003</v>
          </cell>
          <cell r="I137">
            <v>1366</v>
          </cell>
          <cell r="J137">
            <v>40476</v>
          </cell>
          <cell r="K137" t="str">
            <v>Italy</v>
          </cell>
          <cell r="L137" t="str">
            <v>20</v>
          </cell>
          <cell r="M137" t="str">
            <v>2.54</v>
          </cell>
        </row>
        <row r="138">
          <cell r="A138" t="str">
            <v>5020AB 1-1/4</v>
          </cell>
          <cell r="B138" t="str">
            <v>VIR 1</v>
          </cell>
          <cell r="C138" t="str">
            <v>N</v>
          </cell>
          <cell r="D138" t="str">
            <v>LOW LEAD BRASS EZPRESS BALL VL</v>
          </cell>
          <cell r="E138" t="str">
            <v>670779439075</v>
          </cell>
          <cell r="F138" t="str">
            <v>ABEZ</v>
          </cell>
          <cell r="G138" t="str">
            <v>BRASS AB</v>
          </cell>
          <cell r="H138">
            <v>170.63</v>
          </cell>
          <cell r="I138">
            <v>1356</v>
          </cell>
          <cell r="J138">
            <v>40476</v>
          </cell>
          <cell r="K138" t="str">
            <v>Italy</v>
          </cell>
          <cell r="L138" t="str">
            <v>35</v>
          </cell>
          <cell r="M138" t="str">
            <v>1.64</v>
          </cell>
        </row>
        <row r="139">
          <cell r="A139" t="str">
            <v>5020AB 2</v>
          </cell>
          <cell r="B139" t="str">
            <v>VIR 1</v>
          </cell>
          <cell r="C139" t="str">
            <v>N</v>
          </cell>
          <cell r="D139" t="str">
            <v>LOW LEAD BRASS EZPRESS BALL VL</v>
          </cell>
          <cell r="E139" t="str">
            <v>670779439204</v>
          </cell>
          <cell r="F139" t="str">
            <v>ABEZ</v>
          </cell>
          <cell r="G139" t="str">
            <v>BRASS AB</v>
          </cell>
          <cell r="H139">
            <v>391.17</v>
          </cell>
          <cell r="I139">
            <v>3886</v>
          </cell>
          <cell r="J139">
            <v>40476</v>
          </cell>
          <cell r="K139" t="str">
            <v>Italy</v>
          </cell>
          <cell r="L139" t="str">
            <v>12</v>
          </cell>
          <cell r="M139" t="str">
            <v>3.74</v>
          </cell>
        </row>
        <row r="140">
          <cell r="A140" t="str">
            <v>5020AB 3/4</v>
          </cell>
          <cell r="B140" t="str">
            <v>VIR 1</v>
          </cell>
          <cell r="C140" t="str">
            <v>N</v>
          </cell>
          <cell r="D140" t="str">
            <v>LOW LEAD BRASS EZPRESS BALL VL</v>
          </cell>
          <cell r="E140" t="str">
            <v>670779439051</v>
          </cell>
          <cell r="F140" t="str">
            <v>ABEZ</v>
          </cell>
          <cell r="G140" t="str">
            <v>BRASS AB</v>
          </cell>
          <cell r="H140">
            <v>90.83</v>
          </cell>
          <cell r="I140">
            <v>30711</v>
          </cell>
          <cell r="J140">
            <v>40476</v>
          </cell>
          <cell r="K140" t="str">
            <v>Italy</v>
          </cell>
          <cell r="L140" t="str">
            <v>50</v>
          </cell>
          <cell r="M140" t="str">
            <v>0.7</v>
          </cell>
        </row>
        <row r="141">
          <cell r="A141" t="str">
            <v>5020ABD 1</v>
          </cell>
          <cell r="B141" t="str">
            <v>VIR 1</v>
          </cell>
          <cell r="C141" t="str">
            <v>N</v>
          </cell>
          <cell r="D141" t="str">
            <v>BV DZR-AB BRASS PRESS ENDS+ DR</v>
          </cell>
          <cell r="E141" t="str">
            <v>670779723419</v>
          </cell>
          <cell r="F141" t="str">
            <v>ABEZ</v>
          </cell>
          <cell r="G141" t="str">
            <v>BRASS AB DZR</v>
          </cell>
          <cell r="H141">
            <v>134.33000000000001</v>
          </cell>
          <cell r="I141">
            <v>283</v>
          </cell>
          <cell r="J141">
            <v>43945</v>
          </cell>
          <cell r="K141" t="str">
            <v>Italy</v>
          </cell>
          <cell r="L141" t="str">
            <v>35</v>
          </cell>
          <cell r="M141" t="str">
            <v>1.18</v>
          </cell>
        </row>
        <row r="142">
          <cell r="A142" t="str">
            <v>5020ABD 1/2</v>
          </cell>
          <cell r="B142" t="str">
            <v>VIR 1</v>
          </cell>
          <cell r="C142" t="str">
            <v>N</v>
          </cell>
          <cell r="D142" t="str">
            <v>BV DZR-AB BRASS PRESS ENDS+ DR</v>
          </cell>
          <cell r="E142" t="str">
            <v>670779723396</v>
          </cell>
          <cell r="F142" t="str">
            <v>ABEZ</v>
          </cell>
          <cell r="G142" t="str">
            <v>BRASS AB DZR</v>
          </cell>
          <cell r="H142">
            <v>79.33</v>
          </cell>
          <cell r="I142">
            <v>3372</v>
          </cell>
          <cell r="J142">
            <v>43945</v>
          </cell>
          <cell r="K142" t="str">
            <v>Italy</v>
          </cell>
          <cell r="L142" t="str">
            <v>50</v>
          </cell>
          <cell r="M142" t="str">
            <v>0.544</v>
          </cell>
        </row>
        <row r="143">
          <cell r="A143" t="str">
            <v>5020ABD 3/4</v>
          </cell>
          <cell r="B143" t="str">
            <v>VIR 1</v>
          </cell>
          <cell r="C143" t="str">
            <v>N</v>
          </cell>
          <cell r="D143" t="str">
            <v>BV DZR-AB BRASS PRESS ENDS+ DR</v>
          </cell>
          <cell r="E143" t="str">
            <v>670779723402</v>
          </cell>
          <cell r="F143" t="str">
            <v>ABEZ</v>
          </cell>
          <cell r="G143" t="str">
            <v>BRASS AB DZR</v>
          </cell>
          <cell r="H143">
            <v>104.87</v>
          </cell>
          <cell r="I143">
            <v>101</v>
          </cell>
          <cell r="J143">
            <v>43945</v>
          </cell>
          <cell r="K143" t="str">
            <v>Italy</v>
          </cell>
          <cell r="L143" t="str">
            <v>40</v>
          </cell>
          <cell r="M143" t="str">
            <v>0.789</v>
          </cell>
        </row>
        <row r="144">
          <cell r="A144" t="str">
            <v>5020AB-LL 1</v>
          </cell>
          <cell r="B144" t="str">
            <v>VIR 1</v>
          </cell>
          <cell r="C144" t="str">
            <v>N</v>
          </cell>
          <cell r="D144" t="str">
            <v>AB LOCK LVR HANDLE- 1 - 1-1/4</v>
          </cell>
          <cell r="E144" t="str">
            <v>670779711553</v>
          </cell>
          <cell r="F144" t="str">
            <v>ABEZ</v>
          </cell>
          <cell r="H144">
            <v>21.3</v>
          </cell>
          <cell r="I144">
            <v>66</v>
          </cell>
          <cell r="J144">
            <v>42117</v>
          </cell>
          <cell r="K144" t="str">
            <v>Italy</v>
          </cell>
          <cell r="L144" t="str">
            <v>200</v>
          </cell>
          <cell r="M144" t="str">
            <v>0</v>
          </cell>
        </row>
        <row r="145">
          <cell r="A145" t="str">
            <v>5020AB-LL 1/2</v>
          </cell>
          <cell r="B145" t="str">
            <v>VIR 1</v>
          </cell>
          <cell r="C145" t="str">
            <v>N</v>
          </cell>
          <cell r="D145" t="str">
            <v>AB LOCK LVR HANDLE- 1/2 - 3/4</v>
          </cell>
          <cell r="E145" t="str">
            <v>670779711546</v>
          </cell>
          <cell r="F145" t="str">
            <v>ABEZ</v>
          </cell>
          <cell r="H145">
            <v>15.97</v>
          </cell>
          <cell r="I145">
            <v>101</v>
          </cell>
          <cell r="J145">
            <v>42117</v>
          </cell>
          <cell r="K145" t="str">
            <v>Italy</v>
          </cell>
          <cell r="L145" t="str">
            <v>200</v>
          </cell>
          <cell r="M145" t="str">
            <v>0</v>
          </cell>
        </row>
        <row r="146">
          <cell r="A146" t="str">
            <v>5020AB-LL 1-1/2</v>
          </cell>
          <cell r="B146" t="str">
            <v>VIR 1</v>
          </cell>
          <cell r="C146" t="str">
            <v>N</v>
          </cell>
          <cell r="D146" t="str">
            <v>AB LOCK LVR HANDLE- 1-1/2 - 2</v>
          </cell>
          <cell r="E146" t="str">
            <v>670779711560</v>
          </cell>
          <cell r="F146" t="str">
            <v>ABEZ</v>
          </cell>
          <cell r="H146">
            <v>29.28</v>
          </cell>
          <cell r="I146">
            <v>0</v>
          </cell>
          <cell r="J146">
            <v>42117</v>
          </cell>
          <cell r="K146" t="str">
            <v>Italy</v>
          </cell>
          <cell r="L146" t="str">
            <v>100</v>
          </cell>
          <cell r="M146" t="str">
            <v>0</v>
          </cell>
        </row>
        <row r="147">
          <cell r="A147" t="str">
            <v>5020ABS 1</v>
          </cell>
          <cell r="B147" t="str">
            <v>VIR 1</v>
          </cell>
          <cell r="C147" t="str">
            <v>N</v>
          </cell>
          <cell r="D147" t="str">
            <v>AB BRASS  EZPRESS SS BALL/STEM</v>
          </cell>
          <cell r="E147" t="str">
            <v>670779708386</v>
          </cell>
          <cell r="F147" t="str">
            <v>ABEZ</v>
          </cell>
          <cell r="G147" t="str">
            <v>BRASS AB</v>
          </cell>
          <cell r="H147">
            <v>140.36000000000001</v>
          </cell>
          <cell r="I147">
            <v>280</v>
          </cell>
          <cell r="J147">
            <v>41656</v>
          </cell>
          <cell r="K147" t="str">
            <v>Italy</v>
          </cell>
          <cell r="L147" t="str">
            <v>50</v>
          </cell>
          <cell r="M147" t="str">
            <v>1.22</v>
          </cell>
        </row>
        <row r="148">
          <cell r="A148" t="str">
            <v>5020ABS 1/2</v>
          </cell>
          <cell r="B148" t="str">
            <v>VIR 1</v>
          </cell>
          <cell r="C148" t="str">
            <v>N</v>
          </cell>
          <cell r="D148" t="str">
            <v>AB BRASS  EZPRESS SS BALL/STEM</v>
          </cell>
          <cell r="E148" t="str">
            <v>670779708362</v>
          </cell>
          <cell r="F148" t="str">
            <v>ABEZ</v>
          </cell>
          <cell r="G148" t="str">
            <v>BRASS AB</v>
          </cell>
          <cell r="H148">
            <v>89.63</v>
          </cell>
          <cell r="I148">
            <v>961</v>
          </cell>
          <cell r="J148">
            <v>41656</v>
          </cell>
          <cell r="K148" t="str">
            <v>Italy</v>
          </cell>
          <cell r="L148" t="str">
            <v>50</v>
          </cell>
          <cell r="M148" t="str">
            <v>0.56</v>
          </cell>
        </row>
        <row r="149">
          <cell r="A149" t="str">
            <v>5020ABS 3/4</v>
          </cell>
          <cell r="B149" t="str">
            <v>VIR 1</v>
          </cell>
          <cell r="C149" t="str">
            <v>N</v>
          </cell>
          <cell r="D149" t="str">
            <v>AB BRASS  EZPRESS SS BALL/STEM</v>
          </cell>
          <cell r="E149" t="str">
            <v>670779708379</v>
          </cell>
          <cell r="F149" t="str">
            <v>ABEZ</v>
          </cell>
          <cell r="G149" t="str">
            <v>BRASS AB</v>
          </cell>
          <cell r="H149">
            <v>110.87</v>
          </cell>
          <cell r="I149">
            <v>521</v>
          </cell>
          <cell r="J149">
            <v>41656</v>
          </cell>
          <cell r="K149" t="str">
            <v>Italy</v>
          </cell>
          <cell r="L149" t="str">
            <v>50</v>
          </cell>
          <cell r="M149" t="str">
            <v>0.82</v>
          </cell>
        </row>
        <row r="150">
          <cell r="A150" t="str">
            <v>5020ABW 3/4</v>
          </cell>
          <cell r="B150" t="str">
            <v>VIR 1</v>
          </cell>
          <cell r="C150" t="str">
            <v>N</v>
          </cell>
          <cell r="D150" t="str">
            <v>LOW LEAD BRASS EZPRESS BALL VL</v>
          </cell>
          <cell r="E150" t="str">
            <v>670779711614</v>
          </cell>
          <cell r="F150" t="str">
            <v>ABEZ</v>
          </cell>
          <cell r="G150" t="str">
            <v>BRASS AB</v>
          </cell>
          <cell r="H150">
            <v>90.83</v>
          </cell>
          <cell r="I150">
            <v>0</v>
          </cell>
          <cell r="J150">
            <v>42389</v>
          </cell>
          <cell r="K150" t="str">
            <v>Italy</v>
          </cell>
          <cell r="L150" t="str">
            <v>50</v>
          </cell>
          <cell r="M150" t="str">
            <v>0.8</v>
          </cell>
        </row>
        <row r="151">
          <cell r="A151" t="str">
            <v>5020ABX 2-1/2</v>
          </cell>
          <cell r="B151" t="str">
            <v>VIR 1</v>
          </cell>
          <cell r="C151" t="str">
            <v>N</v>
          </cell>
          <cell r="D151" t="str">
            <v>XLC FEMALE EzPRESS BALL VALVE</v>
          </cell>
          <cell r="E151" t="str">
            <v>670779703244</v>
          </cell>
          <cell r="F151" t="str">
            <v>ABEZ</v>
          </cell>
          <cell r="G151" t="str">
            <v>BRASS AB</v>
          </cell>
          <cell r="H151">
            <v>861.15</v>
          </cell>
          <cell r="I151">
            <v>386</v>
          </cell>
          <cell r="J151">
            <v>41467</v>
          </cell>
          <cell r="K151" t="str">
            <v>Italy</v>
          </cell>
          <cell r="L151" t="str">
            <v>4</v>
          </cell>
          <cell r="M151" t="str">
            <v>8.62</v>
          </cell>
        </row>
        <row r="152">
          <cell r="A152" t="str">
            <v>5020ABX 3</v>
          </cell>
          <cell r="B152" t="str">
            <v>VIR 1</v>
          </cell>
          <cell r="C152" t="str">
            <v>N</v>
          </cell>
          <cell r="D152" t="str">
            <v>XLC FEMALE EZPRESS BALL VALVE</v>
          </cell>
          <cell r="E152" t="str">
            <v>670779703251</v>
          </cell>
          <cell r="F152" t="str">
            <v>ABEZ</v>
          </cell>
          <cell r="G152" t="str">
            <v>BRASS AB</v>
          </cell>
          <cell r="H152">
            <v>1579.15</v>
          </cell>
          <cell r="I152">
            <v>75</v>
          </cell>
          <cell r="J152">
            <v>41467</v>
          </cell>
          <cell r="K152" t="str">
            <v>Italy</v>
          </cell>
          <cell r="L152" t="str">
            <v>2</v>
          </cell>
          <cell r="M152" t="str">
            <v>11.84</v>
          </cell>
        </row>
        <row r="153">
          <cell r="A153" t="str">
            <v>5020ABX 4</v>
          </cell>
          <cell r="B153" t="str">
            <v>VIR 1</v>
          </cell>
          <cell r="C153" t="str">
            <v>N</v>
          </cell>
          <cell r="D153" t="str">
            <v>XLC FEMALE EZPRESS BALL VALVE</v>
          </cell>
          <cell r="E153" t="str">
            <v>670779703268</v>
          </cell>
          <cell r="F153" t="str">
            <v>ABEZ</v>
          </cell>
          <cell r="G153" t="str">
            <v>BRASS AB</v>
          </cell>
          <cell r="H153">
            <v>2036.07</v>
          </cell>
          <cell r="I153">
            <v>192</v>
          </cell>
          <cell r="J153">
            <v>41467</v>
          </cell>
          <cell r="K153" t="str">
            <v>Italy</v>
          </cell>
          <cell r="L153" t="str">
            <v>1</v>
          </cell>
          <cell r="M153" t="str">
            <v>17.58</v>
          </cell>
        </row>
        <row r="154">
          <cell r="A154" t="str">
            <v>5026AB 1/2</v>
          </cell>
          <cell r="B154" t="str">
            <v>VIR 1</v>
          </cell>
          <cell r="C154" t="str">
            <v>N</v>
          </cell>
          <cell r="D154" t="str">
            <v>LF BALLVLV EzPRESSxHOSE C/WCAP</v>
          </cell>
          <cell r="E154" t="str">
            <v>670779725659</v>
          </cell>
          <cell r="F154" t="str">
            <v>ABEZ</v>
          </cell>
          <cell r="G154" t="str">
            <v>BRASS AB DZR</v>
          </cell>
          <cell r="H154">
            <v>83.47</v>
          </cell>
          <cell r="I154">
            <v>2234</v>
          </cell>
          <cell r="J154">
            <v>44281</v>
          </cell>
          <cell r="K154" t="str">
            <v>Italy</v>
          </cell>
          <cell r="L154" t="str">
            <v>50</v>
          </cell>
          <cell r="M154" t="str">
            <v>0.582</v>
          </cell>
        </row>
        <row r="155">
          <cell r="A155" t="str">
            <v>5026AB 3/4</v>
          </cell>
          <cell r="B155" t="str">
            <v>VIR 1</v>
          </cell>
          <cell r="C155" t="str">
            <v>N</v>
          </cell>
          <cell r="D155" t="str">
            <v>LF BALLVLV EzPRESSxHOSE C/WCAP</v>
          </cell>
          <cell r="E155" t="str">
            <v>670779725642</v>
          </cell>
          <cell r="F155" t="str">
            <v>ABEZ</v>
          </cell>
          <cell r="G155" t="str">
            <v>BRASS AB</v>
          </cell>
          <cell r="H155">
            <v>113.52</v>
          </cell>
          <cell r="I155">
            <v>928</v>
          </cell>
          <cell r="J155">
            <v>44113</v>
          </cell>
          <cell r="K155" t="str">
            <v>Italy</v>
          </cell>
          <cell r="L155" t="str">
            <v>50</v>
          </cell>
          <cell r="M155" t="str">
            <v>0.756</v>
          </cell>
        </row>
        <row r="156">
          <cell r="A156" t="str">
            <v>5026ABW 1/2</v>
          </cell>
          <cell r="B156" t="str">
            <v>VIR 1</v>
          </cell>
          <cell r="C156" t="str">
            <v>N</v>
          </cell>
          <cell r="D156" t="str">
            <v>LF BALLVLV-WH EzPxHOSE/WCAP.5</v>
          </cell>
          <cell r="E156" t="str">
            <v>670779727448</v>
          </cell>
          <cell r="F156" t="str">
            <v>ABEZ</v>
          </cell>
          <cell r="G156" t="str">
            <v>BRASS AB DZR</v>
          </cell>
          <cell r="H156">
            <v>83.47</v>
          </cell>
          <cell r="I156">
            <v>0</v>
          </cell>
          <cell r="J156">
            <v>44972</v>
          </cell>
          <cell r="K156" t="str">
            <v>Italy</v>
          </cell>
          <cell r="L156" t="str">
            <v>50</v>
          </cell>
          <cell r="M156" t="str">
            <v>0.582</v>
          </cell>
        </row>
        <row r="157">
          <cell r="A157" t="str">
            <v>5026ABW 3/4</v>
          </cell>
          <cell r="B157" t="str">
            <v>VIR 1</v>
          </cell>
          <cell r="C157" t="str">
            <v>N</v>
          </cell>
          <cell r="D157" t="str">
            <v>LF BALLVLV-WH EzPxHOSE/WCAP.75</v>
          </cell>
          <cell r="E157" t="str">
            <v>670779727455</v>
          </cell>
          <cell r="F157" t="str">
            <v>ABEZ</v>
          </cell>
          <cell r="G157" t="str">
            <v>BRASS AB</v>
          </cell>
          <cell r="H157">
            <v>113.52</v>
          </cell>
          <cell r="I157">
            <v>0</v>
          </cell>
          <cell r="J157">
            <v>44972</v>
          </cell>
          <cell r="K157" t="str">
            <v>Italy</v>
          </cell>
          <cell r="L157" t="str">
            <v>50</v>
          </cell>
          <cell r="M157" t="str">
            <v>0.756</v>
          </cell>
        </row>
        <row r="158">
          <cell r="A158" t="str">
            <v>5070AB 1</v>
          </cell>
          <cell r="B158" t="str">
            <v>VIR C</v>
          </cell>
          <cell r="C158" t="str">
            <v>N</v>
          </cell>
          <cell r="D158" t="str">
            <v>LOW LEAD EZGRIP BALL VALVE</v>
          </cell>
          <cell r="E158" t="str">
            <v>670779431062</v>
          </cell>
          <cell r="F158" t="str">
            <v>ABEZ</v>
          </cell>
          <cell r="G158" t="str">
            <v>BRASS AB</v>
          </cell>
          <cell r="H158">
            <v>121.8</v>
          </cell>
          <cell r="I158">
            <v>320</v>
          </cell>
          <cell r="J158">
            <v>40476</v>
          </cell>
          <cell r="K158" t="str">
            <v>China</v>
          </cell>
          <cell r="L158" t="str">
            <v>45</v>
          </cell>
          <cell r="M158" t="str">
            <v>1.12</v>
          </cell>
        </row>
        <row r="159">
          <cell r="A159" t="str">
            <v>5070AB 1/2</v>
          </cell>
          <cell r="B159" t="str">
            <v>VIR C</v>
          </cell>
          <cell r="C159" t="str">
            <v>N</v>
          </cell>
          <cell r="D159" t="str">
            <v>LOW LEAD EZGRIP BALL VALVE</v>
          </cell>
          <cell r="E159" t="str">
            <v>670779431048</v>
          </cell>
          <cell r="F159" t="str">
            <v>ABEZ</v>
          </cell>
          <cell r="G159" t="str">
            <v>BRASS AB</v>
          </cell>
          <cell r="H159">
            <v>60.75</v>
          </cell>
          <cell r="I159">
            <v>473</v>
          </cell>
          <cell r="J159">
            <v>40476</v>
          </cell>
          <cell r="K159" t="str">
            <v>China</v>
          </cell>
          <cell r="L159" t="str">
            <v>80</v>
          </cell>
          <cell r="M159" t="str">
            <v>0.48</v>
          </cell>
        </row>
        <row r="160">
          <cell r="A160" t="str">
            <v>5070AB 3/4</v>
          </cell>
          <cell r="B160" t="str">
            <v>VIR C</v>
          </cell>
          <cell r="C160" t="str">
            <v>N</v>
          </cell>
          <cell r="D160" t="str">
            <v>LOW LEAD EZGRIP BALL VALVE</v>
          </cell>
          <cell r="E160" t="str">
            <v>670779431055</v>
          </cell>
          <cell r="F160" t="str">
            <v>ABEZ</v>
          </cell>
          <cell r="G160" t="str">
            <v>BRASS AB</v>
          </cell>
          <cell r="H160">
            <v>87.79</v>
          </cell>
          <cell r="I160">
            <v>381</v>
          </cell>
          <cell r="J160">
            <v>40476</v>
          </cell>
          <cell r="K160" t="str">
            <v>China</v>
          </cell>
          <cell r="L160" t="str">
            <v>60</v>
          </cell>
          <cell r="M160" t="str">
            <v>0.68</v>
          </cell>
        </row>
        <row r="161">
          <cell r="A161" t="str">
            <v>5520AB 1</v>
          </cell>
          <cell r="B161" t="str">
            <v>VIR 1</v>
          </cell>
          <cell r="C161" t="str">
            <v>N</v>
          </cell>
          <cell r="D161" t="str">
            <v>LF BRASS PRESS BALL VALVE LT</v>
          </cell>
          <cell r="E161" t="str">
            <v>670779714707</v>
          </cell>
          <cell r="F161" t="str">
            <v>ABEZ</v>
          </cell>
          <cell r="G161" t="str">
            <v>BRASS AB</v>
          </cell>
          <cell r="H161">
            <v>94.93</v>
          </cell>
          <cell r="I161">
            <v>10492</v>
          </cell>
          <cell r="J161">
            <v>42992</v>
          </cell>
          <cell r="K161" t="str">
            <v>Italy</v>
          </cell>
          <cell r="L161" t="str">
            <v>40</v>
          </cell>
          <cell r="M161" t="str">
            <v>0.908</v>
          </cell>
        </row>
        <row r="162">
          <cell r="A162" t="str">
            <v>5520AB 1/2</v>
          </cell>
          <cell r="B162" t="str">
            <v>VIR 1</v>
          </cell>
          <cell r="C162" t="str">
            <v>N</v>
          </cell>
          <cell r="D162" t="str">
            <v>LF BRASS PRESS BALL VALVE LT</v>
          </cell>
          <cell r="E162" t="str">
            <v>670779714684</v>
          </cell>
          <cell r="F162" t="str">
            <v>ABEZ</v>
          </cell>
          <cell r="G162" t="str">
            <v>BRASS AB</v>
          </cell>
          <cell r="H162">
            <v>56.06</v>
          </cell>
          <cell r="I162">
            <v>19779</v>
          </cell>
          <cell r="J162">
            <v>42992</v>
          </cell>
          <cell r="K162" t="str">
            <v>Italy</v>
          </cell>
          <cell r="L162" t="str">
            <v>50</v>
          </cell>
          <cell r="M162" t="str">
            <v>.396</v>
          </cell>
        </row>
        <row r="163">
          <cell r="A163" t="str">
            <v>5520AB 1-1/2</v>
          </cell>
          <cell r="B163" t="str">
            <v>VIR 1</v>
          </cell>
          <cell r="C163" t="str">
            <v>N</v>
          </cell>
          <cell r="D163" t="str">
            <v>LF BRASS PRESS BALL VALVE LT</v>
          </cell>
          <cell r="E163" t="str">
            <v>670779714721</v>
          </cell>
          <cell r="F163" t="str">
            <v>ABEZ</v>
          </cell>
          <cell r="G163" t="str">
            <v>BRASS AB</v>
          </cell>
          <cell r="H163">
            <v>219.13</v>
          </cell>
          <cell r="I163">
            <v>2226</v>
          </cell>
          <cell r="J163">
            <v>42992</v>
          </cell>
          <cell r="K163" t="str">
            <v>Italy</v>
          </cell>
          <cell r="L163" t="str">
            <v>20</v>
          </cell>
          <cell r="M163" t="str">
            <v>1.95</v>
          </cell>
        </row>
        <row r="164">
          <cell r="A164" t="str">
            <v>5520AB 1-1/4</v>
          </cell>
          <cell r="B164" t="str">
            <v>VIR 1</v>
          </cell>
          <cell r="C164" t="str">
            <v>N</v>
          </cell>
          <cell r="D164" t="str">
            <v>LF BRASS PRESS BALL VALVE LT</v>
          </cell>
          <cell r="E164" t="str">
            <v>670779714714</v>
          </cell>
          <cell r="F164" t="str">
            <v>ABEZ</v>
          </cell>
          <cell r="G164" t="str">
            <v>BRASS AB</v>
          </cell>
          <cell r="H164">
            <v>135.54</v>
          </cell>
          <cell r="I164">
            <v>1903</v>
          </cell>
          <cell r="J164">
            <v>42992</v>
          </cell>
          <cell r="K164" t="str">
            <v>Italy</v>
          </cell>
          <cell r="L164" t="str">
            <v>35</v>
          </cell>
          <cell r="M164" t="str">
            <v>1.28</v>
          </cell>
        </row>
        <row r="165">
          <cell r="A165" t="str">
            <v>5520AB 2</v>
          </cell>
          <cell r="B165" t="str">
            <v>VIR 1</v>
          </cell>
          <cell r="C165" t="str">
            <v>N</v>
          </cell>
          <cell r="D165" t="str">
            <v>LF BRASS PRESS BALL VALVE LT</v>
          </cell>
          <cell r="E165" t="str">
            <v>670779714738</v>
          </cell>
          <cell r="F165" t="str">
            <v>ABEZ</v>
          </cell>
          <cell r="G165" t="str">
            <v>BRASS AB</v>
          </cell>
          <cell r="H165">
            <v>321.93</v>
          </cell>
          <cell r="I165">
            <v>1512</v>
          </cell>
          <cell r="J165">
            <v>42992</v>
          </cell>
          <cell r="K165" t="str">
            <v>Italy</v>
          </cell>
          <cell r="L165" t="str">
            <v>12</v>
          </cell>
          <cell r="M165" t="str">
            <v>2.93</v>
          </cell>
        </row>
        <row r="166">
          <cell r="A166" t="str">
            <v>5520AB 3/4</v>
          </cell>
          <cell r="B166" t="str">
            <v>VIR 1</v>
          </cell>
          <cell r="C166" t="str">
            <v>N</v>
          </cell>
          <cell r="D166" t="str">
            <v>LF BRASS PRESS BALL VALVE LT</v>
          </cell>
          <cell r="E166" t="str">
            <v>670779714691</v>
          </cell>
          <cell r="F166" t="str">
            <v>ABEZ</v>
          </cell>
          <cell r="G166" t="str">
            <v>BRASS AB</v>
          </cell>
          <cell r="H166">
            <v>74.12</v>
          </cell>
          <cell r="I166">
            <v>31802</v>
          </cell>
          <cell r="J166">
            <v>42992</v>
          </cell>
          <cell r="K166" t="str">
            <v>Italy</v>
          </cell>
          <cell r="L166" t="str">
            <v>50</v>
          </cell>
          <cell r="M166" t="str">
            <v>0.508</v>
          </cell>
        </row>
        <row r="167">
          <cell r="A167" t="str">
            <v>5520ABX 2-1/2</v>
          </cell>
          <cell r="B167" t="str">
            <v>VIR 1</v>
          </cell>
          <cell r="C167" t="str">
            <v>N</v>
          </cell>
          <cell r="D167" t="str">
            <v>LL XLC PRESS BALL VALVE LT</v>
          </cell>
          <cell r="E167" t="str">
            <v>670779714745</v>
          </cell>
          <cell r="F167" t="str">
            <v>ABEZ</v>
          </cell>
          <cell r="G167" t="str">
            <v>BRASS AB</v>
          </cell>
          <cell r="H167">
            <v>634.08000000000004</v>
          </cell>
          <cell r="I167">
            <v>334</v>
          </cell>
          <cell r="J167">
            <v>42992</v>
          </cell>
          <cell r="K167" t="str">
            <v>Italy</v>
          </cell>
          <cell r="L167" t="str">
            <v>4</v>
          </cell>
          <cell r="M167" t="str">
            <v>6.80</v>
          </cell>
        </row>
        <row r="168">
          <cell r="A168" t="str">
            <v>5520ABX 3</v>
          </cell>
          <cell r="B168" t="str">
            <v>VIR 1</v>
          </cell>
          <cell r="C168" t="str">
            <v>N</v>
          </cell>
          <cell r="D168" t="str">
            <v>LL XLC PRESS BALL VALVE LT</v>
          </cell>
          <cell r="E168" t="str">
            <v>670779714752</v>
          </cell>
          <cell r="F168" t="str">
            <v>ABEZ</v>
          </cell>
          <cell r="G168" t="str">
            <v>BRASS AB</v>
          </cell>
          <cell r="H168">
            <v>1104.6300000000001</v>
          </cell>
          <cell r="I168">
            <v>144</v>
          </cell>
          <cell r="J168">
            <v>42992</v>
          </cell>
          <cell r="K168" t="str">
            <v>Italy</v>
          </cell>
          <cell r="L168" t="str">
            <v>2</v>
          </cell>
          <cell r="M168" t="str">
            <v>10.38</v>
          </cell>
        </row>
        <row r="169">
          <cell r="A169" t="str">
            <v>5520ABX 4</v>
          </cell>
          <cell r="B169" t="str">
            <v>VIR 1</v>
          </cell>
          <cell r="C169" t="str">
            <v>N</v>
          </cell>
          <cell r="D169" t="str">
            <v>LL XLC PRESS BALL VALVE LT</v>
          </cell>
          <cell r="E169" t="str">
            <v>670779714769</v>
          </cell>
          <cell r="F169" t="str">
            <v>ABEZ</v>
          </cell>
          <cell r="G169" t="str">
            <v>BRASS AB</v>
          </cell>
          <cell r="H169">
            <v>1437.15</v>
          </cell>
          <cell r="I169">
            <v>76</v>
          </cell>
          <cell r="J169">
            <v>42992</v>
          </cell>
          <cell r="K169" t="str">
            <v>Italy</v>
          </cell>
          <cell r="L169" t="str">
            <v>1</v>
          </cell>
          <cell r="M169" t="str">
            <v>16.78</v>
          </cell>
        </row>
        <row r="170">
          <cell r="A170" t="str">
            <v>RW-320AB 1/2</v>
          </cell>
          <cell r="B170" t="str">
            <v>VIR C</v>
          </cell>
          <cell r="C170" t="str">
            <v>N</v>
          </cell>
          <cell r="D170" t="str">
            <v>PRESS NOKINK BALL HOSEBIBB LF</v>
          </cell>
          <cell r="E170" t="str">
            <v>670779714660</v>
          </cell>
          <cell r="F170" t="str">
            <v>ABEZ</v>
          </cell>
          <cell r="G170" t="str">
            <v>BRASS</v>
          </cell>
          <cell r="H170">
            <v>32.29</v>
          </cell>
          <cell r="I170">
            <v>2874</v>
          </cell>
          <cell r="J170">
            <v>42985</v>
          </cell>
          <cell r="K170" t="str">
            <v>China</v>
          </cell>
          <cell r="L170" t="str">
            <v>80</v>
          </cell>
          <cell r="M170" t="str">
            <v>.35</v>
          </cell>
        </row>
        <row r="171">
          <cell r="A171" t="str">
            <v>RW-320AB 3/4</v>
          </cell>
          <cell r="B171" t="str">
            <v>VIR C</v>
          </cell>
          <cell r="C171" t="str">
            <v>N</v>
          </cell>
          <cell r="D171" t="str">
            <v>PRESS NOKINK BALL HOSEBIBB LF</v>
          </cell>
          <cell r="E171" t="str">
            <v>670779714677</v>
          </cell>
          <cell r="F171" t="str">
            <v>ABEZ</v>
          </cell>
          <cell r="G171" t="str">
            <v>BRASS</v>
          </cell>
          <cell r="H171">
            <v>44.56</v>
          </cell>
          <cell r="I171">
            <v>180</v>
          </cell>
          <cell r="J171">
            <v>42986</v>
          </cell>
          <cell r="K171" t="str">
            <v>China</v>
          </cell>
          <cell r="L171" t="str">
            <v>50</v>
          </cell>
          <cell r="M171" t="str">
            <v>.40</v>
          </cell>
        </row>
        <row r="172">
          <cell r="A172" t="str">
            <v>206AB 1</v>
          </cell>
          <cell r="B172" t="str">
            <v>VIR 1</v>
          </cell>
          <cell r="C172" t="str">
            <v>N</v>
          </cell>
          <cell r="D172" t="str">
            <v>LOW LEAD GATE IPS</v>
          </cell>
          <cell r="E172" t="str">
            <v>670779206066</v>
          </cell>
          <cell r="F172" t="str">
            <v>ABGA</v>
          </cell>
          <cell r="G172" t="str">
            <v>BRASS AB</v>
          </cell>
          <cell r="H172">
            <v>65.86</v>
          </cell>
          <cell r="I172">
            <v>1196</v>
          </cell>
          <cell r="J172">
            <v>40476</v>
          </cell>
          <cell r="K172" t="str">
            <v>Italy</v>
          </cell>
          <cell r="L172" t="str">
            <v>20</v>
          </cell>
          <cell r="M172" t="str">
            <v>1.18</v>
          </cell>
        </row>
        <row r="173">
          <cell r="A173" t="str">
            <v>206AB 1/2</v>
          </cell>
          <cell r="B173" t="str">
            <v>VIR 1</v>
          </cell>
          <cell r="C173" t="str">
            <v>N</v>
          </cell>
          <cell r="D173" t="str">
            <v>LOW LEAD GATE IPS</v>
          </cell>
          <cell r="E173" t="str">
            <v>670779206042</v>
          </cell>
          <cell r="F173" t="str">
            <v>ABGA</v>
          </cell>
          <cell r="G173" t="str">
            <v>BRASS AB</v>
          </cell>
          <cell r="H173">
            <v>38.51</v>
          </cell>
          <cell r="I173">
            <v>419</v>
          </cell>
          <cell r="J173">
            <v>40476</v>
          </cell>
          <cell r="K173" t="str">
            <v>Italy</v>
          </cell>
          <cell r="L173" t="str">
            <v>50</v>
          </cell>
          <cell r="M173" t="str">
            <v>0.54</v>
          </cell>
        </row>
        <row r="174">
          <cell r="A174" t="str">
            <v>206AB 1-1/2</v>
          </cell>
          <cell r="B174" t="str">
            <v>VIR 1</v>
          </cell>
          <cell r="C174" t="str">
            <v>N</v>
          </cell>
          <cell r="D174" t="str">
            <v>LOW LEAD GATE IPS</v>
          </cell>
          <cell r="E174" t="str">
            <v>670779206080</v>
          </cell>
          <cell r="F174" t="str">
            <v>ABGA</v>
          </cell>
          <cell r="G174" t="str">
            <v>BRASS AB</v>
          </cell>
          <cell r="H174">
            <v>125.07</v>
          </cell>
          <cell r="I174">
            <v>541</v>
          </cell>
          <cell r="J174">
            <v>40476</v>
          </cell>
          <cell r="K174" t="str">
            <v>Italy</v>
          </cell>
          <cell r="L174" t="str">
            <v>15</v>
          </cell>
          <cell r="M174" t="str">
            <v>2.4</v>
          </cell>
        </row>
        <row r="175">
          <cell r="A175" t="str">
            <v>206AB 1-1/4</v>
          </cell>
          <cell r="B175" t="str">
            <v>VIR 1</v>
          </cell>
          <cell r="C175" t="str">
            <v>N</v>
          </cell>
          <cell r="D175" t="str">
            <v>LOW LEAD GATE IPS</v>
          </cell>
          <cell r="E175" t="str">
            <v>670779206073</v>
          </cell>
          <cell r="F175" t="str">
            <v>ABGA</v>
          </cell>
          <cell r="G175" t="str">
            <v>BRASS AB</v>
          </cell>
          <cell r="H175">
            <v>95.72</v>
          </cell>
          <cell r="I175">
            <v>317</v>
          </cell>
          <cell r="J175">
            <v>40476</v>
          </cell>
          <cell r="K175" t="str">
            <v>Italy</v>
          </cell>
          <cell r="L175" t="str">
            <v>20</v>
          </cell>
          <cell r="M175" t="str">
            <v>1.8</v>
          </cell>
        </row>
        <row r="176">
          <cell r="A176" t="str">
            <v>206AB 2</v>
          </cell>
          <cell r="B176" t="str">
            <v>VIR 1</v>
          </cell>
          <cell r="C176" t="str">
            <v>N</v>
          </cell>
          <cell r="D176" t="str">
            <v>LOW LEAD GATE IPS</v>
          </cell>
          <cell r="E176" t="str">
            <v>670779206202</v>
          </cell>
          <cell r="F176" t="str">
            <v>ABGA</v>
          </cell>
          <cell r="G176" t="str">
            <v>BRASS AB</v>
          </cell>
          <cell r="H176">
            <v>186.58</v>
          </cell>
          <cell r="I176">
            <v>678</v>
          </cell>
          <cell r="J176">
            <v>40476</v>
          </cell>
          <cell r="K176" t="str">
            <v>Italy</v>
          </cell>
          <cell r="L176" t="str">
            <v>10</v>
          </cell>
          <cell r="M176" t="str">
            <v>3.96</v>
          </cell>
        </row>
        <row r="177">
          <cell r="A177" t="str">
            <v>206AB 2-1/2</v>
          </cell>
          <cell r="B177" t="str">
            <v>VIR 1</v>
          </cell>
          <cell r="C177" t="str">
            <v>N</v>
          </cell>
          <cell r="D177" t="str">
            <v>LOW LEAD GATE IPS</v>
          </cell>
          <cell r="E177" t="str">
            <v>670779206257</v>
          </cell>
          <cell r="F177" t="str">
            <v>ABGA</v>
          </cell>
          <cell r="G177" t="str">
            <v>BRASS AB</v>
          </cell>
          <cell r="H177">
            <v>364.36</v>
          </cell>
          <cell r="I177">
            <v>78</v>
          </cell>
          <cell r="J177">
            <v>40476</v>
          </cell>
          <cell r="K177" t="str">
            <v>Italy</v>
          </cell>
          <cell r="L177" t="str">
            <v>6</v>
          </cell>
          <cell r="M177" t="str">
            <v>6.8</v>
          </cell>
        </row>
        <row r="178">
          <cell r="A178" t="str">
            <v>206AB 3</v>
          </cell>
          <cell r="B178" t="str">
            <v>VIR 1</v>
          </cell>
          <cell r="C178" t="str">
            <v>N</v>
          </cell>
          <cell r="D178" t="str">
            <v>LOW LEAD GATE IPS</v>
          </cell>
          <cell r="E178" t="str">
            <v>670779206301</v>
          </cell>
          <cell r="F178" t="str">
            <v>ABGA</v>
          </cell>
          <cell r="G178" t="str">
            <v>BRASS AB</v>
          </cell>
          <cell r="H178">
            <v>514.99</v>
          </cell>
          <cell r="I178">
            <v>130</v>
          </cell>
          <cell r="J178">
            <v>40476</v>
          </cell>
          <cell r="K178" t="str">
            <v>Italy</v>
          </cell>
          <cell r="L178" t="str">
            <v>4</v>
          </cell>
          <cell r="M178" t="str">
            <v>8.66</v>
          </cell>
        </row>
        <row r="179">
          <cell r="A179" t="str">
            <v>206AB 3/4</v>
          </cell>
          <cell r="B179" t="str">
            <v>VIR 1</v>
          </cell>
          <cell r="C179" t="str">
            <v>N</v>
          </cell>
          <cell r="D179" t="str">
            <v>LOW LEAD GATE IPS</v>
          </cell>
          <cell r="E179" t="str">
            <v>670779206059</v>
          </cell>
          <cell r="F179" t="str">
            <v>ABGA</v>
          </cell>
          <cell r="G179" t="str">
            <v>BRASS AB</v>
          </cell>
          <cell r="H179">
            <v>47.33</v>
          </cell>
          <cell r="I179">
            <v>4432</v>
          </cell>
          <cell r="J179">
            <v>40476</v>
          </cell>
          <cell r="K179" t="str">
            <v>Italy</v>
          </cell>
          <cell r="L179" t="str">
            <v>50</v>
          </cell>
          <cell r="M179" t="str">
            <v>0.8</v>
          </cell>
        </row>
        <row r="180">
          <cell r="A180" t="str">
            <v>206AB 4</v>
          </cell>
          <cell r="B180" t="str">
            <v>VIR 1</v>
          </cell>
          <cell r="C180" t="str">
            <v>N</v>
          </cell>
          <cell r="D180" t="str">
            <v>LOW LEAD GATE IPS</v>
          </cell>
          <cell r="E180" t="str">
            <v>670779206400</v>
          </cell>
          <cell r="F180" t="str">
            <v>ABGA</v>
          </cell>
          <cell r="G180" t="str">
            <v>BRASS AB</v>
          </cell>
          <cell r="H180">
            <v>1264.47</v>
          </cell>
          <cell r="I180">
            <v>43</v>
          </cell>
          <cell r="J180">
            <v>40476</v>
          </cell>
          <cell r="K180" t="str">
            <v>Italy</v>
          </cell>
          <cell r="L180" t="str">
            <v>1</v>
          </cell>
          <cell r="M180" t="str">
            <v>15.52</v>
          </cell>
        </row>
        <row r="181">
          <cell r="A181" t="str">
            <v>207AB 1</v>
          </cell>
          <cell r="B181" t="str">
            <v>VIR 1</v>
          </cell>
          <cell r="C181" t="str">
            <v>N</v>
          </cell>
          <cell r="D181" t="str">
            <v>LOW LEAD GATE CXC</v>
          </cell>
          <cell r="E181" t="str">
            <v>670779207063</v>
          </cell>
          <cell r="F181" t="str">
            <v>ABGA</v>
          </cell>
          <cell r="G181" t="str">
            <v>BRASS AB</v>
          </cell>
          <cell r="H181">
            <v>65.86</v>
          </cell>
          <cell r="I181">
            <v>223</v>
          </cell>
          <cell r="J181">
            <v>40476</v>
          </cell>
          <cell r="K181" t="str">
            <v>Italy</v>
          </cell>
          <cell r="L181" t="str">
            <v>20</v>
          </cell>
          <cell r="M181" t="str">
            <v>1.08</v>
          </cell>
        </row>
        <row r="182">
          <cell r="A182" t="str">
            <v>207AB 1/2</v>
          </cell>
          <cell r="B182" t="str">
            <v>VIR 1</v>
          </cell>
          <cell r="C182" t="str">
            <v>N</v>
          </cell>
          <cell r="D182" t="str">
            <v>LOW LEAD GATE CXC</v>
          </cell>
          <cell r="E182" t="str">
            <v>670779207049</v>
          </cell>
          <cell r="F182" t="str">
            <v>ABGA</v>
          </cell>
          <cell r="G182" t="str">
            <v>BRASS AB</v>
          </cell>
          <cell r="H182">
            <v>38.51</v>
          </cell>
          <cell r="I182">
            <v>819</v>
          </cell>
          <cell r="J182">
            <v>40476</v>
          </cell>
          <cell r="K182" t="str">
            <v>Italy</v>
          </cell>
          <cell r="L182" t="str">
            <v>50</v>
          </cell>
          <cell r="M182" t="str">
            <v>0.44</v>
          </cell>
        </row>
        <row r="183">
          <cell r="A183" t="str">
            <v>207AB 1-1/2</v>
          </cell>
          <cell r="B183" t="str">
            <v>VIR 1</v>
          </cell>
          <cell r="C183" t="str">
            <v>N</v>
          </cell>
          <cell r="D183" t="str">
            <v>LOW LEAD GATE CXC</v>
          </cell>
          <cell r="E183" t="str">
            <v>670779207087</v>
          </cell>
          <cell r="F183" t="str">
            <v>ABGA</v>
          </cell>
          <cell r="G183" t="str">
            <v>BRASS AB</v>
          </cell>
          <cell r="H183">
            <v>125.07</v>
          </cell>
          <cell r="I183">
            <v>145</v>
          </cell>
          <cell r="J183">
            <v>40476</v>
          </cell>
          <cell r="K183" t="str">
            <v>Italy</v>
          </cell>
          <cell r="L183" t="str">
            <v>15</v>
          </cell>
          <cell r="M183" t="str">
            <v>2.24</v>
          </cell>
        </row>
        <row r="184">
          <cell r="A184" t="str">
            <v>207AB 1-1/4</v>
          </cell>
          <cell r="B184" t="str">
            <v>VIR 1</v>
          </cell>
          <cell r="C184" t="str">
            <v>N</v>
          </cell>
          <cell r="D184" t="str">
            <v>LOW LEAD GATE CXC</v>
          </cell>
          <cell r="E184" t="str">
            <v>670779207070</v>
          </cell>
          <cell r="F184" t="str">
            <v>ABGA</v>
          </cell>
          <cell r="G184" t="str">
            <v>BRASS AB</v>
          </cell>
          <cell r="H184">
            <v>95.72</v>
          </cell>
          <cell r="I184">
            <v>65</v>
          </cell>
          <cell r="J184">
            <v>40476</v>
          </cell>
          <cell r="K184" t="str">
            <v>Italy</v>
          </cell>
          <cell r="L184" t="str">
            <v>20</v>
          </cell>
          <cell r="M184" t="str">
            <v>1.6</v>
          </cell>
        </row>
        <row r="185">
          <cell r="A185" t="str">
            <v>207AB 2</v>
          </cell>
          <cell r="B185" t="str">
            <v>VIR 1</v>
          </cell>
          <cell r="C185" t="str">
            <v>N</v>
          </cell>
          <cell r="D185" t="str">
            <v>LOW LEAD GATE CXC</v>
          </cell>
          <cell r="E185" t="str">
            <v>670779207209</v>
          </cell>
          <cell r="F185" t="str">
            <v>ABGA</v>
          </cell>
          <cell r="G185" t="str">
            <v>BRASS AB</v>
          </cell>
          <cell r="H185">
            <v>186.58</v>
          </cell>
          <cell r="I185">
            <v>21</v>
          </cell>
          <cell r="J185">
            <v>40476</v>
          </cell>
          <cell r="K185" t="str">
            <v>Italy</v>
          </cell>
          <cell r="L185" t="str">
            <v>10</v>
          </cell>
          <cell r="M185" t="str">
            <v>4.18</v>
          </cell>
        </row>
        <row r="186">
          <cell r="A186" t="str">
            <v>207AB 3/4</v>
          </cell>
          <cell r="B186" t="str">
            <v>VIR 1</v>
          </cell>
          <cell r="C186" t="str">
            <v>N</v>
          </cell>
          <cell r="D186" t="str">
            <v>LOW LEAD GATE CXC</v>
          </cell>
          <cell r="E186" t="str">
            <v>670779207056</v>
          </cell>
          <cell r="F186" t="str">
            <v>ABGA</v>
          </cell>
          <cell r="G186" t="str">
            <v>BRASS AB</v>
          </cell>
          <cell r="H186">
            <v>47.33</v>
          </cell>
          <cell r="I186">
            <v>655</v>
          </cell>
          <cell r="J186">
            <v>40476</v>
          </cell>
          <cell r="K186" t="str">
            <v>Italy</v>
          </cell>
          <cell r="L186" t="str">
            <v>50</v>
          </cell>
          <cell r="M186" t="str">
            <v>0.74</v>
          </cell>
        </row>
        <row r="187">
          <cell r="A187" t="str">
            <v>267AB 1</v>
          </cell>
          <cell r="B187" t="str">
            <v>TIANMA</v>
          </cell>
          <cell r="C187" t="str">
            <v>N</v>
          </cell>
          <cell r="D187" t="str">
            <v>LOW LEAD BRASS GATE VALVE IPS</v>
          </cell>
          <cell r="E187" t="str">
            <v>670779259062</v>
          </cell>
          <cell r="F187" t="str">
            <v>ABGA</v>
          </cell>
          <cell r="G187" t="str">
            <v>BRASS AB</v>
          </cell>
          <cell r="H187">
            <v>62.3</v>
          </cell>
          <cell r="I187">
            <v>1151</v>
          </cell>
          <cell r="J187">
            <v>40476</v>
          </cell>
          <cell r="K187" t="str">
            <v>China</v>
          </cell>
          <cell r="L187" t="str">
            <v>20</v>
          </cell>
          <cell r="M187" t="str">
            <v>0.84</v>
          </cell>
        </row>
        <row r="188">
          <cell r="A188" t="str">
            <v>267AB 1/2</v>
          </cell>
          <cell r="B188" t="str">
            <v>TIANMA</v>
          </cell>
          <cell r="C188" t="str">
            <v>N</v>
          </cell>
          <cell r="D188" t="str">
            <v>LOW LEAD BRASS GATE VALVE IPS</v>
          </cell>
          <cell r="E188" t="str">
            <v>670779259048</v>
          </cell>
          <cell r="F188" t="str">
            <v>ABGA</v>
          </cell>
          <cell r="G188" t="str">
            <v>BRASS AB</v>
          </cell>
          <cell r="H188">
            <v>31.85</v>
          </cell>
          <cell r="I188">
            <v>272</v>
          </cell>
          <cell r="J188">
            <v>40476</v>
          </cell>
          <cell r="K188" t="str">
            <v>China</v>
          </cell>
          <cell r="L188" t="str">
            <v>50</v>
          </cell>
          <cell r="M188" t="str">
            <v>0.46</v>
          </cell>
        </row>
        <row r="189">
          <cell r="A189" t="str">
            <v>267AB 1-1/2</v>
          </cell>
          <cell r="B189" t="str">
            <v>TIANMA</v>
          </cell>
          <cell r="C189" t="str">
            <v>N</v>
          </cell>
          <cell r="D189" t="str">
            <v>LOW LEAD BRASS GATE VALVE IPS</v>
          </cell>
          <cell r="E189" t="str">
            <v>670779259086</v>
          </cell>
          <cell r="F189" t="str">
            <v>ABGA</v>
          </cell>
          <cell r="G189" t="str">
            <v>BRASS AB</v>
          </cell>
          <cell r="H189">
            <v>141.57</v>
          </cell>
          <cell r="I189">
            <v>323</v>
          </cell>
          <cell r="J189">
            <v>40476</v>
          </cell>
          <cell r="K189" t="str">
            <v>China</v>
          </cell>
          <cell r="L189" t="str">
            <v>15</v>
          </cell>
          <cell r="M189" t="str">
            <v>1.74</v>
          </cell>
        </row>
        <row r="190">
          <cell r="A190" t="str">
            <v>267AB 1-1/4</v>
          </cell>
          <cell r="B190" t="str">
            <v>TIANMA</v>
          </cell>
          <cell r="C190" t="str">
            <v>N</v>
          </cell>
          <cell r="D190" t="str">
            <v>LOW LEAD BRASS GATE VALVE IPS</v>
          </cell>
          <cell r="E190" t="str">
            <v>670779259079</v>
          </cell>
          <cell r="F190" t="str">
            <v>ABGA</v>
          </cell>
          <cell r="G190" t="str">
            <v>BRASS AB</v>
          </cell>
          <cell r="H190">
            <v>107.6</v>
          </cell>
          <cell r="I190">
            <v>353</v>
          </cell>
          <cell r="J190">
            <v>40476</v>
          </cell>
          <cell r="K190" t="str">
            <v>China</v>
          </cell>
          <cell r="L190" t="str">
            <v>20</v>
          </cell>
          <cell r="M190" t="str">
            <v>1.44</v>
          </cell>
        </row>
        <row r="191">
          <cell r="A191" t="str">
            <v>267AB 2</v>
          </cell>
          <cell r="B191" t="str">
            <v>TIANMA</v>
          </cell>
          <cell r="C191" t="str">
            <v>N</v>
          </cell>
          <cell r="D191" t="str">
            <v>LOW LEAD BRASS GATE VALVE IPS</v>
          </cell>
          <cell r="E191" t="str">
            <v>670779259208</v>
          </cell>
          <cell r="F191" t="str">
            <v>ABGA</v>
          </cell>
          <cell r="G191" t="str">
            <v>BRASS AB</v>
          </cell>
          <cell r="H191">
            <v>220.01</v>
          </cell>
          <cell r="I191">
            <v>477</v>
          </cell>
          <cell r="J191">
            <v>40476</v>
          </cell>
          <cell r="K191" t="str">
            <v>China</v>
          </cell>
          <cell r="L191" t="str">
            <v>10</v>
          </cell>
          <cell r="M191" t="str">
            <v>2.7</v>
          </cell>
        </row>
        <row r="192">
          <cell r="A192" t="str">
            <v>267AB 2-1/2</v>
          </cell>
          <cell r="B192" t="str">
            <v>TIANMA</v>
          </cell>
          <cell r="C192" t="str">
            <v>N</v>
          </cell>
          <cell r="D192" t="str">
            <v>LOW LEAD BRASS GATE VALVE</v>
          </cell>
          <cell r="E192" t="str">
            <v>670779259253</v>
          </cell>
          <cell r="F192" t="str">
            <v>ABGA</v>
          </cell>
          <cell r="G192" t="str">
            <v>BRASS AB</v>
          </cell>
          <cell r="H192">
            <v>0</v>
          </cell>
          <cell r="I192">
            <v>0</v>
          </cell>
          <cell r="J192">
            <v>40476</v>
          </cell>
          <cell r="K192" t="str">
            <v>China</v>
          </cell>
          <cell r="L192" t="str">
            <v>1</v>
          </cell>
          <cell r="M192" t="str">
            <v>0</v>
          </cell>
        </row>
        <row r="193">
          <cell r="A193" t="str">
            <v>267AB 3</v>
          </cell>
          <cell r="B193" t="str">
            <v>TIANMA</v>
          </cell>
          <cell r="C193" t="str">
            <v>N</v>
          </cell>
          <cell r="D193" t="str">
            <v>LOW LEAD BRASS GATE VALVE IPS</v>
          </cell>
          <cell r="E193" t="str">
            <v>670779259307</v>
          </cell>
          <cell r="F193" t="str">
            <v>ABGA</v>
          </cell>
          <cell r="G193" t="str">
            <v>BRASS AB</v>
          </cell>
          <cell r="H193">
            <v>0</v>
          </cell>
          <cell r="I193">
            <v>0</v>
          </cell>
          <cell r="J193">
            <v>40476</v>
          </cell>
          <cell r="K193" t="str">
            <v>China</v>
          </cell>
          <cell r="L193" t="str">
            <v>1</v>
          </cell>
          <cell r="M193" t="str">
            <v>0</v>
          </cell>
        </row>
        <row r="194">
          <cell r="A194" t="str">
            <v>267AB 3/4</v>
          </cell>
          <cell r="B194" t="str">
            <v>TIANMA</v>
          </cell>
          <cell r="C194" t="str">
            <v>N</v>
          </cell>
          <cell r="D194" t="str">
            <v>LOW LEAD BRASS GATE VALVE IPS</v>
          </cell>
          <cell r="E194" t="str">
            <v>670779259055</v>
          </cell>
          <cell r="F194" t="str">
            <v>ABGA</v>
          </cell>
          <cell r="G194" t="str">
            <v>BRASS AB</v>
          </cell>
          <cell r="H194">
            <v>43.18</v>
          </cell>
          <cell r="I194">
            <v>999</v>
          </cell>
          <cell r="J194">
            <v>40476</v>
          </cell>
          <cell r="K194" t="str">
            <v>China</v>
          </cell>
          <cell r="L194" t="str">
            <v>50</v>
          </cell>
          <cell r="M194" t="str">
            <v>0.62</v>
          </cell>
        </row>
        <row r="195">
          <cell r="A195" t="str">
            <v>267AB 4</v>
          </cell>
          <cell r="B195" t="str">
            <v>TIANMA</v>
          </cell>
          <cell r="C195" t="str">
            <v>N</v>
          </cell>
          <cell r="D195" t="str">
            <v>LOW LEAD BRASS GATE VALVE IPS</v>
          </cell>
          <cell r="E195" t="str">
            <v>670779259406</v>
          </cell>
          <cell r="F195" t="str">
            <v>ABGA</v>
          </cell>
          <cell r="G195" t="str">
            <v>BRASS AB</v>
          </cell>
          <cell r="H195">
            <v>0</v>
          </cell>
          <cell r="I195">
            <v>0</v>
          </cell>
          <cell r="J195">
            <v>40476</v>
          </cell>
          <cell r="K195" t="str">
            <v>China</v>
          </cell>
          <cell r="L195" t="str">
            <v>1</v>
          </cell>
          <cell r="M195" t="str">
            <v>0</v>
          </cell>
        </row>
        <row r="196">
          <cell r="A196" t="str">
            <v>268AB 1</v>
          </cell>
          <cell r="B196" t="str">
            <v>TIANMA</v>
          </cell>
          <cell r="C196" t="str">
            <v>N</v>
          </cell>
          <cell r="D196" t="str">
            <v>LOW LEAD BRASS GATE VALVE CXC</v>
          </cell>
          <cell r="E196" t="str">
            <v>670779258065</v>
          </cell>
          <cell r="F196" t="str">
            <v>ABGA</v>
          </cell>
          <cell r="G196" t="str">
            <v>BRASS AB</v>
          </cell>
          <cell r="H196">
            <v>62.3</v>
          </cell>
          <cell r="I196">
            <v>425</v>
          </cell>
          <cell r="J196">
            <v>40476</v>
          </cell>
          <cell r="K196" t="str">
            <v>China</v>
          </cell>
          <cell r="L196" t="str">
            <v>20</v>
          </cell>
          <cell r="M196" t="str">
            <v>0.74</v>
          </cell>
        </row>
        <row r="197">
          <cell r="A197" t="str">
            <v>268AB 1/2</v>
          </cell>
          <cell r="B197" t="str">
            <v>TIANMA</v>
          </cell>
          <cell r="C197" t="str">
            <v>N</v>
          </cell>
          <cell r="D197" t="str">
            <v>LOW LEAD BRASS GATE VALVE CXC</v>
          </cell>
          <cell r="E197" t="str">
            <v>670779258041</v>
          </cell>
          <cell r="F197" t="str">
            <v>ABGA</v>
          </cell>
          <cell r="G197" t="str">
            <v>BRASS AB</v>
          </cell>
          <cell r="H197">
            <v>31.85</v>
          </cell>
          <cell r="I197">
            <v>1424</v>
          </cell>
          <cell r="J197">
            <v>40476</v>
          </cell>
          <cell r="K197" t="str">
            <v>China</v>
          </cell>
          <cell r="L197" t="str">
            <v>50</v>
          </cell>
          <cell r="M197" t="str">
            <v>0.36</v>
          </cell>
        </row>
        <row r="198">
          <cell r="A198" t="str">
            <v>268AB 1-1/2</v>
          </cell>
          <cell r="B198" t="str">
            <v>TIANMA</v>
          </cell>
          <cell r="C198" t="str">
            <v>N</v>
          </cell>
          <cell r="D198" t="str">
            <v>LOW LEAD BRASS GATE VALVE CXC</v>
          </cell>
          <cell r="E198" t="str">
            <v>670779258089</v>
          </cell>
          <cell r="F198" t="str">
            <v>ABGA</v>
          </cell>
          <cell r="G198" t="str">
            <v>BRASS AB</v>
          </cell>
          <cell r="H198">
            <v>141.57</v>
          </cell>
          <cell r="I198">
            <v>159</v>
          </cell>
          <cell r="J198">
            <v>40476</v>
          </cell>
          <cell r="K198" t="str">
            <v>China</v>
          </cell>
          <cell r="L198" t="str">
            <v>15</v>
          </cell>
          <cell r="M198" t="str">
            <v>1.64</v>
          </cell>
        </row>
        <row r="199">
          <cell r="A199" t="str">
            <v>268AB 1-1/4</v>
          </cell>
          <cell r="B199" t="str">
            <v>TIANMA</v>
          </cell>
          <cell r="C199" t="str">
            <v>N</v>
          </cell>
          <cell r="D199" t="str">
            <v>LOW LEAD BRASS GATE VALVE CXC</v>
          </cell>
          <cell r="E199" t="str">
            <v>670779258072</v>
          </cell>
          <cell r="F199" t="str">
            <v>ABGA</v>
          </cell>
          <cell r="G199" t="str">
            <v>BRASS AB</v>
          </cell>
          <cell r="H199">
            <v>107.6</v>
          </cell>
          <cell r="I199">
            <v>313</v>
          </cell>
          <cell r="J199">
            <v>40476</v>
          </cell>
          <cell r="K199" t="str">
            <v>China</v>
          </cell>
          <cell r="L199" t="str">
            <v>20</v>
          </cell>
          <cell r="M199" t="str">
            <v>1.36</v>
          </cell>
        </row>
        <row r="200">
          <cell r="A200" t="str">
            <v>268AB 2</v>
          </cell>
          <cell r="B200" t="str">
            <v>TIANMA</v>
          </cell>
          <cell r="C200" t="str">
            <v>N</v>
          </cell>
          <cell r="D200" t="str">
            <v>LOW LEAD BRASS GATE VALVE CXC</v>
          </cell>
          <cell r="E200" t="str">
            <v>670779258201</v>
          </cell>
          <cell r="F200" t="str">
            <v>ABGA</v>
          </cell>
          <cell r="G200" t="str">
            <v>BRASS AB</v>
          </cell>
          <cell r="H200">
            <v>220.01</v>
          </cell>
          <cell r="I200">
            <v>183</v>
          </cell>
          <cell r="J200">
            <v>40476</v>
          </cell>
          <cell r="K200" t="str">
            <v>China</v>
          </cell>
          <cell r="L200" t="str">
            <v>10</v>
          </cell>
          <cell r="M200" t="str">
            <v>2.52</v>
          </cell>
        </row>
        <row r="201">
          <cell r="A201" t="str">
            <v>268AB 3/4</v>
          </cell>
          <cell r="B201" t="str">
            <v>TIANMA</v>
          </cell>
          <cell r="C201" t="str">
            <v>N</v>
          </cell>
          <cell r="D201" t="str">
            <v>LOW LEAD BRASS GATE VALVE CXC</v>
          </cell>
          <cell r="E201" t="str">
            <v>670779258058</v>
          </cell>
          <cell r="F201" t="str">
            <v>ABGA</v>
          </cell>
          <cell r="G201" t="str">
            <v>BRASS AB</v>
          </cell>
          <cell r="H201">
            <v>43.18</v>
          </cell>
          <cell r="I201">
            <v>1629</v>
          </cell>
          <cell r="J201">
            <v>40476</v>
          </cell>
          <cell r="K201" t="str">
            <v>China</v>
          </cell>
          <cell r="L201" t="str">
            <v>50</v>
          </cell>
          <cell r="M201" t="str">
            <v>0.56</v>
          </cell>
        </row>
        <row r="202">
          <cell r="A202" t="str">
            <v>8000E 100E075E</v>
          </cell>
          <cell r="B202" t="str">
            <v>VIR C</v>
          </cell>
          <cell r="C202" t="str">
            <v>N</v>
          </cell>
          <cell r="D202" t="str">
            <v>AB DZR CLSLY SPCD TEE 100E075E</v>
          </cell>
          <cell r="E202" t="str">
            <v>670779726779</v>
          </cell>
          <cell r="F202" t="str">
            <v>ABHV</v>
          </cell>
          <cell r="G202" t="str">
            <v>BRASS AB DZR</v>
          </cell>
          <cell r="H202">
            <v>97.46</v>
          </cell>
          <cell r="I202">
            <v>998</v>
          </cell>
          <cell r="J202">
            <v>44837</v>
          </cell>
          <cell r="K202" t="str">
            <v>China</v>
          </cell>
          <cell r="L202" t="str">
            <v>20</v>
          </cell>
          <cell r="M202" t="str">
            <v>1.66</v>
          </cell>
        </row>
        <row r="203">
          <cell r="A203" t="str">
            <v>8000E 100E100E</v>
          </cell>
          <cell r="B203" t="str">
            <v>VIR C</v>
          </cell>
          <cell r="C203" t="str">
            <v>N</v>
          </cell>
          <cell r="D203" t="str">
            <v>AB DZR CLSLY SPCD TEE 100E100E</v>
          </cell>
          <cell r="E203" t="str">
            <v>670779726786</v>
          </cell>
          <cell r="F203" t="str">
            <v>ABHV</v>
          </cell>
          <cell r="G203" t="str">
            <v>BRASS AB DZR</v>
          </cell>
          <cell r="H203">
            <v>112.49</v>
          </cell>
          <cell r="I203">
            <v>1000</v>
          </cell>
          <cell r="J203">
            <v>44837</v>
          </cell>
          <cell r="K203" t="str">
            <v>China</v>
          </cell>
          <cell r="L203" t="str">
            <v>20</v>
          </cell>
          <cell r="M203" t="str">
            <v>2.00</v>
          </cell>
        </row>
        <row r="204">
          <cell r="A204" t="str">
            <v>8000P 100P075P</v>
          </cell>
          <cell r="B204" t="str">
            <v>VIR C</v>
          </cell>
          <cell r="C204" t="str">
            <v>N</v>
          </cell>
          <cell r="D204" t="str">
            <v>AB DZR CLSLY SPCD TEE 100P075P</v>
          </cell>
          <cell r="E204" t="str">
            <v>670779726694</v>
          </cell>
          <cell r="F204" t="str">
            <v>ABHV</v>
          </cell>
          <cell r="G204" t="str">
            <v>BRASS AB DZR</v>
          </cell>
          <cell r="H204">
            <v>141.81</v>
          </cell>
          <cell r="I204">
            <v>1445</v>
          </cell>
          <cell r="J204">
            <v>44831</v>
          </cell>
          <cell r="K204" t="str">
            <v>China</v>
          </cell>
          <cell r="L204" t="str">
            <v>20</v>
          </cell>
          <cell r="M204" t="str">
            <v>1.66</v>
          </cell>
        </row>
        <row r="205">
          <cell r="A205" t="str">
            <v>8000P 100P100P</v>
          </cell>
          <cell r="B205" t="str">
            <v>VIR C</v>
          </cell>
          <cell r="C205" t="str">
            <v>N</v>
          </cell>
          <cell r="D205" t="str">
            <v>AB DZR CLSLY SPCD TEE 100P100P</v>
          </cell>
          <cell r="E205" t="str">
            <v>670779726717</v>
          </cell>
          <cell r="F205" t="str">
            <v>ABHV</v>
          </cell>
          <cell r="G205" t="str">
            <v>BRASS AB DZR</v>
          </cell>
          <cell r="H205">
            <v>142.93</v>
          </cell>
          <cell r="I205">
            <v>441</v>
          </cell>
          <cell r="J205">
            <v>44831</v>
          </cell>
          <cell r="K205" t="str">
            <v>China</v>
          </cell>
          <cell r="L205" t="str">
            <v>20</v>
          </cell>
          <cell r="M205" t="str">
            <v>1.74</v>
          </cell>
        </row>
        <row r="206">
          <cell r="A206" t="str">
            <v>8000P 125P075P</v>
          </cell>
          <cell r="B206" t="str">
            <v>VIR C</v>
          </cell>
          <cell r="C206" t="str">
            <v>N</v>
          </cell>
          <cell r="D206" t="str">
            <v>AB DZR CLSLY SPCD TEE 125P075P</v>
          </cell>
          <cell r="E206" t="str">
            <v>670779726700</v>
          </cell>
          <cell r="F206" t="str">
            <v>ABHV</v>
          </cell>
          <cell r="G206" t="str">
            <v>BRASS AB DZR</v>
          </cell>
          <cell r="H206">
            <v>151.72</v>
          </cell>
          <cell r="I206">
            <v>723</v>
          </cell>
          <cell r="J206">
            <v>44831</v>
          </cell>
          <cell r="K206" t="str">
            <v>China</v>
          </cell>
          <cell r="L206" t="str">
            <v>16</v>
          </cell>
          <cell r="M206" t="str">
            <v>2.00</v>
          </cell>
        </row>
        <row r="207">
          <cell r="A207" t="str">
            <v>8000P 125P100P</v>
          </cell>
          <cell r="B207" t="str">
            <v>VIR C</v>
          </cell>
          <cell r="C207" t="str">
            <v>N</v>
          </cell>
          <cell r="D207" t="str">
            <v>AB DZR CLSLY SPCD TEE 125P100P</v>
          </cell>
          <cell r="E207" t="str">
            <v>670779726724</v>
          </cell>
          <cell r="F207" t="str">
            <v>ABHV</v>
          </cell>
          <cell r="G207" t="str">
            <v>BRASS AB DZR</v>
          </cell>
          <cell r="H207">
            <v>163.89</v>
          </cell>
          <cell r="I207">
            <v>466</v>
          </cell>
          <cell r="J207">
            <v>44831</v>
          </cell>
          <cell r="K207" t="str">
            <v>China</v>
          </cell>
          <cell r="L207" t="str">
            <v>16</v>
          </cell>
          <cell r="M207" t="str">
            <v>2.15</v>
          </cell>
        </row>
        <row r="208">
          <cell r="A208" t="str">
            <v>8000P 125P125P</v>
          </cell>
          <cell r="B208" t="str">
            <v>VIR C</v>
          </cell>
          <cell r="C208" t="str">
            <v>N</v>
          </cell>
          <cell r="D208" t="str">
            <v>AB DZR CLSLY SPCD TEE 125P125P</v>
          </cell>
          <cell r="E208" t="str">
            <v>670779728421</v>
          </cell>
          <cell r="F208" t="str">
            <v>ABHV</v>
          </cell>
          <cell r="G208" t="str">
            <v>BRASS AB DZR</v>
          </cell>
          <cell r="H208">
            <v>177.5</v>
          </cell>
          <cell r="I208">
            <v>280</v>
          </cell>
          <cell r="J208">
            <v>45245</v>
          </cell>
          <cell r="K208" t="str">
            <v>China</v>
          </cell>
          <cell r="M208" t="str">
            <v>2.15</v>
          </cell>
        </row>
        <row r="209">
          <cell r="A209" t="str">
            <v>8000P 150P125P</v>
          </cell>
          <cell r="B209" t="str">
            <v>VIR C</v>
          </cell>
          <cell r="C209" t="str">
            <v>N</v>
          </cell>
          <cell r="D209" t="str">
            <v>AB DZR CLSLY SPCD TEE 150P125P</v>
          </cell>
          <cell r="E209" t="str">
            <v>670779727462</v>
          </cell>
          <cell r="F209" t="str">
            <v>ABHV</v>
          </cell>
          <cell r="G209" t="str">
            <v>BRASS AB DZR</v>
          </cell>
          <cell r="H209">
            <v>247.42</v>
          </cell>
          <cell r="I209">
            <v>230</v>
          </cell>
          <cell r="J209">
            <v>44973</v>
          </cell>
          <cell r="K209" t="str">
            <v>China</v>
          </cell>
          <cell r="L209" t="str">
            <v>10</v>
          </cell>
          <cell r="M209" t="str">
            <v>3.49</v>
          </cell>
        </row>
        <row r="210">
          <cell r="A210" t="str">
            <v>8000P 150P150P</v>
          </cell>
          <cell r="B210" t="str">
            <v>VIR C</v>
          </cell>
          <cell r="C210" t="str">
            <v>N</v>
          </cell>
          <cell r="D210" t="str">
            <v>AB DZR CLSLY SPCD TEE 150P150P</v>
          </cell>
          <cell r="E210" t="str">
            <v>670779727479</v>
          </cell>
          <cell r="F210" t="str">
            <v>ABHV</v>
          </cell>
          <cell r="G210" t="str">
            <v>BRASS AB DZR</v>
          </cell>
          <cell r="H210">
            <v>265.76</v>
          </cell>
          <cell r="I210">
            <v>232</v>
          </cell>
          <cell r="J210">
            <v>44973</v>
          </cell>
          <cell r="K210" t="str">
            <v>China</v>
          </cell>
          <cell r="L210" t="str">
            <v>10</v>
          </cell>
          <cell r="M210" t="str">
            <v>3.72</v>
          </cell>
        </row>
        <row r="211">
          <cell r="A211" t="str">
            <v>8000P 200P150P</v>
          </cell>
          <cell r="B211" t="str">
            <v>VIR C</v>
          </cell>
          <cell r="C211" t="str">
            <v>N</v>
          </cell>
          <cell r="D211" t="str">
            <v>AB DZR CLSLY SPCD TEE 200P150P</v>
          </cell>
          <cell r="E211" t="str">
            <v>670779727486</v>
          </cell>
          <cell r="F211" t="str">
            <v>ABHV</v>
          </cell>
          <cell r="G211" t="str">
            <v>BRASS AB DZR</v>
          </cell>
          <cell r="H211">
            <v>372.98</v>
          </cell>
          <cell r="I211">
            <v>194</v>
          </cell>
          <cell r="J211">
            <v>44973</v>
          </cell>
          <cell r="K211" t="str">
            <v>China</v>
          </cell>
          <cell r="L211" t="str">
            <v>5</v>
          </cell>
          <cell r="M211" t="str">
            <v>5.24</v>
          </cell>
        </row>
        <row r="212">
          <cell r="A212" t="str">
            <v>8000P 200P200P</v>
          </cell>
          <cell r="B212" t="str">
            <v>VIR C</v>
          </cell>
          <cell r="C212" t="str">
            <v>N</v>
          </cell>
          <cell r="D212" t="str">
            <v>AB DZR CLSLY SPCD TEE 200P200P</v>
          </cell>
          <cell r="E212" t="str">
            <v>670779727493</v>
          </cell>
          <cell r="F212" t="str">
            <v>ABHV</v>
          </cell>
          <cell r="G212" t="str">
            <v>BRASS AB DZR</v>
          </cell>
          <cell r="H212">
            <v>395.06</v>
          </cell>
          <cell r="I212">
            <v>235</v>
          </cell>
          <cell r="J212">
            <v>44973</v>
          </cell>
          <cell r="K212" t="str">
            <v>China</v>
          </cell>
          <cell r="L212" t="str">
            <v>5</v>
          </cell>
          <cell r="M212" t="str">
            <v>5.52</v>
          </cell>
        </row>
        <row r="213">
          <cell r="A213" t="str">
            <v>8000S 100S075S</v>
          </cell>
          <cell r="B213" t="str">
            <v>VIR C</v>
          </cell>
          <cell r="C213" t="str">
            <v>N</v>
          </cell>
          <cell r="D213" t="str">
            <v>AB DZR CLSLY SPCD TEE 100S075S</v>
          </cell>
          <cell r="E213" t="str">
            <v>670779726731</v>
          </cell>
          <cell r="F213" t="str">
            <v>ABHV</v>
          </cell>
          <cell r="G213" t="str">
            <v>BRASS AB DZR</v>
          </cell>
          <cell r="H213">
            <v>105.33</v>
          </cell>
          <cell r="I213">
            <v>1269</v>
          </cell>
          <cell r="J213">
            <v>44831</v>
          </cell>
          <cell r="K213" t="str">
            <v>China</v>
          </cell>
          <cell r="L213" t="str">
            <v>25</v>
          </cell>
          <cell r="M213" t="str">
            <v>1.54</v>
          </cell>
        </row>
        <row r="214">
          <cell r="A214" t="str">
            <v>8000S 100S100S</v>
          </cell>
          <cell r="B214" t="str">
            <v>VIR C</v>
          </cell>
          <cell r="C214" t="str">
            <v>N</v>
          </cell>
          <cell r="D214" t="str">
            <v>AB DZR CLSLY SPCD TEE 100S100S</v>
          </cell>
          <cell r="E214" t="str">
            <v>670779726755</v>
          </cell>
          <cell r="F214" t="str">
            <v>ABHV</v>
          </cell>
          <cell r="G214" t="str">
            <v>BRASS AB DZR</v>
          </cell>
          <cell r="H214">
            <v>133.38</v>
          </cell>
          <cell r="I214">
            <v>905</v>
          </cell>
          <cell r="J214">
            <v>44831</v>
          </cell>
          <cell r="K214" t="str">
            <v>China</v>
          </cell>
          <cell r="L214" t="str">
            <v>25</v>
          </cell>
          <cell r="M214" t="str">
            <v>1.68</v>
          </cell>
        </row>
        <row r="215">
          <cell r="A215" t="str">
            <v>8000S 125S075S</v>
          </cell>
          <cell r="B215" t="str">
            <v>VIR C</v>
          </cell>
          <cell r="C215" t="str">
            <v>N</v>
          </cell>
          <cell r="D215" t="str">
            <v>AB DZR CLSLY SPCD TEE 125S075S</v>
          </cell>
          <cell r="E215" t="str">
            <v>670779726748</v>
          </cell>
          <cell r="F215" t="str">
            <v>ABHV</v>
          </cell>
          <cell r="G215" t="str">
            <v>BRASS AB DZR</v>
          </cell>
          <cell r="H215">
            <v>135.43</v>
          </cell>
          <cell r="I215">
            <v>804</v>
          </cell>
          <cell r="J215">
            <v>44831</v>
          </cell>
          <cell r="K215" t="str">
            <v>China</v>
          </cell>
          <cell r="L215" t="str">
            <v>20</v>
          </cell>
          <cell r="M215" t="str">
            <v>1.87</v>
          </cell>
        </row>
        <row r="216">
          <cell r="A216" t="str">
            <v>8000S 125S100S</v>
          </cell>
          <cell r="B216" t="str">
            <v>VIR C</v>
          </cell>
          <cell r="C216" t="str">
            <v>N</v>
          </cell>
          <cell r="D216" t="str">
            <v>AB DZR CLSLY SPCD TEE 125S100S</v>
          </cell>
          <cell r="E216" t="str">
            <v>670779726762</v>
          </cell>
          <cell r="F216" t="str">
            <v>ABHV</v>
          </cell>
          <cell r="G216" t="str">
            <v>BRASS AB DZR</v>
          </cell>
          <cell r="H216">
            <v>145.12</v>
          </cell>
          <cell r="I216">
            <v>688</v>
          </cell>
          <cell r="J216">
            <v>44831</v>
          </cell>
          <cell r="K216" t="str">
            <v>China</v>
          </cell>
          <cell r="L216" t="str">
            <v>20</v>
          </cell>
          <cell r="M216" t="str">
            <v>2.15</v>
          </cell>
        </row>
        <row r="217">
          <cell r="A217" t="str">
            <v>8000S 125S125S</v>
          </cell>
          <cell r="B217" t="str">
            <v>VIR C</v>
          </cell>
          <cell r="C217" t="str">
            <v>N</v>
          </cell>
          <cell r="D217" t="str">
            <v>AB DZR CLSLY SPCD TEE 125S125S</v>
          </cell>
          <cell r="E217" t="str">
            <v>670779728438</v>
          </cell>
          <cell r="F217" t="str">
            <v>ABHV</v>
          </cell>
          <cell r="G217" t="str">
            <v>BRASS AB DZR</v>
          </cell>
          <cell r="H217">
            <v>159.74</v>
          </cell>
          <cell r="I217">
            <v>682</v>
          </cell>
          <cell r="J217">
            <v>45245</v>
          </cell>
          <cell r="K217" t="str">
            <v>China</v>
          </cell>
          <cell r="L217" t="str">
            <v>10</v>
          </cell>
          <cell r="M217" t="str">
            <v>2.15</v>
          </cell>
        </row>
        <row r="218">
          <cell r="A218" t="str">
            <v>8000S 150S125S</v>
          </cell>
          <cell r="B218" t="str">
            <v>VIR C</v>
          </cell>
          <cell r="C218" t="str">
            <v>N</v>
          </cell>
          <cell r="D218" t="str">
            <v>AB DZR CLSLY SPCD TEE 150S125S</v>
          </cell>
          <cell r="E218" t="str">
            <v>670779727509</v>
          </cell>
          <cell r="F218" t="str">
            <v>ABHV</v>
          </cell>
          <cell r="G218" t="str">
            <v>BRASS AB DZR</v>
          </cell>
          <cell r="H218">
            <v>247.42</v>
          </cell>
          <cell r="I218">
            <v>255</v>
          </cell>
          <cell r="J218">
            <v>44973</v>
          </cell>
          <cell r="K218" t="str">
            <v>China</v>
          </cell>
          <cell r="L218" t="str">
            <v>10</v>
          </cell>
          <cell r="M218" t="str">
            <v>3.13</v>
          </cell>
        </row>
        <row r="219">
          <cell r="A219" t="str">
            <v>8000S 150S150S</v>
          </cell>
          <cell r="B219" t="str">
            <v>VIR C</v>
          </cell>
          <cell r="C219" t="str">
            <v>N</v>
          </cell>
          <cell r="D219" t="str">
            <v>AB DZR CLSLY SPCD TEE 150S150S</v>
          </cell>
          <cell r="E219" t="str">
            <v>670779727516</v>
          </cell>
          <cell r="F219" t="str">
            <v>ABHV</v>
          </cell>
          <cell r="G219" t="str">
            <v>BRASS AB DZR</v>
          </cell>
          <cell r="H219">
            <v>265.76</v>
          </cell>
          <cell r="I219">
            <v>232</v>
          </cell>
          <cell r="J219">
            <v>44973</v>
          </cell>
          <cell r="K219" t="str">
            <v>China</v>
          </cell>
          <cell r="L219" t="str">
            <v>10</v>
          </cell>
          <cell r="M219" t="str">
            <v>3.35</v>
          </cell>
        </row>
        <row r="220">
          <cell r="A220" t="str">
            <v>8000S 200S150S</v>
          </cell>
          <cell r="B220" t="str">
            <v>VIR C</v>
          </cell>
          <cell r="C220" t="str">
            <v>N</v>
          </cell>
          <cell r="D220" t="str">
            <v>AB DZR CLSLY SPCD TEE 200S150S</v>
          </cell>
          <cell r="E220" t="str">
            <v>670779727523</v>
          </cell>
          <cell r="F220" t="str">
            <v>ABHV</v>
          </cell>
          <cell r="G220" t="str">
            <v>BRASS AB DZR</v>
          </cell>
          <cell r="H220">
            <v>372.98</v>
          </cell>
          <cell r="I220">
            <v>245</v>
          </cell>
          <cell r="J220">
            <v>44973</v>
          </cell>
          <cell r="K220" t="str">
            <v>China</v>
          </cell>
          <cell r="L220" t="str">
            <v>5</v>
          </cell>
          <cell r="M220" t="str">
            <v>4.89</v>
          </cell>
        </row>
        <row r="221">
          <cell r="A221" t="str">
            <v>8000S 200S200S</v>
          </cell>
          <cell r="B221" t="str">
            <v>VIR C</v>
          </cell>
          <cell r="C221" t="str">
            <v>N</v>
          </cell>
          <cell r="D221" t="str">
            <v>AB DZR CLSLY SPCD TEE 200S200S</v>
          </cell>
          <cell r="E221" t="str">
            <v>670779727530</v>
          </cell>
          <cell r="F221" t="str">
            <v>ABHV</v>
          </cell>
          <cell r="G221" t="str">
            <v>BRASS AB DZR</v>
          </cell>
          <cell r="H221">
            <v>395.06</v>
          </cell>
          <cell r="I221">
            <v>247</v>
          </cell>
          <cell r="J221">
            <v>44973</v>
          </cell>
          <cell r="K221" t="str">
            <v>China</v>
          </cell>
          <cell r="L221" t="str">
            <v>5</v>
          </cell>
          <cell r="M221" t="str">
            <v>5.33</v>
          </cell>
        </row>
        <row r="222">
          <cell r="A222" t="str">
            <v>8020E 1</v>
          </cell>
          <cell r="B222" t="str">
            <v>VIR C</v>
          </cell>
          <cell r="C222" t="str">
            <v>N</v>
          </cell>
          <cell r="D222" t="str">
            <v>AB DZR TWIN PURGE 100E</v>
          </cell>
          <cell r="E222" t="str">
            <v>670779726861</v>
          </cell>
          <cell r="F222" t="str">
            <v>ABHV</v>
          </cell>
          <cell r="G222" t="str">
            <v>BRASS AB DZR</v>
          </cell>
          <cell r="H222">
            <v>127.5</v>
          </cell>
          <cell r="I222">
            <v>815</v>
          </cell>
          <cell r="J222">
            <v>44837</v>
          </cell>
          <cell r="K222" t="str">
            <v>China</v>
          </cell>
          <cell r="L222" t="str">
            <v>20</v>
          </cell>
          <cell r="M222" t="str">
            <v>1.86</v>
          </cell>
        </row>
        <row r="223">
          <cell r="A223" t="str">
            <v>8020E 1-1/4</v>
          </cell>
          <cell r="B223" t="str">
            <v>VIR C</v>
          </cell>
          <cell r="C223" t="str">
            <v>N</v>
          </cell>
          <cell r="D223" t="str">
            <v>AB DZR TWIN PURGE 125E</v>
          </cell>
          <cell r="E223" t="str">
            <v>670779728520</v>
          </cell>
          <cell r="F223" t="str">
            <v>ABHV</v>
          </cell>
          <cell r="G223" t="str">
            <v>BRASS AB DZR</v>
          </cell>
          <cell r="H223">
            <v>140.99</v>
          </cell>
          <cell r="I223">
            <v>494</v>
          </cell>
          <cell r="J223">
            <v>45260</v>
          </cell>
          <cell r="K223" t="str">
            <v>China</v>
          </cell>
          <cell r="L223" t="str">
            <v>15</v>
          </cell>
          <cell r="M223" t="str">
            <v>2.53</v>
          </cell>
        </row>
        <row r="224">
          <cell r="A224" t="str">
            <v>8020E 3/4</v>
          </cell>
          <cell r="B224" t="str">
            <v>VIR C</v>
          </cell>
          <cell r="C224" t="str">
            <v>N</v>
          </cell>
          <cell r="D224" t="str">
            <v>AB DZR TWIN PURGE 075E</v>
          </cell>
          <cell r="E224" t="str">
            <v>670779726854</v>
          </cell>
          <cell r="F224" t="str">
            <v>ABHV</v>
          </cell>
          <cell r="G224" t="str">
            <v>BRASS AB DZR</v>
          </cell>
          <cell r="H224">
            <v>107.75</v>
          </cell>
          <cell r="I224">
            <v>994</v>
          </cell>
          <cell r="J224">
            <v>44837</v>
          </cell>
          <cell r="K224" t="str">
            <v>China</v>
          </cell>
          <cell r="L224" t="str">
            <v>20</v>
          </cell>
          <cell r="M224" t="str">
            <v>1.59</v>
          </cell>
        </row>
        <row r="225">
          <cell r="A225" t="str">
            <v>8020P 1</v>
          </cell>
          <cell r="B225" t="str">
            <v>VIR C</v>
          </cell>
          <cell r="C225" t="str">
            <v>N</v>
          </cell>
          <cell r="D225" t="str">
            <v>AB DZR TWIN PURGE 100P</v>
          </cell>
          <cell r="E225" t="str">
            <v>670779726809</v>
          </cell>
          <cell r="F225" t="str">
            <v>ABHV</v>
          </cell>
          <cell r="G225" t="str">
            <v>BRASS AB DZR</v>
          </cell>
          <cell r="H225">
            <v>153.63999999999999</v>
          </cell>
          <cell r="I225">
            <v>401</v>
          </cell>
          <cell r="J225">
            <v>44825</v>
          </cell>
          <cell r="K225" t="str">
            <v>China</v>
          </cell>
          <cell r="L225" t="str">
            <v>15</v>
          </cell>
          <cell r="M225" t="str">
            <v>2.10</v>
          </cell>
        </row>
        <row r="226">
          <cell r="A226" t="str">
            <v>8020P 1-1/2</v>
          </cell>
          <cell r="B226" t="str">
            <v>VIR C</v>
          </cell>
          <cell r="C226" t="str">
            <v>N</v>
          </cell>
          <cell r="D226" t="str">
            <v>AB DZR TWIN PURGE 150P</v>
          </cell>
          <cell r="E226" t="str">
            <v>670779728568</v>
          </cell>
          <cell r="F226" t="str">
            <v>ABHV</v>
          </cell>
          <cell r="G226" t="str">
            <v>BRASS AB DZR</v>
          </cell>
          <cell r="H226">
            <v>240.54</v>
          </cell>
          <cell r="I226">
            <v>483</v>
          </cell>
          <cell r="J226">
            <v>45266</v>
          </cell>
          <cell r="K226" t="str">
            <v>China</v>
          </cell>
          <cell r="L226" t="str">
            <v>10</v>
          </cell>
          <cell r="M226" t="str">
            <v>3.97</v>
          </cell>
        </row>
        <row r="227">
          <cell r="A227" t="str">
            <v>8020P 1-1/4</v>
          </cell>
          <cell r="B227" t="str">
            <v>VIR C</v>
          </cell>
          <cell r="C227" t="str">
            <v>N</v>
          </cell>
          <cell r="D227" t="str">
            <v>AB DZR TWIN PURGE 125P</v>
          </cell>
          <cell r="E227" t="str">
            <v>670779726816</v>
          </cell>
          <cell r="F227" t="str">
            <v>ABHV</v>
          </cell>
          <cell r="G227" t="str">
            <v>BRASS AB DZR</v>
          </cell>
          <cell r="H227">
            <v>207.66</v>
          </cell>
          <cell r="I227">
            <v>569</v>
          </cell>
          <cell r="J227">
            <v>44825</v>
          </cell>
          <cell r="K227" t="str">
            <v>China</v>
          </cell>
          <cell r="L227" t="str">
            <v>12</v>
          </cell>
          <cell r="M227" t="str">
            <v>2.77</v>
          </cell>
        </row>
        <row r="228">
          <cell r="A228" t="str">
            <v>8020P 3/4</v>
          </cell>
          <cell r="B228" t="str">
            <v>VIR C</v>
          </cell>
          <cell r="C228" t="str">
            <v>N</v>
          </cell>
          <cell r="D228" t="str">
            <v>AB DZR TWIN PURGE 075P</v>
          </cell>
          <cell r="E228" t="str">
            <v>670779726793</v>
          </cell>
          <cell r="F228" t="str">
            <v>ABHV</v>
          </cell>
          <cell r="G228" t="str">
            <v>BRASS AB DZR</v>
          </cell>
          <cell r="H228">
            <v>118.32</v>
          </cell>
          <cell r="I228">
            <v>777</v>
          </cell>
          <cell r="J228">
            <v>44825</v>
          </cell>
          <cell r="K228" t="str">
            <v>China</v>
          </cell>
          <cell r="L228" t="str">
            <v>20</v>
          </cell>
          <cell r="M228" t="str">
            <v>1.65</v>
          </cell>
        </row>
        <row r="229">
          <cell r="A229" t="str">
            <v>8020S 1</v>
          </cell>
          <cell r="B229" t="str">
            <v>VIR C</v>
          </cell>
          <cell r="C229" t="str">
            <v>N</v>
          </cell>
          <cell r="D229" t="str">
            <v>AB DZR TWIN PURGE 100S</v>
          </cell>
          <cell r="E229" t="str">
            <v>670779726830</v>
          </cell>
          <cell r="F229" t="str">
            <v>ABHV</v>
          </cell>
          <cell r="G229" t="str">
            <v>BRASS AB DZR</v>
          </cell>
          <cell r="H229">
            <v>149.22</v>
          </cell>
          <cell r="I229">
            <v>1022</v>
          </cell>
          <cell r="J229">
            <v>44825</v>
          </cell>
          <cell r="K229" t="str">
            <v>China</v>
          </cell>
          <cell r="L229" t="str">
            <v>20</v>
          </cell>
          <cell r="M229" t="str">
            <v>2.12</v>
          </cell>
        </row>
        <row r="230">
          <cell r="A230" t="str">
            <v>8020S 1-1/2</v>
          </cell>
          <cell r="B230" t="str">
            <v>VIR C</v>
          </cell>
          <cell r="C230" t="str">
            <v>N</v>
          </cell>
          <cell r="D230" t="str">
            <v>AB DZR TWIN PURGE 150S</v>
          </cell>
          <cell r="E230" t="str">
            <v>670779728575</v>
          </cell>
          <cell r="F230" t="str">
            <v>ABHV</v>
          </cell>
          <cell r="G230" t="str">
            <v>BRASS AB DZR</v>
          </cell>
          <cell r="H230">
            <v>217.04</v>
          </cell>
          <cell r="I230">
            <v>416</v>
          </cell>
          <cell r="J230">
            <v>45266</v>
          </cell>
          <cell r="K230" t="str">
            <v>China</v>
          </cell>
          <cell r="L230" t="str">
            <v>10</v>
          </cell>
          <cell r="M230" t="str">
            <v>3.87</v>
          </cell>
        </row>
        <row r="231">
          <cell r="A231" t="str">
            <v>8020S 1-1/4</v>
          </cell>
          <cell r="B231" t="str">
            <v>VIR C</v>
          </cell>
          <cell r="C231" t="str">
            <v>N</v>
          </cell>
          <cell r="D231" t="str">
            <v>AB DZR TWIN PURGE 125S</v>
          </cell>
          <cell r="E231" t="str">
            <v>670779726847</v>
          </cell>
          <cell r="F231" t="str">
            <v>ABHV</v>
          </cell>
          <cell r="G231" t="str">
            <v>BRASS AB DZR</v>
          </cell>
          <cell r="H231">
            <v>199.74</v>
          </cell>
          <cell r="I231">
            <v>740</v>
          </cell>
          <cell r="J231">
            <v>44825</v>
          </cell>
          <cell r="K231" t="str">
            <v>China</v>
          </cell>
          <cell r="L231" t="str">
            <v>12</v>
          </cell>
          <cell r="M231" t="str">
            <v>2.69</v>
          </cell>
        </row>
        <row r="232">
          <cell r="A232" t="str">
            <v>8020S 3/4</v>
          </cell>
          <cell r="B232" t="str">
            <v>VIR C</v>
          </cell>
          <cell r="C232" t="str">
            <v>N</v>
          </cell>
          <cell r="D232" t="str">
            <v>AB DZR TWIN PURGE 075S</v>
          </cell>
          <cell r="E232" t="str">
            <v>670779726823</v>
          </cell>
          <cell r="F232" t="str">
            <v>ABHV</v>
          </cell>
          <cell r="G232" t="str">
            <v>BRASS AB DZR</v>
          </cell>
          <cell r="H232">
            <v>114.15</v>
          </cell>
          <cell r="I232">
            <v>698</v>
          </cell>
          <cell r="J232">
            <v>44825</v>
          </cell>
          <cell r="K232" t="str">
            <v>China</v>
          </cell>
          <cell r="L232" t="str">
            <v>24</v>
          </cell>
          <cell r="M232" t="str">
            <v>1.59</v>
          </cell>
        </row>
        <row r="233">
          <cell r="A233" t="str">
            <v>8040E 1</v>
          </cell>
          <cell r="B233" t="str">
            <v>VIR C</v>
          </cell>
          <cell r="C233" t="str">
            <v>N</v>
          </cell>
          <cell r="D233" t="str">
            <v>AB DZR TEE DRAIN 100E</v>
          </cell>
          <cell r="E233" t="str">
            <v>670779726977</v>
          </cell>
          <cell r="F233" t="str">
            <v>ABHV</v>
          </cell>
          <cell r="G233" t="str">
            <v>BRASS AB DZR</v>
          </cell>
          <cell r="H233">
            <v>47.42</v>
          </cell>
          <cell r="I233">
            <v>1465</v>
          </cell>
          <cell r="J233">
            <v>44837</v>
          </cell>
          <cell r="K233" t="str">
            <v>China</v>
          </cell>
          <cell r="L233" t="str">
            <v>45</v>
          </cell>
          <cell r="M233" t="str">
            <v>0.78</v>
          </cell>
        </row>
        <row r="234">
          <cell r="A234" t="str">
            <v>8040E 1/2</v>
          </cell>
          <cell r="B234" t="str">
            <v>VIR C</v>
          </cell>
          <cell r="C234" t="str">
            <v>N</v>
          </cell>
          <cell r="D234" t="str">
            <v>AB DZR TEE DRAIN 050E</v>
          </cell>
          <cell r="E234" t="str">
            <v>670779726953</v>
          </cell>
          <cell r="F234" t="str">
            <v>ABHV</v>
          </cell>
          <cell r="G234" t="str">
            <v>BRASS AB DZR</v>
          </cell>
          <cell r="H234">
            <v>29.66</v>
          </cell>
          <cell r="I234">
            <v>1389</v>
          </cell>
          <cell r="J234">
            <v>44837</v>
          </cell>
          <cell r="K234" t="str">
            <v>China</v>
          </cell>
          <cell r="L234" t="str">
            <v>80</v>
          </cell>
          <cell r="M234" t="str">
            <v>0.50</v>
          </cell>
        </row>
        <row r="235">
          <cell r="A235" t="str">
            <v>8040E 1-1/4</v>
          </cell>
          <cell r="B235" t="str">
            <v>VIR C</v>
          </cell>
          <cell r="C235" t="str">
            <v>N</v>
          </cell>
          <cell r="D235" t="str">
            <v>AB DZR TEE DRAIN 125E</v>
          </cell>
          <cell r="E235" t="str">
            <v>670779726984</v>
          </cell>
          <cell r="F235" t="str">
            <v>ABHV</v>
          </cell>
          <cell r="G235" t="str">
            <v>BRASS AB DZR</v>
          </cell>
          <cell r="H235">
            <v>66.06</v>
          </cell>
          <cell r="I235">
            <v>1488</v>
          </cell>
          <cell r="J235">
            <v>44837</v>
          </cell>
          <cell r="K235" t="str">
            <v>China</v>
          </cell>
          <cell r="L235" t="str">
            <v>30</v>
          </cell>
          <cell r="M235" t="str">
            <v>0.90</v>
          </cell>
        </row>
        <row r="236">
          <cell r="A236" t="str">
            <v>8040E 3/4</v>
          </cell>
          <cell r="B236" t="str">
            <v>VIR C</v>
          </cell>
          <cell r="C236" t="str">
            <v>N</v>
          </cell>
          <cell r="D236" t="str">
            <v>AB DZR TEE DRAIN 075E</v>
          </cell>
          <cell r="E236" t="str">
            <v>670779726960</v>
          </cell>
          <cell r="F236" t="str">
            <v>ABHV</v>
          </cell>
          <cell r="G236" t="str">
            <v>BRASS AB DZR</v>
          </cell>
          <cell r="H236">
            <v>35.9</v>
          </cell>
          <cell r="I236">
            <v>1160</v>
          </cell>
          <cell r="J236">
            <v>44837</v>
          </cell>
          <cell r="K236" t="str">
            <v>China</v>
          </cell>
          <cell r="L236" t="str">
            <v>60</v>
          </cell>
          <cell r="M236" t="str">
            <v>0.71</v>
          </cell>
        </row>
        <row r="237">
          <cell r="A237" t="str">
            <v>8040P 1</v>
          </cell>
          <cell r="B237" t="str">
            <v>VIR C</v>
          </cell>
          <cell r="C237" t="str">
            <v>N</v>
          </cell>
          <cell r="D237" t="str">
            <v>AB DZR TEE DRAIN 100P</v>
          </cell>
          <cell r="E237" t="str">
            <v>670779726892</v>
          </cell>
          <cell r="F237" t="str">
            <v>ABHV</v>
          </cell>
          <cell r="G237" t="str">
            <v>BRASS AB DZR</v>
          </cell>
          <cell r="H237">
            <v>47.83</v>
          </cell>
          <cell r="I237">
            <v>2190</v>
          </cell>
          <cell r="J237">
            <v>44825</v>
          </cell>
          <cell r="K237" t="str">
            <v>China</v>
          </cell>
          <cell r="L237" t="str">
            <v>50</v>
          </cell>
          <cell r="M237" t="str">
            <v>0.78</v>
          </cell>
        </row>
        <row r="238">
          <cell r="A238" t="str">
            <v>8040P 1/2</v>
          </cell>
          <cell r="B238" t="str">
            <v>VIR C</v>
          </cell>
          <cell r="C238" t="str">
            <v>N</v>
          </cell>
          <cell r="D238" t="str">
            <v>AB DZR TEE DRAIN 050P</v>
          </cell>
          <cell r="E238" t="str">
            <v>670779726878</v>
          </cell>
          <cell r="F238" t="str">
            <v>ABHV</v>
          </cell>
          <cell r="G238" t="str">
            <v>BRASS AB DZR</v>
          </cell>
          <cell r="H238">
            <v>31.19</v>
          </cell>
          <cell r="I238">
            <v>2885</v>
          </cell>
          <cell r="J238">
            <v>44825</v>
          </cell>
          <cell r="K238" t="str">
            <v>China</v>
          </cell>
          <cell r="L238" t="str">
            <v>60</v>
          </cell>
          <cell r="M238" t="str">
            <v>0.50</v>
          </cell>
        </row>
        <row r="239">
          <cell r="A239" t="str">
            <v>8040P 1-1/2</v>
          </cell>
          <cell r="B239" t="str">
            <v>VIR C</v>
          </cell>
          <cell r="C239" t="str">
            <v>N</v>
          </cell>
          <cell r="D239" t="str">
            <v>AB DZR TEE DRAIN 150P</v>
          </cell>
          <cell r="E239" t="str">
            <v>670779728582</v>
          </cell>
          <cell r="F239" t="str">
            <v>ABHV</v>
          </cell>
          <cell r="G239" t="str">
            <v>BRASS AB DZR</v>
          </cell>
          <cell r="H239">
            <v>71.31</v>
          </cell>
          <cell r="I239">
            <v>469</v>
          </cell>
          <cell r="J239">
            <v>45265</v>
          </cell>
          <cell r="K239" t="str">
            <v>China</v>
          </cell>
          <cell r="M239" t="str">
            <v>1.13</v>
          </cell>
        </row>
        <row r="240">
          <cell r="A240" t="str">
            <v>8040P 1-1/4</v>
          </cell>
          <cell r="B240" t="str">
            <v>VIR C</v>
          </cell>
          <cell r="C240" t="str">
            <v>N</v>
          </cell>
          <cell r="D240" t="str">
            <v>AB DZR TEE DRAIN 125P</v>
          </cell>
          <cell r="E240" t="str">
            <v>670779726908</v>
          </cell>
          <cell r="F240" t="str">
            <v>ABHV</v>
          </cell>
          <cell r="G240" t="str">
            <v>BRASS AB DZR</v>
          </cell>
          <cell r="H240">
            <v>54.67</v>
          </cell>
          <cell r="I240">
            <v>1371</v>
          </cell>
          <cell r="J240">
            <v>44825</v>
          </cell>
          <cell r="K240" t="str">
            <v>China</v>
          </cell>
          <cell r="L240" t="str">
            <v>40</v>
          </cell>
          <cell r="M240" t="str">
            <v>0.90</v>
          </cell>
        </row>
        <row r="241">
          <cell r="A241" t="str">
            <v>8040P 2</v>
          </cell>
          <cell r="B241" t="str">
            <v>VIR C</v>
          </cell>
          <cell r="C241" t="str">
            <v>N</v>
          </cell>
          <cell r="D241" t="str">
            <v>AB DZR TEE DRAIN 200P</v>
          </cell>
          <cell r="E241" t="str">
            <v>670779728612</v>
          </cell>
          <cell r="F241" t="str">
            <v>ABHV</v>
          </cell>
          <cell r="G241" t="str">
            <v>BRASS AB DZR</v>
          </cell>
          <cell r="H241">
            <v>84.06</v>
          </cell>
          <cell r="I241">
            <v>496</v>
          </cell>
          <cell r="J241">
            <v>45265</v>
          </cell>
          <cell r="K241" t="str">
            <v>China</v>
          </cell>
          <cell r="L241" t="str">
            <v>20</v>
          </cell>
          <cell r="M241" t="str">
            <v>1.336</v>
          </cell>
        </row>
        <row r="242">
          <cell r="A242" t="str">
            <v>8040P 3/4</v>
          </cell>
          <cell r="B242" t="str">
            <v>VIR C</v>
          </cell>
          <cell r="C242" t="str">
            <v>N</v>
          </cell>
          <cell r="D242" t="str">
            <v>AB DZR TEE DRAIN 075P</v>
          </cell>
          <cell r="E242" t="str">
            <v>670779726885</v>
          </cell>
          <cell r="F242" t="str">
            <v>ABHV</v>
          </cell>
          <cell r="G242" t="str">
            <v>BRASS AB DZR</v>
          </cell>
          <cell r="H242">
            <v>43.46</v>
          </cell>
          <cell r="I242">
            <v>2357</v>
          </cell>
          <cell r="J242">
            <v>44825</v>
          </cell>
          <cell r="K242" t="str">
            <v>China</v>
          </cell>
          <cell r="L242" t="str">
            <v>50</v>
          </cell>
          <cell r="M242" t="str">
            <v>0.71</v>
          </cell>
        </row>
        <row r="243">
          <cell r="A243" t="str">
            <v>8040S 1</v>
          </cell>
          <cell r="B243" t="str">
            <v>VIR C</v>
          </cell>
          <cell r="C243" t="str">
            <v>N</v>
          </cell>
          <cell r="D243" t="str">
            <v>AB DZR TEE DRAIN 100S</v>
          </cell>
          <cell r="E243" t="str">
            <v>670779726939</v>
          </cell>
          <cell r="F243" t="str">
            <v>ABHV</v>
          </cell>
          <cell r="G243" t="str">
            <v>BRASS AB DZR</v>
          </cell>
          <cell r="H243">
            <v>44.4</v>
          </cell>
          <cell r="I243">
            <v>2896</v>
          </cell>
          <cell r="J243">
            <v>44825</v>
          </cell>
          <cell r="K243" t="str">
            <v>China</v>
          </cell>
          <cell r="L243" t="str">
            <v>10</v>
          </cell>
          <cell r="M243" t="str">
            <v>0.74</v>
          </cell>
        </row>
        <row r="244">
          <cell r="A244" t="str">
            <v>8040S 1/2</v>
          </cell>
          <cell r="B244" t="str">
            <v>VIR C</v>
          </cell>
          <cell r="C244" t="str">
            <v>N</v>
          </cell>
          <cell r="D244" t="str">
            <v>AB DZR TEE DRAIN 050S</v>
          </cell>
          <cell r="E244" t="str">
            <v>670779726915</v>
          </cell>
          <cell r="F244" t="str">
            <v>ABHV</v>
          </cell>
          <cell r="G244" t="str">
            <v>BRASS AB DZR</v>
          </cell>
          <cell r="H244">
            <v>28.34</v>
          </cell>
          <cell r="I244">
            <v>3580</v>
          </cell>
          <cell r="J244">
            <v>44825</v>
          </cell>
          <cell r="K244" t="str">
            <v>China</v>
          </cell>
          <cell r="L244" t="str">
            <v>10</v>
          </cell>
          <cell r="M244" t="str">
            <v>0.46</v>
          </cell>
        </row>
        <row r="245">
          <cell r="A245" t="str">
            <v>8040S 1-1/2</v>
          </cell>
          <cell r="B245" t="str">
            <v>VIR C</v>
          </cell>
          <cell r="C245" t="str">
            <v>N</v>
          </cell>
          <cell r="D245" t="str">
            <v>AB DZR TEE DRAIN 150S</v>
          </cell>
          <cell r="E245" t="str">
            <v>670779728599</v>
          </cell>
          <cell r="F245" t="str">
            <v>ABHV</v>
          </cell>
          <cell r="G245" t="str">
            <v>BRASS AB DZR</v>
          </cell>
          <cell r="H245">
            <v>59.25</v>
          </cell>
          <cell r="I245">
            <v>500</v>
          </cell>
          <cell r="J245">
            <v>45265</v>
          </cell>
          <cell r="K245" t="str">
            <v>China</v>
          </cell>
          <cell r="M245" t="str">
            <v>1.01</v>
          </cell>
        </row>
        <row r="246">
          <cell r="A246" t="str">
            <v>8040S 1-1/4</v>
          </cell>
          <cell r="B246" t="str">
            <v>VIR C</v>
          </cell>
          <cell r="C246" t="str">
            <v>N</v>
          </cell>
          <cell r="D246" t="str">
            <v>AB DZR TEE DRAIN 125S</v>
          </cell>
          <cell r="E246" t="str">
            <v>670779726946</v>
          </cell>
          <cell r="F246" t="str">
            <v>ABHV</v>
          </cell>
          <cell r="G246" t="str">
            <v>BRASS AB DZR</v>
          </cell>
          <cell r="H246">
            <v>50.01</v>
          </cell>
          <cell r="I246">
            <v>1468</v>
          </cell>
          <cell r="J246">
            <v>44825</v>
          </cell>
          <cell r="K246" t="str">
            <v>China</v>
          </cell>
          <cell r="L246" t="str">
            <v>10</v>
          </cell>
          <cell r="M246" t="str">
            <v>0.83</v>
          </cell>
        </row>
        <row r="247">
          <cell r="A247" t="str">
            <v>8040S 2</v>
          </cell>
          <cell r="B247" t="str">
            <v>VIR C</v>
          </cell>
          <cell r="C247" t="str">
            <v>N</v>
          </cell>
          <cell r="D247" t="str">
            <v>AB DZR TEE DRAIN 200S</v>
          </cell>
          <cell r="E247" t="str">
            <v>670779728629</v>
          </cell>
          <cell r="F247" t="str">
            <v>ABHV</v>
          </cell>
          <cell r="G247" t="str">
            <v>BRASS AB DZR</v>
          </cell>
          <cell r="H247">
            <v>73.88</v>
          </cell>
          <cell r="I247">
            <v>522</v>
          </cell>
          <cell r="J247">
            <v>45265</v>
          </cell>
          <cell r="K247" t="str">
            <v>China</v>
          </cell>
          <cell r="L247" t="str">
            <v>20</v>
          </cell>
          <cell r="M247" t="str">
            <v>1.19</v>
          </cell>
        </row>
        <row r="248">
          <cell r="A248" t="str">
            <v>8040S 3/4</v>
          </cell>
          <cell r="B248" t="str">
            <v>VIR C</v>
          </cell>
          <cell r="C248" t="str">
            <v>N</v>
          </cell>
          <cell r="D248" t="str">
            <v>AB DZR TEE DRAIN 075S</v>
          </cell>
          <cell r="E248" t="str">
            <v>670779726922</v>
          </cell>
          <cell r="F248" t="str">
            <v>ABHV</v>
          </cell>
          <cell r="G248" t="str">
            <v>BRASS AB DZR</v>
          </cell>
          <cell r="H248">
            <v>39.46</v>
          </cell>
          <cell r="I248">
            <v>3185</v>
          </cell>
          <cell r="J248">
            <v>44825</v>
          </cell>
          <cell r="K248" t="str">
            <v>China</v>
          </cell>
          <cell r="L248" t="str">
            <v>10</v>
          </cell>
          <cell r="M248" t="str">
            <v>0.65</v>
          </cell>
        </row>
        <row r="249">
          <cell r="A249" t="str">
            <v>8040T 1</v>
          </cell>
          <cell r="B249" t="str">
            <v>VIR C</v>
          </cell>
          <cell r="C249" t="str">
            <v>N</v>
          </cell>
          <cell r="D249" t="str">
            <v>AB DZR TEE DRAIN 100F</v>
          </cell>
          <cell r="E249" t="str">
            <v>670779727011</v>
          </cell>
          <cell r="F249" t="str">
            <v>ABHV</v>
          </cell>
          <cell r="G249" t="str">
            <v>BRASS AB DZR</v>
          </cell>
          <cell r="H249">
            <v>48.22</v>
          </cell>
          <cell r="I249">
            <v>1218</v>
          </cell>
          <cell r="J249">
            <v>44837</v>
          </cell>
          <cell r="K249" t="str">
            <v>China</v>
          </cell>
          <cell r="L249" t="str">
            <v>50</v>
          </cell>
          <cell r="M249" t="str">
            <v>0.827</v>
          </cell>
        </row>
        <row r="250">
          <cell r="A250" t="str">
            <v>8040T 1/2</v>
          </cell>
          <cell r="B250" t="str">
            <v>VIR C</v>
          </cell>
          <cell r="C250" t="str">
            <v>N</v>
          </cell>
          <cell r="D250" t="str">
            <v>AB DZR TEE DRAIN 050F</v>
          </cell>
          <cell r="E250" t="str">
            <v>670779726991</v>
          </cell>
          <cell r="F250" t="str">
            <v>ABHV</v>
          </cell>
          <cell r="G250" t="str">
            <v>BRASS AB DZR</v>
          </cell>
          <cell r="H250">
            <v>32.08</v>
          </cell>
          <cell r="I250">
            <v>1552</v>
          </cell>
          <cell r="J250">
            <v>44837</v>
          </cell>
          <cell r="K250" t="str">
            <v>China</v>
          </cell>
          <cell r="L250" t="str">
            <v>80</v>
          </cell>
          <cell r="M250" t="str">
            <v>0.517</v>
          </cell>
        </row>
        <row r="251">
          <cell r="A251" t="str">
            <v>8040T 1-1/2</v>
          </cell>
          <cell r="B251" t="str">
            <v>VIR C</v>
          </cell>
          <cell r="C251" t="str">
            <v>N</v>
          </cell>
          <cell r="D251" t="str">
            <v>AB DZR TEE DRAIN 150F</v>
          </cell>
          <cell r="E251" t="str">
            <v>670779728605</v>
          </cell>
          <cell r="F251" t="str">
            <v>ABHV</v>
          </cell>
          <cell r="G251" t="str">
            <v>BRASS AB DZR</v>
          </cell>
          <cell r="H251">
            <v>70.849999999999994</v>
          </cell>
          <cell r="I251">
            <v>503</v>
          </cell>
          <cell r="J251">
            <v>45265</v>
          </cell>
          <cell r="K251" t="str">
            <v>China</v>
          </cell>
          <cell r="L251" t="str">
            <v>30</v>
          </cell>
          <cell r="M251" t="str">
            <v>1.27</v>
          </cell>
        </row>
        <row r="252">
          <cell r="A252" t="str">
            <v>8040T 1-1/4</v>
          </cell>
          <cell r="B252" t="str">
            <v>VIR C</v>
          </cell>
          <cell r="C252" t="str">
            <v>N</v>
          </cell>
          <cell r="D252" t="str">
            <v>AB DZR TEE DRAIN 125F</v>
          </cell>
          <cell r="E252" t="str">
            <v>670779727028</v>
          </cell>
          <cell r="F252" t="str">
            <v>ABHV</v>
          </cell>
          <cell r="G252" t="str">
            <v>BRASS AB DZR</v>
          </cell>
          <cell r="H252">
            <v>65.489999999999995</v>
          </cell>
          <cell r="I252">
            <v>1363</v>
          </cell>
          <cell r="J252">
            <v>44837</v>
          </cell>
          <cell r="K252" t="str">
            <v>China</v>
          </cell>
          <cell r="L252" t="str">
            <v>40</v>
          </cell>
          <cell r="M252" t="str">
            <v>1.155</v>
          </cell>
        </row>
        <row r="253">
          <cell r="A253" t="str">
            <v>8040T 2</v>
          </cell>
          <cell r="B253" t="str">
            <v>VIR C</v>
          </cell>
          <cell r="C253" t="str">
            <v>N</v>
          </cell>
          <cell r="D253" t="str">
            <v>AB DZR TEE DRAIN 200F</v>
          </cell>
          <cell r="E253" t="str">
            <v>670779728636</v>
          </cell>
          <cell r="F253" t="str">
            <v>ABHV</v>
          </cell>
          <cell r="G253" t="str">
            <v>BRASS AB DZR</v>
          </cell>
          <cell r="H253">
            <v>88.71</v>
          </cell>
          <cell r="I253">
            <v>503</v>
          </cell>
          <cell r="J253">
            <v>45265</v>
          </cell>
          <cell r="K253" t="str">
            <v>China</v>
          </cell>
          <cell r="L253" t="str">
            <v>20</v>
          </cell>
          <cell r="M253" t="str">
            <v>1.60</v>
          </cell>
        </row>
        <row r="254">
          <cell r="A254" t="str">
            <v>8040T 3/4</v>
          </cell>
          <cell r="B254" t="str">
            <v>VIR C</v>
          </cell>
          <cell r="C254" t="str">
            <v>N</v>
          </cell>
          <cell r="D254" t="str">
            <v>AB DZR TEE DRAIN 075F</v>
          </cell>
          <cell r="E254" t="str">
            <v>670779727004</v>
          </cell>
          <cell r="F254" t="str">
            <v>ABHV</v>
          </cell>
          <cell r="G254" t="str">
            <v>BRASS AB DZR</v>
          </cell>
          <cell r="H254">
            <v>41.99</v>
          </cell>
          <cell r="I254">
            <v>1202</v>
          </cell>
          <cell r="J254">
            <v>44837</v>
          </cell>
          <cell r="K254" t="str">
            <v>China</v>
          </cell>
          <cell r="L254" t="str">
            <v>60</v>
          </cell>
          <cell r="M254" t="str">
            <v>0.698</v>
          </cell>
        </row>
        <row r="255">
          <cell r="A255" t="str">
            <v>8050E 050E050F</v>
          </cell>
          <cell r="B255" t="str">
            <v>VIR C</v>
          </cell>
          <cell r="C255" t="str">
            <v>N</v>
          </cell>
          <cell r="D255" t="str">
            <v>AB DZR UNION VALVE 050E050F</v>
          </cell>
          <cell r="E255" t="str">
            <v>670779728643</v>
          </cell>
          <cell r="F255" t="str">
            <v>ABHV</v>
          </cell>
          <cell r="G255" t="str">
            <v>BRASS AB DZR</v>
          </cell>
          <cell r="H255">
            <v>29.39</v>
          </cell>
          <cell r="I255">
            <v>2009</v>
          </cell>
          <cell r="J255">
            <v>45266</v>
          </cell>
          <cell r="K255" t="str">
            <v>China</v>
          </cell>
          <cell r="L255" t="str">
            <v>80</v>
          </cell>
          <cell r="M255" t="str">
            <v>0.51</v>
          </cell>
        </row>
        <row r="256">
          <cell r="A256" t="str">
            <v>8050E 075E075F</v>
          </cell>
          <cell r="B256" t="str">
            <v>VIR C</v>
          </cell>
          <cell r="C256" t="str">
            <v>N</v>
          </cell>
          <cell r="D256" t="str">
            <v>AB DZR UNION VALVE 075E075F</v>
          </cell>
          <cell r="E256" t="str">
            <v>670779728650</v>
          </cell>
          <cell r="F256" t="str">
            <v>ABHV</v>
          </cell>
          <cell r="G256" t="str">
            <v>BRASS AB DZR</v>
          </cell>
          <cell r="H256">
            <v>43.93</v>
          </cell>
          <cell r="I256">
            <v>1985</v>
          </cell>
          <cell r="J256">
            <v>45266</v>
          </cell>
          <cell r="K256" t="str">
            <v>China</v>
          </cell>
          <cell r="L256" t="str">
            <v>25</v>
          </cell>
          <cell r="M256" t="str">
            <v>0.87</v>
          </cell>
        </row>
        <row r="257">
          <cell r="A257" t="str">
            <v>8050E 100E100F</v>
          </cell>
          <cell r="B257" t="str">
            <v>VIR C</v>
          </cell>
          <cell r="C257" t="str">
            <v>N</v>
          </cell>
          <cell r="D257" t="str">
            <v>AB DZR UNION VALVE 100E100F</v>
          </cell>
          <cell r="E257" t="str">
            <v>670779728667</v>
          </cell>
          <cell r="F257" t="str">
            <v>ABHV</v>
          </cell>
          <cell r="G257" t="str">
            <v>BRASS AB DZR</v>
          </cell>
          <cell r="H257">
            <v>62.48</v>
          </cell>
          <cell r="I257">
            <v>1512</v>
          </cell>
          <cell r="J257">
            <v>45266</v>
          </cell>
          <cell r="K257" t="str">
            <v>China</v>
          </cell>
          <cell r="L257" t="str">
            <v>0</v>
          </cell>
          <cell r="M257" t="str">
            <v>1.23</v>
          </cell>
        </row>
        <row r="258">
          <cell r="A258" t="str">
            <v>8050E 125E125F</v>
          </cell>
          <cell r="B258" t="str">
            <v>VIR C</v>
          </cell>
          <cell r="C258" t="str">
            <v>N</v>
          </cell>
          <cell r="D258" t="str">
            <v>AB DZR UNION VALVE 125E125F</v>
          </cell>
          <cell r="E258" t="str">
            <v>670779728674</v>
          </cell>
          <cell r="F258" t="str">
            <v>ABHV</v>
          </cell>
          <cell r="G258" t="str">
            <v>BRASS AB DZR</v>
          </cell>
          <cell r="H258">
            <v>116.39</v>
          </cell>
          <cell r="I258">
            <v>507</v>
          </cell>
          <cell r="J258">
            <v>45266</v>
          </cell>
          <cell r="K258" t="str">
            <v>China</v>
          </cell>
          <cell r="L258" t="str">
            <v>0</v>
          </cell>
          <cell r="M258" t="str">
            <v>2.08</v>
          </cell>
        </row>
        <row r="259">
          <cell r="A259" t="str">
            <v>8050P 050P050F</v>
          </cell>
          <cell r="B259" t="str">
            <v>VIR C</v>
          </cell>
          <cell r="C259" t="str">
            <v>N</v>
          </cell>
          <cell r="D259" t="str">
            <v>AB DZR UNION VALVE 050P050F</v>
          </cell>
          <cell r="E259" t="str">
            <v>670779728469</v>
          </cell>
          <cell r="F259" t="str">
            <v>ABHV</v>
          </cell>
          <cell r="G259" t="str">
            <v>BRASS AB DZR</v>
          </cell>
          <cell r="H259">
            <v>0</v>
          </cell>
          <cell r="I259">
            <v>0</v>
          </cell>
          <cell r="J259">
            <v>45260</v>
          </cell>
          <cell r="K259" t="str">
            <v>China</v>
          </cell>
          <cell r="L259" t="str">
            <v>0</v>
          </cell>
        </row>
        <row r="260">
          <cell r="A260" t="str">
            <v>8050P 075P075F</v>
          </cell>
          <cell r="B260" t="str">
            <v>VIR C</v>
          </cell>
          <cell r="C260" t="str">
            <v>N</v>
          </cell>
          <cell r="D260" t="str">
            <v>AB DZR UNION VALVE 075P075F</v>
          </cell>
          <cell r="E260" t="str">
            <v>670779727097</v>
          </cell>
          <cell r="F260" t="str">
            <v>ABHV</v>
          </cell>
          <cell r="G260" t="str">
            <v>BRASS AB DZR</v>
          </cell>
          <cell r="H260">
            <v>54.78</v>
          </cell>
          <cell r="I260">
            <v>1450</v>
          </cell>
          <cell r="J260">
            <v>44831</v>
          </cell>
          <cell r="K260" t="str">
            <v>China</v>
          </cell>
          <cell r="L260" t="str">
            <v>50</v>
          </cell>
          <cell r="M260" t="str">
            <v>0.97</v>
          </cell>
        </row>
        <row r="261">
          <cell r="A261" t="str">
            <v>8050P 100P100F</v>
          </cell>
          <cell r="B261" t="str">
            <v>VIR C</v>
          </cell>
          <cell r="C261" t="str">
            <v>N</v>
          </cell>
          <cell r="D261" t="str">
            <v>AB DZR UNION VALVE 100P100F</v>
          </cell>
          <cell r="E261" t="str">
            <v>670779727103</v>
          </cell>
          <cell r="F261" t="str">
            <v>ABHV</v>
          </cell>
          <cell r="G261" t="str">
            <v>BRASS AB DZR</v>
          </cell>
          <cell r="H261">
            <v>82.73</v>
          </cell>
          <cell r="I261">
            <v>1312</v>
          </cell>
          <cell r="J261">
            <v>44831</v>
          </cell>
          <cell r="K261" t="str">
            <v>China</v>
          </cell>
          <cell r="L261" t="str">
            <v>35</v>
          </cell>
          <cell r="M261" t="str">
            <v>1.52</v>
          </cell>
        </row>
        <row r="262">
          <cell r="A262" t="str">
            <v>8050P 125P125F</v>
          </cell>
          <cell r="B262" t="str">
            <v>VIR C</v>
          </cell>
          <cell r="C262" t="str">
            <v>N</v>
          </cell>
          <cell r="D262" t="str">
            <v>AB DZR UNION VALVE 125P125F</v>
          </cell>
          <cell r="E262" t="str">
            <v>670779727110</v>
          </cell>
          <cell r="F262" t="str">
            <v>ABHV</v>
          </cell>
          <cell r="G262" t="str">
            <v>BRASS AB DZR</v>
          </cell>
          <cell r="H262">
            <v>126.09</v>
          </cell>
          <cell r="I262">
            <v>991</v>
          </cell>
          <cell r="J262">
            <v>44831</v>
          </cell>
          <cell r="K262" t="str">
            <v>China</v>
          </cell>
          <cell r="L262" t="str">
            <v>24</v>
          </cell>
          <cell r="M262" t="str">
            <v>2.18</v>
          </cell>
        </row>
        <row r="263">
          <cell r="A263" t="str">
            <v>8050S 050S050F</v>
          </cell>
          <cell r="B263" t="str">
            <v>VIR C</v>
          </cell>
          <cell r="C263" t="str">
            <v>N</v>
          </cell>
          <cell r="D263" t="str">
            <v>AB DZR UNION VALVE 075S075F</v>
          </cell>
          <cell r="F263" t="str">
            <v>ABHV</v>
          </cell>
          <cell r="G263" t="str">
            <v>BRASS AB DZR</v>
          </cell>
          <cell r="H263">
            <v>0</v>
          </cell>
          <cell r="I263">
            <v>0</v>
          </cell>
          <cell r="J263">
            <v>45260</v>
          </cell>
          <cell r="K263" t="str">
            <v>China</v>
          </cell>
          <cell r="L263" t="str">
            <v>0</v>
          </cell>
        </row>
        <row r="264">
          <cell r="A264" t="str">
            <v>8050S 075S075F</v>
          </cell>
          <cell r="B264" t="str">
            <v>VIR C</v>
          </cell>
          <cell r="C264" t="str">
            <v>N</v>
          </cell>
          <cell r="D264" t="str">
            <v>AB DZR UNION VALVE 075S075F</v>
          </cell>
          <cell r="E264" t="str">
            <v>670779727066</v>
          </cell>
          <cell r="F264" t="str">
            <v>ABHV</v>
          </cell>
          <cell r="G264" t="str">
            <v>BRASS AB DZR</v>
          </cell>
          <cell r="H264">
            <v>54.78</v>
          </cell>
          <cell r="I264">
            <v>933</v>
          </cell>
          <cell r="J264">
            <v>44831</v>
          </cell>
          <cell r="K264" t="str">
            <v>China</v>
          </cell>
          <cell r="L264" t="str">
            <v>50</v>
          </cell>
          <cell r="M264" t="str">
            <v>0.93</v>
          </cell>
        </row>
        <row r="265">
          <cell r="A265" t="str">
            <v>8050S 100S100F</v>
          </cell>
          <cell r="B265" t="str">
            <v>VIR C</v>
          </cell>
          <cell r="C265" t="str">
            <v>N</v>
          </cell>
          <cell r="D265" t="str">
            <v>AB DZR UNION VALVE 100S100F</v>
          </cell>
          <cell r="E265" t="str">
            <v>670779727073</v>
          </cell>
          <cell r="F265" t="str">
            <v>ABHV</v>
          </cell>
          <cell r="G265" t="str">
            <v>BRASS AB DZR</v>
          </cell>
          <cell r="H265">
            <v>82.73</v>
          </cell>
          <cell r="I265">
            <v>1423</v>
          </cell>
          <cell r="J265">
            <v>44831</v>
          </cell>
          <cell r="K265" t="str">
            <v>China</v>
          </cell>
          <cell r="L265" t="str">
            <v>35</v>
          </cell>
          <cell r="M265" t="str">
            <v>1.49</v>
          </cell>
        </row>
        <row r="266">
          <cell r="A266" t="str">
            <v>8050S 125S125F</v>
          </cell>
          <cell r="B266" t="str">
            <v>VIR C</v>
          </cell>
          <cell r="C266" t="str">
            <v>N</v>
          </cell>
          <cell r="D266" t="str">
            <v>AB DZR UNION VALVE 125S125F</v>
          </cell>
          <cell r="E266" t="str">
            <v>670779727080</v>
          </cell>
          <cell r="F266" t="str">
            <v>ABHV</v>
          </cell>
          <cell r="G266" t="str">
            <v>BRASS AB DZR</v>
          </cell>
          <cell r="H266">
            <v>126.09</v>
          </cell>
          <cell r="I266">
            <v>1032</v>
          </cell>
          <cell r="J266">
            <v>44831</v>
          </cell>
          <cell r="K266" t="str">
            <v>China</v>
          </cell>
          <cell r="L266" t="str">
            <v>24</v>
          </cell>
          <cell r="M266" t="str">
            <v>2.09</v>
          </cell>
        </row>
        <row r="267">
          <cell r="A267" t="str">
            <v>8050T 050F050F</v>
          </cell>
          <cell r="B267" t="str">
            <v>VIR C</v>
          </cell>
          <cell r="C267" t="str">
            <v>N</v>
          </cell>
          <cell r="D267" t="str">
            <v>AB DZR UNION VALVE 075F075F</v>
          </cell>
          <cell r="E267" t="str">
            <v>670779728483</v>
          </cell>
          <cell r="F267" t="str">
            <v>ABHV</v>
          </cell>
          <cell r="G267" t="str">
            <v>BRASS AB DZR</v>
          </cell>
          <cell r="H267">
            <v>0</v>
          </cell>
          <cell r="I267">
            <v>0</v>
          </cell>
          <cell r="J267">
            <v>45260</v>
          </cell>
          <cell r="K267" t="str">
            <v>China</v>
          </cell>
          <cell r="L267" t="str">
            <v>0</v>
          </cell>
        </row>
        <row r="268">
          <cell r="A268" t="str">
            <v>8050T 075F075F</v>
          </cell>
          <cell r="B268" t="str">
            <v>VIR C</v>
          </cell>
          <cell r="C268" t="str">
            <v>N</v>
          </cell>
          <cell r="D268" t="str">
            <v>AB DZR UNION VALVE 075F075F</v>
          </cell>
          <cell r="E268" t="str">
            <v>670779727035</v>
          </cell>
          <cell r="F268" t="str">
            <v>ABHV</v>
          </cell>
          <cell r="G268" t="str">
            <v>BRASS AB DZR</v>
          </cell>
          <cell r="H268">
            <v>54.78</v>
          </cell>
          <cell r="I268">
            <v>1968</v>
          </cell>
          <cell r="J268">
            <v>44831</v>
          </cell>
          <cell r="K268" t="str">
            <v>China</v>
          </cell>
          <cell r="L268" t="str">
            <v>50</v>
          </cell>
          <cell r="M268" t="str">
            <v>0.94</v>
          </cell>
        </row>
        <row r="269">
          <cell r="A269" t="str">
            <v>8050T 075F075P</v>
          </cell>
          <cell r="B269" t="str">
            <v>VIR C</v>
          </cell>
          <cell r="C269" t="str">
            <v>N</v>
          </cell>
          <cell r="D269" t="str">
            <v>AB DZR UNION VALVE 075F075P</v>
          </cell>
          <cell r="E269" t="str">
            <v>670779731919</v>
          </cell>
          <cell r="F269" t="str">
            <v>ABHV</v>
          </cell>
          <cell r="G269" t="str">
            <v>BRASS AB DZR</v>
          </cell>
          <cell r="H269">
            <v>0</v>
          </cell>
          <cell r="I269">
            <v>0</v>
          </cell>
          <cell r="J269">
            <v>45817</v>
          </cell>
          <cell r="K269" t="str">
            <v>China</v>
          </cell>
          <cell r="L269" t="str">
            <v>50</v>
          </cell>
          <cell r="M269" t="str">
            <v>0.85</v>
          </cell>
        </row>
        <row r="270">
          <cell r="A270" t="str">
            <v>8050T 075F075S</v>
          </cell>
          <cell r="B270" t="str">
            <v>VIR C</v>
          </cell>
          <cell r="C270" t="str">
            <v>N</v>
          </cell>
          <cell r="D270" t="str">
            <v>AB DZR UNION VALVE 075F075S</v>
          </cell>
          <cell r="E270" t="str">
            <v>670779731940</v>
          </cell>
          <cell r="F270" t="str">
            <v>ABHV</v>
          </cell>
          <cell r="G270" t="str">
            <v>BRASS AB DZR</v>
          </cell>
          <cell r="H270">
            <v>0</v>
          </cell>
          <cell r="I270">
            <v>0</v>
          </cell>
          <cell r="J270">
            <v>45817</v>
          </cell>
          <cell r="K270" t="str">
            <v>China</v>
          </cell>
          <cell r="L270" t="str">
            <v>50</v>
          </cell>
          <cell r="M270" t="str">
            <v>0.85</v>
          </cell>
        </row>
        <row r="271">
          <cell r="A271" t="str">
            <v>8050T 100F100F</v>
          </cell>
          <cell r="B271" t="str">
            <v>VIR C</v>
          </cell>
          <cell r="C271" t="str">
            <v>N</v>
          </cell>
          <cell r="D271" t="str">
            <v>AB DZR UNION VALVE 100F100F</v>
          </cell>
          <cell r="E271" t="str">
            <v>670779727042</v>
          </cell>
          <cell r="F271" t="str">
            <v>ABHV</v>
          </cell>
          <cell r="G271" t="str">
            <v>BRASS AB DZR</v>
          </cell>
          <cell r="H271">
            <v>82.73</v>
          </cell>
          <cell r="I271">
            <v>1498</v>
          </cell>
          <cell r="J271">
            <v>44831</v>
          </cell>
          <cell r="K271" t="str">
            <v>China</v>
          </cell>
          <cell r="L271" t="str">
            <v>35</v>
          </cell>
          <cell r="M271" t="str">
            <v>1.53</v>
          </cell>
        </row>
        <row r="272">
          <cell r="A272" t="str">
            <v>8050T 100F100P</v>
          </cell>
          <cell r="B272" t="str">
            <v>VIR C</v>
          </cell>
          <cell r="C272" t="str">
            <v>N</v>
          </cell>
          <cell r="D272" t="str">
            <v>AB DZR UNION VALVE 100F100P</v>
          </cell>
          <cell r="E272" t="str">
            <v>670779731926</v>
          </cell>
          <cell r="F272" t="str">
            <v>ABHV</v>
          </cell>
          <cell r="G272" t="str">
            <v>BRASS AB DZR</v>
          </cell>
          <cell r="H272">
            <v>0</v>
          </cell>
          <cell r="I272">
            <v>0</v>
          </cell>
          <cell r="J272">
            <v>45817</v>
          </cell>
          <cell r="K272" t="str">
            <v>China</v>
          </cell>
          <cell r="L272" t="str">
            <v>35</v>
          </cell>
          <cell r="M272" t="str">
            <v>1.61</v>
          </cell>
        </row>
        <row r="273">
          <cell r="A273" t="str">
            <v>8050T 100F100S</v>
          </cell>
          <cell r="B273" t="str">
            <v>VIR C</v>
          </cell>
          <cell r="C273" t="str">
            <v>N</v>
          </cell>
          <cell r="D273" t="str">
            <v>AB DZR UNION VALVE 100F100S</v>
          </cell>
          <cell r="E273" t="str">
            <v>670779731957</v>
          </cell>
          <cell r="F273" t="str">
            <v>ABHV</v>
          </cell>
          <cell r="G273" t="str">
            <v>BRASS AB DZR</v>
          </cell>
          <cell r="H273">
            <v>0</v>
          </cell>
          <cell r="I273">
            <v>0</v>
          </cell>
          <cell r="J273">
            <v>45817</v>
          </cell>
          <cell r="K273" t="str">
            <v>China</v>
          </cell>
          <cell r="L273" t="str">
            <v>35</v>
          </cell>
          <cell r="M273" t="str">
            <v>1.61</v>
          </cell>
        </row>
        <row r="274">
          <cell r="A274" t="str">
            <v>8050T 125F125F</v>
          </cell>
          <cell r="B274" t="str">
            <v>VIR C</v>
          </cell>
          <cell r="C274" t="str">
            <v>N</v>
          </cell>
          <cell r="D274" t="str">
            <v>AB DZR UNION VALVE 125F125F</v>
          </cell>
          <cell r="E274" t="str">
            <v>670779727059</v>
          </cell>
          <cell r="F274" t="str">
            <v>ABHV</v>
          </cell>
          <cell r="G274" t="str">
            <v>BRASS AB DZR</v>
          </cell>
          <cell r="H274">
            <v>126.09</v>
          </cell>
          <cell r="I274">
            <v>977</v>
          </cell>
          <cell r="J274">
            <v>44831</v>
          </cell>
          <cell r="K274" t="str">
            <v>China</v>
          </cell>
          <cell r="L274" t="str">
            <v>24</v>
          </cell>
          <cell r="M274" t="str">
            <v>2.18</v>
          </cell>
        </row>
        <row r="275">
          <cell r="A275" t="str">
            <v>8050T 125F125P</v>
          </cell>
          <cell r="B275" t="str">
            <v>VIR C</v>
          </cell>
          <cell r="C275" t="str">
            <v>N</v>
          </cell>
          <cell r="D275" t="str">
            <v>AB DZR UNION VALVE 125F125P</v>
          </cell>
          <cell r="E275" t="str">
            <v>670779731933</v>
          </cell>
          <cell r="F275" t="str">
            <v>ABHV</v>
          </cell>
          <cell r="G275" t="str">
            <v>BRASS AB DZR</v>
          </cell>
          <cell r="H275">
            <v>0</v>
          </cell>
          <cell r="I275">
            <v>0</v>
          </cell>
          <cell r="J275">
            <v>45817</v>
          </cell>
          <cell r="K275" t="str">
            <v>China</v>
          </cell>
          <cell r="L275" t="str">
            <v>20</v>
          </cell>
          <cell r="M275" t="str">
            <v>2.21</v>
          </cell>
        </row>
        <row r="276">
          <cell r="A276" t="str">
            <v>8050T 125F125S</v>
          </cell>
          <cell r="B276" t="str">
            <v>VIR C</v>
          </cell>
          <cell r="C276" t="str">
            <v>N</v>
          </cell>
          <cell r="D276" t="str">
            <v>AB DZR UNION VALVE 125F125S</v>
          </cell>
          <cell r="E276" t="str">
            <v>670779731964</v>
          </cell>
          <cell r="F276" t="str">
            <v>ABHV</v>
          </cell>
          <cell r="G276" t="str">
            <v>BRASS AB DZR</v>
          </cell>
          <cell r="H276">
            <v>0</v>
          </cell>
          <cell r="I276">
            <v>0</v>
          </cell>
          <cell r="J276">
            <v>45817</v>
          </cell>
          <cell r="K276" t="str">
            <v>China</v>
          </cell>
          <cell r="L276" t="str">
            <v>20</v>
          </cell>
          <cell r="M276" t="str">
            <v>2.22</v>
          </cell>
        </row>
        <row r="277">
          <cell r="A277" t="str">
            <v>8060E 050E050F</v>
          </cell>
          <cell r="B277" t="str">
            <v>VIR C</v>
          </cell>
          <cell r="C277" t="str">
            <v>N</v>
          </cell>
          <cell r="D277" t="str">
            <v>AB DZR UN-VLV W/DRAIN 050E050F</v>
          </cell>
          <cell r="E277" t="str">
            <v>670779728681</v>
          </cell>
          <cell r="F277" t="str">
            <v>ABHV</v>
          </cell>
          <cell r="G277" t="str">
            <v>BRASS AB DZR</v>
          </cell>
          <cell r="H277">
            <v>56.86</v>
          </cell>
          <cell r="I277">
            <v>1001</v>
          </cell>
          <cell r="J277">
            <v>45266</v>
          </cell>
          <cell r="K277" t="str">
            <v>China</v>
          </cell>
          <cell r="L277" t="str">
            <v>0</v>
          </cell>
          <cell r="M277" t="str">
            <v>0.91</v>
          </cell>
        </row>
        <row r="278">
          <cell r="A278" t="str">
            <v>8060E 075E075F</v>
          </cell>
          <cell r="B278" t="str">
            <v>VIR C</v>
          </cell>
          <cell r="C278" t="str">
            <v>N</v>
          </cell>
          <cell r="D278" t="str">
            <v>AB DZR UN-VLV W/DRAIN 075E075F</v>
          </cell>
          <cell r="E278" t="str">
            <v>670779728698</v>
          </cell>
          <cell r="F278" t="str">
            <v>ABHV</v>
          </cell>
          <cell r="G278" t="str">
            <v>BRASS AB DZR</v>
          </cell>
          <cell r="H278">
            <v>76.83</v>
          </cell>
          <cell r="I278">
            <v>967</v>
          </cell>
          <cell r="J278">
            <v>45266</v>
          </cell>
          <cell r="K278" t="str">
            <v>China</v>
          </cell>
          <cell r="L278" t="str">
            <v>25</v>
          </cell>
          <cell r="M278" t="str">
            <v>1.32</v>
          </cell>
        </row>
        <row r="279">
          <cell r="A279" t="str">
            <v>8060E 100E100F</v>
          </cell>
          <cell r="B279" t="str">
            <v>VIR C</v>
          </cell>
          <cell r="C279" t="str">
            <v>N</v>
          </cell>
          <cell r="D279" t="str">
            <v>AB DZR UN-VLV W/DRAIN 100E100F</v>
          </cell>
          <cell r="E279" t="str">
            <v>670779728704</v>
          </cell>
          <cell r="F279" t="str">
            <v>ABHV</v>
          </cell>
          <cell r="G279" t="str">
            <v>BRASS AB DZR</v>
          </cell>
          <cell r="H279">
            <v>100.79</v>
          </cell>
          <cell r="I279">
            <v>945</v>
          </cell>
          <cell r="J279">
            <v>45266</v>
          </cell>
          <cell r="K279" t="str">
            <v>China</v>
          </cell>
          <cell r="L279" t="str">
            <v>50</v>
          </cell>
          <cell r="M279" t="str">
            <v>1.67</v>
          </cell>
        </row>
        <row r="280">
          <cell r="A280" t="str">
            <v>8060E 125E125F</v>
          </cell>
          <cell r="B280" t="str">
            <v>VIR C</v>
          </cell>
          <cell r="C280" t="str">
            <v>N</v>
          </cell>
          <cell r="D280" t="str">
            <v>AB DZR UN-VLV W/DRAIN 125E125F</v>
          </cell>
          <cell r="E280" t="str">
            <v>670779728711</v>
          </cell>
          <cell r="F280" t="str">
            <v>ABHV</v>
          </cell>
          <cell r="G280" t="str">
            <v>BRASS AB DZR</v>
          </cell>
          <cell r="H280">
            <v>152.24</v>
          </cell>
          <cell r="I280">
            <v>496</v>
          </cell>
          <cell r="J280">
            <v>45266</v>
          </cell>
          <cell r="K280" t="str">
            <v>China</v>
          </cell>
          <cell r="L280" t="str">
            <v>50</v>
          </cell>
          <cell r="M280" t="str">
            <v>2.60</v>
          </cell>
        </row>
        <row r="281">
          <cell r="A281" t="str">
            <v>8060P 050P050F</v>
          </cell>
          <cell r="B281" t="str">
            <v>VIR C</v>
          </cell>
          <cell r="C281" t="str">
            <v>N</v>
          </cell>
          <cell r="D281" t="str">
            <v>AB DZR UN-VLV W DRAIN 050P050F</v>
          </cell>
          <cell r="E281" t="str">
            <v>670779728490</v>
          </cell>
          <cell r="F281" t="str">
            <v>ABHV</v>
          </cell>
          <cell r="G281" t="str">
            <v>BRASS AB DZR</v>
          </cell>
          <cell r="H281">
            <v>0</v>
          </cell>
          <cell r="I281">
            <v>0</v>
          </cell>
          <cell r="J281">
            <v>45260</v>
          </cell>
          <cell r="K281" t="str">
            <v>China</v>
          </cell>
          <cell r="L281" t="str">
            <v>0</v>
          </cell>
        </row>
        <row r="282">
          <cell r="A282" t="str">
            <v>8060P 075P075F</v>
          </cell>
          <cell r="B282" t="str">
            <v>VIR C</v>
          </cell>
          <cell r="C282" t="str">
            <v>N</v>
          </cell>
          <cell r="D282" t="str">
            <v>AB DZR UN-VLV W DRAIN 075P075F</v>
          </cell>
          <cell r="E282" t="str">
            <v>670779727158</v>
          </cell>
          <cell r="F282" t="str">
            <v>ABHV</v>
          </cell>
          <cell r="G282" t="str">
            <v>BRASS AB DZR</v>
          </cell>
          <cell r="H282">
            <v>84.53</v>
          </cell>
          <cell r="I282">
            <v>1312</v>
          </cell>
          <cell r="J282">
            <v>44831</v>
          </cell>
          <cell r="K282" t="str">
            <v>China</v>
          </cell>
          <cell r="L282" t="str">
            <v>25</v>
          </cell>
          <cell r="M282" t="str">
            <v>1.44</v>
          </cell>
        </row>
        <row r="283">
          <cell r="A283" t="str">
            <v>8060P 075P075P</v>
          </cell>
          <cell r="B283" t="str">
            <v>VIR C</v>
          </cell>
          <cell r="C283" t="str">
            <v>N</v>
          </cell>
          <cell r="D283" t="str">
            <v>AB DZR UN-VLV W DRAIN 075P075P</v>
          </cell>
          <cell r="E283" t="str">
            <v>670779731971</v>
          </cell>
          <cell r="F283" t="str">
            <v>ABHV</v>
          </cell>
          <cell r="G283" t="str">
            <v>BRASS AB DZR</v>
          </cell>
          <cell r="H283">
            <v>0</v>
          </cell>
          <cell r="I283">
            <v>0</v>
          </cell>
          <cell r="J283">
            <v>45817</v>
          </cell>
          <cell r="K283" t="str">
            <v>China</v>
          </cell>
          <cell r="L283" t="str">
            <v>25</v>
          </cell>
          <cell r="M283" t="str">
            <v>0.91</v>
          </cell>
        </row>
        <row r="284">
          <cell r="A284" t="str">
            <v>8060P 100P100F</v>
          </cell>
          <cell r="B284" t="str">
            <v>VIR C</v>
          </cell>
          <cell r="C284" t="str">
            <v>N</v>
          </cell>
          <cell r="D284" t="str">
            <v>AB DZR UN-VLV W DRAIN 100P100F</v>
          </cell>
          <cell r="E284" t="str">
            <v>670779727165</v>
          </cell>
          <cell r="F284" t="str">
            <v>ABHV</v>
          </cell>
          <cell r="G284" t="str">
            <v>BRASS AB DZR</v>
          </cell>
          <cell r="H284">
            <v>116.86</v>
          </cell>
          <cell r="I284">
            <v>1050</v>
          </cell>
          <cell r="J284">
            <v>44831</v>
          </cell>
          <cell r="K284" t="str">
            <v>China</v>
          </cell>
          <cell r="L284" t="str">
            <v>20</v>
          </cell>
          <cell r="M284" t="str">
            <v>2.02</v>
          </cell>
        </row>
        <row r="285">
          <cell r="A285" t="str">
            <v>8060P 100P100P</v>
          </cell>
          <cell r="B285" t="str">
            <v>VIR C</v>
          </cell>
          <cell r="C285" t="str">
            <v>N</v>
          </cell>
          <cell r="D285" t="str">
            <v>AB DZR UN-VLV W DRAIN 100P100P</v>
          </cell>
          <cell r="E285" t="str">
            <v>670779731988</v>
          </cell>
          <cell r="F285" t="str">
            <v>ABHV</v>
          </cell>
          <cell r="G285" t="str">
            <v>BRASS AB DZR</v>
          </cell>
          <cell r="H285">
            <v>0</v>
          </cell>
          <cell r="I285">
            <v>0</v>
          </cell>
          <cell r="J285">
            <v>45817</v>
          </cell>
          <cell r="K285" t="str">
            <v>China</v>
          </cell>
          <cell r="L285" t="str">
            <v>20</v>
          </cell>
          <cell r="M285" t="str">
            <v>2.02</v>
          </cell>
        </row>
        <row r="286">
          <cell r="A286" t="str">
            <v>8060P 125P125F</v>
          </cell>
          <cell r="B286" t="str">
            <v>VIR C</v>
          </cell>
          <cell r="C286" t="str">
            <v>N</v>
          </cell>
          <cell r="D286" t="str">
            <v>AB DZR UN-VLV W DRAIN 125P125F</v>
          </cell>
          <cell r="E286" t="str">
            <v>670779727172</v>
          </cell>
          <cell r="F286" t="str">
            <v>ABHV</v>
          </cell>
          <cell r="G286" t="str">
            <v>BRASS AB DZR</v>
          </cell>
          <cell r="H286">
            <v>186.76</v>
          </cell>
          <cell r="I286">
            <v>769</v>
          </cell>
          <cell r="J286">
            <v>44831</v>
          </cell>
          <cell r="K286" t="str">
            <v>China</v>
          </cell>
          <cell r="L286" t="str">
            <v>15</v>
          </cell>
          <cell r="M286" t="str">
            <v>2.80</v>
          </cell>
        </row>
        <row r="287">
          <cell r="A287" t="str">
            <v>8060P 125P125P</v>
          </cell>
          <cell r="B287" t="str">
            <v>VIR C</v>
          </cell>
          <cell r="C287" t="str">
            <v>N</v>
          </cell>
          <cell r="D287" t="str">
            <v>AB DZR UN-VLV W DRAIN 125P125P</v>
          </cell>
          <cell r="E287" t="str">
            <v>670779731995</v>
          </cell>
          <cell r="F287" t="str">
            <v>ABHV</v>
          </cell>
          <cell r="G287" t="str">
            <v>BRASS AB DZR</v>
          </cell>
          <cell r="H287">
            <v>0</v>
          </cell>
          <cell r="I287">
            <v>0</v>
          </cell>
          <cell r="J287">
            <v>45817</v>
          </cell>
          <cell r="K287" t="str">
            <v>China</v>
          </cell>
          <cell r="L287" t="str">
            <v>15</v>
          </cell>
          <cell r="M287" t="str">
            <v>2.80</v>
          </cell>
        </row>
        <row r="288">
          <cell r="A288" t="str">
            <v>8060S 050S050F</v>
          </cell>
          <cell r="B288" t="str">
            <v>VIR C</v>
          </cell>
          <cell r="C288" t="str">
            <v>N</v>
          </cell>
          <cell r="D288" t="str">
            <v>AB DZR UN-VLV W DRAIN 050S050F</v>
          </cell>
          <cell r="E288" t="str">
            <v>670779728506</v>
          </cell>
          <cell r="F288" t="str">
            <v>ABHV</v>
          </cell>
          <cell r="G288" t="str">
            <v>BRASS AB DZR</v>
          </cell>
          <cell r="H288">
            <v>0</v>
          </cell>
          <cell r="I288">
            <v>0</v>
          </cell>
          <cell r="J288">
            <v>45260</v>
          </cell>
          <cell r="K288" t="str">
            <v>China</v>
          </cell>
          <cell r="L288" t="str">
            <v>0</v>
          </cell>
        </row>
        <row r="289">
          <cell r="A289" t="str">
            <v>8060S 075S075F</v>
          </cell>
          <cell r="B289" t="str">
            <v>VIR C</v>
          </cell>
          <cell r="C289" t="str">
            <v>N</v>
          </cell>
          <cell r="D289" t="str">
            <v>AB DZR UN-VLV W DRAIN 075S075F</v>
          </cell>
          <cell r="E289" t="str">
            <v>670779727127</v>
          </cell>
          <cell r="F289" t="str">
            <v>ABHV</v>
          </cell>
          <cell r="G289" t="str">
            <v>BRASS AB DZR</v>
          </cell>
          <cell r="H289">
            <v>84.53</v>
          </cell>
          <cell r="I289">
            <v>758</v>
          </cell>
          <cell r="J289">
            <v>44831</v>
          </cell>
          <cell r="K289" t="str">
            <v>China</v>
          </cell>
          <cell r="L289" t="str">
            <v>30</v>
          </cell>
          <cell r="M289" t="str">
            <v>1.39</v>
          </cell>
        </row>
        <row r="290">
          <cell r="A290" t="str">
            <v>8060S 100S100F</v>
          </cell>
          <cell r="B290" t="str">
            <v>VIR C</v>
          </cell>
          <cell r="C290" t="str">
            <v>N</v>
          </cell>
          <cell r="D290" t="str">
            <v>AB DZR UN-VLV W DRAIN 100S100F</v>
          </cell>
          <cell r="E290" t="str">
            <v>670779727134</v>
          </cell>
          <cell r="F290" t="str">
            <v>ABHV</v>
          </cell>
          <cell r="G290" t="str">
            <v>BRASS AB DZR</v>
          </cell>
          <cell r="H290">
            <v>116.86</v>
          </cell>
          <cell r="I290">
            <v>1391</v>
          </cell>
          <cell r="J290">
            <v>44831</v>
          </cell>
          <cell r="K290" t="str">
            <v>China</v>
          </cell>
          <cell r="L290" t="str">
            <v>20</v>
          </cell>
          <cell r="M290" t="str">
            <v>1.98</v>
          </cell>
        </row>
        <row r="291">
          <cell r="A291" t="str">
            <v>8060S 125S125F</v>
          </cell>
          <cell r="B291" t="str">
            <v>VIR C</v>
          </cell>
          <cell r="C291" t="str">
            <v>N</v>
          </cell>
          <cell r="D291" t="str">
            <v>AB DZR UN-VLV W DRAIN 125S125F</v>
          </cell>
          <cell r="E291" t="str">
            <v>670779727141</v>
          </cell>
          <cell r="F291" t="str">
            <v>ABHV</v>
          </cell>
          <cell r="G291" t="str">
            <v>BRASS AB DZR</v>
          </cell>
          <cell r="H291">
            <v>186.76</v>
          </cell>
          <cell r="I291">
            <v>936</v>
          </cell>
          <cell r="J291">
            <v>44831</v>
          </cell>
          <cell r="K291" t="str">
            <v>China</v>
          </cell>
          <cell r="L291" t="str">
            <v>15</v>
          </cell>
          <cell r="M291" t="str">
            <v>2.76</v>
          </cell>
        </row>
        <row r="292">
          <cell r="A292" t="str">
            <v>8060T 050F050F</v>
          </cell>
          <cell r="B292" t="str">
            <v>VIR C</v>
          </cell>
          <cell r="C292" t="str">
            <v>N</v>
          </cell>
          <cell r="D292" t="str">
            <v>AB DZR UN-VLV W DRAIN 050F050F</v>
          </cell>
          <cell r="E292" t="str">
            <v>670779728513</v>
          </cell>
          <cell r="F292" t="str">
            <v>ABHV</v>
          </cell>
          <cell r="G292" t="str">
            <v>BRASS AB DZR</v>
          </cell>
          <cell r="H292">
            <v>0</v>
          </cell>
          <cell r="I292">
            <v>0</v>
          </cell>
          <cell r="J292">
            <v>45260</v>
          </cell>
          <cell r="K292" t="str">
            <v>China</v>
          </cell>
          <cell r="L292" t="str">
            <v>0</v>
          </cell>
        </row>
        <row r="293">
          <cell r="A293" t="str">
            <v>8060T 075F075F</v>
          </cell>
          <cell r="B293" t="str">
            <v>VIR C</v>
          </cell>
          <cell r="C293" t="str">
            <v>N</v>
          </cell>
          <cell r="D293" t="str">
            <v>AB DZR UN-VLV W DRAIN 075F075F</v>
          </cell>
          <cell r="E293" t="str">
            <v>670779727189</v>
          </cell>
          <cell r="F293" t="str">
            <v>ABHV</v>
          </cell>
          <cell r="G293" t="str">
            <v>BRASS AB DZR</v>
          </cell>
          <cell r="H293">
            <v>84.53</v>
          </cell>
          <cell r="I293">
            <v>1813</v>
          </cell>
          <cell r="J293">
            <v>44831</v>
          </cell>
          <cell r="K293" t="str">
            <v>China</v>
          </cell>
          <cell r="L293" t="str">
            <v>30</v>
          </cell>
          <cell r="M293" t="str">
            <v>1.41</v>
          </cell>
        </row>
        <row r="294">
          <cell r="A294" t="str">
            <v>8060T 075F075P</v>
          </cell>
          <cell r="B294" t="str">
            <v>VIR C</v>
          </cell>
          <cell r="C294" t="str">
            <v>N</v>
          </cell>
          <cell r="D294" t="str">
            <v>AB DZR UN-VLV W DRAIN 075F075P</v>
          </cell>
          <cell r="E294" t="str">
            <v>670779731018</v>
          </cell>
          <cell r="F294" t="str">
            <v>ABHV</v>
          </cell>
          <cell r="G294" t="str">
            <v>BRASS AB DZR</v>
          </cell>
          <cell r="H294">
            <v>94.47</v>
          </cell>
          <cell r="I294">
            <v>0</v>
          </cell>
          <cell r="J294">
            <v>45708</v>
          </cell>
          <cell r="K294" t="str">
            <v>China</v>
          </cell>
          <cell r="L294" t="str">
            <v>30</v>
          </cell>
        </row>
        <row r="295">
          <cell r="A295" t="str">
            <v>8060T 075F075S</v>
          </cell>
          <cell r="B295" t="str">
            <v>VIR C</v>
          </cell>
          <cell r="C295" t="str">
            <v>N</v>
          </cell>
          <cell r="D295" t="str">
            <v>AB DZR UN-VLV W DRAIN 075F075S</v>
          </cell>
          <cell r="E295" t="str">
            <v>670779732008</v>
          </cell>
          <cell r="F295" t="str">
            <v>ABHV</v>
          </cell>
          <cell r="G295" t="str">
            <v>BRASS AB DZR</v>
          </cell>
          <cell r="H295">
            <v>0</v>
          </cell>
          <cell r="I295">
            <v>0</v>
          </cell>
          <cell r="J295">
            <v>45817</v>
          </cell>
          <cell r="K295" t="str">
            <v>China</v>
          </cell>
          <cell r="L295" t="str">
            <v>30</v>
          </cell>
          <cell r="M295" t="str">
            <v>1.39</v>
          </cell>
        </row>
        <row r="296">
          <cell r="A296" t="str">
            <v>8060T 100F100F</v>
          </cell>
          <cell r="B296" t="str">
            <v>VIR C</v>
          </cell>
          <cell r="C296" t="str">
            <v>N</v>
          </cell>
          <cell r="D296" t="str">
            <v>AB DZR UN-VLV W DRAIN 100F100F</v>
          </cell>
          <cell r="E296" t="str">
            <v>670779727196</v>
          </cell>
          <cell r="F296" t="str">
            <v>ABHV</v>
          </cell>
          <cell r="G296" t="str">
            <v>BRASS AB DZR</v>
          </cell>
          <cell r="H296">
            <v>116.86</v>
          </cell>
          <cell r="I296">
            <v>1440</v>
          </cell>
          <cell r="J296">
            <v>44831</v>
          </cell>
          <cell r="K296" t="str">
            <v>China</v>
          </cell>
          <cell r="L296" t="str">
            <v>20</v>
          </cell>
          <cell r="M296" t="str">
            <v>2.03</v>
          </cell>
        </row>
        <row r="297">
          <cell r="A297" t="str">
            <v>8060T 100F100P</v>
          </cell>
          <cell r="B297" t="str">
            <v>VIR C</v>
          </cell>
          <cell r="C297" t="str">
            <v>N</v>
          </cell>
          <cell r="D297" t="str">
            <v>AB DZR UN-VLV W DRAIN 100F100P</v>
          </cell>
          <cell r="E297" t="str">
            <v>670779731025</v>
          </cell>
          <cell r="F297" t="str">
            <v>ABHV</v>
          </cell>
          <cell r="G297" t="str">
            <v>BRASS AB DZR</v>
          </cell>
          <cell r="H297">
            <v>129.28</v>
          </cell>
          <cell r="I297">
            <v>0</v>
          </cell>
          <cell r="J297">
            <v>45708</v>
          </cell>
          <cell r="K297" t="str">
            <v>China</v>
          </cell>
          <cell r="L297" t="str">
            <v>20</v>
          </cell>
        </row>
        <row r="298">
          <cell r="A298" t="str">
            <v>8060T 100F100S</v>
          </cell>
          <cell r="B298" t="str">
            <v>VIR C</v>
          </cell>
          <cell r="C298" t="str">
            <v>N</v>
          </cell>
          <cell r="D298" t="str">
            <v>AB DZR UN-VLV W DRAIN 100F100S</v>
          </cell>
          <cell r="E298" t="str">
            <v>670779732015</v>
          </cell>
          <cell r="F298" t="str">
            <v>ABHV</v>
          </cell>
          <cell r="G298" t="str">
            <v>BRASS AB DZR</v>
          </cell>
          <cell r="H298">
            <v>0</v>
          </cell>
          <cell r="I298">
            <v>0</v>
          </cell>
          <cell r="J298">
            <v>45817</v>
          </cell>
          <cell r="K298" t="str">
            <v>China</v>
          </cell>
          <cell r="L298" t="str">
            <v>20</v>
          </cell>
          <cell r="M298" t="str">
            <v>1.98</v>
          </cell>
        </row>
        <row r="299">
          <cell r="A299" t="str">
            <v>8060T 125F125F</v>
          </cell>
          <cell r="B299" t="str">
            <v>VIR C</v>
          </cell>
          <cell r="C299" t="str">
            <v>N</v>
          </cell>
          <cell r="D299" t="str">
            <v>AB DZR UN-VLV W DRAIN 125F125F</v>
          </cell>
          <cell r="E299" t="str">
            <v>670779727202</v>
          </cell>
          <cell r="F299" t="str">
            <v>ABHV</v>
          </cell>
          <cell r="G299" t="str">
            <v>BRASS AB DZR</v>
          </cell>
          <cell r="H299">
            <v>186.76</v>
          </cell>
          <cell r="I299">
            <v>907</v>
          </cell>
          <cell r="J299">
            <v>44831</v>
          </cell>
          <cell r="K299" t="str">
            <v>China</v>
          </cell>
          <cell r="L299" t="str">
            <v>15</v>
          </cell>
          <cell r="M299" t="str">
            <v>2.85</v>
          </cell>
        </row>
        <row r="300">
          <cell r="A300" t="str">
            <v>8060T 125F125P</v>
          </cell>
          <cell r="B300" t="str">
            <v>VIR C</v>
          </cell>
          <cell r="C300" t="str">
            <v>N</v>
          </cell>
          <cell r="D300" t="str">
            <v>AB DZR UN-VLV W DRAIN 125F125P</v>
          </cell>
          <cell r="E300" t="str">
            <v>670779731032</v>
          </cell>
          <cell r="F300" t="str">
            <v>ABHV</v>
          </cell>
          <cell r="G300" t="str">
            <v>BRASS AB DZR</v>
          </cell>
          <cell r="H300">
            <v>201.67</v>
          </cell>
          <cell r="I300">
            <v>0</v>
          </cell>
          <cell r="J300">
            <v>45708</v>
          </cell>
          <cell r="K300" t="str">
            <v>China</v>
          </cell>
          <cell r="L300" t="str">
            <v>15</v>
          </cell>
        </row>
        <row r="301">
          <cell r="A301" t="str">
            <v>8060T 125F125S</v>
          </cell>
          <cell r="B301" t="str">
            <v>VIR C</v>
          </cell>
          <cell r="C301" t="str">
            <v>N</v>
          </cell>
          <cell r="D301" t="str">
            <v>AB DZR UN-VLV W DRAIN 125F125S</v>
          </cell>
          <cell r="E301" t="str">
            <v>670779732022</v>
          </cell>
          <cell r="F301" t="str">
            <v>ABHV</v>
          </cell>
          <cell r="G301" t="str">
            <v>BRASS AB DZR</v>
          </cell>
          <cell r="H301">
            <v>0</v>
          </cell>
          <cell r="I301">
            <v>0</v>
          </cell>
          <cell r="J301">
            <v>45817</v>
          </cell>
          <cell r="K301" t="str">
            <v>China</v>
          </cell>
          <cell r="L301" t="str">
            <v>15</v>
          </cell>
          <cell r="M301" t="str">
            <v>2.76</v>
          </cell>
        </row>
        <row r="302">
          <cell r="A302" t="str">
            <v>8070P 1</v>
          </cell>
          <cell r="B302" t="str">
            <v>VIR C</v>
          </cell>
          <cell r="C302" t="str">
            <v>N</v>
          </cell>
          <cell r="D302" t="str">
            <v>AB DZR PURGE VALVE 100P</v>
          </cell>
          <cell r="E302" t="str">
            <v>670779727226</v>
          </cell>
          <cell r="F302" t="str">
            <v>ABHV</v>
          </cell>
          <cell r="G302" t="str">
            <v>BRASS AB DZR</v>
          </cell>
          <cell r="H302">
            <v>129.51</v>
          </cell>
          <cell r="I302">
            <v>742</v>
          </cell>
          <cell r="J302">
            <v>44826</v>
          </cell>
          <cell r="K302" t="str">
            <v>China</v>
          </cell>
          <cell r="L302" t="str">
            <v>12</v>
          </cell>
          <cell r="M302" t="str">
            <v>2.43</v>
          </cell>
        </row>
        <row r="303">
          <cell r="A303" t="str">
            <v>8070P 1/2</v>
          </cell>
          <cell r="B303" t="str">
            <v>VIR C</v>
          </cell>
          <cell r="C303" t="str">
            <v>N</v>
          </cell>
          <cell r="D303" t="str">
            <v>AB DZR PURGE VALVE 050P</v>
          </cell>
          <cell r="E303" t="str">
            <v>670779728537</v>
          </cell>
          <cell r="F303" t="str">
            <v>ABHV</v>
          </cell>
          <cell r="G303" t="str">
            <v>BRASS AB DZR</v>
          </cell>
          <cell r="H303">
            <v>60.79</v>
          </cell>
          <cell r="I303">
            <v>1977</v>
          </cell>
          <cell r="J303">
            <v>45260</v>
          </cell>
          <cell r="K303" t="str">
            <v>China</v>
          </cell>
          <cell r="L303" t="str">
            <v>0</v>
          </cell>
        </row>
        <row r="304">
          <cell r="A304" t="str">
            <v>8070P 1-1/4</v>
          </cell>
          <cell r="B304" t="str">
            <v>VIR C</v>
          </cell>
          <cell r="C304" t="str">
            <v>N</v>
          </cell>
          <cell r="D304" t="str">
            <v>AB DZR PURGE VALVE 125P</v>
          </cell>
          <cell r="E304" t="str">
            <v>670779727233</v>
          </cell>
          <cell r="F304" t="str">
            <v>ABHV</v>
          </cell>
          <cell r="G304" t="str">
            <v>BRASS AB DZR</v>
          </cell>
          <cell r="H304">
            <v>200.26</v>
          </cell>
          <cell r="I304">
            <v>362</v>
          </cell>
          <cell r="J304">
            <v>44826</v>
          </cell>
          <cell r="K304" t="str">
            <v>China</v>
          </cell>
          <cell r="L304" t="str">
            <v>10</v>
          </cell>
          <cell r="M304" t="str">
            <v>3.00</v>
          </cell>
        </row>
        <row r="305">
          <cell r="A305" t="str">
            <v>8070P 3/4</v>
          </cell>
          <cell r="B305" t="str">
            <v>VIR C</v>
          </cell>
          <cell r="C305" t="str">
            <v>N</v>
          </cell>
          <cell r="D305" t="str">
            <v>AB DZR PURGE VALVE 075P</v>
          </cell>
          <cell r="E305" t="str">
            <v>670779727219</v>
          </cell>
          <cell r="F305" t="str">
            <v>ABHV</v>
          </cell>
          <cell r="G305" t="str">
            <v>BRASS AB DZR</v>
          </cell>
          <cell r="H305">
            <v>95.28</v>
          </cell>
          <cell r="I305">
            <v>656</v>
          </cell>
          <cell r="J305">
            <v>44826</v>
          </cell>
          <cell r="K305" t="str">
            <v>China</v>
          </cell>
          <cell r="L305" t="str">
            <v>20</v>
          </cell>
          <cell r="M305" t="str">
            <v>1.64</v>
          </cell>
        </row>
        <row r="306">
          <cell r="A306" t="str">
            <v>8070S 1</v>
          </cell>
          <cell r="B306" t="str">
            <v>VIR C</v>
          </cell>
          <cell r="C306" t="str">
            <v>N</v>
          </cell>
          <cell r="D306" t="str">
            <v>AB DZR PURGE VALVE 100S</v>
          </cell>
          <cell r="E306" t="str">
            <v>670779727257</v>
          </cell>
          <cell r="F306" t="str">
            <v>ABHV</v>
          </cell>
          <cell r="G306" t="str">
            <v>BRASS AB DZR</v>
          </cell>
          <cell r="H306">
            <v>129.51</v>
          </cell>
          <cell r="I306">
            <v>330</v>
          </cell>
          <cell r="J306">
            <v>44826</v>
          </cell>
          <cell r="K306" t="str">
            <v>China</v>
          </cell>
          <cell r="L306" t="str">
            <v>12</v>
          </cell>
          <cell r="M306" t="str">
            <v>2.37</v>
          </cell>
        </row>
        <row r="307">
          <cell r="A307" t="str">
            <v>8070S 1/2</v>
          </cell>
          <cell r="B307" t="str">
            <v>VIR C</v>
          </cell>
          <cell r="C307" t="str">
            <v>N</v>
          </cell>
          <cell r="D307" t="str">
            <v>AB DZR PURGE VALVE 050S</v>
          </cell>
          <cell r="E307" t="str">
            <v>670779728544</v>
          </cell>
          <cell r="F307" t="str">
            <v>ABHV</v>
          </cell>
          <cell r="G307" t="str">
            <v>BRASS AB DZR</v>
          </cell>
          <cell r="H307">
            <v>57.9</v>
          </cell>
          <cell r="I307">
            <v>500</v>
          </cell>
          <cell r="J307">
            <v>45260</v>
          </cell>
          <cell r="K307" t="str">
            <v>China</v>
          </cell>
          <cell r="L307" t="str">
            <v>0</v>
          </cell>
        </row>
        <row r="308">
          <cell r="A308" t="str">
            <v>8070S 1-1/4</v>
          </cell>
          <cell r="B308" t="str">
            <v>VIR C</v>
          </cell>
          <cell r="C308" t="str">
            <v>N</v>
          </cell>
          <cell r="D308" t="str">
            <v>AB DZR PURGE VALVE 125S</v>
          </cell>
          <cell r="E308" t="str">
            <v>670779727264</v>
          </cell>
          <cell r="F308" t="str">
            <v>ABHV</v>
          </cell>
          <cell r="G308" t="str">
            <v>BRASS AB DZR</v>
          </cell>
          <cell r="H308">
            <v>200.26</v>
          </cell>
          <cell r="I308">
            <v>146</v>
          </cell>
          <cell r="J308">
            <v>44826</v>
          </cell>
          <cell r="K308" t="str">
            <v>China</v>
          </cell>
          <cell r="L308" t="str">
            <v>10</v>
          </cell>
          <cell r="M308" t="str">
            <v>2.92</v>
          </cell>
        </row>
        <row r="309">
          <cell r="A309" t="str">
            <v>8070S 3/4</v>
          </cell>
          <cell r="B309" t="str">
            <v>VIR C</v>
          </cell>
          <cell r="C309" t="str">
            <v>N</v>
          </cell>
          <cell r="D309" t="str">
            <v>AB DZR PURGE VALVE 075S</v>
          </cell>
          <cell r="E309" t="str">
            <v>670779727240</v>
          </cell>
          <cell r="F309" t="str">
            <v>ABHV</v>
          </cell>
          <cell r="G309" t="str">
            <v>BRASS AB DZR</v>
          </cell>
          <cell r="H309">
            <v>95.28</v>
          </cell>
          <cell r="I309">
            <v>275</v>
          </cell>
          <cell r="J309">
            <v>44826</v>
          </cell>
          <cell r="K309" t="str">
            <v>China</v>
          </cell>
          <cell r="L309" t="str">
            <v>20</v>
          </cell>
          <cell r="M309" t="str">
            <v>1.55</v>
          </cell>
        </row>
        <row r="310">
          <cell r="A310" t="str">
            <v>8070T 1</v>
          </cell>
          <cell r="B310" t="str">
            <v>VIR C</v>
          </cell>
          <cell r="C310" t="str">
            <v>N</v>
          </cell>
          <cell r="D310" t="str">
            <v>AB DZR PURGE VALVE 100F</v>
          </cell>
          <cell r="E310" t="str">
            <v>670779727288</v>
          </cell>
          <cell r="F310" t="str">
            <v>ABHV</v>
          </cell>
          <cell r="G310" t="str">
            <v>BRASS AB DZR</v>
          </cell>
          <cell r="H310">
            <v>129.51</v>
          </cell>
          <cell r="I310">
            <v>394</v>
          </cell>
          <cell r="J310">
            <v>44826</v>
          </cell>
          <cell r="K310" t="str">
            <v>China</v>
          </cell>
          <cell r="L310" t="str">
            <v>12</v>
          </cell>
          <cell r="M310" t="str">
            <v>2.46</v>
          </cell>
        </row>
        <row r="311">
          <cell r="A311" t="str">
            <v>8070T 1/2</v>
          </cell>
          <cell r="B311" t="str">
            <v>VIR C</v>
          </cell>
          <cell r="C311" t="str">
            <v>N</v>
          </cell>
          <cell r="D311" t="str">
            <v>AB DZR PURGE VALVE 050F</v>
          </cell>
          <cell r="E311" t="str">
            <v>670779728551</v>
          </cell>
          <cell r="F311" t="str">
            <v>ABHV</v>
          </cell>
          <cell r="G311" t="str">
            <v>BRASS AB DZR</v>
          </cell>
          <cell r="H311">
            <v>57.9</v>
          </cell>
          <cell r="I311">
            <v>500</v>
          </cell>
          <cell r="J311">
            <v>45260</v>
          </cell>
          <cell r="K311" t="str">
            <v>China</v>
          </cell>
          <cell r="L311" t="str">
            <v>0</v>
          </cell>
        </row>
        <row r="312">
          <cell r="A312" t="str">
            <v>8070T 1-1/4</v>
          </cell>
          <cell r="B312" t="str">
            <v>VIR C</v>
          </cell>
          <cell r="C312" t="str">
            <v>N</v>
          </cell>
          <cell r="D312" t="str">
            <v>AB DZR PURGE VALVE 125F</v>
          </cell>
          <cell r="E312" t="str">
            <v>670779727295</v>
          </cell>
          <cell r="F312" t="str">
            <v>ABHV</v>
          </cell>
          <cell r="G312" t="str">
            <v>BRASS AB DZR</v>
          </cell>
          <cell r="H312">
            <v>200.26</v>
          </cell>
          <cell r="I312">
            <v>160</v>
          </cell>
          <cell r="J312">
            <v>44826</v>
          </cell>
          <cell r="K312" t="str">
            <v>China</v>
          </cell>
          <cell r="L312" t="str">
            <v>10</v>
          </cell>
          <cell r="M312" t="str">
            <v>3.10</v>
          </cell>
        </row>
        <row r="313">
          <cell r="A313" t="str">
            <v>8070T 3/4</v>
          </cell>
          <cell r="B313" t="str">
            <v>VIR C</v>
          </cell>
          <cell r="C313" t="str">
            <v>N</v>
          </cell>
          <cell r="D313" t="str">
            <v>AB DZR PURGE VALVE 075F</v>
          </cell>
          <cell r="E313" t="str">
            <v>670779727271</v>
          </cell>
          <cell r="F313" t="str">
            <v>ABHV</v>
          </cell>
          <cell r="G313" t="str">
            <v>BRASS AB DZR</v>
          </cell>
          <cell r="H313">
            <v>95.28</v>
          </cell>
          <cell r="I313">
            <v>378</v>
          </cell>
          <cell r="J313">
            <v>44826</v>
          </cell>
          <cell r="K313" t="str">
            <v>China</v>
          </cell>
          <cell r="L313" t="str">
            <v>20</v>
          </cell>
          <cell r="M313" t="str">
            <v>1.58</v>
          </cell>
        </row>
        <row r="314">
          <cell r="A314" t="str">
            <v>8080FT 1/2</v>
          </cell>
          <cell r="B314" t="str">
            <v>VIR C</v>
          </cell>
          <cell r="C314" t="str">
            <v>N</v>
          </cell>
          <cell r="D314" t="str">
            <v>AB DZR EXPNSN TNK VLV 050F</v>
          </cell>
          <cell r="E314" t="str">
            <v>670779727318</v>
          </cell>
          <cell r="F314" t="str">
            <v>ABHV</v>
          </cell>
          <cell r="G314" t="str">
            <v>BRASS AB DZR</v>
          </cell>
          <cell r="H314">
            <v>66.8</v>
          </cell>
          <cell r="I314">
            <v>891</v>
          </cell>
          <cell r="J314">
            <v>44826</v>
          </cell>
          <cell r="K314" t="str">
            <v>China</v>
          </cell>
          <cell r="L314" t="str">
            <v>40</v>
          </cell>
          <cell r="M314" t="str">
            <v>0.97</v>
          </cell>
        </row>
        <row r="315">
          <cell r="A315" t="str">
            <v>8080MT 1/2</v>
          </cell>
          <cell r="B315" t="str">
            <v>VIR C</v>
          </cell>
          <cell r="C315" t="str">
            <v>N</v>
          </cell>
          <cell r="D315" t="str">
            <v>AB DZR EXPNSN TNK VLV 050M</v>
          </cell>
          <cell r="E315" t="str">
            <v>670779727301</v>
          </cell>
          <cell r="F315" t="str">
            <v>ABHV</v>
          </cell>
          <cell r="G315" t="str">
            <v>BRASS AB DZR</v>
          </cell>
          <cell r="H315">
            <v>65.91</v>
          </cell>
          <cell r="I315">
            <v>584</v>
          </cell>
          <cell r="J315">
            <v>44826</v>
          </cell>
          <cell r="K315" t="str">
            <v>China</v>
          </cell>
          <cell r="L315" t="str">
            <v>40</v>
          </cell>
          <cell r="M315" t="str">
            <v>0.96</v>
          </cell>
        </row>
        <row r="316">
          <cell r="A316" t="str">
            <v>5081AB 1/8</v>
          </cell>
          <cell r="B316" t="str">
            <v>VIR 1</v>
          </cell>
          <cell r="C316" t="str">
            <v>N</v>
          </cell>
          <cell r="D316" t="str">
            <v>LOW LEAD MINI BALL FNPTxMNPT</v>
          </cell>
          <cell r="E316" t="str">
            <v>670779430010</v>
          </cell>
          <cell r="F316" t="str">
            <v>ABMN</v>
          </cell>
          <cell r="G316" t="str">
            <v>BRASS AB</v>
          </cell>
          <cell r="H316">
            <v>25.45</v>
          </cell>
          <cell r="I316">
            <v>1152</v>
          </cell>
          <cell r="J316">
            <v>40476</v>
          </cell>
          <cell r="K316" t="str">
            <v>Italy</v>
          </cell>
          <cell r="L316" t="str">
            <v>80</v>
          </cell>
          <cell r="M316" t="str">
            <v>0.18</v>
          </cell>
        </row>
        <row r="317">
          <cell r="A317" t="str">
            <v>5082AB 1/4</v>
          </cell>
          <cell r="B317" t="str">
            <v>VIR 1</v>
          </cell>
          <cell r="C317" t="str">
            <v>N</v>
          </cell>
          <cell r="D317" t="str">
            <v>LOW LEAD MINI BALL FNPTxMNPT</v>
          </cell>
          <cell r="E317" t="str">
            <v>670779429021</v>
          </cell>
          <cell r="F317" t="str">
            <v>ABMN</v>
          </cell>
          <cell r="G317" t="str">
            <v>BRASS AB</v>
          </cell>
          <cell r="H317">
            <v>24.48</v>
          </cell>
          <cell r="I317">
            <v>526</v>
          </cell>
          <cell r="J317">
            <v>40476</v>
          </cell>
          <cell r="K317" t="str">
            <v>Italy</v>
          </cell>
          <cell r="L317" t="str">
            <v>80</v>
          </cell>
          <cell r="M317" t="str">
            <v>0.16</v>
          </cell>
        </row>
        <row r="318">
          <cell r="A318" t="str">
            <v>5083AB 1/4</v>
          </cell>
          <cell r="B318" t="str">
            <v>VIR 1</v>
          </cell>
          <cell r="C318" t="str">
            <v>N</v>
          </cell>
          <cell r="D318" t="str">
            <v>LOW LEAD MINI BALL FNPTxMNPT</v>
          </cell>
          <cell r="E318" t="str">
            <v>670779433011</v>
          </cell>
          <cell r="F318" t="str">
            <v>ABMN</v>
          </cell>
          <cell r="G318" t="str">
            <v>BRASS AB</v>
          </cell>
          <cell r="H318">
            <v>24.48</v>
          </cell>
          <cell r="I318">
            <v>7321</v>
          </cell>
          <cell r="J318">
            <v>40476</v>
          </cell>
          <cell r="K318" t="str">
            <v>Italy</v>
          </cell>
          <cell r="L318" t="str">
            <v>80</v>
          </cell>
          <cell r="M318" t="str">
            <v>0.18</v>
          </cell>
        </row>
        <row r="319">
          <cell r="A319" t="str">
            <v>5084AB 1/4</v>
          </cell>
          <cell r="B319" t="str">
            <v>VIR 1</v>
          </cell>
          <cell r="C319" t="str">
            <v>N</v>
          </cell>
          <cell r="D319" t="str">
            <v>LOW LEAD MINI BALL FNPTxFNPT</v>
          </cell>
          <cell r="E319" t="str">
            <v>670779428024</v>
          </cell>
          <cell r="F319" t="str">
            <v>ABMN</v>
          </cell>
          <cell r="G319" t="str">
            <v>BRASS AB</v>
          </cell>
          <cell r="H319">
            <v>24.48</v>
          </cell>
          <cell r="I319">
            <v>1447</v>
          </cell>
          <cell r="J319">
            <v>40476</v>
          </cell>
          <cell r="K319" t="str">
            <v>Italy</v>
          </cell>
          <cell r="L319" t="str">
            <v>80</v>
          </cell>
          <cell r="M319" t="str">
            <v>0.16</v>
          </cell>
        </row>
        <row r="320">
          <cell r="A320" t="str">
            <v>5592AB 1</v>
          </cell>
          <cell r="B320" t="str">
            <v>VIR C</v>
          </cell>
          <cell r="C320" t="str">
            <v>N</v>
          </cell>
          <cell r="D320" t="str">
            <v>LOW LEAD BRASS FULL PORT BALL</v>
          </cell>
          <cell r="E320" t="str">
            <v>670779420066</v>
          </cell>
          <cell r="F320" t="str">
            <v>ABNC</v>
          </cell>
          <cell r="G320" t="str">
            <v>BRASS AB</v>
          </cell>
          <cell r="H320">
            <v>61.99</v>
          </cell>
          <cell r="I320">
            <v>12355</v>
          </cell>
          <cell r="J320">
            <v>40476</v>
          </cell>
          <cell r="K320" t="str">
            <v>China</v>
          </cell>
          <cell r="L320" t="str">
            <v>45</v>
          </cell>
          <cell r="M320" t="str">
            <v>0.98</v>
          </cell>
        </row>
        <row r="321">
          <cell r="A321" t="str">
            <v>5592AB 1/2</v>
          </cell>
          <cell r="B321" t="str">
            <v>VIR C</v>
          </cell>
          <cell r="C321" t="str">
            <v>N</v>
          </cell>
          <cell r="D321" t="str">
            <v>LOW LEAD BRASS FULL PORT BALL</v>
          </cell>
          <cell r="E321" t="str">
            <v>670779420042</v>
          </cell>
          <cell r="F321" t="str">
            <v>ABNC</v>
          </cell>
          <cell r="G321" t="str">
            <v>BRASS AB</v>
          </cell>
          <cell r="H321">
            <v>24.85</v>
          </cell>
          <cell r="I321">
            <v>8366</v>
          </cell>
          <cell r="J321">
            <v>40476</v>
          </cell>
          <cell r="K321" t="str">
            <v>China</v>
          </cell>
          <cell r="L321" t="str">
            <v>80</v>
          </cell>
          <cell r="M321" t="str">
            <v>0.4</v>
          </cell>
        </row>
        <row r="322">
          <cell r="A322" t="str">
            <v>5592AB 1/4</v>
          </cell>
          <cell r="B322" t="str">
            <v>VIR C</v>
          </cell>
          <cell r="C322" t="str">
            <v>N</v>
          </cell>
          <cell r="D322" t="str">
            <v>LOW LEAD BRASS FULL PORT BALL</v>
          </cell>
          <cell r="E322" t="str">
            <v>670779709598</v>
          </cell>
          <cell r="F322" t="str">
            <v>ABNC</v>
          </cell>
          <cell r="G322" t="str">
            <v>BRASS AB</v>
          </cell>
          <cell r="H322">
            <v>24.85</v>
          </cell>
          <cell r="I322">
            <v>1284</v>
          </cell>
          <cell r="J322">
            <v>41555</v>
          </cell>
          <cell r="K322" t="str">
            <v>China</v>
          </cell>
          <cell r="L322" t="str">
            <v>80</v>
          </cell>
          <cell r="M322" t="str">
            <v>0.26</v>
          </cell>
        </row>
        <row r="323">
          <cell r="A323" t="str">
            <v>5592AB 1-1/2</v>
          </cell>
          <cell r="B323" t="str">
            <v>VIR C</v>
          </cell>
          <cell r="C323" t="str">
            <v>N</v>
          </cell>
          <cell r="D323" t="str">
            <v>LOW LEAD BRASS FULL PORT BALL</v>
          </cell>
          <cell r="E323" t="str">
            <v>670779420080</v>
          </cell>
          <cell r="F323" t="str">
            <v>ABNC</v>
          </cell>
          <cell r="G323" t="str">
            <v>BRASS AB</v>
          </cell>
          <cell r="H323">
            <v>122.6</v>
          </cell>
          <cell r="I323">
            <v>16</v>
          </cell>
          <cell r="J323">
            <v>40476</v>
          </cell>
          <cell r="K323" t="str">
            <v>China</v>
          </cell>
          <cell r="L323" t="str">
            <v>24</v>
          </cell>
          <cell r="M323" t="str">
            <v>1.88</v>
          </cell>
        </row>
        <row r="324">
          <cell r="A324" t="str">
            <v>5592AB 1-1/4</v>
          </cell>
          <cell r="B324" t="str">
            <v>VIR C</v>
          </cell>
          <cell r="C324" t="str">
            <v>N</v>
          </cell>
          <cell r="D324" t="str">
            <v>LOW LEAD BRASS FULL PORT BALL</v>
          </cell>
          <cell r="E324" t="str">
            <v>670779420073</v>
          </cell>
          <cell r="F324" t="str">
            <v>ABNC</v>
          </cell>
          <cell r="G324" t="str">
            <v>BRASS AB</v>
          </cell>
          <cell r="H324">
            <v>90.04</v>
          </cell>
          <cell r="I324">
            <v>1478</v>
          </cell>
          <cell r="J324">
            <v>40476</v>
          </cell>
          <cell r="K324" t="str">
            <v>China</v>
          </cell>
          <cell r="L324" t="str">
            <v>30</v>
          </cell>
          <cell r="M324" t="str">
            <v>1.34</v>
          </cell>
        </row>
        <row r="325">
          <cell r="A325" t="str">
            <v>5592AB 2</v>
          </cell>
          <cell r="B325" t="str">
            <v>VIR C</v>
          </cell>
          <cell r="C325" t="str">
            <v>N</v>
          </cell>
          <cell r="D325" t="str">
            <v>LOW LEAD BRASS FULL PORT BALL</v>
          </cell>
          <cell r="E325" t="str">
            <v>670779420202</v>
          </cell>
          <cell r="F325" t="str">
            <v>ABNC</v>
          </cell>
          <cell r="G325" t="str">
            <v>BRASS AB</v>
          </cell>
          <cell r="H325">
            <v>202.24</v>
          </cell>
          <cell r="I325">
            <v>2887</v>
          </cell>
          <cell r="J325">
            <v>40476</v>
          </cell>
          <cell r="K325" t="str">
            <v>China</v>
          </cell>
          <cell r="L325" t="str">
            <v>15</v>
          </cell>
          <cell r="M325" t="str">
            <v>2.96</v>
          </cell>
        </row>
        <row r="326">
          <cell r="A326" t="str">
            <v>5592AB 2-1/2</v>
          </cell>
          <cell r="B326" t="str">
            <v>VIR C</v>
          </cell>
          <cell r="C326" t="str">
            <v>N</v>
          </cell>
          <cell r="D326" t="str">
            <v>LOW LEAD BRASS FULL PORT BALL</v>
          </cell>
          <cell r="E326" t="str">
            <v>670779709611</v>
          </cell>
          <cell r="F326" t="str">
            <v>ABNC</v>
          </cell>
          <cell r="G326" t="str">
            <v>BRASS AB</v>
          </cell>
          <cell r="H326">
            <v>474.41</v>
          </cell>
          <cell r="I326">
            <v>343</v>
          </cell>
          <cell r="J326">
            <v>41555</v>
          </cell>
          <cell r="K326" t="str">
            <v>China</v>
          </cell>
          <cell r="L326" t="str">
            <v>6</v>
          </cell>
          <cell r="M326" t="str">
            <v>6.08</v>
          </cell>
        </row>
        <row r="327">
          <cell r="A327" t="str">
            <v>5592AB 3</v>
          </cell>
          <cell r="B327" t="str">
            <v>VIR C</v>
          </cell>
          <cell r="C327" t="str">
            <v>N</v>
          </cell>
          <cell r="D327" t="str">
            <v>LOW LEAD BRASS FULL PORT BALL</v>
          </cell>
          <cell r="E327" t="str">
            <v>670779709628</v>
          </cell>
          <cell r="F327" t="str">
            <v>ABNC</v>
          </cell>
          <cell r="G327" t="str">
            <v>BRASS AB</v>
          </cell>
          <cell r="H327">
            <v>690.18</v>
          </cell>
          <cell r="I327">
            <v>129</v>
          </cell>
          <cell r="J327">
            <v>41555</v>
          </cell>
          <cell r="K327" t="str">
            <v>China</v>
          </cell>
          <cell r="L327" t="str">
            <v>4</v>
          </cell>
          <cell r="M327" t="str">
            <v>8.94</v>
          </cell>
        </row>
        <row r="328">
          <cell r="A328" t="str">
            <v>5592AB 3/4</v>
          </cell>
          <cell r="B328" t="str">
            <v>VIR C</v>
          </cell>
          <cell r="C328" t="str">
            <v>N</v>
          </cell>
          <cell r="D328" t="str">
            <v>LOW LEAD BRASS FULL PORT BALL</v>
          </cell>
          <cell r="E328" t="str">
            <v>670779420059</v>
          </cell>
          <cell r="F328" t="str">
            <v>ABNC</v>
          </cell>
          <cell r="G328" t="str">
            <v>BRASS AB</v>
          </cell>
          <cell r="H328">
            <v>36.53</v>
          </cell>
          <cell r="I328">
            <v>30619</v>
          </cell>
          <cell r="J328">
            <v>40476</v>
          </cell>
          <cell r="K328" t="str">
            <v>China</v>
          </cell>
          <cell r="L328" t="str">
            <v>60</v>
          </cell>
          <cell r="M328" t="str">
            <v>0.56</v>
          </cell>
        </row>
        <row r="329">
          <cell r="A329" t="str">
            <v>5592AB 3/8</v>
          </cell>
          <cell r="B329" t="str">
            <v>VIR C</v>
          </cell>
          <cell r="C329" t="str">
            <v>N</v>
          </cell>
          <cell r="D329" t="str">
            <v>LOW LEAD BRASS FULL PORT BALL</v>
          </cell>
          <cell r="E329" t="str">
            <v>670779709604</v>
          </cell>
          <cell r="F329" t="str">
            <v>ABNC</v>
          </cell>
          <cell r="G329" t="str">
            <v>BRASS AB</v>
          </cell>
          <cell r="H329">
            <v>24.85</v>
          </cell>
          <cell r="I329">
            <v>240</v>
          </cell>
          <cell r="J329">
            <v>41555</v>
          </cell>
          <cell r="K329" t="str">
            <v>China</v>
          </cell>
          <cell r="L329" t="str">
            <v>80</v>
          </cell>
          <cell r="M329" t="str">
            <v>0.28</v>
          </cell>
        </row>
        <row r="330">
          <cell r="A330" t="str">
            <v>5592AB 4</v>
          </cell>
          <cell r="B330" t="str">
            <v>VIR C</v>
          </cell>
          <cell r="C330" t="str">
            <v>N</v>
          </cell>
          <cell r="D330" t="str">
            <v>LOW LEAD BRASS FULL PORT BALL</v>
          </cell>
          <cell r="E330" t="str">
            <v>670779709468</v>
          </cell>
          <cell r="F330" t="str">
            <v>ABNC</v>
          </cell>
          <cell r="G330" t="str">
            <v>BRASS AB</v>
          </cell>
          <cell r="H330">
            <v>1014.81</v>
          </cell>
          <cell r="I330">
            <v>128</v>
          </cell>
          <cell r="J330">
            <v>41555</v>
          </cell>
          <cell r="K330" t="str">
            <v>China</v>
          </cell>
          <cell r="L330" t="str">
            <v>4</v>
          </cell>
          <cell r="M330" t="str">
            <v>12.82</v>
          </cell>
        </row>
        <row r="331">
          <cell r="A331" t="str">
            <v>5592ABLS 1</v>
          </cell>
          <cell r="B331" t="str">
            <v>VIR C</v>
          </cell>
          <cell r="C331" t="str">
            <v>N</v>
          </cell>
          <cell r="D331" t="str">
            <v>LOW LEAD BRASS BALL SS HANDLE</v>
          </cell>
          <cell r="E331" t="str">
            <v>670779726458</v>
          </cell>
          <cell r="F331" t="str">
            <v>ABNC</v>
          </cell>
          <cell r="G331" t="str">
            <v>BRASS AB</v>
          </cell>
          <cell r="H331">
            <v>75.78</v>
          </cell>
          <cell r="I331">
            <v>1035</v>
          </cell>
          <cell r="J331">
            <v>44680</v>
          </cell>
          <cell r="K331" t="str">
            <v>China</v>
          </cell>
          <cell r="L331" t="str">
            <v>45</v>
          </cell>
          <cell r="M331" t="str">
            <v>0.88</v>
          </cell>
        </row>
        <row r="332">
          <cell r="A332" t="str">
            <v>5592ABLS 1/2</v>
          </cell>
          <cell r="B332" t="str">
            <v>VIR C</v>
          </cell>
          <cell r="C332" t="str">
            <v>N</v>
          </cell>
          <cell r="D332" t="str">
            <v>LOW LEAD BRASS BALL SS HANDLE</v>
          </cell>
          <cell r="E332" t="str">
            <v>670779726434</v>
          </cell>
          <cell r="F332" t="str">
            <v>ABNC</v>
          </cell>
          <cell r="G332" t="str">
            <v>BRASS AB</v>
          </cell>
          <cell r="H332">
            <v>33.299999999999997</v>
          </cell>
          <cell r="I332">
            <v>0</v>
          </cell>
          <cell r="J332">
            <v>44680</v>
          </cell>
          <cell r="K332" t="str">
            <v>China</v>
          </cell>
          <cell r="L332" t="str">
            <v>80</v>
          </cell>
          <cell r="M332" t="str">
            <v>0.39</v>
          </cell>
        </row>
        <row r="333">
          <cell r="A333" t="str">
            <v>5592ABLS 3/4</v>
          </cell>
          <cell r="B333" t="str">
            <v>VIR C</v>
          </cell>
          <cell r="C333" t="str">
            <v>N</v>
          </cell>
          <cell r="D333" t="str">
            <v>LOW LEAD BRASS BALL SS HANDLE</v>
          </cell>
          <cell r="E333" t="str">
            <v>670779726441</v>
          </cell>
          <cell r="F333" t="str">
            <v>ABNC</v>
          </cell>
          <cell r="G333" t="str">
            <v>BRASS AB</v>
          </cell>
          <cell r="H333">
            <v>50.83</v>
          </cell>
          <cell r="I333">
            <v>2048</v>
          </cell>
          <cell r="J333">
            <v>44680</v>
          </cell>
          <cell r="K333" t="str">
            <v>China</v>
          </cell>
          <cell r="L333" t="str">
            <v>60</v>
          </cell>
          <cell r="M333" t="str">
            <v>0.53</v>
          </cell>
        </row>
        <row r="334">
          <cell r="A334" t="str">
            <v>5592ABW 1</v>
          </cell>
          <cell r="B334" t="str">
            <v>VIR C</v>
          </cell>
          <cell r="C334" t="str">
            <v>N</v>
          </cell>
          <cell r="D334" t="str">
            <v>LOW LEAD BRASS FULL PORT BALL</v>
          </cell>
          <cell r="E334" t="str">
            <v>670779705323</v>
          </cell>
          <cell r="F334" t="str">
            <v>ABNC</v>
          </cell>
          <cell r="G334" t="str">
            <v>BRASS AB</v>
          </cell>
          <cell r="H334">
            <v>61.99</v>
          </cell>
          <cell r="I334">
            <v>517</v>
          </cell>
          <cell r="J334">
            <v>41702</v>
          </cell>
          <cell r="K334" t="str">
            <v>China</v>
          </cell>
          <cell r="L334" t="str">
            <v>45</v>
          </cell>
          <cell r="M334" t="str">
            <v>0.96</v>
          </cell>
        </row>
        <row r="335">
          <cell r="A335" t="str">
            <v>5592ABW 1/2</v>
          </cell>
          <cell r="B335" t="str">
            <v>VIR C</v>
          </cell>
          <cell r="C335" t="str">
            <v>N</v>
          </cell>
          <cell r="D335" t="str">
            <v>LOW LEAD BRASS FULL PORT BALL</v>
          </cell>
          <cell r="E335" t="str">
            <v>670779705309</v>
          </cell>
          <cell r="F335" t="str">
            <v>ABNC</v>
          </cell>
          <cell r="G335" t="str">
            <v>BRASS AB</v>
          </cell>
          <cell r="H335">
            <v>24.85</v>
          </cell>
          <cell r="I335">
            <v>800</v>
          </cell>
          <cell r="J335">
            <v>41702</v>
          </cell>
          <cell r="K335" t="str">
            <v>China</v>
          </cell>
          <cell r="L335" t="str">
            <v>80</v>
          </cell>
          <cell r="M335" t="str">
            <v>0.38</v>
          </cell>
        </row>
        <row r="336">
          <cell r="A336" t="str">
            <v>5592ABW 3/4</v>
          </cell>
          <cell r="B336" t="str">
            <v>VIR C</v>
          </cell>
          <cell r="C336" t="str">
            <v>N</v>
          </cell>
          <cell r="D336" t="str">
            <v>LOW LEAD BRASS FULL PORT BALL</v>
          </cell>
          <cell r="E336" t="str">
            <v>670779705316</v>
          </cell>
          <cell r="F336" t="str">
            <v>ABNC</v>
          </cell>
          <cell r="G336" t="str">
            <v>BRASS AB</v>
          </cell>
          <cell r="H336">
            <v>36.53</v>
          </cell>
          <cell r="I336">
            <v>995</v>
          </cell>
          <cell r="J336">
            <v>41548</v>
          </cell>
          <cell r="K336" t="str">
            <v>China</v>
          </cell>
          <cell r="L336" t="str">
            <v>60</v>
          </cell>
          <cell r="M336" t="str">
            <v>0.54</v>
          </cell>
        </row>
        <row r="337">
          <cell r="A337" t="str">
            <v>5592ABWNS 1</v>
          </cell>
          <cell r="B337" t="str">
            <v>VIR C</v>
          </cell>
          <cell r="C337" t="str">
            <v>N</v>
          </cell>
          <cell r="D337" t="str">
            <v>LOW LEAD BRASS BALL SS HANDLE</v>
          </cell>
          <cell r="E337" t="str">
            <v>670779716343</v>
          </cell>
          <cell r="F337" t="str">
            <v>ABNC</v>
          </cell>
          <cell r="G337" t="str">
            <v>BRASS AB</v>
          </cell>
          <cell r="H337">
            <v>75.78</v>
          </cell>
          <cell r="I337">
            <v>3524</v>
          </cell>
          <cell r="J337">
            <v>43144</v>
          </cell>
          <cell r="K337" t="str">
            <v>China</v>
          </cell>
          <cell r="L337" t="str">
            <v>45</v>
          </cell>
          <cell r="M337" t="str">
            <v>0.88</v>
          </cell>
        </row>
        <row r="338">
          <cell r="A338" t="str">
            <v>5592ABWS 1</v>
          </cell>
          <cell r="B338" t="str">
            <v>VIR C</v>
          </cell>
          <cell r="C338" t="str">
            <v>N</v>
          </cell>
          <cell r="D338" t="str">
            <v>LOW LEAD BRASS BALL SS HANDLE</v>
          </cell>
          <cell r="E338" t="str">
            <v>670779716343</v>
          </cell>
          <cell r="F338" t="str">
            <v>ABNC</v>
          </cell>
          <cell r="G338" t="str">
            <v>BRASS AB</v>
          </cell>
          <cell r="H338">
            <v>75.78</v>
          </cell>
          <cell r="I338">
            <v>81</v>
          </cell>
          <cell r="J338">
            <v>44901</v>
          </cell>
          <cell r="K338" t="str">
            <v>China</v>
          </cell>
          <cell r="L338" t="str">
            <v>45</v>
          </cell>
          <cell r="M338" t="str">
            <v>0.88</v>
          </cell>
        </row>
        <row r="339">
          <cell r="A339" t="str">
            <v>5592ABWS 1/2</v>
          </cell>
          <cell r="B339" t="str">
            <v>VIR C</v>
          </cell>
          <cell r="C339" t="str">
            <v>N</v>
          </cell>
          <cell r="D339" t="str">
            <v>LOW LEAD BRASS BALL SS HANDLE</v>
          </cell>
          <cell r="E339" t="str">
            <v>670779716329</v>
          </cell>
          <cell r="F339" t="str">
            <v>ABNC</v>
          </cell>
          <cell r="G339" t="str">
            <v>BRASS AB</v>
          </cell>
          <cell r="H339">
            <v>33.299999999999997</v>
          </cell>
          <cell r="I339">
            <v>16</v>
          </cell>
          <cell r="J339">
            <v>44901</v>
          </cell>
          <cell r="K339" t="str">
            <v>China</v>
          </cell>
          <cell r="L339" t="str">
            <v>80</v>
          </cell>
          <cell r="M339" t="str">
            <v>0.39</v>
          </cell>
        </row>
        <row r="340">
          <cell r="A340" t="str">
            <v>5592ABWS 3/4</v>
          </cell>
          <cell r="B340" t="str">
            <v>VIR C</v>
          </cell>
          <cell r="C340" t="str">
            <v>N</v>
          </cell>
          <cell r="D340" t="str">
            <v>LOW LEAD BRASS BALL SS HANDLE</v>
          </cell>
          <cell r="E340" t="str">
            <v>670779716336</v>
          </cell>
          <cell r="F340" t="str">
            <v>ABNC</v>
          </cell>
          <cell r="G340" t="str">
            <v>BRASS AB</v>
          </cell>
          <cell r="H340">
            <v>50.83</v>
          </cell>
          <cell r="I340">
            <v>4318</v>
          </cell>
          <cell r="J340">
            <v>44901</v>
          </cell>
          <cell r="K340" t="str">
            <v>China</v>
          </cell>
          <cell r="L340" t="str">
            <v>60</v>
          </cell>
          <cell r="M340" t="str">
            <v>0.53</v>
          </cell>
        </row>
        <row r="341">
          <cell r="A341" t="str">
            <v>5595AB 1</v>
          </cell>
          <cell r="B341" t="str">
            <v>VIR C</v>
          </cell>
          <cell r="C341" t="str">
            <v>N</v>
          </cell>
          <cell r="D341" t="str">
            <v>LOW LEAD BRASS FULL PORT BALL</v>
          </cell>
          <cell r="E341" t="str">
            <v>670779419060</v>
          </cell>
          <cell r="F341" t="str">
            <v>ABNC</v>
          </cell>
          <cell r="G341" t="str">
            <v>BRASS AB</v>
          </cell>
          <cell r="H341">
            <v>61.99</v>
          </cell>
          <cell r="I341">
            <v>5731</v>
          </cell>
          <cell r="J341">
            <v>40476</v>
          </cell>
          <cell r="K341" t="str">
            <v>China</v>
          </cell>
          <cell r="L341" t="str">
            <v>45</v>
          </cell>
          <cell r="M341" t="str">
            <v>0.9</v>
          </cell>
        </row>
        <row r="342">
          <cell r="A342" t="str">
            <v>5595AB 1/2</v>
          </cell>
          <cell r="B342" t="str">
            <v>VIR C</v>
          </cell>
          <cell r="C342" t="str">
            <v>N</v>
          </cell>
          <cell r="D342" t="str">
            <v>LOW LEAD BRASS FULL PORT BALL</v>
          </cell>
          <cell r="E342" t="str">
            <v>670779419046</v>
          </cell>
          <cell r="F342" t="str">
            <v>ABNC</v>
          </cell>
          <cell r="G342" t="str">
            <v>BRASS AB</v>
          </cell>
          <cell r="H342">
            <v>24.85</v>
          </cell>
          <cell r="I342">
            <v>8728</v>
          </cell>
          <cell r="J342">
            <v>40476</v>
          </cell>
          <cell r="K342" t="str">
            <v>China</v>
          </cell>
          <cell r="L342" t="str">
            <v>80</v>
          </cell>
          <cell r="M342" t="str">
            <v>0.38</v>
          </cell>
        </row>
        <row r="343">
          <cell r="A343" t="str">
            <v>5595AB 1-1/2</v>
          </cell>
          <cell r="B343" t="str">
            <v>VIR C</v>
          </cell>
          <cell r="C343" t="str">
            <v>N</v>
          </cell>
          <cell r="D343" t="str">
            <v>LOW LEAD BRASS FULL PORT BALL</v>
          </cell>
          <cell r="E343" t="str">
            <v>670779419084</v>
          </cell>
          <cell r="F343" t="str">
            <v>ABNC</v>
          </cell>
          <cell r="G343" t="str">
            <v>BRASS AB</v>
          </cell>
          <cell r="H343">
            <v>122.6</v>
          </cell>
          <cell r="I343">
            <v>83</v>
          </cell>
          <cell r="J343">
            <v>40476</v>
          </cell>
          <cell r="K343" t="str">
            <v>China</v>
          </cell>
          <cell r="L343" t="str">
            <v>24</v>
          </cell>
          <cell r="M343" t="str">
            <v>1.74</v>
          </cell>
        </row>
        <row r="344">
          <cell r="A344" t="str">
            <v>5595AB 1-1/4</v>
          </cell>
          <cell r="B344" t="str">
            <v>VIR C</v>
          </cell>
          <cell r="C344" t="str">
            <v>N</v>
          </cell>
          <cell r="D344" t="str">
            <v>LOW LEAD BRASS FULL PORT BALL</v>
          </cell>
          <cell r="E344" t="str">
            <v>670779419077</v>
          </cell>
          <cell r="F344" t="str">
            <v>ABNC</v>
          </cell>
          <cell r="G344" t="str">
            <v>BRASS AB</v>
          </cell>
          <cell r="H344">
            <v>90.04</v>
          </cell>
          <cell r="I344">
            <v>2622</v>
          </cell>
          <cell r="J344">
            <v>40476</v>
          </cell>
          <cell r="K344" t="str">
            <v>China</v>
          </cell>
          <cell r="L344" t="str">
            <v>30</v>
          </cell>
          <cell r="M344" t="str">
            <v>1.2</v>
          </cell>
        </row>
        <row r="345">
          <cell r="A345" t="str">
            <v>5595AB 2</v>
          </cell>
          <cell r="B345" t="str">
            <v>VIR C</v>
          </cell>
          <cell r="C345" t="str">
            <v>N</v>
          </cell>
          <cell r="D345" t="str">
            <v>LOW LEAD BRASS FULL PORT BALL2</v>
          </cell>
          <cell r="E345" t="str">
            <v>670779419206</v>
          </cell>
          <cell r="F345" t="str">
            <v>ABNC</v>
          </cell>
          <cell r="G345" t="str">
            <v>BRASS AB</v>
          </cell>
          <cell r="H345">
            <v>202.24</v>
          </cell>
          <cell r="I345">
            <v>1147</v>
          </cell>
          <cell r="J345">
            <v>40476</v>
          </cell>
          <cell r="K345" t="str">
            <v>China</v>
          </cell>
          <cell r="L345" t="str">
            <v>15</v>
          </cell>
          <cell r="M345" t="str">
            <v>2.84</v>
          </cell>
        </row>
        <row r="346">
          <cell r="A346" t="str">
            <v>5595AB 2-1/2</v>
          </cell>
          <cell r="B346" t="str">
            <v>VIR C</v>
          </cell>
          <cell r="C346" t="str">
            <v>N</v>
          </cell>
          <cell r="D346" t="str">
            <v>LOW LEAD BRASS FULL PORT BALL</v>
          </cell>
          <cell r="E346" t="str">
            <v>670779709444</v>
          </cell>
          <cell r="F346" t="str">
            <v>ABNC</v>
          </cell>
          <cell r="G346" t="str">
            <v>BRASS AB</v>
          </cell>
          <cell r="H346">
            <v>474.41</v>
          </cell>
          <cell r="I346">
            <v>128</v>
          </cell>
          <cell r="J346">
            <v>41555</v>
          </cell>
          <cell r="K346" t="str">
            <v>China</v>
          </cell>
          <cell r="L346" t="str">
            <v>6</v>
          </cell>
          <cell r="M346" t="str">
            <v>5.46</v>
          </cell>
        </row>
        <row r="347">
          <cell r="A347" t="str">
            <v>5595AB 3</v>
          </cell>
          <cell r="B347" t="str">
            <v>VIR C</v>
          </cell>
          <cell r="C347" t="str">
            <v>N</v>
          </cell>
          <cell r="D347" t="str">
            <v>LOW LEAD BRASS FULL PORT BALL</v>
          </cell>
          <cell r="E347" t="str">
            <v>670779709451</v>
          </cell>
          <cell r="F347" t="str">
            <v>ABNC</v>
          </cell>
          <cell r="G347" t="str">
            <v>BRASS AB</v>
          </cell>
          <cell r="H347">
            <v>690.18</v>
          </cell>
          <cell r="I347">
            <v>253</v>
          </cell>
          <cell r="J347">
            <v>41555</v>
          </cell>
          <cell r="K347" t="str">
            <v>China</v>
          </cell>
          <cell r="L347" t="str">
            <v>4</v>
          </cell>
          <cell r="M347" t="str">
            <v>8.5</v>
          </cell>
        </row>
        <row r="348">
          <cell r="A348" t="str">
            <v>5595AB 3/4</v>
          </cell>
          <cell r="B348" t="str">
            <v>VIR C</v>
          </cell>
          <cell r="C348" t="str">
            <v>N</v>
          </cell>
          <cell r="D348" t="str">
            <v>LOW LEAD BRASS FULL PORT BALL</v>
          </cell>
          <cell r="E348" t="str">
            <v>670779419053</v>
          </cell>
          <cell r="F348" t="str">
            <v>ABNC</v>
          </cell>
          <cell r="G348" t="str">
            <v>BRASS AB</v>
          </cell>
          <cell r="H348">
            <v>36.53</v>
          </cell>
          <cell r="I348">
            <v>27423</v>
          </cell>
          <cell r="J348">
            <v>40476</v>
          </cell>
          <cell r="K348" t="str">
            <v>China</v>
          </cell>
          <cell r="L348" t="str">
            <v>60</v>
          </cell>
          <cell r="M348" t="str">
            <v>0.52</v>
          </cell>
        </row>
        <row r="349">
          <cell r="A349" t="str">
            <v>5595ABW 1</v>
          </cell>
          <cell r="B349" t="str">
            <v>VIR C</v>
          </cell>
          <cell r="C349" t="str">
            <v>N</v>
          </cell>
          <cell r="D349" t="str">
            <v>LOW LEAD BRASS FULL PORT BALL</v>
          </cell>
          <cell r="E349" t="str">
            <v>670779705354</v>
          </cell>
          <cell r="F349" t="str">
            <v>ABNC</v>
          </cell>
          <cell r="G349" t="str">
            <v>BRASS AB</v>
          </cell>
          <cell r="H349">
            <v>61.99</v>
          </cell>
          <cell r="I349">
            <v>515</v>
          </cell>
          <cell r="J349">
            <v>41663</v>
          </cell>
          <cell r="K349" t="str">
            <v>China</v>
          </cell>
          <cell r="L349" t="str">
            <v>45</v>
          </cell>
          <cell r="M349" t="str">
            <v>0.88</v>
          </cell>
        </row>
        <row r="350">
          <cell r="A350" t="str">
            <v>5595ABW 1/2</v>
          </cell>
          <cell r="B350" t="str">
            <v>VIR C</v>
          </cell>
          <cell r="C350" t="str">
            <v>N</v>
          </cell>
          <cell r="D350" t="str">
            <v>LOW LEAD BRASS FULL PORT BALL</v>
          </cell>
          <cell r="E350" t="str">
            <v>670779705330</v>
          </cell>
          <cell r="F350" t="str">
            <v>ABNC</v>
          </cell>
          <cell r="G350" t="str">
            <v>BRASS AB</v>
          </cell>
          <cell r="H350">
            <v>24.85</v>
          </cell>
          <cell r="I350">
            <v>584</v>
          </cell>
          <cell r="J350">
            <v>41548</v>
          </cell>
          <cell r="K350" t="str">
            <v>China</v>
          </cell>
          <cell r="L350" t="str">
            <v>80</v>
          </cell>
          <cell r="M350" t="str">
            <v>0.34</v>
          </cell>
        </row>
        <row r="351">
          <cell r="A351" t="str">
            <v>5595ABW 3/4</v>
          </cell>
          <cell r="B351" t="str">
            <v>VIR C</v>
          </cell>
          <cell r="C351" t="str">
            <v>N</v>
          </cell>
          <cell r="D351" t="str">
            <v>LOW LEAD BRASS FULL PORT BALL</v>
          </cell>
          <cell r="E351" t="str">
            <v>670779705347</v>
          </cell>
          <cell r="F351" t="str">
            <v>ABNC</v>
          </cell>
          <cell r="G351" t="str">
            <v>BRASS AB</v>
          </cell>
          <cell r="H351">
            <v>36.53</v>
          </cell>
          <cell r="I351">
            <v>2757</v>
          </cell>
          <cell r="J351">
            <v>41548</v>
          </cell>
          <cell r="K351" t="str">
            <v>China</v>
          </cell>
          <cell r="L351" t="str">
            <v>60</v>
          </cell>
          <cell r="M351" t="str">
            <v>0.5</v>
          </cell>
        </row>
        <row r="352">
          <cell r="A352" t="str">
            <v>5014AB 1</v>
          </cell>
          <cell r="B352" t="str">
            <v>VIR C</v>
          </cell>
          <cell r="C352" t="str">
            <v>N</v>
          </cell>
          <cell r="D352" t="str">
            <v>AB PEX F1960 X PRESS BV</v>
          </cell>
          <cell r="E352" t="str">
            <v>670779721248</v>
          </cell>
          <cell r="F352" t="str">
            <v>ABP2</v>
          </cell>
          <cell r="G352" t="str">
            <v>BRASS AB DZR</v>
          </cell>
          <cell r="H352">
            <v>59.63</v>
          </cell>
          <cell r="I352">
            <v>1662</v>
          </cell>
          <cell r="J352">
            <v>43637</v>
          </cell>
          <cell r="K352" t="str">
            <v>China</v>
          </cell>
          <cell r="L352" t="str">
            <v>45</v>
          </cell>
          <cell r="M352" t="str">
            <v>0.751</v>
          </cell>
        </row>
        <row r="353">
          <cell r="A353" t="str">
            <v>5014AB 1/2</v>
          </cell>
          <cell r="B353" t="str">
            <v>VIR C</v>
          </cell>
          <cell r="C353" t="str">
            <v>N</v>
          </cell>
          <cell r="D353" t="str">
            <v>AB PEX F1960 X PRESS BV</v>
          </cell>
          <cell r="E353" t="str">
            <v>670779721224</v>
          </cell>
          <cell r="F353" t="str">
            <v>ABP2</v>
          </cell>
          <cell r="G353" t="str">
            <v>BRASS AB DZR</v>
          </cell>
          <cell r="H353">
            <v>23.24</v>
          </cell>
          <cell r="I353">
            <v>8709</v>
          </cell>
          <cell r="J353">
            <v>43637</v>
          </cell>
          <cell r="K353" t="str">
            <v>China</v>
          </cell>
          <cell r="L353" t="str">
            <v>80</v>
          </cell>
          <cell r="M353" t="str">
            <v>0.256</v>
          </cell>
        </row>
        <row r="354">
          <cell r="A354" t="str">
            <v>5014AB 3/4</v>
          </cell>
          <cell r="B354" t="str">
            <v>VIR C</v>
          </cell>
          <cell r="C354" t="str">
            <v>N</v>
          </cell>
          <cell r="D354" t="str">
            <v>AB PEX F1960 X PRESS BV</v>
          </cell>
          <cell r="E354" t="str">
            <v>670779721231</v>
          </cell>
          <cell r="F354" t="str">
            <v>ABP2</v>
          </cell>
          <cell r="G354" t="str">
            <v>BRASS AB DZR</v>
          </cell>
          <cell r="H354">
            <v>38.69</v>
          </cell>
          <cell r="I354">
            <v>1083</v>
          </cell>
          <cell r="J354">
            <v>43637</v>
          </cell>
          <cell r="K354" t="str">
            <v>China</v>
          </cell>
          <cell r="L354" t="str">
            <v>60</v>
          </cell>
          <cell r="M354" t="str">
            <v>0.487</v>
          </cell>
        </row>
        <row r="355">
          <cell r="A355" t="str">
            <v>5014ABW 1</v>
          </cell>
          <cell r="B355" t="str">
            <v>VIR C</v>
          </cell>
          <cell r="C355" t="str">
            <v>N</v>
          </cell>
          <cell r="D355" t="str">
            <v>AB PEX F1960 X PRESS WING BV</v>
          </cell>
          <cell r="E355" t="str">
            <v>670779721279</v>
          </cell>
          <cell r="F355" t="str">
            <v>ABP2</v>
          </cell>
          <cell r="G355" t="str">
            <v>BRASS AB DZR</v>
          </cell>
          <cell r="H355">
            <v>59.63</v>
          </cell>
          <cell r="I355">
            <v>0</v>
          </cell>
          <cell r="J355">
            <v>43637</v>
          </cell>
          <cell r="K355" t="str">
            <v>China</v>
          </cell>
          <cell r="L355" t="str">
            <v>45</v>
          </cell>
          <cell r="M355" t="str">
            <v>0.718</v>
          </cell>
        </row>
        <row r="356">
          <cell r="A356" t="str">
            <v>5014ABW 1/2</v>
          </cell>
          <cell r="B356" t="str">
            <v>VIR C</v>
          </cell>
          <cell r="C356" t="str">
            <v>N</v>
          </cell>
          <cell r="D356" t="str">
            <v>AB PEX F1960 X PRESS WING BV</v>
          </cell>
          <cell r="E356" t="str">
            <v>670779721255</v>
          </cell>
          <cell r="F356" t="str">
            <v>ABP2</v>
          </cell>
          <cell r="G356" t="str">
            <v>BRASS AB DZR</v>
          </cell>
          <cell r="H356">
            <v>23.24</v>
          </cell>
          <cell r="I356">
            <v>0</v>
          </cell>
          <cell r="J356">
            <v>43637</v>
          </cell>
          <cell r="K356" t="str">
            <v>China</v>
          </cell>
          <cell r="L356" t="str">
            <v>80</v>
          </cell>
          <cell r="M356" t="str">
            <v>0.225</v>
          </cell>
        </row>
        <row r="357">
          <cell r="A357" t="str">
            <v>5014ABW 3/4</v>
          </cell>
          <cell r="B357" t="str">
            <v>VIR C</v>
          </cell>
          <cell r="C357" t="str">
            <v>N</v>
          </cell>
          <cell r="D357" t="str">
            <v>AB PEX F1960 X PRESS WING BV</v>
          </cell>
          <cell r="E357" t="str">
            <v>670779721262</v>
          </cell>
          <cell r="F357" t="str">
            <v>ABP2</v>
          </cell>
          <cell r="G357" t="str">
            <v>BRASS AB DZR</v>
          </cell>
          <cell r="H357">
            <v>38.69</v>
          </cell>
          <cell r="I357">
            <v>0</v>
          </cell>
          <cell r="J357">
            <v>43637</v>
          </cell>
          <cell r="K357" t="str">
            <v>China</v>
          </cell>
          <cell r="L357" t="str">
            <v>60</v>
          </cell>
          <cell r="M357" t="str">
            <v>0.454</v>
          </cell>
        </row>
        <row r="358">
          <cell r="A358" t="str">
            <v>5015AB 1</v>
          </cell>
          <cell r="B358" t="str">
            <v>VIR C</v>
          </cell>
          <cell r="C358" t="str">
            <v>N</v>
          </cell>
          <cell r="D358" t="str">
            <v>AB PEX F1960 BALL VALVE</v>
          </cell>
          <cell r="E358" t="str">
            <v>670779703152</v>
          </cell>
          <cell r="F358" t="str">
            <v>ABP2</v>
          </cell>
          <cell r="G358" t="str">
            <v>BRASS AB</v>
          </cell>
          <cell r="H358">
            <v>55.5</v>
          </cell>
          <cell r="I358">
            <v>15755</v>
          </cell>
          <cell r="J358">
            <v>41374</v>
          </cell>
          <cell r="K358" t="str">
            <v>China</v>
          </cell>
          <cell r="L358" t="str">
            <v>45</v>
          </cell>
          <cell r="M358" t="str">
            <v>0.68</v>
          </cell>
        </row>
        <row r="359">
          <cell r="A359" t="str">
            <v>5015AB 1/2</v>
          </cell>
          <cell r="B359" t="str">
            <v>VIR C</v>
          </cell>
          <cell r="C359" t="str">
            <v>N</v>
          </cell>
          <cell r="D359" t="str">
            <v>AB PEX F1960 BALL VALVE</v>
          </cell>
          <cell r="E359" t="str">
            <v>670779703121</v>
          </cell>
          <cell r="F359" t="str">
            <v>ABP2</v>
          </cell>
          <cell r="G359" t="str">
            <v>BRASS AB</v>
          </cell>
          <cell r="H359">
            <v>21.62</v>
          </cell>
          <cell r="I359">
            <v>23486</v>
          </cell>
          <cell r="J359">
            <v>41374</v>
          </cell>
          <cell r="K359" t="str">
            <v>China</v>
          </cell>
          <cell r="L359" t="str">
            <v>80</v>
          </cell>
          <cell r="M359" t="str">
            <v>0.28</v>
          </cell>
        </row>
        <row r="360">
          <cell r="A360" t="str">
            <v>5015AB 1-1/2</v>
          </cell>
          <cell r="B360" t="str">
            <v>VIR C</v>
          </cell>
          <cell r="C360" t="str">
            <v>N</v>
          </cell>
          <cell r="D360" t="str">
            <v>AB PEX F1960 BALL VALVE</v>
          </cell>
          <cell r="E360" t="str">
            <v>670779703176</v>
          </cell>
          <cell r="F360" t="str">
            <v>ABP2</v>
          </cell>
          <cell r="G360" t="str">
            <v>BRASS AB</v>
          </cell>
          <cell r="H360">
            <v>143.57</v>
          </cell>
          <cell r="I360">
            <v>912</v>
          </cell>
          <cell r="J360">
            <v>41374</v>
          </cell>
          <cell r="K360" t="str">
            <v>China</v>
          </cell>
          <cell r="L360" t="str">
            <v>24</v>
          </cell>
          <cell r="M360" t="str">
            <v>1.62</v>
          </cell>
        </row>
        <row r="361">
          <cell r="A361" t="str">
            <v>5015AB 1-1/4</v>
          </cell>
          <cell r="B361" t="str">
            <v>VIR C</v>
          </cell>
          <cell r="C361" t="str">
            <v>N</v>
          </cell>
          <cell r="D361" t="str">
            <v>AB PEX F1960 BALL VALVE</v>
          </cell>
          <cell r="E361" t="str">
            <v>670779703169</v>
          </cell>
          <cell r="F361" t="str">
            <v>ABP2</v>
          </cell>
          <cell r="G361" t="str">
            <v>BRASS AB</v>
          </cell>
          <cell r="H361">
            <v>96.94</v>
          </cell>
          <cell r="I361">
            <v>516</v>
          </cell>
          <cell r="J361">
            <v>41374</v>
          </cell>
          <cell r="K361" t="str">
            <v>China</v>
          </cell>
          <cell r="L361" t="str">
            <v>30</v>
          </cell>
          <cell r="M361" t="str">
            <v>1.16</v>
          </cell>
        </row>
        <row r="362">
          <cell r="A362" t="str">
            <v>5015AB 2</v>
          </cell>
          <cell r="B362" t="str">
            <v>VIR C</v>
          </cell>
          <cell r="C362" t="str">
            <v>N</v>
          </cell>
          <cell r="D362" t="str">
            <v>AB PEX F1960 BALL VALVE</v>
          </cell>
          <cell r="E362" t="str">
            <v>670779703183</v>
          </cell>
          <cell r="F362" t="str">
            <v>ABP2</v>
          </cell>
          <cell r="G362" t="str">
            <v>BRASS AB</v>
          </cell>
          <cell r="H362">
            <v>244.21</v>
          </cell>
          <cell r="I362">
            <v>550</v>
          </cell>
          <cell r="J362">
            <v>41374</v>
          </cell>
          <cell r="K362" t="str">
            <v>China</v>
          </cell>
          <cell r="L362" t="str">
            <v>15</v>
          </cell>
          <cell r="M362" t="str">
            <v>2.78</v>
          </cell>
        </row>
        <row r="363">
          <cell r="A363" t="str">
            <v>5015AB 2-1/2</v>
          </cell>
          <cell r="B363" t="str">
            <v>VIR C</v>
          </cell>
          <cell r="C363" t="str">
            <v>N</v>
          </cell>
          <cell r="D363" t="str">
            <v>AB PEX F1960 BALL VALVE</v>
          </cell>
          <cell r="E363" t="str">
            <v>670779711577</v>
          </cell>
          <cell r="F363" t="str">
            <v>ABP2</v>
          </cell>
          <cell r="G363" t="str">
            <v>BRASS AB</v>
          </cell>
          <cell r="H363">
            <v>552.09</v>
          </cell>
          <cell r="I363">
            <v>156</v>
          </cell>
          <cell r="J363">
            <v>42248</v>
          </cell>
          <cell r="K363" t="str">
            <v>China</v>
          </cell>
          <cell r="L363" t="str">
            <v>8</v>
          </cell>
          <cell r="M363" t="str">
            <v>5.08</v>
          </cell>
        </row>
        <row r="364">
          <cell r="A364" t="str">
            <v>5015AB 3</v>
          </cell>
          <cell r="B364" t="str">
            <v>VIR C</v>
          </cell>
          <cell r="C364" t="str">
            <v>N</v>
          </cell>
          <cell r="D364" t="str">
            <v>AB PEX F1960 BALL VALVE</v>
          </cell>
          <cell r="E364" t="str">
            <v>670779711584</v>
          </cell>
          <cell r="F364" t="str">
            <v>ABP2</v>
          </cell>
          <cell r="G364" t="str">
            <v>BRASS AB</v>
          </cell>
          <cell r="H364">
            <v>652.41999999999996</v>
          </cell>
          <cell r="I364">
            <v>165</v>
          </cell>
          <cell r="J364">
            <v>42248</v>
          </cell>
          <cell r="K364" t="str">
            <v>China</v>
          </cell>
          <cell r="L364" t="str">
            <v>4</v>
          </cell>
          <cell r="M364" t="str">
            <v>8.92</v>
          </cell>
        </row>
        <row r="365">
          <cell r="A365" t="str">
            <v>5015AB 3/4</v>
          </cell>
          <cell r="B365" t="str">
            <v>VIR C</v>
          </cell>
          <cell r="C365" t="str">
            <v>N</v>
          </cell>
          <cell r="D365" t="str">
            <v>AB PEX F1960 BALL VALVE</v>
          </cell>
          <cell r="E365" t="str">
            <v>670779703145</v>
          </cell>
          <cell r="F365" t="str">
            <v>ABP2</v>
          </cell>
          <cell r="G365" t="str">
            <v>BRASS AB</v>
          </cell>
          <cell r="H365">
            <v>35.97</v>
          </cell>
          <cell r="I365">
            <v>44717</v>
          </cell>
          <cell r="J365">
            <v>41374</v>
          </cell>
          <cell r="K365" t="str">
            <v>China</v>
          </cell>
          <cell r="L365" t="str">
            <v>60</v>
          </cell>
          <cell r="M365" t="str">
            <v>0.44</v>
          </cell>
        </row>
        <row r="366">
          <cell r="A366" t="str">
            <v>5015AB 5/8</v>
          </cell>
          <cell r="B366" t="str">
            <v>VIR C</v>
          </cell>
          <cell r="C366" t="str">
            <v>N</v>
          </cell>
          <cell r="D366" t="str">
            <v>AB PEX F1960 BALL VALVE</v>
          </cell>
          <cell r="E366" t="str">
            <v>670779703138</v>
          </cell>
          <cell r="F366" t="str">
            <v>ABP2</v>
          </cell>
          <cell r="G366" t="str">
            <v>BRASS AB</v>
          </cell>
          <cell r="H366">
            <v>35.97</v>
          </cell>
          <cell r="I366">
            <v>70</v>
          </cell>
          <cell r="J366">
            <v>43209</v>
          </cell>
          <cell r="K366" t="str">
            <v>China</v>
          </cell>
          <cell r="L366" t="str">
            <v>60</v>
          </cell>
          <cell r="M366" t="str">
            <v>0.45</v>
          </cell>
        </row>
        <row r="367">
          <cell r="A367" t="str">
            <v>5015ABD 1</v>
          </cell>
          <cell r="B367" t="str">
            <v>VIR C</v>
          </cell>
          <cell r="C367" t="str">
            <v>N</v>
          </cell>
          <cell r="D367" t="str">
            <v>AB PEX F1960 BV C/W DRAIN</v>
          </cell>
          <cell r="E367" t="str">
            <v>670779709840</v>
          </cell>
          <cell r="F367" t="str">
            <v>ABP2</v>
          </cell>
          <cell r="G367" t="str">
            <v>BRASS AB</v>
          </cell>
          <cell r="H367">
            <v>63.81</v>
          </cell>
          <cell r="I367">
            <v>1718</v>
          </cell>
          <cell r="J367">
            <v>41926</v>
          </cell>
          <cell r="K367" t="str">
            <v>China</v>
          </cell>
          <cell r="L367" t="str">
            <v>45</v>
          </cell>
          <cell r="M367" t="str">
            <v>0.72</v>
          </cell>
        </row>
        <row r="368">
          <cell r="A368" t="str">
            <v>5015ABD 1/2</v>
          </cell>
          <cell r="B368" t="str">
            <v>VIR C</v>
          </cell>
          <cell r="C368" t="str">
            <v>N</v>
          </cell>
          <cell r="D368" t="str">
            <v>AB PEX F1960 BV C/W DRAIN</v>
          </cell>
          <cell r="E368" t="str">
            <v>670779709826</v>
          </cell>
          <cell r="F368" t="str">
            <v>ABP2</v>
          </cell>
          <cell r="G368" t="str">
            <v>BRASS AB</v>
          </cell>
          <cell r="H368">
            <v>24.84</v>
          </cell>
          <cell r="I368">
            <v>5377</v>
          </cell>
          <cell r="J368">
            <v>41926</v>
          </cell>
          <cell r="K368" t="str">
            <v>China</v>
          </cell>
          <cell r="L368" t="str">
            <v>80</v>
          </cell>
          <cell r="M368" t="str">
            <v>0.32</v>
          </cell>
        </row>
        <row r="369">
          <cell r="A369" t="str">
            <v>5015ABD 1-1/2</v>
          </cell>
          <cell r="B369" t="str">
            <v>VIR C</v>
          </cell>
          <cell r="C369" t="str">
            <v>N</v>
          </cell>
          <cell r="D369" t="str">
            <v>AB PEX F1960 BV C/W DRAIN</v>
          </cell>
          <cell r="E369" t="str">
            <v>670779710006</v>
          </cell>
          <cell r="F369" t="str">
            <v>ABP2</v>
          </cell>
          <cell r="G369" t="str">
            <v>BRASS AB</v>
          </cell>
          <cell r="H369">
            <v>0</v>
          </cell>
          <cell r="I369">
            <v>0</v>
          </cell>
          <cell r="J369">
            <v>42836</v>
          </cell>
          <cell r="K369" t="str">
            <v>China</v>
          </cell>
          <cell r="L369" t="str">
            <v>1</v>
          </cell>
        </row>
        <row r="370">
          <cell r="A370" t="str">
            <v>5015ABD 1-1/4</v>
          </cell>
          <cell r="B370" t="str">
            <v>VIR C</v>
          </cell>
          <cell r="C370" t="str">
            <v>N</v>
          </cell>
          <cell r="D370" t="str">
            <v>AB PEX F1960 BV C/W DRAIN</v>
          </cell>
          <cell r="E370" t="str">
            <v>670779709994</v>
          </cell>
          <cell r="F370" t="str">
            <v>ABP2</v>
          </cell>
          <cell r="G370" t="str">
            <v>BRASS AB</v>
          </cell>
          <cell r="H370">
            <v>0</v>
          </cell>
          <cell r="I370">
            <v>0</v>
          </cell>
          <cell r="J370">
            <v>42836</v>
          </cell>
          <cell r="K370" t="str">
            <v>China</v>
          </cell>
          <cell r="L370" t="str">
            <v>45</v>
          </cell>
        </row>
        <row r="371">
          <cell r="A371" t="str">
            <v>5015ABD 2</v>
          </cell>
          <cell r="B371" t="str">
            <v>VIR C</v>
          </cell>
          <cell r="C371" t="str">
            <v>N</v>
          </cell>
          <cell r="D371" t="str">
            <v>AB PEX F1960 BV C/W DRAIN</v>
          </cell>
          <cell r="E371" t="str">
            <v>670779710013</v>
          </cell>
          <cell r="F371" t="str">
            <v>ABP2</v>
          </cell>
          <cell r="G371" t="str">
            <v>BRASS AB</v>
          </cell>
          <cell r="H371">
            <v>0</v>
          </cell>
          <cell r="I371">
            <v>0</v>
          </cell>
          <cell r="J371">
            <v>42836</v>
          </cell>
          <cell r="K371" t="str">
            <v>China</v>
          </cell>
          <cell r="L371" t="str">
            <v>1</v>
          </cell>
        </row>
        <row r="372">
          <cell r="A372" t="str">
            <v>5015ABD 3/4</v>
          </cell>
          <cell r="B372" t="str">
            <v>VIR C</v>
          </cell>
          <cell r="C372" t="str">
            <v>N</v>
          </cell>
          <cell r="D372" t="str">
            <v>AB PEX F1960 BV C/W DRAIN</v>
          </cell>
          <cell r="E372" t="str">
            <v>670779709833</v>
          </cell>
          <cell r="F372" t="str">
            <v>ABP2</v>
          </cell>
          <cell r="G372" t="str">
            <v>BRASS AB</v>
          </cell>
          <cell r="H372">
            <v>41.39</v>
          </cell>
          <cell r="I372">
            <v>2406</v>
          </cell>
          <cell r="J372">
            <v>41926</v>
          </cell>
          <cell r="K372" t="str">
            <v>China</v>
          </cell>
          <cell r="L372" t="str">
            <v>60</v>
          </cell>
          <cell r="M372" t="str">
            <v>0.5</v>
          </cell>
        </row>
        <row r="373">
          <cell r="A373" t="str">
            <v>5015ABDF 1</v>
          </cell>
          <cell r="B373" t="str">
            <v>VIR C</v>
          </cell>
          <cell r="C373" t="str">
            <v>N</v>
          </cell>
          <cell r="D373" t="str">
            <v>AB PEX F1960 BV C/W DRAIN&amp;FOOT</v>
          </cell>
          <cell r="E373" t="str">
            <v>670779711041</v>
          </cell>
          <cell r="F373" t="str">
            <v>ABP2</v>
          </cell>
          <cell r="G373" t="str">
            <v>BRASS AB</v>
          </cell>
          <cell r="H373">
            <v>67.25</v>
          </cell>
          <cell r="I373">
            <v>6490</v>
          </cell>
          <cell r="J373">
            <v>42206</v>
          </cell>
          <cell r="K373" t="str">
            <v>China</v>
          </cell>
          <cell r="L373" t="str">
            <v>45</v>
          </cell>
          <cell r="M373" t="str">
            <v>0.82</v>
          </cell>
        </row>
        <row r="374">
          <cell r="A374" t="str">
            <v>5015ABDF 1/2</v>
          </cell>
          <cell r="B374" t="str">
            <v>VIR C</v>
          </cell>
          <cell r="C374" t="str">
            <v>N</v>
          </cell>
          <cell r="D374" t="str">
            <v>AB PEX F1960 BV C/W DRAIN&amp;FOOT</v>
          </cell>
          <cell r="E374" t="str">
            <v>670779711027</v>
          </cell>
          <cell r="F374" t="str">
            <v>ABP2</v>
          </cell>
          <cell r="G374" t="str">
            <v>BRASS AB</v>
          </cell>
          <cell r="H374">
            <v>28.17</v>
          </cell>
          <cell r="I374">
            <v>8614</v>
          </cell>
          <cell r="J374">
            <v>42206</v>
          </cell>
          <cell r="K374" t="str">
            <v>China</v>
          </cell>
          <cell r="L374" t="str">
            <v>80</v>
          </cell>
          <cell r="M374" t="str">
            <v>0.4</v>
          </cell>
        </row>
        <row r="375">
          <cell r="A375" t="str">
            <v>5015ABDF 3/4</v>
          </cell>
          <cell r="B375" t="str">
            <v>VIR C</v>
          </cell>
          <cell r="C375" t="str">
            <v>N</v>
          </cell>
          <cell r="D375" t="str">
            <v>AB PEX F1960 BV C/W DRAIN&amp;FOOT</v>
          </cell>
          <cell r="E375" t="str">
            <v>670779711034</v>
          </cell>
          <cell r="F375" t="str">
            <v>ABP2</v>
          </cell>
          <cell r="G375" t="str">
            <v>BRASS AB</v>
          </cell>
          <cell r="H375">
            <v>45.18</v>
          </cell>
          <cell r="I375">
            <v>8297</v>
          </cell>
          <cell r="J375">
            <v>42206</v>
          </cell>
          <cell r="K375" t="str">
            <v>China</v>
          </cell>
          <cell r="L375" t="str">
            <v>60</v>
          </cell>
          <cell r="M375" t="str">
            <v>0.6</v>
          </cell>
        </row>
        <row r="376">
          <cell r="A376" t="str">
            <v>5015ABDW 1</v>
          </cell>
          <cell r="B376" t="str">
            <v>VIR C</v>
          </cell>
          <cell r="C376" t="str">
            <v>N</v>
          </cell>
          <cell r="D376" t="str">
            <v>AB PEX F1960 BV WH C/W DRAIN</v>
          </cell>
          <cell r="E376" t="str">
            <v>670779725956</v>
          </cell>
          <cell r="F376" t="str">
            <v>ABP2</v>
          </cell>
          <cell r="G376" t="str">
            <v>BRASS AB</v>
          </cell>
          <cell r="H376">
            <v>63.81</v>
          </cell>
          <cell r="I376">
            <v>0</v>
          </cell>
          <cell r="J376">
            <v>44330</v>
          </cell>
          <cell r="K376" t="str">
            <v>China</v>
          </cell>
          <cell r="L376" t="str">
            <v>45</v>
          </cell>
          <cell r="M376" t="str">
            <v>0.72</v>
          </cell>
        </row>
        <row r="377">
          <cell r="A377" t="str">
            <v>5015ABDW 1/2</v>
          </cell>
          <cell r="B377" t="str">
            <v>VIR C</v>
          </cell>
          <cell r="C377" t="str">
            <v>N</v>
          </cell>
          <cell r="D377" t="str">
            <v>AB PEX F1960 BV WH C/W DRAIN</v>
          </cell>
          <cell r="E377" t="str">
            <v>670779725932</v>
          </cell>
          <cell r="F377" t="str">
            <v>ABP2</v>
          </cell>
          <cell r="G377" t="str">
            <v>BRASS AB</v>
          </cell>
          <cell r="H377">
            <v>24.84</v>
          </cell>
          <cell r="I377">
            <v>0</v>
          </cell>
          <cell r="J377">
            <v>44330</v>
          </cell>
          <cell r="K377" t="str">
            <v>China</v>
          </cell>
          <cell r="L377" t="str">
            <v>80</v>
          </cell>
          <cell r="M377" t="str">
            <v>0.32</v>
          </cell>
        </row>
        <row r="378">
          <cell r="A378" t="str">
            <v>5015ABDW 3/4</v>
          </cell>
          <cell r="B378" t="str">
            <v>VIR C</v>
          </cell>
          <cell r="C378" t="str">
            <v>N</v>
          </cell>
          <cell r="D378" t="str">
            <v>AB PEX F1960 BV WH C/W DRAIN</v>
          </cell>
          <cell r="E378" t="str">
            <v>670779725949</v>
          </cell>
          <cell r="F378" t="str">
            <v>ABP2</v>
          </cell>
          <cell r="G378" t="str">
            <v>BRASS AB</v>
          </cell>
          <cell r="H378">
            <v>41.39</v>
          </cell>
          <cell r="I378">
            <v>0</v>
          </cell>
          <cell r="J378">
            <v>44330</v>
          </cell>
          <cell r="K378" t="str">
            <v>China</v>
          </cell>
          <cell r="L378" t="str">
            <v>60</v>
          </cell>
          <cell r="M378" t="str">
            <v>0.5</v>
          </cell>
        </row>
        <row r="379">
          <cell r="A379" t="str">
            <v>5015ABF 1</v>
          </cell>
          <cell r="B379" t="str">
            <v>VIR C</v>
          </cell>
          <cell r="C379" t="str">
            <v>N</v>
          </cell>
          <cell r="D379" t="str">
            <v>AB PEX F1960 BV C/W FOOT</v>
          </cell>
          <cell r="E379" t="str">
            <v>670779711133</v>
          </cell>
          <cell r="F379" t="str">
            <v>ABP2</v>
          </cell>
          <cell r="G379" t="str">
            <v>BRASS AB</v>
          </cell>
          <cell r="H379">
            <v>63.81</v>
          </cell>
          <cell r="I379">
            <v>1296</v>
          </cell>
          <cell r="J379">
            <v>42079</v>
          </cell>
          <cell r="K379" t="str">
            <v>China</v>
          </cell>
          <cell r="L379" t="str">
            <v>45</v>
          </cell>
          <cell r="M379" t="str">
            <v>0.74</v>
          </cell>
        </row>
        <row r="380">
          <cell r="A380" t="str">
            <v>5015ABF 1/2</v>
          </cell>
          <cell r="B380" t="str">
            <v>VIR C</v>
          </cell>
          <cell r="C380" t="str">
            <v>N</v>
          </cell>
          <cell r="D380" t="str">
            <v>AB PEX F1960 BV C/W FOOT</v>
          </cell>
          <cell r="E380" t="str">
            <v>670779711119</v>
          </cell>
          <cell r="F380" t="str">
            <v>ABP2</v>
          </cell>
          <cell r="G380" t="str">
            <v>BRASS AB</v>
          </cell>
          <cell r="H380">
            <v>24.84</v>
          </cell>
          <cell r="I380">
            <v>2806</v>
          </cell>
          <cell r="J380">
            <v>42079</v>
          </cell>
          <cell r="K380" t="str">
            <v>China</v>
          </cell>
          <cell r="L380" t="str">
            <v>80</v>
          </cell>
          <cell r="M380" t="str">
            <v>0.36</v>
          </cell>
        </row>
        <row r="381">
          <cell r="A381" t="str">
            <v>5015ABF 3/4</v>
          </cell>
          <cell r="B381" t="str">
            <v>VIR C</v>
          </cell>
          <cell r="C381" t="str">
            <v>N</v>
          </cell>
          <cell r="D381" t="str">
            <v>AB PEX F1960 BV C/W FOOT</v>
          </cell>
          <cell r="E381" t="str">
            <v>670779711126</v>
          </cell>
          <cell r="F381" t="str">
            <v>ABP2</v>
          </cell>
          <cell r="G381" t="str">
            <v>BRASS AB</v>
          </cell>
          <cell r="H381">
            <v>41.39</v>
          </cell>
          <cell r="I381">
            <v>1895</v>
          </cell>
          <cell r="J381">
            <v>42079</v>
          </cell>
          <cell r="K381" t="str">
            <v>China</v>
          </cell>
          <cell r="L381" t="str">
            <v>60</v>
          </cell>
          <cell r="M381" t="str">
            <v>0.52</v>
          </cell>
        </row>
        <row r="382">
          <cell r="A382" t="str">
            <v>5015ABFW 1</v>
          </cell>
          <cell r="B382" t="str">
            <v>ASMVIRC</v>
          </cell>
          <cell r="C382" t="str">
            <v>N</v>
          </cell>
          <cell r="D382" t="str">
            <v>AB PEX F1960 BV C/W FT &amp; WH</v>
          </cell>
          <cell r="E382" t="str">
            <v>670779714226</v>
          </cell>
          <cell r="F382" t="str">
            <v>ABP2</v>
          </cell>
          <cell r="G382" t="str">
            <v>BRASS AB</v>
          </cell>
          <cell r="H382">
            <v>63.2</v>
          </cell>
          <cell r="I382">
            <v>0</v>
          </cell>
          <cell r="J382">
            <v>42852</v>
          </cell>
          <cell r="K382" t="str">
            <v>China</v>
          </cell>
          <cell r="L382" t="str">
            <v>45</v>
          </cell>
          <cell r="M382" t="str">
            <v>0</v>
          </cell>
        </row>
        <row r="383">
          <cell r="A383" t="str">
            <v>5015ABW 1</v>
          </cell>
          <cell r="B383" t="str">
            <v>VIR C</v>
          </cell>
          <cell r="C383" t="str">
            <v>N</v>
          </cell>
          <cell r="D383" t="str">
            <v>AB PEX F1960 BV C/W WING HNDL</v>
          </cell>
          <cell r="E383" t="str">
            <v>670779710044</v>
          </cell>
          <cell r="F383" t="str">
            <v>ABP2</v>
          </cell>
          <cell r="G383" t="str">
            <v>BRASS AB</v>
          </cell>
          <cell r="H383">
            <v>55.5</v>
          </cell>
          <cell r="I383">
            <v>3733</v>
          </cell>
          <cell r="J383">
            <v>42040</v>
          </cell>
          <cell r="K383" t="str">
            <v>China</v>
          </cell>
          <cell r="L383" t="str">
            <v>45</v>
          </cell>
          <cell r="M383" t="str">
            <v>0.62</v>
          </cell>
        </row>
        <row r="384">
          <cell r="A384" t="str">
            <v>5015ABW 1/2</v>
          </cell>
          <cell r="B384" t="str">
            <v>VIR C</v>
          </cell>
          <cell r="C384" t="str">
            <v>N</v>
          </cell>
          <cell r="D384" t="str">
            <v>AB PEX F1960 BV C/W WING HNDL</v>
          </cell>
          <cell r="E384" t="str">
            <v>670779710020</v>
          </cell>
          <cell r="F384" t="str">
            <v>ABP2</v>
          </cell>
          <cell r="G384" t="str">
            <v>BRASS AB</v>
          </cell>
          <cell r="H384">
            <v>21.62</v>
          </cell>
          <cell r="I384">
            <v>1775</v>
          </cell>
          <cell r="J384">
            <v>42040</v>
          </cell>
          <cell r="K384" t="str">
            <v>China</v>
          </cell>
          <cell r="L384" t="str">
            <v>80</v>
          </cell>
          <cell r="M384" t="str">
            <v>0.24</v>
          </cell>
        </row>
        <row r="385">
          <cell r="A385" t="str">
            <v>5015ABW 1-1/2</v>
          </cell>
          <cell r="B385" t="str">
            <v>VIR C</v>
          </cell>
          <cell r="C385" t="str">
            <v>N</v>
          </cell>
          <cell r="D385" t="str">
            <v>AB PEX F1960 BV C/W WING HNDL</v>
          </cell>
          <cell r="E385" t="str">
            <v>670779710068</v>
          </cell>
          <cell r="F385" t="str">
            <v>ABP2</v>
          </cell>
          <cell r="G385" t="str">
            <v>BRASS AB</v>
          </cell>
          <cell r="H385">
            <v>143.57</v>
          </cell>
          <cell r="I385">
            <v>0</v>
          </cell>
          <cell r="J385">
            <v>42040</v>
          </cell>
          <cell r="K385" t="str">
            <v>China</v>
          </cell>
          <cell r="L385" t="str">
            <v>24</v>
          </cell>
          <cell r="M385" t="str">
            <v>0</v>
          </cell>
        </row>
        <row r="386">
          <cell r="A386" t="str">
            <v>5015ABW 1-1/4</v>
          </cell>
          <cell r="B386" t="str">
            <v>VIR C</v>
          </cell>
          <cell r="C386" t="str">
            <v>N</v>
          </cell>
          <cell r="D386" t="str">
            <v>AB PEX F1960 BV C/W WING HNDL</v>
          </cell>
          <cell r="E386" t="str">
            <v>670779710051</v>
          </cell>
          <cell r="F386" t="str">
            <v>ABP2</v>
          </cell>
          <cell r="G386" t="str">
            <v>BRASS AB</v>
          </cell>
          <cell r="H386">
            <v>96.94</v>
          </cell>
          <cell r="I386">
            <v>0</v>
          </cell>
          <cell r="J386">
            <v>42040</v>
          </cell>
          <cell r="K386" t="str">
            <v>China</v>
          </cell>
          <cell r="L386" t="str">
            <v>30</v>
          </cell>
          <cell r="M386" t="str">
            <v>1.25</v>
          </cell>
        </row>
        <row r="387">
          <cell r="A387" t="str">
            <v>5015ABW 2</v>
          </cell>
          <cell r="B387" t="str">
            <v>VIR C</v>
          </cell>
          <cell r="C387" t="str">
            <v>N</v>
          </cell>
          <cell r="D387" t="str">
            <v>AB PEX F1960 BV C/W WING HNDL</v>
          </cell>
          <cell r="E387" t="str">
            <v>670779710075</v>
          </cell>
          <cell r="F387" t="str">
            <v>ABP2</v>
          </cell>
          <cell r="G387" t="str">
            <v>BRASS AB</v>
          </cell>
          <cell r="H387">
            <v>244.21</v>
          </cell>
          <cell r="I387">
            <v>0</v>
          </cell>
          <cell r="J387">
            <v>42040</v>
          </cell>
          <cell r="K387" t="str">
            <v>China</v>
          </cell>
          <cell r="L387" t="str">
            <v>15</v>
          </cell>
          <cell r="M387" t="str">
            <v>0</v>
          </cell>
        </row>
        <row r="388">
          <cell r="A388" t="str">
            <v>5015ABW 3/4</v>
          </cell>
          <cell r="B388" t="str">
            <v>VIR C</v>
          </cell>
          <cell r="C388" t="str">
            <v>N</v>
          </cell>
          <cell r="D388" t="str">
            <v>AB PEX F1960 BV C/W WING HNDL</v>
          </cell>
          <cell r="E388" t="str">
            <v>670779710037</v>
          </cell>
          <cell r="F388" t="str">
            <v>ABP2</v>
          </cell>
          <cell r="G388" t="str">
            <v>BRASS AB</v>
          </cell>
          <cell r="H388">
            <v>35.97</v>
          </cell>
          <cell r="I388">
            <v>5442</v>
          </cell>
          <cell r="J388">
            <v>42040</v>
          </cell>
          <cell r="K388" t="str">
            <v>China</v>
          </cell>
          <cell r="L388" t="str">
            <v>60</v>
          </cell>
          <cell r="M388" t="str">
            <v>0.42</v>
          </cell>
        </row>
        <row r="389">
          <cell r="A389" t="str">
            <v>5016AB 1</v>
          </cell>
          <cell r="B389" t="str">
            <v>VIR C</v>
          </cell>
          <cell r="C389" t="str">
            <v>N</v>
          </cell>
          <cell r="D389" t="str">
            <v>AB PEX F1960 X FNPT BALL VALVE</v>
          </cell>
          <cell r="E389" t="str">
            <v>670779709758</v>
          </cell>
          <cell r="F389" t="str">
            <v>ABP2</v>
          </cell>
          <cell r="G389" t="str">
            <v>BRASS AB</v>
          </cell>
          <cell r="H389">
            <v>55.5</v>
          </cell>
          <cell r="I389">
            <v>2054</v>
          </cell>
          <cell r="J389">
            <v>41926</v>
          </cell>
          <cell r="K389" t="str">
            <v>China</v>
          </cell>
          <cell r="L389" t="str">
            <v>45</v>
          </cell>
          <cell r="M389" t="str">
            <v>0.64</v>
          </cell>
        </row>
        <row r="390">
          <cell r="A390" t="str">
            <v>5016AB 1/2</v>
          </cell>
          <cell r="B390" t="str">
            <v>VIR C</v>
          </cell>
          <cell r="C390" t="str">
            <v>N</v>
          </cell>
          <cell r="D390" t="str">
            <v>AB PEX F1960 X FNPT BALL VALVE</v>
          </cell>
          <cell r="E390" t="str">
            <v>670779709734</v>
          </cell>
          <cell r="F390" t="str">
            <v>ABP2</v>
          </cell>
          <cell r="G390" t="str">
            <v>BRASS AB</v>
          </cell>
          <cell r="H390">
            <v>21.62</v>
          </cell>
          <cell r="I390">
            <v>2469</v>
          </cell>
          <cell r="J390">
            <v>41926</v>
          </cell>
          <cell r="K390" t="str">
            <v>China</v>
          </cell>
          <cell r="L390" t="str">
            <v>80</v>
          </cell>
          <cell r="M390" t="str">
            <v>0.28</v>
          </cell>
        </row>
        <row r="391">
          <cell r="A391" t="str">
            <v>5016AB 3/4</v>
          </cell>
          <cell r="B391" t="str">
            <v>VIR C</v>
          </cell>
          <cell r="C391" t="str">
            <v>N</v>
          </cell>
          <cell r="D391" t="str">
            <v>AB PEX F1960 X FNPT BALL VALVE</v>
          </cell>
          <cell r="E391" t="str">
            <v>670779709741</v>
          </cell>
          <cell r="F391" t="str">
            <v>ABP2</v>
          </cell>
          <cell r="G391" t="str">
            <v>BRASS AB</v>
          </cell>
          <cell r="H391">
            <v>35.97</v>
          </cell>
          <cell r="I391">
            <v>4435</v>
          </cell>
          <cell r="J391">
            <v>41926</v>
          </cell>
          <cell r="K391" t="str">
            <v>China</v>
          </cell>
          <cell r="L391" t="str">
            <v>60</v>
          </cell>
          <cell r="M391" t="str">
            <v>0.46</v>
          </cell>
        </row>
        <row r="392">
          <cell r="A392" t="str">
            <v>5016ABW 1</v>
          </cell>
          <cell r="B392" t="str">
            <v>VIR C</v>
          </cell>
          <cell r="C392" t="str">
            <v>N</v>
          </cell>
          <cell r="D392" t="str">
            <v>AB PEX F1960 X FNPT BALL VALVE</v>
          </cell>
          <cell r="E392" t="str">
            <v>670779710105</v>
          </cell>
          <cell r="F392" t="str">
            <v>ABP2</v>
          </cell>
          <cell r="G392" t="str">
            <v>BRASS AB</v>
          </cell>
          <cell r="H392">
            <v>55.5</v>
          </cell>
          <cell r="I392">
            <v>800</v>
          </cell>
          <cell r="J392">
            <v>42040</v>
          </cell>
          <cell r="K392" t="str">
            <v>China</v>
          </cell>
          <cell r="L392" t="str">
            <v>45</v>
          </cell>
        </row>
        <row r="393">
          <cell r="A393" t="str">
            <v>5016ABW 1/2</v>
          </cell>
          <cell r="B393" t="str">
            <v>VIR C</v>
          </cell>
          <cell r="C393" t="str">
            <v>N</v>
          </cell>
          <cell r="D393" t="str">
            <v>AB PEX F1960 X FNPT BALL VALVE</v>
          </cell>
          <cell r="E393" t="str">
            <v>670779710082</v>
          </cell>
          <cell r="F393" t="str">
            <v>ABP2</v>
          </cell>
          <cell r="G393" t="str">
            <v>BRASS AB</v>
          </cell>
          <cell r="H393">
            <v>21.62</v>
          </cell>
          <cell r="I393">
            <v>300</v>
          </cell>
          <cell r="J393">
            <v>42040</v>
          </cell>
          <cell r="K393" t="str">
            <v>China</v>
          </cell>
          <cell r="L393" t="str">
            <v>80</v>
          </cell>
        </row>
        <row r="394">
          <cell r="A394" t="str">
            <v>5016ABW 3/4</v>
          </cell>
          <cell r="B394" t="str">
            <v>VIR C</v>
          </cell>
          <cell r="C394" t="str">
            <v>N</v>
          </cell>
          <cell r="D394" t="str">
            <v>AB PEX F1960 X FNPT BALL VALVE</v>
          </cell>
          <cell r="E394" t="str">
            <v>670779710099</v>
          </cell>
          <cell r="F394" t="str">
            <v>ABP2</v>
          </cell>
          <cell r="G394" t="str">
            <v>BRASS AB</v>
          </cell>
          <cell r="H394">
            <v>35.97</v>
          </cell>
          <cell r="I394">
            <v>1911</v>
          </cell>
          <cell r="J394">
            <v>42040</v>
          </cell>
          <cell r="K394" t="str">
            <v>China</v>
          </cell>
          <cell r="L394" t="str">
            <v>60</v>
          </cell>
        </row>
        <row r="395">
          <cell r="A395" t="str">
            <v>5016ABWNS 1</v>
          </cell>
          <cell r="B395" t="str">
            <v>VIR C</v>
          </cell>
          <cell r="C395" t="str">
            <v>N</v>
          </cell>
          <cell r="D395" t="str">
            <v>AB PEX F1960 X FNPT BV SSWH-NT</v>
          </cell>
          <cell r="E395" t="str">
            <v>670779726281</v>
          </cell>
          <cell r="F395" t="str">
            <v>ABP2</v>
          </cell>
          <cell r="G395" t="str">
            <v>BRASS AB</v>
          </cell>
          <cell r="H395">
            <v>86.11</v>
          </cell>
          <cell r="I395">
            <v>530</v>
          </cell>
          <cell r="J395">
            <v>44522</v>
          </cell>
          <cell r="K395" t="str">
            <v>China</v>
          </cell>
          <cell r="L395" t="str">
            <v>45</v>
          </cell>
          <cell r="M395" t="str">
            <v>0.70</v>
          </cell>
        </row>
        <row r="396">
          <cell r="A396" t="str">
            <v>5016ABWNS 1/2</v>
          </cell>
          <cell r="B396" t="str">
            <v>VIR C</v>
          </cell>
          <cell r="C396" t="str">
            <v>N</v>
          </cell>
          <cell r="D396" t="str">
            <v>AB PEX F1960 X FNPT BV SSWH-NT</v>
          </cell>
          <cell r="E396" t="str">
            <v>670779726267</v>
          </cell>
          <cell r="F396" t="str">
            <v>ABP2</v>
          </cell>
          <cell r="G396" t="str">
            <v>BRASS AB</v>
          </cell>
          <cell r="H396">
            <v>26.86</v>
          </cell>
          <cell r="I396">
            <v>0</v>
          </cell>
          <cell r="J396">
            <v>44522</v>
          </cell>
          <cell r="K396" t="str">
            <v>China</v>
          </cell>
          <cell r="L396" t="str">
            <v>80</v>
          </cell>
        </row>
        <row r="397">
          <cell r="A397" t="str">
            <v>5016ABWNS 3/4</v>
          </cell>
          <cell r="B397" t="str">
            <v>VIR C</v>
          </cell>
          <cell r="C397" t="str">
            <v>N</v>
          </cell>
          <cell r="D397" t="str">
            <v>AB PEX F1960 X FNPT BV SSWH-NT</v>
          </cell>
          <cell r="E397" t="str">
            <v>670779726274</v>
          </cell>
          <cell r="F397" t="str">
            <v>ABP2</v>
          </cell>
          <cell r="G397" t="str">
            <v>BRASS AB</v>
          </cell>
          <cell r="H397">
            <v>46.56</v>
          </cell>
          <cell r="I397">
            <v>1547</v>
          </cell>
          <cell r="J397">
            <v>44522</v>
          </cell>
          <cell r="K397" t="str">
            <v>China</v>
          </cell>
          <cell r="L397" t="str">
            <v>60</v>
          </cell>
          <cell r="M397" t="str">
            <v>0.45</v>
          </cell>
        </row>
        <row r="398">
          <cell r="A398" t="str">
            <v>5017AB 1</v>
          </cell>
          <cell r="B398" t="str">
            <v>VIR C</v>
          </cell>
          <cell r="C398" t="str">
            <v>N</v>
          </cell>
          <cell r="D398" t="str">
            <v>AB PEX F1960  X SOLDR BALL VLV</v>
          </cell>
          <cell r="E398" t="str">
            <v>670779709789</v>
          </cell>
          <cell r="F398" t="str">
            <v>ABP2</v>
          </cell>
          <cell r="G398" t="str">
            <v>BRASS AB</v>
          </cell>
          <cell r="H398">
            <v>55.5</v>
          </cell>
          <cell r="I398">
            <v>829</v>
          </cell>
          <cell r="J398">
            <v>41690</v>
          </cell>
          <cell r="K398" t="str">
            <v>China</v>
          </cell>
          <cell r="L398" t="str">
            <v>45</v>
          </cell>
          <cell r="M398" t="str">
            <v>0.6</v>
          </cell>
        </row>
        <row r="399">
          <cell r="A399" t="str">
            <v>5017AB 1/2</v>
          </cell>
          <cell r="B399" t="str">
            <v>VIR C</v>
          </cell>
          <cell r="C399" t="str">
            <v>N</v>
          </cell>
          <cell r="D399" t="str">
            <v>AB PEX F1960  X SOLDR BALL VLV</v>
          </cell>
          <cell r="E399" t="str">
            <v>670779709765</v>
          </cell>
          <cell r="F399" t="str">
            <v>ABP2</v>
          </cell>
          <cell r="G399" t="str">
            <v>BRASS AB</v>
          </cell>
          <cell r="H399">
            <v>21.62</v>
          </cell>
          <cell r="I399">
            <v>700</v>
          </cell>
          <cell r="J399">
            <v>41690</v>
          </cell>
          <cell r="K399" t="str">
            <v>China</v>
          </cell>
          <cell r="L399" t="str">
            <v>80</v>
          </cell>
          <cell r="M399" t="str">
            <v>0.26</v>
          </cell>
        </row>
        <row r="400">
          <cell r="A400" t="str">
            <v>5017AB 3/4</v>
          </cell>
          <cell r="B400" t="str">
            <v>VIR C</v>
          </cell>
          <cell r="C400" t="str">
            <v>N</v>
          </cell>
          <cell r="D400" t="str">
            <v>AB PEX F1960  X SOLDR BALL VLV</v>
          </cell>
          <cell r="E400" t="str">
            <v>670779708768</v>
          </cell>
          <cell r="F400" t="str">
            <v>ABP2</v>
          </cell>
          <cell r="G400" t="str">
            <v>BRASS AB</v>
          </cell>
          <cell r="H400">
            <v>35.97</v>
          </cell>
          <cell r="I400">
            <v>919</v>
          </cell>
          <cell r="J400">
            <v>41690</v>
          </cell>
          <cell r="K400" t="str">
            <v>China</v>
          </cell>
          <cell r="L400" t="str">
            <v>60</v>
          </cell>
          <cell r="M400" t="str">
            <v>0.44</v>
          </cell>
        </row>
        <row r="401">
          <cell r="A401" t="str">
            <v>5017ABW 1</v>
          </cell>
          <cell r="B401" t="str">
            <v>VIR C</v>
          </cell>
          <cell r="C401" t="str">
            <v>N</v>
          </cell>
          <cell r="D401" t="str">
            <v>AB PEX F1960  X SOLDR BALL VLV</v>
          </cell>
          <cell r="E401" t="str">
            <v>670779710136</v>
          </cell>
          <cell r="F401" t="str">
            <v>ABP2</v>
          </cell>
          <cell r="G401" t="str">
            <v>BRASS AB</v>
          </cell>
          <cell r="H401">
            <v>55.5</v>
          </cell>
          <cell r="I401">
            <v>1301</v>
          </cell>
          <cell r="J401">
            <v>42040</v>
          </cell>
          <cell r="K401" t="str">
            <v>China</v>
          </cell>
          <cell r="L401" t="str">
            <v>45</v>
          </cell>
          <cell r="M401" t="str">
            <v>0.58</v>
          </cell>
        </row>
        <row r="402">
          <cell r="A402" t="str">
            <v>5017ABW 1/2</v>
          </cell>
          <cell r="B402" t="str">
            <v>VIR C</v>
          </cell>
          <cell r="C402" t="str">
            <v>N</v>
          </cell>
          <cell r="D402" t="str">
            <v>AB PEX F1960  X SOLDR BALL VLV</v>
          </cell>
          <cell r="E402" t="str">
            <v>670779710112</v>
          </cell>
          <cell r="F402" t="str">
            <v>ABP2</v>
          </cell>
          <cell r="G402" t="str">
            <v>BRASS AB</v>
          </cell>
          <cell r="H402">
            <v>21.62</v>
          </cell>
          <cell r="I402">
            <v>564</v>
          </cell>
          <cell r="J402">
            <v>42040</v>
          </cell>
          <cell r="K402" t="str">
            <v>China</v>
          </cell>
          <cell r="L402" t="str">
            <v>80</v>
          </cell>
          <cell r="M402" t="str">
            <v>0.22</v>
          </cell>
        </row>
        <row r="403">
          <cell r="A403" t="str">
            <v>5017ABW 3/4</v>
          </cell>
          <cell r="B403" t="str">
            <v>VIR C</v>
          </cell>
          <cell r="C403" t="str">
            <v>N</v>
          </cell>
          <cell r="D403" t="str">
            <v>AB PEX F1960  X SOLDR BALL VLV</v>
          </cell>
          <cell r="E403" t="str">
            <v>670779710129</v>
          </cell>
          <cell r="F403" t="str">
            <v>ABP2</v>
          </cell>
          <cell r="G403" t="str">
            <v>BRASS AB</v>
          </cell>
          <cell r="H403">
            <v>35.97</v>
          </cell>
          <cell r="I403">
            <v>731</v>
          </cell>
          <cell r="J403">
            <v>42040</v>
          </cell>
          <cell r="K403" t="str">
            <v>China</v>
          </cell>
          <cell r="L403" t="str">
            <v>60</v>
          </cell>
          <cell r="M403" t="str">
            <v>0.4</v>
          </cell>
        </row>
        <row r="404">
          <cell r="A404" t="str">
            <v>5017SMW 5/8</v>
          </cell>
          <cell r="B404" t="str">
            <v>VIR C</v>
          </cell>
          <cell r="C404" t="str">
            <v>N</v>
          </cell>
          <cell r="D404" t="str">
            <v>AB PEX F1960  X SOLDR BALL VLV</v>
          </cell>
          <cell r="E404" t="str">
            <v>670779714776</v>
          </cell>
          <cell r="F404" t="str">
            <v>ABP2</v>
          </cell>
          <cell r="G404" t="str">
            <v>BRASS AB</v>
          </cell>
          <cell r="H404">
            <v>35.97</v>
          </cell>
          <cell r="I404">
            <v>278</v>
          </cell>
          <cell r="J404">
            <v>43055</v>
          </cell>
          <cell r="K404" t="str">
            <v>China</v>
          </cell>
          <cell r="L404" t="str">
            <v>60</v>
          </cell>
          <cell r="M404" t="str">
            <v>0.43</v>
          </cell>
        </row>
        <row r="405">
          <cell r="A405" t="str">
            <v>5018AB 1</v>
          </cell>
          <cell r="B405" t="str">
            <v>VIR C</v>
          </cell>
          <cell r="C405" t="str">
            <v>N</v>
          </cell>
          <cell r="D405" t="str">
            <v>AB PEX F1960 X MNPT BALL VALVE</v>
          </cell>
          <cell r="E405" t="str">
            <v>670779709727</v>
          </cell>
          <cell r="F405" t="str">
            <v>ABP2</v>
          </cell>
          <cell r="G405" t="str">
            <v>BRASS AB</v>
          </cell>
          <cell r="H405">
            <v>55.5</v>
          </cell>
          <cell r="I405">
            <v>585</v>
          </cell>
          <cell r="J405">
            <v>41926</v>
          </cell>
          <cell r="K405" t="str">
            <v>China</v>
          </cell>
          <cell r="L405" t="str">
            <v>45</v>
          </cell>
          <cell r="M405" t="str">
            <v>0.72</v>
          </cell>
        </row>
        <row r="406">
          <cell r="A406" t="str">
            <v>5018AB 1/2</v>
          </cell>
          <cell r="B406" t="str">
            <v>VIR C</v>
          </cell>
          <cell r="C406" t="str">
            <v>N</v>
          </cell>
          <cell r="D406" t="str">
            <v>AB PEX F1960 X MNPT BALL VALVE</v>
          </cell>
          <cell r="E406" t="str">
            <v>670779709703</v>
          </cell>
          <cell r="F406" t="str">
            <v>ABP2</v>
          </cell>
          <cell r="G406" t="str">
            <v>BRASS AB</v>
          </cell>
          <cell r="H406">
            <v>21.62</v>
          </cell>
          <cell r="I406">
            <v>1142</v>
          </cell>
          <cell r="J406">
            <v>41926</v>
          </cell>
          <cell r="K406" t="str">
            <v>China</v>
          </cell>
          <cell r="L406" t="str">
            <v>80</v>
          </cell>
          <cell r="M406" t="str">
            <v>0.3</v>
          </cell>
        </row>
        <row r="407">
          <cell r="A407" t="str">
            <v>5018AB 3/4</v>
          </cell>
          <cell r="B407" t="str">
            <v>VIR C</v>
          </cell>
          <cell r="C407" t="str">
            <v>N</v>
          </cell>
          <cell r="D407" t="str">
            <v>AB PEX F1960 X MNPT BALL VALVE</v>
          </cell>
          <cell r="E407" t="str">
            <v>670779709710</v>
          </cell>
          <cell r="F407" t="str">
            <v>ABP2</v>
          </cell>
          <cell r="G407" t="str">
            <v>BRASS AB</v>
          </cell>
          <cell r="H407">
            <v>35.97</v>
          </cell>
          <cell r="I407">
            <v>5968</v>
          </cell>
          <cell r="J407">
            <v>41926</v>
          </cell>
          <cell r="K407" t="str">
            <v>China</v>
          </cell>
          <cell r="L407" t="str">
            <v>60</v>
          </cell>
          <cell r="M407" t="str">
            <v>0.46</v>
          </cell>
        </row>
        <row r="408">
          <cell r="A408" t="str">
            <v>5018ABW 1</v>
          </cell>
          <cell r="B408" t="str">
            <v>VIR C</v>
          </cell>
          <cell r="C408" t="str">
            <v>N</v>
          </cell>
          <cell r="D408" t="str">
            <v>AB PEX F1960 X MNPT BALL VALVE</v>
          </cell>
          <cell r="E408" t="str">
            <v>670779710167</v>
          </cell>
          <cell r="F408" t="str">
            <v>ABP2</v>
          </cell>
          <cell r="G408" t="str">
            <v>BRASS AB</v>
          </cell>
          <cell r="H408">
            <v>55.5</v>
          </cell>
          <cell r="I408">
            <v>1517</v>
          </cell>
          <cell r="J408">
            <v>42655</v>
          </cell>
          <cell r="K408" t="str">
            <v>China</v>
          </cell>
          <cell r="L408" t="str">
            <v>45</v>
          </cell>
        </row>
        <row r="409">
          <cell r="A409" t="str">
            <v>5018ABW 1/2</v>
          </cell>
          <cell r="B409" t="str">
            <v>VIR C</v>
          </cell>
          <cell r="C409" t="str">
            <v>N</v>
          </cell>
          <cell r="D409" t="str">
            <v>AB PEX F1960 X MNPT BALL VALVE</v>
          </cell>
          <cell r="E409" t="str">
            <v>670779710143</v>
          </cell>
          <cell r="F409" t="str">
            <v>ABP2</v>
          </cell>
          <cell r="G409" t="str">
            <v>BRASS AB</v>
          </cell>
          <cell r="H409">
            <v>21.62</v>
          </cell>
          <cell r="I409">
            <v>80</v>
          </cell>
          <cell r="J409">
            <v>42040</v>
          </cell>
          <cell r="K409" t="str">
            <v>China</v>
          </cell>
          <cell r="L409" t="str">
            <v>80</v>
          </cell>
          <cell r="M409" t="str">
            <v>0.28</v>
          </cell>
        </row>
        <row r="410">
          <cell r="A410" t="str">
            <v>5018ABW 3/4</v>
          </cell>
          <cell r="B410" t="str">
            <v>VIR C</v>
          </cell>
          <cell r="C410" t="str">
            <v>N</v>
          </cell>
          <cell r="D410" t="str">
            <v>AB PEX F1960 X MNPT BALL VALVE</v>
          </cell>
          <cell r="E410" t="str">
            <v>670779710150</v>
          </cell>
          <cell r="F410" t="str">
            <v>ABP2</v>
          </cell>
          <cell r="G410" t="str">
            <v>BRASS AB</v>
          </cell>
          <cell r="H410">
            <v>35.97</v>
          </cell>
          <cell r="I410">
            <v>3657</v>
          </cell>
          <cell r="J410">
            <v>42040</v>
          </cell>
          <cell r="K410" t="str">
            <v>China</v>
          </cell>
          <cell r="L410" t="str">
            <v>60</v>
          </cell>
          <cell r="M410" t="str">
            <v>0.42</v>
          </cell>
        </row>
        <row r="411">
          <cell r="A411" t="str">
            <v>5019AB 2-1/2</v>
          </cell>
          <cell r="B411" t="str">
            <v>VIR C</v>
          </cell>
          <cell r="C411" t="str">
            <v>N</v>
          </cell>
          <cell r="D411" t="str">
            <v>AB PEX F1960 x ANSI Flange</v>
          </cell>
          <cell r="E411" t="str">
            <v>670779711591</v>
          </cell>
          <cell r="F411" t="str">
            <v>ABP2</v>
          </cell>
          <cell r="G411" t="str">
            <v>BRASS AB</v>
          </cell>
          <cell r="H411">
            <v>733.41</v>
          </cell>
          <cell r="I411">
            <v>193</v>
          </cell>
          <cell r="J411">
            <v>42248</v>
          </cell>
          <cell r="K411" t="str">
            <v>China</v>
          </cell>
          <cell r="L411" t="str">
            <v>3</v>
          </cell>
          <cell r="M411" t="str">
            <v>11.84</v>
          </cell>
        </row>
        <row r="412">
          <cell r="A412" t="str">
            <v>5019AB 3</v>
          </cell>
          <cell r="B412" t="str">
            <v>VIR C</v>
          </cell>
          <cell r="C412" t="str">
            <v>N</v>
          </cell>
          <cell r="D412" t="str">
            <v>AB PEX F1960 x ANSI Flange</v>
          </cell>
          <cell r="E412" t="str">
            <v>670779711607</v>
          </cell>
          <cell r="F412" t="str">
            <v>ABP2</v>
          </cell>
          <cell r="G412" t="str">
            <v>BRASS AB</v>
          </cell>
          <cell r="H412">
            <v>1070.5999999999999</v>
          </cell>
          <cell r="I412">
            <v>206</v>
          </cell>
          <cell r="J412">
            <v>42248</v>
          </cell>
          <cell r="K412" t="str">
            <v>China</v>
          </cell>
          <cell r="L412" t="str">
            <v>3</v>
          </cell>
          <cell r="M412" t="str">
            <v>16.08</v>
          </cell>
        </row>
        <row r="413">
          <cell r="A413" t="str">
            <v>5414AB 1</v>
          </cell>
          <cell r="B413" t="str">
            <v>VIR C</v>
          </cell>
          <cell r="C413" t="str">
            <v>N</v>
          </cell>
          <cell r="D413" t="str">
            <v>AB PEX EVERLOC+ X PRESS BV</v>
          </cell>
          <cell r="E413" t="str">
            <v>670779721361</v>
          </cell>
          <cell r="F413" t="str">
            <v>ABPE</v>
          </cell>
          <cell r="G413" t="str">
            <v>BRASS AB DZR</v>
          </cell>
          <cell r="H413">
            <v>69.489999999999995</v>
          </cell>
          <cell r="I413">
            <v>693</v>
          </cell>
          <cell r="J413">
            <v>43637</v>
          </cell>
          <cell r="K413" t="str">
            <v>China</v>
          </cell>
          <cell r="L413" t="str">
            <v>45</v>
          </cell>
          <cell r="M413" t="str">
            <v>0.800</v>
          </cell>
        </row>
        <row r="414">
          <cell r="A414" t="str">
            <v>5414AB 1/2</v>
          </cell>
          <cell r="B414" t="str">
            <v>VIR C</v>
          </cell>
          <cell r="C414" t="str">
            <v>N</v>
          </cell>
          <cell r="D414" t="str">
            <v>AB PEX EVERLOC+ X PRESS BV</v>
          </cell>
          <cell r="E414" t="str">
            <v>670779721347</v>
          </cell>
          <cell r="F414" t="str">
            <v>ABPE</v>
          </cell>
          <cell r="G414" t="str">
            <v>BRASS AB DZR</v>
          </cell>
          <cell r="H414">
            <v>25.54</v>
          </cell>
          <cell r="I414">
            <v>3648</v>
          </cell>
          <cell r="J414">
            <v>43637</v>
          </cell>
          <cell r="K414" t="str">
            <v>China</v>
          </cell>
          <cell r="L414" t="str">
            <v>80</v>
          </cell>
          <cell r="M414" t="str">
            <v>0.300</v>
          </cell>
        </row>
        <row r="415">
          <cell r="A415" t="str">
            <v>5414AB 3/4</v>
          </cell>
          <cell r="B415" t="str">
            <v>VIR C</v>
          </cell>
          <cell r="C415" t="str">
            <v>N</v>
          </cell>
          <cell r="D415" t="str">
            <v>AB PEX EVERLOC+ X PRESS BV</v>
          </cell>
          <cell r="E415" t="str">
            <v>670779721354</v>
          </cell>
          <cell r="F415" t="str">
            <v>ABPE</v>
          </cell>
          <cell r="G415" t="str">
            <v>BRASS AB DZR</v>
          </cell>
          <cell r="H415">
            <v>45.64</v>
          </cell>
          <cell r="I415">
            <v>3327</v>
          </cell>
          <cell r="J415">
            <v>43637</v>
          </cell>
          <cell r="K415" t="str">
            <v>China</v>
          </cell>
          <cell r="L415" t="str">
            <v>60</v>
          </cell>
          <cell r="M415" t="str">
            <v>0.540</v>
          </cell>
        </row>
        <row r="416">
          <cell r="A416" t="str">
            <v>5414ABW 1</v>
          </cell>
          <cell r="B416" t="str">
            <v>VIR C</v>
          </cell>
          <cell r="C416" t="str">
            <v>N</v>
          </cell>
          <cell r="D416" t="str">
            <v>AB PEX EVERLOC+ X PRESS WH BV</v>
          </cell>
          <cell r="E416" t="str">
            <v>670779721392</v>
          </cell>
          <cell r="F416" t="str">
            <v>ABPE</v>
          </cell>
          <cell r="G416" t="str">
            <v>BRASS AB DZR</v>
          </cell>
          <cell r="H416">
            <v>69.489999999999995</v>
          </cell>
          <cell r="I416">
            <v>0</v>
          </cell>
          <cell r="J416">
            <v>43637</v>
          </cell>
          <cell r="K416" t="str">
            <v>China</v>
          </cell>
          <cell r="L416" t="str">
            <v>45</v>
          </cell>
        </row>
        <row r="417">
          <cell r="A417" t="str">
            <v>5414ABW 1/2</v>
          </cell>
          <cell r="B417" t="str">
            <v>VIR C</v>
          </cell>
          <cell r="C417" t="str">
            <v>N</v>
          </cell>
          <cell r="D417" t="str">
            <v>AB PEX EVERLOC+ X PRESS WH BV</v>
          </cell>
          <cell r="E417" t="str">
            <v>670779721378</v>
          </cell>
          <cell r="F417" t="str">
            <v>ABPE</v>
          </cell>
          <cell r="G417" t="str">
            <v>BRASS AB DZR</v>
          </cell>
          <cell r="H417">
            <v>25.54</v>
          </cell>
          <cell r="I417">
            <v>0</v>
          </cell>
          <cell r="J417">
            <v>43637</v>
          </cell>
          <cell r="K417" t="str">
            <v>China</v>
          </cell>
          <cell r="L417" t="str">
            <v>80</v>
          </cell>
        </row>
        <row r="418">
          <cell r="A418" t="str">
            <v>5414ABW 3/4</v>
          </cell>
          <cell r="B418" t="str">
            <v>VIR C</v>
          </cell>
          <cell r="C418" t="str">
            <v>N</v>
          </cell>
          <cell r="D418" t="str">
            <v>AB PEX EVERLOC+ X PRESS WH BV</v>
          </cell>
          <cell r="E418" t="str">
            <v>670779721385</v>
          </cell>
          <cell r="F418" t="str">
            <v>ABPE</v>
          </cell>
          <cell r="G418" t="str">
            <v>BRASS AB DZR</v>
          </cell>
          <cell r="H418">
            <v>45.64</v>
          </cell>
          <cell r="I418">
            <v>0</v>
          </cell>
          <cell r="J418">
            <v>43637</v>
          </cell>
          <cell r="K418" t="str">
            <v>China</v>
          </cell>
          <cell r="L418" t="str">
            <v>60</v>
          </cell>
        </row>
        <row r="419">
          <cell r="A419" t="str">
            <v>5415AB 1</v>
          </cell>
          <cell r="B419" t="str">
            <v>VIR C</v>
          </cell>
          <cell r="C419" t="str">
            <v>N</v>
          </cell>
          <cell r="D419" t="str">
            <v>AB PEX EVERLOC+ BALL VLV 1</v>
          </cell>
          <cell r="E419" t="str">
            <v>670779718125</v>
          </cell>
          <cell r="F419" t="str">
            <v>ABPE</v>
          </cell>
          <cell r="G419" t="str">
            <v>BRASS AB</v>
          </cell>
          <cell r="H419">
            <v>66.790000000000006</v>
          </cell>
          <cell r="I419">
            <v>1207</v>
          </cell>
          <cell r="J419">
            <v>43417</v>
          </cell>
          <cell r="K419" t="str">
            <v>China</v>
          </cell>
          <cell r="L419" t="str">
            <v>45</v>
          </cell>
          <cell r="M419" t="str">
            <v>.870</v>
          </cell>
        </row>
        <row r="420">
          <cell r="A420" t="str">
            <v>5415AB 1/2</v>
          </cell>
          <cell r="B420" t="str">
            <v>VIR C</v>
          </cell>
          <cell r="C420" t="str">
            <v>N</v>
          </cell>
          <cell r="D420" t="str">
            <v>AB PEX EVERLOC+ BALL VLV 1/2</v>
          </cell>
          <cell r="E420" t="str">
            <v>670779718101</v>
          </cell>
          <cell r="F420" t="str">
            <v>ABPE</v>
          </cell>
          <cell r="G420" t="str">
            <v>BRASS AB</v>
          </cell>
          <cell r="H420">
            <v>23.85</v>
          </cell>
          <cell r="I420">
            <v>4250</v>
          </cell>
          <cell r="J420">
            <v>43416</v>
          </cell>
          <cell r="K420" t="str">
            <v>China</v>
          </cell>
          <cell r="L420" t="str">
            <v>80</v>
          </cell>
          <cell r="M420" t="str">
            <v>0.302</v>
          </cell>
        </row>
        <row r="421">
          <cell r="A421" t="str">
            <v>5415AB 1-1/2</v>
          </cell>
          <cell r="B421" t="str">
            <v>VIR C</v>
          </cell>
          <cell r="C421" t="str">
            <v>N</v>
          </cell>
          <cell r="D421" t="str">
            <v>AB PEX EVERLOC+ BALL VLV 1-1/2</v>
          </cell>
          <cell r="E421" t="str">
            <v>670779718149</v>
          </cell>
          <cell r="F421" t="str">
            <v>ABPE</v>
          </cell>
          <cell r="G421" t="str">
            <v>BRASS AB</v>
          </cell>
          <cell r="H421">
            <v>159.76</v>
          </cell>
          <cell r="I421">
            <v>674</v>
          </cell>
          <cell r="J421">
            <v>43417</v>
          </cell>
          <cell r="K421" t="str">
            <v>China</v>
          </cell>
          <cell r="L421" t="str">
            <v>20</v>
          </cell>
          <cell r="M421" t="str">
            <v>1.83</v>
          </cell>
        </row>
        <row r="422">
          <cell r="A422" t="str">
            <v>5415AB 1-1/4</v>
          </cell>
          <cell r="B422" t="str">
            <v>VIR C</v>
          </cell>
          <cell r="C422" t="str">
            <v>N</v>
          </cell>
          <cell r="D422" t="str">
            <v>AB PEX EVERLOC+ BALL VLV 1-1/4</v>
          </cell>
          <cell r="E422" t="str">
            <v>670779718132</v>
          </cell>
          <cell r="F422" t="str">
            <v>ABPE</v>
          </cell>
          <cell r="G422" t="str">
            <v>BRASS AB</v>
          </cell>
          <cell r="H422">
            <v>107.39</v>
          </cell>
          <cell r="I422">
            <v>1281</v>
          </cell>
          <cell r="J422">
            <v>43417</v>
          </cell>
          <cell r="K422" t="str">
            <v>China</v>
          </cell>
          <cell r="L422" t="str">
            <v>30</v>
          </cell>
          <cell r="M422" t="str">
            <v>1.30</v>
          </cell>
        </row>
        <row r="423">
          <cell r="A423" t="str">
            <v>5415AB 2</v>
          </cell>
          <cell r="B423" t="str">
            <v>VIR C</v>
          </cell>
          <cell r="C423" t="str">
            <v>N</v>
          </cell>
          <cell r="D423" t="str">
            <v>AB PEX EVERLOC+ BALL VLV 2</v>
          </cell>
          <cell r="E423" t="str">
            <v>670779718156</v>
          </cell>
          <cell r="F423" t="str">
            <v>ABPE</v>
          </cell>
          <cell r="G423" t="str">
            <v>BRASS AB</v>
          </cell>
          <cell r="H423">
            <v>280.98</v>
          </cell>
          <cell r="I423">
            <v>817</v>
          </cell>
          <cell r="J423">
            <v>43417</v>
          </cell>
          <cell r="K423" t="str">
            <v>China</v>
          </cell>
          <cell r="L423" t="str">
            <v>15</v>
          </cell>
          <cell r="M423" t="str">
            <v>3.29</v>
          </cell>
        </row>
        <row r="424">
          <cell r="A424" t="str">
            <v>5415AB 3/4</v>
          </cell>
          <cell r="B424" t="str">
            <v>VIR C</v>
          </cell>
          <cell r="C424" t="str">
            <v>N</v>
          </cell>
          <cell r="D424" t="str">
            <v>AB PEX EVERLOC+ BALL VLV 3/4</v>
          </cell>
          <cell r="E424" t="str">
            <v>670779718118</v>
          </cell>
          <cell r="F424" t="str">
            <v>ABPE</v>
          </cell>
          <cell r="G424" t="str">
            <v>BRASS AB</v>
          </cell>
          <cell r="H424">
            <v>43.66</v>
          </cell>
          <cell r="I424">
            <v>561</v>
          </cell>
          <cell r="J424">
            <v>43416</v>
          </cell>
          <cell r="K424" t="str">
            <v>China</v>
          </cell>
          <cell r="L424" t="str">
            <v>60</v>
          </cell>
          <cell r="M424" t="str">
            <v>0.556</v>
          </cell>
        </row>
        <row r="425">
          <cell r="A425" t="str">
            <v>5415ABD 1</v>
          </cell>
          <cell r="B425" t="str">
            <v>VIR C</v>
          </cell>
          <cell r="C425" t="str">
            <v>N</v>
          </cell>
          <cell r="D425" t="str">
            <v>AB PEX EVERLOC+ C/W DRAIN BV</v>
          </cell>
          <cell r="E425" t="str">
            <v>670779721187</v>
          </cell>
          <cell r="F425" t="str">
            <v>ABPE</v>
          </cell>
          <cell r="G425" t="str">
            <v>BRASS AB DZR</v>
          </cell>
          <cell r="H425">
            <v>76.790000000000006</v>
          </cell>
          <cell r="I425">
            <v>900</v>
          </cell>
          <cell r="J425">
            <v>43637</v>
          </cell>
          <cell r="K425" t="str">
            <v>China</v>
          </cell>
          <cell r="L425" t="str">
            <v>45</v>
          </cell>
          <cell r="M425" t="str">
            <v>0.950</v>
          </cell>
        </row>
        <row r="426">
          <cell r="A426" t="str">
            <v>5415ABD 1/2</v>
          </cell>
          <cell r="B426" t="str">
            <v>VIR C</v>
          </cell>
          <cell r="C426" t="str">
            <v>N</v>
          </cell>
          <cell r="D426" t="str">
            <v>AB PEX EVERLOC+ C/W DRAIN BV</v>
          </cell>
          <cell r="E426" t="str">
            <v>670779721163</v>
          </cell>
          <cell r="F426" t="str">
            <v>ABPE</v>
          </cell>
          <cell r="G426" t="str">
            <v>BRASS AB DZR</v>
          </cell>
          <cell r="H426">
            <v>27.42</v>
          </cell>
          <cell r="I426">
            <v>1470</v>
          </cell>
          <cell r="J426">
            <v>43637</v>
          </cell>
          <cell r="K426" t="str">
            <v>China</v>
          </cell>
          <cell r="L426" t="str">
            <v>80</v>
          </cell>
          <cell r="M426" t="str">
            <v>0.363</v>
          </cell>
        </row>
        <row r="427">
          <cell r="A427" t="str">
            <v>5415ABD 3/4</v>
          </cell>
          <cell r="B427" t="str">
            <v>VIR C</v>
          </cell>
          <cell r="C427" t="str">
            <v>N</v>
          </cell>
          <cell r="D427" t="str">
            <v>AB PEX EVERLOC+ C/W DRAIN BV</v>
          </cell>
          <cell r="E427" t="str">
            <v>670779721170</v>
          </cell>
          <cell r="F427" t="str">
            <v>ABPE</v>
          </cell>
          <cell r="G427" t="str">
            <v>BRASS AB DZR</v>
          </cell>
          <cell r="H427">
            <v>50.18</v>
          </cell>
          <cell r="I427">
            <v>1677</v>
          </cell>
          <cell r="J427">
            <v>43637</v>
          </cell>
          <cell r="K427" t="str">
            <v>China</v>
          </cell>
          <cell r="L427" t="str">
            <v>60</v>
          </cell>
          <cell r="M427" t="str">
            <v>0.622</v>
          </cell>
        </row>
        <row r="428">
          <cell r="A428" t="str">
            <v>5415ABDW 1</v>
          </cell>
          <cell r="B428" t="str">
            <v>VIR C</v>
          </cell>
          <cell r="C428" t="str">
            <v>N</v>
          </cell>
          <cell r="D428" t="str">
            <v>AB PEX EVERLOC+ C/W DRN WH BV</v>
          </cell>
          <cell r="E428" t="str">
            <v>670779721217</v>
          </cell>
          <cell r="F428" t="str">
            <v>ABPE</v>
          </cell>
          <cell r="G428" t="str">
            <v>BRASS AB DZR</v>
          </cell>
          <cell r="H428">
            <v>76.790000000000006</v>
          </cell>
          <cell r="I428">
            <v>0</v>
          </cell>
          <cell r="J428">
            <v>43637</v>
          </cell>
          <cell r="K428" t="str">
            <v>China</v>
          </cell>
          <cell r="L428" t="str">
            <v>45</v>
          </cell>
        </row>
        <row r="429">
          <cell r="A429" t="str">
            <v>5415ABDW 1/2</v>
          </cell>
          <cell r="B429" t="str">
            <v>VIR C</v>
          </cell>
          <cell r="C429" t="str">
            <v>N</v>
          </cell>
          <cell r="D429" t="str">
            <v>AB PEX EVERLOC+ C/W DRN WH BV</v>
          </cell>
          <cell r="E429" t="str">
            <v>670779721194</v>
          </cell>
          <cell r="F429" t="str">
            <v>ABPE</v>
          </cell>
          <cell r="G429" t="str">
            <v>BRASS AB DZR</v>
          </cell>
          <cell r="H429">
            <v>27.42</v>
          </cell>
          <cell r="I429">
            <v>0</v>
          </cell>
          <cell r="J429">
            <v>43637</v>
          </cell>
          <cell r="K429" t="str">
            <v>China</v>
          </cell>
          <cell r="L429" t="str">
            <v>80</v>
          </cell>
        </row>
        <row r="430">
          <cell r="A430" t="str">
            <v>5415ABDW 3/4</v>
          </cell>
          <cell r="B430" t="str">
            <v>VIR C</v>
          </cell>
          <cell r="C430" t="str">
            <v>N</v>
          </cell>
          <cell r="D430" t="str">
            <v>AB PEX EVERLOC+ C/W DRN WH BV</v>
          </cell>
          <cell r="E430" t="str">
            <v>670779721200</v>
          </cell>
          <cell r="F430" t="str">
            <v>ABPE</v>
          </cell>
          <cell r="G430" t="str">
            <v>BRASS AB DZR</v>
          </cell>
          <cell r="H430">
            <v>50.18</v>
          </cell>
          <cell r="I430">
            <v>0</v>
          </cell>
          <cell r="J430">
            <v>43637</v>
          </cell>
          <cell r="K430" t="str">
            <v>China</v>
          </cell>
          <cell r="L430" t="str">
            <v>60</v>
          </cell>
        </row>
        <row r="431">
          <cell r="A431" t="str">
            <v>5415ABW 1</v>
          </cell>
          <cell r="B431" t="str">
            <v>VIR C</v>
          </cell>
          <cell r="C431" t="str">
            <v>N</v>
          </cell>
          <cell r="D431" t="str">
            <v>AB PEX EVERLOC+ WING BV 1</v>
          </cell>
          <cell r="E431" t="str">
            <v>670779718187</v>
          </cell>
          <cell r="F431" t="str">
            <v>ABPE</v>
          </cell>
          <cell r="G431" t="str">
            <v>BRASS AB</v>
          </cell>
          <cell r="H431">
            <v>66.790000000000006</v>
          </cell>
          <cell r="I431">
            <v>417</v>
          </cell>
          <cell r="J431">
            <v>43419</v>
          </cell>
          <cell r="K431" t="str">
            <v>China</v>
          </cell>
          <cell r="L431" t="str">
            <v>45</v>
          </cell>
          <cell r="M431" t="str">
            <v>0.820</v>
          </cell>
        </row>
        <row r="432">
          <cell r="A432" t="str">
            <v>5415ABW 1/2</v>
          </cell>
          <cell r="B432" t="str">
            <v>VIR C</v>
          </cell>
          <cell r="C432" t="str">
            <v>N</v>
          </cell>
          <cell r="D432" t="str">
            <v>AB PEX EVERLOC+ WING BV 1/2</v>
          </cell>
          <cell r="E432" t="str">
            <v>670779718163</v>
          </cell>
          <cell r="F432" t="str">
            <v>ABPE</v>
          </cell>
          <cell r="G432" t="str">
            <v>BRASS AB</v>
          </cell>
          <cell r="H432">
            <v>23.85</v>
          </cell>
          <cell r="I432">
            <v>294</v>
          </cell>
          <cell r="J432">
            <v>43419</v>
          </cell>
          <cell r="K432" t="str">
            <v>China</v>
          </cell>
          <cell r="L432" t="str">
            <v>80</v>
          </cell>
          <cell r="M432" t="str">
            <v>0.277</v>
          </cell>
        </row>
        <row r="433">
          <cell r="A433" t="str">
            <v>5415ABW 1-1/2</v>
          </cell>
          <cell r="B433" t="str">
            <v>VIR C</v>
          </cell>
          <cell r="C433" t="str">
            <v>N</v>
          </cell>
          <cell r="D433" t="str">
            <v>AB PEX EVERLOC+ WING BV 1-1/2</v>
          </cell>
          <cell r="E433" t="str">
            <v>670779718200</v>
          </cell>
          <cell r="F433" t="str">
            <v>ABPE</v>
          </cell>
          <cell r="G433" t="str">
            <v>BRASS AB</v>
          </cell>
          <cell r="H433">
            <v>159.76</v>
          </cell>
          <cell r="I433">
            <v>104</v>
          </cell>
          <cell r="J433">
            <v>43419</v>
          </cell>
          <cell r="K433" t="str">
            <v>China</v>
          </cell>
          <cell r="M433" t="str">
            <v>1.82</v>
          </cell>
        </row>
        <row r="434">
          <cell r="A434" t="str">
            <v>5415ABW 1-1/4</v>
          </cell>
          <cell r="B434" t="str">
            <v>VIR C</v>
          </cell>
          <cell r="C434" t="str">
            <v>N</v>
          </cell>
          <cell r="D434" t="str">
            <v>AB PEX EVERLOC+ WING BV 1-1/4</v>
          </cell>
          <cell r="E434" t="str">
            <v>670779718194</v>
          </cell>
          <cell r="F434" t="str">
            <v>ABPE</v>
          </cell>
          <cell r="G434" t="str">
            <v>BRASS AB</v>
          </cell>
          <cell r="H434">
            <v>107.39</v>
          </cell>
          <cell r="I434">
            <v>110</v>
          </cell>
          <cell r="J434">
            <v>43419</v>
          </cell>
          <cell r="K434" t="str">
            <v>China</v>
          </cell>
          <cell r="M434" t="str">
            <v>1.26</v>
          </cell>
        </row>
        <row r="435">
          <cell r="A435" t="str">
            <v>5415ABW 2</v>
          </cell>
          <cell r="B435" t="str">
            <v>VIR C</v>
          </cell>
          <cell r="C435" t="str">
            <v>N</v>
          </cell>
          <cell r="D435" t="str">
            <v>AB PEX EVERLOC+ WING BV 2</v>
          </cell>
          <cell r="E435" t="str">
            <v>670779718217</v>
          </cell>
          <cell r="F435" t="str">
            <v>ABPE</v>
          </cell>
          <cell r="G435" t="str">
            <v>BRASS AB</v>
          </cell>
          <cell r="H435">
            <v>280.98</v>
          </cell>
          <cell r="I435">
            <v>64</v>
          </cell>
          <cell r="J435">
            <v>43419</v>
          </cell>
          <cell r="K435" t="str">
            <v>China</v>
          </cell>
          <cell r="M435" t="str">
            <v>3.29</v>
          </cell>
        </row>
        <row r="436">
          <cell r="A436" t="str">
            <v>5415ABW 3/4</v>
          </cell>
          <cell r="B436" t="str">
            <v>VIR C</v>
          </cell>
          <cell r="C436" t="str">
            <v>N</v>
          </cell>
          <cell r="D436" t="str">
            <v>AB PEX EVERLOC+ WING BV 3/4</v>
          </cell>
          <cell r="E436" t="str">
            <v>670779718170</v>
          </cell>
          <cell r="F436" t="str">
            <v>ABPE</v>
          </cell>
          <cell r="G436" t="str">
            <v>BRASS AB</v>
          </cell>
          <cell r="H436">
            <v>43.66</v>
          </cell>
          <cell r="I436">
            <v>864</v>
          </cell>
          <cell r="J436">
            <v>43419</v>
          </cell>
          <cell r="K436" t="str">
            <v>China</v>
          </cell>
          <cell r="L436" t="str">
            <v>60</v>
          </cell>
          <cell r="M436" t="str">
            <v>0.523</v>
          </cell>
        </row>
        <row r="437">
          <cell r="A437" t="str">
            <v>5416AB 1</v>
          </cell>
          <cell r="B437" t="str">
            <v>VIR C</v>
          </cell>
          <cell r="C437" t="str">
            <v>N</v>
          </cell>
          <cell r="D437" t="str">
            <v>AB PEX EVERLOC+ X FNPT BV</v>
          </cell>
          <cell r="E437" t="str">
            <v>670779721422</v>
          </cell>
          <cell r="F437" t="str">
            <v>ABPE</v>
          </cell>
          <cell r="G437" t="str">
            <v>BRASS AB DZR</v>
          </cell>
          <cell r="H437">
            <v>66.790000000000006</v>
          </cell>
          <cell r="I437">
            <v>321</v>
          </cell>
          <cell r="J437">
            <v>43637</v>
          </cell>
          <cell r="K437" t="str">
            <v>China</v>
          </cell>
          <cell r="L437" t="str">
            <v>45</v>
          </cell>
          <cell r="M437" t="str">
            <v>0.790</v>
          </cell>
        </row>
        <row r="438">
          <cell r="A438" t="str">
            <v>5416AB 1/2</v>
          </cell>
          <cell r="B438" t="str">
            <v>VIR C</v>
          </cell>
          <cell r="C438" t="str">
            <v>N</v>
          </cell>
          <cell r="D438" t="str">
            <v>AB PEX EVERLOC+ X FNPT BV</v>
          </cell>
          <cell r="E438" t="str">
            <v>670779721408</v>
          </cell>
          <cell r="F438" t="str">
            <v>ABPE</v>
          </cell>
          <cell r="G438" t="str">
            <v>BRASS AB DZR</v>
          </cell>
          <cell r="H438">
            <v>23.85</v>
          </cell>
          <cell r="I438">
            <v>1521</v>
          </cell>
          <cell r="J438">
            <v>43637</v>
          </cell>
          <cell r="K438" t="str">
            <v>China</v>
          </cell>
          <cell r="L438" t="str">
            <v>80</v>
          </cell>
          <cell r="M438" t="str">
            <v>.307</v>
          </cell>
        </row>
        <row r="439">
          <cell r="A439" t="str">
            <v>5416AB 3/4</v>
          </cell>
          <cell r="B439" t="str">
            <v>VIR C</v>
          </cell>
          <cell r="C439" t="str">
            <v>N</v>
          </cell>
          <cell r="D439" t="str">
            <v>AB PEX EVERLOC+ X FNPT BV</v>
          </cell>
          <cell r="E439" t="str">
            <v>670779721415</v>
          </cell>
          <cell r="F439" t="str">
            <v>ABPE</v>
          </cell>
          <cell r="G439" t="str">
            <v>BRASS AB DZR</v>
          </cell>
          <cell r="H439">
            <v>43.66</v>
          </cell>
          <cell r="I439">
            <v>986</v>
          </cell>
          <cell r="J439">
            <v>43637</v>
          </cell>
          <cell r="K439" t="str">
            <v>China</v>
          </cell>
          <cell r="L439" t="str">
            <v>60</v>
          </cell>
          <cell r="M439" t="str">
            <v>0.554</v>
          </cell>
        </row>
        <row r="440">
          <cell r="A440" t="str">
            <v>5416ABW 1</v>
          </cell>
          <cell r="B440" t="str">
            <v>VIR C</v>
          </cell>
          <cell r="C440" t="str">
            <v>N</v>
          </cell>
          <cell r="D440" t="str">
            <v>AB PEX EVERLOC+ X FNPT WING BV</v>
          </cell>
          <cell r="E440" t="str">
            <v>670779721453</v>
          </cell>
          <cell r="F440" t="str">
            <v>ABPE</v>
          </cell>
          <cell r="G440" t="str">
            <v>BRASS AB DZR</v>
          </cell>
          <cell r="H440">
            <v>66.790000000000006</v>
          </cell>
          <cell r="I440">
            <v>0</v>
          </cell>
          <cell r="J440">
            <v>43637</v>
          </cell>
          <cell r="K440" t="str">
            <v>China</v>
          </cell>
          <cell r="L440" t="str">
            <v>45</v>
          </cell>
        </row>
        <row r="441">
          <cell r="A441" t="str">
            <v>5416ABW 1/2</v>
          </cell>
          <cell r="B441" t="str">
            <v>VIR C</v>
          </cell>
          <cell r="C441" t="str">
            <v>N</v>
          </cell>
          <cell r="D441" t="str">
            <v>AB PEX EVERLOC+ X FNPT WING BV</v>
          </cell>
          <cell r="E441" t="str">
            <v>670779721439</v>
          </cell>
          <cell r="F441" t="str">
            <v>ABPE</v>
          </cell>
          <cell r="G441" t="str">
            <v>BRASS AB DZR</v>
          </cell>
          <cell r="H441">
            <v>23.85</v>
          </cell>
          <cell r="I441">
            <v>0</v>
          </cell>
          <cell r="J441">
            <v>43637</v>
          </cell>
          <cell r="K441" t="str">
            <v>China</v>
          </cell>
          <cell r="L441" t="str">
            <v>80</v>
          </cell>
        </row>
        <row r="442">
          <cell r="A442" t="str">
            <v>5416ABW 3/4</v>
          </cell>
          <cell r="B442" t="str">
            <v>VIR C</v>
          </cell>
          <cell r="C442" t="str">
            <v>N</v>
          </cell>
          <cell r="D442" t="str">
            <v>AB PEX EVERLOC+ X FNPT WING BV</v>
          </cell>
          <cell r="E442" t="str">
            <v>670779721446</v>
          </cell>
          <cell r="F442" t="str">
            <v>ABPE</v>
          </cell>
          <cell r="G442" t="str">
            <v>BRASS AB DZR</v>
          </cell>
          <cell r="H442">
            <v>43.66</v>
          </cell>
          <cell r="I442">
            <v>0</v>
          </cell>
          <cell r="J442">
            <v>43637</v>
          </cell>
          <cell r="K442" t="str">
            <v>China</v>
          </cell>
          <cell r="L442" t="str">
            <v>60</v>
          </cell>
        </row>
        <row r="443">
          <cell r="A443" t="str">
            <v>5417AB 1</v>
          </cell>
          <cell r="B443" t="str">
            <v>VIR C</v>
          </cell>
          <cell r="C443" t="str">
            <v>N</v>
          </cell>
          <cell r="D443" t="str">
            <v>AB PEX EVERLOC+ X SWEAT BV</v>
          </cell>
          <cell r="E443" t="str">
            <v>670779721484</v>
          </cell>
          <cell r="F443" t="str">
            <v>ABPE</v>
          </cell>
          <cell r="G443" t="str">
            <v>BRASS AB DZR</v>
          </cell>
          <cell r="H443">
            <v>66.790000000000006</v>
          </cell>
          <cell r="I443">
            <v>840</v>
          </cell>
          <cell r="J443">
            <v>43637</v>
          </cell>
          <cell r="K443" t="str">
            <v>China</v>
          </cell>
          <cell r="L443" t="str">
            <v>45</v>
          </cell>
          <cell r="M443" t="str">
            <v>0.744</v>
          </cell>
        </row>
        <row r="444">
          <cell r="A444" t="str">
            <v>5417AB 1/2</v>
          </cell>
          <cell r="B444" t="str">
            <v>VIR C</v>
          </cell>
          <cell r="C444" t="str">
            <v>N</v>
          </cell>
          <cell r="D444" t="str">
            <v>AB PEX EVERLOC+ X SWEAT BV</v>
          </cell>
          <cell r="E444" t="str">
            <v>670779721460</v>
          </cell>
          <cell r="F444" t="str">
            <v>ABPE</v>
          </cell>
          <cell r="G444" t="str">
            <v>BRASS AB DZR</v>
          </cell>
          <cell r="H444">
            <v>23.85</v>
          </cell>
          <cell r="I444">
            <v>2797</v>
          </cell>
          <cell r="J444">
            <v>43637</v>
          </cell>
          <cell r="K444" t="str">
            <v>China</v>
          </cell>
          <cell r="L444" t="str">
            <v>80</v>
          </cell>
          <cell r="M444" t="str">
            <v>0.279</v>
          </cell>
        </row>
        <row r="445">
          <cell r="A445" t="str">
            <v>5417AB 3/4</v>
          </cell>
          <cell r="B445" t="str">
            <v>VIR C</v>
          </cell>
          <cell r="C445" t="str">
            <v>N</v>
          </cell>
          <cell r="D445" t="str">
            <v>AB PEX EVERLOC+ X SWEAT BV</v>
          </cell>
          <cell r="E445" t="str">
            <v>670779721477</v>
          </cell>
          <cell r="F445" t="str">
            <v>ABPE</v>
          </cell>
          <cell r="G445" t="str">
            <v>BRASS AB DZR</v>
          </cell>
          <cell r="H445">
            <v>43.66</v>
          </cell>
          <cell r="I445">
            <v>1486</v>
          </cell>
          <cell r="J445">
            <v>43637</v>
          </cell>
          <cell r="K445" t="str">
            <v>China</v>
          </cell>
          <cell r="L445" t="str">
            <v>60</v>
          </cell>
          <cell r="M445" t="str">
            <v>0.498</v>
          </cell>
        </row>
        <row r="446">
          <cell r="A446" t="str">
            <v>5417ABW 1</v>
          </cell>
          <cell r="B446" t="str">
            <v>VIR C</v>
          </cell>
          <cell r="C446" t="str">
            <v>N</v>
          </cell>
          <cell r="D446" t="str">
            <v>AB PEX EVERLOC+ X SWEAT WH BV</v>
          </cell>
          <cell r="E446" t="str">
            <v>670779721514</v>
          </cell>
          <cell r="F446" t="str">
            <v>ABPE</v>
          </cell>
          <cell r="G446" t="str">
            <v>BRASS AB DZR</v>
          </cell>
          <cell r="H446">
            <v>66.790000000000006</v>
          </cell>
          <cell r="I446">
            <v>0</v>
          </cell>
          <cell r="J446">
            <v>43637</v>
          </cell>
          <cell r="K446" t="str">
            <v>China</v>
          </cell>
          <cell r="L446" t="str">
            <v>45</v>
          </cell>
        </row>
        <row r="447">
          <cell r="A447" t="str">
            <v>5417ABW 1/2</v>
          </cell>
          <cell r="B447" t="str">
            <v>VIR C</v>
          </cell>
          <cell r="C447" t="str">
            <v>N</v>
          </cell>
          <cell r="D447" t="str">
            <v>AB PEX EVERLOC+ X SWEAT WH BV</v>
          </cell>
          <cell r="E447" t="str">
            <v>670779721491</v>
          </cell>
          <cell r="F447" t="str">
            <v>ABPE</v>
          </cell>
          <cell r="G447" t="str">
            <v>BRASS AB DZR</v>
          </cell>
          <cell r="H447">
            <v>23.85</v>
          </cell>
          <cell r="I447">
            <v>0</v>
          </cell>
          <cell r="J447">
            <v>43637</v>
          </cell>
          <cell r="K447" t="str">
            <v>China</v>
          </cell>
          <cell r="L447" t="str">
            <v>80</v>
          </cell>
        </row>
        <row r="448">
          <cell r="A448" t="str">
            <v>5417ABW 3/4</v>
          </cell>
          <cell r="B448" t="str">
            <v>VIR C</v>
          </cell>
          <cell r="C448" t="str">
            <v>N</v>
          </cell>
          <cell r="D448" t="str">
            <v>AB PEX EVERLOC+ X SWEAT WH BV</v>
          </cell>
          <cell r="E448" t="str">
            <v>670779721507</v>
          </cell>
          <cell r="F448" t="str">
            <v>ABPE</v>
          </cell>
          <cell r="G448" t="str">
            <v>BRASS AB DZR</v>
          </cell>
          <cell r="H448">
            <v>43.66</v>
          </cell>
          <cell r="I448">
            <v>483</v>
          </cell>
          <cell r="J448">
            <v>43637</v>
          </cell>
          <cell r="K448" t="str">
            <v>China</v>
          </cell>
          <cell r="L448" t="str">
            <v>60</v>
          </cell>
        </row>
        <row r="449">
          <cell r="A449" t="str">
            <v>5418AB 1</v>
          </cell>
          <cell r="B449" t="str">
            <v>VIR C</v>
          </cell>
          <cell r="C449" t="str">
            <v>N</v>
          </cell>
          <cell r="D449" t="str">
            <v>AB PEX EVERLOC+ X MNPT BV</v>
          </cell>
          <cell r="E449" t="str">
            <v>670779721545</v>
          </cell>
          <cell r="F449" t="str">
            <v>ABPE</v>
          </cell>
          <cell r="G449" t="str">
            <v>BRASS AB DZR</v>
          </cell>
          <cell r="H449">
            <v>66.790000000000006</v>
          </cell>
          <cell r="I449">
            <v>350</v>
          </cell>
          <cell r="J449">
            <v>43637</v>
          </cell>
          <cell r="K449" t="str">
            <v>China</v>
          </cell>
          <cell r="L449" t="str">
            <v>45</v>
          </cell>
          <cell r="M449" t="str">
            <v>0.855</v>
          </cell>
        </row>
        <row r="450">
          <cell r="A450" t="str">
            <v>5418AB 1/2</v>
          </cell>
          <cell r="B450" t="str">
            <v>VIR C</v>
          </cell>
          <cell r="C450" t="str">
            <v>N</v>
          </cell>
          <cell r="D450" t="str">
            <v>AB PEX EVERLOC+ X MNPT BV</v>
          </cell>
          <cell r="E450" t="str">
            <v>670779721521</v>
          </cell>
          <cell r="F450" t="str">
            <v>ABPE</v>
          </cell>
          <cell r="G450" t="str">
            <v>BRASS AB DZR</v>
          </cell>
          <cell r="H450">
            <v>23.85</v>
          </cell>
          <cell r="I450">
            <v>1470</v>
          </cell>
          <cell r="J450">
            <v>43637</v>
          </cell>
          <cell r="K450" t="str">
            <v>China</v>
          </cell>
          <cell r="L450" t="str">
            <v>80</v>
          </cell>
          <cell r="M450" t="str">
            <v>0.318</v>
          </cell>
        </row>
        <row r="451">
          <cell r="A451" t="str">
            <v>5418AB 3/4</v>
          </cell>
          <cell r="B451" t="str">
            <v>VIR C</v>
          </cell>
          <cell r="C451" t="str">
            <v>N</v>
          </cell>
          <cell r="D451" t="str">
            <v>AB PEX EVERLOC+ X MNPT BV</v>
          </cell>
          <cell r="E451" t="str">
            <v>670779721538</v>
          </cell>
          <cell r="F451" t="str">
            <v>ABPE</v>
          </cell>
          <cell r="G451" t="str">
            <v>BRASS AB DZR</v>
          </cell>
          <cell r="H451">
            <v>43.66</v>
          </cell>
          <cell r="I451">
            <v>500</v>
          </cell>
          <cell r="J451">
            <v>43637</v>
          </cell>
          <cell r="K451" t="str">
            <v>China</v>
          </cell>
          <cell r="L451" t="str">
            <v>60</v>
          </cell>
          <cell r="M451" t="str">
            <v>0.544</v>
          </cell>
        </row>
        <row r="452">
          <cell r="A452" t="str">
            <v>5418ABW 1</v>
          </cell>
          <cell r="B452" t="str">
            <v>VIR C</v>
          </cell>
          <cell r="C452" t="str">
            <v>N</v>
          </cell>
          <cell r="D452" t="str">
            <v>AB PEX EVERLOC+ X MNPT WING BV</v>
          </cell>
          <cell r="E452" t="str">
            <v>670779721576</v>
          </cell>
          <cell r="F452" t="str">
            <v>ABPE</v>
          </cell>
          <cell r="G452" t="str">
            <v>BRASS AB DZR</v>
          </cell>
          <cell r="H452">
            <v>66.790000000000006</v>
          </cell>
          <cell r="I452">
            <v>0</v>
          </cell>
          <cell r="J452">
            <v>43637</v>
          </cell>
          <cell r="K452" t="str">
            <v>China</v>
          </cell>
          <cell r="L452" t="str">
            <v>45</v>
          </cell>
        </row>
        <row r="453">
          <cell r="A453" t="str">
            <v>5418ABW 1/2</v>
          </cell>
          <cell r="B453" t="str">
            <v>VIR C</v>
          </cell>
          <cell r="C453" t="str">
            <v>N</v>
          </cell>
          <cell r="D453" t="str">
            <v>AB PEX EVERLOC+ X MNPT WING BV</v>
          </cell>
          <cell r="E453" t="str">
            <v>670779721552</v>
          </cell>
          <cell r="F453" t="str">
            <v>ABPE</v>
          </cell>
          <cell r="G453" t="str">
            <v>BRASS AB DZR</v>
          </cell>
          <cell r="H453">
            <v>23.85</v>
          </cell>
          <cell r="I453">
            <v>0</v>
          </cell>
          <cell r="J453">
            <v>43637</v>
          </cell>
          <cell r="K453" t="str">
            <v>China</v>
          </cell>
          <cell r="L453" t="str">
            <v>80</v>
          </cell>
        </row>
        <row r="454">
          <cell r="A454" t="str">
            <v>5418ABW 3/4</v>
          </cell>
          <cell r="B454" t="str">
            <v>VIR C</v>
          </cell>
          <cell r="C454" t="str">
            <v>N</v>
          </cell>
          <cell r="D454" t="str">
            <v>AB PEX EVERLOC+ X MNPT WING BV</v>
          </cell>
          <cell r="E454" t="str">
            <v>670779721569</v>
          </cell>
          <cell r="F454" t="str">
            <v>ABPE</v>
          </cell>
          <cell r="G454" t="str">
            <v>BRASS AB DZR</v>
          </cell>
          <cell r="H454">
            <v>43.66</v>
          </cell>
          <cell r="I454">
            <v>0</v>
          </cell>
          <cell r="J454">
            <v>43637</v>
          </cell>
          <cell r="K454" t="str">
            <v>China</v>
          </cell>
          <cell r="L454" t="str">
            <v>60</v>
          </cell>
        </row>
        <row r="455">
          <cell r="A455" t="str">
            <v>2412ABHV 1</v>
          </cell>
          <cell r="B455" t="str">
            <v>VIR C</v>
          </cell>
          <cell r="C455" t="str">
            <v>N</v>
          </cell>
          <cell r="D455" t="str">
            <v>ABHV PUMP FLANGE BV FNPT W/DRN</v>
          </cell>
          <cell r="E455" t="str">
            <v>670779731117</v>
          </cell>
          <cell r="F455" t="str">
            <v>ABPF</v>
          </cell>
          <cell r="G455" t="str">
            <v>BRASS AB DZR</v>
          </cell>
          <cell r="H455">
            <v>129.91999999999999</v>
          </cell>
          <cell r="I455">
            <v>97</v>
          </cell>
          <cell r="J455">
            <v>45751</v>
          </cell>
          <cell r="K455" t="str">
            <v>China</v>
          </cell>
          <cell r="L455" t="str">
            <v>6</v>
          </cell>
          <cell r="M455" t="str">
            <v>2.48</v>
          </cell>
        </row>
        <row r="456">
          <cell r="A456" t="str">
            <v>2412ABHV 1-1/2</v>
          </cell>
          <cell r="B456" t="str">
            <v>VIR C</v>
          </cell>
          <cell r="C456" t="str">
            <v>N</v>
          </cell>
          <cell r="D456" t="str">
            <v>ABHV PUMP FLANGE BV FNPT W/DRN</v>
          </cell>
          <cell r="E456" t="str">
            <v>670779731131</v>
          </cell>
          <cell r="F456" t="str">
            <v>ABPF</v>
          </cell>
          <cell r="G456" t="str">
            <v>BRASS AB DZR</v>
          </cell>
          <cell r="H456">
            <v>199.48</v>
          </cell>
          <cell r="I456">
            <v>62</v>
          </cell>
          <cell r="J456">
            <v>45751</v>
          </cell>
          <cell r="K456" t="str">
            <v>China</v>
          </cell>
          <cell r="L456" t="str">
            <v>6</v>
          </cell>
          <cell r="M456" t="str">
            <v>3.98</v>
          </cell>
        </row>
        <row r="457">
          <cell r="A457" t="str">
            <v>2412ABHV 1-1/4</v>
          </cell>
          <cell r="B457" t="str">
            <v>VIR C</v>
          </cell>
          <cell r="C457" t="str">
            <v>N</v>
          </cell>
          <cell r="D457" t="str">
            <v>ABHV PUMP FLANGE BV FNPT W/DRN</v>
          </cell>
          <cell r="E457" t="str">
            <v>670779731124</v>
          </cell>
          <cell r="F457" t="str">
            <v>ABPF</v>
          </cell>
          <cell r="G457" t="str">
            <v>BRASS AB DZR</v>
          </cell>
          <cell r="H457">
            <v>156.37</v>
          </cell>
          <cell r="I457">
            <v>77</v>
          </cell>
          <cell r="J457">
            <v>45751</v>
          </cell>
          <cell r="K457" t="str">
            <v>China</v>
          </cell>
          <cell r="L457" t="str">
            <v>6</v>
          </cell>
          <cell r="M457" t="str">
            <v>2.82</v>
          </cell>
        </row>
        <row r="458">
          <cell r="A458" t="str">
            <v>2412ABHV 2</v>
          </cell>
          <cell r="B458" t="str">
            <v>VIR C</v>
          </cell>
          <cell r="C458" t="str">
            <v>N</v>
          </cell>
          <cell r="D458" t="str">
            <v>ABHV PUMP FLANGE BV FNPT W/DRN</v>
          </cell>
          <cell r="E458" t="str">
            <v>670779731148</v>
          </cell>
          <cell r="F458" t="str">
            <v>ABPF</v>
          </cell>
          <cell r="G458" t="str">
            <v>BRASS AB DZR</v>
          </cell>
          <cell r="H458">
            <v>284.7</v>
          </cell>
          <cell r="I458">
            <v>24</v>
          </cell>
          <cell r="J458">
            <v>45751</v>
          </cell>
          <cell r="K458" t="str">
            <v>China</v>
          </cell>
          <cell r="L458" t="str">
            <v>6</v>
          </cell>
          <cell r="M458" t="str">
            <v>5.32</v>
          </cell>
        </row>
        <row r="459">
          <cell r="A459" t="str">
            <v>2412ABHV 3/4</v>
          </cell>
          <cell r="B459" t="str">
            <v>VIR C</v>
          </cell>
          <cell r="C459" t="str">
            <v>N</v>
          </cell>
          <cell r="D459" t="str">
            <v>ABHV PUMP FLANGE BV FNPT W/DRN</v>
          </cell>
          <cell r="E459" t="str">
            <v>670779731100</v>
          </cell>
          <cell r="F459" t="str">
            <v>ABPF</v>
          </cell>
          <cell r="G459" t="str">
            <v>BRASS AB DZR</v>
          </cell>
          <cell r="H459">
            <v>92.28</v>
          </cell>
          <cell r="I459">
            <v>111</v>
          </cell>
          <cell r="J459">
            <v>45750</v>
          </cell>
          <cell r="K459" t="str">
            <v>China</v>
          </cell>
          <cell r="L459" t="str">
            <v>8</v>
          </cell>
          <cell r="M459" t="str">
            <v>1.78</v>
          </cell>
        </row>
        <row r="460">
          <cell r="A460" t="str">
            <v>2415ABHV 1</v>
          </cell>
          <cell r="B460" t="str">
            <v>VIR C</v>
          </cell>
          <cell r="C460" t="str">
            <v>N</v>
          </cell>
          <cell r="D460" t="str">
            <v>ABHV PUMP FLANGE BV SWT W/DRN</v>
          </cell>
          <cell r="E460" t="str">
            <v>670779731162</v>
          </cell>
          <cell r="F460" t="str">
            <v>ABPF</v>
          </cell>
          <cell r="G460" t="str">
            <v>BRASS AB DZR</v>
          </cell>
          <cell r="H460">
            <v>129.91999999999999</v>
          </cell>
          <cell r="I460">
            <v>198</v>
          </cell>
          <cell r="J460">
            <v>45751</v>
          </cell>
          <cell r="K460" t="str">
            <v>China</v>
          </cell>
          <cell r="L460" t="str">
            <v>6</v>
          </cell>
          <cell r="M460" t="str">
            <v>2.32</v>
          </cell>
        </row>
        <row r="461">
          <cell r="A461" t="str">
            <v>2415ABHV 1-1/2</v>
          </cell>
          <cell r="B461" t="str">
            <v>VIR C</v>
          </cell>
          <cell r="C461" t="str">
            <v>N</v>
          </cell>
          <cell r="D461" t="str">
            <v>ABHV PUMP FLANGE BV SWT W/DRN</v>
          </cell>
          <cell r="E461" t="str">
            <v>670779731186</v>
          </cell>
          <cell r="F461" t="str">
            <v>ABPF</v>
          </cell>
          <cell r="G461" t="str">
            <v>BRASS AB DZR</v>
          </cell>
          <cell r="H461">
            <v>199.48</v>
          </cell>
          <cell r="I461">
            <v>12</v>
          </cell>
          <cell r="J461">
            <v>45751</v>
          </cell>
          <cell r="K461" t="str">
            <v>China</v>
          </cell>
          <cell r="L461" t="str">
            <v>6</v>
          </cell>
          <cell r="M461" t="str">
            <v>3.82</v>
          </cell>
        </row>
        <row r="462">
          <cell r="A462" t="str">
            <v>2415ABHV 1-1/4</v>
          </cell>
          <cell r="B462" t="str">
            <v>VIR C</v>
          </cell>
          <cell r="C462" t="str">
            <v>N</v>
          </cell>
          <cell r="D462" t="str">
            <v>ABHV PUMP FLANGE BV SWT W/DRN</v>
          </cell>
          <cell r="E462" t="str">
            <v>670779731179</v>
          </cell>
          <cell r="F462" t="str">
            <v>ABPF</v>
          </cell>
          <cell r="G462" t="str">
            <v>BRASS AB DZR</v>
          </cell>
          <cell r="H462">
            <v>156.37</v>
          </cell>
          <cell r="I462">
            <v>63</v>
          </cell>
          <cell r="J462">
            <v>45751</v>
          </cell>
          <cell r="K462" t="str">
            <v>China</v>
          </cell>
          <cell r="L462" t="str">
            <v>6</v>
          </cell>
          <cell r="M462" t="str">
            <v>2.65</v>
          </cell>
        </row>
        <row r="463">
          <cell r="A463" t="str">
            <v>2415ABHV 2</v>
          </cell>
          <cell r="B463" t="str">
            <v>VIR C</v>
          </cell>
          <cell r="C463" t="str">
            <v>N</v>
          </cell>
          <cell r="D463" t="str">
            <v>ABHV PUMP FLANGE BV SWT W/DRN</v>
          </cell>
          <cell r="E463" t="str">
            <v>670779731193</v>
          </cell>
          <cell r="F463" t="str">
            <v>ABPF</v>
          </cell>
          <cell r="G463" t="str">
            <v>BRASS AB DZR</v>
          </cell>
          <cell r="H463">
            <v>284.7</v>
          </cell>
          <cell r="I463">
            <v>24</v>
          </cell>
          <cell r="J463">
            <v>45804</v>
          </cell>
          <cell r="K463" t="str">
            <v>China</v>
          </cell>
          <cell r="L463" t="str">
            <v>6</v>
          </cell>
          <cell r="M463" t="str">
            <v>5.32</v>
          </cell>
        </row>
        <row r="464">
          <cell r="A464" t="str">
            <v>2415ABHV 3/4</v>
          </cell>
          <cell r="B464" t="str">
            <v>VIR C</v>
          </cell>
          <cell r="C464" t="str">
            <v>N</v>
          </cell>
          <cell r="D464" t="str">
            <v>ABHV PUMP FLANGE BV SWT W/DRN</v>
          </cell>
          <cell r="E464" t="str">
            <v>670779731155</v>
          </cell>
          <cell r="F464" t="str">
            <v>ABPF</v>
          </cell>
          <cell r="G464" t="str">
            <v>BRASS AB DZR</v>
          </cell>
          <cell r="H464">
            <v>92.28</v>
          </cell>
          <cell r="I464">
            <v>163</v>
          </cell>
          <cell r="J464">
            <v>45751</v>
          </cell>
          <cell r="K464" t="str">
            <v>China</v>
          </cell>
          <cell r="L464" t="str">
            <v>8</v>
          </cell>
          <cell r="M464" t="str">
            <v>1.78</v>
          </cell>
        </row>
        <row r="465">
          <cell r="A465" t="str">
            <v>2417AB 1</v>
          </cell>
          <cell r="B465" t="str">
            <v>VIR C</v>
          </cell>
          <cell r="C465" t="str">
            <v>N</v>
          </cell>
          <cell r="D465" t="str">
            <v>LO LEAD PUMP FLNG BLL VLV IPS</v>
          </cell>
          <cell r="E465" t="str">
            <v>670779700236</v>
          </cell>
          <cell r="F465" t="str">
            <v>ABPF</v>
          </cell>
          <cell r="G465" t="str">
            <v>BRASS AB</v>
          </cell>
          <cell r="H465">
            <v>115.1</v>
          </cell>
          <cell r="I465">
            <v>1046</v>
          </cell>
          <cell r="J465">
            <v>40641</v>
          </cell>
          <cell r="K465" t="str">
            <v>China</v>
          </cell>
          <cell r="L465" t="str">
            <v>18</v>
          </cell>
          <cell r="M465" t="str">
            <v>1.84</v>
          </cell>
        </row>
        <row r="466">
          <cell r="A466" t="str">
            <v>2417AB 1-1/2</v>
          </cell>
          <cell r="B466" t="str">
            <v>VIR C</v>
          </cell>
          <cell r="C466" t="str">
            <v>N</v>
          </cell>
          <cell r="D466" t="str">
            <v>LO LEAD PUMP FLNG BLL VLV IPS</v>
          </cell>
          <cell r="E466" t="str">
            <v>670779700250</v>
          </cell>
          <cell r="F466" t="str">
            <v>ABPF</v>
          </cell>
          <cell r="G466" t="str">
            <v>BRASS AB</v>
          </cell>
          <cell r="H466">
            <v>176.73</v>
          </cell>
          <cell r="I466">
            <v>62</v>
          </cell>
          <cell r="J466">
            <v>40641</v>
          </cell>
          <cell r="K466" t="str">
            <v>China</v>
          </cell>
          <cell r="L466" t="str">
            <v>12</v>
          </cell>
          <cell r="M466" t="str">
            <v>2.64</v>
          </cell>
        </row>
        <row r="467">
          <cell r="A467" t="str">
            <v>2417AB 1-1/4</v>
          </cell>
          <cell r="B467" t="str">
            <v>VIR C</v>
          </cell>
          <cell r="C467" t="str">
            <v>N</v>
          </cell>
          <cell r="D467" t="str">
            <v>LO LEAD PUMP FLNG BLL VLV IPS</v>
          </cell>
          <cell r="E467" t="str">
            <v>670779700243</v>
          </cell>
          <cell r="F467" t="str">
            <v>ABPF</v>
          </cell>
          <cell r="G467" t="str">
            <v>BRASS AB</v>
          </cell>
          <cell r="H467">
            <v>138.53</v>
          </cell>
          <cell r="I467">
            <v>342</v>
          </cell>
          <cell r="J467">
            <v>40641</v>
          </cell>
          <cell r="K467" t="str">
            <v>China</v>
          </cell>
          <cell r="L467" t="str">
            <v>12</v>
          </cell>
          <cell r="M467" t="str">
            <v>2.18</v>
          </cell>
        </row>
        <row r="468">
          <cell r="A468" t="str">
            <v>2417AB 2</v>
          </cell>
          <cell r="B468" t="str">
            <v>VIR C</v>
          </cell>
          <cell r="C468" t="str">
            <v>N</v>
          </cell>
          <cell r="D468" t="str">
            <v>LO LEAD PUMP FLNG BLL VLV IPS</v>
          </cell>
          <cell r="E468" t="str">
            <v>670779700267</v>
          </cell>
          <cell r="F468" t="str">
            <v>ABPF</v>
          </cell>
          <cell r="G468" t="str">
            <v>BRASS AB</v>
          </cell>
          <cell r="H468">
            <v>252.23</v>
          </cell>
          <cell r="I468">
            <v>73</v>
          </cell>
          <cell r="J468">
            <v>40641</v>
          </cell>
          <cell r="K468" t="str">
            <v>China</v>
          </cell>
          <cell r="L468" t="str">
            <v>8</v>
          </cell>
          <cell r="M468" t="str">
            <v>4</v>
          </cell>
        </row>
        <row r="469">
          <cell r="A469" t="str">
            <v>2417AB 3/4</v>
          </cell>
          <cell r="B469" t="str">
            <v>VIR C</v>
          </cell>
          <cell r="C469" t="str">
            <v>N</v>
          </cell>
          <cell r="D469" t="str">
            <v>LO LEAD PUMP FLNG BLL VLV IPS</v>
          </cell>
          <cell r="E469" t="str">
            <v>670779700229</v>
          </cell>
          <cell r="F469" t="str">
            <v>ABPF</v>
          </cell>
          <cell r="G469" t="str">
            <v>BRASS AB</v>
          </cell>
          <cell r="H469">
            <v>81.75</v>
          </cell>
          <cell r="I469">
            <v>39</v>
          </cell>
          <cell r="J469">
            <v>40641</v>
          </cell>
          <cell r="K469" t="str">
            <v>China</v>
          </cell>
          <cell r="L469" t="str">
            <v>24</v>
          </cell>
          <cell r="M469" t="str">
            <v>1.44</v>
          </cell>
        </row>
        <row r="470">
          <cell r="A470" t="str">
            <v>2417ABHV 1</v>
          </cell>
          <cell r="B470" t="str">
            <v>VIR C</v>
          </cell>
          <cell r="C470" t="str">
            <v>N</v>
          </cell>
          <cell r="D470" t="str">
            <v>ABHV PUMP FLANGE BV FNPT</v>
          </cell>
          <cell r="E470" t="str">
            <v>670779731216</v>
          </cell>
          <cell r="F470" t="str">
            <v>ABPF</v>
          </cell>
          <cell r="G470" t="str">
            <v>BRASS AB DZR</v>
          </cell>
          <cell r="H470">
            <v>120.86</v>
          </cell>
          <cell r="I470">
            <v>264</v>
          </cell>
          <cell r="J470">
            <v>45769</v>
          </cell>
          <cell r="K470" t="str">
            <v>China</v>
          </cell>
          <cell r="L470" t="str">
            <v>6</v>
          </cell>
          <cell r="M470" t="str">
            <v>1.98</v>
          </cell>
        </row>
        <row r="471">
          <cell r="A471" t="str">
            <v>2417ABHV 1-1/2</v>
          </cell>
          <cell r="B471" t="str">
            <v>VIR C</v>
          </cell>
          <cell r="C471" t="str">
            <v>N</v>
          </cell>
          <cell r="D471" t="str">
            <v>ABHV PUMP FLANGE BV FNPT</v>
          </cell>
          <cell r="E471" t="str">
            <v>670779731230</v>
          </cell>
          <cell r="F471" t="str">
            <v>ABPF</v>
          </cell>
          <cell r="G471" t="str">
            <v>BRASS AB DZR</v>
          </cell>
          <cell r="H471">
            <v>185.57</v>
          </cell>
          <cell r="I471">
            <v>111</v>
          </cell>
          <cell r="J471">
            <v>45769</v>
          </cell>
          <cell r="K471" t="str">
            <v>China</v>
          </cell>
          <cell r="L471" t="str">
            <v>6</v>
          </cell>
          <cell r="M471" t="str">
            <v>3.48</v>
          </cell>
        </row>
        <row r="472">
          <cell r="A472" t="str">
            <v>2417ABHV 1-1/4</v>
          </cell>
          <cell r="B472" t="str">
            <v>VIR C</v>
          </cell>
          <cell r="C472" t="str">
            <v>N</v>
          </cell>
          <cell r="D472" t="str">
            <v>ABHV PUMP FLANGE BV FNPT</v>
          </cell>
          <cell r="E472" t="str">
            <v>670779731223</v>
          </cell>
          <cell r="F472" t="str">
            <v>ABPF</v>
          </cell>
          <cell r="G472" t="str">
            <v>BRASS AB DZR</v>
          </cell>
          <cell r="H472">
            <v>145.46</v>
          </cell>
          <cell r="I472">
            <v>2560</v>
          </cell>
          <cell r="J472">
            <v>45769</v>
          </cell>
          <cell r="K472" t="str">
            <v>China</v>
          </cell>
          <cell r="L472" t="str">
            <v>6</v>
          </cell>
          <cell r="M472" t="str">
            <v>2.32</v>
          </cell>
        </row>
        <row r="473">
          <cell r="A473" t="str">
            <v>2417ABHV 2</v>
          </cell>
          <cell r="B473" t="str">
            <v>VIR C</v>
          </cell>
          <cell r="C473" t="str">
            <v>N</v>
          </cell>
          <cell r="D473" t="str">
            <v>ABHV PUMP FLANGE BV FNPT</v>
          </cell>
          <cell r="E473" t="str">
            <v>670779731247</v>
          </cell>
          <cell r="F473" t="str">
            <v>ABPF</v>
          </cell>
          <cell r="G473" t="str">
            <v>BRASS AB DZR</v>
          </cell>
          <cell r="H473">
            <v>264.83999999999997</v>
          </cell>
          <cell r="I473">
            <v>48</v>
          </cell>
          <cell r="J473">
            <v>45769</v>
          </cell>
          <cell r="K473" t="str">
            <v>China</v>
          </cell>
          <cell r="L473" t="str">
            <v>6</v>
          </cell>
          <cell r="M473" t="str">
            <v>4.65</v>
          </cell>
        </row>
        <row r="474">
          <cell r="A474" t="str">
            <v>2417ABHV 3/4</v>
          </cell>
          <cell r="B474" t="str">
            <v>VIR C</v>
          </cell>
          <cell r="C474" t="str">
            <v>N</v>
          </cell>
          <cell r="D474" t="str">
            <v>ABHV PUMP FLANGE BV FNPT</v>
          </cell>
          <cell r="E474" t="str">
            <v>670779731209</v>
          </cell>
          <cell r="F474" t="str">
            <v>ABPF</v>
          </cell>
          <cell r="G474" t="str">
            <v>BRASS AB DZR</v>
          </cell>
          <cell r="H474">
            <v>85.84</v>
          </cell>
          <cell r="I474">
            <v>121</v>
          </cell>
          <cell r="J474">
            <v>45751</v>
          </cell>
          <cell r="K474" t="str">
            <v>China</v>
          </cell>
          <cell r="L474" t="str">
            <v>8</v>
          </cell>
          <cell r="M474" t="str">
            <v>1.40</v>
          </cell>
        </row>
        <row r="475">
          <cell r="A475" t="str">
            <v>2419AB 1</v>
          </cell>
          <cell r="B475" t="str">
            <v>VIR C</v>
          </cell>
          <cell r="C475" t="str">
            <v>N</v>
          </cell>
          <cell r="D475" t="str">
            <v>LO LEAD PUMP FLNG BLL VLV SWT</v>
          </cell>
          <cell r="E475" t="str">
            <v>670779700335</v>
          </cell>
          <cell r="F475" t="str">
            <v>ABPF</v>
          </cell>
          <cell r="G475" t="str">
            <v>BRASS AB</v>
          </cell>
          <cell r="H475">
            <v>115.1</v>
          </cell>
          <cell r="I475">
            <v>61</v>
          </cell>
          <cell r="J475">
            <v>40641</v>
          </cell>
          <cell r="K475" t="str">
            <v>China</v>
          </cell>
          <cell r="L475" t="str">
            <v>18</v>
          </cell>
          <cell r="M475" t="str">
            <v>1.8</v>
          </cell>
        </row>
        <row r="476">
          <cell r="A476" t="str">
            <v>2419AB 1-1/2</v>
          </cell>
          <cell r="B476" t="str">
            <v>VIR C</v>
          </cell>
          <cell r="C476" t="str">
            <v>N</v>
          </cell>
          <cell r="D476" t="str">
            <v>LO LEAD PUMP FLNG BLL VLV SWT</v>
          </cell>
          <cell r="E476" t="str">
            <v>670779700359</v>
          </cell>
          <cell r="F476" t="str">
            <v>ABPF</v>
          </cell>
          <cell r="G476" t="str">
            <v>BRASS AB</v>
          </cell>
          <cell r="H476">
            <v>176.73</v>
          </cell>
          <cell r="I476">
            <v>221</v>
          </cell>
          <cell r="J476">
            <v>40641</v>
          </cell>
          <cell r="K476" t="str">
            <v>China</v>
          </cell>
          <cell r="L476" t="str">
            <v>12</v>
          </cell>
          <cell r="M476" t="str">
            <v>2.6</v>
          </cell>
        </row>
        <row r="477">
          <cell r="A477" t="str">
            <v>2419AB 1-1/4</v>
          </cell>
          <cell r="B477" t="str">
            <v>VIR C</v>
          </cell>
          <cell r="C477" t="str">
            <v>N</v>
          </cell>
          <cell r="D477" t="str">
            <v>LO LEAD PUMP FLNG BLL VLV SWT</v>
          </cell>
          <cell r="E477" t="str">
            <v>670779700342</v>
          </cell>
          <cell r="F477" t="str">
            <v>ABPF</v>
          </cell>
          <cell r="G477" t="str">
            <v>BRASS AB</v>
          </cell>
          <cell r="H477">
            <v>138.53</v>
          </cell>
          <cell r="I477">
            <v>88</v>
          </cell>
          <cell r="J477">
            <v>40641</v>
          </cell>
          <cell r="K477" t="str">
            <v>China</v>
          </cell>
          <cell r="L477" t="str">
            <v>18</v>
          </cell>
          <cell r="M477" t="str">
            <v>2.1</v>
          </cell>
        </row>
        <row r="478">
          <cell r="A478" t="str">
            <v>2419AB 2</v>
          </cell>
          <cell r="B478" t="str">
            <v>VIR C</v>
          </cell>
          <cell r="C478" t="str">
            <v>N</v>
          </cell>
          <cell r="D478" t="str">
            <v>LO LEAD PUMP FLNG BLL VLV SWT</v>
          </cell>
          <cell r="E478" t="str">
            <v>670779700366</v>
          </cell>
          <cell r="F478" t="str">
            <v>ABPF</v>
          </cell>
          <cell r="G478" t="str">
            <v>BRASS AB</v>
          </cell>
          <cell r="H478">
            <v>252.23</v>
          </cell>
          <cell r="I478">
            <v>292</v>
          </cell>
          <cell r="J478">
            <v>40641</v>
          </cell>
          <cell r="K478" t="str">
            <v>China</v>
          </cell>
          <cell r="L478" t="str">
            <v>8</v>
          </cell>
          <cell r="M478" t="str">
            <v>3.84</v>
          </cell>
        </row>
        <row r="479">
          <cell r="A479" t="str">
            <v>2419AB 3/4</v>
          </cell>
          <cell r="B479" t="str">
            <v>VIR C</v>
          </cell>
          <cell r="C479" t="str">
            <v>N</v>
          </cell>
          <cell r="D479" t="str">
            <v>LO LEAD PUMP FLNG BLL VLV SWT</v>
          </cell>
          <cell r="E479" t="str">
            <v>670779700328</v>
          </cell>
          <cell r="F479" t="str">
            <v>ABPF</v>
          </cell>
          <cell r="G479" t="str">
            <v>BRASS AB</v>
          </cell>
          <cell r="H479">
            <v>81.75</v>
          </cell>
          <cell r="I479">
            <v>773</v>
          </cell>
          <cell r="J479">
            <v>40641</v>
          </cell>
          <cell r="K479" t="str">
            <v>China</v>
          </cell>
          <cell r="L479" t="str">
            <v>24</v>
          </cell>
          <cell r="M479" t="str">
            <v>1.42</v>
          </cell>
        </row>
        <row r="480">
          <cell r="A480" t="str">
            <v>2419ABHV 1</v>
          </cell>
          <cell r="B480" t="str">
            <v>VIR C</v>
          </cell>
          <cell r="C480" t="str">
            <v>N</v>
          </cell>
          <cell r="D480" t="str">
            <v>ABHV PUMP FLANGE BV SWT</v>
          </cell>
          <cell r="E480" t="str">
            <v>670779731261</v>
          </cell>
          <cell r="F480" t="str">
            <v>ABPF</v>
          </cell>
          <cell r="G480" t="str">
            <v>BRASS AB DZR</v>
          </cell>
          <cell r="H480">
            <v>120.86</v>
          </cell>
          <cell r="I480">
            <v>180</v>
          </cell>
          <cell r="J480">
            <v>45772</v>
          </cell>
          <cell r="K480" t="str">
            <v>China</v>
          </cell>
          <cell r="L480" t="str">
            <v>6</v>
          </cell>
          <cell r="M480" t="str">
            <v>1.98</v>
          </cell>
        </row>
        <row r="481">
          <cell r="A481" t="str">
            <v>2419ABHV 1-1/2</v>
          </cell>
          <cell r="B481" t="str">
            <v>VIR C</v>
          </cell>
          <cell r="C481" t="str">
            <v>N</v>
          </cell>
          <cell r="D481" t="str">
            <v>ABHV PUMP FLANGE BV SWT</v>
          </cell>
          <cell r="E481" t="str">
            <v>670779731285</v>
          </cell>
          <cell r="F481" t="str">
            <v>ABPF</v>
          </cell>
          <cell r="G481" t="str">
            <v>BRASS AB DZR</v>
          </cell>
          <cell r="H481">
            <v>185.57</v>
          </cell>
          <cell r="I481">
            <v>82</v>
          </cell>
          <cell r="J481">
            <v>45772</v>
          </cell>
          <cell r="K481" t="str">
            <v>China</v>
          </cell>
          <cell r="L481" t="str">
            <v>6</v>
          </cell>
          <cell r="M481" t="str">
            <v>3.48</v>
          </cell>
        </row>
        <row r="482">
          <cell r="A482" t="str">
            <v>2419ABHV 1-1/4</v>
          </cell>
          <cell r="B482" t="str">
            <v>VIR C</v>
          </cell>
          <cell r="C482" t="str">
            <v>N</v>
          </cell>
          <cell r="D482" t="str">
            <v>ABHV PUMP FLANGE BV SWT</v>
          </cell>
          <cell r="E482" t="str">
            <v>670779731278</v>
          </cell>
          <cell r="F482" t="str">
            <v>ABPF</v>
          </cell>
          <cell r="G482" t="str">
            <v>BRASS AB DZR</v>
          </cell>
          <cell r="H482">
            <v>145.46</v>
          </cell>
          <cell r="I482">
            <v>321</v>
          </cell>
          <cell r="J482">
            <v>45772</v>
          </cell>
          <cell r="K482" t="str">
            <v>China</v>
          </cell>
          <cell r="L482" t="str">
            <v>6</v>
          </cell>
          <cell r="M482" t="str">
            <v>2.15</v>
          </cell>
        </row>
        <row r="483">
          <cell r="A483" t="str">
            <v>2419ABHV 2</v>
          </cell>
          <cell r="B483" t="str">
            <v>VIR C</v>
          </cell>
          <cell r="C483" t="str">
            <v>N</v>
          </cell>
          <cell r="D483" t="str">
            <v>ABHV PUMP FLANGE BV SWT</v>
          </cell>
          <cell r="E483" t="str">
            <v>670779731292</v>
          </cell>
          <cell r="F483" t="str">
            <v>ABPF</v>
          </cell>
          <cell r="G483" t="str">
            <v>BRASS AB DZR</v>
          </cell>
          <cell r="H483">
            <v>264.83999999999997</v>
          </cell>
          <cell r="I483">
            <v>28</v>
          </cell>
          <cell r="J483">
            <v>45772</v>
          </cell>
          <cell r="K483" t="str">
            <v>China</v>
          </cell>
          <cell r="L483" t="str">
            <v>6</v>
          </cell>
          <cell r="M483" t="str">
            <v>4.65</v>
          </cell>
        </row>
        <row r="484">
          <cell r="A484" t="str">
            <v>2419ABHV 3/4</v>
          </cell>
          <cell r="B484" t="str">
            <v>VIR C</v>
          </cell>
          <cell r="C484" t="str">
            <v>N</v>
          </cell>
          <cell r="D484" t="str">
            <v>ABHV PUMP FLANGE BV SWT</v>
          </cell>
          <cell r="E484" t="str">
            <v>670779731254</v>
          </cell>
          <cell r="F484" t="str">
            <v>ABPF</v>
          </cell>
          <cell r="G484" t="str">
            <v>BRASS AB DZR</v>
          </cell>
          <cell r="H484">
            <v>85.84</v>
          </cell>
          <cell r="I484">
            <v>503</v>
          </cell>
          <cell r="J484">
            <v>45769</v>
          </cell>
          <cell r="K484" t="str">
            <v>China</v>
          </cell>
          <cell r="L484" t="str">
            <v>8</v>
          </cell>
          <cell r="M484" t="str">
            <v>1.40</v>
          </cell>
        </row>
        <row r="485">
          <cell r="A485" t="str">
            <v>2420ABHV 1</v>
          </cell>
          <cell r="B485" t="str">
            <v>VIR C</v>
          </cell>
          <cell r="C485" t="str">
            <v>N</v>
          </cell>
          <cell r="D485" t="str">
            <v>ABHV PUMP FLANGE BV EzPress</v>
          </cell>
          <cell r="E485" t="str">
            <v>670779731315</v>
          </cell>
          <cell r="F485" t="str">
            <v>ABPF</v>
          </cell>
          <cell r="G485" t="str">
            <v>BRASS AB DZR</v>
          </cell>
          <cell r="H485">
            <v>126.9</v>
          </cell>
          <cell r="I485">
            <v>5388</v>
          </cell>
          <cell r="J485">
            <v>45772</v>
          </cell>
          <cell r="K485" t="str">
            <v>China</v>
          </cell>
          <cell r="L485" t="str">
            <v>6</v>
          </cell>
          <cell r="M485" t="str">
            <v>1.98</v>
          </cell>
        </row>
        <row r="486">
          <cell r="A486" t="str">
            <v>2420ABHV 1-1/2</v>
          </cell>
          <cell r="B486" t="str">
            <v>VIR C</v>
          </cell>
          <cell r="C486" t="str">
            <v>N</v>
          </cell>
          <cell r="D486" t="str">
            <v>ABHV PUMP FLANGE BV EzPress</v>
          </cell>
          <cell r="E486" t="str">
            <v>670779731339</v>
          </cell>
          <cell r="F486" t="str">
            <v>ABPF</v>
          </cell>
          <cell r="G486" t="str">
            <v>BRASS AB DZR</v>
          </cell>
          <cell r="H486">
            <v>194.84</v>
          </cell>
          <cell r="I486">
            <v>25</v>
          </cell>
          <cell r="J486">
            <v>45772</v>
          </cell>
          <cell r="K486" t="str">
            <v>China</v>
          </cell>
          <cell r="L486" t="str">
            <v>6</v>
          </cell>
          <cell r="M486" t="str">
            <v>3.48</v>
          </cell>
        </row>
        <row r="487">
          <cell r="A487" t="str">
            <v>2420ABHV 1-1/4</v>
          </cell>
          <cell r="B487" t="str">
            <v>VIR C</v>
          </cell>
          <cell r="C487" t="str">
            <v>N</v>
          </cell>
          <cell r="D487" t="str">
            <v>ABHV PUMP FLANGE BV EzPress</v>
          </cell>
          <cell r="E487" t="str">
            <v>670779731322</v>
          </cell>
          <cell r="F487" t="str">
            <v>ABPF</v>
          </cell>
          <cell r="G487" t="str">
            <v>BRASS AB DZR</v>
          </cell>
          <cell r="H487">
            <v>152.72999999999999</v>
          </cell>
          <cell r="I487">
            <v>1387</v>
          </cell>
          <cell r="J487">
            <v>45772</v>
          </cell>
          <cell r="K487" t="str">
            <v>China</v>
          </cell>
          <cell r="L487" t="str">
            <v>6</v>
          </cell>
          <cell r="M487" t="str">
            <v>2.32</v>
          </cell>
        </row>
        <row r="488">
          <cell r="A488" t="str">
            <v>2420ABHV 2</v>
          </cell>
          <cell r="B488" t="str">
            <v>VIR C</v>
          </cell>
          <cell r="C488" t="str">
            <v>N</v>
          </cell>
          <cell r="D488" t="str">
            <v>ABHV PUMP FLANGE BV EzPress</v>
          </cell>
          <cell r="E488" t="str">
            <v>670779731346</v>
          </cell>
          <cell r="F488" t="str">
            <v>ABPF</v>
          </cell>
          <cell r="G488" t="str">
            <v>BRASS AB DZR</v>
          </cell>
          <cell r="H488">
            <v>278.08</v>
          </cell>
          <cell r="I488">
            <v>0</v>
          </cell>
          <cell r="J488">
            <v>45772</v>
          </cell>
          <cell r="K488" t="str">
            <v>China</v>
          </cell>
          <cell r="L488" t="str">
            <v>6</v>
          </cell>
          <cell r="M488" t="str">
            <v>4.65</v>
          </cell>
        </row>
        <row r="489">
          <cell r="A489" t="str">
            <v>2420ABHV 3/4</v>
          </cell>
          <cell r="B489" t="str">
            <v>VIR C</v>
          </cell>
          <cell r="C489" t="str">
            <v>N</v>
          </cell>
          <cell r="D489" t="str">
            <v>ABHV PUMP FLANGE BV EzPress</v>
          </cell>
          <cell r="E489" t="str">
            <v>670779731308</v>
          </cell>
          <cell r="F489" t="str">
            <v>ABPF</v>
          </cell>
          <cell r="G489" t="str">
            <v>BRASS AB DZR</v>
          </cell>
          <cell r="H489">
            <v>90.13</v>
          </cell>
          <cell r="I489">
            <v>3930</v>
          </cell>
          <cell r="J489">
            <v>45772</v>
          </cell>
          <cell r="K489" t="str">
            <v>China</v>
          </cell>
          <cell r="L489" t="str">
            <v>8</v>
          </cell>
          <cell r="M489" t="str">
            <v>1.40</v>
          </cell>
        </row>
        <row r="490">
          <cell r="A490" t="str">
            <v>2422ABHV 1</v>
          </cell>
          <cell r="B490" t="str">
            <v>VIR C</v>
          </cell>
          <cell r="C490" t="str">
            <v>N</v>
          </cell>
          <cell r="D490" t="str">
            <v>ABHV PMP FLNG BV EzPress w/DRN</v>
          </cell>
          <cell r="E490" t="str">
            <v>670779731360</v>
          </cell>
          <cell r="F490" t="str">
            <v>ABPF</v>
          </cell>
          <cell r="G490" t="str">
            <v>BRASS AB DZR</v>
          </cell>
          <cell r="H490">
            <v>136.41999999999999</v>
          </cell>
          <cell r="I490">
            <v>1436</v>
          </cell>
          <cell r="J490">
            <v>45772</v>
          </cell>
          <cell r="K490" t="str">
            <v>China</v>
          </cell>
          <cell r="L490" t="str">
            <v>6</v>
          </cell>
          <cell r="M490" t="str">
            <v>2.32</v>
          </cell>
        </row>
        <row r="491">
          <cell r="A491" t="str">
            <v>2422ABHV 1-1/2</v>
          </cell>
          <cell r="B491" t="str">
            <v>VIR C</v>
          </cell>
          <cell r="C491" t="str">
            <v>N</v>
          </cell>
          <cell r="D491" t="str">
            <v>ABHV PMP FLNG BV EzPress w/DRN</v>
          </cell>
          <cell r="E491" t="str">
            <v>670779731384</v>
          </cell>
          <cell r="F491" t="str">
            <v>ABPF</v>
          </cell>
          <cell r="G491" t="str">
            <v>BRASS AB DZR</v>
          </cell>
          <cell r="H491">
            <v>209.46</v>
          </cell>
          <cell r="I491">
            <v>0</v>
          </cell>
          <cell r="J491">
            <v>45772</v>
          </cell>
          <cell r="K491" t="str">
            <v>China</v>
          </cell>
          <cell r="L491" t="str">
            <v>6</v>
          </cell>
          <cell r="M491" t="str">
            <v>3.98</v>
          </cell>
        </row>
        <row r="492">
          <cell r="A492" t="str">
            <v>2422ABHV 1-1/4</v>
          </cell>
          <cell r="B492" t="str">
            <v>VIR C</v>
          </cell>
          <cell r="C492" t="str">
            <v>N</v>
          </cell>
          <cell r="D492" t="str">
            <v>ABHV PMP FLNG BV EzPress w/DRN</v>
          </cell>
          <cell r="E492" t="str">
            <v>670779731377</v>
          </cell>
          <cell r="F492" t="str">
            <v>ABPF</v>
          </cell>
          <cell r="G492" t="str">
            <v>BRASS AB DZR</v>
          </cell>
          <cell r="H492">
            <v>164.18</v>
          </cell>
          <cell r="I492">
            <v>170</v>
          </cell>
          <cell r="J492">
            <v>45772</v>
          </cell>
          <cell r="K492" t="str">
            <v>China</v>
          </cell>
          <cell r="L492" t="str">
            <v>6</v>
          </cell>
          <cell r="M492" t="str">
            <v>2.65</v>
          </cell>
        </row>
        <row r="493">
          <cell r="A493" t="str">
            <v>2422ABHV 2</v>
          </cell>
          <cell r="B493" t="str">
            <v>VIR C</v>
          </cell>
          <cell r="C493" t="str">
            <v>N</v>
          </cell>
          <cell r="D493" t="str">
            <v>ABHV PMP FLNG BV EzPress w/DRN</v>
          </cell>
          <cell r="E493" t="str">
            <v>670779731391</v>
          </cell>
          <cell r="F493" t="str">
            <v>ABPF</v>
          </cell>
          <cell r="G493" t="str">
            <v>BRASS AB DZR</v>
          </cell>
          <cell r="H493">
            <v>298.94</v>
          </cell>
          <cell r="I493">
            <v>21</v>
          </cell>
          <cell r="J493">
            <v>45772</v>
          </cell>
          <cell r="K493" t="str">
            <v>China</v>
          </cell>
          <cell r="L493" t="str">
            <v>6</v>
          </cell>
          <cell r="M493" t="str">
            <v>5.32</v>
          </cell>
        </row>
        <row r="494">
          <cell r="A494" t="str">
            <v>2422ABHV 3/4</v>
          </cell>
          <cell r="B494" t="str">
            <v>VIR C</v>
          </cell>
          <cell r="C494" t="str">
            <v>N</v>
          </cell>
          <cell r="D494" t="str">
            <v>ABHV PMP FLNG BV EzPress w/DRN</v>
          </cell>
          <cell r="E494" t="str">
            <v>670779731353</v>
          </cell>
          <cell r="F494" t="str">
            <v>ABPF</v>
          </cell>
          <cell r="G494" t="str">
            <v>BRASS AB DZR</v>
          </cell>
          <cell r="H494">
            <v>96.89</v>
          </cell>
          <cell r="I494">
            <v>865</v>
          </cell>
          <cell r="J494">
            <v>45772</v>
          </cell>
          <cell r="K494" t="str">
            <v>China</v>
          </cell>
          <cell r="L494" t="str">
            <v>8</v>
          </cell>
          <cell r="M494" t="str">
            <v>1.78</v>
          </cell>
        </row>
        <row r="495">
          <cell r="A495" t="str">
            <v>2424AB 1</v>
          </cell>
          <cell r="B495" t="str">
            <v>VIR C</v>
          </cell>
          <cell r="C495" t="str">
            <v>N</v>
          </cell>
          <cell r="D495" t="str">
            <v>AB PUMP FLNG BV PEX F1960</v>
          </cell>
          <cell r="E495" t="str">
            <v>670779730486</v>
          </cell>
          <cell r="F495" t="str">
            <v>ABPF</v>
          </cell>
          <cell r="G495" t="str">
            <v>BRASS AB</v>
          </cell>
          <cell r="H495">
            <v>60.48</v>
          </cell>
          <cell r="I495">
            <v>2997</v>
          </cell>
          <cell r="J495">
            <v>45436</v>
          </cell>
          <cell r="K495" t="str">
            <v>China</v>
          </cell>
          <cell r="L495" t="str">
            <v>24</v>
          </cell>
        </row>
        <row r="496">
          <cell r="A496" t="str">
            <v>2424AB 3/4</v>
          </cell>
          <cell r="B496" t="str">
            <v>VIR C</v>
          </cell>
          <cell r="C496" t="str">
            <v>N</v>
          </cell>
          <cell r="D496" t="str">
            <v>AB PUMP FLNG BV PEX F1960</v>
          </cell>
          <cell r="E496" t="str">
            <v>670779730479</v>
          </cell>
          <cell r="F496" t="str">
            <v>ABPF</v>
          </cell>
          <cell r="G496" t="str">
            <v>BRASS AB</v>
          </cell>
          <cell r="H496">
            <v>50.74</v>
          </cell>
          <cell r="I496">
            <v>2989</v>
          </cell>
          <cell r="J496">
            <v>45436</v>
          </cell>
          <cell r="K496" t="str">
            <v>China</v>
          </cell>
          <cell r="L496" t="str">
            <v>24</v>
          </cell>
        </row>
        <row r="497">
          <cell r="A497" t="str">
            <v>2424ABHV 1</v>
          </cell>
          <cell r="B497" t="str">
            <v>VIR C</v>
          </cell>
          <cell r="C497" t="str">
            <v>N</v>
          </cell>
          <cell r="D497" t="str">
            <v>ABHV PUMP FLNG BV PEX F1960</v>
          </cell>
          <cell r="E497" t="str">
            <v>670779730950</v>
          </cell>
          <cell r="F497" t="str">
            <v>ABPF</v>
          </cell>
          <cell r="G497" t="str">
            <v>BRASS AB</v>
          </cell>
          <cell r="H497">
            <v>66.53</v>
          </cell>
          <cell r="I497">
            <v>289</v>
          </cell>
          <cell r="J497">
            <v>45666</v>
          </cell>
          <cell r="K497" t="str">
            <v>China</v>
          </cell>
          <cell r="L497" t="str">
            <v>24</v>
          </cell>
          <cell r="M497" t="str">
            <v>1.65</v>
          </cell>
        </row>
        <row r="498">
          <cell r="A498" t="str">
            <v>2424ABHV 3/4</v>
          </cell>
          <cell r="B498" t="str">
            <v>VIR C</v>
          </cell>
          <cell r="C498" t="str">
            <v>N</v>
          </cell>
          <cell r="D498" t="str">
            <v>ABHV PUMP FLNG BV PEX F1960</v>
          </cell>
          <cell r="E498" t="str">
            <v>670779730943</v>
          </cell>
          <cell r="F498" t="str">
            <v>ABPF</v>
          </cell>
          <cell r="G498" t="str">
            <v>BRASS AB</v>
          </cell>
          <cell r="H498">
            <v>55.81</v>
          </cell>
          <cell r="I498">
            <v>239</v>
          </cell>
          <cell r="J498">
            <v>45666</v>
          </cell>
          <cell r="K498" t="str">
            <v>China</v>
          </cell>
          <cell r="L498" t="str">
            <v>24</v>
          </cell>
          <cell r="M498" t="str">
            <v>1.28</v>
          </cell>
        </row>
        <row r="499">
          <cell r="A499" t="str">
            <v>2425AB 1</v>
          </cell>
          <cell r="B499" t="str">
            <v>VIR C</v>
          </cell>
          <cell r="C499" t="str">
            <v>N</v>
          </cell>
          <cell r="D499" t="str">
            <v>AB PUMP FLNG BV PEX F1960 W/DR</v>
          </cell>
          <cell r="E499" t="str">
            <v>670779730509</v>
          </cell>
          <cell r="F499" t="str">
            <v>ABPF</v>
          </cell>
          <cell r="G499" t="str">
            <v>BRASS AB</v>
          </cell>
          <cell r="H499">
            <v>82.14</v>
          </cell>
          <cell r="I499">
            <v>1503</v>
          </cell>
          <cell r="J499">
            <v>45436</v>
          </cell>
          <cell r="K499" t="str">
            <v>China</v>
          </cell>
          <cell r="L499" t="str">
            <v>24</v>
          </cell>
        </row>
        <row r="500">
          <cell r="A500" t="str">
            <v>2425AB 3/4</v>
          </cell>
          <cell r="B500" t="str">
            <v>VIR C</v>
          </cell>
          <cell r="C500" t="str">
            <v>N</v>
          </cell>
          <cell r="D500" t="str">
            <v>AB PUMP FLNG BV PEX F1960 W/DR</v>
          </cell>
          <cell r="E500" t="str">
            <v>670779730493</v>
          </cell>
          <cell r="F500" t="str">
            <v>ABPF</v>
          </cell>
          <cell r="G500" t="str">
            <v>BRASS AB</v>
          </cell>
          <cell r="H500">
            <v>72.14</v>
          </cell>
          <cell r="I500">
            <v>1483</v>
          </cell>
          <cell r="J500">
            <v>45436</v>
          </cell>
          <cell r="K500" t="str">
            <v>China</v>
          </cell>
          <cell r="L500" t="str">
            <v>24</v>
          </cell>
        </row>
        <row r="501">
          <cell r="A501" t="str">
            <v>2425ABHV 1</v>
          </cell>
          <cell r="B501" t="str">
            <v>VIR C</v>
          </cell>
          <cell r="C501" t="str">
            <v>N</v>
          </cell>
          <cell r="D501" t="str">
            <v>ABHV PUMP FLNG BV PEX F1960 W/</v>
          </cell>
          <cell r="E501" t="str">
            <v>670779730974</v>
          </cell>
          <cell r="F501" t="str">
            <v>ABPF</v>
          </cell>
          <cell r="G501" t="str">
            <v>BRASS AB</v>
          </cell>
          <cell r="H501">
            <v>90.35</v>
          </cell>
          <cell r="I501">
            <v>289</v>
          </cell>
          <cell r="J501">
            <v>45666</v>
          </cell>
          <cell r="K501" t="str">
            <v>China</v>
          </cell>
          <cell r="L501" t="str">
            <v>24</v>
          </cell>
          <cell r="M501" t="str">
            <v>1.98</v>
          </cell>
        </row>
        <row r="502">
          <cell r="A502" t="str">
            <v>2425ABHV 3/4</v>
          </cell>
          <cell r="B502" t="str">
            <v>VIR C</v>
          </cell>
          <cell r="C502" t="str">
            <v>N</v>
          </cell>
          <cell r="D502" t="str">
            <v>ABHV PUMP FLNG BV PEX F1960 W/</v>
          </cell>
          <cell r="E502" t="str">
            <v>670779730967</v>
          </cell>
          <cell r="F502" t="str">
            <v>ABPF</v>
          </cell>
          <cell r="G502" t="str">
            <v>BRASS AB</v>
          </cell>
          <cell r="H502">
            <v>79.349999999999994</v>
          </cell>
          <cell r="I502">
            <v>240</v>
          </cell>
          <cell r="J502">
            <v>45666</v>
          </cell>
          <cell r="K502" t="str">
            <v>China</v>
          </cell>
          <cell r="L502" t="str">
            <v>24</v>
          </cell>
          <cell r="M502" t="str">
            <v>1.65</v>
          </cell>
        </row>
        <row r="503">
          <cell r="A503" t="str">
            <v>1501AB 20MM 1/2</v>
          </cell>
          <cell r="B503" t="str">
            <v>VIR 1</v>
          </cell>
          <cell r="C503" t="str">
            <v>N</v>
          </cell>
          <cell r="D503" t="str">
            <v>PP-RCT GREY BALL VALVE 1/2</v>
          </cell>
          <cell r="E503" t="str">
            <v>670779712925</v>
          </cell>
          <cell r="F503" t="str">
            <v>ABPP</v>
          </cell>
          <cell r="H503">
            <v>48.35</v>
          </cell>
          <cell r="I503">
            <v>1432</v>
          </cell>
          <cell r="J503">
            <v>43488</v>
          </cell>
          <cell r="K503" t="str">
            <v>Italy</v>
          </cell>
          <cell r="L503" t="str">
            <v>40</v>
          </cell>
          <cell r="M503" t="str">
            <v>0.25</v>
          </cell>
        </row>
        <row r="504">
          <cell r="A504" t="str">
            <v>1501AB 25MM 3/4</v>
          </cell>
          <cell r="B504" t="str">
            <v>VIR 1</v>
          </cell>
          <cell r="C504" t="str">
            <v>N</v>
          </cell>
          <cell r="D504" t="str">
            <v>PP-RCT GREY BALL VALVE 3/4</v>
          </cell>
          <cell r="E504" t="str">
            <v>670779712932</v>
          </cell>
          <cell r="F504" t="str">
            <v>ABPP</v>
          </cell>
          <cell r="H504">
            <v>50.95</v>
          </cell>
          <cell r="I504">
            <v>1300</v>
          </cell>
          <cell r="J504">
            <v>43488</v>
          </cell>
          <cell r="K504" t="str">
            <v>Italy</v>
          </cell>
          <cell r="L504" t="str">
            <v>35</v>
          </cell>
          <cell r="M504" t="str">
            <v>.33</v>
          </cell>
        </row>
        <row r="505">
          <cell r="A505" t="str">
            <v>1501AB 32MM 1</v>
          </cell>
          <cell r="B505" t="str">
            <v>VIR 1</v>
          </cell>
          <cell r="C505" t="str">
            <v>N</v>
          </cell>
          <cell r="D505" t="str">
            <v>PP-RCT GREY BALL VALVE 1</v>
          </cell>
          <cell r="E505" t="str">
            <v>670779712949</v>
          </cell>
          <cell r="F505" t="str">
            <v>ABPP</v>
          </cell>
          <cell r="H505">
            <v>60.3</v>
          </cell>
          <cell r="I505">
            <v>464</v>
          </cell>
          <cell r="J505">
            <v>43488</v>
          </cell>
          <cell r="K505" t="str">
            <v>Italy</v>
          </cell>
          <cell r="L505" t="str">
            <v>25</v>
          </cell>
          <cell r="M505" t="str">
            <v>0.42</v>
          </cell>
        </row>
        <row r="506">
          <cell r="A506" t="str">
            <v>1501AB 40MM 1-1/4</v>
          </cell>
          <cell r="B506" t="str">
            <v>VIR 1</v>
          </cell>
          <cell r="C506" t="str">
            <v>N</v>
          </cell>
          <cell r="D506" t="str">
            <v>PP-RCT GREY BALL VALVE 1-1/4</v>
          </cell>
          <cell r="E506" t="str">
            <v>670779712956</v>
          </cell>
          <cell r="F506" t="str">
            <v>ABPP</v>
          </cell>
          <cell r="H506">
            <v>98.15</v>
          </cell>
          <cell r="I506">
            <v>249</v>
          </cell>
          <cell r="J506">
            <v>43488</v>
          </cell>
          <cell r="K506" t="str">
            <v>Italy</v>
          </cell>
          <cell r="L506" t="str">
            <v>15</v>
          </cell>
          <cell r="M506" t="str">
            <v>.77</v>
          </cell>
        </row>
        <row r="507">
          <cell r="A507" t="str">
            <v>1501AB 50MM 1-1/2</v>
          </cell>
          <cell r="B507" t="str">
            <v>VIR 1</v>
          </cell>
          <cell r="C507" t="str">
            <v>N</v>
          </cell>
          <cell r="D507" t="str">
            <v>PP-RCT GREY BALL VALVE 1-1/2</v>
          </cell>
          <cell r="E507" t="str">
            <v>670779712963</v>
          </cell>
          <cell r="F507" t="str">
            <v>ABPP</v>
          </cell>
          <cell r="H507">
            <v>126.5</v>
          </cell>
          <cell r="I507">
            <v>247</v>
          </cell>
          <cell r="J507">
            <v>43488</v>
          </cell>
          <cell r="K507" t="str">
            <v>Italy</v>
          </cell>
          <cell r="L507" t="str">
            <v>5</v>
          </cell>
          <cell r="M507" t="str">
            <v>1.12</v>
          </cell>
        </row>
        <row r="508">
          <cell r="A508" t="str">
            <v>1501AB 63MM 2</v>
          </cell>
          <cell r="B508" t="str">
            <v>VIR 1</v>
          </cell>
          <cell r="C508" t="str">
            <v>N</v>
          </cell>
          <cell r="D508" t="str">
            <v>PP-RCT GREY BALL VALVE 2</v>
          </cell>
          <cell r="E508" t="str">
            <v>670779712970</v>
          </cell>
          <cell r="F508" t="str">
            <v>ABPP</v>
          </cell>
          <cell r="H508">
            <v>182.01</v>
          </cell>
          <cell r="I508">
            <v>116</v>
          </cell>
          <cell r="J508">
            <v>43488</v>
          </cell>
          <cell r="K508" t="str">
            <v>Italy</v>
          </cell>
          <cell r="L508" t="str">
            <v>5</v>
          </cell>
          <cell r="M508" t="str">
            <v>2.06</v>
          </cell>
        </row>
        <row r="509">
          <cell r="A509" t="str">
            <v>1501AB 90MM 3</v>
          </cell>
          <cell r="B509" t="str">
            <v>VIR 1</v>
          </cell>
          <cell r="C509" t="str">
            <v>N</v>
          </cell>
          <cell r="D509" t="str">
            <v>PP-RCT GREY BALL VALVE 3</v>
          </cell>
          <cell r="E509" t="str">
            <v>670779716558</v>
          </cell>
          <cell r="F509" t="str">
            <v>ABPP</v>
          </cell>
          <cell r="H509">
            <v>397.12</v>
          </cell>
          <cell r="I509">
            <v>48</v>
          </cell>
          <cell r="J509">
            <v>43488</v>
          </cell>
          <cell r="K509" t="str">
            <v>Italy</v>
          </cell>
          <cell r="L509" t="str">
            <v>3</v>
          </cell>
          <cell r="M509" t="str">
            <v>4.80</v>
          </cell>
        </row>
        <row r="510">
          <cell r="A510" t="str">
            <v>1501PAB 20MM 1/2</v>
          </cell>
          <cell r="B510" t="str">
            <v>VIR 1</v>
          </cell>
          <cell r="C510" t="str">
            <v>N</v>
          </cell>
          <cell r="D510" t="str">
            <v>PP-RCT GREEN BALL VALVE 1/2</v>
          </cell>
          <cell r="E510" t="str">
            <v>670779720968</v>
          </cell>
          <cell r="F510" t="str">
            <v>ABPP</v>
          </cell>
          <cell r="H510">
            <v>54.15</v>
          </cell>
          <cell r="I510">
            <v>180</v>
          </cell>
          <cell r="J510">
            <v>43490</v>
          </cell>
          <cell r="K510" t="str">
            <v>Italy</v>
          </cell>
          <cell r="L510" t="str">
            <v>40</v>
          </cell>
          <cell r="M510" t="str">
            <v>0.25</v>
          </cell>
        </row>
        <row r="511">
          <cell r="A511" t="str">
            <v>1501PAB 25MM 3/4</v>
          </cell>
          <cell r="B511" t="str">
            <v>VIR 1</v>
          </cell>
          <cell r="C511" t="str">
            <v>N</v>
          </cell>
          <cell r="D511" t="str">
            <v>PP-RCT GREEN BALL VALVE 3/4</v>
          </cell>
          <cell r="E511" t="str">
            <v>670779720975</v>
          </cell>
          <cell r="F511" t="str">
            <v>ABPP</v>
          </cell>
          <cell r="H511">
            <v>57.06</v>
          </cell>
          <cell r="I511">
            <v>544</v>
          </cell>
          <cell r="J511">
            <v>43490</v>
          </cell>
          <cell r="K511" t="str">
            <v>Italy</v>
          </cell>
          <cell r="L511" t="str">
            <v>35</v>
          </cell>
          <cell r="M511" t="str">
            <v>.33</v>
          </cell>
        </row>
        <row r="512">
          <cell r="A512" t="str">
            <v>1501PAB 32MM 1</v>
          </cell>
          <cell r="B512" t="str">
            <v>VIR 1</v>
          </cell>
          <cell r="C512" t="str">
            <v>N</v>
          </cell>
          <cell r="D512" t="str">
            <v>PP-RCT GREEN BALL VALVE 1</v>
          </cell>
          <cell r="E512" t="str">
            <v>670779714486</v>
          </cell>
          <cell r="F512" t="str">
            <v>ABPP</v>
          </cell>
          <cell r="H512">
            <v>67.540000000000006</v>
          </cell>
          <cell r="I512">
            <v>559</v>
          </cell>
          <cell r="J512">
            <v>43488</v>
          </cell>
          <cell r="K512" t="str">
            <v>Italy</v>
          </cell>
          <cell r="L512" t="str">
            <v>25</v>
          </cell>
          <cell r="M512" t="str">
            <v>0.42</v>
          </cell>
        </row>
        <row r="513">
          <cell r="A513" t="str">
            <v>1501PAB 40MM 1-1/4</v>
          </cell>
          <cell r="B513" t="str">
            <v>VIR 1</v>
          </cell>
          <cell r="C513" t="str">
            <v>N</v>
          </cell>
          <cell r="D513" t="str">
            <v>PP-RCT GREEN BALL VALVE 1-1/4</v>
          </cell>
          <cell r="E513" t="str">
            <v>670779720982</v>
          </cell>
          <cell r="F513" t="str">
            <v>ABPP</v>
          </cell>
          <cell r="H513">
            <v>109.93</v>
          </cell>
          <cell r="I513">
            <v>214</v>
          </cell>
          <cell r="J513">
            <v>43490</v>
          </cell>
          <cell r="K513" t="str">
            <v>Italy</v>
          </cell>
          <cell r="L513" t="str">
            <v>15</v>
          </cell>
          <cell r="M513" t="str">
            <v>.77</v>
          </cell>
        </row>
        <row r="514">
          <cell r="A514" t="str">
            <v>1501PAB 50MM 1-1/2</v>
          </cell>
          <cell r="B514" t="str">
            <v>VIR 1</v>
          </cell>
          <cell r="C514" t="str">
            <v>N</v>
          </cell>
          <cell r="D514" t="str">
            <v>PP-RCT GREEN BALL VALVE 1-1/2</v>
          </cell>
          <cell r="E514" t="str">
            <v>670779720999</v>
          </cell>
          <cell r="F514" t="str">
            <v>ABPP</v>
          </cell>
          <cell r="H514">
            <v>141.68</v>
          </cell>
          <cell r="I514">
            <v>298</v>
          </cell>
          <cell r="J514">
            <v>43490</v>
          </cell>
          <cell r="K514" t="str">
            <v>Italy</v>
          </cell>
          <cell r="L514" t="str">
            <v>10</v>
          </cell>
          <cell r="M514" t="str">
            <v>1.12</v>
          </cell>
        </row>
        <row r="515">
          <cell r="A515" t="str">
            <v>1501PAB 63MM 2</v>
          </cell>
          <cell r="B515" t="str">
            <v>VIR 1</v>
          </cell>
          <cell r="C515" t="str">
            <v>N</v>
          </cell>
          <cell r="D515" t="str">
            <v>PP-RCT GREEN BALL VALVE 2</v>
          </cell>
          <cell r="E515" t="str">
            <v>670779721002</v>
          </cell>
          <cell r="F515" t="str">
            <v>ABPP</v>
          </cell>
          <cell r="H515">
            <v>203.85</v>
          </cell>
          <cell r="I515">
            <v>1136</v>
          </cell>
          <cell r="J515">
            <v>43490</v>
          </cell>
          <cell r="K515" t="str">
            <v>Italy</v>
          </cell>
          <cell r="L515" t="str">
            <v>5</v>
          </cell>
          <cell r="M515" t="str">
            <v>2.06</v>
          </cell>
        </row>
        <row r="516">
          <cell r="A516" t="str">
            <v>1501PAB 75MM 2-1/2</v>
          </cell>
          <cell r="B516" t="str">
            <v>VIR 1</v>
          </cell>
          <cell r="C516" t="str">
            <v>N</v>
          </cell>
          <cell r="D516" t="str">
            <v>PP-RCT GREEN BALL VALVE 2-1/2</v>
          </cell>
          <cell r="E516" t="str">
            <v>670779721019</v>
          </cell>
          <cell r="F516" t="str">
            <v>ABPP</v>
          </cell>
          <cell r="H516">
            <v>320.44</v>
          </cell>
          <cell r="I516">
            <v>0</v>
          </cell>
          <cell r="J516">
            <v>43490</v>
          </cell>
          <cell r="K516" t="str">
            <v>Italy</v>
          </cell>
          <cell r="L516" t="str">
            <v>4</v>
          </cell>
          <cell r="M516" t="str">
            <v>3.10</v>
          </cell>
        </row>
        <row r="517">
          <cell r="A517" t="str">
            <v>1501PAB 90MM 3</v>
          </cell>
          <cell r="B517" t="str">
            <v>VIR 1</v>
          </cell>
          <cell r="C517" t="str">
            <v>N</v>
          </cell>
          <cell r="D517" t="str">
            <v>PP-RCT GREEN BALL VALVE 3</v>
          </cell>
          <cell r="E517" t="str">
            <v>670779721026</v>
          </cell>
          <cell r="F517" t="str">
            <v>ABPP</v>
          </cell>
          <cell r="H517">
            <v>444.77</v>
          </cell>
          <cell r="I517">
            <v>45</v>
          </cell>
          <cell r="J517">
            <v>43488</v>
          </cell>
          <cell r="K517" t="str">
            <v>Italy</v>
          </cell>
          <cell r="L517" t="str">
            <v>3</v>
          </cell>
          <cell r="M517" t="str">
            <v>4.80</v>
          </cell>
        </row>
        <row r="518">
          <cell r="A518" t="str">
            <v>1509AB 20MM 1/2</v>
          </cell>
          <cell r="B518" t="str">
            <v>VIR 1</v>
          </cell>
          <cell r="C518" t="str">
            <v>N</v>
          </cell>
          <cell r="D518" t="str">
            <v>PPR Ball SOCKETx F1807 PEX</v>
          </cell>
          <cell r="E518" t="str">
            <v>670779712659</v>
          </cell>
          <cell r="F518" t="str">
            <v>ABPP</v>
          </cell>
          <cell r="G518" t="str">
            <v>PPR-80</v>
          </cell>
          <cell r="H518">
            <v>85.78</v>
          </cell>
          <cell r="I518">
            <v>0</v>
          </cell>
          <cell r="J518">
            <v>43493</v>
          </cell>
          <cell r="K518" t="str">
            <v>Italy</v>
          </cell>
          <cell r="L518" t="str">
            <v>30</v>
          </cell>
          <cell r="M518" t="str">
            <v>0.25</v>
          </cell>
        </row>
        <row r="519">
          <cell r="A519" t="str">
            <v>1509AB 25MM 3/4</v>
          </cell>
          <cell r="B519" t="str">
            <v>VIR 1</v>
          </cell>
          <cell r="C519" t="str">
            <v>N</v>
          </cell>
          <cell r="D519" t="str">
            <v>PPR Ball SOCKETx F1807 PEX</v>
          </cell>
          <cell r="E519" t="str">
            <v>670779712666</v>
          </cell>
          <cell r="F519" t="str">
            <v>ABPP</v>
          </cell>
          <cell r="G519" t="str">
            <v>PPR-80</v>
          </cell>
          <cell r="H519">
            <v>97.96</v>
          </cell>
          <cell r="I519">
            <v>0</v>
          </cell>
          <cell r="J519">
            <v>43493</v>
          </cell>
          <cell r="K519" t="str">
            <v>Italy</v>
          </cell>
          <cell r="L519" t="str">
            <v>25</v>
          </cell>
          <cell r="M519" t="str">
            <v>.33</v>
          </cell>
        </row>
        <row r="520">
          <cell r="A520" t="str">
            <v>1509AB 32MM 1</v>
          </cell>
          <cell r="B520" t="str">
            <v>VIR 1</v>
          </cell>
          <cell r="C520" t="str">
            <v>N</v>
          </cell>
          <cell r="D520" t="str">
            <v>PPR Ball SOCKETx F1807 PEX</v>
          </cell>
          <cell r="E520" t="str">
            <v>670779712673</v>
          </cell>
          <cell r="F520" t="str">
            <v>ABPP</v>
          </cell>
          <cell r="G520" t="str">
            <v>PPR-80</v>
          </cell>
          <cell r="H520">
            <v>113.84</v>
          </cell>
          <cell r="I520">
            <v>0</v>
          </cell>
          <cell r="J520">
            <v>43493</v>
          </cell>
          <cell r="K520" t="str">
            <v>Italy</v>
          </cell>
          <cell r="L520" t="str">
            <v>20</v>
          </cell>
          <cell r="M520" t="str">
            <v>.33</v>
          </cell>
        </row>
        <row r="521">
          <cell r="A521" t="str">
            <v>1510AB 20MM 1/2</v>
          </cell>
          <cell r="B521" t="str">
            <v>VIR 1</v>
          </cell>
          <cell r="C521" t="str">
            <v>N</v>
          </cell>
          <cell r="D521" t="str">
            <v>PP-RCT GREY BV SxPEX F1807</v>
          </cell>
          <cell r="E521" t="str">
            <v>670779713328</v>
          </cell>
          <cell r="F521" t="str">
            <v>ABPP</v>
          </cell>
          <cell r="H521">
            <v>85.78</v>
          </cell>
          <cell r="I521">
            <v>0</v>
          </cell>
          <cell r="J521">
            <v>43490</v>
          </cell>
          <cell r="K521" t="str">
            <v>Italy</v>
          </cell>
          <cell r="L521" t="str">
            <v>30</v>
          </cell>
          <cell r="M521" t="str">
            <v>0.25</v>
          </cell>
        </row>
        <row r="522">
          <cell r="A522" t="str">
            <v>1510AB 25MM 3/4</v>
          </cell>
          <cell r="B522" t="str">
            <v>VIR 1</v>
          </cell>
          <cell r="C522" t="str">
            <v>N</v>
          </cell>
          <cell r="D522" t="str">
            <v>PP-RCT GREY BV SxPEX F1807</v>
          </cell>
          <cell r="E522" t="str">
            <v>670779713335</v>
          </cell>
          <cell r="F522" t="str">
            <v>ABPP</v>
          </cell>
          <cell r="H522">
            <v>97.96</v>
          </cell>
          <cell r="I522">
            <v>0</v>
          </cell>
          <cell r="J522">
            <v>43490</v>
          </cell>
          <cell r="K522" t="str">
            <v>Italy</v>
          </cell>
          <cell r="L522" t="str">
            <v>25</v>
          </cell>
          <cell r="M522" t="str">
            <v>.33</v>
          </cell>
        </row>
        <row r="523">
          <cell r="A523" t="str">
            <v>1510AB 32MM 1</v>
          </cell>
          <cell r="B523" t="str">
            <v>VIR 1</v>
          </cell>
          <cell r="C523" t="str">
            <v>N</v>
          </cell>
          <cell r="D523" t="str">
            <v>PP-RCT GREY BV SxPEX F1807</v>
          </cell>
          <cell r="E523" t="str">
            <v>670779713342</v>
          </cell>
          <cell r="F523" t="str">
            <v>ABPP</v>
          </cell>
          <cell r="H523">
            <v>113.84</v>
          </cell>
          <cell r="I523">
            <v>0</v>
          </cell>
          <cell r="J523">
            <v>43490</v>
          </cell>
          <cell r="K523" t="str">
            <v>Italy</v>
          </cell>
          <cell r="L523" t="str">
            <v>20</v>
          </cell>
          <cell r="M523" t="str">
            <v>.33</v>
          </cell>
        </row>
        <row r="524">
          <cell r="A524" t="str">
            <v>1510PAB 20MM 1/2</v>
          </cell>
          <cell r="B524" t="str">
            <v>VIR 1</v>
          </cell>
          <cell r="C524" t="str">
            <v>N</v>
          </cell>
          <cell r="D524" t="str">
            <v>PP-RCT GREEN BV SxPEX F1807</v>
          </cell>
          <cell r="E524" t="str">
            <v>670779721033</v>
          </cell>
          <cell r="F524" t="str">
            <v>ABPP</v>
          </cell>
          <cell r="H524">
            <v>96.07</v>
          </cell>
          <cell r="I524">
            <v>0</v>
          </cell>
          <cell r="J524">
            <v>43490</v>
          </cell>
          <cell r="K524" t="str">
            <v>Italy</v>
          </cell>
          <cell r="L524" t="str">
            <v>30</v>
          </cell>
          <cell r="M524" t="str">
            <v>0.25</v>
          </cell>
        </row>
        <row r="525">
          <cell r="A525" t="str">
            <v>1510PAB 25MM 3/4</v>
          </cell>
          <cell r="B525" t="str">
            <v>VIR 1</v>
          </cell>
          <cell r="C525" t="str">
            <v>N</v>
          </cell>
          <cell r="D525" t="str">
            <v>PP-RCT GREEN BV SxPEX F1807</v>
          </cell>
          <cell r="E525" t="str">
            <v>670779721040</v>
          </cell>
          <cell r="F525" t="str">
            <v>ABPP</v>
          </cell>
          <cell r="H525">
            <v>109.72</v>
          </cell>
          <cell r="I525">
            <v>0</v>
          </cell>
          <cell r="J525">
            <v>43490</v>
          </cell>
          <cell r="K525" t="str">
            <v>Italy</v>
          </cell>
          <cell r="L525" t="str">
            <v>25</v>
          </cell>
          <cell r="M525" t="str">
            <v>.33</v>
          </cell>
        </row>
        <row r="526">
          <cell r="A526" t="str">
            <v>1510PAB 32MM 1</v>
          </cell>
          <cell r="B526" t="str">
            <v>VIR 1</v>
          </cell>
          <cell r="C526" t="str">
            <v>N</v>
          </cell>
          <cell r="D526" t="str">
            <v>PP-RCT GREEN BV SxPEX F1807</v>
          </cell>
          <cell r="E526" t="str">
            <v>670779721057</v>
          </cell>
          <cell r="F526" t="str">
            <v>ABPP</v>
          </cell>
          <cell r="H526">
            <v>127.5</v>
          </cell>
          <cell r="I526">
            <v>0</v>
          </cell>
          <cell r="J526">
            <v>43490</v>
          </cell>
          <cell r="K526" t="str">
            <v>Italy</v>
          </cell>
          <cell r="L526" t="str">
            <v>20</v>
          </cell>
          <cell r="M526" t="str">
            <v>.33</v>
          </cell>
        </row>
        <row r="527">
          <cell r="A527" t="str">
            <v>1516AB 20MM 1/2</v>
          </cell>
          <cell r="B527" t="str">
            <v>VIR 1</v>
          </cell>
          <cell r="C527" t="str">
            <v>N</v>
          </cell>
          <cell r="D527" t="str">
            <v>PP-RCT GREY BV SxPEX F1960</v>
          </cell>
          <cell r="E527" t="str">
            <v>670779712994</v>
          </cell>
          <cell r="F527" t="str">
            <v>ABPP</v>
          </cell>
          <cell r="H527">
            <v>85.78</v>
          </cell>
          <cell r="I527">
            <v>1006</v>
          </cell>
          <cell r="J527">
            <v>43490</v>
          </cell>
          <cell r="K527" t="str">
            <v>Italy</v>
          </cell>
          <cell r="L527" t="str">
            <v>30</v>
          </cell>
          <cell r="M527" t="str">
            <v>0.25</v>
          </cell>
        </row>
        <row r="528">
          <cell r="A528" t="str">
            <v>1516AB 25MM 3/4</v>
          </cell>
          <cell r="B528" t="str">
            <v>VIR 1</v>
          </cell>
          <cell r="C528" t="str">
            <v>N</v>
          </cell>
          <cell r="D528" t="str">
            <v>PP-RCT GREY BV SxPEX F1960</v>
          </cell>
          <cell r="E528" t="str">
            <v>670779713007</v>
          </cell>
          <cell r="F528" t="str">
            <v>ABPP</v>
          </cell>
          <cell r="H528">
            <v>97.96</v>
          </cell>
          <cell r="I528">
            <v>1398</v>
          </cell>
          <cell r="J528">
            <v>43490</v>
          </cell>
          <cell r="K528" t="str">
            <v>Italy</v>
          </cell>
          <cell r="L528" t="str">
            <v>25</v>
          </cell>
          <cell r="M528" t="str">
            <v>.33</v>
          </cell>
        </row>
        <row r="529">
          <cell r="A529" t="str">
            <v>1516AB 32MM 1</v>
          </cell>
          <cell r="B529" t="str">
            <v>VIR 1</v>
          </cell>
          <cell r="C529" t="str">
            <v>N</v>
          </cell>
          <cell r="D529" t="str">
            <v>PP-RCT GREY BV SxPEX F1960</v>
          </cell>
          <cell r="E529" t="str">
            <v>670779713014</v>
          </cell>
          <cell r="F529" t="str">
            <v>ABPP</v>
          </cell>
          <cell r="H529">
            <v>113.84</v>
          </cell>
          <cell r="I529">
            <v>979</v>
          </cell>
          <cell r="J529">
            <v>43490</v>
          </cell>
          <cell r="K529" t="str">
            <v>Italy</v>
          </cell>
          <cell r="L529" t="str">
            <v>20</v>
          </cell>
          <cell r="M529" t="str">
            <v>.33</v>
          </cell>
        </row>
        <row r="530">
          <cell r="A530" t="str">
            <v>1516PAB 20MM 1/2</v>
          </cell>
          <cell r="B530" t="str">
            <v>VIR 1</v>
          </cell>
          <cell r="C530" t="str">
            <v>N</v>
          </cell>
          <cell r="D530" t="str">
            <v>PP-RCT GREEN BV SxPEX F1960</v>
          </cell>
          <cell r="E530" t="str">
            <v>670779721064</v>
          </cell>
          <cell r="F530" t="str">
            <v>ABPP</v>
          </cell>
          <cell r="H530">
            <v>96.07</v>
          </cell>
          <cell r="I530">
            <v>353</v>
          </cell>
          <cell r="J530">
            <v>43490</v>
          </cell>
          <cell r="K530" t="str">
            <v>Italy</v>
          </cell>
          <cell r="L530" t="str">
            <v>30</v>
          </cell>
          <cell r="M530" t="str">
            <v>0.25</v>
          </cell>
        </row>
        <row r="531">
          <cell r="A531" t="str">
            <v>1516PAB 25MM 3/4</v>
          </cell>
          <cell r="B531" t="str">
            <v>VIR 1</v>
          </cell>
          <cell r="C531" t="str">
            <v>N</v>
          </cell>
          <cell r="D531" t="str">
            <v>PP-RCT GREEN BV SxPEX F1960</v>
          </cell>
          <cell r="E531" t="str">
            <v>670779721071</v>
          </cell>
          <cell r="F531" t="str">
            <v>ABPP</v>
          </cell>
          <cell r="H531">
            <v>109.72</v>
          </cell>
          <cell r="I531">
            <v>180</v>
          </cell>
          <cell r="J531">
            <v>43490</v>
          </cell>
          <cell r="K531" t="str">
            <v>Italy</v>
          </cell>
          <cell r="L531" t="str">
            <v>25</v>
          </cell>
          <cell r="M531" t="str">
            <v>.33</v>
          </cell>
        </row>
        <row r="532">
          <cell r="A532" t="str">
            <v>1516PAB 32MM 1</v>
          </cell>
          <cell r="B532" t="str">
            <v>VIR 1</v>
          </cell>
          <cell r="C532" t="str">
            <v>N</v>
          </cell>
          <cell r="D532" t="str">
            <v>PP-RCT GREEN BV SxPEX F1960</v>
          </cell>
          <cell r="E532" t="str">
            <v>670779714493</v>
          </cell>
          <cell r="F532" t="str">
            <v>ABPP</v>
          </cell>
          <cell r="H532">
            <v>127.5</v>
          </cell>
          <cell r="I532">
            <v>151</v>
          </cell>
          <cell r="J532">
            <v>43490</v>
          </cell>
          <cell r="K532" t="str">
            <v>Italy</v>
          </cell>
          <cell r="L532" t="str">
            <v>20</v>
          </cell>
          <cell r="M532" t="str">
            <v>.33</v>
          </cell>
        </row>
        <row r="533">
          <cell r="A533" t="str">
            <v>5004AB 1</v>
          </cell>
          <cell r="B533" t="str">
            <v>VIR C</v>
          </cell>
          <cell r="C533" t="str">
            <v>N</v>
          </cell>
          <cell r="D533" t="str">
            <v>AB PEX F1807 X PRESS BV</v>
          </cell>
          <cell r="E533" t="str">
            <v>670779721309</v>
          </cell>
          <cell r="F533" t="str">
            <v>ABPX</v>
          </cell>
          <cell r="G533" t="str">
            <v>BRASS AB DZR</v>
          </cell>
          <cell r="H533">
            <v>48.99</v>
          </cell>
          <cell r="I533">
            <v>2121</v>
          </cell>
          <cell r="J533">
            <v>43637</v>
          </cell>
          <cell r="K533" t="str">
            <v>China</v>
          </cell>
          <cell r="L533" t="str">
            <v>45</v>
          </cell>
          <cell r="M533" t="str">
            <v>.606</v>
          </cell>
        </row>
        <row r="534">
          <cell r="A534" t="str">
            <v>5004AB 1/2</v>
          </cell>
          <cell r="B534" t="str">
            <v>VIR C</v>
          </cell>
          <cell r="C534" t="str">
            <v>N</v>
          </cell>
          <cell r="D534" t="str">
            <v>AB PEX F1807 X PRESS BV</v>
          </cell>
          <cell r="E534" t="str">
            <v>670779721286</v>
          </cell>
          <cell r="F534" t="str">
            <v>ABPX</v>
          </cell>
          <cell r="G534" t="str">
            <v>BRASS AB DZR</v>
          </cell>
          <cell r="H534">
            <v>20.3</v>
          </cell>
          <cell r="I534">
            <v>10539</v>
          </cell>
          <cell r="J534">
            <v>43637</v>
          </cell>
          <cell r="K534" t="str">
            <v>China</v>
          </cell>
          <cell r="L534" t="str">
            <v>80</v>
          </cell>
          <cell r="M534" t="str">
            <v>.269</v>
          </cell>
        </row>
        <row r="535">
          <cell r="A535" t="str">
            <v>5004AB 3/4</v>
          </cell>
          <cell r="B535" t="str">
            <v>VIR C</v>
          </cell>
          <cell r="C535" t="str">
            <v>N</v>
          </cell>
          <cell r="D535" t="str">
            <v>AB PEX F1807 X PRESS BV</v>
          </cell>
          <cell r="E535" t="str">
            <v>670779721293</v>
          </cell>
          <cell r="F535" t="str">
            <v>ABPX</v>
          </cell>
          <cell r="G535" t="str">
            <v>BRASS AB DZR</v>
          </cell>
          <cell r="H535">
            <v>32.299999999999997</v>
          </cell>
          <cell r="I535">
            <v>4431</v>
          </cell>
          <cell r="J535">
            <v>43637</v>
          </cell>
          <cell r="K535" t="str">
            <v>China</v>
          </cell>
          <cell r="L535" t="str">
            <v>60</v>
          </cell>
          <cell r="M535" t="str">
            <v>.423</v>
          </cell>
        </row>
        <row r="536">
          <cell r="A536" t="str">
            <v>5004ABW 1</v>
          </cell>
          <cell r="B536" t="str">
            <v>VIR C</v>
          </cell>
          <cell r="C536" t="str">
            <v>N</v>
          </cell>
          <cell r="D536" t="str">
            <v>AB PEX F1807 X PRESS WING BV</v>
          </cell>
          <cell r="E536" t="str">
            <v>670779721330</v>
          </cell>
          <cell r="F536" t="str">
            <v>ABPX</v>
          </cell>
          <cell r="G536" t="str">
            <v>BRASS AB DZR</v>
          </cell>
          <cell r="H536">
            <v>48.99</v>
          </cell>
          <cell r="I536">
            <v>0</v>
          </cell>
          <cell r="J536">
            <v>43637</v>
          </cell>
          <cell r="K536" t="str">
            <v>China</v>
          </cell>
          <cell r="L536" t="str">
            <v>45</v>
          </cell>
          <cell r="M536" t="str">
            <v>.573</v>
          </cell>
        </row>
        <row r="537">
          <cell r="A537" t="str">
            <v>5004ABW 1/2</v>
          </cell>
          <cell r="B537" t="str">
            <v>VIR C</v>
          </cell>
          <cell r="C537" t="str">
            <v>N</v>
          </cell>
          <cell r="D537" t="str">
            <v>AB PEX F1807 X PRESS WING BV</v>
          </cell>
          <cell r="E537" t="str">
            <v>670779721316</v>
          </cell>
          <cell r="F537" t="str">
            <v>ABPX</v>
          </cell>
          <cell r="G537" t="str">
            <v>BRASS AB DZR</v>
          </cell>
          <cell r="H537">
            <v>20.3</v>
          </cell>
          <cell r="I537">
            <v>0</v>
          </cell>
          <cell r="J537">
            <v>43637</v>
          </cell>
          <cell r="K537" t="str">
            <v>China</v>
          </cell>
          <cell r="L537" t="str">
            <v>80</v>
          </cell>
          <cell r="M537" t="str">
            <v>.238</v>
          </cell>
        </row>
        <row r="538">
          <cell r="A538" t="str">
            <v>5004ABW 3/4</v>
          </cell>
          <cell r="B538" t="str">
            <v>VIR C</v>
          </cell>
          <cell r="C538" t="str">
            <v>N</v>
          </cell>
          <cell r="D538" t="str">
            <v>AB PEX F1807 X PRESS WING BV</v>
          </cell>
          <cell r="E538" t="str">
            <v>670779721323</v>
          </cell>
          <cell r="F538" t="str">
            <v>ABPX</v>
          </cell>
          <cell r="G538" t="str">
            <v>BRASS AB DZR</v>
          </cell>
          <cell r="H538">
            <v>32.299999999999997</v>
          </cell>
          <cell r="I538">
            <v>0</v>
          </cell>
          <cell r="J538">
            <v>43637</v>
          </cell>
          <cell r="K538" t="str">
            <v>China</v>
          </cell>
          <cell r="L538" t="str">
            <v>60</v>
          </cell>
          <cell r="M538" t="str">
            <v>.390</v>
          </cell>
        </row>
        <row r="539">
          <cell r="A539" t="str">
            <v>5006AB 1</v>
          </cell>
          <cell r="B539" t="str">
            <v>VIR C</v>
          </cell>
          <cell r="C539" t="str">
            <v>N</v>
          </cell>
          <cell r="D539" t="str">
            <v>AB PEX F1807 X MNPT BALL VLV</v>
          </cell>
          <cell r="E539" t="str">
            <v>670779711690</v>
          </cell>
          <cell r="F539" t="str">
            <v>ABPX</v>
          </cell>
          <cell r="G539" t="str">
            <v>BRASS AB</v>
          </cell>
          <cell r="H539">
            <v>44.68</v>
          </cell>
          <cell r="I539">
            <v>305</v>
          </cell>
          <cell r="J539">
            <v>42429</v>
          </cell>
          <cell r="K539" t="str">
            <v>China</v>
          </cell>
          <cell r="L539" t="str">
            <v>45</v>
          </cell>
          <cell r="M539" t="str">
            <v>0.64</v>
          </cell>
        </row>
        <row r="540">
          <cell r="A540" t="str">
            <v>5006AB 1/2</v>
          </cell>
          <cell r="B540" t="str">
            <v>VIR C</v>
          </cell>
          <cell r="C540" t="str">
            <v>N</v>
          </cell>
          <cell r="D540" t="str">
            <v>AB PEX F1807 X MNPT BALL VLV</v>
          </cell>
          <cell r="E540" t="str">
            <v>670779711676</v>
          </cell>
          <cell r="F540" t="str">
            <v>ABPX</v>
          </cell>
          <cell r="G540" t="str">
            <v>BRASS AB</v>
          </cell>
          <cell r="H540">
            <v>18.89</v>
          </cell>
          <cell r="I540">
            <v>1296</v>
          </cell>
          <cell r="J540">
            <v>42429</v>
          </cell>
          <cell r="K540" t="str">
            <v>China</v>
          </cell>
          <cell r="L540" t="str">
            <v>80</v>
          </cell>
          <cell r="M540" t="str">
            <v>0.28</v>
          </cell>
        </row>
        <row r="541">
          <cell r="A541" t="str">
            <v>5006AB 3/4</v>
          </cell>
          <cell r="B541" t="str">
            <v>VIR C</v>
          </cell>
          <cell r="C541" t="str">
            <v>N</v>
          </cell>
          <cell r="D541" t="str">
            <v>AB PEX F1807 X MNPT BALL VLV</v>
          </cell>
          <cell r="E541" t="str">
            <v>670779711683</v>
          </cell>
          <cell r="F541" t="str">
            <v>ABPX</v>
          </cell>
          <cell r="G541" t="str">
            <v>BRASS AB</v>
          </cell>
          <cell r="H541">
            <v>30.05</v>
          </cell>
          <cell r="I541">
            <v>3193</v>
          </cell>
          <cell r="J541">
            <v>42429</v>
          </cell>
          <cell r="K541" t="str">
            <v>China</v>
          </cell>
          <cell r="L541" t="str">
            <v>60</v>
          </cell>
          <cell r="M541" t="str">
            <v>0.42</v>
          </cell>
        </row>
        <row r="542">
          <cell r="A542" t="str">
            <v>5006ABW 1</v>
          </cell>
          <cell r="B542" t="str">
            <v>VIR C</v>
          </cell>
          <cell r="C542" t="str">
            <v>N</v>
          </cell>
          <cell r="D542" t="str">
            <v>AB PEX F1807 X MNPT BALL VLV</v>
          </cell>
          <cell r="E542" t="str">
            <v>670779711720</v>
          </cell>
          <cell r="F542" t="str">
            <v>ABPX</v>
          </cell>
          <cell r="G542" t="str">
            <v>BRASS AB</v>
          </cell>
          <cell r="H542">
            <v>44.68</v>
          </cell>
          <cell r="I542">
            <v>315</v>
          </cell>
          <cell r="J542">
            <v>42431</v>
          </cell>
          <cell r="K542" t="str">
            <v>China</v>
          </cell>
          <cell r="L542" t="str">
            <v>45</v>
          </cell>
          <cell r="M542" t="str">
            <v>0.62</v>
          </cell>
        </row>
        <row r="543">
          <cell r="A543" t="str">
            <v>5006ABW 1/2</v>
          </cell>
          <cell r="B543" t="str">
            <v>VIR C</v>
          </cell>
          <cell r="C543" t="str">
            <v>N</v>
          </cell>
          <cell r="D543" t="str">
            <v>AB PEX F1807 X MNPT BALL VLV</v>
          </cell>
          <cell r="E543" t="str">
            <v>670779711706</v>
          </cell>
          <cell r="F543" t="str">
            <v>ABPX</v>
          </cell>
          <cell r="G543" t="str">
            <v>BRASS AB</v>
          </cell>
          <cell r="H543">
            <v>18.89</v>
          </cell>
          <cell r="I543">
            <v>1972</v>
          </cell>
          <cell r="J543">
            <v>42431</v>
          </cell>
          <cell r="K543" t="str">
            <v>China</v>
          </cell>
          <cell r="L543" t="str">
            <v>80</v>
          </cell>
          <cell r="M543" t="str">
            <v>0.26</v>
          </cell>
        </row>
        <row r="544">
          <cell r="A544" t="str">
            <v>5006ABW 3/4</v>
          </cell>
          <cell r="B544" t="str">
            <v>VIR C</v>
          </cell>
          <cell r="C544" t="str">
            <v>N</v>
          </cell>
          <cell r="D544" t="str">
            <v>AB PEX F1807 X MNPT BALL VLV</v>
          </cell>
          <cell r="E544" t="str">
            <v>670779711713</v>
          </cell>
          <cell r="F544" t="str">
            <v>ABPX</v>
          </cell>
          <cell r="G544" t="str">
            <v>BRASS AB</v>
          </cell>
          <cell r="H544">
            <v>30.05</v>
          </cell>
          <cell r="I544">
            <v>2719</v>
          </cell>
          <cell r="J544">
            <v>42431</v>
          </cell>
          <cell r="K544" t="str">
            <v>China</v>
          </cell>
          <cell r="L544" t="str">
            <v>60</v>
          </cell>
          <cell r="M544" t="str">
            <v>0.38</v>
          </cell>
        </row>
        <row r="545">
          <cell r="A545" t="str">
            <v>5007AB 1</v>
          </cell>
          <cell r="B545" t="str">
            <v>VIR C</v>
          </cell>
          <cell r="C545" t="str">
            <v>N</v>
          </cell>
          <cell r="D545" t="str">
            <v>AB PEX F1807 X SOLDR BALL VLV</v>
          </cell>
          <cell r="E545" t="str">
            <v>670779711089</v>
          </cell>
          <cell r="F545" t="str">
            <v>ABPX</v>
          </cell>
          <cell r="G545" t="str">
            <v>BRASS AB</v>
          </cell>
          <cell r="H545">
            <v>44.68</v>
          </cell>
          <cell r="I545">
            <v>562</v>
          </cell>
          <cell r="J545">
            <v>42079</v>
          </cell>
          <cell r="K545" t="str">
            <v>China</v>
          </cell>
          <cell r="L545" t="str">
            <v>45</v>
          </cell>
          <cell r="M545" t="str">
            <v>0.56</v>
          </cell>
        </row>
        <row r="546">
          <cell r="A546" t="str">
            <v>5007AB 1/2</v>
          </cell>
          <cell r="B546" t="str">
            <v>VIR C</v>
          </cell>
          <cell r="C546" t="str">
            <v>N</v>
          </cell>
          <cell r="D546" t="str">
            <v>AB PEX F1807 X SOLDR BALL VLV</v>
          </cell>
          <cell r="E546" t="str">
            <v>670779711065</v>
          </cell>
          <cell r="F546" t="str">
            <v>ABPX</v>
          </cell>
          <cell r="G546" t="str">
            <v>BRASS AB</v>
          </cell>
          <cell r="H546">
            <v>18.89</v>
          </cell>
          <cell r="I546">
            <v>359</v>
          </cell>
          <cell r="J546">
            <v>42079</v>
          </cell>
          <cell r="K546" t="str">
            <v>China</v>
          </cell>
          <cell r="L546" t="str">
            <v>80</v>
          </cell>
          <cell r="M546" t="str">
            <v>0.24</v>
          </cell>
        </row>
        <row r="547">
          <cell r="A547" t="str">
            <v>5007AB 3/4</v>
          </cell>
          <cell r="B547" t="str">
            <v>VIR C</v>
          </cell>
          <cell r="C547" t="str">
            <v>N</v>
          </cell>
          <cell r="D547" t="str">
            <v>AB PEX F1807 X SOLDR BALL VLV</v>
          </cell>
          <cell r="E547" t="str">
            <v>670779711072</v>
          </cell>
          <cell r="F547" t="str">
            <v>ABPX</v>
          </cell>
          <cell r="G547" t="str">
            <v>BRASS AB</v>
          </cell>
          <cell r="H547">
            <v>30.05</v>
          </cell>
          <cell r="I547">
            <v>170</v>
          </cell>
          <cell r="J547">
            <v>42079</v>
          </cell>
          <cell r="K547" t="str">
            <v>China</v>
          </cell>
          <cell r="L547" t="str">
            <v>60</v>
          </cell>
          <cell r="M547" t="str">
            <v>0.4</v>
          </cell>
        </row>
        <row r="548">
          <cell r="A548" t="str">
            <v>5007ABW 1</v>
          </cell>
          <cell r="B548" t="str">
            <v>ASMVIRC</v>
          </cell>
          <cell r="C548" t="str">
            <v>N</v>
          </cell>
          <cell r="D548" t="str">
            <v>AB PEX F1807 X SOLDR BALL VLV</v>
          </cell>
          <cell r="E548" t="str">
            <v>670779714523</v>
          </cell>
          <cell r="F548" t="str">
            <v>ABPX</v>
          </cell>
          <cell r="G548" t="str">
            <v>BRASS AB</v>
          </cell>
          <cell r="H548">
            <v>44.26</v>
          </cell>
          <cell r="I548">
            <v>0</v>
          </cell>
          <cell r="J548">
            <v>43103</v>
          </cell>
          <cell r="K548" t="str">
            <v>China</v>
          </cell>
          <cell r="L548" t="str">
            <v>45</v>
          </cell>
          <cell r="M548" t="str">
            <v>.50</v>
          </cell>
        </row>
        <row r="549">
          <cell r="A549" t="str">
            <v>5007ABW 1/2</v>
          </cell>
          <cell r="B549" t="str">
            <v>ASMVIRC</v>
          </cell>
          <cell r="C549" t="str">
            <v>N</v>
          </cell>
          <cell r="D549" t="str">
            <v>AB PEX F1807 X SOLDR BALL VLV</v>
          </cell>
          <cell r="E549" t="str">
            <v>670779714509</v>
          </cell>
          <cell r="F549" t="str">
            <v>ABPX</v>
          </cell>
          <cell r="G549" t="str">
            <v>BRASS AB</v>
          </cell>
          <cell r="H549">
            <v>18.71</v>
          </cell>
          <cell r="I549">
            <v>50</v>
          </cell>
          <cell r="J549">
            <v>43103</v>
          </cell>
          <cell r="K549" t="str">
            <v>China</v>
          </cell>
          <cell r="L549" t="str">
            <v>80</v>
          </cell>
          <cell r="M549" t="str">
            <v>0.22</v>
          </cell>
        </row>
        <row r="550">
          <cell r="A550" t="str">
            <v>5007ABW 3/4</v>
          </cell>
          <cell r="B550" t="str">
            <v>ASMVIRC</v>
          </cell>
          <cell r="C550" t="str">
            <v>N</v>
          </cell>
          <cell r="D550" t="str">
            <v>AB PEX F1807 X SOLDR BALL VLV</v>
          </cell>
          <cell r="E550" t="str">
            <v>670779714516</v>
          </cell>
          <cell r="F550" t="str">
            <v>ABPX</v>
          </cell>
          <cell r="G550" t="str">
            <v>BRASS AB</v>
          </cell>
          <cell r="H550">
            <v>29.78</v>
          </cell>
          <cell r="I550">
            <v>0</v>
          </cell>
          <cell r="J550">
            <v>42935</v>
          </cell>
          <cell r="K550" t="str">
            <v>China</v>
          </cell>
          <cell r="L550" t="str">
            <v>60</v>
          </cell>
          <cell r="M550" t="str">
            <v>0</v>
          </cell>
        </row>
        <row r="551">
          <cell r="A551" t="str">
            <v>5008AB 1</v>
          </cell>
          <cell r="B551" t="str">
            <v>VIR C</v>
          </cell>
          <cell r="C551" t="str">
            <v>N</v>
          </cell>
          <cell r="D551" t="str">
            <v>AB PEX  F1807 X FNPT BALL VLV</v>
          </cell>
          <cell r="E551" t="str">
            <v>670779709697</v>
          </cell>
          <cell r="F551" t="str">
            <v>ABPX</v>
          </cell>
          <cell r="G551" t="str">
            <v>BRASS AB</v>
          </cell>
          <cell r="H551">
            <v>44.68</v>
          </cell>
          <cell r="I551">
            <v>4602</v>
          </cell>
          <cell r="J551">
            <v>41925</v>
          </cell>
          <cell r="K551" t="str">
            <v>China</v>
          </cell>
          <cell r="L551" t="str">
            <v>45</v>
          </cell>
          <cell r="M551" t="str">
            <v>0.58</v>
          </cell>
        </row>
        <row r="552">
          <cell r="A552" t="str">
            <v>5008AB 1/2</v>
          </cell>
          <cell r="B552" t="str">
            <v>VIR C</v>
          </cell>
          <cell r="C552" t="str">
            <v>N</v>
          </cell>
          <cell r="D552" t="str">
            <v>AB PEX  F1807 X FNPT BALL VLV</v>
          </cell>
          <cell r="E552" t="str">
            <v>670779709673</v>
          </cell>
          <cell r="F552" t="str">
            <v>ABPX</v>
          </cell>
          <cell r="G552" t="str">
            <v>BRASS AB</v>
          </cell>
          <cell r="H552">
            <v>18.89</v>
          </cell>
          <cell r="I552">
            <v>650</v>
          </cell>
          <cell r="J552">
            <v>41925</v>
          </cell>
          <cell r="K552" t="str">
            <v>China</v>
          </cell>
          <cell r="L552" t="str">
            <v>80</v>
          </cell>
          <cell r="M552" t="str">
            <v>0.28</v>
          </cell>
        </row>
        <row r="553">
          <cell r="A553" t="str">
            <v>5008AB 3/4</v>
          </cell>
          <cell r="B553" t="str">
            <v>VIR C</v>
          </cell>
          <cell r="C553" t="str">
            <v>N</v>
          </cell>
          <cell r="D553" t="str">
            <v>AB PEX  F1807 X FNPT BALL VLV</v>
          </cell>
          <cell r="E553" t="str">
            <v>670779709680</v>
          </cell>
          <cell r="F553" t="str">
            <v>ABPX</v>
          </cell>
          <cell r="G553" t="str">
            <v>BRASS AB</v>
          </cell>
          <cell r="H553">
            <v>30.05</v>
          </cell>
          <cell r="I553">
            <v>2634</v>
          </cell>
          <cell r="J553">
            <v>41925</v>
          </cell>
          <cell r="K553" t="str">
            <v>China</v>
          </cell>
          <cell r="L553" t="str">
            <v>60</v>
          </cell>
          <cell r="M553" t="str">
            <v>0.42</v>
          </cell>
        </row>
        <row r="554">
          <cell r="A554" t="str">
            <v>5008ABW 1</v>
          </cell>
          <cell r="B554" t="str">
            <v>VIR C</v>
          </cell>
          <cell r="C554" t="str">
            <v>N</v>
          </cell>
          <cell r="D554" t="str">
            <v>AB PEX  F1807 X FNPT BALL VLV</v>
          </cell>
          <cell r="E554" t="str">
            <v>670779709987</v>
          </cell>
          <cell r="F554" t="str">
            <v>ABPX</v>
          </cell>
          <cell r="G554" t="str">
            <v>BRASS AB</v>
          </cell>
          <cell r="H554">
            <v>44.68</v>
          </cell>
          <cell r="I554">
            <v>180</v>
          </cell>
          <cell r="J554">
            <v>42040</v>
          </cell>
          <cell r="K554" t="str">
            <v>China</v>
          </cell>
          <cell r="L554" t="str">
            <v>45</v>
          </cell>
          <cell r="M554" t="str">
            <v>0.56</v>
          </cell>
        </row>
        <row r="555">
          <cell r="A555" t="str">
            <v>5008ABW 1/2</v>
          </cell>
          <cell r="B555" t="str">
            <v>VIR C</v>
          </cell>
          <cell r="C555" t="str">
            <v>N</v>
          </cell>
          <cell r="D555" t="str">
            <v>AB PEX  F1807 X FNPT BALL VLV</v>
          </cell>
          <cell r="E555" t="str">
            <v>670779709963</v>
          </cell>
          <cell r="F555" t="str">
            <v>ABPX</v>
          </cell>
          <cell r="G555" t="str">
            <v>BRASS AB</v>
          </cell>
          <cell r="H555">
            <v>18.89</v>
          </cell>
          <cell r="I555">
            <v>129</v>
          </cell>
          <cell r="J555">
            <v>42040</v>
          </cell>
          <cell r="K555" t="str">
            <v>China</v>
          </cell>
          <cell r="L555" t="str">
            <v>80</v>
          </cell>
          <cell r="M555" t="str">
            <v>0.24</v>
          </cell>
        </row>
        <row r="556">
          <cell r="A556" t="str">
            <v>5008ABW 3/4</v>
          </cell>
          <cell r="B556" t="str">
            <v>VIR C</v>
          </cell>
          <cell r="C556" t="str">
            <v>N</v>
          </cell>
          <cell r="D556" t="str">
            <v>AB PEX  F1807 X FNPT BALL VLV</v>
          </cell>
          <cell r="E556" t="str">
            <v>670779709970</v>
          </cell>
          <cell r="F556" t="str">
            <v>ABPX</v>
          </cell>
          <cell r="G556" t="str">
            <v>BRASS AB</v>
          </cell>
          <cell r="H556">
            <v>30.05</v>
          </cell>
          <cell r="I556">
            <v>127</v>
          </cell>
          <cell r="J556">
            <v>42040</v>
          </cell>
          <cell r="K556" t="str">
            <v>China</v>
          </cell>
          <cell r="L556" t="str">
            <v>60</v>
          </cell>
          <cell r="M556" t="str">
            <v>0.38</v>
          </cell>
        </row>
        <row r="557">
          <cell r="A557" t="str">
            <v>5009AB 1</v>
          </cell>
          <cell r="B557" t="str">
            <v>VIR C</v>
          </cell>
          <cell r="C557" t="str">
            <v>N</v>
          </cell>
          <cell r="D557" t="str">
            <v>AB PEX  F1807 BALL VALVE</v>
          </cell>
          <cell r="E557" t="str">
            <v>670779702346</v>
          </cell>
          <cell r="F557" t="str">
            <v>ABPX</v>
          </cell>
          <cell r="G557" t="str">
            <v>BRASS AB</v>
          </cell>
          <cell r="H557">
            <v>44.68</v>
          </cell>
          <cell r="I557">
            <v>20578</v>
          </cell>
          <cell r="J557">
            <v>41193</v>
          </cell>
          <cell r="K557" t="str">
            <v>China</v>
          </cell>
          <cell r="L557" t="str">
            <v>45</v>
          </cell>
          <cell r="M557" t="str">
            <v>0.52</v>
          </cell>
        </row>
        <row r="558">
          <cell r="A558" t="str">
            <v>5009AB 1/2</v>
          </cell>
          <cell r="B558" t="str">
            <v>VIR C</v>
          </cell>
          <cell r="C558" t="str">
            <v>N</v>
          </cell>
          <cell r="D558" t="str">
            <v>AB PEX  F1807 BALL VALVE</v>
          </cell>
          <cell r="E558" t="str">
            <v>670779702322</v>
          </cell>
          <cell r="F558" t="str">
            <v>ABPX</v>
          </cell>
          <cell r="G558" t="str">
            <v>BRASS AB</v>
          </cell>
          <cell r="H558">
            <v>18.89</v>
          </cell>
          <cell r="I558">
            <v>37222</v>
          </cell>
          <cell r="J558">
            <v>41193</v>
          </cell>
          <cell r="K558" t="str">
            <v>China</v>
          </cell>
          <cell r="L558" t="str">
            <v>80</v>
          </cell>
          <cell r="M558" t="str">
            <v>0.24</v>
          </cell>
        </row>
        <row r="559">
          <cell r="A559" t="str">
            <v>5009AB 1-1/2</v>
          </cell>
          <cell r="B559" t="str">
            <v>VIR C</v>
          </cell>
          <cell r="C559" t="str">
            <v>N</v>
          </cell>
          <cell r="D559" t="str">
            <v>AB PEX  F1807 BALL VALVE</v>
          </cell>
          <cell r="E559" t="str">
            <v>670779725765</v>
          </cell>
          <cell r="F559" t="str">
            <v>ABPX</v>
          </cell>
          <cell r="G559" t="str">
            <v>BRASS AB</v>
          </cell>
          <cell r="H559">
            <v>143.57</v>
          </cell>
          <cell r="I559">
            <v>341</v>
          </cell>
          <cell r="J559">
            <v>44168</v>
          </cell>
          <cell r="K559" t="str">
            <v>China</v>
          </cell>
          <cell r="L559" t="str">
            <v>24</v>
          </cell>
          <cell r="M559" t="str">
            <v>1.27</v>
          </cell>
        </row>
        <row r="560">
          <cell r="A560" t="str">
            <v>5009AB 1-1/4</v>
          </cell>
          <cell r="B560" t="str">
            <v>VIR C</v>
          </cell>
          <cell r="C560" t="str">
            <v>N</v>
          </cell>
          <cell r="D560" t="str">
            <v>AB PEX  F1807 BALL VALVE</v>
          </cell>
          <cell r="E560" t="str">
            <v>670779725758</v>
          </cell>
          <cell r="F560" t="str">
            <v>ABPX</v>
          </cell>
          <cell r="G560" t="str">
            <v>BRASS AB</v>
          </cell>
          <cell r="H560">
            <v>96.94</v>
          </cell>
          <cell r="I560">
            <v>1259</v>
          </cell>
          <cell r="J560">
            <v>44168</v>
          </cell>
          <cell r="K560" t="str">
            <v>China</v>
          </cell>
          <cell r="L560" t="str">
            <v>30</v>
          </cell>
          <cell r="M560" t="str">
            <v>0.897</v>
          </cell>
        </row>
        <row r="561">
          <cell r="A561" t="str">
            <v>5009AB 2</v>
          </cell>
          <cell r="B561" t="str">
            <v>VIR C</v>
          </cell>
          <cell r="C561" t="str">
            <v>N</v>
          </cell>
          <cell r="D561" t="str">
            <v>AB PEX  F1807 BALL VALVE</v>
          </cell>
          <cell r="E561" t="str">
            <v>670779725772</v>
          </cell>
          <cell r="F561" t="str">
            <v>ABPX</v>
          </cell>
          <cell r="G561" t="str">
            <v>BRASS AB</v>
          </cell>
          <cell r="H561">
            <v>244.21</v>
          </cell>
          <cell r="I561">
            <v>529</v>
          </cell>
          <cell r="J561">
            <v>44168</v>
          </cell>
          <cell r="K561" t="str">
            <v>China</v>
          </cell>
          <cell r="L561" t="str">
            <v>15</v>
          </cell>
          <cell r="M561" t="str">
            <v>2.09</v>
          </cell>
        </row>
        <row r="562">
          <cell r="A562" t="str">
            <v>5009AB 3/4</v>
          </cell>
          <cell r="B562" t="str">
            <v>VIR C</v>
          </cell>
          <cell r="C562" t="str">
            <v>N</v>
          </cell>
          <cell r="D562" t="str">
            <v>AB PEX  F1807 BALL VALVE</v>
          </cell>
          <cell r="E562" t="str">
            <v>670779702339</v>
          </cell>
          <cell r="F562" t="str">
            <v>ABPX</v>
          </cell>
          <cell r="G562" t="str">
            <v>BRASS AB</v>
          </cell>
          <cell r="H562">
            <v>30.05</v>
          </cell>
          <cell r="I562">
            <v>48310</v>
          </cell>
          <cell r="J562">
            <v>41193</v>
          </cell>
          <cell r="K562" t="str">
            <v>China</v>
          </cell>
          <cell r="L562" t="str">
            <v>60</v>
          </cell>
          <cell r="M562" t="str">
            <v>0.36</v>
          </cell>
        </row>
        <row r="563">
          <cell r="A563" t="str">
            <v>5009ABD 1</v>
          </cell>
          <cell r="B563" t="str">
            <v>VIR C</v>
          </cell>
          <cell r="C563" t="str">
            <v>N</v>
          </cell>
          <cell r="D563" t="str">
            <v>AB PEX F1807 BV C/W DRAIN</v>
          </cell>
          <cell r="E563" t="str">
            <v>670779709871</v>
          </cell>
          <cell r="F563" t="str">
            <v>ABPX</v>
          </cell>
          <cell r="G563" t="str">
            <v>BRASS AB</v>
          </cell>
          <cell r="H563">
            <v>51.35</v>
          </cell>
          <cell r="I563">
            <v>694</v>
          </cell>
          <cell r="J563">
            <v>41926</v>
          </cell>
          <cell r="K563" t="str">
            <v>China</v>
          </cell>
          <cell r="L563" t="str">
            <v>45</v>
          </cell>
          <cell r="M563" t="str">
            <v>0.6</v>
          </cell>
        </row>
        <row r="564">
          <cell r="A564" t="str">
            <v>5009ABD 1/2</v>
          </cell>
          <cell r="B564" t="str">
            <v>VIR C</v>
          </cell>
          <cell r="C564" t="str">
            <v>N</v>
          </cell>
          <cell r="D564" t="str">
            <v>AB PEX F1807 BV C/W DRAIN</v>
          </cell>
          <cell r="E564" t="str">
            <v>670779709857</v>
          </cell>
          <cell r="F564" t="str">
            <v>ABPX</v>
          </cell>
          <cell r="G564" t="str">
            <v>BRASS AB</v>
          </cell>
          <cell r="H564">
            <v>21.73</v>
          </cell>
          <cell r="I564">
            <v>6403</v>
          </cell>
          <cell r="J564">
            <v>41926</v>
          </cell>
          <cell r="K564" t="str">
            <v>China</v>
          </cell>
          <cell r="L564" t="str">
            <v>80</v>
          </cell>
          <cell r="M564" t="str">
            <v>0.28</v>
          </cell>
        </row>
        <row r="565">
          <cell r="A565" t="str">
            <v>5009ABD 3/4</v>
          </cell>
          <cell r="B565" t="str">
            <v>VIR C</v>
          </cell>
          <cell r="C565" t="str">
            <v>N</v>
          </cell>
          <cell r="D565" t="str">
            <v>AB PEX F1807 BV C/W DRAIN</v>
          </cell>
          <cell r="E565" t="str">
            <v>670779709864</v>
          </cell>
          <cell r="F565" t="str">
            <v>ABPX</v>
          </cell>
          <cell r="G565" t="str">
            <v>BRASS AB</v>
          </cell>
          <cell r="H565">
            <v>34.549999999999997</v>
          </cell>
          <cell r="I565">
            <v>1390</v>
          </cell>
          <cell r="J565">
            <v>41926</v>
          </cell>
          <cell r="K565" t="str">
            <v>China</v>
          </cell>
          <cell r="L565" t="str">
            <v>60</v>
          </cell>
          <cell r="M565" t="str">
            <v>0.42</v>
          </cell>
        </row>
        <row r="566">
          <cell r="A566" t="str">
            <v>5009ABDF 1</v>
          </cell>
          <cell r="B566" t="str">
            <v>VIR C</v>
          </cell>
          <cell r="C566" t="str">
            <v>N</v>
          </cell>
          <cell r="D566" t="str">
            <v>AB PEX F1807 BV C/W DRAIN&amp;FOOT</v>
          </cell>
          <cell r="E566" t="str">
            <v>670779721958</v>
          </cell>
          <cell r="F566" t="str">
            <v>ABPX</v>
          </cell>
          <cell r="G566" t="str">
            <v>BRASS AB</v>
          </cell>
          <cell r="H566">
            <v>45.18</v>
          </cell>
          <cell r="I566">
            <v>1348</v>
          </cell>
          <cell r="J566">
            <v>43671</v>
          </cell>
          <cell r="K566" t="str">
            <v>China</v>
          </cell>
          <cell r="L566" t="str">
            <v>45</v>
          </cell>
          <cell r="M566" t="str">
            <v>.71</v>
          </cell>
        </row>
        <row r="567">
          <cell r="A567" t="str">
            <v>5009ABDF 1/2</v>
          </cell>
          <cell r="B567" t="str">
            <v>VIR C</v>
          </cell>
          <cell r="C567" t="str">
            <v>N</v>
          </cell>
          <cell r="D567" t="str">
            <v>AB PEX F1807 BV C/W DRAIN&amp;FOOT</v>
          </cell>
          <cell r="E567" t="str">
            <v>670779721934</v>
          </cell>
          <cell r="F567" t="str">
            <v>ABPX</v>
          </cell>
          <cell r="G567" t="str">
            <v>BRASS AB</v>
          </cell>
          <cell r="H567">
            <v>19.11</v>
          </cell>
          <cell r="I567">
            <v>591</v>
          </cell>
          <cell r="J567">
            <v>43671</v>
          </cell>
          <cell r="K567" t="str">
            <v>China</v>
          </cell>
          <cell r="L567" t="str">
            <v>80</v>
          </cell>
          <cell r="M567" t="str">
            <v>.37</v>
          </cell>
        </row>
        <row r="568">
          <cell r="A568" t="str">
            <v>5009ABDF 3/4</v>
          </cell>
          <cell r="B568" t="str">
            <v>VIR C</v>
          </cell>
          <cell r="C568" t="str">
            <v>N</v>
          </cell>
          <cell r="D568" t="str">
            <v>AB PEX F1807 BV C/W DRAIN&amp;FOOT</v>
          </cell>
          <cell r="E568" t="str">
            <v>670779721941</v>
          </cell>
          <cell r="F568" t="str">
            <v>ABPX</v>
          </cell>
          <cell r="G568" t="str">
            <v>BRASS AB</v>
          </cell>
          <cell r="H568">
            <v>30.4</v>
          </cell>
          <cell r="I568">
            <v>1730</v>
          </cell>
          <cell r="J568">
            <v>43671</v>
          </cell>
          <cell r="K568" t="str">
            <v>China</v>
          </cell>
          <cell r="L568" t="str">
            <v>60</v>
          </cell>
          <cell r="M568" t="str">
            <v>.50</v>
          </cell>
        </row>
        <row r="569">
          <cell r="A569" t="str">
            <v>5009ABF 1</v>
          </cell>
          <cell r="B569" t="str">
            <v>VIR C</v>
          </cell>
          <cell r="C569" t="str">
            <v>N</v>
          </cell>
          <cell r="D569" t="str">
            <v>AB PEX F1807 BV C/W FOOT</v>
          </cell>
          <cell r="E569" t="str">
            <v>670779709819</v>
          </cell>
          <cell r="F569" t="str">
            <v>ABPX</v>
          </cell>
          <cell r="G569" t="str">
            <v>BRASS AB</v>
          </cell>
          <cell r="H569">
            <v>51.35</v>
          </cell>
          <cell r="I569">
            <v>607</v>
          </cell>
          <cell r="J569">
            <v>41926</v>
          </cell>
          <cell r="K569" t="str">
            <v>China</v>
          </cell>
          <cell r="L569" t="str">
            <v>45</v>
          </cell>
          <cell r="M569" t="str">
            <v>0.6</v>
          </cell>
        </row>
        <row r="570">
          <cell r="A570" t="str">
            <v>5009ABF 1/2</v>
          </cell>
          <cell r="B570" t="str">
            <v>VIR C</v>
          </cell>
          <cell r="C570" t="str">
            <v>N</v>
          </cell>
          <cell r="D570" t="str">
            <v>AB PEX F1807 BV C/W FOOT</v>
          </cell>
          <cell r="E570" t="str">
            <v>670779709796</v>
          </cell>
          <cell r="F570" t="str">
            <v>ABPX</v>
          </cell>
          <cell r="G570" t="str">
            <v>BRASS AB</v>
          </cell>
          <cell r="H570">
            <v>21.73</v>
          </cell>
          <cell r="I570">
            <v>2278</v>
          </cell>
          <cell r="J570">
            <v>41926</v>
          </cell>
          <cell r="K570" t="str">
            <v>China</v>
          </cell>
          <cell r="L570" t="str">
            <v>80</v>
          </cell>
          <cell r="M570" t="str">
            <v>0.32</v>
          </cell>
        </row>
        <row r="571">
          <cell r="A571" t="str">
            <v>5009ABF 3/4</v>
          </cell>
          <cell r="B571" t="str">
            <v>VIR C</v>
          </cell>
          <cell r="C571" t="str">
            <v>N</v>
          </cell>
          <cell r="D571" t="str">
            <v>AB PEX F1807 BV C/W FOOT</v>
          </cell>
          <cell r="E571" t="str">
            <v>670779709802</v>
          </cell>
          <cell r="F571" t="str">
            <v>ABPX</v>
          </cell>
          <cell r="G571" t="str">
            <v>BRASS AB</v>
          </cell>
          <cell r="H571">
            <v>34.549999999999997</v>
          </cell>
          <cell r="I571">
            <v>4021</v>
          </cell>
          <cell r="J571">
            <v>41926</v>
          </cell>
          <cell r="K571" t="str">
            <v>China</v>
          </cell>
          <cell r="L571" t="str">
            <v>60</v>
          </cell>
          <cell r="M571" t="str">
            <v>0.46</v>
          </cell>
        </row>
        <row r="572">
          <cell r="A572" t="str">
            <v>5009ABFW 1</v>
          </cell>
          <cell r="B572" t="str">
            <v>VIR C</v>
          </cell>
          <cell r="C572" t="str">
            <v>N</v>
          </cell>
          <cell r="D572" t="str">
            <v>AB PEX F1807 BV WH C/W FOOT</v>
          </cell>
          <cell r="E572" t="str">
            <v>670779725994</v>
          </cell>
          <cell r="F572" t="str">
            <v>ABPX</v>
          </cell>
          <cell r="G572" t="str">
            <v>BRASS AB</v>
          </cell>
          <cell r="H572">
            <v>51.35</v>
          </cell>
          <cell r="I572">
            <v>0</v>
          </cell>
          <cell r="J572">
            <v>44333</v>
          </cell>
          <cell r="K572" t="str">
            <v>China</v>
          </cell>
          <cell r="L572" t="str">
            <v>45</v>
          </cell>
          <cell r="M572" t="str">
            <v>0.60</v>
          </cell>
        </row>
        <row r="573">
          <cell r="A573" t="str">
            <v>5009ABFW 1/2</v>
          </cell>
          <cell r="B573" t="str">
            <v>VIR C</v>
          </cell>
          <cell r="C573" t="str">
            <v>N</v>
          </cell>
          <cell r="D573" t="str">
            <v>AB PEX F1807 BV WH C/W FOOT</v>
          </cell>
          <cell r="E573" t="str">
            <v>670779725970</v>
          </cell>
          <cell r="F573" t="str">
            <v>ABPX</v>
          </cell>
          <cell r="G573" t="str">
            <v>BRASS AB</v>
          </cell>
          <cell r="H573">
            <v>21.73</v>
          </cell>
          <cell r="I573">
            <v>20</v>
          </cell>
          <cell r="J573">
            <v>44333</v>
          </cell>
          <cell r="K573" t="str">
            <v>China</v>
          </cell>
          <cell r="L573" t="str">
            <v>80</v>
          </cell>
          <cell r="M573" t="str">
            <v>0.32</v>
          </cell>
        </row>
        <row r="574">
          <cell r="A574" t="str">
            <v>5009ABFW 3/4</v>
          </cell>
          <cell r="B574" t="str">
            <v>VIR C</v>
          </cell>
          <cell r="C574" t="str">
            <v>N</v>
          </cell>
          <cell r="D574" t="str">
            <v>AB PEX F1807 BV WH C/W FOOT</v>
          </cell>
          <cell r="E574" t="str">
            <v>670779725987</v>
          </cell>
          <cell r="F574" t="str">
            <v>ABPX</v>
          </cell>
          <cell r="G574" t="str">
            <v>BRASS AB</v>
          </cell>
          <cell r="H574">
            <v>34.549999999999997</v>
          </cell>
          <cell r="I574">
            <v>0</v>
          </cell>
          <cell r="J574">
            <v>44333</v>
          </cell>
          <cell r="K574" t="str">
            <v>China</v>
          </cell>
          <cell r="L574" t="str">
            <v>60</v>
          </cell>
          <cell r="M574" t="str">
            <v>0.46</v>
          </cell>
        </row>
        <row r="575">
          <cell r="A575" t="str">
            <v>5009ABW 1</v>
          </cell>
          <cell r="B575" t="str">
            <v>VIR C</v>
          </cell>
          <cell r="C575" t="str">
            <v>N</v>
          </cell>
          <cell r="D575" t="str">
            <v>AB PEX F1807 BV C/W WING HNDL</v>
          </cell>
          <cell r="E575" t="str">
            <v>670779708416</v>
          </cell>
          <cell r="F575" t="str">
            <v>ABPX</v>
          </cell>
          <cell r="G575" t="str">
            <v>BRASS AB</v>
          </cell>
          <cell r="H575">
            <v>44.68</v>
          </cell>
          <cell r="I575">
            <v>7651</v>
          </cell>
          <cell r="J575">
            <v>41250</v>
          </cell>
          <cell r="K575" t="str">
            <v>China</v>
          </cell>
          <cell r="L575" t="str">
            <v>45</v>
          </cell>
          <cell r="M575" t="str">
            <v>0.48</v>
          </cell>
        </row>
        <row r="576">
          <cell r="A576" t="str">
            <v>5009ABW 1/2</v>
          </cell>
          <cell r="B576" t="str">
            <v>VIR C</v>
          </cell>
          <cell r="C576" t="str">
            <v>N</v>
          </cell>
          <cell r="D576" t="str">
            <v>AB PEX F1807 BV C/W WING HNDL</v>
          </cell>
          <cell r="E576" t="str">
            <v>670779708393</v>
          </cell>
          <cell r="F576" t="str">
            <v>ABPX</v>
          </cell>
          <cell r="G576" t="str">
            <v>BRASS AB</v>
          </cell>
          <cell r="H576">
            <v>18.89</v>
          </cell>
          <cell r="I576">
            <v>3820</v>
          </cell>
          <cell r="J576">
            <v>41285</v>
          </cell>
          <cell r="K576" t="str">
            <v>China</v>
          </cell>
          <cell r="L576" t="str">
            <v>80</v>
          </cell>
          <cell r="M576" t="str">
            <v>0.22</v>
          </cell>
        </row>
        <row r="577">
          <cell r="A577" t="str">
            <v>5009ABW 3/4</v>
          </cell>
          <cell r="B577" t="str">
            <v>VIR C</v>
          </cell>
          <cell r="C577" t="str">
            <v>N</v>
          </cell>
          <cell r="D577" t="str">
            <v>AB PEX F1807 BV C/W WING HNDL</v>
          </cell>
          <cell r="E577" t="str">
            <v>670779708409</v>
          </cell>
          <cell r="F577" t="str">
            <v>ABPX</v>
          </cell>
          <cell r="G577" t="str">
            <v>BRASS AB</v>
          </cell>
          <cell r="H577">
            <v>30.05</v>
          </cell>
          <cell r="I577">
            <v>2553</v>
          </cell>
          <cell r="J577">
            <v>41285</v>
          </cell>
          <cell r="K577" t="str">
            <v>China</v>
          </cell>
          <cell r="L577" t="str">
            <v>60</v>
          </cell>
          <cell r="M577" t="str">
            <v>0.34</v>
          </cell>
        </row>
        <row r="578">
          <cell r="A578" t="str">
            <v>RW-316AB 1/2</v>
          </cell>
          <cell r="B578" t="str">
            <v>VIR C</v>
          </cell>
          <cell r="C578" t="str">
            <v>N</v>
          </cell>
          <cell r="D578" t="str">
            <v>AB HOSEBIB QTR TRN F1807xHOSE</v>
          </cell>
          <cell r="E578" t="str">
            <v>670779712031</v>
          </cell>
          <cell r="F578" t="str">
            <v>ABPX</v>
          </cell>
          <cell r="G578" t="str">
            <v>BRASS AB</v>
          </cell>
          <cell r="H578">
            <v>30.71</v>
          </cell>
          <cell r="I578">
            <v>1747</v>
          </cell>
          <cell r="J578">
            <v>42473</v>
          </cell>
          <cell r="K578" t="str">
            <v>China</v>
          </cell>
          <cell r="L578" t="str">
            <v>80</v>
          </cell>
          <cell r="M578" t="str">
            <v>0.46</v>
          </cell>
        </row>
        <row r="579">
          <cell r="A579" t="str">
            <v>RW-316AB 3/4</v>
          </cell>
          <cell r="B579" t="str">
            <v>VIR C</v>
          </cell>
          <cell r="C579" t="str">
            <v>N</v>
          </cell>
          <cell r="D579" t="str">
            <v>AB HOSEBIB QTR TRN F1807xHOSE</v>
          </cell>
          <cell r="E579" t="str">
            <v>670779712048</v>
          </cell>
          <cell r="F579" t="str">
            <v>ABPX</v>
          </cell>
          <cell r="G579" t="str">
            <v>BRASS AB</v>
          </cell>
          <cell r="H579">
            <v>42.42</v>
          </cell>
          <cell r="I579">
            <v>1341</v>
          </cell>
          <cell r="J579">
            <v>42473</v>
          </cell>
          <cell r="K579" t="str">
            <v>China</v>
          </cell>
          <cell r="L579" t="str">
            <v>60</v>
          </cell>
          <cell r="M579" t="str">
            <v>0.54</v>
          </cell>
        </row>
        <row r="580">
          <cell r="A580" t="str">
            <v>RW-316ABF 1/2</v>
          </cell>
          <cell r="B580" t="str">
            <v>VIR C</v>
          </cell>
          <cell r="C580" t="str">
            <v>N</v>
          </cell>
          <cell r="D580" t="str">
            <v>AB HOSEBIB QTRN F1807xHOSE FLG</v>
          </cell>
          <cell r="E580" t="str">
            <v>670779727363</v>
          </cell>
          <cell r="F580" t="str">
            <v>ABPX</v>
          </cell>
          <cell r="G580" t="str">
            <v>BRASS AB</v>
          </cell>
          <cell r="H580">
            <v>38.56</v>
          </cell>
          <cell r="I580">
            <v>1814</v>
          </cell>
          <cell r="J580">
            <v>44952</v>
          </cell>
          <cell r="K580" t="str">
            <v>China</v>
          </cell>
          <cell r="L580" t="str">
            <v>80</v>
          </cell>
          <cell r="M580" t="str">
            <v>0.53</v>
          </cell>
        </row>
        <row r="581">
          <cell r="A581" t="str">
            <v>RW-316ABF 3/4</v>
          </cell>
          <cell r="B581" t="str">
            <v>VIR C</v>
          </cell>
          <cell r="C581" t="str">
            <v>N</v>
          </cell>
          <cell r="D581" t="str">
            <v>AB HOSEBIB QTRN F1807xHOSE FLG</v>
          </cell>
          <cell r="E581" t="str">
            <v>670779727370</v>
          </cell>
          <cell r="F581" t="str">
            <v>ABPX</v>
          </cell>
          <cell r="G581" t="str">
            <v>BRASS AB</v>
          </cell>
          <cell r="H581">
            <v>39.71</v>
          </cell>
          <cell r="I581">
            <v>947</v>
          </cell>
          <cell r="J581">
            <v>44952</v>
          </cell>
          <cell r="K581" t="str">
            <v>China</v>
          </cell>
          <cell r="L581" t="str">
            <v>60</v>
          </cell>
          <cell r="M581" t="str">
            <v>0.54</v>
          </cell>
        </row>
        <row r="582">
          <cell r="A582" t="str">
            <v>RW-317ABF 1/2</v>
          </cell>
          <cell r="B582" t="str">
            <v>VIR C</v>
          </cell>
          <cell r="C582" t="str">
            <v>N</v>
          </cell>
          <cell r="D582" t="str">
            <v>AB HOSEBIB QTRN F1960xHOSE FLG</v>
          </cell>
          <cell r="E582" t="str">
            <v>670779732114</v>
          </cell>
          <cell r="F582" t="str">
            <v>ABPX</v>
          </cell>
          <cell r="G582" t="str">
            <v>BRASS AB</v>
          </cell>
          <cell r="H582">
            <v>0</v>
          </cell>
          <cell r="I582">
            <v>500</v>
          </cell>
          <cell r="J582">
            <v>45875</v>
          </cell>
          <cell r="K582" t="str">
            <v>China</v>
          </cell>
          <cell r="L582" t="str">
            <v>80</v>
          </cell>
          <cell r="M582" t="str">
            <v>0.53</v>
          </cell>
        </row>
        <row r="583">
          <cell r="A583" t="str">
            <v>RW-317ABF 3/4</v>
          </cell>
          <cell r="B583" t="str">
            <v>VIR C</v>
          </cell>
          <cell r="C583" t="str">
            <v>N</v>
          </cell>
          <cell r="D583" t="str">
            <v>AB HOSEBIB QTRN F1960xHOSE FLG</v>
          </cell>
          <cell r="E583" t="str">
            <v>670779732121</v>
          </cell>
          <cell r="F583" t="str">
            <v>ABPX</v>
          </cell>
          <cell r="G583" t="str">
            <v>BRASS AB</v>
          </cell>
          <cell r="H583">
            <v>0</v>
          </cell>
          <cell r="I583">
            <v>500</v>
          </cell>
          <cell r="J583">
            <v>45875</v>
          </cell>
          <cell r="K583" t="str">
            <v>China</v>
          </cell>
          <cell r="L583" t="str">
            <v>60</v>
          </cell>
          <cell r="M583" t="str">
            <v>0.54</v>
          </cell>
        </row>
        <row r="584">
          <cell r="A584" t="str">
            <v>RW-516AB 1/2</v>
          </cell>
          <cell r="B584" t="str">
            <v>VIR C</v>
          </cell>
          <cell r="C584" t="str">
            <v>N</v>
          </cell>
          <cell r="D584" t="str">
            <v>AB BOILRDRN QTR TRN F1807xHOSE</v>
          </cell>
          <cell r="E584" t="str">
            <v>670779712055</v>
          </cell>
          <cell r="F584" t="str">
            <v>ABPX</v>
          </cell>
          <cell r="G584" t="str">
            <v>BRASS AB</v>
          </cell>
          <cell r="H584">
            <v>22.74</v>
          </cell>
          <cell r="I584">
            <v>883</v>
          </cell>
          <cell r="J584">
            <v>42473</v>
          </cell>
          <cell r="K584" t="str">
            <v>China</v>
          </cell>
          <cell r="L584" t="str">
            <v>80</v>
          </cell>
        </row>
        <row r="585">
          <cell r="A585" t="str">
            <v>RW-516AB 3/4</v>
          </cell>
          <cell r="B585" t="str">
            <v>VIR C</v>
          </cell>
          <cell r="C585" t="str">
            <v>N</v>
          </cell>
          <cell r="D585" t="str">
            <v>AB BOILRDRN QTR TRN F1807xHOSE</v>
          </cell>
          <cell r="E585" t="str">
            <v>670779712062</v>
          </cell>
          <cell r="F585" t="str">
            <v>ABPX</v>
          </cell>
          <cell r="G585" t="str">
            <v>BRASS AB</v>
          </cell>
          <cell r="H585">
            <v>24.45</v>
          </cell>
          <cell r="I585">
            <v>562</v>
          </cell>
          <cell r="J585">
            <v>42473</v>
          </cell>
          <cell r="K585" t="str">
            <v>China</v>
          </cell>
          <cell r="L585" t="str">
            <v>48</v>
          </cell>
          <cell r="M585" t="str">
            <v>0.46</v>
          </cell>
        </row>
        <row r="586">
          <cell r="A586" t="str">
            <v>RW-516ABF 1/2</v>
          </cell>
          <cell r="B586" t="str">
            <v>VIR C</v>
          </cell>
          <cell r="C586" t="str">
            <v>N</v>
          </cell>
          <cell r="D586" t="str">
            <v>AB BOILDRN QTRN F1807xHOSE FLG</v>
          </cell>
          <cell r="E586" t="str">
            <v>670779727387</v>
          </cell>
          <cell r="F586" t="str">
            <v>ABPX</v>
          </cell>
          <cell r="G586" t="str">
            <v>BRASS AB</v>
          </cell>
          <cell r="H586">
            <v>30.82</v>
          </cell>
          <cell r="I586">
            <v>1990</v>
          </cell>
          <cell r="J586">
            <v>44952</v>
          </cell>
          <cell r="K586" t="str">
            <v>China</v>
          </cell>
        </row>
        <row r="587">
          <cell r="A587" t="str">
            <v>RW-516ABF 3/4</v>
          </cell>
          <cell r="B587" t="str">
            <v>VIR C</v>
          </cell>
          <cell r="C587" t="str">
            <v>N</v>
          </cell>
          <cell r="D587" t="str">
            <v>AB BOILDRN QTRN F1807xHOSE FLG</v>
          </cell>
          <cell r="E587" t="str">
            <v>670779727394</v>
          </cell>
          <cell r="F587" t="str">
            <v>ABPX</v>
          </cell>
          <cell r="G587" t="str">
            <v>BRASS AB</v>
          </cell>
          <cell r="H587">
            <v>32.799999999999997</v>
          </cell>
          <cell r="I587">
            <v>1002</v>
          </cell>
          <cell r="J587">
            <v>44952</v>
          </cell>
          <cell r="K587" t="str">
            <v>China</v>
          </cell>
        </row>
        <row r="588">
          <cell r="A588" t="str">
            <v>RW-517ABF 1/2</v>
          </cell>
          <cell r="B588" t="str">
            <v>VIR C</v>
          </cell>
          <cell r="C588" t="str">
            <v>N</v>
          </cell>
          <cell r="D588" t="str">
            <v>AB BOILDRN QTRN F1960xHOSE FLG</v>
          </cell>
          <cell r="E588" t="str">
            <v>670779732138</v>
          </cell>
          <cell r="F588" t="str">
            <v>ABPX</v>
          </cell>
          <cell r="G588" t="str">
            <v>BRASS AB</v>
          </cell>
          <cell r="H588">
            <v>0</v>
          </cell>
          <cell r="I588">
            <v>497</v>
          </cell>
          <cell r="J588">
            <v>45875</v>
          </cell>
          <cell r="K588" t="str">
            <v>China</v>
          </cell>
        </row>
        <row r="589">
          <cell r="A589" t="str">
            <v>RW-517ABF 3/4</v>
          </cell>
          <cell r="B589" t="str">
            <v>VIR C</v>
          </cell>
          <cell r="C589" t="str">
            <v>N</v>
          </cell>
          <cell r="D589" t="str">
            <v>AB BOILDRN QTRN F1960xHOSE FLG</v>
          </cell>
          <cell r="E589" t="str">
            <v>670779732145</v>
          </cell>
          <cell r="F589" t="str">
            <v>ABPX</v>
          </cell>
          <cell r="G589" t="str">
            <v>BRASS AB</v>
          </cell>
          <cell r="H589">
            <v>0</v>
          </cell>
          <cell r="I589">
            <v>500</v>
          </cell>
          <cell r="J589">
            <v>45875</v>
          </cell>
          <cell r="K589" t="str">
            <v>China</v>
          </cell>
        </row>
        <row r="590">
          <cell r="A590" t="str">
            <v>5094AB-C080 3/4</v>
          </cell>
          <cell r="B590" t="str">
            <v>VIR 1</v>
          </cell>
          <cell r="C590" t="str">
            <v>N</v>
          </cell>
          <cell r="D590" t="str">
            <v>LF BV FNPT C/W RELIEF 80PSI</v>
          </cell>
          <cell r="E590" t="str">
            <v>670779728407</v>
          </cell>
          <cell r="F590" t="str">
            <v>ABRP</v>
          </cell>
          <cell r="G590" t="str">
            <v>BRASS AB</v>
          </cell>
          <cell r="H590">
            <v>99.89</v>
          </cell>
          <cell r="I590">
            <v>509</v>
          </cell>
          <cell r="J590">
            <v>45238</v>
          </cell>
          <cell r="K590" t="str">
            <v>Italy</v>
          </cell>
          <cell r="L590" t="str">
            <v>30</v>
          </cell>
          <cell r="M590" t="str">
            <v>0.893</v>
          </cell>
        </row>
        <row r="591">
          <cell r="A591" t="str">
            <v>5094AB-C100 3/4</v>
          </cell>
          <cell r="B591" t="str">
            <v>VIR 1</v>
          </cell>
          <cell r="C591" t="str">
            <v>N</v>
          </cell>
          <cell r="D591" t="str">
            <v>LF BV FNPT C/W RELIEF 100PSI</v>
          </cell>
          <cell r="E591" t="str">
            <v>670779727769</v>
          </cell>
          <cell r="F591" t="str">
            <v>ABRP</v>
          </cell>
          <cell r="G591" t="str">
            <v>BRASS AB</v>
          </cell>
          <cell r="H591">
            <v>99.89</v>
          </cell>
          <cell r="I591">
            <v>1436</v>
          </cell>
          <cell r="J591">
            <v>45089</v>
          </cell>
          <cell r="K591" t="str">
            <v>Italy</v>
          </cell>
          <cell r="L591" t="str">
            <v>30</v>
          </cell>
          <cell r="M591" t="str">
            <v>0.893</v>
          </cell>
        </row>
        <row r="592">
          <cell r="A592" t="str">
            <v>5094AB-C125 3/4</v>
          </cell>
          <cell r="B592" t="str">
            <v>VIR 1</v>
          </cell>
          <cell r="C592" t="str">
            <v>N</v>
          </cell>
          <cell r="D592" t="str">
            <v>LF BV FNPT C/W RELIEF 125PSI</v>
          </cell>
          <cell r="E592" t="str">
            <v>670779728414</v>
          </cell>
          <cell r="F592" t="str">
            <v>ABRP</v>
          </cell>
          <cell r="G592" t="str">
            <v>BRASS AB</v>
          </cell>
          <cell r="H592">
            <v>99.89</v>
          </cell>
          <cell r="I592">
            <v>213</v>
          </cell>
          <cell r="J592">
            <v>45238</v>
          </cell>
          <cell r="K592" t="str">
            <v>Italy</v>
          </cell>
          <cell r="L592" t="str">
            <v>30</v>
          </cell>
          <cell r="M592" t="str">
            <v>0.897</v>
          </cell>
        </row>
        <row r="593">
          <cell r="A593" t="str">
            <v>5544AB 1</v>
          </cell>
          <cell r="B593" t="str">
            <v>VIR 1</v>
          </cell>
          <cell r="C593" t="str">
            <v>N</v>
          </cell>
          <cell r="D593" t="str">
            <v>LOW LEAD BALL IPS</v>
          </cell>
          <cell r="E593" t="str">
            <v>670779450063</v>
          </cell>
          <cell r="F593" t="str">
            <v>ABRP</v>
          </cell>
          <cell r="G593" t="str">
            <v>BRASS AB</v>
          </cell>
          <cell r="H593">
            <v>56.27</v>
          </cell>
          <cell r="I593">
            <v>12746</v>
          </cell>
          <cell r="J593">
            <v>40394</v>
          </cell>
          <cell r="K593" t="str">
            <v>Italy</v>
          </cell>
          <cell r="L593" t="str">
            <v>45</v>
          </cell>
          <cell r="M593" t="str">
            <v>1.16</v>
          </cell>
        </row>
        <row r="594">
          <cell r="A594" t="str">
            <v>5544AB 1/2</v>
          </cell>
          <cell r="B594" t="str">
            <v>VIR 1</v>
          </cell>
          <cell r="C594" t="str">
            <v>N</v>
          </cell>
          <cell r="D594" t="str">
            <v>LOW LEAD BALL IPS</v>
          </cell>
          <cell r="E594" t="str">
            <v>670779450049</v>
          </cell>
          <cell r="F594" t="str">
            <v>ABRP</v>
          </cell>
          <cell r="G594" t="str">
            <v>BRASS AB</v>
          </cell>
          <cell r="H594">
            <v>26.35</v>
          </cell>
          <cell r="I594">
            <v>13767</v>
          </cell>
          <cell r="J594">
            <v>40476</v>
          </cell>
          <cell r="K594" t="str">
            <v>Italy</v>
          </cell>
          <cell r="L594" t="str">
            <v>80</v>
          </cell>
          <cell r="M594" t="str">
            <v>0.5</v>
          </cell>
        </row>
        <row r="595">
          <cell r="A595" t="str">
            <v>5544AB 1/4</v>
          </cell>
          <cell r="B595" t="str">
            <v>VIR 1</v>
          </cell>
          <cell r="C595" t="str">
            <v>N</v>
          </cell>
          <cell r="D595" t="str">
            <v>LOW LEAD BALL IPS</v>
          </cell>
          <cell r="E595" t="str">
            <v>670779450025</v>
          </cell>
          <cell r="F595" t="str">
            <v>ABRP</v>
          </cell>
          <cell r="G595" t="str">
            <v>BRASS AB</v>
          </cell>
          <cell r="H595">
            <v>26.35</v>
          </cell>
          <cell r="I595">
            <v>1874</v>
          </cell>
          <cell r="J595">
            <v>40476</v>
          </cell>
          <cell r="K595" t="str">
            <v>Italy</v>
          </cell>
          <cell r="L595" t="str">
            <v>80</v>
          </cell>
          <cell r="M595" t="str">
            <v>0.3</v>
          </cell>
        </row>
        <row r="596">
          <cell r="A596" t="str">
            <v>5544AB 1-1/2</v>
          </cell>
          <cell r="B596" t="str">
            <v>VIR 1</v>
          </cell>
          <cell r="C596" t="str">
            <v>N</v>
          </cell>
          <cell r="D596" t="str">
            <v>LOW LEAD BALL IPS</v>
          </cell>
          <cell r="E596" t="str">
            <v>670779450087</v>
          </cell>
          <cell r="F596" t="str">
            <v>ABRP</v>
          </cell>
          <cell r="G596" t="str">
            <v>BRASS AB</v>
          </cell>
          <cell r="H596">
            <v>129.27000000000001</v>
          </cell>
          <cell r="I596">
            <v>56</v>
          </cell>
          <cell r="J596">
            <v>40476</v>
          </cell>
          <cell r="K596" t="str">
            <v>Italy</v>
          </cell>
          <cell r="L596" t="str">
            <v>15</v>
          </cell>
          <cell r="M596" t="str">
            <v>2.64</v>
          </cell>
        </row>
        <row r="597">
          <cell r="A597" t="str">
            <v>5544AB 1-1/4</v>
          </cell>
          <cell r="B597" t="str">
            <v>VIR 1</v>
          </cell>
          <cell r="C597" t="str">
            <v>N</v>
          </cell>
          <cell r="D597" t="str">
            <v>LOW LEAD BALL IPS</v>
          </cell>
          <cell r="E597" t="str">
            <v>670779450070</v>
          </cell>
          <cell r="F597" t="str">
            <v>ABRP</v>
          </cell>
          <cell r="G597" t="str">
            <v>BRASS AB</v>
          </cell>
          <cell r="H597">
            <v>80.62</v>
          </cell>
          <cell r="I597">
            <v>3236</v>
          </cell>
          <cell r="J597">
            <v>40476</v>
          </cell>
          <cell r="K597" t="str">
            <v>Italy</v>
          </cell>
          <cell r="L597" t="str">
            <v>30</v>
          </cell>
          <cell r="M597" t="str">
            <v>1.74</v>
          </cell>
        </row>
        <row r="598">
          <cell r="A598" t="str">
            <v>5544AB 2</v>
          </cell>
          <cell r="B598" t="str">
            <v>VIR 1</v>
          </cell>
          <cell r="C598" t="str">
            <v>N</v>
          </cell>
          <cell r="D598" t="str">
            <v>LOW LEAD BALL IPS</v>
          </cell>
          <cell r="E598" t="str">
            <v>670779450209</v>
          </cell>
          <cell r="F598" t="str">
            <v>ABRP</v>
          </cell>
          <cell r="G598" t="str">
            <v>BRASS AB</v>
          </cell>
          <cell r="H598">
            <v>194.35</v>
          </cell>
          <cell r="I598">
            <v>4734</v>
          </cell>
          <cell r="J598">
            <v>40476</v>
          </cell>
          <cell r="K598" t="str">
            <v>Italy</v>
          </cell>
          <cell r="L598" t="str">
            <v>10</v>
          </cell>
          <cell r="M598" t="str">
            <v>3.94</v>
          </cell>
        </row>
        <row r="599">
          <cell r="A599" t="str">
            <v>5544AB 2-1/2</v>
          </cell>
          <cell r="B599" t="str">
            <v>VIR 1</v>
          </cell>
          <cell r="C599" t="str">
            <v>N</v>
          </cell>
          <cell r="D599" t="str">
            <v>LOW LEAD BALL IPS</v>
          </cell>
          <cell r="E599" t="str">
            <v>670779450254</v>
          </cell>
          <cell r="F599" t="str">
            <v>ABRP</v>
          </cell>
          <cell r="G599" t="str">
            <v>BRASS AB</v>
          </cell>
          <cell r="H599">
            <v>445.87</v>
          </cell>
          <cell r="I599">
            <v>350</v>
          </cell>
          <cell r="J599">
            <v>40476</v>
          </cell>
          <cell r="K599" t="str">
            <v>Italy</v>
          </cell>
          <cell r="L599" t="str">
            <v>6</v>
          </cell>
          <cell r="M599" t="str">
            <v>8.16</v>
          </cell>
        </row>
        <row r="600">
          <cell r="A600" t="str">
            <v>5544AB 3</v>
          </cell>
          <cell r="B600" t="str">
            <v>VIR 1</v>
          </cell>
          <cell r="C600" t="str">
            <v>N</v>
          </cell>
          <cell r="D600" t="str">
            <v>LOW LEAD BALL IPS</v>
          </cell>
          <cell r="E600" t="str">
            <v>670779450308</v>
          </cell>
          <cell r="F600" t="str">
            <v>ABRP</v>
          </cell>
          <cell r="G600" t="str">
            <v>BRASS AB</v>
          </cell>
          <cell r="H600">
            <v>669.97</v>
          </cell>
          <cell r="I600">
            <v>350</v>
          </cell>
          <cell r="J600">
            <v>40476</v>
          </cell>
          <cell r="K600" t="str">
            <v>Italy</v>
          </cell>
          <cell r="L600" t="str">
            <v>4</v>
          </cell>
          <cell r="M600" t="str">
            <v>10.94</v>
          </cell>
        </row>
        <row r="601">
          <cell r="A601" t="str">
            <v>5544AB 3/4</v>
          </cell>
          <cell r="B601" t="str">
            <v>VIR 1</v>
          </cell>
          <cell r="C601" t="str">
            <v>N</v>
          </cell>
          <cell r="D601" t="str">
            <v>LOW LEAD BALL IPS</v>
          </cell>
          <cell r="E601" t="str">
            <v>670779450056</v>
          </cell>
          <cell r="F601" t="str">
            <v>ABRP</v>
          </cell>
          <cell r="G601" t="str">
            <v>BRASS AB</v>
          </cell>
          <cell r="H601">
            <v>37.22</v>
          </cell>
          <cell r="I601">
            <v>34273</v>
          </cell>
          <cell r="J601">
            <v>40476</v>
          </cell>
          <cell r="K601" t="str">
            <v>Italy</v>
          </cell>
          <cell r="L601" t="str">
            <v>60</v>
          </cell>
          <cell r="M601" t="str">
            <v>0.72</v>
          </cell>
        </row>
        <row r="602">
          <cell r="A602" t="str">
            <v>5544AB 3/8</v>
          </cell>
          <cell r="B602" t="str">
            <v>VIR 1</v>
          </cell>
          <cell r="C602" t="str">
            <v>N</v>
          </cell>
          <cell r="D602" t="str">
            <v>LOW LEAD BALL IPS</v>
          </cell>
          <cell r="E602" t="str">
            <v>670779450032</v>
          </cell>
          <cell r="F602" t="str">
            <v>ABRP</v>
          </cell>
          <cell r="G602" t="str">
            <v>BRASS AB</v>
          </cell>
          <cell r="H602">
            <v>26.35</v>
          </cell>
          <cell r="I602">
            <v>2473</v>
          </cell>
          <cell r="J602">
            <v>40476</v>
          </cell>
          <cell r="K602" t="str">
            <v>Italy</v>
          </cell>
          <cell r="L602" t="str">
            <v>80</v>
          </cell>
          <cell r="M602" t="str">
            <v>0.28</v>
          </cell>
        </row>
        <row r="603">
          <cell r="A603" t="str">
            <v>5544AB 4</v>
          </cell>
          <cell r="B603" t="str">
            <v>VIR 1</v>
          </cell>
          <cell r="C603" t="str">
            <v>N</v>
          </cell>
          <cell r="D603" t="str">
            <v>LOW LEAD BALL IPS</v>
          </cell>
          <cell r="E603" t="str">
            <v>670779450407</v>
          </cell>
          <cell r="F603" t="str">
            <v>ABRP</v>
          </cell>
          <cell r="G603" t="str">
            <v>BRASS AB</v>
          </cell>
          <cell r="H603">
            <v>1122.3499999999999</v>
          </cell>
          <cell r="I603">
            <v>141</v>
          </cell>
          <cell r="J603">
            <v>40476</v>
          </cell>
          <cell r="K603" t="str">
            <v>Italy</v>
          </cell>
          <cell r="L603" t="str">
            <v>2</v>
          </cell>
          <cell r="M603" t="str">
            <v>16.32</v>
          </cell>
        </row>
        <row r="604">
          <cell r="A604" t="str">
            <v>5544ABS 1</v>
          </cell>
          <cell r="B604" t="str">
            <v>VIR 1</v>
          </cell>
          <cell r="C604" t="str">
            <v>N</v>
          </cell>
          <cell r="D604" t="str">
            <v>LOW LEAD BALL IPS c/w SS316 Tr</v>
          </cell>
          <cell r="E604" t="str">
            <v>670779728766</v>
          </cell>
          <cell r="F604" t="str">
            <v>ABRP</v>
          </cell>
          <cell r="G604" t="str">
            <v>BRASS AB</v>
          </cell>
          <cell r="H604">
            <v>82.64</v>
          </cell>
          <cell r="I604">
            <v>532</v>
          </cell>
          <cell r="J604">
            <v>45264</v>
          </cell>
          <cell r="K604" t="str">
            <v>Italy</v>
          </cell>
          <cell r="L604" t="str">
            <v>45</v>
          </cell>
          <cell r="M604" t="str">
            <v>1.16</v>
          </cell>
        </row>
        <row r="605">
          <cell r="A605" t="str">
            <v>5544ABS 1/2</v>
          </cell>
          <cell r="B605" t="str">
            <v>VIR 1</v>
          </cell>
          <cell r="C605" t="str">
            <v>N</v>
          </cell>
          <cell r="D605" t="str">
            <v>LOW LEAD BALL IPS c/w SS316 Tr</v>
          </cell>
          <cell r="E605" t="str">
            <v>670779728742</v>
          </cell>
          <cell r="F605" t="str">
            <v>ABRP</v>
          </cell>
          <cell r="G605" t="str">
            <v>BRASS AB</v>
          </cell>
          <cell r="H605">
            <v>40.770000000000003</v>
          </cell>
          <cell r="I605">
            <v>475</v>
          </cell>
          <cell r="J605">
            <v>45264</v>
          </cell>
          <cell r="K605" t="str">
            <v>Italy</v>
          </cell>
          <cell r="L605" t="str">
            <v>80</v>
          </cell>
          <cell r="M605" t="str">
            <v>0.5</v>
          </cell>
        </row>
        <row r="606">
          <cell r="A606" t="str">
            <v>5544ABS 1-1/2</v>
          </cell>
          <cell r="B606" t="str">
            <v>VIR 1</v>
          </cell>
          <cell r="C606" t="str">
            <v>N</v>
          </cell>
          <cell r="D606" t="str">
            <v>LOW LEAD BALL IPS c/w SS316 Tr</v>
          </cell>
          <cell r="E606" t="str">
            <v>670779728780</v>
          </cell>
          <cell r="F606" t="str">
            <v>ABRP</v>
          </cell>
          <cell r="G606" t="str">
            <v>BRASS AB</v>
          </cell>
          <cell r="H606">
            <v>188.87</v>
          </cell>
          <cell r="I606">
            <v>238</v>
          </cell>
          <cell r="J606">
            <v>45264</v>
          </cell>
          <cell r="K606" t="str">
            <v>Italy</v>
          </cell>
          <cell r="L606" t="str">
            <v>15</v>
          </cell>
          <cell r="M606" t="str">
            <v>2.64</v>
          </cell>
        </row>
        <row r="607">
          <cell r="A607" t="str">
            <v>5544ABS 1-1/4</v>
          </cell>
          <cell r="B607" t="str">
            <v>VIR 1</v>
          </cell>
          <cell r="C607" t="str">
            <v>N</v>
          </cell>
          <cell r="D607" t="str">
            <v>LOW LEAD BALL IPS c/w SS316 Tr</v>
          </cell>
          <cell r="E607" t="str">
            <v>670779728773</v>
          </cell>
          <cell r="F607" t="str">
            <v>ABRP</v>
          </cell>
          <cell r="G607" t="str">
            <v>BRASS AB</v>
          </cell>
          <cell r="H607">
            <v>123.27</v>
          </cell>
          <cell r="I607">
            <v>246</v>
          </cell>
          <cell r="J607">
            <v>45264</v>
          </cell>
          <cell r="K607" t="str">
            <v>Italy</v>
          </cell>
          <cell r="L607" t="str">
            <v>30</v>
          </cell>
          <cell r="M607" t="str">
            <v>1.74</v>
          </cell>
        </row>
        <row r="608">
          <cell r="A608" t="str">
            <v>5544ABS 2</v>
          </cell>
          <cell r="B608" t="str">
            <v>VIR 1</v>
          </cell>
          <cell r="C608" t="str">
            <v>N</v>
          </cell>
          <cell r="D608" t="str">
            <v>LOW LEAD BALL IPS c/w SS316 Tr</v>
          </cell>
          <cell r="E608" t="str">
            <v>670779728797</v>
          </cell>
          <cell r="F608" t="str">
            <v>ABRP</v>
          </cell>
          <cell r="G608" t="str">
            <v>BRASS AB</v>
          </cell>
          <cell r="H608">
            <v>288.86</v>
          </cell>
          <cell r="I608">
            <v>246</v>
          </cell>
          <cell r="J608">
            <v>45264</v>
          </cell>
          <cell r="K608" t="str">
            <v>Italy</v>
          </cell>
          <cell r="L608" t="str">
            <v>10</v>
          </cell>
          <cell r="M608" t="str">
            <v>3.94</v>
          </cell>
        </row>
        <row r="609">
          <cell r="A609" t="str">
            <v>5544ABS 3/4</v>
          </cell>
          <cell r="B609" t="str">
            <v>VIR 1</v>
          </cell>
          <cell r="C609" t="str">
            <v>N</v>
          </cell>
          <cell r="D609" t="str">
            <v>LOW LEAD BALL IPS c/w SS316 Tr</v>
          </cell>
          <cell r="E609" t="str">
            <v>670779728759</v>
          </cell>
          <cell r="F609" t="str">
            <v>ABRP</v>
          </cell>
          <cell r="G609" t="str">
            <v>BRASS AB</v>
          </cell>
          <cell r="H609">
            <v>56.38</v>
          </cell>
          <cell r="I609">
            <v>430</v>
          </cell>
          <cell r="J609">
            <v>45264</v>
          </cell>
          <cell r="K609" t="str">
            <v>Italy</v>
          </cell>
          <cell r="L609" t="str">
            <v>60</v>
          </cell>
          <cell r="M609" t="str">
            <v>0.72</v>
          </cell>
        </row>
        <row r="610">
          <cell r="A610" t="str">
            <v>5544ABW 1</v>
          </cell>
          <cell r="B610" t="str">
            <v>VIR 1</v>
          </cell>
          <cell r="C610" t="str">
            <v>N</v>
          </cell>
          <cell r="D610" t="str">
            <v>LOW LEAD BALL IPS Wing Handle</v>
          </cell>
          <cell r="E610" t="str">
            <v>670779718071</v>
          </cell>
          <cell r="F610" t="str">
            <v>ABRP</v>
          </cell>
          <cell r="G610" t="str">
            <v>BRASS AB</v>
          </cell>
          <cell r="H610">
            <v>56.27</v>
          </cell>
          <cell r="I610">
            <v>0</v>
          </cell>
          <cell r="J610">
            <v>43399</v>
          </cell>
          <cell r="K610" t="str">
            <v>Italy</v>
          </cell>
          <cell r="L610" t="str">
            <v>45</v>
          </cell>
          <cell r="M610" t="str">
            <v>1.16</v>
          </cell>
        </row>
        <row r="611">
          <cell r="A611" t="str">
            <v>5544ABW 1/2</v>
          </cell>
          <cell r="B611" t="str">
            <v>VIR 1</v>
          </cell>
          <cell r="C611" t="str">
            <v>N</v>
          </cell>
          <cell r="D611" t="str">
            <v>LOW LEAD BALL IPS Wing Handle</v>
          </cell>
          <cell r="E611" t="str">
            <v>670779713458</v>
          </cell>
          <cell r="F611" t="str">
            <v>ABRP</v>
          </cell>
          <cell r="G611" t="str">
            <v>BRASS AB</v>
          </cell>
          <cell r="H611">
            <v>26.35</v>
          </cell>
          <cell r="I611">
            <v>1173</v>
          </cell>
          <cell r="J611">
            <v>42712</v>
          </cell>
          <cell r="K611" t="str">
            <v>Italy</v>
          </cell>
          <cell r="L611" t="str">
            <v>80</v>
          </cell>
          <cell r="M611" t="str">
            <v>0.48</v>
          </cell>
        </row>
        <row r="612">
          <cell r="A612" t="str">
            <v>5544ABW 3/4</v>
          </cell>
          <cell r="B612" t="str">
            <v>VIR 1</v>
          </cell>
          <cell r="C612" t="str">
            <v>N</v>
          </cell>
          <cell r="D612" t="str">
            <v>LOW LEAD BALL IPS Wing Handle</v>
          </cell>
          <cell r="E612" t="str">
            <v>670779718064</v>
          </cell>
          <cell r="F612" t="str">
            <v>ABRP</v>
          </cell>
          <cell r="G612" t="str">
            <v>BRASS AB</v>
          </cell>
          <cell r="H612">
            <v>37.22</v>
          </cell>
          <cell r="I612">
            <v>0</v>
          </cell>
          <cell r="J612">
            <v>43399</v>
          </cell>
          <cell r="K612" t="str">
            <v>Italy</v>
          </cell>
          <cell r="L612" t="str">
            <v>60</v>
          </cell>
          <cell r="M612" t="str">
            <v>0.72</v>
          </cell>
        </row>
        <row r="613">
          <cell r="A613" t="str">
            <v>5549AB 1</v>
          </cell>
          <cell r="B613" t="str">
            <v>VIR 1</v>
          </cell>
          <cell r="C613" t="str">
            <v>N</v>
          </cell>
          <cell r="D613" t="str">
            <v>LOW LEAD BALL VALVE CXC</v>
          </cell>
          <cell r="E613" t="str">
            <v>670779449067</v>
          </cell>
          <cell r="F613" t="str">
            <v>ABRP</v>
          </cell>
          <cell r="G613" t="str">
            <v>BRASS AB</v>
          </cell>
          <cell r="H613">
            <v>56.27</v>
          </cell>
          <cell r="I613">
            <v>15608</v>
          </cell>
          <cell r="J613">
            <v>40476</v>
          </cell>
          <cell r="K613" t="str">
            <v>Italy</v>
          </cell>
          <cell r="L613" t="str">
            <v>45</v>
          </cell>
          <cell r="M613" t="str">
            <v>1</v>
          </cell>
        </row>
        <row r="614">
          <cell r="A614" t="str">
            <v>5549AB 1/2</v>
          </cell>
          <cell r="B614" t="str">
            <v>VIR 1</v>
          </cell>
          <cell r="C614" t="str">
            <v>N</v>
          </cell>
          <cell r="D614" t="str">
            <v>LOW LEAD BALL VALVE CXC</v>
          </cell>
          <cell r="E614" t="str">
            <v>670779449043</v>
          </cell>
          <cell r="F614" t="str">
            <v>ABRP</v>
          </cell>
          <cell r="G614" t="str">
            <v>BRASS AB</v>
          </cell>
          <cell r="H614">
            <v>26.35</v>
          </cell>
          <cell r="I614">
            <v>12349</v>
          </cell>
          <cell r="J614">
            <v>40476</v>
          </cell>
          <cell r="K614" t="str">
            <v>Italy</v>
          </cell>
          <cell r="L614" t="str">
            <v>80</v>
          </cell>
          <cell r="M614" t="str">
            <v>0.46</v>
          </cell>
        </row>
        <row r="615">
          <cell r="A615" t="str">
            <v>5549AB 1/4</v>
          </cell>
          <cell r="B615" t="str">
            <v>VIR 1</v>
          </cell>
          <cell r="C615" t="str">
            <v>N</v>
          </cell>
          <cell r="D615" t="str">
            <v>LOW LEAD BALL VALVE CXC</v>
          </cell>
          <cell r="E615" t="str">
            <v>670779449029</v>
          </cell>
          <cell r="F615" t="str">
            <v>ABRP</v>
          </cell>
          <cell r="H615">
            <v>0</v>
          </cell>
          <cell r="I615">
            <v>0</v>
          </cell>
          <cell r="J615">
            <v>40476</v>
          </cell>
          <cell r="K615" t="str">
            <v>Italy</v>
          </cell>
          <cell r="L615" t="str">
            <v>80</v>
          </cell>
          <cell r="M615" t="str">
            <v>0</v>
          </cell>
        </row>
        <row r="616">
          <cell r="A616" t="str">
            <v>5549AB 1-1/2</v>
          </cell>
          <cell r="B616" t="str">
            <v>VIR 1</v>
          </cell>
          <cell r="C616" t="str">
            <v>N</v>
          </cell>
          <cell r="D616" t="str">
            <v>LOW LEAD BALL VALVE CXC</v>
          </cell>
          <cell r="E616" t="str">
            <v>670779449081</v>
          </cell>
          <cell r="F616" t="str">
            <v>ABRP</v>
          </cell>
          <cell r="G616" t="str">
            <v>BRASS AB</v>
          </cell>
          <cell r="H616">
            <v>129.27000000000001</v>
          </cell>
          <cell r="I616">
            <v>1995</v>
          </cell>
          <cell r="J616">
            <v>40476</v>
          </cell>
          <cell r="K616" t="str">
            <v>Italy</v>
          </cell>
          <cell r="L616" t="str">
            <v>24</v>
          </cell>
          <cell r="M616" t="str">
            <v>2.3</v>
          </cell>
        </row>
        <row r="617">
          <cell r="A617" t="str">
            <v>5549AB 1-1/4</v>
          </cell>
          <cell r="B617" t="str">
            <v>VIR 1</v>
          </cell>
          <cell r="C617" t="str">
            <v>N</v>
          </cell>
          <cell r="D617" t="str">
            <v>LOW LEAD BALL VALVE CXC</v>
          </cell>
          <cell r="E617" t="str">
            <v>670779449074</v>
          </cell>
          <cell r="F617" t="str">
            <v>ABRP</v>
          </cell>
          <cell r="G617" t="str">
            <v>BRASS AB</v>
          </cell>
          <cell r="H617">
            <v>80.62</v>
          </cell>
          <cell r="I617">
            <v>3288</v>
          </cell>
          <cell r="J617">
            <v>40476</v>
          </cell>
          <cell r="K617" t="str">
            <v>Italy</v>
          </cell>
          <cell r="L617" t="str">
            <v>30</v>
          </cell>
          <cell r="M617" t="str">
            <v>1.54</v>
          </cell>
        </row>
        <row r="618">
          <cell r="A618" t="str">
            <v>5549AB 2</v>
          </cell>
          <cell r="B618" t="str">
            <v>VIR 1</v>
          </cell>
          <cell r="C618" t="str">
            <v>N</v>
          </cell>
          <cell r="D618" t="str">
            <v>LOW LEAD BALL VALVE CXC</v>
          </cell>
          <cell r="E618" t="str">
            <v>670779449203</v>
          </cell>
          <cell r="F618" t="str">
            <v>ABRP</v>
          </cell>
          <cell r="G618" t="str">
            <v>BRASS AB</v>
          </cell>
          <cell r="H618">
            <v>194.35</v>
          </cell>
          <cell r="I618">
            <v>2984</v>
          </cell>
          <cell r="J618">
            <v>40476</v>
          </cell>
          <cell r="K618" t="str">
            <v>Italy</v>
          </cell>
          <cell r="L618" t="str">
            <v>15</v>
          </cell>
          <cell r="M618" t="str">
            <v>3.52</v>
          </cell>
        </row>
        <row r="619">
          <cell r="A619" t="str">
            <v>5549AB 2-1/2</v>
          </cell>
          <cell r="B619" t="str">
            <v>VIR 1</v>
          </cell>
          <cell r="C619" t="str">
            <v>N</v>
          </cell>
          <cell r="D619" t="str">
            <v>LOW LEAD BALL VALVE CXC</v>
          </cell>
          <cell r="E619" t="str">
            <v>670779449258</v>
          </cell>
          <cell r="F619" t="str">
            <v>ABRP</v>
          </cell>
          <cell r="G619" t="str">
            <v>BRASS AB</v>
          </cell>
          <cell r="H619">
            <v>445.87</v>
          </cell>
          <cell r="I619">
            <v>350</v>
          </cell>
          <cell r="J619">
            <v>40476</v>
          </cell>
          <cell r="K619" t="str">
            <v>Italy</v>
          </cell>
          <cell r="L619" t="str">
            <v>6</v>
          </cell>
          <cell r="M619" t="str">
            <v>7.4</v>
          </cell>
        </row>
        <row r="620">
          <cell r="A620" t="str">
            <v>5549AB 3</v>
          </cell>
          <cell r="B620" t="str">
            <v>VIR 1</v>
          </cell>
          <cell r="C620" t="str">
            <v>N</v>
          </cell>
          <cell r="D620" t="str">
            <v>LOW LEAD BALL VALVE CXC</v>
          </cell>
          <cell r="E620" t="str">
            <v>670779449302</v>
          </cell>
          <cell r="F620" t="str">
            <v>ABRP</v>
          </cell>
          <cell r="G620" t="str">
            <v>BRASS AB</v>
          </cell>
          <cell r="H620">
            <v>669.97</v>
          </cell>
          <cell r="I620">
            <v>286</v>
          </cell>
          <cell r="J620">
            <v>40476</v>
          </cell>
          <cell r="K620" t="str">
            <v>Italy</v>
          </cell>
          <cell r="L620" t="str">
            <v>4</v>
          </cell>
          <cell r="M620" t="str">
            <v>10.46</v>
          </cell>
        </row>
        <row r="621">
          <cell r="A621" t="str">
            <v>5549AB 3/4</v>
          </cell>
          <cell r="B621" t="str">
            <v>VIR 1</v>
          </cell>
          <cell r="C621" t="str">
            <v>N</v>
          </cell>
          <cell r="D621" t="str">
            <v>LOW LEAD BALL VALVE CXC</v>
          </cell>
          <cell r="E621" t="str">
            <v>670779449050</v>
          </cell>
          <cell r="F621" t="str">
            <v>ABRP</v>
          </cell>
          <cell r="G621" t="str">
            <v>BRASS AB</v>
          </cell>
          <cell r="H621">
            <v>37.22</v>
          </cell>
          <cell r="I621">
            <v>25731</v>
          </cell>
          <cell r="J621">
            <v>40476</v>
          </cell>
          <cell r="K621" t="str">
            <v>Italy</v>
          </cell>
          <cell r="L621" t="str">
            <v>60</v>
          </cell>
          <cell r="M621" t="str">
            <v>0.64</v>
          </cell>
        </row>
        <row r="622">
          <cell r="A622" t="str">
            <v>5549AB 3/8</v>
          </cell>
          <cell r="B622" t="str">
            <v>VIR 1</v>
          </cell>
          <cell r="C622" t="str">
            <v>N</v>
          </cell>
          <cell r="D622" t="str">
            <v>LOW LEAD BALL VALVE CXC</v>
          </cell>
          <cell r="E622" t="str">
            <v>670779449036</v>
          </cell>
          <cell r="F622" t="str">
            <v>ABRP</v>
          </cell>
          <cell r="G622" t="str">
            <v>BRASS AB</v>
          </cell>
          <cell r="H622">
            <v>0</v>
          </cell>
          <cell r="I622">
            <v>0</v>
          </cell>
          <cell r="J622">
            <v>40476</v>
          </cell>
          <cell r="K622" t="str">
            <v>Italy</v>
          </cell>
          <cell r="L622" t="str">
            <v>1</v>
          </cell>
          <cell r="M622" t="str">
            <v>0</v>
          </cell>
        </row>
        <row r="623">
          <cell r="A623" t="str">
            <v>5549AB 4</v>
          </cell>
          <cell r="B623" t="str">
            <v>VIR 1</v>
          </cell>
          <cell r="C623" t="str">
            <v>N</v>
          </cell>
          <cell r="D623" t="str">
            <v>LOW LEAD BALL VALVE CXC</v>
          </cell>
          <cell r="E623" t="str">
            <v>670779449401</v>
          </cell>
          <cell r="F623" t="str">
            <v>ABRP</v>
          </cell>
          <cell r="G623" t="str">
            <v>BRASS AB</v>
          </cell>
          <cell r="H623">
            <v>1122.3499999999999</v>
          </cell>
          <cell r="I623">
            <v>87</v>
          </cell>
          <cell r="J623">
            <v>40476</v>
          </cell>
          <cell r="K623" t="str">
            <v>Italy</v>
          </cell>
          <cell r="L623" t="str">
            <v>2</v>
          </cell>
          <cell r="M623" t="str">
            <v>16.76</v>
          </cell>
        </row>
        <row r="624">
          <cell r="A624" t="str">
            <v>5549ABS 1</v>
          </cell>
          <cell r="B624" t="str">
            <v>VIR 1</v>
          </cell>
          <cell r="C624" t="str">
            <v>N</v>
          </cell>
          <cell r="D624" t="str">
            <v>LOW LEAD BALL VALVE CXC c/w SS</v>
          </cell>
          <cell r="E624" t="str">
            <v>670779728827</v>
          </cell>
          <cell r="F624" t="str">
            <v>ABRP</v>
          </cell>
          <cell r="G624" t="str">
            <v>BRASS AB</v>
          </cell>
          <cell r="H624">
            <v>82.64</v>
          </cell>
          <cell r="I624">
            <v>504</v>
          </cell>
          <cell r="J624">
            <v>45264</v>
          </cell>
          <cell r="K624" t="str">
            <v>Italy</v>
          </cell>
          <cell r="L624" t="str">
            <v>45</v>
          </cell>
          <cell r="M624" t="str">
            <v>1.0</v>
          </cell>
        </row>
        <row r="625">
          <cell r="A625" t="str">
            <v>5549ABS 1/2</v>
          </cell>
          <cell r="B625" t="str">
            <v>VIR 1</v>
          </cell>
          <cell r="C625" t="str">
            <v>N</v>
          </cell>
          <cell r="D625" t="str">
            <v>LOW LEAD BALL VALVE CXC c/w SS</v>
          </cell>
          <cell r="E625" t="str">
            <v>670779728803</v>
          </cell>
          <cell r="F625" t="str">
            <v>ABRP</v>
          </cell>
          <cell r="G625" t="str">
            <v>BRASS AB</v>
          </cell>
          <cell r="H625">
            <v>40.770000000000003</v>
          </cell>
          <cell r="I625">
            <v>456</v>
          </cell>
          <cell r="J625">
            <v>45264</v>
          </cell>
          <cell r="K625" t="str">
            <v>Italy</v>
          </cell>
          <cell r="L625" t="str">
            <v>80</v>
          </cell>
          <cell r="M625" t="str">
            <v>0.46</v>
          </cell>
        </row>
        <row r="626">
          <cell r="A626" t="str">
            <v>5549ABS 1-1/2</v>
          </cell>
          <cell r="B626" t="str">
            <v>VIR 1</v>
          </cell>
          <cell r="C626" t="str">
            <v>N</v>
          </cell>
          <cell r="D626" t="str">
            <v>LOW LEAD BALL VALVE CXC c/w SS</v>
          </cell>
          <cell r="E626" t="str">
            <v>670779728841</v>
          </cell>
          <cell r="F626" t="str">
            <v>ABRP</v>
          </cell>
          <cell r="G626" t="str">
            <v>BRASS AB</v>
          </cell>
          <cell r="H626">
            <v>188.87</v>
          </cell>
          <cell r="I626">
            <v>236</v>
          </cell>
          <cell r="J626">
            <v>45265</v>
          </cell>
          <cell r="K626" t="str">
            <v>Italy</v>
          </cell>
          <cell r="L626" t="str">
            <v>24</v>
          </cell>
          <cell r="M626" t="str">
            <v>2.30</v>
          </cell>
        </row>
        <row r="627">
          <cell r="A627" t="str">
            <v>5549ABS 1-1/4</v>
          </cell>
          <cell r="B627" t="str">
            <v>VIR 1</v>
          </cell>
          <cell r="C627" t="str">
            <v>N</v>
          </cell>
          <cell r="D627" t="str">
            <v>LOW LEAD BALL VALVE CXC c/w SS</v>
          </cell>
          <cell r="E627" t="str">
            <v>670779728834</v>
          </cell>
          <cell r="F627" t="str">
            <v>ABRP</v>
          </cell>
          <cell r="G627" t="str">
            <v>BRASS AB</v>
          </cell>
          <cell r="H627">
            <v>123.27</v>
          </cell>
          <cell r="I627">
            <v>250</v>
          </cell>
          <cell r="J627">
            <v>45264</v>
          </cell>
          <cell r="K627" t="str">
            <v>Italy</v>
          </cell>
          <cell r="L627" t="str">
            <v>30</v>
          </cell>
          <cell r="M627" t="str">
            <v>1.54</v>
          </cell>
        </row>
        <row r="628">
          <cell r="A628" t="str">
            <v>5549ABS 2</v>
          </cell>
          <cell r="B628" t="str">
            <v>VIR 1</v>
          </cell>
          <cell r="C628" t="str">
            <v>N</v>
          </cell>
          <cell r="D628" t="str">
            <v>LOW LEAD BALL VALVE CXC c/w SS</v>
          </cell>
          <cell r="E628" t="str">
            <v>670779728858</v>
          </cell>
          <cell r="F628" t="str">
            <v>ABRP</v>
          </cell>
          <cell r="G628" t="str">
            <v>BRASS AB</v>
          </cell>
          <cell r="H628">
            <v>288.86</v>
          </cell>
          <cell r="I628">
            <v>239</v>
          </cell>
          <cell r="J628">
            <v>45265</v>
          </cell>
          <cell r="K628" t="str">
            <v>Italy</v>
          </cell>
          <cell r="L628" t="str">
            <v>15</v>
          </cell>
          <cell r="M628" t="str">
            <v>3.52</v>
          </cell>
        </row>
        <row r="629">
          <cell r="A629" t="str">
            <v>5549ABS 3/4</v>
          </cell>
          <cell r="B629" t="str">
            <v>VIR 1</v>
          </cell>
          <cell r="C629" t="str">
            <v>N</v>
          </cell>
          <cell r="D629" t="str">
            <v>LOW LEAD BALL VALVE CXC c/w SS</v>
          </cell>
          <cell r="E629" t="str">
            <v>670779728810</v>
          </cell>
          <cell r="F629" t="str">
            <v>ABRP</v>
          </cell>
          <cell r="G629" t="str">
            <v>BRASS AB</v>
          </cell>
          <cell r="H629">
            <v>56.38</v>
          </cell>
          <cell r="I629">
            <v>357</v>
          </cell>
          <cell r="J629">
            <v>45264</v>
          </cell>
          <cell r="K629" t="str">
            <v>Italy</v>
          </cell>
          <cell r="L629" t="str">
            <v>60</v>
          </cell>
          <cell r="M629" t="str">
            <v>0.64</v>
          </cell>
        </row>
        <row r="630">
          <cell r="A630" t="str">
            <v>5586AB 1/2</v>
          </cell>
          <cell r="B630" t="str">
            <v>VIR C</v>
          </cell>
          <cell r="C630" t="str">
            <v>N</v>
          </cell>
          <cell r="D630" t="str">
            <v>LF BALLVLV FNPTxHOSE C/WCAP.5</v>
          </cell>
          <cell r="E630" t="str">
            <v>670779727332</v>
          </cell>
          <cell r="F630" t="str">
            <v>ABRP</v>
          </cell>
          <cell r="G630" t="str">
            <v>BRASS AB</v>
          </cell>
          <cell r="H630">
            <v>36.94</v>
          </cell>
          <cell r="I630">
            <v>1313</v>
          </cell>
          <cell r="J630">
            <v>44907</v>
          </cell>
          <cell r="K630" t="str">
            <v>China</v>
          </cell>
          <cell r="L630" t="str">
            <v>80</v>
          </cell>
          <cell r="M630" t="str">
            <v>0.64</v>
          </cell>
        </row>
        <row r="631">
          <cell r="A631" t="str">
            <v>5586AB 3/4</v>
          </cell>
          <cell r="B631" t="str">
            <v>VIR C</v>
          </cell>
          <cell r="C631" t="str">
            <v>N</v>
          </cell>
          <cell r="D631" t="str">
            <v>LF BALLVLV FNPTxHOSE C/WCAP.75</v>
          </cell>
          <cell r="E631" t="str">
            <v>670779716312</v>
          </cell>
          <cell r="F631" t="str">
            <v>ABRP</v>
          </cell>
          <cell r="G631" t="str">
            <v>BRASS AB</v>
          </cell>
          <cell r="H631">
            <v>47.95</v>
          </cell>
          <cell r="I631">
            <v>2559</v>
          </cell>
          <cell r="J631">
            <v>43126</v>
          </cell>
          <cell r="K631" t="str">
            <v>China</v>
          </cell>
          <cell r="L631" t="str">
            <v>60</v>
          </cell>
          <cell r="M631" t="str">
            <v>0.64</v>
          </cell>
        </row>
        <row r="632">
          <cell r="A632" t="str">
            <v>5586ABW 1/2</v>
          </cell>
          <cell r="B632" t="str">
            <v>VIR C</v>
          </cell>
          <cell r="C632" t="str">
            <v>N</v>
          </cell>
          <cell r="D632" t="str">
            <v>LF BALLVLV-WH FxHOSE/WCAP.5</v>
          </cell>
          <cell r="E632" t="str">
            <v>670779727400</v>
          </cell>
          <cell r="F632" t="str">
            <v>ABRP</v>
          </cell>
          <cell r="G632" t="str">
            <v>BRASS AB</v>
          </cell>
          <cell r="H632">
            <v>36.94</v>
          </cell>
          <cell r="I632">
            <v>0</v>
          </cell>
          <cell r="J632">
            <v>44972</v>
          </cell>
          <cell r="K632" t="str">
            <v>China</v>
          </cell>
          <cell r="L632" t="str">
            <v>80</v>
          </cell>
          <cell r="M632" t="str">
            <v>0.64</v>
          </cell>
        </row>
        <row r="633">
          <cell r="A633" t="str">
            <v>5586ABW 3/4</v>
          </cell>
          <cell r="B633" t="str">
            <v>VIR C</v>
          </cell>
          <cell r="C633" t="str">
            <v>N</v>
          </cell>
          <cell r="D633" t="str">
            <v>LF BALLVLV-WH FxHOSE/WCAP.75</v>
          </cell>
          <cell r="E633" t="str">
            <v>670779727417</v>
          </cell>
          <cell r="F633" t="str">
            <v>ABRP</v>
          </cell>
          <cell r="G633" t="str">
            <v>BRASS AB</v>
          </cell>
          <cell r="H633">
            <v>47.95</v>
          </cell>
          <cell r="I633">
            <v>0</v>
          </cell>
          <cell r="J633">
            <v>44972</v>
          </cell>
          <cell r="K633" t="str">
            <v>China</v>
          </cell>
          <cell r="L633" t="str">
            <v>60</v>
          </cell>
          <cell r="M633" t="str">
            <v>0.64</v>
          </cell>
        </row>
        <row r="634">
          <cell r="A634" t="str">
            <v>5587AB 1/2</v>
          </cell>
          <cell r="B634" t="str">
            <v>VIR C</v>
          </cell>
          <cell r="C634" t="str">
            <v>N</v>
          </cell>
          <cell r="D634" t="str">
            <v>LF BALLVLV SWTxHOSE C/WCAP.5</v>
          </cell>
          <cell r="E634" t="str">
            <v>670779727349</v>
          </cell>
          <cell r="F634" t="str">
            <v>ABRP</v>
          </cell>
          <cell r="G634" t="str">
            <v>BRASS AB</v>
          </cell>
          <cell r="H634">
            <v>36.94</v>
          </cell>
          <cell r="I634">
            <v>1553</v>
          </cell>
          <cell r="J634">
            <v>44907</v>
          </cell>
          <cell r="K634" t="str">
            <v>China</v>
          </cell>
          <cell r="L634" t="str">
            <v>80</v>
          </cell>
          <cell r="M634" t="str">
            <v>0.64</v>
          </cell>
        </row>
        <row r="635">
          <cell r="A635" t="str">
            <v>5587AB 3/4</v>
          </cell>
          <cell r="B635" t="str">
            <v>VIR C</v>
          </cell>
          <cell r="C635" t="str">
            <v>N</v>
          </cell>
          <cell r="D635" t="str">
            <v>LF BALLVLV SWTxHOSE C/WCAP.75</v>
          </cell>
          <cell r="E635" t="str">
            <v>670779727356</v>
          </cell>
          <cell r="F635" t="str">
            <v>ABRP</v>
          </cell>
          <cell r="G635" t="str">
            <v>BRASS AB</v>
          </cell>
          <cell r="H635">
            <v>47.95</v>
          </cell>
          <cell r="I635">
            <v>2677</v>
          </cell>
          <cell r="J635">
            <v>44907</v>
          </cell>
          <cell r="K635" t="str">
            <v>China</v>
          </cell>
          <cell r="L635" t="str">
            <v>60</v>
          </cell>
          <cell r="M635" t="str">
            <v>0.64</v>
          </cell>
        </row>
        <row r="636">
          <cell r="A636" t="str">
            <v>5587ABW 1/2</v>
          </cell>
          <cell r="B636" t="str">
            <v>VIR C</v>
          </cell>
          <cell r="C636" t="str">
            <v>N</v>
          </cell>
          <cell r="D636" t="str">
            <v>LF BALLVLV-WH SxHOSE/WCAP.5</v>
          </cell>
          <cell r="E636" t="str">
            <v>670779727424</v>
          </cell>
          <cell r="F636" t="str">
            <v>ABRP</v>
          </cell>
          <cell r="G636" t="str">
            <v>BRASS AB</v>
          </cell>
          <cell r="H636">
            <v>36.94</v>
          </cell>
          <cell r="I636">
            <v>0</v>
          </cell>
          <cell r="J636">
            <v>44972</v>
          </cell>
          <cell r="K636" t="str">
            <v>China</v>
          </cell>
          <cell r="L636" t="str">
            <v>80</v>
          </cell>
          <cell r="M636" t="str">
            <v>0.64</v>
          </cell>
        </row>
        <row r="637">
          <cell r="A637" t="str">
            <v>5587ABW 3/4</v>
          </cell>
          <cell r="B637" t="str">
            <v>VIR C</v>
          </cell>
          <cell r="C637" t="str">
            <v>N</v>
          </cell>
          <cell r="D637" t="str">
            <v>LF BALLVLV-WH SxHOSE/WCAP.75</v>
          </cell>
          <cell r="E637" t="str">
            <v>670779727431</v>
          </cell>
          <cell r="F637" t="str">
            <v>ABRP</v>
          </cell>
          <cell r="G637" t="str">
            <v>BRASS AB</v>
          </cell>
          <cell r="H637">
            <v>47.95</v>
          </cell>
          <cell r="I637">
            <v>0</v>
          </cell>
          <cell r="J637">
            <v>44972</v>
          </cell>
          <cell r="K637" t="str">
            <v>China</v>
          </cell>
          <cell r="L637" t="str">
            <v>60</v>
          </cell>
          <cell r="M637" t="str">
            <v>0.64</v>
          </cell>
        </row>
        <row r="638">
          <cell r="A638" t="str">
            <v>RW-213AB 1/2</v>
          </cell>
          <cell r="B638" t="str">
            <v>VIR C</v>
          </cell>
          <cell r="C638" t="str">
            <v>N</v>
          </cell>
          <cell r="D638" t="str">
            <v>BRASS STOP VALVE CXC</v>
          </cell>
          <cell r="E638" t="str">
            <v>670779709062</v>
          </cell>
          <cell r="F638" t="str">
            <v>ABRW</v>
          </cell>
          <cell r="G638" t="str">
            <v>BRASS AB</v>
          </cell>
          <cell r="H638">
            <v>22.52</v>
          </cell>
          <cell r="I638">
            <v>123</v>
          </cell>
          <cell r="J638">
            <v>41736</v>
          </cell>
          <cell r="K638" t="str">
            <v>China</v>
          </cell>
          <cell r="L638" t="str">
            <v>48</v>
          </cell>
          <cell r="M638" t="str">
            <v>0.4</v>
          </cell>
        </row>
        <row r="639">
          <cell r="A639" t="str">
            <v>RW-213AB 3/4</v>
          </cell>
          <cell r="B639" t="str">
            <v>VIR C</v>
          </cell>
          <cell r="C639" t="str">
            <v>N</v>
          </cell>
          <cell r="D639" t="str">
            <v>BRASS STOP VALVE CXC</v>
          </cell>
          <cell r="E639" t="str">
            <v>670779709079</v>
          </cell>
          <cell r="F639" t="str">
            <v>ABRW</v>
          </cell>
          <cell r="G639" t="str">
            <v>BRASS AB</v>
          </cell>
          <cell r="H639">
            <v>28.63</v>
          </cell>
          <cell r="I639">
            <v>424</v>
          </cell>
          <cell r="J639">
            <v>41736</v>
          </cell>
          <cell r="K639" t="str">
            <v>China</v>
          </cell>
          <cell r="L639" t="str">
            <v>48</v>
          </cell>
          <cell r="M639" t="str">
            <v>0.56</v>
          </cell>
        </row>
        <row r="640">
          <cell r="A640" t="str">
            <v>RW-223AB 1/2</v>
          </cell>
          <cell r="B640" t="str">
            <v>VIR C</v>
          </cell>
          <cell r="C640" t="str">
            <v>N</v>
          </cell>
          <cell r="D640" t="str">
            <v>BRASS STOP VLV C/W DRAIN CXC</v>
          </cell>
          <cell r="E640" t="str">
            <v>670779709000</v>
          </cell>
          <cell r="F640" t="str">
            <v>ABRW</v>
          </cell>
          <cell r="G640" t="str">
            <v>BRASS AB</v>
          </cell>
          <cell r="H640">
            <v>28.02</v>
          </cell>
          <cell r="I640">
            <v>452</v>
          </cell>
          <cell r="J640">
            <v>41690</v>
          </cell>
          <cell r="K640" t="str">
            <v>China</v>
          </cell>
          <cell r="L640" t="str">
            <v>48</v>
          </cell>
          <cell r="M640" t="str">
            <v>0.44</v>
          </cell>
        </row>
        <row r="641">
          <cell r="A641" t="str">
            <v>RW-223AB 3/4</v>
          </cell>
          <cell r="B641" t="str">
            <v>VIR C</v>
          </cell>
          <cell r="C641" t="str">
            <v>N</v>
          </cell>
          <cell r="D641" t="str">
            <v>BRASS STOP VLV C/W DRAIN CXC</v>
          </cell>
          <cell r="E641" t="str">
            <v>670779709017</v>
          </cell>
          <cell r="F641" t="str">
            <v>ABRW</v>
          </cell>
          <cell r="G641" t="str">
            <v>BRASS AB</v>
          </cell>
          <cell r="H641">
            <v>36.61</v>
          </cell>
          <cell r="I641">
            <v>1881</v>
          </cell>
          <cell r="J641">
            <v>41690</v>
          </cell>
          <cell r="K641" t="str">
            <v>China</v>
          </cell>
          <cell r="L641" t="str">
            <v>48</v>
          </cell>
          <cell r="M641" t="str">
            <v>0.58</v>
          </cell>
        </row>
        <row r="642">
          <cell r="A642" t="str">
            <v>RW-252AB 1/2</v>
          </cell>
          <cell r="B642" t="str">
            <v>VIR C</v>
          </cell>
          <cell r="C642" t="str">
            <v>N</v>
          </cell>
          <cell r="D642" t="str">
            <v>BRASS SILLCOCK IPS</v>
          </cell>
          <cell r="E642" t="str">
            <v>670779709086</v>
          </cell>
          <cell r="F642" t="str">
            <v>ABRW</v>
          </cell>
          <cell r="G642" t="str">
            <v>BRASS AB</v>
          </cell>
          <cell r="H642">
            <v>25.87</v>
          </cell>
          <cell r="I642">
            <v>624</v>
          </cell>
          <cell r="J642">
            <v>41736</v>
          </cell>
          <cell r="K642" t="str">
            <v>China</v>
          </cell>
          <cell r="L642" t="str">
            <v>48</v>
          </cell>
          <cell r="M642" t="str">
            <v>0.45</v>
          </cell>
        </row>
        <row r="643">
          <cell r="A643" t="str">
            <v>RW-252AB 3/4</v>
          </cell>
          <cell r="B643" t="str">
            <v>VIR C</v>
          </cell>
          <cell r="C643" t="str">
            <v>N</v>
          </cell>
          <cell r="D643" t="str">
            <v>BRASS SILLCOCK IPS</v>
          </cell>
          <cell r="E643" t="str">
            <v>670779709093</v>
          </cell>
          <cell r="F643" t="str">
            <v>ABRW</v>
          </cell>
          <cell r="G643" t="str">
            <v>BRASS AB</v>
          </cell>
          <cell r="H643">
            <v>27.78</v>
          </cell>
          <cell r="I643">
            <v>590</v>
          </cell>
          <cell r="J643">
            <v>41736</v>
          </cell>
          <cell r="K643" t="str">
            <v>China</v>
          </cell>
          <cell r="L643" t="str">
            <v>48</v>
          </cell>
          <cell r="M643" t="str">
            <v>0.53</v>
          </cell>
        </row>
        <row r="644">
          <cell r="A644" t="str">
            <v>RW-252ABF 1/2</v>
          </cell>
          <cell r="B644" t="str">
            <v>VIR C</v>
          </cell>
          <cell r="C644" t="str">
            <v>N</v>
          </cell>
          <cell r="D644" t="str">
            <v>AB BRASS SILLCOCK IPS</v>
          </cell>
          <cell r="E644" t="str">
            <v>670779732077</v>
          </cell>
          <cell r="F644" t="str">
            <v>ABRW</v>
          </cell>
          <cell r="G644" t="str">
            <v>BRASS AB</v>
          </cell>
          <cell r="H644">
            <v>35.229999999999997</v>
          </cell>
          <cell r="I644">
            <v>0</v>
          </cell>
          <cell r="J644">
            <v>45875</v>
          </cell>
          <cell r="K644" t="str">
            <v>China</v>
          </cell>
          <cell r="L644" t="str">
            <v>48</v>
          </cell>
          <cell r="M644" t="str">
            <v>0.45</v>
          </cell>
        </row>
        <row r="645">
          <cell r="A645" t="str">
            <v>RW-252ABF 3/4</v>
          </cell>
          <cell r="B645" t="str">
            <v>VIR C</v>
          </cell>
          <cell r="C645" t="str">
            <v>N</v>
          </cell>
          <cell r="D645" t="str">
            <v>AB BRASS SILLCOCK IPS</v>
          </cell>
          <cell r="E645" t="str">
            <v>670779732084</v>
          </cell>
          <cell r="F645" t="str">
            <v>ABRW</v>
          </cell>
          <cell r="G645" t="str">
            <v>BRASS AB</v>
          </cell>
          <cell r="H645">
            <v>37.58</v>
          </cell>
          <cell r="I645">
            <v>0</v>
          </cell>
          <cell r="J645">
            <v>45875</v>
          </cell>
          <cell r="K645" t="str">
            <v>China</v>
          </cell>
          <cell r="L645" t="str">
            <v>48</v>
          </cell>
          <cell r="M645" t="str">
            <v>0.53</v>
          </cell>
        </row>
        <row r="646">
          <cell r="A646" t="str">
            <v>RW-255ABF 1/2</v>
          </cell>
          <cell r="B646" t="str">
            <v>VIR C</v>
          </cell>
          <cell r="C646" t="str">
            <v>N</v>
          </cell>
          <cell r="D646" t="str">
            <v>LF QTR-TRN BRASS SILLCOCK FXH</v>
          </cell>
          <cell r="E646" t="str">
            <v>670779730882</v>
          </cell>
          <cell r="F646" t="str">
            <v>ABRW</v>
          </cell>
          <cell r="G646" t="str">
            <v>BRASS AB</v>
          </cell>
          <cell r="H646">
            <v>27.17</v>
          </cell>
          <cell r="I646">
            <v>260</v>
          </cell>
          <cell r="J646">
            <v>45589</v>
          </cell>
          <cell r="K646" t="str">
            <v>China</v>
          </cell>
          <cell r="L646" t="str">
            <v>50</v>
          </cell>
          <cell r="M646" t="str">
            <v>0.394</v>
          </cell>
        </row>
        <row r="647">
          <cell r="A647" t="str">
            <v>RW-255ABF 3/4</v>
          </cell>
          <cell r="B647" t="str">
            <v>VIR C</v>
          </cell>
          <cell r="C647" t="str">
            <v>N</v>
          </cell>
          <cell r="D647" t="str">
            <v>LF QTR-TRN BRASS SILLCOCK FXH</v>
          </cell>
          <cell r="E647" t="str">
            <v>670779730899</v>
          </cell>
          <cell r="F647" t="str">
            <v>ABRW</v>
          </cell>
          <cell r="G647" t="str">
            <v>BRASS AB</v>
          </cell>
          <cell r="H647">
            <v>29.15</v>
          </cell>
          <cell r="I647">
            <v>880</v>
          </cell>
          <cell r="J647">
            <v>45589</v>
          </cell>
          <cell r="K647" t="str">
            <v>China</v>
          </cell>
          <cell r="L647" t="str">
            <v>50</v>
          </cell>
          <cell r="M647" t="str">
            <v>0.423</v>
          </cell>
        </row>
        <row r="648">
          <cell r="A648" t="str">
            <v>RW-272AB 1/2</v>
          </cell>
          <cell r="B648" t="str">
            <v>VIR C</v>
          </cell>
          <cell r="C648" t="str">
            <v>N</v>
          </cell>
          <cell r="D648" t="str">
            <v>BRASS SILLCOCK CXC</v>
          </cell>
          <cell r="E648" t="str">
            <v>670779709109</v>
          </cell>
          <cell r="F648" t="str">
            <v>ABRW</v>
          </cell>
          <cell r="G648" t="str">
            <v>BRASS AB</v>
          </cell>
          <cell r="H648">
            <v>26.35</v>
          </cell>
          <cell r="I648">
            <v>978</v>
          </cell>
          <cell r="J648">
            <v>41736</v>
          </cell>
          <cell r="K648" t="str">
            <v>China</v>
          </cell>
          <cell r="L648" t="str">
            <v>48</v>
          </cell>
          <cell r="M648" t="str">
            <v>0.48</v>
          </cell>
        </row>
        <row r="649">
          <cell r="A649" t="str">
            <v>RW-272AB 3/4</v>
          </cell>
          <cell r="B649" t="str">
            <v>VIR C</v>
          </cell>
          <cell r="C649" t="str">
            <v>N</v>
          </cell>
          <cell r="D649" t="str">
            <v>BRASS SILLCOCK CXC</v>
          </cell>
          <cell r="E649" t="str">
            <v>670779709116</v>
          </cell>
          <cell r="F649" t="str">
            <v>ABRW</v>
          </cell>
          <cell r="G649" t="str">
            <v>BRASS AB</v>
          </cell>
          <cell r="H649">
            <v>28.12</v>
          </cell>
          <cell r="I649">
            <v>531</v>
          </cell>
          <cell r="J649">
            <v>41736</v>
          </cell>
          <cell r="K649" t="str">
            <v>China</v>
          </cell>
          <cell r="L649" t="str">
            <v>48</v>
          </cell>
          <cell r="M649" t="str">
            <v>0.53</v>
          </cell>
        </row>
        <row r="650">
          <cell r="A650" t="str">
            <v>RW-272ABF 1/2</v>
          </cell>
          <cell r="B650" t="str">
            <v>VIR C</v>
          </cell>
          <cell r="C650" t="str">
            <v>N</v>
          </cell>
          <cell r="D650" t="str">
            <v>AB BRASS SILLCOCK CXC</v>
          </cell>
          <cell r="E650" t="str">
            <v>670779732091</v>
          </cell>
          <cell r="F650" t="str">
            <v>ABRW</v>
          </cell>
          <cell r="G650" t="str">
            <v>BRASS AB</v>
          </cell>
          <cell r="H650">
            <v>35.229999999999997</v>
          </cell>
          <cell r="I650">
            <v>0</v>
          </cell>
          <cell r="J650">
            <v>45875</v>
          </cell>
          <cell r="K650" t="str">
            <v>China</v>
          </cell>
          <cell r="L650" t="str">
            <v>48</v>
          </cell>
          <cell r="M650" t="str">
            <v>0.48</v>
          </cell>
        </row>
        <row r="651">
          <cell r="A651" t="str">
            <v>RW-272ABF 3/4</v>
          </cell>
          <cell r="B651" t="str">
            <v>VIR C</v>
          </cell>
          <cell r="C651" t="str">
            <v>N</v>
          </cell>
          <cell r="D651" t="str">
            <v>AB BRASS SILLCOCK CXC</v>
          </cell>
          <cell r="E651" t="str">
            <v>670779732107</v>
          </cell>
          <cell r="F651" t="str">
            <v>ABRW</v>
          </cell>
          <cell r="G651" t="str">
            <v>BRASS AB</v>
          </cell>
          <cell r="H651">
            <v>37.58</v>
          </cell>
          <cell r="I651">
            <v>0</v>
          </cell>
          <cell r="J651">
            <v>45875</v>
          </cell>
          <cell r="K651" t="str">
            <v>China</v>
          </cell>
          <cell r="L651" t="str">
            <v>48</v>
          </cell>
          <cell r="M651" t="str">
            <v>0.53</v>
          </cell>
        </row>
        <row r="652">
          <cell r="A652" t="str">
            <v>RW-275ABF 1/2</v>
          </cell>
          <cell r="B652" t="str">
            <v>VIR C</v>
          </cell>
          <cell r="C652" t="str">
            <v>N</v>
          </cell>
          <cell r="D652" t="str">
            <v>LF QTR-TRN BRASS SILLCOCK SXH</v>
          </cell>
          <cell r="E652" t="str">
            <v>670779730905</v>
          </cell>
          <cell r="F652" t="str">
            <v>ABRW</v>
          </cell>
          <cell r="G652" t="str">
            <v>BRASS AB</v>
          </cell>
          <cell r="H652">
            <v>27.17</v>
          </cell>
          <cell r="I652">
            <v>1405</v>
          </cell>
          <cell r="J652">
            <v>45589</v>
          </cell>
          <cell r="K652" t="str">
            <v>China</v>
          </cell>
          <cell r="L652" t="str">
            <v>80</v>
          </cell>
          <cell r="M652" t="str">
            <v>0.380</v>
          </cell>
        </row>
        <row r="653">
          <cell r="A653" t="str">
            <v>RW-275ABF 3/4</v>
          </cell>
          <cell r="B653" t="str">
            <v>VIR C</v>
          </cell>
          <cell r="C653" t="str">
            <v>N</v>
          </cell>
          <cell r="D653" t="str">
            <v>LF QTR-TRN BRASS SILLCOCK SXH</v>
          </cell>
          <cell r="E653" t="str">
            <v>670779730912</v>
          </cell>
          <cell r="F653" t="str">
            <v>ABRW</v>
          </cell>
          <cell r="G653" t="str">
            <v>BRASS AB</v>
          </cell>
          <cell r="H653">
            <v>29.15</v>
          </cell>
          <cell r="I653">
            <v>694</v>
          </cell>
          <cell r="J653">
            <v>45589</v>
          </cell>
          <cell r="K653" t="str">
            <v>China</v>
          </cell>
          <cell r="L653" t="str">
            <v>60</v>
          </cell>
          <cell r="M653" t="str">
            <v>0.414</v>
          </cell>
        </row>
        <row r="654">
          <cell r="A654" t="str">
            <v>RW-301AB 1/2</v>
          </cell>
          <cell r="B654" t="str">
            <v>VIR C</v>
          </cell>
          <cell r="C654" t="str">
            <v>N</v>
          </cell>
          <cell r="D654" t="str">
            <v>LF BRASS HOSE BIBB IPS</v>
          </cell>
          <cell r="E654" t="str">
            <v>670779709123</v>
          </cell>
          <cell r="F654" t="str">
            <v>ABRW</v>
          </cell>
          <cell r="G654" t="str">
            <v>BRASS AB</v>
          </cell>
          <cell r="H654">
            <v>20.25</v>
          </cell>
          <cell r="I654">
            <v>1351</v>
          </cell>
          <cell r="J654">
            <v>41736</v>
          </cell>
          <cell r="K654" t="str">
            <v>China</v>
          </cell>
          <cell r="L654" t="str">
            <v>48</v>
          </cell>
          <cell r="M654" t="str">
            <v>0.36</v>
          </cell>
        </row>
        <row r="655">
          <cell r="A655" t="str">
            <v>RW-301AB 3/4</v>
          </cell>
          <cell r="B655" t="str">
            <v>VIR C</v>
          </cell>
          <cell r="C655" t="str">
            <v>N</v>
          </cell>
          <cell r="D655" t="str">
            <v>LF BRASS HOSE BIBB IPS</v>
          </cell>
          <cell r="E655" t="str">
            <v>670779709130</v>
          </cell>
          <cell r="F655" t="str">
            <v>ABRW</v>
          </cell>
          <cell r="G655" t="str">
            <v>BRASS AB</v>
          </cell>
          <cell r="H655">
            <v>28.02</v>
          </cell>
          <cell r="I655">
            <v>2535</v>
          </cell>
          <cell r="J655">
            <v>41736</v>
          </cell>
          <cell r="K655" t="str">
            <v>China</v>
          </cell>
          <cell r="L655" t="str">
            <v>48</v>
          </cell>
          <cell r="M655" t="str">
            <v>0.38</v>
          </cell>
        </row>
        <row r="656">
          <cell r="A656" t="str">
            <v>RW-315AB 1/2</v>
          </cell>
          <cell r="B656" t="str">
            <v>VIR C</v>
          </cell>
          <cell r="C656" t="str">
            <v>N</v>
          </cell>
          <cell r="D656" t="str">
            <v>LF NO-KINK BALL HOSE BIBB</v>
          </cell>
          <cell r="E656" t="str">
            <v>670779313047</v>
          </cell>
          <cell r="F656" t="str">
            <v>ABRW</v>
          </cell>
          <cell r="G656" t="str">
            <v>BRASS AB</v>
          </cell>
          <cell r="H656">
            <v>30.71</v>
          </cell>
          <cell r="I656">
            <v>7787</v>
          </cell>
          <cell r="J656">
            <v>40476</v>
          </cell>
          <cell r="K656" t="str">
            <v>China</v>
          </cell>
          <cell r="L656" t="str">
            <v>80</v>
          </cell>
          <cell r="M656" t="str">
            <v>0.4</v>
          </cell>
        </row>
        <row r="657">
          <cell r="A657" t="str">
            <v>RW-315AB 3/4</v>
          </cell>
          <cell r="B657" t="str">
            <v>VIR C</v>
          </cell>
          <cell r="C657" t="str">
            <v>N</v>
          </cell>
          <cell r="D657" t="str">
            <v>LF NO-KINK BALL HOSE BIBB</v>
          </cell>
          <cell r="E657" t="str">
            <v>670779313054</v>
          </cell>
          <cell r="F657" t="str">
            <v>ABRW</v>
          </cell>
          <cell r="G657" t="str">
            <v>BRASS AB</v>
          </cell>
          <cell r="H657">
            <v>42.42</v>
          </cell>
          <cell r="I657">
            <v>5003</v>
          </cell>
          <cell r="J657">
            <v>40476</v>
          </cell>
          <cell r="K657" t="str">
            <v>China</v>
          </cell>
          <cell r="L657" t="str">
            <v>60</v>
          </cell>
          <cell r="M657" t="str">
            <v>0.44</v>
          </cell>
        </row>
        <row r="658">
          <cell r="A658" t="str">
            <v>RW-315ABBLUE 1/2</v>
          </cell>
          <cell r="B658" t="str">
            <v>VIR C</v>
          </cell>
          <cell r="C658" t="str">
            <v>N</v>
          </cell>
          <cell r="D658" t="str">
            <v>LF NO-KINK BALL HOSE BIBB BLUE</v>
          </cell>
          <cell r="E658" t="str">
            <v>670779715919</v>
          </cell>
          <cell r="F658" t="str">
            <v>ABRW</v>
          </cell>
          <cell r="G658" t="str">
            <v>BRASS AB</v>
          </cell>
          <cell r="H658">
            <v>30.71</v>
          </cell>
          <cell r="I658">
            <v>943</v>
          </cell>
          <cell r="J658">
            <v>43108</v>
          </cell>
          <cell r="K658" t="str">
            <v>China</v>
          </cell>
          <cell r="L658" t="str">
            <v>80</v>
          </cell>
          <cell r="M658" t="str">
            <v>0.4</v>
          </cell>
        </row>
        <row r="659">
          <cell r="A659" t="str">
            <v>RW-315ABBLUE 3/4</v>
          </cell>
          <cell r="B659" t="str">
            <v>VIR C</v>
          </cell>
          <cell r="C659" t="str">
            <v>N</v>
          </cell>
          <cell r="D659" t="str">
            <v>LF NO-KINK BALL HOSE BIBB BLUE</v>
          </cell>
          <cell r="E659" t="str">
            <v>670779715926</v>
          </cell>
          <cell r="F659" t="str">
            <v>ABRW</v>
          </cell>
          <cell r="G659" t="str">
            <v>BRASS AB</v>
          </cell>
          <cell r="H659">
            <v>42.42</v>
          </cell>
          <cell r="I659">
            <v>425</v>
          </cell>
          <cell r="J659">
            <v>43108</v>
          </cell>
          <cell r="K659" t="str">
            <v>China</v>
          </cell>
          <cell r="L659" t="str">
            <v>60</v>
          </cell>
          <cell r="M659" t="str">
            <v>.34</v>
          </cell>
        </row>
        <row r="660">
          <cell r="A660" t="str">
            <v>RW-315-BTH 1/2</v>
          </cell>
          <cell r="B660" t="str">
            <v>VIR C</v>
          </cell>
          <cell r="C660" t="str">
            <v>N</v>
          </cell>
          <cell r="D660" t="str">
            <v>BLUE HANDLE FOR RW-315AB</v>
          </cell>
          <cell r="F660" t="str">
            <v>ABRW</v>
          </cell>
          <cell r="H660">
            <v>0</v>
          </cell>
          <cell r="I660">
            <v>492</v>
          </cell>
          <cell r="J660">
            <v>43236</v>
          </cell>
          <cell r="K660" t="str">
            <v>China</v>
          </cell>
          <cell r="M660" t="str">
            <v>0.03</v>
          </cell>
        </row>
        <row r="661">
          <cell r="A661" t="str">
            <v>RW-504AB 1/2</v>
          </cell>
          <cell r="B661" t="str">
            <v>VIR C</v>
          </cell>
          <cell r="C661" t="str">
            <v>N</v>
          </cell>
          <cell r="D661" t="str">
            <v>BRASS NO-KINK BOILER DRN MNPT</v>
          </cell>
          <cell r="E661" t="str">
            <v>670779709024</v>
          </cell>
          <cell r="F661" t="str">
            <v>ABRW</v>
          </cell>
          <cell r="G661" t="str">
            <v>BRASS AB</v>
          </cell>
          <cell r="H661">
            <v>23.85</v>
          </cell>
          <cell r="I661">
            <v>8397</v>
          </cell>
          <cell r="J661">
            <v>41736</v>
          </cell>
          <cell r="K661" t="str">
            <v>China</v>
          </cell>
          <cell r="L661" t="str">
            <v>48</v>
          </cell>
          <cell r="M661" t="str">
            <v>0.44</v>
          </cell>
        </row>
        <row r="662">
          <cell r="A662" t="str">
            <v>RW-504AB 3/4</v>
          </cell>
          <cell r="B662" t="str">
            <v>VIR C</v>
          </cell>
          <cell r="C662" t="str">
            <v>N</v>
          </cell>
          <cell r="D662" t="str">
            <v>BRASS NO-KINK BOILER DRN MNPT</v>
          </cell>
          <cell r="E662" t="str">
            <v>670779709031</v>
          </cell>
          <cell r="F662" t="str">
            <v>ABRW</v>
          </cell>
          <cell r="G662" t="str">
            <v>BRASS AB</v>
          </cell>
          <cell r="H662">
            <v>25.05</v>
          </cell>
          <cell r="I662">
            <v>9554</v>
          </cell>
          <cell r="J662">
            <v>41736</v>
          </cell>
          <cell r="K662" t="str">
            <v>China</v>
          </cell>
          <cell r="L662" t="str">
            <v>48</v>
          </cell>
          <cell r="M662" t="str">
            <v>0.46</v>
          </cell>
        </row>
        <row r="663">
          <cell r="A663" t="str">
            <v>RW-505AB 1/2</v>
          </cell>
          <cell r="B663" t="str">
            <v>VIR C</v>
          </cell>
          <cell r="C663" t="str">
            <v>N</v>
          </cell>
          <cell r="D663" t="str">
            <v>BRASS NO-KINK BOILER DRN FNPT</v>
          </cell>
          <cell r="E663" t="str">
            <v>670779709048</v>
          </cell>
          <cell r="F663" t="str">
            <v>ABRW</v>
          </cell>
          <cell r="G663" t="str">
            <v>BRASS AB</v>
          </cell>
          <cell r="H663">
            <v>22.09</v>
          </cell>
          <cell r="I663">
            <v>785</v>
          </cell>
          <cell r="J663">
            <v>41736</v>
          </cell>
          <cell r="K663" t="str">
            <v>China</v>
          </cell>
          <cell r="L663" t="str">
            <v>48</v>
          </cell>
          <cell r="M663" t="str">
            <v>0.42</v>
          </cell>
        </row>
        <row r="664">
          <cell r="A664" t="str">
            <v>RW-505AB 3/4</v>
          </cell>
          <cell r="B664" t="str">
            <v>VIR C</v>
          </cell>
          <cell r="C664" t="str">
            <v>N</v>
          </cell>
          <cell r="D664" t="str">
            <v>BRASS NO-KINK BOILER DRN FNPT</v>
          </cell>
          <cell r="E664" t="str">
            <v>670779709055</v>
          </cell>
          <cell r="F664" t="str">
            <v>ABRW</v>
          </cell>
          <cell r="G664" t="str">
            <v>BRASS AB</v>
          </cell>
          <cell r="H664">
            <v>23.74</v>
          </cell>
          <cell r="I664">
            <v>1441</v>
          </cell>
          <cell r="J664">
            <v>41736</v>
          </cell>
          <cell r="K664" t="str">
            <v>China</v>
          </cell>
          <cell r="L664" t="str">
            <v>48</v>
          </cell>
          <cell r="M664" t="str">
            <v>0.46</v>
          </cell>
        </row>
        <row r="665">
          <cell r="A665" t="str">
            <v>RW-514AB 1/2</v>
          </cell>
          <cell r="B665" t="str">
            <v>VIR C</v>
          </cell>
          <cell r="C665" t="str">
            <v>N</v>
          </cell>
          <cell r="D665" t="str">
            <v>QTR TURN BOILER DRAIN M X HOSE</v>
          </cell>
          <cell r="E665" t="str">
            <v>670779722153</v>
          </cell>
          <cell r="F665" t="str">
            <v>ABRW</v>
          </cell>
          <cell r="G665" t="str">
            <v>BRASS AB</v>
          </cell>
          <cell r="H665">
            <v>20.52</v>
          </cell>
          <cell r="I665">
            <v>1650</v>
          </cell>
          <cell r="J665">
            <v>43781</v>
          </cell>
          <cell r="K665" t="str">
            <v>China</v>
          </cell>
          <cell r="L665" t="str">
            <v>48</v>
          </cell>
          <cell r="M665" t="str">
            <v>.300</v>
          </cell>
        </row>
        <row r="666">
          <cell r="A666" t="str">
            <v>RW-514AB 3/4</v>
          </cell>
          <cell r="B666" t="str">
            <v>VIR C</v>
          </cell>
          <cell r="C666" t="str">
            <v>N</v>
          </cell>
          <cell r="D666" t="str">
            <v>QTR TURN BOILER DRAIN M X HOSE</v>
          </cell>
          <cell r="E666" t="str">
            <v>670779722160</v>
          </cell>
          <cell r="F666" t="str">
            <v>ABRW</v>
          </cell>
          <cell r="G666" t="str">
            <v>BRASS AB</v>
          </cell>
          <cell r="H666">
            <v>22.39</v>
          </cell>
          <cell r="I666">
            <v>3159</v>
          </cell>
          <cell r="J666">
            <v>43781</v>
          </cell>
          <cell r="K666" t="str">
            <v>China</v>
          </cell>
          <cell r="L666" t="str">
            <v>48</v>
          </cell>
          <cell r="M666" t="str">
            <v>.34</v>
          </cell>
        </row>
        <row r="667">
          <cell r="A667" t="str">
            <v>RW-514ABBLUE 1/2</v>
          </cell>
          <cell r="B667" t="str">
            <v>VIR C</v>
          </cell>
          <cell r="C667" t="str">
            <v>N</v>
          </cell>
          <cell r="D667" t="str">
            <v>QTR TURN BOILER DRAIN M X HOSE</v>
          </cell>
          <cell r="E667" t="str">
            <v>670779722931</v>
          </cell>
          <cell r="F667" t="str">
            <v>ABRW</v>
          </cell>
          <cell r="G667" t="str">
            <v>BRASS AB</v>
          </cell>
          <cell r="H667">
            <v>20.52</v>
          </cell>
          <cell r="I667">
            <v>34</v>
          </cell>
          <cell r="J667">
            <v>43900</v>
          </cell>
          <cell r="K667" t="str">
            <v>China</v>
          </cell>
          <cell r="L667" t="str">
            <v>48</v>
          </cell>
          <cell r="M667" t="str">
            <v>.30</v>
          </cell>
        </row>
        <row r="668">
          <cell r="A668" t="str">
            <v>RW-514ABBLUE 3/4</v>
          </cell>
          <cell r="B668" t="str">
            <v>VIR C</v>
          </cell>
          <cell r="C668" t="str">
            <v>N</v>
          </cell>
          <cell r="D668" t="str">
            <v>QTR TURN BOILER DRAIN M X HOSE</v>
          </cell>
          <cell r="E668" t="str">
            <v>670779722948</v>
          </cell>
          <cell r="F668" t="str">
            <v>ABRW</v>
          </cell>
          <cell r="G668" t="str">
            <v>BRASS AB</v>
          </cell>
          <cell r="H668">
            <v>22.39</v>
          </cell>
          <cell r="I668">
            <v>6</v>
          </cell>
          <cell r="J668">
            <v>43900</v>
          </cell>
          <cell r="K668" t="str">
            <v>China</v>
          </cell>
          <cell r="L668" t="str">
            <v>48</v>
          </cell>
          <cell r="M668" t="str">
            <v>.34</v>
          </cell>
        </row>
        <row r="669">
          <cell r="A669" t="str">
            <v>350R2-12</v>
          </cell>
          <cell r="B669" t="str">
            <v>ASMVIRC</v>
          </cell>
          <cell r="C669" t="str">
            <v>N</v>
          </cell>
          <cell r="D669" t="str">
            <v>TANKLESS SUPER KIT FNPTxSOLDER</v>
          </cell>
          <cell r="E669" t="str">
            <v>670779713021</v>
          </cell>
          <cell r="F669" t="str">
            <v>ABSK</v>
          </cell>
          <cell r="H669">
            <v>452.73</v>
          </cell>
          <cell r="I669">
            <v>82</v>
          </cell>
          <cell r="J669">
            <v>42579</v>
          </cell>
          <cell r="K669" t="str">
            <v>China</v>
          </cell>
          <cell r="L669" t="str">
            <v>1</v>
          </cell>
          <cell r="M669" t="str">
            <v>0</v>
          </cell>
        </row>
        <row r="670">
          <cell r="A670" t="str">
            <v>350R2-18</v>
          </cell>
          <cell r="B670" t="str">
            <v>ASMVIRC</v>
          </cell>
          <cell r="C670" t="str">
            <v>N</v>
          </cell>
          <cell r="D670" t="str">
            <v>TANKLESS SUPER KIT FNPTxSOLDER</v>
          </cell>
          <cell r="E670" t="str">
            <v>670779712727</v>
          </cell>
          <cell r="F670" t="str">
            <v>ABSK</v>
          </cell>
          <cell r="H670">
            <v>463.93</v>
          </cell>
          <cell r="I670">
            <v>12</v>
          </cell>
          <cell r="J670">
            <v>42549</v>
          </cell>
          <cell r="K670" t="str">
            <v>China</v>
          </cell>
          <cell r="L670" t="str">
            <v>1</v>
          </cell>
          <cell r="M670" t="str">
            <v>0</v>
          </cell>
        </row>
        <row r="671">
          <cell r="A671" t="str">
            <v>350R2-24</v>
          </cell>
          <cell r="B671" t="str">
            <v>ASMVIRC</v>
          </cell>
          <cell r="C671" t="str">
            <v>N</v>
          </cell>
          <cell r="D671" t="str">
            <v>TANKLESS SUPER KIT FNPTxSOLDER</v>
          </cell>
          <cell r="E671" t="str">
            <v>670779712734</v>
          </cell>
          <cell r="F671" t="str">
            <v>ABSK</v>
          </cell>
          <cell r="H671">
            <v>475.17</v>
          </cell>
          <cell r="I671">
            <v>16</v>
          </cell>
          <cell r="J671">
            <v>42549</v>
          </cell>
          <cell r="K671" t="str">
            <v>China</v>
          </cell>
          <cell r="L671" t="str">
            <v>1</v>
          </cell>
          <cell r="M671" t="str">
            <v>6.00</v>
          </cell>
        </row>
        <row r="672">
          <cell r="A672" t="str">
            <v>352R2-12</v>
          </cell>
          <cell r="B672" t="str">
            <v>ASMVIRC</v>
          </cell>
          <cell r="C672" t="str">
            <v>N</v>
          </cell>
          <cell r="D672" t="str">
            <v>TANKLESS SUPER KIT FNPTxFNPT</v>
          </cell>
          <cell r="E672" t="str">
            <v>670779713038</v>
          </cell>
          <cell r="F672" t="str">
            <v>ABSK</v>
          </cell>
          <cell r="H672">
            <v>452.73</v>
          </cell>
          <cell r="I672">
            <v>48</v>
          </cell>
          <cell r="J672">
            <v>42579</v>
          </cell>
          <cell r="K672" t="str">
            <v>China</v>
          </cell>
          <cell r="L672" t="str">
            <v>1</v>
          </cell>
          <cell r="M672" t="str">
            <v>6.0</v>
          </cell>
        </row>
        <row r="673">
          <cell r="A673" t="str">
            <v>352R2-18</v>
          </cell>
          <cell r="B673" t="str">
            <v>ASMVIRC</v>
          </cell>
          <cell r="C673" t="str">
            <v>N</v>
          </cell>
          <cell r="D673" t="str">
            <v>TANKLESS SUPER KIT FNPTxFNPT</v>
          </cell>
          <cell r="E673" t="str">
            <v>670779712741</v>
          </cell>
          <cell r="F673" t="str">
            <v>ABSK</v>
          </cell>
          <cell r="H673">
            <v>463.93</v>
          </cell>
          <cell r="I673">
            <v>5</v>
          </cell>
          <cell r="J673">
            <v>42549</v>
          </cell>
          <cell r="K673" t="str">
            <v>China</v>
          </cell>
          <cell r="L673" t="str">
            <v>1</v>
          </cell>
          <cell r="M673" t="str">
            <v>6.00</v>
          </cell>
        </row>
        <row r="674">
          <cell r="A674" t="str">
            <v>352R2-24</v>
          </cell>
          <cell r="B674" t="str">
            <v>ASMVIRC</v>
          </cell>
          <cell r="C674" t="str">
            <v>N</v>
          </cell>
          <cell r="D674" t="str">
            <v>TANKLESS SUPER KIT FNPTxFNPT</v>
          </cell>
          <cell r="E674" t="str">
            <v>670779712758</v>
          </cell>
          <cell r="F674" t="str">
            <v>ABSK</v>
          </cell>
          <cell r="H674">
            <v>475.17</v>
          </cell>
          <cell r="I674">
            <v>0</v>
          </cell>
          <cell r="J674">
            <v>42549</v>
          </cell>
          <cell r="K674" t="str">
            <v>China</v>
          </cell>
          <cell r="L674" t="str">
            <v>1</v>
          </cell>
          <cell r="M674" t="str">
            <v>6.05</v>
          </cell>
        </row>
        <row r="675">
          <cell r="A675" t="str">
            <v>353R2-12</v>
          </cell>
          <cell r="B675" t="str">
            <v>ASMVIRC</v>
          </cell>
          <cell r="C675" t="str">
            <v>N</v>
          </cell>
          <cell r="D675" t="str">
            <v>TANKLESS SUPER KIT FNPTxEzPRES</v>
          </cell>
          <cell r="E675" t="str">
            <v>670779722795</v>
          </cell>
          <cell r="F675" t="str">
            <v>ABSK</v>
          </cell>
          <cell r="H675">
            <v>452.73</v>
          </cell>
          <cell r="I675">
            <v>12</v>
          </cell>
          <cell r="J675">
            <v>43885</v>
          </cell>
          <cell r="K675" t="str">
            <v>China</v>
          </cell>
          <cell r="L675" t="str">
            <v>1</v>
          </cell>
          <cell r="M675" t="str">
            <v>6.42</v>
          </cell>
        </row>
        <row r="676">
          <cell r="A676" t="str">
            <v>353R2-18</v>
          </cell>
          <cell r="B676" t="str">
            <v>ASMVIRC</v>
          </cell>
          <cell r="C676" t="str">
            <v>N</v>
          </cell>
          <cell r="D676" t="str">
            <v>TANKLESS SUPER KIT FNPTxEzPRES</v>
          </cell>
          <cell r="E676" t="str">
            <v>670779722801</v>
          </cell>
          <cell r="F676" t="str">
            <v>ABSK</v>
          </cell>
          <cell r="H676">
            <v>463.93</v>
          </cell>
          <cell r="I676">
            <v>12</v>
          </cell>
          <cell r="J676">
            <v>43885</v>
          </cell>
          <cell r="K676" t="str">
            <v>China</v>
          </cell>
          <cell r="L676" t="str">
            <v>1</v>
          </cell>
          <cell r="M676" t="str">
            <v>6.52</v>
          </cell>
        </row>
        <row r="677">
          <cell r="A677" t="str">
            <v>353R2-24</v>
          </cell>
          <cell r="B677" t="str">
            <v>ASMVIRC</v>
          </cell>
          <cell r="C677" t="str">
            <v>N</v>
          </cell>
          <cell r="D677" t="str">
            <v>TANKLESS SUPER KIT FNPTxEzPRES</v>
          </cell>
          <cell r="E677" t="str">
            <v>670779722818</v>
          </cell>
          <cell r="F677" t="str">
            <v>ABSK</v>
          </cell>
          <cell r="H677">
            <v>475.17</v>
          </cell>
          <cell r="I677">
            <v>12</v>
          </cell>
          <cell r="J677">
            <v>43885</v>
          </cell>
          <cell r="K677" t="str">
            <v>China</v>
          </cell>
          <cell r="L677" t="str">
            <v>1</v>
          </cell>
          <cell r="M677" t="str">
            <v>6.62</v>
          </cell>
        </row>
        <row r="678">
          <cell r="A678" t="str">
            <v>380AB 1</v>
          </cell>
          <cell r="B678" t="str">
            <v>VIR C</v>
          </cell>
          <cell r="C678" t="str">
            <v>N</v>
          </cell>
          <cell r="D678" t="str">
            <v>AB BRASS Y STRAINER IPS</v>
          </cell>
          <cell r="E678" t="str">
            <v>670779709161</v>
          </cell>
          <cell r="F678" t="str">
            <v>ABST</v>
          </cell>
          <cell r="G678" t="str">
            <v>BRASS AB</v>
          </cell>
          <cell r="H678">
            <v>77.11</v>
          </cell>
          <cell r="I678">
            <v>946</v>
          </cell>
          <cell r="J678">
            <v>41736</v>
          </cell>
          <cell r="K678" t="str">
            <v>China</v>
          </cell>
          <cell r="L678" t="str">
            <v>36</v>
          </cell>
          <cell r="M678" t="str">
            <v>0.9</v>
          </cell>
        </row>
        <row r="679">
          <cell r="A679" t="str">
            <v>380AB 1/2</v>
          </cell>
          <cell r="B679" t="str">
            <v>VIR C</v>
          </cell>
          <cell r="C679" t="str">
            <v>N</v>
          </cell>
          <cell r="D679" t="str">
            <v>AB BRASS Y STRAINER IPS</v>
          </cell>
          <cell r="E679" t="str">
            <v>670779709147</v>
          </cell>
          <cell r="F679" t="str">
            <v>ABST</v>
          </cell>
          <cell r="G679" t="str">
            <v>BRASS AB</v>
          </cell>
          <cell r="H679">
            <v>38.130000000000003</v>
          </cell>
          <cell r="I679">
            <v>1094</v>
          </cell>
          <cell r="J679">
            <v>41736</v>
          </cell>
          <cell r="K679" t="str">
            <v>China</v>
          </cell>
          <cell r="L679" t="str">
            <v>80</v>
          </cell>
          <cell r="M679" t="str">
            <v>0.42</v>
          </cell>
        </row>
        <row r="680">
          <cell r="A680" t="str">
            <v>380AB 1-1/2</v>
          </cell>
          <cell r="B680" t="str">
            <v>VIR C</v>
          </cell>
          <cell r="C680" t="str">
            <v>N</v>
          </cell>
          <cell r="D680" t="str">
            <v>AB BRASS Y STRAINER IPS</v>
          </cell>
          <cell r="E680" t="str">
            <v>670779709185</v>
          </cell>
          <cell r="F680" t="str">
            <v>ABST</v>
          </cell>
          <cell r="G680" t="str">
            <v>BRASS AB</v>
          </cell>
          <cell r="H680">
            <v>178.15</v>
          </cell>
          <cell r="I680">
            <v>565</v>
          </cell>
          <cell r="J680">
            <v>41736</v>
          </cell>
          <cell r="K680" t="str">
            <v>China</v>
          </cell>
          <cell r="L680" t="str">
            <v>8</v>
          </cell>
          <cell r="M680" t="str">
            <v>1.86</v>
          </cell>
        </row>
        <row r="681">
          <cell r="A681" t="str">
            <v>380AB 1-1/4</v>
          </cell>
          <cell r="B681" t="str">
            <v>VIR C</v>
          </cell>
          <cell r="C681" t="str">
            <v>N</v>
          </cell>
          <cell r="D681" t="str">
            <v>AB BRASS Y STRAINER IPS</v>
          </cell>
          <cell r="E681" t="str">
            <v>670779709178</v>
          </cell>
          <cell r="F681" t="str">
            <v>ABST</v>
          </cell>
          <cell r="G681" t="str">
            <v>BRASS AB</v>
          </cell>
          <cell r="H681">
            <v>113.94</v>
          </cell>
          <cell r="I681">
            <v>349</v>
          </cell>
          <cell r="J681">
            <v>41736</v>
          </cell>
          <cell r="K681" t="str">
            <v>China</v>
          </cell>
          <cell r="L681" t="str">
            <v>24</v>
          </cell>
          <cell r="M681" t="str">
            <v>1.26</v>
          </cell>
        </row>
        <row r="682">
          <cell r="A682" t="str">
            <v>380AB 2</v>
          </cell>
          <cell r="B682" t="str">
            <v>VIR C</v>
          </cell>
          <cell r="C682" t="str">
            <v>N</v>
          </cell>
          <cell r="D682" t="str">
            <v>AB BRASS Y STRAINER IPS</v>
          </cell>
          <cell r="E682" t="str">
            <v>670779709192</v>
          </cell>
          <cell r="F682" t="str">
            <v>ABST</v>
          </cell>
          <cell r="G682" t="str">
            <v>BRASS AB</v>
          </cell>
          <cell r="H682">
            <v>225.25</v>
          </cell>
          <cell r="I682">
            <v>645</v>
          </cell>
          <cell r="J682">
            <v>41736</v>
          </cell>
          <cell r="K682" t="str">
            <v>China</v>
          </cell>
          <cell r="L682" t="str">
            <v>8</v>
          </cell>
          <cell r="M682" t="str">
            <v>2.54</v>
          </cell>
        </row>
        <row r="683">
          <cell r="A683" t="str">
            <v>380AB 3/4</v>
          </cell>
          <cell r="B683" t="str">
            <v>VIR C</v>
          </cell>
          <cell r="C683" t="str">
            <v>N</v>
          </cell>
          <cell r="D683" t="str">
            <v>AB BRASS Y STRAINER IPS</v>
          </cell>
          <cell r="E683" t="str">
            <v>670779709154</v>
          </cell>
          <cell r="F683" t="str">
            <v>ABST</v>
          </cell>
          <cell r="G683" t="str">
            <v>BRASS AB</v>
          </cell>
          <cell r="H683">
            <v>53.64</v>
          </cell>
          <cell r="I683">
            <v>1046</v>
          </cell>
          <cell r="J683">
            <v>41736</v>
          </cell>
          <cell r="K683" t="str">
            <v>China</v>
          </cell>
          <cell r="L683" t="str">
            <v>48</v>
          </cell>
          <cell r="M683" t="str">
            <v>0.62</v>
          </cell>
        </row>
        <row r="684">
          <cell r="A684" t="str">
            <v>383AB-GASKET 1</v>
          </cell>
          <cell r="B684" t="str">
            <v>TIANMA</v>
          </cell>
          <cell r="C684" t="str">
            <v>N</v>
          </cell>
          <cell r="D684" t="str">
            <v>GASKET 383AB 1 33mm x 38mm</v>
          </cell>
          <cell r="F684" t="str">
            <v>ABST</v>
          </cell>
          <cell r="H684">
            <v>0</v>
          </cell>
          <cell r="I684">
            <v>0</v>
          </cell>
          <cell r="J684">
            <v>41877</v>
          </cell>
          <cell r="K684" t="str">
            <v>China</v>
          </cell>
          <cell r="L684" t="str">
            <v>100</v>
          </cell>
          <cell r="M684" t="str">
            <v>0</v>
          </cell>
        </row>
        <row r="685">
          <cell r="A685" t="str">
            <v>383AB-GASKET 1/2</v>
          </cell>
          <cell r="B685" t="str">
            <v>TIANMA</v>
          </cell>
          <cell r="C685" t="str">
            <v>N</v>
          </cell>
          <cell r="D685" t="str">
            <v>GASKET 383AB 1/2 24mm x 28mm</v>
          </cell>
          <cell r="F685" t="str">
            <v>ABST</v>
          </cell>
          <cell r="H685">
            <v>0</v>
          </cell>
          <cell r="I685">
            <v>0</v>
          </cell>
          <cell r="J685">
            <v>41877</v>
          </cell>
          <cell r="K685" t="str">
            <v>China</v>
          </cell>
          <cell r="L685" t="str">
            <v>100</v>
          </cell>
          <cell r="M685" t="str">
            <v>0</v>
          </cell>
        </row>
        <row r="686">
          <cell r="A686" t="str">
            <v>383AB-GASKET 1-1/2</v>
          </cell>
          <cell r="B686" t="str">
            <v>TIANMA</v>
          </cell>
          <cell r="C686" t="str">
            <v>N</v>
          </cell>
          <cell r="D686" t="str">
            <v>GASKET 383AB 1-1/2 50mm x 56mm</v>
          </cell>
          <cell r="F686" t="str">
            <v>ABST</v>
          </cell>
          <cell r="H686">
            <v>0</v>
          </cell>
          <cell r="I686">
            <v>0</v>
          </cell>
          <cell r="J686">
            <v>41877</v>
          </cell>
          <cell r="K686" t="str">
            <v>China</v>
          </cell>
          <cell r="L686" t="str">
            <v>100</v>
          </cell>
          <cell r="M686" t="str">
            <v>0</v>
          </cell>
        </row>
        <row r="687">
          <cell r="A687" t="str">
            <v>383AB-GASKET 1-1/4</v>
          </cell>
          <cell r="B687" t="str">
            <v>TIANMA</v>
          </cell>
          <cell r="C687" t="str">
            <v>N</v>
          </cell>
          <cell r="D687" t="str">
            <v>GASKET 383AB 1-1/4 42mm x 48mm</v>
          </cell>
          <cell r="F687" t="str">
            <v>ABST</v>
          </cell>
          <cell r="H687">
            <v>0</v>
          </cell>
          <cell r="I687">
            <v>0</v>
          </cell>
          <cell r="J687">
            <v>41877</v>
          </cell>
          <cell r="K687" t="str">
            <v>China</v>
          </cell>
          <cell r="L687" t="str">
            <v>100</v>
          </cell>
          <cell r="M687" t="str">
            <v>0</v>
          </cell>
        </row>
        <row r="688">
          <cell r="A688" t="str">
            <v>383AB-GASKET 2</v>
          </cell>
          <cell r="B688" t="str">
            <v>TIANMA</v>
          </cell>
          <cell r="C688" t="str">
            <v>N</v>
          </cell>
          <cell r="D688" t="str">
            <v>GASKET 383AB 2 60mm x 67mm</v>
          </cell>
          <cell r="F688" t="str">
            <v>ABST</v>
          </cell>
          <cell r="H688">
            <v>0</v>
          </cell>
          <cell r="I688">
            <v>0</v>
          </cell>
          <cell r="J688">
            <v>41877</v>
          </cell>
          <cell r="K688" t="str">
            <v>China</v>
          </cell>
          <cell r="L688" t="str">
            <v>100</v>
          </cell>
          <cell r="M688" t="str">
            <v>0</v>
          </cell>
        </row>
        <row r="689">
          <cell r="A689" t="str">
            <v>383AB-GASKET 3/4</v>
          </cell>
          <cell r="B689" t="str">
            <v>TIANMA</v>
          </cell>
          <cell r="C689" t="str">
            <v>N</v>
          </cell>
          <cell r="D689" t="str">
            <v>GASKET 383AB 3/4 30mm x 34mm</v>
          </cell>
          <cell r="F689" t="str">
            <v>ABST</v>
          </cell>
          <cell r="H689">
            <v>0</v>
          </cell>
          <cell r="I689">
            <v>0</v>
          </cell>
          <cell r="J689">
            <v>41877</v>
          </cell>
          <cell r="K689" t="str">
            <v>China</v>
          </cell>
          <cell r="L689" t="str">
            <v>100</v>
          </cell>
          <cell r="M689" t="str">
            <v>0</v>
          </cell>
        </row>
        <row r="690">
          <cell r="A690" t="str">
            <v>387AB 1</v>
          </cell>
          <cell r="B690" t="str">
            <v>VIR C</v>
          </cell>
          <cell r="C690" t="str">
            <v>N</v>
          </cell>
          <cell r="D690" t="str">
            <v>AB BRASS Y STRAINER CXC</v>
          </cell>
          <cell r="E690" t="str">
            <v>670779709222</v>
          </cell>
          <cell r="F690" t="str">
            <v>ABST</v>
          </cell>
          <cell r="G690" t="str">
            <v>BRASS AB</v>
          </cell>
          <cell r="H690">
            <v>77.11</v>
          </cell>
          <cell r="I690">
            <v>378</v>
          </cell>
          <cell r="J690">
            <v>41736</v>
          </cell>
          <cell r="K690" t="str">
            <v>China</v>
          </cell>
          <cell r="L690" t="str">
            <v>36</v>
          </cell>
          <cell r="M690" t="str">
            <v>0.78</v>
          </cell>
        </row>
        <row r="691">
          <cell r="A691" t="str">
            <v>387AB 1/2</v>
          </cell>
          <cell r="B691" t="str">
            <v>VIR C</v>
          </cell>
          <cell r="C691" t="str">
            <v>N</v>
          </cell>
          <cell r="D691" t="str">
            <v>AB BRASS Y STRAINER CXC</v>
          </cell>
          <cell r="E691" t="str">
            <v>670779709208</v>
          </cell>
          <cell r="F691" t="str">
            <v>ABST</v>
          </cell>
          <cell r="G691" t="str">
            <v>BRASS AB</v>
          </cell>
          <cell r="H691">
            <v>38.130000000000003</v>
          </cell>
          <cell r="I691">
            <v>1450</v>
          </cell>
          <cell r="J691">
            <v>41736</v>
          </cell>
          <cell r="K691" t="str">
            <v>China</v>
          </cell>
          <cell r="L691" t="str">
            <v>80</v>
          </cell>
          <cell r="M691" t="str">
            <v>0.4</v>
          </cell>
        </row>
        <row r="692">
          <cell r="A692" t="str">
            <v>387AB 1-1/2</v>
          </cell>
          <cell r="B692" t="str">
            <v>VIR C</v>
          </cell>
          <cell r="C692" t="str">
            <v>N</v>
          </cell>
          <cell r="D692" t="str">
            <v>AB BRASS Y STRAINER CXC</v>
          </cell>
          <cell r="E692" t="str">
            <v>670779709246</v>
          </cell>
          <cell r="F692" t="str">
            <v>ABST</v>
          </cell>
          <cell r="G692" t="str">
            <v>BRASS AB</v>
          </cell>
          <cell r="H692">
            <v>178.15</v>
          </cell>
          <cell r="I692">
            <v>231</v>
          </cell>
          <cell r="J692">
            <v>41736</v>
          </cell>
          <cell r="K692" t="str">
            <v>China</v>
          </cell>
          <cell r="L692" t="str">
            <v>8</v>
          </cell>
          <cell r="M692" t="str">
            <v>1.82</v>
          </cell>
        </row>
        <row r="693">
          <cell r="A693" t="str">
            <v>387AB 1-1/4</v>
          </cell>
          <cell r="B693" t="str">
            <v>VIR C</v>
          </cell>
          <cell r="C693" t="str">
            <v>N</v>
          </cell>
          <cell r="D693" t="str">
            <v>AB BRASS Y STRAINER CXC</v>
          </cell>
          <cell r="E693" t="str">
            <v>670779709239</v>
          </cell>
          <cell r="F693" t="str">
            <v>ABST</v>
          </cell>
          <cell r="G693" t="str">
            <v>BRASS AB</v>
          </cell>
          <cell r="H693">
            <v>113.94</v>
          </cell>
          <cell r="I693">
            <v>278</v>
          </cell>
          <cell r="J693">
            <v>41736</v>
          </cell>
          <cell r="K693" t="str">
            <v>China</v>
          </cell>
          <cell r="L693" t="str">
            <v>24</v>
          </cell>
          <cell r="M693" t="str">
            <v>1.34</v>
          </cell>
        </row>
        <row r="694">
          <cell r="A694" t="str">
            <v>387AB 2</v>
          </cell>
          <cell r="B694" t="str">
            <v>VIR C</v>
          </cell>
          <cell r="C694" t="str">
            <v>N</v>
          </cell>
          <cell r="D694" t="str">
            <v>AB BRASS Y STRAINER CXC</v>
          </cell>
          <cell r="E694" t="str">
            <v>670779709253</v>
          </cell>
          <cell r="F694" t="str">
            <v>ABST</v>
          </cell>
          <cell r="G694" t="str">
            <v>BRASS AB</v>
          </cell>
          <cell r="H694">
            <v>225.25</v>
          </cell>
          <cell r="I694">
            <v>479</v>
          </cell>
          <cell r="J694">
            <v>41736</v>
          </cell>
          <cell r="K694" t="str">
            <v>China</v>
          </cell>
          <cell r="L694" t="str">
            <v>8</v>
          </cell>
          <cell r="M694" t="str">
            <v>2.56</v>
          </cell>
        </row>
        <row r="695">
          <cell r="A695" t="str">
            <v>387AB 3/4</v>
          </cell>
          <cell r="B695" t="str">
            <v>VIR C</v>
          </cell>
          <cell r="C695" t="str">
            <v>N</v>
          </cell>
          <cell r="D695" t="str">
            <v>AB BRASS Y STRAINER CXC</v>
          </cell>
          <cell r="E695" t="str">
            <v>670779709215</v>
          </cell>
          <cell r="F695" t="str">
            <v>ABST</v>
          </cell>
          <cell r="G695" t="str">
            <v>BRASS AB</v>
          </cell>
          <cell r="H695">
            <v>53.64</v>
          </cell>
          <cell r="I695">
            <v>963</v>
          </cell>
          <cell r="J695">
            <v>41736</v>
          </cell>
          <cell r="K695" t="str">
            <v>China</v>
          </cell>
          <cell r="L695" t="str">
            <v>48</v>
          </cell>
          <cell r="M695" t="str">
            <v>0.54</v>
          </cell>
        </row>
        <row r="696">
          <cell r="A696" t="str">
            <v>387AB-60M 1-1/2</v>
          </cell>
          <cell r="B696" t="str">
            <v>VIR C</v>
          </cell>
          <cell r="C696" t="str">
            <v>N</v>
          </cell>
          <cell r="D696" t="str">
            <v>AB BRASS Y STRAINER CXC MESH60</v>
          </cell>
          <cell r="E696" t="str">
            <v>670779722122</v>
          </cell>
          <cell r="F696" t="str">
            <v>ABST</v>
          </cell>
          <cell r="G696" t="str">
            <v>BRASS AB</v>
          </cell>
          <cell r="H696">
            <v>0</v>
          </cell>
          <cell r="I696">
            <v>0</v>
          </cell>
          <cell r="J696">
            <v>43774</v>
          </cell>
          <cell r="K696" t="str">
            <v>China</v>
          </cell>
          <cell r="M696" t="str">
            <v>1.82</v>
          </cell>
        </row>
        <row r="697">
          <cell r="A697" t="str">
            <v>9960ABIBVC-FF-115 1</v>
          </cell>
          <cell r="B697" t="str">
            <v>ASMVIR1</v>
          </cell>
          <cell r="C697" t="str">
            <v>N</v>
          </cell>
          <cell r="D697" t="str">
            <v>TH.BAL.VLV.IBV.CHK. FxF T-115°</v>
          </cell>
          <cell r="E697" t="str">
            <v>670779732275</v>
          </cell>
          <cell r="F697" t="str">
            <v>ABTB</v>
          </cell>
          <cell r="G697" t="str">
            <v>BRASS AB DZR</v>
          </cell>
          <cell r="H697">
            <v>982.95</v>
          </cell>
          <cell r="I697">
            <v>0</v>
          </cell>
          <cell r="J697">
            <v>45933</v>
          </cell>
          <cell r="K697" t="str">
            <v>Italy</v>
          </cell>
          <cell r="L697" t="str">
            <v>0</v>
          </cell>
          <cell r="M697" t="str">
            <v>0.903</v>
          </cell>
        </row>
        <row r="698">
          <cell r="A698" t="str">
            <v>9960ABIBVC-FF-115 1/2</v>
          </cell>
          <cell r="B698" t="str">
            <v>ASMVIR1</v>
          </cell>
          <cell r="C698" t="str">
            <v>N</v>
          </cell>
          <cell r="D698" t="str">
            <v>TH.BAL.VLV.IBV.CHK. FxF T-115°</v>
          </cell>
          <cell r="E698" t="str">
            <v>670779732176</v>
          </cell>
          <cell r="F698" t="str">
            <v>ABTB</v>
          </cell>
          <cell r="G698" t="str">
            <v>BRASS AB DZR</v>
          </cell>
          <cell r="H698">
            <v>539.29</v>
          </cell>
          <cell r="I698">
            <v>0</v>
          </cell>
          <cell r="J698">
            <v>45932</v>
          </cell>
          <cell r="K698" t="str">
            <v>Italy</v>
          </cell>
          <cell r="L698" t="str">
            <v>0</v>
          </cell>
          <cell r="M698" t="str">
            <v>0.903</v>
          </cell>
        </row>
        <row r="699">
          <cell r="A699" t="str">
            <v>9960ABIBVC-FF-115 3/4</v>
          </cell>
          <cell r="B699" t="str">
            <v>ASMVIR1</v>
          </cell>
          <cell r="C699" t="str">
            <v>N</v>
          </cell>
          <cell r="D699" t="str">
            <v>TH.BAL.VLV.IBV.CHK. FxF T-115°</v>
          </cell>
          <cell r="E699" t="str">
            <v>670779732220</v>
          </cell>
          <cell r="F699" t="str">
            <v>ABTB</v>
          </cell>
          <cell r="G699" t="str">
            <v>BRASS AB DZR</v>
          </cell>
          <cell r="H699">
            <v>597.54999999999995</v>
          </cell>
          <cell r="I699">
            <v>0</v>
          </cell>
          <cell r="J699">
            <v>45933</v>
          </cell>
          <cell r="K699" t="str">
            <v>Italy</v>
          </cell>
          <cell r="L699" t="str">
            <v>0</v>
          </cell>
          <cell r="M699" t="str">
            <v>0.903</v>
          </cell>
        </row>
        <row r="700">
          <cell r="A700" t="str">
            <v>9960ABIBVC-FF-120 1</v>
          </cell>
          <cell r="B700" t="str">
            <v>ASMVIR1</v>
          </cell>
          <cell r="C700" t="str">
            <v>N</v>
          </cell>
          <cell r="D700" t="str">
            <v>TH.BAL.VLV.IBV.CHK. FxF T-120°</v>
          </cell>
          <cell r="E700" t="str">
            <v>670779732282</v>
          </cell>
          <cell r="F700" t="str">
            <v>ABTB</v>
          </cell>
          <cell r="G700" t="str">
            <v>BRASS AB DZR</v>
          </cell>
          <cell r="H700">
            <v>982.95</v>
          </cell>
          <cell r="I700">
            <v>0</v>
          </cell>
          <cell r="J700">
            <v>45933</v>
          </cell>
          <cell r="K700" t="str">
            <v>Italy</v>
          </cell>
          <cell r="L700" t="str">
            <v>0</v>
          </cell>
          <cell r="M700" t="str">
            <v>0.903</v>
          </cell>
        </row>
        <row r="701">
          <cell r="A701" t="str">
            <v>9960ABIBVC-FF-120 1/2</v>
          </cell>
          <cell r="B701" t="str">
            <v>ASMVIR1</v>
          </cell>
          <cell r="C701" t="str">
            <v>N</v>
          </cell>
          <cell r="D701" t="str">
            <v>TH.BAL.VLV.IBV.CHK. FxF T-120°</v>
          </cell>
          <cell r="E701" t="str">
            <v>670779732183</v>
          </cell>
          <cell r="F701" t="str">
            <v>ABTB</v>
          </cell>
          <cell r="G701" t="str">
            <v>BRASS AB DZR</v>
          </cell>
          <cell r="H701">
            <v>539.29</v>
          </cell>
          <cell r="I701">
            <v>0</v>
          </cell>
          <cell r="J701">
            <v>45933</v>
          </cell>
          <cell r="K701" t="str">
            <v>Italy</v>
          </cell>
          <cell r="L701" t="str">
            <v>0</v>
          </cell>
          <cell r="M701" t="str">
            <v>0.903</v>
          </cell>
        </row>
        <row r="702">
          <cell r="A702" t="str">
            <v>9960ABIBVC-FF-120 3/4</v>
          </cell>
          <cell r="B702" t="str">
            <v>ASMVIR1</v>
          </cell>
          <cell r="C702" t="str">
            <v>N</v>
          </cell>
          <cell r="D702" t="str">
            <v>TH.BAL.VLV.IBV.CHK. FxF T-120°</v>
          </cell>
          <cell r="E702" t="str">
            <v>670779732237</v>
          </cell>
          <cell r="F702" t="str">
            <v>ABTB</v>
          </cell>
          <cell r="G702" t="str">
            <v>BRASS AB DZR</v>
          </cell>
          <cell r="H702">
            <v>597.54999999999995</v>
          </cell>
          <cell r="I702">
            <v>0</v>
          </cell>
          <cell r="J702">
            <v>45933</v>
          </cell>
          <cell r="K702" t="str">
            <v>Italy</v>
          </cell>
          <cell r="L702" t="str">
            <v>0</v>
          </cell>
          <cell r="M702" t="str">
            <v>0.903</v>
          </cell>
        </row>
        <row r="703">
          <cell r="A703" t="str">
            <v>9960ABIBVC-FF-130 1</v>
          </cell>
          <cell r="B703" t="str">
            <v>ASMVIR1</v>
          </cell>
          <cell r="C703" t="str">
            <v>N</v>
          </cell>
          <cell r="D703" t="str">
            <v>TH.BAL.VLV.IBV.CHK. FxF T-130°</v>
          </cell>
          <cell r="E703" t="str">
            <v>670779732299</v>
          </cell>
          <cell r="F703" t="str">
            <v>ABTB</v>
          </cell>
          <cell r="G703" t="str">
            <v>BRASS AB DZR</v>
          </cell>
          <cell r="H703">
            <v>982.95</v>
          </cell>
          <cell r="I703">
            <v>0</v>
          </cell>
          <cell r="J703">
            <v>45933</v>
          </cell>
          <cell r="K703" t="str">
            <v>Italy</v>
          </cell>
          <cell r="L703" t="str">
            <v>0</v>
          </cell>
          <cell r="M703" t="str">
            <v>0.903</v>
          </cell>
        </row>
        <row r="704">
          <cell r="A704" t="str">
            <v>9960ABIBVC-FF-130 1/2</v>
          </cell>
          <cell r="B704" t="str">
            <v>ASMVIR1</v>
          </cell>
          <cell r="C704" t="str">
            <v>N</v>
          </cell>
          <cell r="D704" t="str">
            <v>TH.BAL.VLV.IBV.CHK. FxF T-130°</v>
          </cell>
          <cell r="E704" t="str">
            <v>670779732190</v>
          </cell>
          <cell r="F704" t="str">
            <v>ABTB</v>
          </cell>
          <cell r="G704" t="str">
            <v>BRASS AB DZR</v>
          </cell>
          <cell r="H704">
            <v>539.29</v>
          </cell>
          <cell r="I704">
            <v>0</v>
          </cell>
          <cell r="J704">
            <v>45933</v>
          </cell>
          <cell r="K704" t="str">
            <v>Italy</v>
          </cell>
          <cell r="L704" t="str">
            <v>0</v>
          </cell>
          <cell r="M704" t="str">
            <v>0.903</v>
          </cell>
        </row>
        <row r="705">
          <cell r="A705" t="str">
            <v>9960ABIBVC-FF-130 3/4</v>
          </cell>
          <cell r="B705" t="str">
            <v>ASMVIR1</v>
          </cell>
          <cell r="C705" t="str">
            <v>N</v>
          </cell>
          <cell r="D705" t="str">
            <v>TH.BAL.VLV.IBV.CHK. FxF T-130°</v>
          </cell>
          <cell r="E705" t="str">
            <v>670779732244</v>
          </cell>
          <cell r="F705" t="str">
            <v>ABTB</v>
          </cell>
          <cell r="G705" t="str">
            <v>BRASS AB DZR</v>
          </cell>
          <cell r="H705">
            <v>597.54999999999995</v>
          </cell>
          <cell r="I705">
            <v>0</v>
          </cell>
          <cell r="J705">
            <v>45933</v>
          </cell>
          <cell r="K705" t="str">
            <v>Italy</v>
          </cell>
          <cell r="L705" t="str">
            <v>0</v>
          </cell>
          <cell r="M705" t="str">
            <v>0.903</v>
          </cell>
        </row>
        <row r="706">
          <cell r="A706" t="str">
            <v>9960ABIBVC-FF-140 1</v>
          </cell>
          <cell r="B706" t="str">
            <v>ASMVIR1</v>
          </cell>
          <cell r="C706" t="str">
            <v>N</v>
          </cell>
          <cell r="D706" t="str">
            <v>TH.BAL.VLV.IBV.CHK. FxF T-140°</v>
          </cell>
          <cell r="E706" t="str">
            <v>670779732305</v>
          </cell>
          <cell r="F706" t="str">
            <v>ABTB</v>
          </cell>
          <cell r="G706" t="str">
            <v>BRASS AB DZR</v>
          </cell>
          <cell r="H706">
            <v>982.95</v>
          </cell>
          <cell r="I706">
            <v>0</v>
          </cell>
          <cell r="J706">
            <v>45933</v>
          </cell>
          <cell r="K706" t="str">
            <v>Italy</v>
          </cell>
          <cell r="L706" t="str">
            <v>0</v>
          </cell>
          <cell r="M706" t="str">
            <v>0.903</v>
          </cell>
        </row>
        <row r="707">
          <cell r="A707" t="str">
            <v>9960ABIBVC-FF-140 1/2</v>
          </cell>
          <cell r="B707" t="str">
            <v>ASMVIR1</v>
          </cell>
          <cell r="C707" t="str">
            <v>N</v>
          </cell>
          <cell r="D707" t="str">
            <v>TH.BAL.VLV.IBV.CHK. FxF T-140°</v>
          </cell>
          <cell r="E707" t="str">
            <v>670779732206</v>
          </cell>
          <cell r="F707" t="str">
            <v>ABTB</v>
          </cell>
          <cell r="G707" t="str">
            <v>BRASS AB DZR</v>
          </cell>
          <cell r="H707">
            <v>539.29</v>
          </cell>
          <cell r="I707">
            <v>0</v>
          </cell>
          <cell r="J707">
            <v>45933</v>
          </cell>
          <cell r="K707" t="str">
            <v>Italy</v>
          </cell>
          <cell r="L707" t="str">
            <v>0</v>
          </cell>
          <cell r="M707" t="str">
            <v>0.903</v>
          </cell>
        </row>
        <row r="708">
          <cell r="A708" t="str">
            <v>9960ABIBVC-FF-140 3/4</v>
          </cell>
          <cell r="B708" t="str">
            <v>ASMVIR1</v>
          </cell>
          <cell r="C708" t="str">
            <v>N</v>
          </cell>
          <cell r="D708" t="str">
            <v>TH.BAL.VLV.IBV.CHK. FxF T-140°</v>
          </cell>
          <cell r="E708" t="str">
            <v>670779732251</v>
          </cell>
          <cell r="F708" t="str">
            <v>ABTB</v>
          </cell>
          <cell r="G708" t="str">
            <v>BRASS AB DZR</v>
          </cell>
          <cell r="H708">
            <v>597.54999999999995</v>
          </cell>
          <cell r="I708">
            <v>0</v>
          </cell>
          <cell r="J708">
            <v>45933</v>
          </cell>
          <cell r="K708" t="str">
            <v>Italy</v>
          </cell>
          <cell r="L708" t="str">
            <v>0</v>
          </cell>
          <cell r="M708" t="str">
            <v>0.903</v>
          </cell>
        </row>
        <row r="709">
          <cell r="A709" t="str">
            <v>9960ABIBVC-FF-150 1</v>
          </cell>
          <cell r="B709" t="str">
            <v>ASMVIR1</v>
          </cell>
          <cell r="C709" t="str">
            <v>N</v>
          </cell>
          <cell r="D709" t="str">
            <v>TH.BAL.VLV.IBV.CHK. FxF T-150°</v>
          </cell>
          <cell r="E709" t="str">
            <v>670779732312</v>
          </cell>
          <cell r="F709" t="str">
            <v>ABTB</v>
          </cell>
          <cell r="G709" t="str">
            <v>BRASS AB DZR</v>
          </cell>
          <cell r="H709">
            <v>982.95</v>
          </cell>
          <cell r="I709">
            <v>0</v>
          </cell>
          <cell r="J709">
            <v>45933</v>
          </cell>
          <cell r="K709" t="str">
            <v>Italy</v>
          </cell>
          <cell r="L709" t="str">
            <v>0</v>
          </cell>
          <cell r="M709" t="str">
            <v>0.903</v>
          </cell>
        </row>
        <row r="710">
          <cell r="A710" t="str">
            <v>9960ABIBVC-FF-150 1/2</v>
          </cell>
          <cell r="B710" t="str">
            <v>ASMVIR1</v>
          </cell>
          <cell r="C710" t="str">
            <v>N</v>
          </cell>
          <cell r="D710" t="str">
            <v>TH.BAL.VLV.IBV.CHK. FxF T-150°</v>
          </cell>
          <cell r="E710" t="str">
            <v>670779732213</v>
          </cell>
          <cell r="F710" t="str">
            <v>ABTB</v>
          </cell>
          <cell r="G710" t="str">
            <v>BRASS AB DZR</v>
          </cell>
          <cell r="H710">
            <v>539.29</v>
          </cell>
          <cell r="I710">
            <v>0</v>
          </cell>
          <cell r="J710">
            <v>45933</v>
          </cell>
          <cell r="K710" t="str">
            <v>Italy</v>
          </cell>
          <cell r="L710" t="str">
            <v>0</v>
          </cell>
          <cell r="M710" t="str">
            <v>0.903</v>
          </cell>
        </row>
        <row r="711">
          <cell r="A711" t="str">
            <v>9960ABIBVC-FF-150 3/4</v>
          </cell>
          <cell r="B711" t="str">
            <v>ASMVIR1</v>
          </cell>
          <cell r="C711" t="str">
            <v>N</v>
          </cell>
          <cell r="D711" t="str">
            <v>TH.BAL.VLV.IBV.CHK. FxF T-150°</v>
          </cell>
          <cell r="E711" t="str">
            <v>670779732268</v>
          </cell>
          <cell r="F711" t="str">
            <v>ABTB</v>
          </cell>
          <cell r="G711" t="str">
            <v>BRASS AB DZR</v>
          </cell>
          <cell r="H711">
            <v>597.54999999999995</v>
          </cell>
          <cell r="I711">
            <v>0</v>
          </cell>
          <cell r="J711">
            <v>45933</v>
          </cell>
          <cell r="K711" t="str">
            <v>Italy</v>
          </cell>
          <cell r="L711" t="str">
            <v>0</v>
          </cell>
          <cell r="M711" t="str">
            <v>0.903</v>
          </cell>
        </row>
        <row r="712">
          <cell r="A712" t="str">
            <v>9960ABIBVC-PP-115 1</v>
          </cell>
          <cell r="B712" t="str">
            <v>ASMVIR1</v>
          </cell>
          <cell r="C712" t="str">
            <v>N</v>
          </cell>
          <cell r="D712" t="str">
            <v>TH.BAL.VLV.CHK.IBV.PxP T-115°F</v>
          </cell>
          <cell r="E712" t="str">
            <v>670779732572</v>
          </cell>
          <cell r="F712" t="str">
            <v>ABTB</v>
          </cell>
          <cell r="G712" t="str">
            <v>BRASS AB DZR</v>
          </cell>
          <cell r="H712">
            <v>1006.54</v>
          </cell>
          <cell r="I712">
            <v>0</v>
          </cell>
          <cell r="J712">
            <v>45936</v>
          </cell>
          <cell r="K712" t="str">
            <v>Italy</v>
          </cell>
          <cell r="L712" t="str">
            <v>0</v>
          </cell>
          <cell r="M712" t="str">
            <v>0.903</v>
          </cell>
        </row>
        <row r="713">
          <cell r="A713" t="str">
            <v>9960ABIBVC-PP-115 1/2</v>
          </cell>
          <cell r="B713" t="str">
            <v>ASMVIR1</v>
          </cell>
          <cell r="C713" t="str">
            <v>N</v>
          </cell>
          <cell r="D713" t="str">
            <v>TH.BAL.VLV.CHK.IBV.PxP T-115°F</v>
          </cell>
          <cell r="E713" t="str">
            <v>670779732473</v>
          </cell>
          <cell r="F713" t="str">
            <v>ABTB</v>
          </cell>
          <cell r="G713" t="str">
            <v>BRASS AB DZR</v>
          </cell>
          <cell r="H713">
            <v>552.02</v>
          </cell>
          <cell r="I713">
            <v>0</v>
          </cell>
          <cell r="J713">
            <v>45936</v>
          </cell>
          <cell r="K713" t="str">
            <v>Italy</v>
          </cell>
          <cell r="L713" t="str">
            <v>0</v>
          </cell>
          <cell r="M713" t="str">
            <v>0.903</v>
          </cell>
        </row>
        <row r="714">
          <cell r="A714" t="str">
            <v>9960ABIBVC-PP-115 3/4</v>
          </cell>
          <cell r="B714" t="str">
            <v>ASMVIR1</v>
          </cell>
          <cell r="C714" t="str">
            <v>N</v>
          </cell>
          <cell r="D714" t="str">
            <v>TH.BAL.VLV.CHK.IBV.PxP T-115°F</v>
          </cell>
          <cell r="E714" t="str">
            <v>670779732527</v>
          </cell>
          <cell r="F714" t="str">
            <v>ABTB</v>
          </cell>
          <cell r="G714" t="str">
            <v>BRASS AB DZR</v>
          </cell>
          <cell r="H714">
            <v>611.24</v>
          </cell>
          <cell r="I714">
            <v>0</v>
          </cell>
          <cell r="J714">
            <v>45936</v>
          </cell>
          <cell r="K714" t="str">
            <v>Italy</v>
          </cell>
          <cell r="L714" t="str">
            <v>0</v>
          </cell>
          <cell r="M714" t="str">
            <v>0.903</v>
          </cell>
        </row>
        <row r="715">
          <cell r="A715" t="str">
            <v>9960ABIBVC-PP-120 1</v>
          </cell>
          <cell r="B715" t="str">
            <v>ASMVIR1</v>
          </cell>
          <cell r="C715" t="str">
            <v>N</v>
          </cell>
          <cell r="D715" t="str">
            <v>TH.BAL.VLV.CHK.IBV.PxP T-120°F</v>
          </cell>
          <cell r="E715" t="str">
            <v>670779732589</v>
          </cell>
          <cell r="F715" t="str">
            <v>ABTB</v>
          </cell>
          <cell r="G715" t="str">
            <v>BRASS AB DZR</v>
          </cell>
          <cell r="H715">
            <v>1006.54</v>
          </cell>
          <cell r="I715">
            <v>0</v>
          </cell>
          <cell r="J715">
            <v>45936</v>
          </cell>
          <cell r="K715" t="str">
            <v>Italy</v>
          </cell>
          <cell r="L715" t="str">
            <v>0</v>
          </cell>
          <cell r="M715" t="str">
            <v>0.903</v>
          </cell>
        </row>
        <row r="716">
          <cell r="A716" t="str">
            <v>9960ABIBVC-PP-120 1/2</v>
          </cell>
          <cell r="B716" t="str">
            <v>ASMVIR1</v>
          </cell>
          <cell r="C716" t="str">
            <v>N</v>
          </cell>
          <cell r="D716" t="str">
            <v>TH.BAL.VLV.CHK.IBV.PxP T-120°F</v>
          </cell>
          <cell r="E716" t="str">
            <v>670779732480</v>
          </cell>
          <cell r="F716" t="str">
            <v>ABTB</v>
          </cell>
          <cell r="G716" t="str">
            <v>BRASS AB DZR</v>
          </cell>
          <cell r="H716">
            <v>552.02</v>
          </cell>
          <cell r="I716">
            <v>0</v>
          </cell>
          <cell r="J716">
            <v>45936</v>
          </cell>
          <cell r="K716" t="str">
            <v>Italy</v>
          </cell>
          <cell r="L716" t="str">
            <v>0</v>
          </cell>
          <cell r="M716" t="str">
            <v>0.903</v>
          </cell>
        </row>
        <row r="717">
          <cell r="A717" t="str">
            <v>9960ABIBVC-PP-120 3/4</v>
          </cell>
          <cell r="B717" t="str">
            <v>ASMVIR1</v>
          </cell>
          <cell r="C717" t="str">
            <v>N</v>
          </cell>
          <cell r="D717" t="str">
            <v>TH.BAL.VLV.CHK.IBV.PxP T-120°F</v>
          </cell>
          <cell r="E717" t="str">
            <v>670779732534</v>
          </cell>
          <cell r="F717" t="str">
            <v>ABTB</v>
          </cell>
          <cell r="G717" t="str">
            <v>BRASS AB DZR</v>
          </cell>
          <cell r="H717">
            <v>611.24</v>
          </cell>
          <cell r="I717">
            <v>0</v>
          </cell>
          <cell r="J717">
            <v>45936</v>
          </cell>
          <cell r="K717" t="str">
            <v>Italy</v>
          </cell>
          <cell r="L717" t="str">
            <v>0</v>
          </cell>
          <cell r="M717" t="str">
            <v>0.903</v>
          </cell>
        </row>
        <row r="718">
          <cell r="A718" t="str">
            <v>9960ABIBVC-PP-130 1</v>
          </cell>
          <cell r="B718" t="str">
            <v>ASMVIR1</v>
          </cell>
          <cell r="C718" t="str">
            <v>N</v>
          </cell>
          <cell r="D718" t="str">
            <v>TH.BAL.VLV.CHK.IBV.PxP T-130°F</v>
          </cell>
          <cell r="E718" t="str">
            <v>670779732596</v>
          </cell>
          <cell r="F718" t="str">
            <v>ABTB</v>
          </cell>
          <cell r="G718" t="str">
            <v>BRASS AB DZR</v>
          </cell>
          <cell r="H718">
            <v>1006.54</v>
          </cell>
          <cell r="I718">
            <v>0</v>
          </cell>
          <cell r="J718">
            <v>45936</v>
          </cell>
          <cell r="K718" t="str">
            <v>Italy</v>
          </cell>
          <cell r="L718" t="str">
            <v>0</v>
          </cell>
          <cell r="M718" t="str">
            <v>0.903</v>
          </cell>
        </row>
        <row r="719">
          <cell r="A719" t="str">
            <v>9960ABIBVC-PP-130 1/2</v>
          </cell>
          <cell r="B719" t="str">
            <v>ASMVIR1</v>
          </cell>
          <cell r="C719" t="str">
            <v>N</v>
          </cell>
          <cell r="D719" t="str">
            <v>TH.BAL.VLV.CHK.IBV.PxP T-130°F</v>
          </cell>
          <cell r="E719" t="str">
            <v>670779732497</v>
          </cell>
          <cell r="F719" t="str">
            <v>ABTB</v>
          </cell>
          <cell r="G719" t="str">
            <v>BRASS AB DZR</v>
          </cell>
          <cell r="H719">
            <v>552.02</v>
          </cell>
          <cell r="I719">
            <v>0</v>
          </cell>
          <cell r="J719">
            <v>45936</v>
          </cell>
          <cell r="K719" t="str">
            <v>Italy</v>
          </cell>
          <cell r="L719" t="str">
            <v>0</v>
          </cell>
          <cell r="M719" t="str">
            <v>0.903</v>
          </cell>
        </row>
        <row r="720">
          <cell r="A720" t="str">
            <v>9960ABIBVC-PP-130 3/4</v>
          </cell>
          <cell r="B720" t="str">
            <v>ASMVIR1</v>
          </cell>
          <cell r="C720" t="str">
            <v>N</v>
          </cell>
          <cell r="D720" t="str">
            <v>TH.BAL.VLV.CHK.IBV.PxP T-130°F</v>
          </cell>
          <cell r="E720" t="str">
            <v>670779732541</v>
          </cell>
          <cell r="F720" t="str">
            <v>ABTB</v>
          </cell>
          <cell r="G720" t="str">
            <v>BRASS AB DZR</v>
          </cell>
          <cell r="H720">
            <v>611.24</v>
          </cell>
          <cell r="I720">
            <v>0</v>
          </cell>
          <cell r="J720">
            <v>45936</v>
          </cell>
          <cell r="K720" t="str">
            <v>Italy</v>
          </cell>
          <cell r="L720" t="str">
            <v>0</v>
          </cell>
          <cell r="M720" t="str">
            <v>0.903</v>
          </cell>
        </row>
        <row r="721">
          <cell r="A721" t="str">
            <v>9960ABIBVC-PP-140 1</v>
          </cell>
          <cell r="B721" t="str">
            <v>ASMVIR1</v>
          </cell>
          <cell r="C721" t="str">
            <v>N</v>
          </cell>
          <cell r="D721" t="str">
            <v>TH.BAL.VLV.CHK.IBV.PxP T-140°F</v>
          </cell>
          <cell r="E721" t="str">
            <v>670779732602</v>
          </cell>
          <cell r="F721" t="str">
            <v>ABTB</v>
          </cell>
          <cell r="G721" t="str">
            <v>BRASS AB DZR</v>
          </cell>
          <cell r="H721">
            <v>1006.54</v>
          </cell>
          <cell r="I721">
            <v>0</v>
          </cell>
          <cell r="J721">
            <v>45936</v>
          </cell>
          <cell r="K721" t="str">
            <v>Italy</v>
          </cell>
          <cell r="L721" t="str">
            <v>0</v>
          </cell>
          <cell r="M721" t="str">
            <v>0.903</v>
          </cell>
        </row>
        <row r="722">
          <cell r="A722" t="str">
            <v>9960ABIBVC-PP-140 1/2</v>
          </cell>
          <cell r="B722" t="str">
            <v>ASMVIR1</v>
          </cell>
          <cell r="C722" t="str">
            <v>N</v>
          </cell>
          <cell r="D722" t="str">
            <v>TH.BAL.VLV.CHK.IBV.PxP T-140°F</v>
          </cell>
          <cell r="E722" t="str">
            <v>670779732503</v>
          </cell>
          <cell r="F722" t="str">
            <v>ABTB</v>
          </cell>
          <cell r="G722" t="str">
            <v>BRASS AB DZR</v>
          </cell>
          <cell r="H722">
            <v>552.02</v>
          </cell>
          <cell r="I722">
            <v>0</v>
          </cell>
          <cell r="J722">
            <v>45936</v>
          </cell>
          <cell r="K722" t="str">
            <v>Italy</v>
          </cell>
          <cell r="L722" t="str">
            <v>0</v>
          </cell>
          <cell r="M722" t="str">
            <v>0.903</v>
          </cell>
        </row>
        <row r="723">
          <cell r="A723" t="str">
            <v>9960ABIBVC-PP-140 3/4</v>
          </cell>
          <cell r="B723" t="str">
            <v>ASMVIR1</v>
          </cell>
          <cell r="C723" t="str">
            <v>N</v>
          </cell>
          <cell r="D723" t="str">
            <v>TH.BAL.VLV.CHK.IBV.PxP T-140°F</v>
          </cell>
          <cell r="E723" t="str">
            <v>670779732558</v>
          </cell>
          <cell r="F723" t="str">
            <v>ABTB</v>
          </cell>
          <cell r="G723" t="str">
            <v>BRASS AB DZR</v>
          </cell>
          <cell r="H723">
            <v>611.24</v>
          </cell>
          <cell r="I723">
            <v>0</v>
          </cell>
          <cell r="J723">
            <v>45936</v>
          </cell>
          <cell r="K723" t="str">
            <v>Italy</v>
          </cell>
          <cell r="L723" t="str">
            <v>0</v>
          </cell>
          <cell r="M723" t="str">
            <v>0.903</v>
          </cell>
        </row>
        <row r="724">
          <cell r="A724" t="str">
            <v>9960ABIBVC-PP-150 1</v>
          </cell>
          <cell r="B724" t="str">
            <v>ASMVIR1</v>
          </cell>
          <cell r="C724" t="str">
            <v>N</v>
          </cell>
          <cell r="D724" t="str">
            <v>TH.BAL.VLV.CHK.IBV.PxP T-150°F</v>
          </cell>
          <cell r="E724" t="str">
            <v>670779732619</v>
          </cell>
          <cell r="F724" t="str">
            <v>ABTB</v>
          </cell>
          <cell r="G724" t="str">
            <v>BRASS AB DZR</v>
          </cell>
          <cell r="H724">
            <v>1006.54</v>
          </cell>
          <cell r="I724">
            <v>0</v>
          </cell>
          <cell r="J724">
            <v>45936</v>
          </cell>
          <cell r="K724" t="str">
            <v>Italy</v>
          </cell>
          <cell r="L724" t="str">
            <v>0</v>
          </cell>
          <cell r="M724" t="str">
            <v>0.903</v>
          </cell>
        </row>
        <row r="725">
          <cell r="A725" t="str">
            <v>9960ABIBVC-PP-150 1/2</v>
          </cell>
          <cell r="B725" t="str">
            <v>ASMVIR1</v>
          </cell>
          <cell r="C725" t="str">
            <v>N</v>
          </cell>
          <cell r="D725" t="str">
            <v>TH.BAL.VLV.CHK.IBV.PxP T-150°F</v>
          </cell>
          <cell r="E725" t="str">
            <v>670779732510</v>
          </cell>
          <cell r="F725" t="str">
            <v>ABTB</v>
          </cell>
          <cell r="G725" t="str">
            <v>BRASS AB DZR</v>
          </cell>
          <cell r="H725">
            <v>552.02</v>
          </cell>
          <cell r="I725">
            <v>0</v>
          </cell>
          <cell r="J725">
            <v>45936</v>
          </cell>
          <cell r="K725" t="str">
            <v>Italy</v>
          </cell>
          <cell r="L725" t="str">
            <v>0</v>
          </cell>
          <cell r="M725" t="str">
            <v>0.903</v>
          </cell>
        </row>
        <row r="726">
          <cell r="A726" t="str">
            <v>9960ABIBVC-PP-150 3/4</v>
          </cell>
          <cell r="B726" t="str">
            <v>ASMVIR1</v>
          </cell>
          <cell r="C726" t="str">
            <v>N</v>
          </cell>
          <cell r="D726" t="str">
            <v>TH.BAL.VLV.CHK.IBV.PxP T-150°F</v>
          </cell>
          <cell r="E726" t="str">
            <v>670779732565</v>
          </cell>
          <cell r="F726" t="str">
            <v>ABTB</v>
          </cell>
          <cell r="G726" t="str">
            <v>BRASS AB DZR</v>
          </cell>
          <cell r="H726">
            <v>611.24</v>
          </cell>
          <cell r="I726">
            <v>0</v>
          </cell>
          <cell r="J726">
            <v>45936</v>
          </cell>
          <cell r="K726" t="str">
            <v>Italy</v>
          </cell>
          <cell r="L726" t="str">
            <v>0</v>
          </cell>
          <cell r="M726" t="str">
            <v>0.903</v>
          </cell>
        </row>
        <row r="727">
          <cell r="A727" t="str">
            <v>9960ABIBVC-SS-115 1</v>
          </cell>
          <cell r="B727" t="str">
            <v>ASMVIR1</v>
          </cell>
          <cell r="C727" t="str">
            <v>N</v>
          </cell>
          <cell r="D727" t="str">
            <v>TH.BAL.VLV.CHK.IBV.SxS T-115°F</v>
          </cell>
          <cell r="E727" t="str">
            <v>670779732428</v>
          </cell>
          <cell r="F727" t="str">
            <v>ABTB</v>
          </cell>
          <cell r="G727" t="str">
            <v>BRASS AB DZR</v>
          </cell>
          <cell r="H727">
            <v>982.95</v>
          </cell>
          <cell r="I727">
            <v>0</v>
          </cell>
          <cell r="J727">
            <v>45936</v>
          </cell>
          <cell r="K727" t="str">
            <v>Italy</v>
          </cell>
          <cell r="L727" t="str">
            <v>0</v>
          </cell>
          <cell r="M727" t="str">
            <v>0.903</v>
          </cell>
        </row>
        <row r="728">
          <cell r="A728" t="str">
            <v>9960ABIBVC-SS-115 1/2</v>
          </cell>
          <cell r="B728" t="str">
            <v>ASMVIR1</v>
          </cell>
          <cell r="C728" t="str">
            <v>N</v>
          </cell>
          <cell r="D728" t="str">
            <v>TH.BAL.VLV.CHK.IBV.SxS T-115°F</v>
          </cell>
          <cell r="E728" t="str">
            <v>670779732329</v>
          </cell>
          <cell r="F728" t="str">
            <v>ABTB</v>
          </cell>
          <cell r="G728" t="str">
            <v>BRASS AB DZR</v>
          </cell>
          <cell r="H728">
            <v>539.29</v>
          </cell>
          <cell r="I728">
            <v>0</v>
          </cell>
          <cell r="J728">
            <v>45933</v>
          </cell>
          <cell r="K728" t="str">
            <v>Italy</v>
          </cell>
          <cell r="L728" t="str">
            <v>0</v>
          </cell>
          <cell r="M728" t="str">
            <v>0.903</v>
          </cell>
        </row>
        <row r="729">
          <cell r="A729" t="str">
            <v>9960ABIBVC-SS-115 3/4</v>
          </cell>
          <cell r="B729" t="str">
            <v>ASMVIR1</v>
          </cell>
          <cell r="C729" t="str">
            <v>N</v>
          </cell>
          <cell r="D729" t="str">
            <v>TH.BAL.VLV.CHK.IBV.SxS T-115°F</v>
          </cell>
          <cell r="E729" t="str">
            <v>670779732374</v>
          </cell>
          <cell r="F729" t="str">
            <v>ABTB</v>
          </cell>
          <cell r="G729" t="str">
            <v>BRASS AB DZR</v>
          </cell>
          <cell r="H729">
            <v>597.54999999999995</v>
          </cell>
          <cell r="I729">
            <v>0</v>
          </cell>
          <cell r="J729">
            <v>45933</v>
          </cell>
          <cell r="K729" t="str">
            <v>Italy</v>
          </cell>
          <cell r="L729" t="str">
            <v>0</v>
          </cell>
          <cell r="M729" t="str">
            <v>0.903</v>
          </cell>
        </row>
        <row r="730">
          <cell r="A730" t="str">
            <v>9960ABIBVC-SS-120 1</v>
          </cell>
          <cell r="B730" t="str">
            <v>ASMVIR1</v>
          </cell>
          <cell r="C730" t="str">
            <v>N</v>
          </cell>
          <cell r="D730" t="str">
            <v>TH.BAL.VLV.CHK.IBV.SxS T-120°F</v>
          </cell>
          <cell r="E730" t="str">
            <v>670779732435</v>
          </cell>
          <cell r="F730" t="str">
            <v>ABTB</v>
          </cell>
          <cell r="G730" t="str">
            <v>BRASS AB DZR</v>
          </cell>
          <cell r="H730">
            <v>982.95</v>
          </cell>
          <cell r="I730">
            <v>0</v>
          </cell>
          <cell r="J730">
            <v>45936</v>
          </cell>
          <cell r="K730" t="str">
            <v>Italy</v>
          </cell>
          <cell r="L730" t="str">
            <v>0</v>
          </cell>
          <cell r="M730" t="str">
            <v>0.903</v>
          </cell>
        </row>
        <row r="731">
          <cell r="A731" t="str">
            <v>9960ABIBVC-SS-120 1/2</v>
          </cell>
          <cell r="B731" t="str">
            <v>ASMVIR1</v>
          </cell>
          <cell r="C731" t="str">
            <v>N</v>
          </cell>
          <cell r="D731" t="str">
            <v>TH.BAL.VLV.CHK.IBV.SxS T-120°F</v>
          </cell>
          <cell r="E731" t="str">
            <v>670779732336</v>
          </cell>
          <cell r="F731" t="str">
            <v>ABTB</v>
          </cell>
          <cell r="G731" t="str">
            <v>BRASS AB DZR</v>
          </cell>
          <cell r="H731">
            <v>539.29</v>
          </cell>
          <cell r="I731">
            <v>0</v>
          </cell>
          <cell r="J731">
            <v>45933</v>
          </cell>
          <cell r="K731" t="str">
            <v>Italy</v>
          </cell>
          <cell r="L731" t="str">
            <v>0</v>
          </cell>
          <cell r="M731" t="str">
            <v>0.903</v>
          </cell>
        </row>
        <row r="732">
          <cell r="A732" t="str">
            <v>9960ABIBVC-SS-120 3/4</v>
          </cell>
          <cell r="B732" t="str">
            <v>ASMVIR1</v>
          </cell>
          <cell r="C732" t="str">
            <v>N</v>
          </cell>
          <cell r="D732" t="str">
            <v>TH.BAL.VLV.CHK.IBV.SxS T-120°F</v>
          </cell>
          <cell r="E732" t="str">
            <v>670779732381</v>
          </cell>
          <cell r="F732" t="str">
            <v>ABTB</v>
          </cell>
          <cell r="G732" t="str">
            <v>BRASS AB DZR</v>
          </cell>
          <cell r="H732">
            <v>597.54999999999995</v>
          </cell>
          <cell r="I732">
            <v>0</v>
          </cell>
          <cell r="J732">
            <v>45933</v>
          </cell>
          <cell r="K732" t="str">
            <v>Italy</v>
          </cell>
          <cell r="L732" t="str">
            <v>0</v>
          </cell>
          <cell r="M732" t="str">
            <v>0.903</v>
          </cell>
        </row>
        <row r="733">
          <cell r="A733" t="str">
            <v>9960ABIBVC-SS-130 1</v>
          </cell>
          <cell r="B733" t="str">
            <v>ASMVIR1</v>
          </cell>
          <cell r="C733" t="str">
            <v>N</v>
          </cell>
          <cell r="D733" t="str">
            <v>TH.BAL.VLV.CHK.IBV.SxS T-130°F</v>
          </cell>
          <cell r="E733" t="str">
            <v>670779732442</v>
          </cell>
          <cell r="F733" t="str">
            <v>ABTB</v>
          </cell>
          <cell r="G733" t="str">
            <v>BRASS AB DZR</v>
          </cell>
          <cell r="H733">
            <v>982.95</v>
          </cell>
          <cell r="I733">
            <v>0</v>
          </cell>
          <cell r="J733">
            <v>45936</v>
          </cell>
          <cell r="K733" t="str">
            <v>Italy</v>
          </cell>
          <cell r="L733" t="str">
            <v>0</v>
          </cell>
          <cell r="M733" t="str">
            <v>0.903</v>
          </cell>
        </row>
        <row r="734">
          <cell r="A734" t="str">
            <v>9960ABIBVC-SS-130 1/2</v>
          </cell>
          <cell r="B734" t="str">
            <v>ASMVIR1</v>
          </cell>
          <cell r="C734" t="str">
            <v>N</v>
          </cell>
          <cell r="D734" t="str">
            <v>TH.BAL.VLV.CHK.IBV.SxS T-130°F</v>
          </cell>
          <cell r="E734" t="str">
            <v>670779732343</v>
          </cell>
          <cell r="F734" t="str">
            <v>ABTB</v>
          </cell>
          <cell r="G734" t="str">
            <v>BRASS AB DZR</v>
          </cell>
          <cell r="H734">
            <v>539.29</v>
          </cell>
          <cell r="I734">
            <v>0</v>
          </cell>
          <cell r="J734">
            <v>45933</v>
          </cell>
          <cell r="K734" t="str">
            <v>Italy</v>
          </cell>
          <cell r="L734" t="str">
            <v>0</v>
          </cell>
          <cell r="M734" t="str">
            <v>0.903</v>
          </cell>
        </row>
        <row r="735">
          <cell r="A735" t="str">
            <v>9960ABIBVC-SS-130 3/4</v>
          </cell>
          <cell r="B735" t="str">
            <v>ASMVIR1</v>
          </cell>
          <cell r="C735" t="str">
            <v>N</v>
          </cell>
          <cell r="D735" t="str">
            <v>TH.BAL.VLV.CHK.IBV.SxS T-130°F</v>
          </cell>
          <cell r="E735" t="str">
            <v>670779732398</v>
          </cell>
          <cell r="F735" t="str">
            <v>ABTB</v>
          </cell>
          <cell r="G735" t="str">
            <v>BRASS AB DZR</v>
          </cell>
          <cell r="H735">
            <v>597.54999999999995</v>
          </cell>
          <cell r="I735">
            <v>0</v>
          </cell>
          <cell r="J735">
            <v>45933</v>
          </cell>
          <cell r="K735" t="str">
            <v>Italy</v>
          </cell>
          <cell r="L735" t="str">
            <v>0</v>
          </cell>
          <cell r="M735" t="str">
            <v>0.903</v>
          </cell>
        </row>
        <row r="736">
          <cell r="A736" t="str">
            <v>9960ABIBVC-SS-140 1</v>
          </cell>
          <cell r="B736" t="str">
            <v>ASMVIR1</v>
          </cell>
          <cell r="C736" t="str">
            <v>N</v>
          </cell>
          <cell r="D736" t="str">
            <v>TH.BAL.VLV.CHK.IBV.SxS T-140°F</v>
          </cell>
          <cell r="E736" t="str">
            <v>670779732459</v>
          </cell>
          <cell r="F736" t="str">
            <v>ABTB</v>
          </cell>
          <cell r="G736" t="str">
            <v>BRASS AB DZR</v>
          </cell>
          <cell r="H736">
            <v>982.95</v>
          </cell>
          <cell r="I736">
            <v>0</v>
          </cell>
          <cell r="J736">
            <v>45936</v>
          </cell>
          <cell r="K736" t="str">
            <v>Italy</v>
          </cell>
          <cell r="L736" t="str">
            <v>0</v>
          </cell>
          <cell r="M736" t="str">
            <v>0.903</v>
          </cell>
        </row>
        <row r="737">
          <cell r="A737" t="str">
            <v>9960ABIBVC-SS-140 1/2</v>
          </cell>
          <cell r="B737" t="str">
            <v>ASMVIR1</v>
          </cell>
          <cell r="C737" t="str">
            <v>N</v>
          </cell>
          <cell r="D737" t="str">
            <v>TH.BAL.VLV.CHK.IBV.SxS T-140°F</v>
          </cell>
          <cell r="E737" t="str">
            <v>670779732350</v>
          </cell>
          <cell r="F737" t="str">
            <v>ABTB</v>
          </cell>
          <cell r="G737" t="str">
            <v>BRASS AB DZR</v>
          </cell>
          <cell r="H737">
            <v>539.29</v>
          </cell>
          <cell r="I737">
            <v>0</v>
          </cell>
          <cell r="J737">
            <v>45933</v>
          </cell>
          <cell r="K737" t="str">
            <v>Italy</v>
          </cell>
          <cell r="L737" t="str">
            <v>0</v>
          </cell>
          <cell r="M737" t="str">
            <v>0.903</v>
          </cell>
        </row>
        <row r="738">
          <cell r="A738" t="str">
            <v>9960ABIBVC-SS-140 3/4</v>
          </cell>
          <cell r="B738" t="str">
            <v>ASMVIR1</v>
          </cell>
          <cell r="C738" t="str">
            <v>N</v>
          </cell>
          <cell r="D738" t="str">
            <v>TH.BAL.VLV.CHK.IBV.SxS T-140°F</v>
          </cell>
          <cell r="E738" t="str">
            <v>670779732404</v>
          </cell>
          <cell r="F738" t="str">
            <v>ABTB</v>
          </cell>
          <cell r="G738" t="str">
            <v>BRASS AB DZR</v>
          </cell>
          <cell r="H738">
            <v>597.54999999999995</v>
          </cell>
          <cell r="I738">
            <v>0</v>
          </cell>
          <cell r="J738">
            <v>45936</v>
          </cell>
          <cell r="K738" t="str">
            <v>Italy</v>
          </cell>
          <cell r="L738" t="str">
            <v>0</v>
          </cell>
          <cell r="M738" t="str">
            <v>0.903</v>
          </cell>
        </row>
        <row r="739">
          <cell r="A739" t="str">
            <v>9960ABIBVC-SS-150 1</v>
          </cell>
          <cell r="B739" t="str">
            <v>ASMVIR1</v>
          </cell>
          <cell r="C739" t="str">
            <v>N</v>
          </cell>
          <cell r="D739" t="str">
            <v>TH.BAL.VLV.CHK.IBV.SxS T-150°F</v>
          </cell>
          <cell r="E739" t="str">
            <v>670779732466</v>
          </cell>
          <cell r="F739" t="str">
            <v>ABTB</v>
          </cell>
          <cell r="G739" t="str">
            <v>BRASS AB DZR</v>
          </cell>
          <cell r="H739">
            <v>982.95</v>
          </cell>
          <cell r="I739">
            <v>0</v>
          </cell>
          <cell r="J739">
            <v>45936</v>
          </cell>
          <cell r="K739" t="str">
            <v>Italy</v>
          </cell>
          <cell r="L739" t="str">
            <v>0</v>
          </cell>
          <cell r="M739" t="str">
            <v>0.903</v>
          </cell>
        </row>
        <row r="740">
          <cell r="A740" t="str">
            <v>9960ABIBVC-SS-150 1/2</v>
          </cell>
          <cell r="B740" t="str">
            <v>ASMVIR1</v>
          </cell>
          <cell r="C740" t="str">
            <v>N</v>
          </cell>
          <cell r="D740" t="str">
            <v>TH.BAL.VLV.CHK.IBV.SxS T-150°F</v>
          </cell>
          <cell r="E740" t="str">
            <v>670779732367</v>
          </cell>
          <cell r="F740" t="str">
            <v>ABTB</v>
          </cell>
          <cell r="G740" t="str">
            <v>BRASS AB DZR</v>
          </cell>
          <cell r="H740">
            <v>539.29</v>
          </cell>
          <cell r="I740">
            <v>0</v>
          </cell>
          <cell r="J740">
            <v>45933</v>
          </cell>
          <cell r="K740" t="str">
            <v>Italy</v>
          </cell>
          <cell r="L740" t="str">
            <v>0</v>
          </cell>
          <cell r="M740" t="str">
            <v>0.903</v>
          </cell>
        </row>
        <row r="741">
          <cell r="A741" t="str">
            <v>9960ABIBVC-SS-150 3/4</v>
          </cell>
          <cell r="B741" t="str">
            <v>ASMVIR1</v>
          </cell>
          <cell r="C741" t="str">
            <v>N</v>
          </cell>
          <cell r="D741" t="str">
            <v>TH.BAL.VLV.CHK.IBV.SxS T-150°F</v>
          </cell>
          <cell r="E741" t="str">
            <v>670779732411</v>
          </cell>
          <cell r="F741" t="str">
            <v>ABTB</v>
          </cell>
          <cell r="G741" t="str">
            <v>BRASS AB DZR</v>
          </cell>
          <cell r="H741">
            <v>597.54999999999995</v>
          </cell>
          <cell r="I741">
            <v>0</v>
          </cell>
          <cell r="J741">
            <v>45936</v>
          </cell>
          <cell r="K741" t="str">
            <v>Italy</v>
          </cell>
          <cell r="L741" t="str">
            <v>0</v>
          </cell>
          <cell r="M741" t="str">
            <v>0.903</v>
          </cell>
        </row>
        <row r="742">
          <cell r="A742" t="str">
            <v>9960ABIBV-FF-115 1</v>
          </cell>
          <cell r="B742" t="str">
            <v>ASMVIR1</v>
          </cell>
          <cell r="C742" t="str">
            <v>N</v>
          </cell>
          <cell r="D742" t="str">
            <v>TH.BAL.VLV.IBV FxF T-115°F 1</v>
          </cell>
          <cell r="E742" t="str">
            <v>670779731506</v>
          </cell>
          <cell r="F742" t="str">
            <v>ABTB</v>
          </cell>
          <cell r="G742" t="str">
            <v>BRASS AB DZR</v>
          </cell>
          <cell r="H742">
            <v>920.13</v>
          </cell>
          <cell r="I742">
            <v>0</v>
          </cell>
          <cell r="J742">
            <v>45860</v>
          </cell>
          <cell r="K742" t="str">
            <v>Italy</v>
          </cell>
          <cell r="L742" t="str">
            <v>0</v>
          </cell>
          <cell r="M742" t="str">
            <v>0.903</v>
          </cell>
        </row>
        <row r="743">
          <cell r="A743" t="str">
            <v>9960ABIBV-FF-115 1/2</v>
          </cell>
          <cell r="B743" t="str">
            <v>ASMVIR1</v>
          </cell>
          <cell r="C743" t="str">
            <v>N</v>
          </cell>
          <cell r="D743" t="str">
            <v>TH.BAL.VLV.IBV FxF T-115°F 1/2</v>
          </cell>
          <cell r="E743" t="str">
            <v>670779731407</v>
          </cell>
          <cell r="F743" t="str">
            <v>ABTB</v>
          </cell>
          <cell r="G743" t="str">
            <v>BRASS AB DZR</v>
          </cell>
          <cell r="H743">
            <v>496.73</v>
          </cell>
          <cell r="I743">
            <v>0</v>
          </cell>
          <cell r="J743">
            <v>45860</v>
          </cell>
          <cell r="K743" t="str">
            <v>Italy</v>
          </cell>
          <cell r="L743" t="str">
            <v>0</v>
          </cell>
          <cell r="M743" t="str">
            <v>0.903</v>
          </cell>
        </row>
        <row r="744">
          <cell r="A744" t="str">
            <v>9960ABIBV-FF-115 3/4</v>
          </cell>
          <cell r="B744" t="str">
            <v>ASMVIR1</v>
          </cell>
          <cell r="C744" t="str">
            <v>N</v>
          </cell>
          <cell r="D744" t="str">
            <v>TH.BAL.VLV.IBV FxF T-115°F 3/4</v>
          </cell>
          <cell r="E744" t="str">
            <v>670779731452</v>
          </cell>
          <cell r="F744" t="str">
            <v>ABTB</v>
          </cell>
          <cell r="G744" t="str">
            <v>BRASS AB DZR</v>
          </cell>
          <cell r="H744">
            <v>548.61</v>
          </cell>
          <cell r="I744">
            <v>0</v>
          </cell>
          <cell r="J744">
            <v>45860</v>
          </cell>
          <cell r="K744" t="str">
            <v>Italy</v>
          </cell>
          <cell r="L744" t="str">
            <v>0</v>
          </cell>
          <cell r="M744" t="str">
            <v>0.903</v>
          </cell>
        </row>
        <row r="745">
          <cell r="A745" t="str">
            <v>9960ABIBV-FF-120 1</v>
          </cell>
          <cell r="B745" t="str">
            <v>ASMVIR1</v>
          </cell>
          <cell r="C745" t="str">
            <v>N</v>
          </cell>
          <cell r="D745" t="str">
            <v>TH.BAL.VLV.IBV FxF T-120°F 1</v>
          </cell>
          <cell r="E745" t="str">
            <v>670779731513</v>
          </cell>
          <cell r="F745" t="str">
            <v>ABTB</v>
          </cell>
          <cell r="G745" t="str">
            <v>BRASS AB DZR</v>
          </cell>
          <cell r="H745">
            <v>920.13</v>
          </cell>
          <cell r="I745">
            <v>0</v>
          </cell>
          <cell r="J745">
            <v>45860</v>
          </cell>
          <cell r="K745" t="str">
            <v>Italy</v>
          </cell>
          <cell r="L745" t="str">
            <v>0</v>
          </cell>
          <cell r="M745" t="str">
            <v>0.903</v>
          </cell>
        </row>
        <row r="746">
          <cell r="A746" t="str">
            <v>9960ABIBV-FF-120 1/2</v>
          </cell>
          <cell r="B746" t="str">
            <v>ASMVIR1</v>
          </cell>
          <cell r="C746" t="str">
            <v>N</v>
          </cell>
          <cell r="D746" t="str">
            <v>TH.BAL.VLV.IBV FxF T-120°F 1/2</v>
          </cell>
          <cell r="E746" t="str">
            <v>670779731414</v>
          </cell>
          <cell r="F746" t="str">
            <v>ABTB</v>
          </cell>
          <cell r="G746" t="str">
            <v>BRASS AB DZR</v>
          </cell>
          <cell r="H746">
            <v>496.73</v>
          </cell>
          <cell r="I746">
            <v>0</v>
          </cell>
          <cell r="J746">
            <v>45860</v>
          </cell>
          <cell r="K746" t="str">
            <v>Italy</v>
          </cell>
          <cell r="L746" t="str">
            <v>0</v>
          </cell>
          <cell r="M746" t="str">
            <v>0.903</v>
          </cell>
        </row>
        <row r="747">
          <cell r="A747" t="str">
            <v>9960ABIBV-FF-120 3/4</v>
          </cell>
          <cell r="B747" t="str">
            <v>ASMVIR1</v>
          </cell>
          <cell r="C747" t="str">
            <v>N</v>
          </cell>
          <cell r="D747" t="str">
            <v>TH.BAL.VLV.IBV FxF T-120°F 3/4</v>
          </cell>
          <cell r="E747" t="str">
            <v>670779731469</v>
          </cell>
          <cell r="F747" t="str">
            <v>ABTB</v>
          </cell>
          <cell r="G747" t="str">
            <v>BRASS AB DZR</v>
          </cell>
          <cell r="H747">
            <v>548.61</v>
          </cell>
          <cell r="I747">
            <v>0</v>
          </cell>
          <cell r="J747">
            <v>45860</v>
          </cell>
          <cell r="K747" t="str">
            <v>Italy</v>
          </cell>
          <cell r="L747" t="str">
            <v>0</v>
          </cell>
          <cell r="M747" t="str">
            <v>0.903</v>
          </cell>
        </row>
        <row r="748">
          <cell r="A748" t="str">
            <v>9960ABIBV-FF-130 1</v>
          </cell>
          <cell r="B748" t="str">
            <v>ASMVIR1</v>
          </cell>
          <cell r="C748" t="str">
            <v>N</v>
          </cell>
          <cell r="D748" t="str">
            <v>TH.BAL.VLV.IBV FxF T-130°F 1</v>
          </cell>
          <cell r="E748" t="str">
            <v>670779731520</v>
          </cell>
          <cell r="F748" t="str">
            <v>ABTB</v>
          </cell>
          <cell r="G748" t="str">
            <v>BRASS AB DZR</v>
          </cell>
          <cell r="H748">
            <v>920.13</v>
          </cell>
          <cell r="I748">
            <v>0</v>
          </cell>
          <cell r="J748">
            <v>45860</v>
          </cell>
          <cell r="K748" t="str">
            <v>Italy</v>
          </cell>
          <cell r="L748" t="str">
            <v>0</v>
          </cell>
          <cell r="M748" t="str">
            <v>0.903</v>
          </cell>
        </row>
        <row r="749">
          <cell r="A749" t="str">
            <v>9960ABIBV-FF-130 1/2</v>
          </cell>
          <cell r="B749" t="str">
            <v>ASMVIR1</v>
          </cell>
          <cell r="C749" t="str">
            <v>N</v>
          </cell>
          <cell r="D749" t="str">
            <v>TH.BAL.VLV.IBV FxF T-130°F 1/2</v>
          </cell>
          <cell r="E749" t="str">
            <v>670779731421</v>
          </cell>
          <cell r="F749" t="str">
            <v>ABTB</v>
          </cell>
          <cell r="G749" t="str">
            <v>BRASS AB DZR</v>
          </cell>
          <cell r="H749">
            <v>496.73</v>
          </cell>
          <cell r="I749">
            <v>0</v>
          </cell>
          <cell r="J749">
            <v>45860</v>
          </cell>
          <cell r="K749" t="str">
            <v>Italy</v>
          </cell>
          <cell r="L749" t="str">
            <v>0</v>
          </cell>
          <cell r="M749" t="str">
            <v>0.903</v>
          </cell>
        </row>
        <row r="750">
          <cell r="A750" t="str">
            <v>9960ABIBV-FF-130 3/4</v>
          </cell>
          <cell r="B750" t="str">
            <v>ASMVIR1</v>
          </cell>
          <cell r="C750" t="str">
            <v>N</v>
          </cell>
          <cell r="D750" t="str">
            <v>TH.BAL.VLV.IBV FxF T-130°F 3/4</v>
          </cell>
          <cell r="E750" t="str">
            <v>670779731476</v>
          </cell>
          <cell r="F750" t="str">
            <v>ABTB</v>
          </cell>
          <cell r="G750" t="str">
            <v>BRASS AB DZR</v>
          </cell>
          <cell r="H750">
            <v>548.61</v>
          </cell>
          <cell r="I750">
            <v>0</v>
          </cell>
          <cell r="J750">
            <v>45860</v>
          </cell>
          <cell r="K750" t="str">
            <v>Italy</v>
          </cell>
          <cell r="L750" t="str">
            <v>0</v>
          </cell>
          <cell r="M750" t="str">
            <v>0.903</v>
          </cell>
        </row>
        <row r="751">
          <cell r="A751" t="str">
            <v>9960ABIBV-FF-140 1</v>
          </cell>
          <cell r="B751" t="str">
            <v>ASMVIR1</v>
          </cell>
          <cell r="C751" t="str">
            <v>N</v>
          </cell>
          <cell r="D751" t="str">
            <v>TH.BAL.VLV.IBV FxF T-140°F 1</v>
          </cell>
          <cell r="E751" t="str">
            <v>670779731537</v>
          </cell>
          <cell r="F751" t="str">
            <v>ABTB</v>
          </cell>
          <cell r="G751" t="str">
            <v>BRASS AB DZR</v>
          </cell>
          <cell r="H751">
            <v>920.13</v>
          </cell>
          <cell r="I751">
            <v>0</v>
          </cell>
          <cell r="J751">
            <v>45860</v>
          </cell>
          <cell r="K751" t="str">
            <v>Italy</v>
          </cell>
          <cell r="L751" t="str">
            <v>0</v>
          </cell>
          <cell r="M751" t="str">
            <v>0.903</v>
          </cell>
        </row>
        <row r="752">
          <cell r="A752" t="str">
            <v>9960ABIBV-FF-140 1/2</v>
          </cell>
          <cell r="B752" t="str">
            <v>ASMVIR1</v>
          </cell>
          <cell r="C752" t="str">
            <v>N</v>
          </cell>
          <cell r="D752" t="str">
            <v>TH.BAL.VLV.IBV FxF T-140°F 1/2</v>
          </cell>
          <cell r="E752" t="str">
            <v>670779731438</v>
          </cell>
          <cell r="F752" t="str">
            <v>ABTB</v>
          </cell>
          <cell r="G752" t="str">
            <v>BRASS AB DZR</v>
          </cell>
          <cell r="H752">
            <v>496.73</v>
          </cell>
          <cell r="I752">
            <v>0</v>
          </cell>
          <cell r="J752">
            <v>45860</v>
          </cell>
          <cell r="K752" t="str">
            <v>Italy</v>
          </cell>
          <cell r="L752" t="str">
            <v>0</v>
          </cell>
          <cell r="M752" t="str">
            <v>0.903</v>
          </cell>
        </row>
        <row r="753">
          <cell r="A753" t="str">
            <v>9960ABIBV-FF-140 3/4</v>
          </cell>
          <cell r="B753" t="str">
            <v>ASMVIR1</v>
          </cell>
          <cell r="C753" t="str">
            <v>N</v>
          </cell>
          <cell r="D753" t="str">
            <v>TH.BAL.VLV.IBV FxF T-140°F 3/4</v>
          </cell>
          <cell r="E753" t="str">
            <v>670779731483</v>
          </cell>
          <cell r="F753" t="str">
            <v>ABTB</v>
          </cell>
          <cell r="G753" t="str">
            <v>BRASS AB DZR</v>
          </cell>
          <cell r="H753">
            <v>548.61</v>
          </cell>
          <cell r="I753">
            <v>0</v>
          </cell>
          <cell r="J753">
            <v>45860</v>
          </cell>
          <cell r="K753" t="str">
            <v>Italy</v>
          </cell>
          <cell r="L753" t="str">
            <v>0</v>
          </cell>
          <cell r="M753" t="str">
            <v>0.903</v>
          </cell>
        </row>
        <row r="754">
          <cell r="A754" t="str">
            <v>9960ABIBV-FF-150 1</v>
          </cell>
          <cell r="B754" t="str">
            <v>ASMVIR1</v>
          </cell>
          <cell r="C754" t="str">
            <v>N</v>
          </cell>
          <cell r="D754" t="str">
            <v>TH.BAL.VLV.IBV FxF T-150°F 1</v>
          </cell>
          <cell r="E754" t="str">
            <v>670779731544</v>
          </cell>
          <cell r="F754" t="str">
            <v>ABTB</v>
          </cell>
          <cell r="G754" t="str">
            <v>BRASS AB DZR</v>
          </cell>
          <cell r="H754">
            <v>920.13</v>
          </cell>
          <cell r="I754">
            <v>0</v>
          </cell>
          <cell r="J754">
            <v>45860</v>
          </cell>
          <cell r="K754" t="str">
            <v>Italy</v>
          </cell>
          <cell r="L754" t="str">
            <v>0</v>
          </cell>
          <cell r="M754" t="str">
            <v>0.903</v>
          </cell>
        </row>
        <row r="755">
          <cell r="A755" t="str">
            <v>9960ABIBV-FF-150 1/2</v>
          </cell>
          <cell r="B755" t="str">
            <v>ASMVIR1</v>
          </cell>
          <cell r="C755" t="str">
            <v>N</v>
          </cell>
          <cell r="D755" t="str">
            <v>TH.BAL.VLV.IBV FxF T-150°F 1/2</v>
          </cell>
          <cell r="E755" t="str">
            <v>670779731445</v>
          </cell>
          <cell r="F755" t="str">
            <v>ABTB</v>
          </cell>
          <cell r="G755" t="str">
            <v>BRASS AB DZR</v>
          </cell>
          <cell r="H755">
            <v>496.73</v>
          </cell>
          <cell r="I755">
            <v>0</v>
          </cell>
          <cell r="J755">
            <v>45860</v>
          </cell>
          <cell r="K755" t="str">
            <v>Italy</v>
          </cell>
          <cell r="L755" t="str">
            <v>0</v>
          </cell>
          <cell r="M755" t="str">
            <v>0.903</v>
          </cell>
        </row>
        <row r="756">
          <cell r="A756" t="str">
            <v>9960ABIBV-FF-150 3/4</v>
          </cell>
          <cell r="B756" t="str">
            <v>ASMVIR1</v>
          </cell>
          <cell r="C756" t="str">
            <v>N</v>
          </cell>
          <cell r="D756" t="str">
            <v>TH.BAL.VLV.IBV FxF T-150°F 3/4</v>
          </cell>
          <cell r="E756" t="str">
            <v>670779731490</v>
          </cell>
          <cell r="F756" t="str">
            <v>ABTB</v>
          </cell>
          <cell r="G756" t="str">
            <v>BRASS AB DZR</v>
          </cell>
          <cell r="H756">
            <v>548.61</v>
          </cell>
          <cell r="I756">
            <v>0</v>
          </cell>
          <cell r="J756">
            <v>45860</v>
          </cell>
          <cell r="K756" t="str">
            <v>Italy</v>
          </cell>
          <cell r="L756" t="str">
            <v>0</v>
          </cell>
          <cell r="M756" t="str">
            <v>0.903</v>
          </cell>
        </row>
        <row r="757">
          <cell r="A757" t="str">
            <v>9960ABIBV-PP-115 1</v>
          </cell>
          <cell r="B757" t="str">
            <v>ASMVIR1</v>
          </cell>
          <cell r="C757" t="str">
            <v>N</v>
          </cell>
          <cell r="D757" t="str">
            <v>TH.BAL.VLV.IBV PxP T-115°F 1</v>
          </cell>
          <cell r="E757" t="str">
            <v>670779731803</v>
          </cell>
          <cell r="F757" t="str">
            <v>ABTB</v>
          </cell>
          <cell r="G757" t="str">
            <v>BRASS AB DZR</v>
          </cell>
          <cell r="H757">
            <v>943.73</v>
          </cell>
          <cell r="I757">
            <v>0</v>
          </cell>
          <cell r="J757">
            <v>45860</v>
          </cell>
          <cell r="K757" t="str">
            <v>Italy</v>
          </cell>
          <cell r="L757" t="str">
            <v>0</v>
          </cell>
          <cell r="M757" t="str">
            <v>0.903</v>
          </cell>
        </row>
        <row r="758">
          <cell r="A758" t="str">
            <v>9960ABIBV-PP-115 1/2</v>
          </cell>
          <cell r="B758" t="str">
            <v>ASMVIR1</v>
          </cell>
          <cell r="C758" t="str">
            <v>N</v>
          </cell>
          <cell r="D758" t="str">
            <v>TH.BAL.VLV.IBV PxP T-115°F 1/2</v>
          </cell>
          <cell r="E758" t="str">
            <v>670779731704</v>
          </cell>
          <cell r="F758" t="str">
            <v>ABTB</v>
          </cell>
          <cell r="G758" t="str">
            <v>BRASS AB DZR</v>
          </cell>
          <cell r="H758">
            <v>509.46</v>
          </cell>
          <cell r="I758">
            <v>0</v>
          </cell>
          <cell r="J758">
            <v>45860</v>
          </cell>
          <cell r="K758" t="str">
            <v>Italy</v>
          </cell>
          <cell r="L758" t="str">
            <v>0</v>
          </cell>
          <cell r="M758" t="str">
            <v>0.903</v>
          </cell>
        </row>
        <row r="759">
          <cell r="A759" t="str">
            <v>9960ABIBV-PP-115 3/4</v>
          </cell>
          <cell r="B759" t="str">
            <v>ASMVIR1</v>
          </cell>
          <cell r="C759" t="str">
            <v>N</v>
          </cell>
          <cell r="D759" t="str">
            <v>TH.BAL.VLV.IBV PxP T-115°F 3/4</v>
          </cell>
          <cell r="E759" t="str">
            <v>670779731759</v>
          </cell>
          <cell r="F759" t="str">
            <v>ABTB</v>
          </cell>
          <cell r="G759" t="str">
            <v>BRASS AB DZR</v>
          </cell>
          <cell r="H759">
            <v>562.29999999999995</v>
          </cell>
          <cell r="I759">
            <v>0</v>
          </cell>
          <cell r="J759">
            <v>45860</v>
          </cell>
          <cell r="K759" t="str">
            <v>Italy</v>
          </cell>
          <cell r="L759" t="str">
            <v>0</v>
          </cell>
          <cell r="M759" t="str">
            <v>0.903</v>
          </cell>
        </row>
        <row r="760">
          <cell r="A760" t="str">
            <v>9960ABIBV-PP-120 1</v>
          </cell>
          <cell r="B760" t="str">
            <v>ASMVIR1</v>
          </cell>
          <cell r="C760" t="str">
            <v>N</v>
          </cell>
          <cell r="D760" t="str">
            <v>TH.BAL.VLV.IBV PxP T-120°F 1</v>
          </cell>
          <cell r="E760" t="str">
            <v>670779731810</v>
          </cell>
          <cell r="F760" t="str">
            <v>ABTB</v>
          </cell>
          <cell r="G760" t="str">
            <v>BRASS AB DZR</v>
          </cell>
          <cell r="H760">
            <v>943.73</v>
          </cell>
          <cell r="I760">
            <v>0</v>
          </cell>
          <cell r="J760">
            <v>45860</v>
          </cell>
          <cell r="K760" t="str">
            <v>Italy</v>
          </cell>
          <cell r="L760" t="str">
            <v>0</v>
          </cell>
          <cell r="M760" t="str">
            <v>0.903</v>
          </cell>
        </row>
        <row r="761">
          <cell r="A761" t="str">
            <v>9960ABIBV-PP-120 1/2</v>
          </cell>
          <cell r="B761" t="str">
            <v>ASMVIR1</v>
          </cell>
          <cell r="C761" t="str">
            <v>N</v>
          </cell>
          <cell r="D761" t="str">
            <v>TH.BAL.VLV.IBV PxP T-120°F 1/2</v>
          </cell>
          <cell r="E761" t="str">
            <v>670779731711</v>
          </cell>
          <cell r="F761" t="str">
            <v>ABTB</v>
          </cell>
          <cell r="G761" t="str">
            <v>BRASS AB DZR</v>
          </cell>
          <cell r="H761">
            <v>509.46</v>
          </cell>
          <cell r="I761">
            <v>0</v>
          </cell>
          <cell r="J761">
            <v>45860</v>
          </cell>
          <cell r="K761" t="str">
            <v>Italy</v>
          </cell>
          <cell r="L761" t="str">
            <v>0</v>
          </cell>
          <cell r="M761" t="str">
            <v>0.903</v>
          </cell>
        </row>
        <row r="762">
          <cell r="A762" t="str">
            <v>9960ABIBV-PP-120 3/4</v>
          </cell>
          <cell r="B762" t="str">
            <v>ASMVIR1</v>
          </cell>
          <cell r="C762" t="str">
            <v>N</v>
          </cell>
          <cell r="D762" t="str">
            <v>TH.BAL.VLV.IBV PxP T-120°F 3/4</v>
          </cell>
          <cell r="E762" t="str">
            <v>670779731766</v>
          </cell>
          <cell r="F762" t="str">
            <v>ABTB</v>
          </cell>
          <cell r="G762" t="str">
            <v>BRASS AB DZR</v>
          </cell>
          <cell r="H762">
            <v>562.29999999999995</v>
          </cell>
          <cell r="I762">
            <v>0</v>
          </cell>
          <cell r="J762">
            <v>45860</v>
          </cell>
          <cell r="K762" t="str">
            <v>Italy</v>
          </cell>
          <cell r="L762" t="str">
            <v>0</v>
          </cell>
          <cell r="M762" t="str">
            <v>0.903</v>
          </cell>
        </row>
        <row r="763">
          <cell r="A763" t="str">
            <v>9960ABIBV-PP-130 1</v>
          </cell>
          <cell r="B763" t="str">
            <v>ASMVIR1</v>
          </cell>
          <cell r="C763" t="str">
            <v>N</v>
          </cell>
          <cell r="D763" t="str">
            <v>TH.BAL.VLV.IBV PxP T-130°F 1</v>
          </cell>
          <cell r="E763" t="str">
            <v>670779731827</v>
          </cell>
          <cell r="F763" t="str">
            <v>ABTB</v>
          </cell>
          <cell r="G763" t="str">
            <v>BRASS AB DZR</v>
          </cell>
          <cell r="H763">
            <v>943.73</v>
          </cell>
          <cell r="I763">
            <v>0</v>
          </cell>
          <cell r="J763">
            <v>45861</v>
          </cell>
          <cell r="K763" t="str">
            <v>Italy</v>
          </cell>
          <cell r="L763" t="str">
            <v>0</v>
          </cell>
          <cell r="M763" t="str">
            <v>0.903</v>
          </cell>
        </row>
        <row r="764">
          <cell r="A764" t="str">
            <v>9960ABIBV-PP-130 1/2</v>
          </cell>
          <cell r="B764" t="str">
            <v>ASMVIR1</v>
          </cell>
          <cell r="C764" t="str">
            <v>N</v>
          </cell>
          <cell r="D764" t="str">
            <v>TH.BAL.VLV.IBV PxP T-130°F 1/2</v>
          </cell>
          <cell r="E764" t="str">
            <v>670779731728</v>
          </cell>
          <cell r="F764" t="str">
            <v>ABTB</v>
          </cell>
          <cell r="G764" t="str">
            <v>BRASS AB DZR</v>
          </cell>
          <cell r="H764">
            <v>509.46</v>
          </cell>
          <cell r="I764">
            <v>0</v>
          </cell>
          <cell r="J764">
            <v>45861</v>
          </cell>
          <cell r="K764" t="str">
            <v>Italy</v>
          </cell>
          <cell r="L764" t="str">
            <v>0</v>
          </cell>
          <cell r="M764" t="str">
            <v>0.903</v>
          </cell>
        </row>
        <row r="765">
          <cell r="A765" t="str">
            <v>9960ABIBV-PP-130 3/4</v>
          </cell>
          <cell r="B765" t="str">
            <v>ASMVIR1</v>
          </cell>
          <cell r="C765" t="str">
            <v>N</v>
          </cell>
          <cell r="D765" t="str">
            <v>TH.BAL.VLV.IBV PxP T-130°F 3/4</v>
          </cell>
          <cell r="E765" t="str">
            <v>670779731773</v>
          </cell>
          <cell r="F765" t="str">
            <v>ABTB</v>
          </cell>
          <cell r="G765" t="str">
            <v>BRASS AB DZR</v>
          </cell>
          <cell r="H765">
            <v>562.29999999999995</v>
          </cell>
          <cell r="I765">
            <v>0</v>
          </cell>
          <cell r="J765">
            <v>45861</v>
          </cell>
          <cell r="K765" t="str">
            <v>Italy</v>
          </cell>
          <cell r="L765" t="str">
            <v>0</v>
          </cell>
          <cell r="M765" t="str">
            <v>0.903</v>
          </cell>
        </row>
        <row r="766">
          <cell r="A766" t="str">
            <v>9960ABIBV-PP-140 1</v>
          </cell>
          <cell r="B766" t="str">
            <v>ASMVIR1</v>
          </cell>
          <cell r="C766" t="str">
            <v>N</v>
          </cell>
          <cell r="D766" t="str">
            <v>TH.BAL.VLV.IBV PxP T-140°F 1</v>
          </cell>
          <cell r="E766" t="str">
            <v>670779731834</v>
          </cell>
          <cell r="F766" t="str">
            <v>ABTB</v>
          </cell>
          <cell r="G766" t="str">
            <v>BRASS AB DZR</v>
          </cell>
          <cell r="H766">
            <v>943.73</v>
          </cell>
          <cell r="I766">
            <v>0</v>
          </cell>
          <cell r="J766">
            <v>45861</v>
          </cell>
          <cell r="K766" t="str">
            <v>Italy</v>
          </cell>
          <cell r="L766" t="str">
            <v>0</v>
          </cell>
          <cell r="M766" t="str">
            <v>0.903</v>
          </cell>
        </row>
        <row r="767">
          <cell r="A767" t="str">
            <v>9960ABIBV-PP-140 1/2</v>
          </cell>
          <cell r="B767" t="str">
            <v>ASMVIR1</v>
          </cell>
          <cell r="C767" t="str">
            <v>N</v>
          </cell>
          <cell r="D767" t="str">
            <v>TH.BAL.VLV.IBV PxP T-140°F 1/2</v>
          </cell>
          <cell r="E767" t="str">
            <v>670779731735</v>
          </cell>
          <cell r="F767" t="str">
            <v>ABTB</v>
          </cell>
          <cell r="G767" t="str">
            <v>BRASS AB DZR</v>
          </cell>
          <cell r="H767">
            <v>509.46</v>
          </cell>
          <cell r="I767">
            <v>0</v>
          </cell>
          <cell r="J767">
            <v>45861</v>
          </cell>
          <cell r="K767" t="str">
            <v>Italy</v>
          </cell>
          <cell r="L767" t="str">
            <v>0</v>
          </cell>
          <cell r="M767" t="str">
            <v>0.903</v>
          </cell>
        </row>
        <row r="768">
          <cell r="A768" t="str">
            <v>9960ABIBV-PP-140 3/4</v>
          </cell>
          <cell r="B768" t="str">
            <v>ASMVIR1</v>
          </cell>
          <cell r="C768" t="str">
            <v>N</v>
          </cell>
          <cell r="D768" t="str">
            <v>TH.BAL.VLV.IBV PxP T-140°F 3/4</v>
          </cell>
          <cell r="E768" t="str">
            <v>670779731780</v>
          </cell>
          <cell r="F768" t="str">
            <v>ABTB</v>
          </cell>
          <cell r="G768" t="str">
            <v>BRASS AB DZR</v>
          </cell>
          <cell r="H768">
            <v>562.29999999999995</v>
          </cell>
          <cell r="I768">
            <v>0</v>
          </cell>
          <cell r="J768">
            <v>45861</v>
          </cell>
          <cell r="K768" t="str">
            <v>Italy</v>
          </cell>
          <cell r="L768" t="str">
            <v>0</v>
          </cell>
          <cell r="M768" t="str">
            <v>0.903</v>
          </cell>
        </row>
        <row r="769">
          <cell r="A769" t="str">
            <v>9960ABIBV-PP-150 1</v>
          </cell>
          <cell r="B769" t="str">
            <v>ASMVIR1</v>
          </cell>
          <cell r="C769" t="str">
            <v>N</v>
          </cell>
          <cell r="D769" t="str">
            <v>TH.BAL.VLV.IBV PxP T-150°F 1</v>
          </cell>
          <cell r="E769" t="str">
            <v>670779731841</v>
          </cell>
          <cell r="F769" t="str">
            <v>ABTB</v>
          </cell>
          <cell r="G769" t="str">
            <v>BRASS AB DZR</v>
          </cell>
          <cell r="H769">
            <v>943.73</v>
          </cell>
          <cell r="I769">
            <v>0</v>
          </cell>
          <cell r="J769">
            <v>45861</v>
          </cell>
          <cell r="K769" t="str">
            <v>Italy</v>
          </cell>
          <cell r="L769" t="str">
            <v>0</v>
          </cell>
          <cell r="M769" t="str">
            <v>0.903</v>
          </cell>
        </row>
        <row r="770">
          <cell r="A770" t="str">
            <v>9960ABIBV-PP-150 1/2</v>
          </cell>
          <cell r="B770" t="str">
            <v>ASMVIR1</v>
          </cell>
          <cell r="C770" t="str">
            <v>N</v>
          </cell>
          <cell r="D770" t="str">
            <v>TH.BAL.VLV.IBV PxP T-150°F 1/2</v>
          </cell>
          <cell r="E770" t="str">
            <v>670779731742</v>
          </cell>
          <cell r="F770" t="str">
            <v>ABTB</v>
          </cell>
          <cell r="G770" t="str">
            <v>BRASS AB DZR</v>
          </cell>
          <cell r="H770">
            <v>509.46</v>
          </cell>
          <cell r="I770">
            <v>0</v>
          </cell>
          <cell r="J770">
            <v>45861</v>
          </cell>
          <cell r="K770" t="str">
            <v>Italy</v>
          </cell>
          <cell r="L770" t="str">
            <v>0</v>
          </cell>
          <cell r="M770" t="str">
            <v>0.903</v>
          </cell>
        </row>
        <row r="771">
          <cell r="A771" t="str">
            <v>9960ABIBV-PP-150 3/4</v>
          </cell>
          <cell r="B771" t="str">
            <v>ASMVIR1</v>
          </cell>
          <cell r="C771" t="str">
            <v>N</v>
          </cell>
          <cell r="D771" t="str">
            <v>TH.BAL.VLV.IBV PxP T-150°F 3/4</v>
          </cell>
          <cell r="E771" t="str">
            <v>670779731797</v>
          </cell>
          <cell r="F771" t="str">
            <v>ABTB</v>
          </cell>
          <cell r="G771" t="str">
            <v>BRASS AB DZR</v>
          </cell>
          <cell r="H771">
            <v>562.29999999999995</v>
          </cell>
          <cell r="I771">
            <v>0</v>
          </cell>
          <cell r="J771">
            <v>45861</v>
          </cell>
          <cell r="K771" t="str">
            <v>Italy</v>
          </cell>
          <cell r="L771" t="str">
            <v>0</v>
          </cell>
          <cell r="M771" t="str">
            <v>0.903</v>
          </cell>
        </row>
        <row r="772">
          <cell r="A772" t="str">
            <v>9960ABIBV-SS-115 1</v>
          </cell>
          <cell r="B772" t="str">
            <v>ASMVIR1</v>
          </cell>
          <cell r="C772" t="str">
            <v>N</v>
          </cell>
          <cell r="D772" t="str">
            <v>TH.BAL.VLV.IBV SxS T-115°F 1</v>
          </cell>
          <cell r="E772" t="str">
            <v>670779731650</v>
          </cell>
          <cell r="F772" t="str">
            <v>ABTB</v>
          </cell>
          <cell r="G772" t="str">
            <v>BRASS AB DZR</v>
          </cell>
          <cell r="H772">
            <v>920.13</v>
          </cell>
          <cell r="I772">
            <v>0</v>
          </cell>
          <cell r="J772">
            <v>45861</v>
          </cell>
          <cell r="K772" t="str">
            <v>Italy</v>
          </cell>
          <cell r="L772" t="str">
            <v>0</v>
          </cell>
          <cell r="M772" t="str">
            <v>0.903</v>
          </cell>
        </row>
        <row r="773">
          <cell r="A773" t="str">
            <v>9960ABIBV-SS-115 1/2</v>
          </cell>
          <cell r="B773" t="str">
            <v>ASMVIR1</v>
          </cell>
          <cell r="C773" t="str">
            <v>N</v>
          </cell>
          <cell r="D773" t="str">
            <v>TH.BAL.VLV.IBV SxS T-115°F 1/2</v>
          </cell>
          <cell r="E773" t="str">
            <v>670779731551</v>
          </cell>
          <cell r="F773" t="str">
            <v>ABTB</v>
          </cell>
          <cell r="G773" t="str">
            <v>BRASS AB DZR</v>
          </cell>
          <cell r="H773">
            <v>496.73</v>
          </cell>
          <cell r="I773">
            <v>0</v>
          </cell>
          <cell r="J773">
            <v>45861</v>
          </cell>
          <cell r="K773" t="str">
            <v>Italy</v>
          </cell>
          <cell r="L773" t="str">
            <v>0</v>
          </cell>
          <cell r="M773" t="str">
            <v>0.903</v>
          </cell>
        </row>
        <row r="774">
          <cell r="A774" t="str">
            <v>9960ABIBV-SS-115 3/4</v>
          </cell>
          <cell r="B774" t="str">
            <v>ASMVIR1</v>
          </cell>
          <cell r="C774" t="str">
            <v>N</v>
          </cell>
          <cell r="D774" t="str">
            <v>TH.BAL.VLV.IBV SxS T-115°F 3/4</v>
          </cell>
          <cell r="E774" t="str">
            <v>670779731605</v>
          </cell>
          <cell r="F774" t="str">
            <v>ABTB</v>
          </cell>
          <cell r="G774" t="str">
            <v>BRASS AB DZR</v>
          </cell>
          <cell r="H774">
            <v>548.61</v>
          </cell>
          <cell r="I774">
            <v>0</v>
          </cell>
          <cell r="J774">
            <v>45861</v>
          </cell>
          <cell r="K774" t="str">
            <v>Italy</v>
          </cell>
          <cell r="L774" t="str">
            <v>0</v>
          </cell>
          <cell r="M774" t="str">
            <v>0.903</v>
          </cell>
        </row>
        <row r="775">
          <cell r="A775" t="str">
            <v>9960ABIBV-SS-120 1</v>
          </cell>
          <cell r="B775" t="str">
            <v>ASMVIR1</v>
          </cell>
          <cell r="C775" t="str">
            <v>N</v>
          </cell>
          <cell r="D775" t="str">
            <v>TH.BAL.VLV.IBV SxS T-120°F 1</v>
          </cell>
          <cell r="E775" t="str">
            <v>670779731667</v>
          </cell>
          <cell r="F775" t="str">
            <v>ABTB</v>
          </cell>
          <cell r="G775" t="str">
            <v>BRASS AB DZR</v>
          </cell>
          <cell r="H775">
            <v>920.13</v>
          </cell>
          <cell r="I775">
            <v>0</v>
          </cell>
          <cell r="J775">
            <v>45861</v>
          </cell>
          <cell r="K775" t="str">
            <v>Italy</v>
          </cell>
          <cell r="L775" t="str">
            <v>0</v>
          </cell>
          <cell r="M775" t="str">
            <v>0.903</v>
          </cell>
        </row>
        <row r="776">
          <cell r="A776" t="str">
            <v>9960ABIBV-SS-120 1/2</v>
          </cell>
          <cell r="B776" t="str">
            <v>ASMVIR1</v>
          </cell>
          <cell r="C776" t="str">
            <v>N</v>
          </cell>
          <cell r="D776" t="str">
            <v>TH.BAL.VLV.IBV SxS T-120°F 1/2</v>
          </cell>
          <cell r="E776" t="str">
            <v>670779731568</v>
          </cell>
          <cell r="F776" t="str">
            <v>ABTB</v>
          </cell>
          <cell r="G776" t="str">
            <v>BRASS AB DZR</v>
          </cell>
          <cell r="H776">
            <v>496.73</v>
          </cell>
          <cell r="I776">
            <v>0</v>
          </cell>
          <cell r="J776">
            <v>45861</v>
          </cell>
          <cell r="K776" t="str">
            <v>Italy</v>
          </cell>
          <cell r="L776" t="str">
            <v>0</v>
          </cell>
          <cell r="M776" t="str">
            <v>0.903</v>
          </cell>
        </row>
        <row r="777">
          <cell r="A777" t="str">
            <v>9960ABIBV-SS-120 3/4</v>
          </cell>
          <cell r="B777" t="str">
            <v>ASMVIR1</v>
          </cell>
          <cell r="C777" t="str">
            <v>N</v>
          </cell>
          <cell r="D777" t="str">
            <v>TH.BAL.VLV.IBV SxS T-120°F 3/4</v>
          </cell>
          <cell r="E777" t="str">
            <v>670779731612</v>
          </cell>
          <cell r="F777" t="str">
            <v>ABTB</v>
          </cell>
          <cell r="G777" t="str">
            <v>BRASS AB DZR</v>
          </cell>
          <cell r="H777">
            <v>548.61</v>
          </cell>
          <cell r="I777">
            <v>0</v>
          </cell>
          <cell r="J777">
            <v>45861</v>
          </cell>
          <cell r="K777" t="str">
            <v>Italy</v>
          </cell>
          <cell r="L777" t="str">
            <v>0</v>
          </cell>
          <cell r="M777" t="str">
            <v>0.903</v>
          </cell>
        </row>
        <row r="778">
          <cell r="A778" t="str">
            <v>9960ABIBV-SS-130 1</v>
          </cell>
          <cell r="B778" t="str">
            <v>ASMVIR1</v>
          </cell>
          <cell r="C778" t="str">
            <v>N</v>
          </cell>
          <cell r="D778" t="str">
            <v>TH.BAL.VLV.IBV SxS T-130°F 1</v>
          </cell>
          <cell r="E778" t="str">
            <v>670779731674</v>
          </cell>
          <cell r="F778" t="str">
            <v>ABTB</v>
          </cell>
          <cell r="G778" t="str">
            <v>BRASS AB DZR</v>
          </cell>
          <cell r="H778">
            <v>920.13</v>
          </cell>
          <cell r="I778">
            <v>0</v>
          </cell>
          <cell r="J778">
            <v>45861</v>
          </cell>
          <cell r="K778" t="str">
            <v>Italy</v>
          </cell>
          <cell r="L778" t="str">
            <v>0</v>
          </cell>
          <cell r="M778" t="str">
            <v>0.903</v>
          </cell>
        </row>
        <row r="779">
          <cell r="A779" t="str">
            <v>9960ABIBV-SS-130 1/2</v>
          </cell>
          <cell r="B779" t="str">
            <v>ASMVIR1</v>
          </cell>
          <cell r="C779" t="str">
            <v>N</v>
          </cell>
          <cell r="D779" t="str">
            <v>TH.BAL.VLV.IBV SxS T-130°F 1/2</v>
          </cell>
          <cell r="E779" t="str">
            <v>670779731575</v>
          </cell>
          <cell r="F779" t="str">
            <v>ABTB</v>
          </cell>
          <cell r="G779" t="str">
            <v>BRASS AB DZR</v>
          </cell>
          <cell r="H779">
            <v>496.73</v>
          </cell>
          <cell r="I779">
            <v>0</v>
          </cell>
          <cell r="J779">
            <v>45861</v>
          </cell>
          <cell r="K779" t="str">
            <v>Italy</v>
          </cell>
          <cell r="L779" t="str">
            <v>0</v>
          </cell>
          <cell r="M779" t="str">
            <v>0.903</v>
          </cell>
        </row>
        <row r="780">
          <cell r="A780" t="str">
            <v>9960ABIBV-SS-130 3/4</v>
          </cell>
          <cell r="B780" t="str">
            <v>ASMVIR1</v>
          </cell>
          <cell r="C780" t="str">
            <v>N</v>
          </cell>
          <cell r="D780" t="str">
            <v>TH.BAL.VLV.IBV SxS T-130°F 3/4</v>
          </cell>
          <cell r="E780" t="str">
            <v>670779731629</v>
          </cell>
          <cell r="F780" t="str">
            <v>ABTB</v>
          </cell>
          <cell r="G780" t="str">
            <v>BRASS</v>
          </cell>
          <cell r="H780">
            <v>548.61</v>
          </cell>
          <cell r="I780">
            <v>0</v>
          </cell>
          <cell r="J780">
            <v>45861</v>
          </cell>
          <cell r="K780" t="str">
            <v>Italy</v>
          </cell>
        </row>
        <row r="781">
          <cell r="A781" t="str">
            <v>9960ABIBV-SS-140 1</v>
          </cell>
          <cell r="B781" t="str">
            <v>ASMVIR1</v>
          </cell>
          <cell r="C781" t="str">
            <v>N</v>
          </cell>
          <cell r="D781" t="str">
            <v>TH.BAL.VLV.IBV SxS T-140°F 1</v>
          </cell>
          <cell r="E781" t="str">
            <v>670779731681</v>
          </cell>
          <cell r="F781" t="str">
            <v>ABTB</v>
          </cell>
          <cell r="G781" t="str">
            <v>BRASS AB DZR</v>
          </cell>
          <cell r="H781">
            <v>920.13</v>
          </cell>
          <cell r="I781">
            <v>0</v>
          </cell>
          <cell r="J781">
            <v>45861</v>
          </cell>
          <cell r="K781" t="str">
            <v>Italy</v>
          </cell>
          <cell r="L781" t="str">
            <v>0</v>
          </cell>
          <cell r="M781" t="str">
            <v>0.903</v>
          </cell>
        </row>
        <row r="782">
          <cell r="A782" t="str">
            <v>9960ABIBV-SS-140 1/2</v>
          </cell>
          <cell r="B782" t="str">
            <v>ASMVIR1</v>
          </cell>
          <cell r="C782" t="str">
            <v>N</v>
          </cell>
          <cell r="D782" t="str">
            <v>TH.BAL.VLV.IBV SxS T-140°F 1/2</v>
          </cell>
          <cell r="E782" t="str">
            <v>670779731582</v>
          </cell>
          <cell r="F782" t="str">
            <v>ABTB</v>
          </cell>
          <cell r="G782" t="str">
            <v>BRASS AB DZR</v>
          </cell>
          <cell r="H782">
            <v>496.73</v>
          </cell>
          <cell r="I782">
            <v>0</v>
          </cell>
          <cell r="J782">
            <v>45861</v>
          </cell>
          <cell r="K782" t="str">
            <v>Italy</v>
          </cell>
          <cell r="L782" t="str">
            <v>0</v>
          </cell>
          <cell r="M782" t="str">
            <v>0.903</v>
          </cell>
        </row>
        <row r="783">
          <cell r="A783" t="str">
            <v>9960ABIBV-SS-140 3/4</v>
          </cell>
          <cell r="B783" t="str">
            <v>ASMVIR1</v>
          </cell>
          <cell r="C783" t="str">
            <v>N</v>
          </cell>
          <cell r="D783" t="str">
            <v>TH.BAL.VLV.IBV SxS T-140°F 3/4</v>
          </cell>
          <cell r="E783" t="str">
            <v>670779731636</v>
          </cell>
          <cell r="F783" t="str">
            <v>ABTB</v>
          </cell>
          <cell r="G783" t="str">
            <v>BRASS AB DZR</v>
          </cell>
          <cell r="H783">
            <v>548.61</v>
          </cell>
          <cell r="I783">
            <v>0</v>
          </cell>
          <cell r="J783">
            <v>45861</v>
          </cell>
          <cell r="K783" t="str">
            <v>Italy</v>
          </cell>
          <cell r="L783" t="str">
            <v>0</v>
          </cell>
          <cell r="M783" t="str">
            <v>0.903</v>
          </cell>
        </row>
        <row r="784">
          <cell r="A784" t="str">
            <v>9960ABIBV-SS-150 1</v>
          </cell>
          <cell r="B784" t="str">
            <v>ASMVIR1</v>
          </cell>
          <cell r="C784" t="str">
            <v>N</v>
          </cell>
          <cell r="D784" t="str">
            <v>TH.BAL.VLV.IBV SxS T-150°F 1</v>
          </cell>
          <cell r="E784" t="str">
            <v>670779731698</v>
          </cell>
          <cell r="F784" t="str">
            <v>ABTB</v>
          </cell>
          <cell r="G784" t="str">
            <v>BRASS AB DZR</v>
          </cell>
          <cell r="H784">
            <v>920.13</v>
          </cell>
          <cell r="I784">
            <v>0</v>
          </cell>
          <cell r="J784">
            <v>45861</v>
          </cell>
          <cell r="K784" t="str">
            <v>Italy</v>
          </cell>
          <cell r="L784" t="str">
            <v>0</v>
          </cell>
          <cell r="M784" t="str">
            <v>0.903</v>
          </cell>
        </row>
        <row r="785">
          <cell r="A785" t="str">
            <v>9960ABIBV-SS-150 1/2</v>
          </cell>
          <cell r="B785" t="str">
            <v>ASMVIR1</v>
          </cell>
          <cell r="C785" t="str">
            <v>N</v>
          </cell>
          <cell r="D785" t="str">
            <v>TH.BAL.VLV.IBV SxS T-150°F 1/2</v>
          </cell>
          <cell r="E785" t="str">
            <v>670779731599</v>
          </cell>
          <cell r="F785" t="str">
            <v>ABTB</v>
          </cell>
          <cell r="G785" t="str">
            <v>BRASS AB DZR</v>
          </cell>
          <cell r="H785">
            <v>496.73</v>
          </cell>
          <cell r="I785">
            <v>0</v>
          </cell>
          <cell r="J785">
            <v>45861</v>
          </cell>
          <cell r="K785" t="str">
            <v>Italy</v>
          </cell>
          <cell r="L785" t="str">
            <v>0</v>
          </cell>
          <cell r="M785" t="str">
            <v>0.903</v>
          </cell>
        </row>
        <row r="786">
          <cell r="A786" t="str">
            <v>9960ABIBV-SS-150 3/4</v>
          </cell>
          <cell r="B786" t="str">
            <v>ASMVIR1</v>
          </cell>
          <cell r="C786" t="str">
            <v>N</v>
          </cell>
          <cell r="D786" t="str">
            <v>TH.BAL.VLV.IBV SxS T-150°F 3/4</v>
          </cell>
          <cell r="E786" t="str">
            <v>670779731643</v>
          </cell>
          <cell r="F786" t="str">
            <v>ABTB</v>
          </cell>
          <cell r="G786" t="str">
            <v>BRASS AB DZR</v>
          </cell>
          <cell r="H786">
            <v>548.61</v>
          </cell>
          <cell r="I786">
            <v>0</v>
          </cell>
          <cell r="J786">
            <v>45861</v>
          </cell>
          <cell r="K786" t="str">
            <v>Italy</v>
          </cell>
          <cell r="L786" t="str">
            <v>0</v>
          </cell>
          <cell r="M786" t="str">
            <v>0.903</v>
          </cell>
        </row>
        <row r="787">
          <cell r="A787" t="str">
            <v>9960ABTC-EE-100 1</v>
          </cell>
          <cell r="B787" t="str">
            <v>ASMVIR1</v>
          </cell>
          <cell r="C787" t="str">
            <v>N</v>
          </cell>
          <cell r="D787" t="str">
            <v>TH. BAL. VLV.CHK. ExE TP-100°F</v>
          </cell>
          <cell r="E787" t="str">
            <v>670779734088</v>
          </cell>
          <cell r="F787" t="str">
            <v>ABTB</v>
          </cell>
          <cell r="G787" t="str">
            <v>BRASS AB DZR</v>
          </cell>
          <cell r="H787">
            <v>849.52</v>
          </cell>
          <cell r="I787">
            <v>0</v>
          </cell>
          <cell r="J787">
            <v>46139</v>
          </cell>
          <cell r="K787" t="str">
            <v>Italy</v>
          </cell>
          <cell r="L787" t="str">
            <v>28</v>
          </cell>
        </row>
        <row r="788">
          <cell r="A788" t="str">
            <v>9960ABTC-EE-100 1/2</v>
          </cell>
          <cell r="B788" t="str">
            <v>ASMVIR1</v>
          </cell>
          <cell r="C788" t="str">
            <v>N</v>
          </cell>
          <cell r="D788" t="str">
            <v>TH. BAL. VLV.CHK. ExE TP-100°F</v>
          </cell>
          <cell r="E788" t="str">
            <v>670779733982</v>
          </cell>
          <cell r="F788" t="str">
            <v>ABTB</v>
          </cell>
          <cell r="G788" t="str">
            <v>BRASS AB DZR</v>
          </cell>
          <cell r="H788">
            <v>467.12</v>
          </cell>
          <cell r="I788">
            <v>0</v>
          </cell>
          <cell r="J788">
            <v>46139</v>
          </cell>
          <cell r="K788" t="str">
            <v>Italy</v>
          </cell>
          <cell r="L788" t="str">
            <v>36</v>
          </cell>
          <cell r="M788" t="str">
            <v>0.908</v>
          </cell>
        </row>
        <row r="789">
          <cell r="A789" t="str">
            <v>9960ABTC-EE-100 3/4</v>
          </cell>
          <cell r="B789" t="str">
            <v>ASMVIR1</v>
          </cell>
          <cell r="C789" t="str">
            <v>N</v>
          </cell>
          <cell r="D789" t="str">
            <v>TH. BAL. VLV.CHK.ExE TP-100°F</v>
          </cell>
          <cell r="E789" t="str">
            <v>670779734033</v>
          </cell>
          <cell r="F789" t="str">
            <v>ABTB</v>
          </cell>
          <cell r="G789" t="str">
            <v>BRASS AB DZR</v>
          </cell>
          <cell r="H789">
            <v>505.16</v>
          </cell>
          <cell r="I789">
            <v>0</v>
          </cell>
          <cell r="J789">
            <v>46139</v>
          </cell>
          <cell r="K789" t="str">
            <v>Italy</v>
          </cell>
          <cell r="L789" t="str">
            <v>32</v>
          </cell>
        </row>
        <row r="790">
          <cell r="A790" t="str">
            <v>9960ABTC-EE-105 1</v>
          </cell>
          <cell r="B790" t="str">
            <v>ASMVIR1</v>
          </cell>
          <cell r="C790" t="str">
            <v>N</v>
          </cell>
          <cell r="D790" t="str">
            <v>TH. BAL. VLV.CHK. ExE TP-105°F</v>
          </cell>
          <cell r="E790" t="str">
            <v>670779734095</v>
          </cell>
          <cell r="F790" t="str">
            <v>ABTB</v>
          </cell>
          <cell r="G790" t="str">
            <v>BRASS AB DZR</v>
          </cell>
          <cell r="H790">
            <v>849.52</v>
          </cell>
          <cell r="I790">
            <v>0</v>
          </cell>
          <cell r="J790">
            <v>46139</v>
          </cell>
          <cell r="K790" t="str">
            <v>Italy</v>
          </cell>
          <cell r="L790" t="str">
            <v>28</v>
          </cell>
        </row>
        <row r="791">
          <cell r="A791" t="str">
            <v>9960ABTC-EE-105 1/2</v>
          </cell>
          <cell r="B791" t="str">
            <v>ASMVIR1</v>
          </cell>
          <cell r="C791" t="str">
            <v>N</v>
          </cell>
          <cell r="D791" t="str">
            <v>TH. BAL. VLV.CHK. ExE TP-105°F</v>
          </cell>
          <cell r="E791" t="str">
            <v>670779733999</v>
          </cell>
          <cell r="F791" t="str">
            <v>ABTB</v>
          </cell>
          <cell r="G791" t="str">
            <v>BRASS AB DZR</v>
          </cell>
          <cell r="H791">
            <v>467.12</v>
          </cell>
          <cell r="I791">
            <v>0</v>
          </cell>
          <cell r="J791">
            <v>46139</v>
          </cell>
          <cell r="K791" t="str">
            <v>Italy</v>
          </cell>
          <cell r="L791" t="str">
            <v>36</v>
          </cell>
          <cell r="M791" t="str">
            <v>0.908</v>
          </cell>
        </row>
        <row r="792">
          <cell r="A792" t="str">
            <v>9960ABTC-EE-105 3/4</v>
          </cell>
          <cell r="B792" t="str">
            <v>ASMVIR1</v>
          </cell>
          <cell r="C792" t="str">
            <v>N</v>
          </cell>
          <cell r="D792" t="str">
            <v>TH. BAL. VLV.CHK.ExE TP-105°F</v>
          </cell>
          <cell r="E792" t="str">
            <v>670779734040</v>
          </cell>
          <cell r="F792" t="str">
            <v>ABTB</v>
          </cell>
          <cell r="G792" t="str">
            <v>BRASS AB DZR</v>
          </cell>
          <cell r="H792">
            <v>505.16</v>
          </cell>
          <cell r="I792">
            <v>0</v>
          </cell>
          <cell r="J792">
            <v>46139</v>
          </cell>
          <cell r="K792" t="str">
            <v>Italy</v>
          </cell>
          <cell r="L792" t="str">
            <v>32</v>
          </cell>
        </row>
        <row r="793">
          <cell r="A793" t="str">
            <v>9960ABTC-EE-110 1</v>
          </cell>
          <cell r="B793" t="str">
            <v>ASMVIR1</v>
          </cell>
          <cell r="C793" t="str">
            <v>N</v>
          </cell>
          <cell r="D793" t="str">
            <v>TH. BAL. VLV.CHK. ExE TP-110°F</v>
          </cell>
          <cell r="E793" t="str">
            <v>670779734101</v>
          </cell>
          <cell r="F793" t="str">
            <v>ABTB</v>
          </cell>
          <cell r="G793" t="str">
            <v>BRASS AB DZR</v>
          </cell>
          <cell r="H793">
            <v>849.52</v>
          </cell>
          <cell r="I793">
            <v>0</v>
          </cell>
          <cell r="J793">
            <v>46139</v>
          </cell>
          <cell r="K793" t="str">
            <v>Italy</v>
          </cell>
          <cell r="L793" t="str">
            <v>28</v>
          </cell>
        </row>
        <row r="794">
          <cell r="A794" t="str">
            <v>9960ABTC-EE-110 1/2</v>
          </cell>
          <cell r="B794" t="str">
            <v>ASMVIR1</v>
          </cell>
          <cell r="C794" t="str">
            <v>N</v>
          </cell>
          <cell r="D794" t="str">
            <v>TH. BAL. VLV.CHK. ExE TP-110°F</v>
          </cell>
          <cell r="E794" t="str">
            <v>670779734002</v>
          </cell>
          <cell r="F794" t="str">
            <v>ABTB</v>
          </cell>
          <cell r="G794" t="str">
            <v>BRASS AB DZR</v>
          </cell>
          <cell r="H794">
            <v>467.12</v>
          </cell>
          <cell r="I794">
            <v>0</v>
          </cell>
          <cell r="J794">
            <v>46139</v>
          </cell>
          <cell r="K794" t="str">
            <v>Italy</v>
          </cell>
          <cell r="L794" t="str">
            <v>36</v>
          </cell>
          <cell r="M794" t="str">
            <v>0.908</v>
          </cell>
        </row>
        <row r="795">
          <cell r="A795" t="str">
            <v>9960ABTC-EE-110 3/4</v>
          </cell>
          <cell r="B795" t="str">
            <v>ASMVIR1</v>
          </cell>
          <cell r="C795" t="str">
            <v>N</v>
          </cell>
          <cell r="D795" t="str">
            <v>TH. BAL. VLV.CHK.ExE TP-110°F</v>
          </cell>
          <cell r="E795" t="str">
            <v>670779734057</v>
          </cell>
          <cell r="F795" t="str">
            <v>ABTB</v>
          </cell>
          <cell r="G795" t="str">
            <v>BRASS AB DZR</v>
          </cell>
          <cell r="H795">
            <v>505.16</v>
          </cell>
          <cell r="I795">
            <v>0</v>
          </cell>
          <cell r="J795">
            <v>46139</v>
          </cell>
          <cell r="K795" t="str">
            <v>Italy</v>
          </cell>
          <cell r="L795" t="str">
            <v>32</v>
          </cell>
        </row>
        <row r="796">
          <cell r="A796" t="str">
            <v>9960ABTC-EE-115 1</v>
          </cell>
          <cell r="B796" t="str">
            <v>ASMVIR1</v>
          </cell>
          <cell r="C796" t="str">
            <v>N</v>
          </cell>
          <cell r="D796" t="str">
            <v>TH. BAL. VLV.CHK. ExE TP-115°F</v>
          </cell>
          <cell r="E796" t="str">
            <v>670779733173</v>
          </cell>
          <cell r="F796" t="str">
            <v>ABTB</v>
          </cell>
          <cell r="G796" t="str">
            <v>BRASS AB DZR</v>
          </cell>
          <cell r="H796">
            <v>849.52</v>
          </cell>
          <cell r="I796">
            <v>0</v>
          </cell>
          <cell r="J796">
            <v>45946</v>
          </cell>
          <cell r="K796" t="str">
            <v>Italy</v>
          </cell>
          <cell r="L796" t="str">
            <v>28</v>
          </cell>
        </row>
        <row r="797">
          <cell r="A797" t="str">
            <v>9960ABTC-EE-115 1/2</v>
          </cell>
          <cell r="B797" t="str">
            <v>ASMVIR1</v>
          </cell>
          <cell r="C797" t="str">
            <v>N</v>
          </cell>
          <cell r="D797" t="str">
            <v>TH. BAL. VLV.CHK. ExE TP-115°F</v>
          </cell>
          <cell r="E797" t="str">
            <v>670779733074</v>
          </cell>
          <cell r="F797" t="str">
            <v>ABTB</v>
          </cell>
          <cell r="G797" t="str">
            <v>BRASS AB DZR</v>
          </cell>
          <cell r="H797">
            <v>467.12</v>
          </cell>
          <cell r="I797">
            <v>0</v>
          </cell>
          <cell r="J797">
            <v>45945</v>
          </cell>
          <cell r="K797" t="str">
            <v>Italy</v>
          </cell>
          <cell r="L797" t="str">
            <v>36</v>
          </cell>
          <cell r="M797" t="str">
            <v>0.908</v>
          </cell>
        </row>
        <row r="798">
          <cell r="A798" t="str">
            <v>9960ABTC-EE-115 3/4</v>
          </cell>
          <cell r="B798" t="str">
            <v>ASMVIR1</v>
          </cell>
          <cell r="C798" t="str">
            <v>N</v>
          </cell>
          <cell r="D798" t="str">
            <v>TH. BAL. VLV.CHK.ExE TP-115°F</v>
          </cell>
          <cell r="E798" t="str">
            <v>670779733128</v>
          </cell>
          <cell r="F798" t="str">
            <v>ABTB</v>
          </cell>
          <cell r="G798" t="str">
            <v>BRASS AB DZR</v>
          </cell>
          <cell r="H798">
            <v>505.16</v>
          </cell>
          <cell r="I798">
            <v>0</v>
          </cell>
          <cell r="J798">
            <v>45946</v>
          </cell>
          <cell r="K798" t="str">
            <v>Italy</v>
          </cell>
          <cell r="L798" t="str">
            <v>32</v>
          </cell>
        </row>
        <row r="799">
          <cell r="A799" t="str">
            <v>9960ABTC-EE-120 1</v>
          </cell>
          <cell r="B799" t="str">
            <v>ASMVIR1</v>
          </cell>
          <cell r="C799" t="str">
            <v>N</v>
          </cell>
          <cell r="D799" t="str">
            <v>TH. BAL. VLV.CHK. ExE TP-120°F</v>
          </cell>
          <cell r="E799" t="str">
            <v>670779733180</v>
          </cell>
          <cell r="F799" t="str">
            <v>ABTB</v>
          </cell>
          <cell r="G799" t="str">
            <v>BRASS AB DZR</v>
          </cell>
          <cell r="H799">
            <v>849.52</v>
          </cell>
          <cell r="I799">
            <v>0</v>
          </cell>
          <cell r="J799">
            <v>45946</v>
          </cell>
          <cell r="K799" t="str">
            <v>Italy</v>
          </cell>
          <cell r="L799" t="str">
            <v>28</v>
          </cell>
        </row>
        <row r="800">
          <cell r="A800" t="str">
            <v>9960ABTC-EE-120 1/2</v>
          </cell>
          <cell r="B800" t="str">
            <v>ASMVIR1</v>
          </cell>
          <cell r="C800" t="str">
            <v>N</v>
          </cell>
          <cell r="D800" t="str">
            <v>TH. BAL. VLV.CHK. ExE TP-120°F</v>
          </cell>
          <cell r="E800" t="str">
            <v xml:space="preserve"> 670779733081</v>
          </cell>
          <cell r="F800" t="str">
            <v>ABTB</v>
          </cell>
          <cell r="G800" t="str">
            <v>BRASS AB DZR</v>
          </cell>
          <cell r="H800">
            <v>467.12</v>
          </cell>
          <cell r="I800">
            <v>0</v>
          </cell>
          <cell r="J800">
            <v>45946</v>
          </cell>
          <cell r="K800" t="str">
            <v>Italy</v>
          </cell>
          <cell r="L800" t="str">
            <v>36</v>
          </cell>
          <cell r="M800" t="str">
            <v>0.908</v>
          </cell>
        </row>
        <row r="801">
          <cell r="A801" t="str">
            <v>9960ABTC-EE-120 3/4</v>
          </cell>
          <cell r="B801" t="str">
            <v>ASMVIR1</v>
          </cell>
          <cell r="C801" t="str">
            <v>N</v>
          </cell>
          <cell r="D801" t="str">
            <v>TH. BAL. VLV.CHK.ExE TP-120°F</v>
          </cell>
          <cell r="E801" t="str">
            <v>670779733135</v>
          </cell>
          <cell r="F801" t="str">
            <v>ABTB</v>
          </cell>
          <cell r="G801" t="str">
            <v>BRASS AB DZR</v>
          </cell>
          <cell r="H801">
            <v>505.16</v>
          </cell>
          <cell r="I801">
            <v>0</v>
          </cell>
          <cell r="J801">
            <v>45946</v>
          </cell>
          <cell r="K801" t="str">
            <v>Italy</v>
          </cell>
          <cell r="L801" t="str">
            <v>32</v>
          </cell>
        </row>
        <row r="802">
          <cell r="A802" t="str">
            <v>9960ABTC-EE-125 1</v>
          </cell>
          <cell r="B802" t="str">
            <v>ASMVIR1</v>
          </cell>
          <cell r="C802" t="str">
            <v>N</v>
          </cell>
          <cell r="D802" t="str">
            <v>TH. BAL. VLV.CHK. ExE TP-125°F</v>
          </cell>
          <cell r="E802" t="str">
            <v>670779734118</v>
          </cell>
          <cell r="F802" t="str">
            <v>ABTB</v>
          </cell>
          <cell r="G802" t="str">
            <v>BRASS AB DZR</v>
          </cell>
          <cell r="H802">
            <v>849.52</v>
          </cell>
          <cell r="I802">
            <v>0</v>
          </cell>
          <cell r="J802">
            <v>46139</v>
          </cell>
          <cell r="K802" t="str">
            <v>Italy</v>
          </cell>
          <cell r="L802" t="str">
            <v>28</v>
          </cell>
        </row>
        <row r="803">
          <cell r="A803" t="str">
            <v>9960ABTC-EE-125 1/2</v>
          </cell>
          <cell r="B803" t="str">
            <v>ASMVIR1</v>
          </cell>
          <cell r="C803" t="str">
            <v>N</v>
          </cell>
          <cell r="D803" t="str">
            <v>TH. BAL. VLV.CHK. ExE TP-125°F</v>
          </cell>
          <cell r="E803" t="str">
            <v>670779734019</v>
          </cell>
          <cell r="F803" t="str">
            <v>ABTB</v>
          </cell>
          <cell r="G803" t="str">
            <v>BRASS AB DZR</v>
          </cell>
          <cell r="H803">
            <v>467.12</v>
          </cell>
          <cell r="I803">
            <v>0</v>
          </cell>
          <cell r="J803">
            <v>46139</v>
          </cell>
          <cell r="K803" t="str">
            <v>Italy</v>
          </cell>
          <cell r="L803" t="str">
            <v>36</v>
          </cell>
          <cell r="M803" t="str">
            <v>0.908</v>
          </cell>
        </row>
        <row r="804">
          <cell r="A804" t="str">
            <v>9960ABTC-EE-125 3/4</v>
          </cell>
          <cell r="B804" t="str">
            <v>ASMVIR1</v>
          </cell>
          <cell r="C804" t="str">
            <v>N</v>
          </cell>
          <cell r="D804" t="str">
            <v>TH. BAL. VLV.CHK.ExE TP-125°F</v>
          </cell>
          <cell r="E804" t="str">
            <v>670779734064</v>
          </cell>
          <cell r="F804" t="str">
            <v>ABTB</v>
          </cell>
          <cell r="G804" t="str">
            <v>BRASS AB DZR</v>
          </cell>
          <cell r="H804">
            <v>505.16</v>
          </cell>
          <cell r="I804">
            <v>0</v>
          </cell>
          <cell r="J804">
            <v>46139</v>
          </cell>
          <cell r="K804" t="str">
            <v>Italy</v>
          </cell>
          <cell r="L804" t="str">
            <v>32</v>
          </cell>
        </row>
        <row r="805">
          <cell r="A805" t="str">
            <v>9960ABTC-EE-130 1</v>
          </cell>
          <cell r="B805" t="str">
            <v>ASMVIR1</v>
          </cell>
          <cell r="C805" t="str">
            <v>N</v>
          </cell>
          <cell r="D805" t="str">
            <v>TH. BAL. VLV.CHK. ExE TP-130°F</v>
          </cell>
          <cell r="E805" t="str">
            <v>670779733197</v>
          </cell>
          <cell r="F805" t="str">
            <v>ABTB</v>
          </cell>
          <cell r="G805" t="str">
            <v>BRASS AB DZR</v>
          </cell>
          <cell r="H805">
            <v>849.52</v>
          </cell>
          <cell r="I805">
            <v>0</v>
          </cell>
          <cell r="J805">
            <v>45946</v>
          </cell>
          <cell r="K805" t="str">
            <v>Italy</v>
          </cell>
          <cell r="L805" t="str">
            <v>28</v>
          </cell>
        </row>
        <row r="806">
          <cell r="A806" t="str">
            <v>9960ABTC-EE-130 1/2</v>
          </cell>
          <cell r="B806" t="str">
            <v>ASMVIR1</v>
          </cell>
          <cell r="C806" t="str">
            <v>N</v>
          </cell>
          <cell r="D806" t="str">
            <v>TH. BAL. VLV.CHK. ExE TP-130°F</v>
          </cell>
          <cell r="E806" t="str">
            <v>670779733098</v>
          </cell>
          <cell r="F806" t="str">
            <v>ABTB</v>
          </cell>
          <cell r="G806" t="str">
            <v>BRASS AB DZR</v>
          </cell>
          <cell r="H806">
            <v>467.12</v>
          </cell>
          <cell r="I806">
            <v>0</v>
          </cell>
          <cell r="J806">
            <v>45946</v>
          </cell>
          <cell r="K806" t="str">
            <v>Italy</v>
          </cell>
          <cell r="L806" t="str">
            <v>36</v>
          </cell>
          <cell r="M806" t="str">
            <v>0.908</v>
          </cell>
        </row>
        <row r="807">
          <cell r="A807" t="str">
            <v>9960ABTC-EE-130 3/4</v>
          </cell>
          <cell r="B807" t="str">
            <v>ASMVIR1</v>
          </cell>
          <cell r="C807" t="str">
            <v>N</v>
          </cell>
          <cell r="D807" t="str">
            <v>TH. BAL. VLV.CHK.ExE TP-130°F</v>
          </cell>
          <cell r="E807" t="str">
            <v>670779733142</v>
          </cell>
          <cell r="F807" t="str">
            <v>ABTB</v>
          </cell>
          <cell r="G807" t="str">
            <v>BRASS AB DZR</v>
          </cell>
          <cell r="H807">
            <v>505.16</v>
          </cell>
          <cell r="I807">
            <v>0</v>
          </cell>
          <cell r="J807">
            <v>45946</v>
          </cell>
          <cell r="K807" t="str">
            <v>Italy</v>
          </cell>
          <cell r="L807" t="str">
            <v>32</v>
          </cell>
        </row>
        <row r="808">
          <cell r="A808" t="str">
            <v>9960ABTC-EE-135 1</v>
          </cell>
          <cell r="B808" t="str">
            <v>ASMVIR1</v>
          </cell>
          <cell r="C808" t="str">
            <v>N</v>
          </cell>
          <cell r="D808" t="str">
            <v>TH. BAL. VLV.CHK. ExE TP-135°F</v>
          </cell>
          <cell r="E808" t="str">
            <v>670779734125</v>
          </cell>
          <cell r="F808" t="str">
            <v>ABTB</v>
          </cell>
          <cell r="G808" t="str">
            <v>BRASS AB DZR</v>
          </cell>
          <cell r="H808">
            <v>849.52</v>
          </cell>
          <cell r="I808">
            <v>0</v>
          </cell>
          <cell r="J808">
            <v>46139</v>
          </cell>
          <cell r="K808" t="str">
            <v>Italy</v>
          </cell>
          <cell r="L808" t="str">
            <v>28</v>
          </cell>
        </row>
        <row r="809">
          <cell r="A809" t="str">
            <v>9960ABTC-EE-135 1/2</v>
          </cell>
          <cell r="B809" t="str">
            <v>ASMVIR1</v>
          </cell>
          <cell r="C809" t="str">
            <v>N</v>
          </cell>
          <cell r="D809" t="str">
            <v>TH. BAL. VLV.CHK. ExE TP-135°F</v>
          </cell>
          <cell r="E809" t="str">
            <v>670779734026</v>
          </cell>
          <cell r="F809" t="str">
            <v>ABTB</v>
          </cell>
          <cell r="G809" t="str">
            <v>BRASS AB DZR</v>
          </cell>
          <cell r="H809">
            <v>467.12</v>
          </cell>
          <cell r="I809">
            <v>0</v>
          </cell>
          <cell r="J809">
            <v>46139</v>
          </cell>
          <cell r="K809" t="str">
            <v>Italy</v>
          </cell>
          <cell r="L809" t="str">
            <v>36</v>
          </cell>
          <cell r="M809" t="str">
            <v>0.908</v>
          </cell>
        </row>
        <row r="810">
          <cell r="A810" t="str">
            <v>9960ABTC-EE-135 3/4</v>
          </cell>
          <cell r="B810" t="str">
            <v>ASMVIR1</v>
          </cell>
          <cell r="C810" t="str">
            <v>N</v>
          </cell>
          <cell r="D810" t="str">
            <v>TH. BAL. VLV.CHK.ExE TP-135°F</v>
          </cell>
          <cell r="E810" t="str">
            <v>670779734071</v>
          </cell>
          <cell r="F810" t="str">
            <v>ABTB</v>
          </cell>
          <cell r="G810" t="str">
            <v>BRASS AB DZR</v>
          </cell>
          <cell r="H810">
            <v>505.16</v>
          </cell>
          <cell r="I810">
            <v>0</v>
          </cell>
          <cell r="J810">
            <v>46139</v>
          </cell>
          <cell r="K810" t="str">
            <v>Italy</v>
          </cell>
          <cell r="L810" t="str">
            <v>32</v>
          </cell>
        </row>
        <row r="811">
          <cell r="A811" t="str">
            <v>9960ABTC-EE-140 1</v>
          </cell>
          <cell r="B811" t="str">
            <v>ASMVIR1</v>
          </cell>
          <cell r="C811" t="str">
            <v>N</v>
          </cell>
          <cell r="D811" t="str">
            <v>TH. BAL. VLV.CHK. ExE TP-140°F</v>
          </cell>
          <cell r="E811" t="str">
            <v>670779733203</v>
          </cell>
          <cell r="F811" t="str">
            <v>ABTB</v>
          </cell>
          <cell r="G811" t="str">
            <v>BRASS AB DZR</v>
          </cell>
          <cell r="H811">
            <v>849.52</v>
          </cell>
          <cell r="I811">
            <v>0</v>
          </cell>
          <cell r="J811">
            <v>45946</v>
          </cell>
          <cell r="K811" t="str">
            <v>Italy</v>
          </cell>
          <cell r="L811" t="str">
            <v>28</v>
          </cell>
        </row>
        <row r="812">
          <cell r="A812" t="str">
            <v>9960ABTC-EE-140 1/2</v>
          </cell>
          <cell r="B812" t="str">
            <v>ASMVIR1</v>
          </cell>
          <cell r="C812" t="str">
            <v>N</v>
          </cell>
          <cell r="D812" t="str">
            <v>TH. BAL. VLV.CHK. ExE TP-140°F</v>
          </cell>
          <cell r="E812" t="str">
            <v>670779733104</v>
          </cell>
          <cell r="F812" t="str">
            <v>ABTB</v>
          </cell>
          <cell r="G812" t="str">
            <v>BRASS AB DZR</v>
          </cell>
          <cell r="H812">
            <v>467.12</v>
          </cell>
          <cell r="I812">
            <v>0</v>
          </cell>
          <cell r="J812">
            <v>45946</v>
          </cell>
          <cell r="K812" t="str">
            <v>Italy</v>
          </cell>
          <cell r="L812" t="str">
            <v>36</v>
          </cell>
          <cell r="M812" t="str">
            <v>0.908</v>
          </cell>
        </row>
        <row r="813">
          <cell r="A813" t="str">
            <v>9960ABTC-EE-140 3/4</v>
          </cell>
          <cell r="B813" t="str">
            <v>ASMVIR1</v>
          </cell>
          <cell r="C813" t="str">
            <v>N</v>
          </cell>
          <cell r="D813" t="str">
            <v>TH. BAL. VLV.CHK.ExE TP-140°F</v>
          </cell>
          <cell r="E813" t="str">
            <v>670779733159</v>
          </cell>
          <cell r="F813" t="str">
            <v>ABTB</v>
          </cell>
          <cell r="G813" t="str">
            <v>BRASS AB DZR</v>
          </cell>
          <cell r="H813">
            <v>505.16</v>
          </cell>
          <cell r="I813">
            <v>0</v>
          </cell>
          <cell r="J813">
            <v>45946</v>
          </cell>
          <cell r="K813" t="str">
            <v>Italy</v>
          </cell>
          <cell r="L813" t="str">
            <v>32</v>
          </cell>
        </row>
        <row r="814">
          <cell r="A814" t="str">
            <v>9960ABTC-EE-150 1</v>
          </cell>
          <cell r="B814" t="str">
            <v>ASMVIR1</v>
          </cell>
          <cell r="C814" t="str">
            <v>N</v>
          </cell>
          <cell r="D814" t="str">
            <v>TH. BAL. VLV.CHK. ExE TP-150°F</v>
          </cell>
          <cell r="E814" t="str">
            <v>670779733210</v>
          </cell>
          <cell r="F814" t="str">
            <v>ABTB</v>
          </cell>
          <cell r="G814" t="str">
            <v>BRASS AB DZR</v>
          </cell>
          <cell r="H814">
            <v>849.52</v>
          </cell>
          <cell r="I814">
            <v>0</v>
          </cell>
          <cell r="J814">
            <v>45946</v>
          </cell>
          <cell r="K814" t="str">
            <v>Italy</v>
          </cell>
          <cell r="L814" t="str">
            <v>28</v>
          </cell>
        </row>
        <row r="815">
          <cell r="A815" t="str">
            <v>9960ABTC-EE-150 1/2</v>
          </cell>
          <cell r="B815" t="str">
            <v>ASMVIR1</v>
          </cell>
          <cell r="C815" t="str">
            <v>N</v>
          </cell>
          <cell r="D815" t="str">
            <v>TH. BAL. VLV.CHK. ExE TP-150°F</v>
          </cell>
          <cell r="E815" t="str">
            <v>670779733111</v>
          </cell>
          <cell r="F815" t="str">
            <v>ABTB</v>
          </cell>
          <cell r="G815" t="str">
            <v>BRASS AB DZR</v>
          </cell>
          <cell r="H815">
            <v>467.12</v>
          </cell>
          <cell r="I815">
            <v>0</v>
          </cell>
          <cell r="J815">
            <v>45946</v>
          </cell>
          <cell r="K815" t="str">
            <v>Italy</v>
          </cell>
          <cell r="L815" t="str">
            <v>36</v>
          </cell>
          <cell r="M815" t="str">
            <v>0.908</v>
          </cell>
        </row>
        <row r="816">
          <cell r="A816" t="str">
            <v>9960ABTC-EE-150 3/4</v>
          </cell>
          <cell r="B816" t="str">
            <v>ASMVIR1</v>
          </cell>
          <cell r="C816" t="str">
            <v>N</v>
          </cell>
          <cell r="D816" t="str">
            <v>TH. BAL. VLV.CHK.ExE TP-150°F</v>
          </cell>
          <cell r="E816" t="str">
            <v>670779733159</v>
          </cell>
          <cell r="F816" t="str">
            <v>ABTB</v>
          </cell>
          <cell r="G816" t="str">
            <v>BRASS AB DZR</v>
          </cell>
          <cell r="H816">
            <v>505.16</v>
          </cell>
          <cell r="I816">
            <v>0</v>
          </cell>
          <cell r="J816">
            <v>45946</v>
          </cell>
          <cell r="K816" t="str">
            <v>Italy</v>
          </cell>
          <cell r="L816" t="str">
            <v>32</v>
          </cell>
        </row>
        <row r="817">
          <cell r="A817" t="str">
            <v>9960ABTC-FF-100 1</v>
          </cell>
          <cell r="B817" t="str">
            <v>ASMVIR1</v>
          </cell>
          <cell r="C817" t="str">
            <v>N</v>
          </cell>
          <cell r="D817" t="str">
            <v>TH. BAL. VLV.CHK. FxF TP-100°F</v>
          </cell>
          <cell r="E817" t="str">
            <v>670779733784</v>
          </cell>
          <cell r="F817" t="str">
            <v>ABTB</v>
          </cell>
          <cell r="G817" t="str">
            <v>BRASS AB DZR</v>
          </cell>
          <cell r="H817">
            <v>849.52</v>
          </cell>
          <cell r="I817">
            <v>0</v>
          </cell>
          <cell r="J817">
            <v>46134</v>
          </cell>
          <cell r="K817" t="str">
            <v>Italy</v>
          </cell>
          <cell r="L817" t="str">
            <v>28</v>
          </cell>
        </row>
        <row r="818">
          <cell r="A818" t="str">
            <v>9960ABTC-FF-100 1/2</v>
          </cell>
          <cell r="B818" t="str">
            <v>ASMVIR1</v>
          </cell>
          <cell r="C818" t="str">
            <v>N</v>
          </cell>
          <cell r="D818" t="str">
            <v>TH. BAL. VLV.CHK. FxF TP-100°F</v>
          </cell>
          <cell r="E818" t="str">
            <v>670779733685</v>
          </cell>
          <cell r="F818" t="str">
            <v>ABTB</v>
          </cell>
          <cell r="G818" t="str">
            <v>BRASS AB DZR</v>
          </cell>
          <cell r="H818">
            <v>467.12</v>
          </cell>
          <cell r="I818">
            <v>0</v>
          </cell>
          <cell r="J818">
            <v>46133</v>
          </cell>
          <cell r="K818" t="str">
            <v>Italy</v>
          </cell>
          <cell r="L818" t="str">
            <v>0</v>
          </cell>
          <cell r="M818" t="str">
            <v>0.903</v>
          </cell>
        </row>
        <row r="819">
          <cell r="A819" t="str">
            <v>9960ABTC-FF-100 3/4</v>
          </cell>
          <cell r="B819" t="str">
            <v>ASMVIR1</v>
          </cell>
          <cell r="C819" t="str">
            <v>N</v>
          </cell>
          <cell r="D819" t="str">
            <v>TH. BAL. VLV.CHK. FxF TP-100°F</v>
          </cell>
          <cell r="E819" t="str">
            <v>670779733739</v>
          </cell>
          <cell r="F819" t="str">
            <v>ABTB</v>
          </cell>
          <cell r="G819" t="str">
            <v>BRASS AB DZR</v>
          </cell>
          <cell r="H819">
            <v>505.16</v>
          </cell>
          <cell r="I819">
            <v>0</v>
          </cell>
          <cell r="J819">
            <v>46134</v>
          </cell>
          <cell r="K819" t="str">
            <v>Italy</v>
          </cell>
          <cell r="L819" t="str">
            <v>0</v>
          </cell>
        </row>
        <row r="820">
          <cell r="A820" t="str">
            <v>9960ABTC-FF-105 1</v>
          </cell>
          <cell r="B820" t="str">
            <v>ASMVIR1</v>
          </cell>
          <cell r="C820" t="str">
            <v>N</v>
          </cell>
          <cell r="D820" t="str">
            <v>TH. BAL. VLV.CHK. FxF TP-105°F</v>
          </cell>
          <cell r="E820" t="str">
            <v>670779733791</v>
          </cell>
          <cell r="F820" t="str">
            <v>ABTB</v>
          </cell>
          <cell r="G820" t="str">
            <v>BRASS AB DZR</v>
          </cell>
          <cell r="H820">
            <v>849.52</v>
          </cell>
          <cell r="I820">
            <v>0</v>
          </cell>
          <cell r="J820">
            <v>46134</v>
          </cell>
          <cell r="K820" t="str">
            <v>Italy</v>
          </cell>
          <cell r="L820" t="str">
            <v>28</v>
          </cell>
        </row>
        <row r="821">
          <cell r="A821" t="str">
            <v>9960ABTC-FF-105 1/2</v>
          </cell>
          <cell r="B821" t="str">
            <v>ASMVIR1</v>
          </cell>
          <cell r="C821" t="str">
            <v>N</v>
          </cell>
          <cell r="D821" t="str">
            <v>TH. BAL. VLV.CHK. FxF TP-105°F</v>
          </cell>
          <cell r="E821" t="str">
            <v>670779733692</v>
          </cell>
          <cell r="F821" t="str">
            <v>ABTB</v>
          </cell>
          <cell r="G821" t="str">
            <v>BRASS AB DZR</v>
          </cell>
          <cell r="H821">
            <v>467.12</v>
          </cell>
          <cell r="I821">
            <v>0</v>
          </cell>
          <cell r="J821">
            <v>46134</v>
          </cell>
          <cell r="K821" t="str">
            <v>Italy</v>
          </cell>
          <cell r="L821" t="str">
            <v>0</v>
          </cell>
          <cell r="M821" t="str">
            <v>0.903</v>
          </cell>
        </row>
        <row r="822">
          <cell r="A822" t="str">
            <v>9960ABTC-FF-105 3/4</v>
          </cell>
          <cell r="B822" t="str">
            <v>ASMVIR1</v>
          </cell>
          <cell r="C822" t="str">
            <v>N</v>
          </cell>
          <cell r="D822" t="str">
            <v>TH. BAL. VLV.CHK. FxF TP-105°F</v>
          </cell>
          <cell r="E822" t="str">
            <v>670779733746</v>
          </cell>
          <cell r="F822" t="str">
            <v>ABTB</v>
          </cell>
          <cell r="G822" t="str">
            <v>BRASS AB DZR</v>
          </cell>
          <cell r="H822">
            <v>505.16</v>
          </cell>
          <cell r="I822">
            <v>0</v>
          </cell>
          <cell r="J822">
            <v>46134</v>
          </cell>
          <cell r="K822" t="str">
            <v>Italy</v>
          </cell>
          <cell r="L822" t="str">
            <v>0</v>
          </cell>
        </row>
        <row r="823">
          <cell r="A823" t="str">
            <v>9960ABTC-FF-110 1</v>
          </cell>
          <cell r="B823" t="str">
            <v>ASMVIR1</v>
          </cell>
          <cell r="C823" t="str">
            <v>N</v>
          </cell>
          <cell r="D823" t="str">
            <v>TH. BAL. VLV.CHK. FxF TP-110°F</v>
          </cell>
          <cell r="E823" t="str">
            <v>670779733807</v>
          </cell>
          <cell r="F823" t="str">
            <v>ABTB</v>
          </cell>
          <cell r="G823" t="str">
            <v>BRASS AB DZR</v>
          </cell>
          <cell r="H823">
            <v>849.52</v>
          </cell>
          <cell r="I823">
            <v>0</v>
          </cell>
          <cell r="J823">
            <v>46134</v>
          </cell>
          <cell r="K823" t="str">
            <v>Italy</v>
          </cell>
          <cell r="L823" t="str">
            <v>28</v>
          </cell>
        </row>
        <row r="824">
          <cell r="A824" t="str">
            <v>9960ABTC-FF-110 1/2</v>
          </cell>
          <cell r="B824" t="str">
            <v>ASMVIR1</v>
          </cell>
          <cell r="C824" t="str">
            <v>N</v>
          </cell>
          <cell r="D824" t="str">
            <v>TH. BAL. VLV.CHK. FxF TP-110°F</v>
          </cell>
          <cell r="E824" t="str">
            <v>670779733708</v>
          </cell>
          <cell r="F824" t="str">
            <v>ABTB</v>
          </cell>
          <cell r="G824" t="str">
            <v>BRASS AB DZR</v>
          </cell>
          <cell r="H824">
            <v>467.12</v>
          </cell>
          <cell r="I824">
            <v>0</v>
          </cell>
          <cell r="J824">
            <v>46134</v>
          </cell>
          <cell r="K824" t="str">
            <v>Italy</v>
          </cell>
          <cell r="L824" t="str">
            <v>0</v>
          </cell>
          <cell r="M824" t="str">
            <v>0.903</v>
          </cell>
        </row>
        <row r="825">
          <cell r="A825" t="str">
            <v>9960ABTC-FF-110 3/4</v>
          </cell>
          <cell r="B825" t="str">
            <v>ASMVIR1</v>
          </cell>
          <cell r="C825" t="str">
            <v>N</v>
          </cell>
          <cell r="D825" t="str">
            <v>TH. BAL. VLV.CHK. FxF TP-110°F</v>
          </cell>
          <cell r="E825" t="str">
            <v>670779733753</v>
          </cell>
          <cell r="F825" t="str">
            <v>ABTB</v>
          </cell>
          <cell r="G825" t="str">
            <v>BRASS AB DZR</v>
          </cell>
          <cell r="H825">
            <v>505.16</v>
          </cell>
          <cell r="I825">
            <v>0</v>
          </cell>
          <cell r="J825">
            <v>46134</v>
          </cell>
          <cell r="K825" t="str">
            <v>Italy</v>
          </cell>
          <cell r="L825" t="str">
            <v>0</v>
          </cell>
        </row>
        <row r="826">
          <cell r="A826" t="str">
            <v>9960ABTC-FF-115 1</v>
          </cell>
          <cell r="B826" t="str">
            <v>ASMVIR1</v>
          </cell>
          <cell r="C826" t="str">
            <v>N</v>
          </cell>
          <cell r="D826" t="str">
            <v>TH. BAL. VLV.CHK. FxF TP-115°F</v>
          </cell>
          <cell r="E826" t="str">
            <v>670779732725</v>
          </cell>
          <cell r="F826" t="str">
            <v>ABTB</v>
          </cell>
          <cell r="G826" t="str">
            <v>BRASS AB DZR</v>
          </cell>
          <cell r="H826">
            <v>849.52</v>
          </cell>
          <cell r="I826">
            <v>0</v>
          </cell>
          <cell r="J826">
            <v>45938</v>
          </cell>
          <cell r="K826" t="str">
            <v>Italy</v>
          </cell>
          <cell r="L826" t="str">
            <v>28</v>
          </cell>
        </row>
        <row r="827">
          <cell r="A827" t="str">
            <v>9960ABTC-FF-115 1/2</v>
          </cell>
          <cell r="B827" t="str">
            <v>ASMVIR1</v>
          </cell>
          <cell r="C827" t="str">
            <v>N</v>
          </cell>
          <cell r="D827" t="str">
            <v>TH. BAL. VLV.CHK. FxF TP-115°F</v>
          </cell>
          <cell r="E827" t="str">
            <v>670779732626</v>
          </cell>
          <cell r="F827" t="str">
            <v>ABTB</v>
          </cell>
          <cell r="G827" t="str">
            <v>BRASS AB DZR</v>
          </cell>
          <cell r="H827">
            <v>467.12</v>
          </cell>
          <cell r="I827">
            <v>0</v>
          </cell>
          <cell r="J827">
            <v>45938</v>
          </cell>
          <cell r="K827" t="str">
            <v>Italy</v>
          </cell>
          <cell r="L827" t="str">
            <v>0</v>
          </cell>
          <cell r="M827" t="str">
            <v>0.903</v>
          </cell>
        </row>
        <row r="828">
          <cell r="A828" t="str">
            <v>9960ABTC-FF-115 3/4</v>
          </cell>
          <cell r="B828" t="str">
            <v>ASMVIR1</v>
          </cell>
          <cell r="C828" t="str">
            <v>N</v>
          </cell>
          <cell r="D828" t="str">
            <v>TH. BAL. VLV.CHK. FxF TP-115°F</v>
          </cell>
          <cell r="E828" t="str">
            <v>670779732671</v>
          </cell>
          <cell r="F828" t="str">
            <v>ABTB</v>
          </cell>
          <cell r="G828" t="str">
            <v>BRASS AB DZR</v>
          </cell>
          <cell r="H828">
            <v>505.16</v>
          </cell>
          <cell r="I828">
            <v>0</v>
          </cell>
          <cell r="J828">
            <v>45938</v>
          </cell>
          <cell r="K828" t="str">
            <v>Italy</v>
          </cell>
          <cell r="L828" t="str">
            <v>0</v>
          </cell>
        </row>
        <row r="829">
          <cell r="A829" t="str">
            <v>9960ABTC-FF-120 1</v>
          </cell>
          <cell r="B829" t="str">
            <v>ASMVIR1</v>
          </cell>
          <cell r="C829" t="str">
            <v>N</v>
          </cell>
          <cell r="D829" t="str">
            <v>TH. BAL. VLV.CHK. FxF TP-120°F</v>
          </cell>
          <cell r="E829" t="str">
            <v>670779732732</v>
          </cell>
          <cell r="F829" t="str">
            <v>ABTB</v>
          </cell>
          <cell r="G829" t="str">
            <v>BRASS AB DZR</v>
          </cell>
          <cell r="H829">
            <v>849.52</v>
          </cell>
          <cell r="I829">
            <v>0</v>
          </cell>
          <cell r="J829">
            <v>45938</v>
          </cell>
          <cell r="K829" t="str">
            <v>Italy</v>
          </cell>
          <cell r="L829" t="str">
            <v>28</v>
          </cell>
        </row>
        <row r="830">
          <cell r="A830" t="str">
            <v>9960ABTC-FF-120 1/2</v>
          </cell>
          <cell r="B830" t="str">
            <v>ASMVIR1</v>
          </cell>
          <cell r="C830" t="str">
            <v>N</v>
          </cell>
          <cell r="D830" t="str">
            <v>TH. BAL. VLV.CHK. FxF TP-120°F</v>
          </cell>
          <cell r="E830" t="str">
            <v>670779732633</v>
          </cell>
          <cell r="F830" t="str">
            <v>ABTB</v>
          </cell>
          <cell r="G830" t="str">
            <v>BRASS AB DZR</v>
          </cell>
          <cell r="H830">
            <v>467.12</v>
          </cell>
          <cell r="I830">
            <v>0</v>
          </cell>
          <cell r="J830">
            <v>45938</v>
          </cell>
          <cell r="K830" t="str">
            <v>Italy</v>
          </cell>
          <cell r="L830" t="str">
            <v>0</v>
          </cell>
          <cell r="M830" t="str">
            <v>0.903</v>
          </cell>
        </row>
        <row r="831">
          <cell r="A831" t="str">
            <v>9960ABTC-FF-120 3/4</v>
          </cell>
          <cell r="B831" t="str">
            <v>ASMVIR1</v>
          </cell>
          <cell r="C831" t="str">
            <v>N</v>
          </cell>
          <cell r="D831" t="str">
            <v>TH. BAL. VLV.CHK. FxF TP-120°F</v>
          </cell>
          <cell r="E831" t="str">
            <v>670779732688</v>
          </cell>
          <cell r="F831" t="str">
            <v>ABTB</v>
          </cell>
          <cell r="G831" t="str">
            <v>BRASS AB DZR</v>
          </cell>
          <cell r="H831">
            <v>505.16</v>
          </cell>
          <cell r="I831">
            <v>0</v>
          </cell>
          <cell r="J831">
            <v>45938</v>
          </cell>
          <cell r="K831" t="str">
            <v>Italy</v>
          </cell>
          <cell r="L831" t="str">
            <v>0</v>
          </cell>
        </row>
        <row r="832">
          <cell r="A832" t="str">
            <v>9960ABTC-FF-125 1</v>
          </cell>
          <cell r="B832" t="str">
            <v>ASMVIR1</v>
          </cell>
          <cell r="C832" t="str">
            <v>N</v>
          </cell>
          <cell r="D832" t="str">
            <v>TH. BAL. VLV.CHK. FxF TP-125°F</v>
          </cell>
          <cell r="E832" t="str">
            <v>670779733814</v>
          </cell>
          <cell r="F832" t="str">
            <v>ABTB</v>
          </cell>
          <cell r="G832" t="str">
            <v>BRASS AB DZR</v>
          </cell>
          <cell r="H832">
            <v>849.52</v>
          </cell>
          <cell r="I832">
            <v>0</v>
          </cell>
          <cell r="J832">
            <v>46135</v>
          </cell>
          <cell r="K832" t="str">
            <v>Italy</v>
          </cell>
          <cell r="L832" t="str">
            <v>28</v>
          </cell>
        </row>
        <row r="833">
          <cell r="A833" t="str">
            <v>9960ABTC-FF-125 1/2</v>
          </cell>
          <cell r="B833" t="str">
            <v>ASMVIR1</v>
          </cell>
          <cell r="C833" t="str">
            <v>N</v>
          </cell>
          <cell r="D833" t="str">
            <v>TH. BAL. VLV.CHK. FxF TP-125°F</v>
          </cell>
          <cell r="E833" t="str">
            <v>670779733715</v>
          </cell>
          <cell r="F833" t="str">
            <v>ABTB</v>
          </cell>
          <cell r="G833" t="str">
            <v>BRASS AB DZR</v>
          </cell>
          <cell r="H833">
            <v>467.12</v>
          </cell>
          <cell r="I833">
            <v>0</v>
          </cell>
          <cell r="J833">
            <v>46134</v>
          </cell>
          <cell r="K833" t="str">
            <v>Italy</v>
          </cell>
          <cell r="L833" t="str">
            <v>0</v>
          </cell>
          <cell r="M833" t="str">
            <v>0.903</v>
          </cell>
        </row>
        <row r="834">
          <cell r="A834" t="str">
            <v>9960ABTC-FF-125 3/4</v>
          </cell>
          <cell r="B834" t="str">
            <v>ASMVIR1</v>
          </cell>
          <cell r="C834" t="str">
            <v>N</v>
          </cell>
          <cell r="D834" t="str">
            <v>TH. BAL. VLV.CHK. FxF TP-125°F</v>
          </cell>
          <cell r="E834" t="str">
            <v>670779733760</v>
          </cell>
          <cell r="F834" t="str">
            <v>ABTB</v>
          </cell>
          <cell r="G834" t="str">
            <v>BRASS AB DZR</v>
          </cell>
          <cell r="H834">
            <v>505.16</v>
          </cell>
          <cell r="I834">
            <v>0</v>
          </cell>
          <cell r="J834">
            <v>46134</v>
          </cell>
          <cell r="K834" t="str">
            <v>Italy</v>
          </cell>
          <cell r="L834" t="str">
            <v>0</v>
          </cell>
        </row>
        <row r="835">
          <cell r="A835" t="str">
            <v>9960ABTC-FF-130 1</v>
          </cell>
          <cell r="B835" t="str">
            <v>ASMVIR1</v>
          </cell>
          <cell r="C835" t="str">
            <v>N</v>
          </cell>
          <cell r="D835" t="str">
            <v>TH. BAL. VLV.CHK. FxF TP-130°F</v>
          </cell>
          <cell r="E835" t="str">
            <v>670779732749</v>
          </cell>
          <cell r="F835" t="str">
            <v>ABTB</v>
          </cell>
          <cell r="G835" t="str">
            <v>BRASS AB DZR</v>
          </cell>
          <cell r="H835">
            <v>849.52</v>
          </cell>
          <cell r="I835">
            <v>0</v>
          </cell>
          <cell r="J835">
            <v>45938</v>
          </cell>
          <cell r="K835" t="str">
            <v>Italy</v>
          </cell>
          <cell r="L835" t="str">
            <v>28</v>
          </cell>
        </row>
        <row r="836">
          <cell r="A836" t="str">
            <v>9960ABTC-FF-130 1/2</v>
          </cell>
          <cell r="B836" t="str">
            <v>ASMVIR1</v>
          </cell>
          <cell r="C836" t="str">
            <v>N</v>
          </cell>
          <cell r="D836" t="str">
            <v>TH. BAL. VLV.CHK. FxF TP-130°F</v>
          </cell>
          <cell r="E836" t="str">
            <v>670779732640</v>
          </cell>
          <cell r="F836" t="str">
            <v>ABTB</v>
          </cell>
          <cell r="G836" t="str">
            <v>BRASS AB DZR</v>
          </cell>
          <cell r="H836">
            <v>467.12</v>
          </cell>
          <cell r="I836">
            <v>0</v>
          </cell>
          <cell r="J836">
            <v>45938</v>
          </cell>
          <cell r="K836" t="str">
            <v>Italy</v>
          </cell>
          <cell r="L836" t="str">
            <v>0</v>
          </cell>
          <cell r="M836" t="str">
            <v>0.903</v>
          </cell>
        </row>
        <row r="837">
          <cell r="A837" t="str">
            <v>9960ABTC-FF-130 3/4</v>
          </cell>
          <cell r="B837" t="str">
            <v>ASMVIR1</v>
          </cell>
          <cell r="C837" t="str">
            <v>N</v>
          </cell>
          <cell r="D837" t="str">
            <v>TH. BAL. VLV.CHK. FxF TP-130°F</v>
          </cell>
          <cell r="E837" t="str">
            <v>670779732695</v>
          </cell>
          <cell r="F837" t="str">
            <v>ABTB</v>
          </cell>
          <cell r="G837" t="str">
            <v>BRASS AB DZR</v>
          </cell>
          <cell r="H837">
            <v>505.16</v>
          </cell>
          <cell r="I837">
            <v>0</v>
          </cell>
          <cell r="J837">
            <v>45938</v>
          </cell>
          <cell r="K837" t="str">
            <v>Italy</v>
          </cell>
          <cell r="L837" t="str">
            <v>0</v>
          </cell>
        </row>
        <row r="838">
          <cell r="A838" t="str">
            <v>9960ABTC-FF-135 1</v>
          </cell>
          <cell r="B838" t="str">
            <v>ASMVIR1</v>
          </cell>
          <cell r="C838" t="str">
            <v>N</v>
          </cell>
          <cell r="D838" t="str">
            <v>TH. BAL. VLV.CHK. FxF TP-135°F</v>
          </cell>
          <cell r="E838" t="str">
            <v>670779733821</v>
          </cell>
          <cell r="F838" t="str">
            <v>ABTB</v>
          </cell>
          <cell r="G838" t="str">
            <v>BRASS AB DZR</v>
          </cell>
          <cell r="H838">
            <v>849.52</v>
          </cell>
          <cell r="I838">
            <v>0</v>
          </cell>
          <cell r="J838">
            <v>46135</v>
          </cell>
          <cell r="K838" t="str">
            <v>Italy</v>
          </cell>
          <cell r="L838" t="str">
            <v>28</v>
          </cell>
        </row>
        <row r="839">
          <cell r="A839" t="str">
            <v>9960ABTC-FF-135 1/2</v>
          </cell>
          <cell r="B839" t="str">
            <v>ASMVIR1</v>
          </cell>
          <cell r="C839" t="str">
            <v>N</v>
          </cell>
          <cell r="D839" t="str">
            <v>TH. BAL. VLV.CHK. FxF TP-135°F</v>
          </cell>
          <cell r="E839" t="str">
            <v>670779733722</v>
          </cell>
          <cell r="F839" t="str">
            <v>ABTB</v>
          </cell>
          <cell r="G839" t="str">
            <v>BRASS AB DZR</v>
          </cell>
          <cell r="H839">
            <v>467.12</v>
          </cell>
          <cell r="I839">
            <v>0</v>
          </cell>
          <cell r="J839">
            <v>46134</v>
          </cell>
          <cell r="K839" t="str">
            <v>Italy</v>
          </cell>
          <cell r="L839" t="str">
            <v>0</v>
          </cell>
          <cell r="M839" t="str">
            <v>0.903</v>
          </cell>
        </row>
        <row r="840">
          <cell r="A840" t="str">
            <v>9960ABTC-FF-135 3/4</v>
          </cell>
          <cell r="B840" t="str">
            <v>ASMVIR1</v>
          </cell>
          <cell r="C840" t="str">
            <v>N</v>
          </cell>
          <cell r="D840" t="str">
            <v>TH. BAL. VLV.CHK. FxF TP-135°F</v>
          </cell>
          <cell r="E840" t="str">
            <v>670779733777</v>
          </cell>
          <cell r="F840" t="str">
            <v>ABTB</v>
          </cell>
          <cell r="G840" t="str">
            <v>BRASS AB DZR</v>
          </cell>
          <cell r="H840">
            <v>505.16</v>
          </cell>
          <cell r="I840">
            <v>0</v>
          </cell>
          <cell r="J840">
            <v>46134</v>
          </cell>
          <cell r="K840" t="str">
            <v>Italy</v>
          </cell>
          <cell r="L840" t="str">
            <v>0</v>
          </cell>
        </row>
        <row r="841">
          <cell r="A841" t="str">
            <v>9960ABTC-FF-140 1</v>
          </cell>
          <cell r="B841" t="str">
            <v>ASMVIR1</v>
          </cell>
          <cell r="C841" t="str">
            <v>N</v>
          </cell>
          <cell r="D841" t="str">
            <v>TH. BAL. VLV.CHK. FxF TP-140°F</v>
          </cell>
          <cell r="E841" t="str">
            <v>670779732756</v>
          </cell>
          <cell r="F841" t="str">
            <v>ABTB</v>
          </cell>
          <cell r="G841" t="str">
            <v>BRASS AB DZR</v>
          </cell>
          <cell r="H841">
            <v>849.52</v>
          </cell>
          <cell r="I841">
            <v>0</v>
          </cell>
          <cell r="J841">
            <v>45938</v>
          </cell>
          <cell r="K841" t="str">
            <v>Italy</v>
          </cell>
          <cell r="L841" t="str">
            <v>28</v>
          </cell>
        </row>
        <row r="842">
          <cell r="A842" t="str">
            <v>9960ABTC-FF-140 1/2</v>
          </cell>
          <cell r="B842" t="str">
            <v>ASMVIR1</v>
          </cell>
          <cell r="C842" t="str">
            <v>N</v>
          </cell>
          <cell r="D842" t="str">
            <v>TH. BAL. VLV.CHK. FxF TP-140°F</v>
          </cell>
          <cell r="E842" t="str">
            <v>670779732657</v>
          </cell>
          <cell r="F842" t="str">
            <v>ABTB</v>
          </cell>
          <cell r="G842" t="str">
            <v>BRASS AB DZR</v>
          </cell>
          <cell r="H842">
            <v>467.12</v>
          </cell>
          <cell r="I842">
            <v>0</v>
          </cell>
          <cell r="J842">
            <v>45938</v>
          </cell>
          <cell r="K842" t="str">
            <v>Italy</v>
          </cell>
          <cell r="L842" t="str">
            <v>0</v>
          </cell>
          <cell r="M842" t="str">
            <v>0.903</v>
          </cell>
        </row>
        <row r="843">
          <cell r="A843" t="str">
            <v>9960ABTC-FF-140 3/4</v>
          </cell>
          <cell r="B843" t="str">
            <v>ASMVIR1</v>
          </cell>
          <cell r="C843" t="str">
            <v>N</v>
          </cell>
          <cell r="D843" t="str">
            <v>TH. BAL. VLV.CHK. FxF TP-140°F</v>
          </cell>
          <cell r="E843" t="str">
            <v>670779732701</v>
          </cell>
          <cell r="F843" t="str">
            <v>ABTB</v>
          </cell>
          <cell r="G843" t="str">
            <v>BRASS AB DZR</v>
          </cell>
          <cell r="H843">
            <v>505.16</v>
          </cell>
          <cell r="I843">
            <v>0</v>
          </cell>
          <cell r="J843">
            <v>45938</v>
          </cell>
          <cell r="K843" t="str">
            <v>Italy</v>
          </cell>
          <cell r="L843" t="str">
            <v>0</v>
          </cell>
        </row>
        <row r="844">
          <cell r="A844" t="str">
            <v>9960ABTC-FF-150 1</v>
          </cell>
          <cell r="B844" t="str">
            <v>ASMVIR1</v>
          </cell>
          <cell r="C844" t="str">
            <v>N</v>
          </cell>
          <cell r="D844" t="str">
            <v>TH. BAL. VLV.CHK. FxF TP-150°F</v>
          </cell>
          <cell r="E844" t="str">
            <v>670779732763</v>
          </cell>
          <cell r="F844" t="str">
            <v>ABTB</v>
          </cell>
          <cell r="G844" t="str">
            <v>BRASS AB DZR</v>
          </cell>
          <cell r="H844">
            <v>849.52</v>
          </cell>
          <cell r="I844">
            <v>0</v>
          </cell>
          <cell r="J844">
            <v>45938</v>
          </cell>
          <cell r="K844" t="str">
            <v>Italy</v>
          </cell>
          <cell r="L844" t="str">
            <v>28</v>
          </cell>
        </row>
        <row r="845">
          <cell r="A845" t="str">
            <v>9960ABTC-FF-150 1/2</v>
          </cell>
          <cell r="B845" t="str">
            <v>ASMVIR1</v>
          </cell>
          <cell r="C845" t="str">
            <v>N</v>
          </cell>
          <cell r="D845" t="str">
            <v>TH. BAL. VLV.CHK. FxF TP-150°F</v>
          </cell>
          <cell r="E845" t="str">
            <v>670779732664</v>
          </cell>
          <cell r="F845" t="str">
            <v>ABTB</v>
          </cell>
          <cell r="G845" t="str">
            <v>BRASS AB DZR</v>
          </cell>
          <cell r="H845">
            <v>467.12</v>
          </cell>
          <cell r="I845">
            <v>0</v>
          </cell>
          <cell r="J845">
            <v>45938</v>
          </cell>
          <cell r="K845" t="str">
            <v>Italy</v>
          </cell>
          <cell r="L845" t="str">
            <v>0</v>
          </cell>
          <cell r="M845" t="str">
            <v>0.903</v>
          </cell>
        </row>
        <row r="846">
          <cell r="A846" t="str">
            <v>9960ABTC-FF-150 3/4</v>
          </cell>
          <cell r="B846" t="str">
            <v>ASMVIR1</v>
          </cell>
          <cell r="C846" t="str">
            <v>N</v>
          </cell>
          <cell r="D846" t="str">
            <v>TH. BAL. VLV.CHK. FxF TP-150°F</v>
          </cell>
          <cell r="E846" t="str">
            <v>670779732718</v>
          </cell>
          <cell r="F846" t="str">
            <v>ABTB</v>
          </cell>
          <cell r="G846" t="str">
            <v>BRASS AB DZR</v>
          </cell>
          <cell r="H846">
            <v>505.16</v>
          </cell>
          <cell r="I846">
            <v>0</v>
          </cell>
          <cell r="J846">
            <v>45938</v>
          </cell>
          <cell r="K846" t="str">
            <v>Italy</v>
          </cell>
          <cell r="L846" t="str">
            <v>0</v>
          </cell>
        </row>
        <row r="847">
          <cell r="A847" t="str">
            <v>9960ABTC-PP-100 1</v>
          </cell>
          <cell r="B847" t="str">
            <v>ASMVIR1</v>
          </cell>
          <cell r="C847" t="str">
            <v>N</v>
          </cell>
          <cell r="D847" t="str">
            <v>TH. BAL. VLV.CHK.PxP TP-100°F</v>
          </cell>
          <cell r="E847" t="str">
            <v>670779733630</v>
          </cell>
          <cell r="F847" t="str">
            <v>ABTB</v>
          </cell>
          <cell r="G847" t="str">
            <v>BRASS</v>
          </cell>
          <cell r="H847">
            <v>873.11</v>
          </cell>
          <cell r="I847">
            <v>0</v>
          </cell>
          <cell r="J847">
            <v>46133</v>
          </cell>
          <cell r="K847" t="str">
            <v>Italy</v>
          </cell>
          <cell r="L847" t="str">
            <v>32</v>
          </cell>
        </row>
        <row r="848">
          <cell r="A848" t="str">
            <v>9960ABTC-PP-100 1/2</v>
          </cell>
          <cell r="B848" t="str">
            <v>ASMVIR1</v>
          </cell>
          <cell r="C848" t="str">
            <v>N</v>
          </cell>
          <cell r="D848" t="str">
            <v>TH. BAL. VLV.CHK. PxP TP-100°F</v>
          </cell>
          <cell r="E848" t="str">
            <v>670779733531</v>
          </cell>
          <cell r="F848" t="str">
            <v>ABTB</v>
          </cell>
          <cell r="G848" t="str">
            <v>BRASS</v>
          </cell>
          <cell r="H848">
            <v>479.85</v>
          </cell>
          <cell r="I848">
            <v>0</v>
          </cell>
          <cell r="J848">
            <v>46125</v>
          </cell>
          <cell r="K848" t="str">
            <v>Italy</v>
          </cell>
          <cell r="L848" t="str">
            <v>36</v>
          </cell>
          <cell r="M848" t="str">
            <v>0.868</v>
          </cell>
        </row>
        <row r="849">
          <cell r="A849" t="str">
            <v>9960ABTC-PP-100 3/4</v>
          </cell>
          <cell r="B849" t="str">
            <v>ASMVIR1</v>
          </cell>
          <cell r="C849" t="str">
            <v>N</v>
          </cell>
          <cell r="D849" t="str">
            <v>TH. BAL. VLV.CHK.PxP TP-100°F</v>
          </cell>
          <cell r="E849" t="str">
            <v>670779733586</v>
          </cell>
          <cell r="F849" t="str">
            <v>ABTB</v>
          </cell>
          <cell r="G849" t="str">
            <v>BRASS</v>
          </cell>
          <cell r="H849">
            <v>518.85</v>
          </cell>
          <cell r="I849">
            <v>0</v>
          </cell>
          <cell r="J849">
            <v>46125</v>
          </cell>
          <cell r="K849" t="str">
            <v>Italy</v>
          </cell>
          <cell r="L849" t="str">
            <v>32</v>
          </cell>
        </row>
        <row r="850">
          <cell r="A850" t="str">
            <v>9960ABTC-PP-105 1</v>
          </cell>
          <cell r="B850" t="str">
            <v>ASMVIR1</v>
          </cell>
          <cell r="C850" t="str">
            <v>N</v>
          </cell>
          <cell r="D850" t="str">
            <v>TH. BAL. VLV.CHK.PxP TP-105°F</v>
          </cell>
          <cell r="E850" t="str">
            <v>670779733647</v>
          </cell>
          <cell r="F850" t="str">
            <v>ABTB</v>
          </cell>
          <cell r="G850" t="str">
            <v>BRASS</v>
          </cell>
          <cell r="H850">
            <v>873.11</v>
          </cell>
          <cell r="I850">
            <v>0</v>
          </cell>
          <cell r="J850">
            <v>46133</v>
          </cell>
          <cell r="K850" t="str">
            <v>Italy</v>
          </cell>
          <cell r="L850" t="str">
            <v>32</v>
          </cell>
        </row>
        <row r="851">
          <cell r="A851" t="str">
            <v>9960ABTC-PP-105 1/2</v>
          </cell>
          <cell r="B851" t="str">
            <v>ASMVIR1</v>
          </cell>
          <cell r="C851" t="str">
            <v>N</v>
          </cell>
          <cell r="D851" t="str">
            <v>TH. BAL. VLV.CHK. PxP TP-105°F</v>
          </cell>
          <cell r="E851" t="str">
            <v>670779733548</v>
          </cell>
          <cell r="F851" t="str">
            <v>ABTB</v>
          </cell>
          <cell r="G851" t="str">
            <v>BRASS</v>
          </cell>
          <cell r="H851">
            <v>479.85</v>
          </cell>
          <cell r="I851">
            <v>0</v>
          </cell>
          <cell r="J851">
            <v>46125</v>
          </cell>
          <cell r="K851" t="str">
            <v>Italy</v>
          </cell>
          <cell r="L851" t="str">
            <v>36</v>
          </cell>
          <cell r="M851" t="str">
            <v>0.868</v>
          </cell>
        </row>
        <row r="852">
          <cell r="A852" t="str">
            <v>9960ABTC-PP-105 3/4</v>
          </cell>
          <cell r="B852" t="str">
            <v>ASMVIR1</v>
          </cell>
          <cell r="C852" t="str">
            <v>N</v>
          </cell>
          <cell r="D852" t="str">
            <v>TH. BAL. VLV.CHK.PxP TP-105°F</v>
          </cell>
          <cell r="E852" t="str">
            <v>670779733593</v>
          </cell>
          <cell r="F852" t="str">
            <v>ABTB</v>
          </cell>
          <cell r="G852" t="str">
            <v>BRASS</v>
          </cell>
          <cell r="H852">
            <v>518.85</v>
          </cell>
          <cell r="I852">
            <v>0</v>
          </cell>
          <cell r="J852">
            <v>46125</v>
          </cell>
          <cell r="K852" t="str">
            <v>Italy</v>
          </cell>
          <cell r="L852" t="str">
            <v>32</v>
          </cell>
        </row>
        <row r="853">
          <cell r="A853" t="str">
            <v>9960ABTC-PP-110 1</v>
          </cell>
          <cell r="B853" t="str">
            <v>ASMVIR1</v>
          </cell>
          <cell r="C853" t="str">
            <v>N</v>
          </cell>
          <cell r="D853" t="str">
            <v>TH. BAL. VLV.CHK.PxP TP-110°F</v>
          </cell>
          <cell r="E853" t="str">
            <v>670779733654</v>
          </cell>
          <cell r="F853" t="str">
            <v>ABTB</v>
          </cell>
          <cell r="G853" t="str">
            <v>BRASS</v>
          </cell>
          <cell r="H853">
            <v>873.11</v>
          </cell>
          <cell r="I853">
            <v>0</v>
          </cell>
          <cell r="J853">
            <v>46133</v>
          </cell>
          <cell r="K853" t="str">
            <v>Italy</v>
          </cell>
          <cell r="L853" t="str">
            <v>32</v>
          </cell>
        </row>
        <row r="854">
          <cell r="A854" t="str">
            <v>9960ABTC-PP-110 1/2</v>
          </cell>
          <cell r="B854" t="str">
            <v>ASMVIR1</v>
          </cell>
          <cell r="C854" t="str">
            <v>N</v>
          </cell>
          <cell r="D854" t="str">
            <v>TH. BAL. VLV.CHK. PxP TP-110°F</v>
          </cell>
          <cell r="E854" t="str">
            <v>670779733555</v>
          </cell>
          <cell r="F854" t="str">
            <v>ABTB</v>
          </cell>
          <cell r="G854" t="str">
            <v>BRASS</v>
          </cell>
          <cell r="H854">
            <v>479.85</v>
          </cell>
          <cell r="I854">
            <v>0</v>
          </cell>
          <cell r="J854">
            <v>46125</v>
          </cell>
          <cell r="K854" t="str">
            <v>Italy</v>
          </cell>
          <cell r="L854" t="str">
            <v>36</v>
          </cell>
          <cell r="M854" t="str">
            <v>0.868</v>
          </cell>
        </row>
        <row r="855">
          <cell r="A855" t="str">
            <v>9960ABTC-PP-110 3/4</v>
          </cell>
          <cell r="B855" t="str">
            <v>ASMVIR1</v>
          </cell>
          <cell r="C855" t="str">
            <v>N</v>
          </cell>
          <cell r="D855" t="str">
            <v>TH. BAL. VLV.CHK.PxP TP-110°F</v>
          </cell>
          <cell r="E855" t="str">
            <v>670779733609</v>
          </cell>
          <cell r="F855" t="str">
            <v>ABTB</v>
          </cell>
          <cell r="G855" t="str">
            <v>BRASS</v>
          </cell>
          <cell r="H855">
            <v>518.85</v>
          </cell>
          <cell r="I855">
            <v>0</v>
          </cell>
          <cell r="J855">
            <v>46125</v>
          </cell>
          <cell r="K855" t="str">
            <v>Italy</v>
          </cell>
          <cell r="L855" t="str">
            <v>32</v>
          </cell>
        </row>
        <row r="856">
          <cell r="A856" t="str">
            <v>9960ABTC-PP-115 1</v>
          </cell>
          <cell r="B856" t="str">
            <v>ASMVIR1</v>
          </cell>
          <cell r="C856" t="str">
            <v>N</v>
          </cell>
          <cell r="D856" t="str">
            <v>TH. BAL. VLV.CHK.PxP TP-115°F</v>
          </cell>
          <cell r="E856" t="str">
            <v>670779733029</v>
          </cell>
          <cell r="F856" t="str">
            <v>ABTB</v>
          </cell>
          <cell r="G856" t="str">
            <v>BRASS</v>
          </cell>
          <cell r="H856">
            <v>873.11</v>
          </cell>
          <cell r="I856">
            <v>0</v>
          </cell>
          <cell r="J856">
            <v>45945</v>
          </cell>
          <cell r="K856" t="str">
            <v>Italy</v>
          </cell>
          <cell r="L856" t="str">
            <v>32</v>
          </cell>
        </row>
        <row r="857">
          <cell r="A857" t="str">
            <v>9960ABTC-PP-115 1/2</v>
          </cell>
          <cell r="B857" t="str">
            <v>ASMVIR1</v>
          </cell>
          <cell r="C857" t="str">
            <v>N</v>
          </cell>
          <cell r="D857" t="str">
            <v>TH. BAL. VLV.CHK. PxP TP-115°F</v>
          </cell>
          <cell r="E857" t="str">
            <v>670779732923</v>
          </cell>
          <cell r="F857" t="str">
            <v>ABTB</v>
          </cell>
          <cell r="G857" t="str">
            <v>BRASS</v>
          </cell>
          <cell r="H857">
            <v>479.85</v>
          </cell>
          <cell r="I857">
            <v>0</v>
          </cell>
          <cell r="J857">
            <v>45940</v>
          </cell>
          <cell r="K857" t="str">
            <v>Italy</v>
          </cell>
          <cell r="L857" t="str">
            <v>36</v>
          </cell>
          <cell r="M857" t="str">
            <v>0.868</v>
          </cell>
        </row>
        <row r="858">
          <cell r="A858" t="str">
            <v>9960ABTC-PP-115 3/4</v>
          </cell>
          <cell r="B858" t="str">
            <v>ASMVIR1</v>
          </cell>
          <cell r="C858" t="str">
            <v>N</v>
          </cell>
          <cell r="D858" t="str">
            <v>TH. BAL. VLV.CHK.PxP TP-115°F</v>
          </cell>
          <cell r="E858" t="str">
            <v>670779732978</v>
          </cell>
          <cell r="F858" t="str">
            <v>ABTB</v>
          </cell>
          <cell r="G858" t="str">
            <v>BRASS</v>
          </cell>
          <cell r="H858">
            <v>518.85</v>
          </cell>
          <cell r="I858">
            <v>0</v>
          </cell>
          <cell r="J858">
            <v>45944</v>
          </cell>
          <cell r="K858" t="str">
            <v>Italy</v>
          </cell>
          <cell r="L858" t="str">
            <v>32</v>
          </cell>
        </row>
        <row r="859">
          <cell r="A859" t="str">
            <v>9960ABTC-PP-120 1</v>
          </cell>
          <cell r="B859" t="str">
            <v>ASMVIR1</v>
          </cell>
          <cell r="C859" t="str">
            <v>N</v>
          </cell>
          <cell r="D859" t="str">
            <v>TH. BAL. VLV.CHK.PxP TP-120°F</v>
          </cell>
          <cell r="E859" t="str">
            <v>670779733036</v>
          </cell>
          <cell r="F859" t="str">
            <v>ABTB</v>
          </cell>
          <cell r="G859" t="str">
            <v>BRASS</v>
          </cell>
          <cell r="H859">
            <v>873.11</v>
          </cell>
          <cell r="I859">
            <v>0</v>
          </cell>
          <cell r="J859">
            <v>45945</v>
          </cell>
          <cell r="K859" t="str">
            <v>Italy</v>
          </cell>
          <cell r="L859" t="str">
            <v>32</v>
          </cell>
        </row>
        <row r="860">
          <cell r="A860" t="str">
            <v>9960ABTC-PP-120 1/2</v>
          </cell>
          <cell r="B860" t="str">
            <v>ASMVIR1</v>
          </cell>
          <cell r="C860" t="str">
            <v>N</v>
          </cell>
          <cell r="D860" t="str">
            <v>TH. BAL. VLV.CHK. PxP TP-120°F</v>
          </cell>
          <cell r="E860" t="str">
            <v>670779732930</v>
          </cell>
          <cell r="F860" t="str">
            <v>ABTB</v>
          </cell>
          <cell r="G860" t="str">
            <v>BRASS</v>
          </cell>
          <cell r="H860">
            <v>479.85</v>
          </cell>
          <cell r="I860">
            <v>0</v>
          </cell>
          <cell r="J860">
            <v>45940</v>
          </cell>
          <cell r="K860" t="str">
            <v>Italy</v>
          </cell>
          <cell r="L860" t="str">
            <v>36</v>
          </cell>
          <cell r="M860" t="str">
            <v>0.868</v>
          </cell>
        </row>
        <row r="861">
          <cell r="A861" t="str">
            <v>9960ABTC-PP-120 3/4</v>
          </cell>
          <cell r="B861" t="str">
            <v>ASMVIR1</v>
          </cell>
          <cell r="C861" t="str">
            <v>N</v>
          </cell>
          <cell r="D861" t="str">
            <v>TH. BAL. VLV.CHK.PxP TP-120°F</v>
          </cell>
          <cell r="E861" t="str">
            <v>670779732985</v>
          </cell>
          <cell r="F861" t="str">
            <v>ABTB</v>
          </cell>
          <cell r="G861" t="str">
            <v>BRASS</v>
          </cell>
          <cell r="H861">
            <v>518.85</v>
          </cell>
          <cell r="I861">
            <v>0</v>
          </cell>
          <cell r="J861">
            <v>45945</v>
          </cell>
          <cell r="K861" t="str">
            <v>Italy</v>
          </cell>
          <cell r="L861" t="str">
            <v>32</v>
          </cell>
        </row>
        <row r="862">
          <cell r="A862" t="str">
            <v>9960ABTC-PP-125 1</v>
          </cell>
          <cell r="B862" t="str">
            <v>ASMVIR1</v>
          </cell>
          <cell r="C862" t="str">
            <v>N</v>
          </cell>
          <cell r="D862" t="str">
            <v>TH. BAL. VLV.CHK.PxP TP-125°F</v>
          </cell>
          <cell r="E862" t="str">
            <v>670779733661</v>
          </cell>
          <cell r="F862" t="str">
            <v>ABTB</v>
          </cell>
          <cell r="G862" t="str">
            <v>BRASS</v>
          </cell>
          <cell r="H862">
            <v>873.11</v>
          </cell>
          <cell r="I862">
            <v>0</v>
          </cell>
          <cell r="J862">
            <v>46133</v>
          </cell>
          <cell r="K862" t="str">
            <v>Italy</v>
          </cell>
          <cell r="L862" t="str">
            <v>32</v>
          </cell>
        </row>
        <row r="863">
          <cell r="A863" t="str">
            <v>9960ABTC-PP-125 1/2</v>
          </cell>
          <cell r="B863" t="str">
            <v>ASMVIR1</v>
          </cell>
          <cell r="C863" t="str">
            <v>N</v>
          </cell>
          <cell r="D863" t="str">
            <v>TH. BAL. VLV.CHK. PxP TP-125°F</v>
          </cell>
          <cell r="E863" t="str">
            <v>670779733562</v>
          </cell>
          <cell r="F863" t="str">
            <v>ABTB</v>
          </cell>
          <cell r="G863" t="str">
            <v>BRASS</v>
          </cell>
          <cell r="H863">
            <v>479.85</v>
          </cell>
          <cell r="I863">
            <v>0</v>
          </cell>
          <cell r="J863">
            <v>46125</v>
          </cell>
          <cell r="K863" t="str">
            <v>Italy</v>
          </cell>
          <cell r="L863" t="str">
            <v>36</v>
          </cell>
          <cell r="M863" t="str">
            <v>0.868</v>
          </cell>
        </row>
        <row r="864">
          <cell r="A864" t="str">
            <v>9960ABTC-PP-125 3/4</v>
          </cell>
          <cell r="B864" t="str">
            <v>ASMVIR1</v>
          </cell>
          <cell r="C864" t="str">
            <v>N</v>
          </cell>
          <cell r="D864" t="str">
            <v>TH. BAL. VLV.CHK.PxP TP-125°F</v>
          </cell>
          <cell r="E864" t="str">
            <v>670779733616</v>
          </cell>
          <cell r="F864" t="str">
            <v>ABTB</v>
          </cell>
          <cell r="G864" t="str">
            <v>BRASS</v>
          </cell>
          <cell r="H864">
            <v>518.85</v>
          </cell>
          <cell r="I864">
            <v>0</v>
          </cell>
          <cell r="J864">
            <v>46125</v>
          </cell>
          <cell r="K864" t="str">
            <v>Italy</v>
          </cell>
          <cell r="L864" t="str">
            <v>32</v>
          </cell>
        </row>
        <row r="865">
          <cell r="A865" t="str">
            <v>9960ABTC-PP-130 1</v>
          </cell>
          <cell r="B865" t="str">
            <v>ASMVIR1</v>
          </cell>
          <cell r="C865" t="str">
            <v>N</v>
          </cell>
          <cell r="D865" t="str">
            <v>TH. BAL. VLV.CHK.PxP TP-130°F</v>
          </cell>
          <cell r="E865" t="str">
            <v>670779733043</v>
          </cell>
          <cell r="F865" t="str">
            <v>ABTB</v>
          </cell>
          <cell r="G865" t="str">
            <v>BRASS</v>
          </cell>
          <cell r="H865">
            <v>873.11</v>
          </cell>
          <cell r="I865">
            <v>0</v>
          </cell>
          <cell r="J865">
            <v>45945</v>
          </cell>
          <cell r="K865" t="str">
            <v>Italy</v>
          </cell>
          <cell r="L865" t="str">
            <v>32</v>
          </cell>
        </row>
        <row r="866">
          <cell r="A866" t="str">
            <v>9960ABTC-PP-130 1/2</v>
          </cell>
          <cell r="B866" t="str">
            <v>ASMVIR1</v>
          </cell>
          <cell r="C866" t="str">
            <v>N</v>
          </cell>
          <cell r="D866" t="str">
            <v>TH. BAL. VLV.CHK. PxP TP-130°F</v>
          </cell>
          <cell r="E866" t="str">
            <v>670779732947</v>
          </cell>
          <cell r="F866" t="str">
            <v>ABTB</v>
          </cell>
          <cell r="G866" t="str">
            <v>BRASS</v>
          </cell>
          <cell r="H866">
            <v>479.85</v>
          </cell>
          <cell r="I866">
            <v>0</v>
          </cell>
          <cell r="J866">
            <v>45940</v>
          </cell>
          <cell r="K866" t="str">
            <v>Italy</v>
          </cell>
          <cell r="L866" t="str">
            <v>36</v>
          </cell>
          <cell r="M866" t="str">
            <v>0.868</v>
          </cell>
        </row>
        <row r="867">
          <cell r="A867" t="str">
            <v>9960ABTC-PP-130 3/4</v>
          </cell>
          <cell r="B867" t="str">
            <v>ASMVIR1</v>
          </cell>
          <cell r="C867" t="str">
            <v>N</v>
          </cell>
          <cell r="D867" t="str">
            <v>TH. BAL. VLV.CHK.PxP TP-130°F</v>
          </cell>
          <cell r="E867" t="str">
            <v>670779732992</v>
          </cell>
          <cell r="F867" t="str">
            <v>ABTB</v>
          </cell>
          <cell r="G867" t="str">
            <v>BRASS</v>
          </cell>
          <cell r="H867">
            <v>518.85</v>
          </cell>
          <cell r="I867">
            <v>0</v>
          </cell>
          <cell r="J867">
            <v>45945</v>
          </cell>
          <cell r="K867" t="str">
            <v>Italy</v>
          </cell>
          <cell r="L867" t="str">
            <v>32</v>
          </cell>
        </row>
        <row r="868">
          <cell r="A868" t="str">
            <v>9960ABTC-PP-135 1</v>
          </cell>
          <cell r="B868" t="str">
            <v>ASMVIR1</v>
          </cell>
          <cell r="C868" t="str">
            <v>N</v>
          </cell>
          <cell r="D868" t="str">
            <v>TH. BAL. VLV.CHK.PxP TP-135°F</v>
          </cell>
          <cell r="E868" t="str">
            <v>670779733678</v>
          </cell>
          <cell r="F868" t="str">
            <v>ABTB</v>
          </cell>
          <cell r="G868" t="str">
            <v>BRASS</v>
          </cell>
          <cell r="H868">
            <v>873.11</v>
          </cell>
          <cell r="I868">
            <v>0</v>
          </cell>
          <cell r="J868">
            <v>46133</v>
          </cell>
          <cell r="K868" t="str">
            <v>Italy</v>
          </cell>
          <cell r="L868" t="str">
            <v>32</v>
          </cell>
        </row>
        <row r="869">
          <cell r="A869" t="str">
            <v>9960ABTC-PP-135 1/2</v>
          </cell>
          <cell r="B869" t="str">
            <v>ASMVIR1</v>
          </cell>
          <cell r="C869" t="str">
            <v>N</v>
          </cell>
          <cell r="D869" t="str">
            <v>TH. BAL. VLV.CHK. PxP TP-135°F</v>
          </cell>
          <cell r="E869" t="str">
            <v>670779733579</v>
          </cell>
          <cell r="F869" t="str">
            <v>ABTB</v>
          </cell>
          <cell r="G869" t="str">
            <v>BRASS</v>
          </cell>
          <cell r="H869">
            <v>479.85</v>
          </cell>
          <cell r="I869">
            <v>0</v>
          </cell>
          <cell r="J869">
            <v>46125</v>
          </cell>
          <cell r="K869" t="str">
            <v>Italy</v>
          </cell>
          <cell r="L869" t="str">
            <v>36</v>
          </cell>
          <cell r="M869" t="str">
            <v>0.868</v>
          </cell>
        </row>
        <row r="870">
          <cell r="A870" t="str">
            <v>9960ABTC-PP-135 3/4</v>
          </cell>
          <cell r="B870" t="str">
            <v>ASMVIR1</v>
          </cell>
          <cell r="C870" t="str">
            <v>N</v>
          </cell>
          <cell r="D870" t="str">
            <v>TH. BAL. VLV.CHK.PxP TP-135°F</v>
          </cell>
          <cell r="E870" t="str">
            <v>670779733623</v>
          </cell>
          <cell r="F870" t="str">
            <v>ABTB</v>
          </cell>
          <cell r="G870" t="str">
            <v>BRASS</v>
          </cell>
          <cell r="H870">
            <v>518.85</v>
          </cell>
          <cell r="I870">
            <v>0</v>
          </cell>
          <cell r="J870">
            <v>46132</v>
          </cell>
          <cell r="K870" t="str">
            <v>Italy</v>
          </cell>
          <cell r="L870" t="str">
            <v>32</v>
          </cell>
        </row>
        <row r="871">
          <cell r="A871" t="str">
            <v>9960ABTC-PP-140 1</v>
          </cell>
          <cell r="B871" t="str">
            <v>ASMVIR1</v>
          </cell>
          <cell r="C871" t="str">
            <v>N</v>
          </cell>
          <cell r="D871" t="str">
            <v>TH. BAL. VLV.CHK.PxP TP-140°F</v>
          </cell>
          <cell r="E871" t="str">
            <v>670779733050</v>
          </cell>
          <cell r="F871" t="str">
            <v>ABTB</v>
          </cell>
          <cell r="G871" t="str">
            <v>BRASS</v>
          </cell>
          <cell r="H871">
            <v>873.11</v>
          </cell>
          <cell r="I871">
            <v>0</v>
          </cell>
          <cell r="J871">
            <v>45945</v>
          </cell>
          <cell r="K871" t="str">
            <v>Italy</v>
          </cell>
          <cell r="L871" t="str">
            <v>32</v>
          </cell>
        </row>
        <row r="872">
          <cell r="A872" t="str">
            <v>9960ABTC-PP-140 1/2</v>
          </cell>
          <cell r="B872" t="str">
            <v>ASMVIR1</v>
          </cell>
          <cell r="C872" t="str">
            <v>N</v>
          </cell>
          <cell r="D872" t="str">
            <v>TH. BAL. VLV.CHK. PxP TP-140°F</v>
          </cell>
          <cell r="E872" t="str">
            <v>670779732954</v>
          </cell>
          <cell r="F872" t="str">
            <v>ABTB</v>
          </cell>
          <cell r="G872" t="str">
            <v>BRASS</v>
          </cell>
          <cell r="H872">
            <v>479.85</v>
          </cell>
          <cell r="I872">
            <v>0</v>
          </cell>
          <cell r="J872">
            <v>45944</v>
          </cell>
          <cell r="K872" t="str">
            <v>Italy</v>
          </cell>
          <cell r="L872" t="str">
            <v>36</v>
          </cell>
          <cell r="M872" t="str">
            <v>0.868</v>
          </cell>
        </row>
        <row r="873">
          <cell r="A873" t="str">
            <v>9960ABTC-PP-140 3/4</v>
          </cell>
          <cell r="B873" t="str">
            <v>ASMVIR1</v>
          </cell>
          <cell r="C873" t="str">
            <v>N</v>
          </cell>
          <cell r="D873" t="str">
            <v>TH. BAL. VLV.CHK.PxP TP-140°F</v>
          </cell>
          <cell r="E873" t="str">
            <v>670779733005</v>
          </cell>
          <cell r="F873" t="str">
            <v>ABTB</v>
          </cell>
          <cell r="G873" t="str">
            <v>BRASS</v>
          </cell>
          <cell r="H873">
            <v>518.85</v>
          </cell>
          <cell r="I873">
            <v>0</v>
          </cell>
          <cell r="J873">
            <v>45945</v>
          </cell>
          <cell r="K873" t="str">
            <v>Italy</v>
          </cell>
          <cell r="L873" t="str">
            <v>32</v>
          </cell>
        </row>
        <row r="874">
          <cell r="A874" t="str">
            <v>9960ABTC-PP-150 1</v>
          </cell>
          <cell r="B874" t="str">
            <v>ASMVIR1</v>
          </cell>
          <cell r="C874" t="str">
            <v>N</v>
          </cell>
          <cell r="D874" t="str">
            <v>TH. BAL. VLV.CHK.PxP TP-150°F</v>
          </cell>
          <cell r="E874" t="str">
            <v>670779733067</v>
          </cell>
          <cell r="F874" t="str">
            <v>ABTB</v>
          </cell>
          <cell r="G874" t="str">
            <v>BRASS</v>
          </cell>
          <cell r="H874">
            <v>873.11</v>
          </cell>
          <cell r="I874">
            <v>0</v>
          </cell>
          <cell r="J874">
            <v>45945</v>
          </cell>
          <cell r="K874" t="str">
            <v>Italy</v>
          </cell>
          <cell r="L874" t="str">
            <v>32</v>
          </cell>
        </row>
        <row r="875">
          <cell r="A875" t="str">
            <v>9960ABTC-PP-150 1/2</v>
          </cell>
          <cell r="B875" t="str">
            <v>ASMVIR1</v>
          </cell>
          <cell r="C875" t="str">
            <v>N</v>
          </cell>
          <cell r="D875" t="str">
            <v>TH. BAL. VLV.CHK. PxP TP-150°F</v>
          </cell>
          <cell r="E875" t="str">
            <v>670779732961</v>
          </cell>
          <cell r="F875" t="str">
            <v>ABTB</v>
          </cell>
          <cell r="G875" t="str">
            <v>BRASS</v>
          </cell>
          <cell r="H875">
            <v>479.85</v>
          </cell>
          <cell r="I875">
            <v>0</v>
          </cell>
          <cell r="J875">
            <v>45944</v>
          </cell>
          <cell r="K875" t="str">
            <v>Italy</v>
          </cell>
          <cell r="L875" t="str">
            <v>36</v>
          </cell>
          <cell r="M875" t="str">
            <v>0.868</v>
          </cell>
        </row>
        <row r="876">
          <cell r="A876" t="str">
            <v>9960ABTC-PP-150 3/4</v>
          </cell>
          <cell r="B876" t="str">
            <v>ASMVIR1</v>
          </cell>
          <cell r="C876" t="str">
            <v>N</v>
          </cell>
          <cell r="D876" t="str">
            <v>TH. BAL. VLV.CHK.PxP TP-150°F</v>
          </cell>
          <cell r="E876" t="str">
            <v>670779733012</v>
          </cell>
          <cell r="F876" t="str">
            <v>ABTB</v>
          </cell>
          <cell r="G876" t="str">
            <v>BRASS</v>
          </cell>
          <cell r="H876">
            <v>518.85</v>
          </cell>
          <cell r="I876">
            <v>0</v>
          </cell>
          <cell r="J876">
            <v>45945</v>
          </cell>
          <cell r="K876" t="str">
            <v>Italy</v>
          </cell>
          <cell r="L876" t="str">
            <v>32</v>
          </cell>
        </row>
        <row r="877">
          <cell r="A877" t="str">
            <v>9960ABTC-SS-100 1</v>
          </cell>
          <cell r="B877" t="str">
            <v>ASMVIR1</v>
          </cell>
          <cell r="C877" t="str">
            <v>N</v>
          </cell>
          <cell r="D877" t="str">
            <v>TH. BAL. VLV.CHK. SxS TP-100°F</v>
          </cell>
          <cell r="E877" t="str">
            <v>670779733937</v>
          </cell>
          <cell r="F877" t="str">
            <v>ABTB</v>
          </cell>
          <cell r="G877" t="str">
            <v>BRASS</v>
          </cell>
          <cell r="H877">
            <v>849.52</v>
          </cell>
          <cell r="I877">
            <v>0</v>
          </cell>
          <cell r="J877">
            <v>46139</v>
          </cell>
          <cell r="K877" t="str">
            <v>Italy</v>
          </cell>
          <cell r="L877" t="str">
            <v>28</v>
          </cell>
        </row>
        <row r="878">
          <cell r="A878" t="str">
            <v>9960ABTC-SS-100 1/2</v>
          </cell>
          <cell r="B878" t="str">
            <v>ASMVIR1</v>
          </cell>
          <cell r="C878" t="str">
            <v>N</v>
          </cell>
          <cell r="D878" t="str">
            <v>TH. BAL. VLV.CHK.SxS TP-100°F</v>
          </cell>
          <cell r="E878" t="str">
            <v>670779733838</v>
          </cell>
          <cell r="F878" t="str">
            <v>ABTB</v>
          </cell>
          <cell r="G878" t="str">
            <v>BRASS</v>
          </cell>
          <cell r="H878">
            <v>467.12</v>
          </cell>
          <cell r="I878">
            <v>0</v>
          </cell>
          <cell r="J878">
            <v>46135</v>
          </cell>
          <cell r="K878" t="str">
            <v>Italy</v>
          </cell>
          <cell r="L878" t="str">
            <v>36</v>
          </cell>
          <cell r="M878" t="str">
            <v>0.803</v>
          </cell>
        </row>
        <row r="879">
          <cell r="A879" t="str">
            <v>9960ABTC-SS-100 3/4</v>
          </cell>
          <cell r="B879" t="str">
            <v>ASMVIR1</v>
          </cell>
          <cell r="C879" t="str">
            <v>N</v>
          </cell>
          <cell r="D879" t="str">
            <v>TH. BAL. VLV.CHK. SxS TP-100°F</v>
          </cell>
          <cell r="E879" t="str">
            <v>670779733883</v>
          </cell>
          <cell r="F879" t="str">
            <v>ABTB</v>
          </cell>
          <cell r="G879" t="str">
            <v>BRASS</v>
          </cell>
          <cell r="H879">
            <v>505.16</v>
          </cell>
          <cell r="I879">
            <v>0</v>
          </cell>
          <cell r="J879">
            <v>46139</v>
          </cell>
          <cell r="K879" t="str">
            <v>Italy</v>
          </cell>
          <cell r="L879" t="str">
            <v>32</v>
          </cell>
        </row>
        <row r="880">
          <cell r="A880" t="str">
            <v>9960ABTC-SS-105 1</v>
          </cell>
          <cell r="B880" t="str">
            <v>ASMVIR1</v>
          </cell>
          <cell r="C880" t="str">
            <v>N</v>
          </cell>
          <cell r="D880" t="str">
            <v>TH. BAL. VLV.CHK. SxS TP-105°F</v>
          </cell>
          <cell r="E880" t="str">
            <v>670779733944</v>
          </cell>
          <cell r="F880" t="str">
            <v>ABTB</v>
          </cell>
          <cell r="G880" t="str">
            <v>BRASS</v>
          </cell>
          <cell r="H880">
            <v>849.52</v>
          </cell>
          <cell r="I880">
            <v>0</v>
          </cell>
          <cell r="J880">
            <v>46139</v>
          </cell>
          <cell r="K880" t="str">
            <v>Italy</v>
          </cell>
          <cell r="L880" t="str">
            <v>28</v>
          </cell>
        </row>
        <row r="881">
          <cell r="A881" t="str">
            <v>9960ABTC-SS-105 1/2</v>
          </cell>
          <cell r="B881" t="str">
            <v>ASMVIR1</v>
          </cell>
          <cell r="C881" t="str">
            <v>N</v>
          </cell>
          <cell r="D881" t="str">
            <v>TH. BAL. VLV.CHK.SxS TP-105°F</v>
          </cell>
          <cell r="E881" t="str">
            <v>670779733845</v>
          </cell>
          <cell r="F881" t="str">
            <v>ABTB</v>
          </cell>
          <cell r="G881" t="str">
            <v>BRASS</v>
          </cell>
          <cell r="H881">
            <v>467.12</v>
          </cell>
          <cell r="I881">
            <v>0</v>
          </cell>
          <cell r="J881">
            <v>46139</v>
          </cell>
          <cell r="K881" t="str">
            <v>Italy</v>
          </cell>
          <cell r="L881" t="str">
            <v>36</v>
          </cell>
          <cell r="M881" t="str">
            <v>0.803</v>
          </cell>
        </row>
        <row r="882">
          <cell r="A882" t="str">
            <v>9960ABTC-SS-105 3/4</v>
          </cell>
          <cell r="B882" t="str">
            <v>ASMVIR1</v>
          </cell>
          <cell r="C882" t="str">
            <v>N</v>
          </cell>
          <cell r="D882" t="str">
            <v>TH. BAL. VLV.CHK. SxS TP-105°F</v>
          </cell>
          <cell r="E882" t="str">
            <v>670779733890</v>
          </cell>
          <cell r="F882" t="str">
            <v>ABTB</v>
          </cell>
          <cell r="G882" t="str">
            <v>BRASS</v>
          </cell>
          <cell r="H882">
            <v>505.16</v>
          </cell>
          <cell r="I882">
            <v>0</v>
          </cell>
          <cell r="J882">
            <v>46139</v>
          </cell>
          <cell r="K882" t="str">
            <v>Italy</v>
          </cell>
          <cell r="L882" t="str">
            <v>32</v>
          </cell>
        </row>
        <row r="883">
          <cell r="A883" t="str">
            <v>9960ABTC-SS-110 1</v>
          </cell>
          <cell r="B883" t="str">
            <v>ASMVIR1</v>
          </cell>
          <cell r="C883" t="str">
            <v>N</v>
          </cell>
          <cell r="D883" t="str">
            <v>TH. BAL. VLV.CHK. SxS TP-110°F</v>
          </cell>
          <cell r="E883" t="str">
            <v>670779733951</v>
          </cell>
          <cell r="F883" t="str">
            <v>ABTB</v>
          </cell>
          <cell r="G883" t="str">
            <v>BRASS</v>
          </cell>
          <cell r="H883">
            <v>849.52</v>
          </cell>
          <cell r="I883">
            <v>0</v>
          </cell>
          <cell r="J883">
            <v>46139</v>
          </cell>
          <cell r="K883" t="str">
            <v>Italy</v>
          </cell>
          <cell r="L883" t="str">
            <v>28</v>
          </cell>
        </row>
        <row r="884">
          <cell r="A884" t="str">
            <v>9960ABTC-SS-110 1/2</v>
          </cell>
          <cell r="B884" t="str">
            <v>ASMVIR1</v>
          </cell>
          <cell r="C884" t="str">
            <v>N</v>
          </cell>
          <cell r="D884" t="str">
            <v>TH. BAL. VLV.CHK.SxS TP-110°F</v>
          </cell>
          <cell r="E884" t="str">
            <v>670779733852</v>
          </cell>
          <cell r="F884" t="str">
            <v>ABTB</v>
          </cell>
          <cell r="G884" t="str">
            <v>BRASS</v>
          </cell>
          <cell r="H884">
            <v>467.12</v>
          </cell>
          <cell r="I884">
            <v>0</v>
          </cell>
          <cell r="J884">
            <v>46139</v>
          </cell>
          <cell r="K884" t="str">
            <v>Italy</v>
          </cell>
          <cell r="L884" t="str">
            <v>36</v>
          </cell>
          <cell r="M884" t="str">
            <v>0.803</v>
          </cell>
        </row>
        <row r="885">
          <cell r="A885" t="str">
            <v>9960ABTC-SS-110 3/4</v>
          </cell>
          <cell r="B885" t="str">
            <v>ASMVIR1</v>
          </cell>
          <cell r="C885" t="str">
            <v>N</v>
          </cell>
          <cell r="D885" t="str">
            <v>TH. BAL. VLV.CHK. SxS TP-110°F</v>
          </cell>
          <cell r="E885" t="str">
            <v>670779733906</v>
          </cell>
          <cell r="F885" t="str">
            <v>ABTB</v>
          </cell>
          <cell r="G885" t="str">
            <v>BRASS</v>
          </cell>
          <cell r="H885">
            <v>505.16</v>
          </cell>
          <cell r="I885">
            <v>0</v>
          </cell>
          <cell r="J885">
            <v>46139</v>
          </cell>
          <cell r="K885" t="str">
            <v>Italy</v>
          </cell>
          <cell r="L885" t="str">
            <v>32</v>
          </cell>
        </row>
        <row r="886">
          <cell r="A886" t="str">
            <v>9960ABTC-SS-115 1</v>
          </cell>
          <cell r="B886" t="str">
            <v>ASMVIR1</v>
          </cell>
          <cell r="C886" t="str">
            <v>N</v>
          </cell>
          <cell r="D886" t="str">
            <v>TH. BAL. VLV.CHK. SxS TP-115°F</v>
          </cell>
          <cell r="E886" t="str">
            <v>670779732879</v>
          </cell>
          <cell r="F886" t="str">
            <v>ABTB</v>
          </cell>
          <cell r="G886" t="str">
            <v>BRASS</v>
          </cell>
          <cell r="H886">
            <v>849.52</v>
          </cell>
          <cell r="I886">
            <v>0</v>
          </cell>
          <cell r="J886">
            <v>45939</v>
          </cell>
          <cell r="K886" t="str">
            <v>Italy</v>
          </cell>
          <cell r="L886" t="str">
            <v>28</v>
          </cell>
        </row>
        <row r="887">
          <cell r="A887" t="str">
            <v>9960ABTC-SS-115 1/2</v>
          </cell>
          <cell r="B887" t="str">
            <v>ASMVIR1</v>
          </cell>
          <cell r="C887" t="str">
            <v>N</v>
          </cell>
          <cell r="D887" t="str">
            <v>TH. BAL. VLV.CHK.SxS TP-115°F</v>
          </cell>
          <cell r="E887" t="str">
            <v>670779732770</v>
          </cell>
          <cell r="F887" t="str">
            <v>ABTB</v>
          </cell>
          <cell r="G887" t="str">
            <v>BRASS</v>
          </cell>
          <cell r="H887">
            <v>467.12</v>
          </cell>
          <cell r="I887">
            <v>0</v>
          </cell>
          <cell r="J887">
            <v>45938</v>
          </cell>
          <cell r="K887" t="str">
            <v>Italy</v>
          </cell>
          <cell r="L887" t="str">
            <v>36</v>
          </cell>
          <cell r="M887" t="str">
            <v>0.803</v>
          </cell>
        </row>
        <row r="888">
          <cell r="A888" t="str">
            <v>9960ABTC-SS-115 3/4</v>
          </cell>
          <cell r="B888" t="str">
            <v>ASMVIR1</v>
          </cell>
          <cell r="C888" t="str">
            <v>N</v>
          </cell>
          <cell r="D888" t="str">
            <v>TH. BAL. VLV.CHK. SxS TP-115°F</v>
          </cell>
          <cell r="E888" t="str">
            <v>670779732824</v>
          </cell>
          <cell r="F888" t="str">
            <v>ABTB</v>
          </cell>
          <cell r="G888" t="str">
            <v>BRASS</v>
          </cell>
          <cell r="H888">
            <v>505.16</v>
          </cell>
          <cell r="I888">
            <v>0</v>
          </cell>
          <cell r="J888">
            <v>45939</v>
          </cell>
          <cell r="K888" t="str">
            <v>Italy</v>
          </cell>
          <cell r="L888" t="str">
            <v>32</v>
          </cell>
        </row>
        <row r="889">
          <cell r="A889" t="str">
            <v>9960ABTC-SS-120 1</v>
          </cell>
          <cell r="B889" t="str">
            <v>ASMVIR1</v>
          </cell>
          <cell r="C889" t="str">
            <v>N</v>
          </cell>
          <cell r="D889" t="str">
            <v>TH. BAL. VLV.CHK. SxS TP-120°F</v>
          </cell>
          <cell r="E889" t="str">
            <v>670779732886</v>
          </cell>
          <cell r="F889" t="str">
            <v>ABTB</v>
          </cell>
          <cell r="G889" t="str">
            <v>BRASS</v>
          </cell>
          <cell r="H889">
            <v>849.52</v>
          </cell>
          <cell r="I889">
            <v>0</v>
          </cell>
          <cell r="J889">
            <v>45939</v>
          </cell>
          <cell r="K889" t="str">
            <v>Italy</v>
          </cell>
          <cell r="L889" t="str">
            <v>28</v>
          </cell>
        </row>
        <row r="890">
          <cell r="A890" t="str">
            <v>9960ABTC-SS-120 1/2</v>
          </cell>
          <cell r="B890" t="str">
            <v>ASMVIR1</v>
          </cell>
          <cell r="C890" t="str">
            <v>N</v>
          </cell>
          <cell r="D890" t="str">
            <v>TH. BAL. VLV.CHK.SxS TP-120°F</v>
          </cell>
          <cell r="E890" t="str">
            <v>670779732787</v>
          </cell>
          <cell r="F890" t="str">
            <v>ABTB</v>
          </cell>
          <cell r="G890" t="str">
            <v>BRASS</v>
          </cell>
          <cell r="H890">
            <v>467.12</v>
          </cell>
          <cell r="I890">
            <v>0</v>
          </cell>
          <cell r="J890">
            <v>45938</v>
          </cell>
          <cell r="K890" t="str">
            <v>Italy</v>
          </cell>
          <cell r="L890" t="str">
            <v>36</v>
          </cell>
          <cell r="M890" t="str">
            <v>0.803</v>
          </cell>
        </row>
        <row r="891">
          <cell r="A891" t="str">
            <v>9960ABTC-SS-120 3/4</v>
          </cell>
          <cell r="B891" t="str">
            <v>ASMVIR1</v>
          </cell>
          <cell r="C891" t="str">
            <v>N</v>
          </cell>
          <cell r="D891" t="str">
            <v>TH. BAL. VLV.CHK. SxS TP-120°F</v>
          </cell>
          <cell r="E891" t="str">
            <v>670779732831</v>
          </cell>
          <cell r="F891" t="str">
            <v>ABTB</v>
          </cell>
          <cell r="G891" t="str">
            <v>BRASS</v>
          </cell>
          <cell r="H891">
            <v>505.16</v>
          </cell>
          <cell r="I891">
            <v>0</v>
          </cell>
          <cell r="J891">
            <v>45939</v>
          </cell>
          <cell r="K891" t="str">
            <v>Italy</v>
          </cell>
          <cell r="L891" t="str">
            <v>32</v>
          </cell>
        </row>
        <row r="892">
          <cell r="A892" t="str">
            <v>9960ABTC-SS-125 1</v>
          </cell>
          <cell r="B892" t="str">
            <v>ASMVIR1</v>
          </cell>
          <cell r="C892" t="str">
            <v>N</v>
          </cell>
          <cell r="D892" t="str">
            <v>TH. BAL. VLV.CHK. SxS TP-125°F</v>
          </cell>
          <cell r="E892" t="str">
            <v>670779733968</v>
          </cell>
          <cell r="F892" t="str">
            <v>ABTB</v>
          </cell>
          <cell r="G892" t="str">
            <v>BRASS</v>
          </cell>
          <cell r="H892">
            <v>849.52</v>
          </cell>
          <cell r="I892">
            <v>0</v>
          </cell>
          <cell r="J892">
            <v>46139</v>
          </cell>
          <cell r="K892" t="str">
            <v>Italy</v>
          </cell>
          <cell r="L892" t="str">
            <v>28</v>
          </cell>
        </row>
        <row r="893">
          <cell r="A893" t="str">
            <v>9960ABTC-SS-125 1/2</v>
          </cell>
          <cell r="B893" t="str">
            <v>ASMVIR1</v>
          </cell>
          <cell r="C893" t="str">
            <v>N</v>
          </cell>
          <cell r="D893" t="str">
            <v>TH. BAL. VLV.CHK.SxS TP-125°F</v>
          </cell>
          <cell r="E893" t="str">
            <v>670779733869</v>
          </cell>
          <cell r="F893" t="str">
            <v>ABTB</v>
          </cell>
          <cell r="G893" t="str">
            <v>BRASS</v>
          </cell>
          <cell r="H893">
            <v>467.12</v>
          </cell>
          <cell r="I893">
            <v>0</v>
          </cell>
          <cell r="J893">
            <v>46139</v>
          </cell>
          <cell r="K893" t="str">
            <v>Italy</v>
          </cell>
          <cell r="L893" t="str">
            <v>36</v>
          </cell>
          <cell r="M893" t="str">
            <v>0.803</v>
          </cell>
        </row>
        <row r="894">
          <cell r="A894" t="str">
            <v>9960ABTC-SS-125 3/4</v>
          </cell>
          <cell r="B894" t="str">
            <v>ASMVIR1</v>
          </cell>
          <cell r="C894" t="str">
            <v>N</v>
          </cell>
          <cell r="D894" t="str">
            <v>TH. BAL. VLV.CHK. SxS TP-125°F</v>
          </cell>
          <cell r="E894" t="str">
            <v>670779733913</v>
          </cell>
          <cell r="F894" t="str">
            <v>ABTB</v>
          </cell>
          <cell r="G894" t="str">
            <v>BRASS</v>
          </cell>
          <cell r="H894">
            <v>505.16</v>
          </cell>
          <cell r="I894">
            <v>0</v>
          </cell>
          <cell r="J894">
            <v>46139</v>
          </cell>
          <cell r="K894" t="str">
            <v>Italy</v>
          </cell>
          <cell r="L894" t="str">
            <v>32</v>
          </cell>
        </row>
        <row r="895">
          <cell r="A895" t="str">
            <v>9960ABTC-SS-130 1</v>
          </cell>
          <cell r="B895" t="str">
            <v>ASMVIR1</v>
          </cell>
          <cell r="C895" t="str">
            <v>N</v>
          </cell>
          <cell r="D895" t="str">
            <v>TH. BAL. VLV.CHK. SxS TP-130°F</v>
          </cell>
          <cell r="E895" t="str">
            <v>670779732893</v>
          </cell>
          <cell r="F895" t="str">
            <v>ABTB</v>
          </cell>
          <cell r="G895" t="str">
            <v>BRASS</v>
          </cell>
          <cell r="H895">
            <v>849.52</v>
          </cell>
          <cell r="I895">
            <v>0</v>
          </cell>
          <cell r="J895">
            <v>45940</v>
          </cell>
          <cell r="K895" t="str">
            <v>Italy</v>
          </cell>
          <cell r="L895" t="str">
            <v>28</v>
          </cell>
        </row>
        <row r="896">
          <cell r="A896" t="str">
            <v>9960ABTC-SS-130 1/2</v>
          </cell>
          <cell r="B896" t="str">
            <v>ASMVIR1</v>
          </cell>
          <cell r="C896" t="str">
            <v>N</v>
          </cell>
          <cell r="D896" t="str">
            <v>TH. BAL. VLV.CHK.SxS TP-130°F</v>
          </cell>
          <cell r="E896" t="str">
            <v>670779732794</v>
          </cell>
          <cell r="F896" t="str">
            <v>ABTB</v>
          </cell>
          <cell r="G896" t="str">
            <v>BRASS</v>
          </cell>
          <cell r="H896">
            <v>467.12</v>
          </cell>
          <cell r="I896">
            <v>0</v>
          </cell>
          <cell r="J896">
            <v>45939</v>
          </cell>
          <cell r="K896" t="str">
            <v>Italy</v>
          </cell>
          <cell r="L896" t="str">
            <v>36</v>
          </cell>
          <cell r="M896" t="str">
            <v>0.803</v>
          </cell>
        </row>
        <row r="897">
          <cell r="A897" t="str">
            <v>9960ABTC-SS-130 3/4</v>
          </cell>
          <cell r="B897" t="str">
            <v>ASMVIR1</v>
          </cell>
          <cell r="C897" t="str">
            <v>N</v>
          </cell>
          <cell r="D897" t="str">
            <v>TH. BAL. VLV.CHK. SxS TP-130°F</v>
          </cell>
          <cell r="E897" t="str">
            <v>670779732848</v>
          </cell>
          <cell r="F897" t="str">
            <v>ABTB</v>
          </cell>
          <cell r="G897" t="str">
            <v>BRASS</v>
          </cell>
          <cell r="H897">
            <v>505.16</v>
          </cell>
          <cell r="I897">
            <v>0</v>
          </cell>
          <cell r="J897">
            <v>45939</v>
          </cell>
          <cell r="K897" t="str">
            <v>Italy</v>
          </cell>
          <cell r="L897" t="str">
            <v>32</v>
          </cell>
        </row>
        <row r="898">
          <cell r="A898" t="str">
            <v>9960ABTC-SS-135 1</v>
          </cell>
          <cell r="B898" t="str">
            <v>ASMVIR1</v>
          </cell>
          <cell r="C898" t="str">
            <v>N</v>
          </cell>
          <cell r="D898" t="str">
            <v>TH. BAL. VLV.CHK. SxS TP-135°F</v>
          </cell>
          <cell r="E898" t="str">
            <v>670779733975</v>
          </cell>
          <cell r="F898" t="str">
            <v>ABTB</v>
          </cell>
          <cell r="G898" t="str">
            <v>BRASS</v>
          </cell>
          <cell r="H898">
            <v>849.52</v>
          </cell>
          <cell r="I898">
            <v>0</v>
          </cell>
          <cell r="J898">
            <v>46139</v>
          </cell>
          <cell r="K898" t="str">
            <v>Italy</v>
          </cell>
          <cell r="L898" t="str">
            <v>28</v>
          </cell>
        </row>
        <row r="899">
          <cell r="A899" t="str">
            <v>9960ABTC-SS-135 1/2</v>
          </cell>
          <cell r="B899" t="str">
            <v>ASMVIR1</v>
          </cell>
          <cell r="C899" t="str">
            <v>N</v>
          </cell>
          <cell r="D899" t="str">
            <v>TH. BAL. VLV.CHK.SxS TP-135°F</v>
          </cell>
          <cell r="E899" t="str">
            <v>670779733876</v>
          </cell>
          <cell r="F899" t="str">
            <v>ABTB</v>
          </cell>
          <cell r="G899" t="str">
            <v>BRASS</v>
          </cell>
          <cell r="H899">
            <v>467.12</v>
          </cell>
          <cell r="I899">
            <v>0</v>
          </cell>
          <cell r="J899">
            <v>46139</v>
          </cell>
          <cell r="K899" t="str">
            <v>Italy</v>
          </cell>
          <cell r="L899" t="str">
            <v>36</v>
          </cell>
          <cell r="M899" t="str">
            <v>0.803</v>
          </cell>
        </row>
        <row r="900">
          <cell r="A900" t="str">
            <v>9960ABTC-SS-135 3/4</v>
          </cell>
          <cell r="B900" t="str">
            <v>ASMVIR1</v>
          </cell>
          <cell r="C900" t="str">
            <v>N</v>
          </cell>
          <cell r="D900" t="str">
            <v>TH. BAL. VLV.CHK. SxS TP-135°F</v>
          </cell>
          <cell r="E900" t="str">
            <v>670779733920</v>
          </cell>
          <cell r="F900" t="str">
            <v>ABTB</v>
          </cell>
          <cell r="G900" t="str">
            <v>BRASS</v>
          </cell>
          <cell r="H900">
            <v>505.16</v>
          </cell>
          <cell r="I900">
            <v>0</v>
          </cell>
          <cell r="J900">
            <v>46139</v>
          </cell>
          <cell r="K900" t="str">
            <v>Italy</v>
          </cell>
          <cell r="L900" t="str">
            <v>32</v>
          </cell>
        </row>
        <row r="901">
          <cell r="A901" t="str">
            <v>9960ABTC-SS-140 1</v>
          </cell>
          <cell r="B901" t="str">
            <v>ASMVIR1</v>
          </cell>
          <cell r="C901" t="str">
            <v>N</v>
          </cell>
          <cell r="D901" t="str">
            <v>TH. BAL. VLV.CHK. SxS TP-140°F</v>
          </cell>
          <cell r="E901" t="str">
            <v>670779732909</v>
          </cell>
          <cell r="F901" t="str">
            <v>ABTB</v>
          </cell>
          <cell r="G901" t="str">
            <v>BRASS</v>
          </cell>
          <cell r="H901">
            <v>849.52</v>
          </cell>
          <cell r="I901">
            <v>0</v>
          </cell>
          <cell r="J901">
            <v>45940</v>
          </cell>
          <cell r="K901" t="str">
            <v>Italy</v>
          </cell>
          <cell r="L901" t="str">
            <v>28</v>
          </cell>
        </row>
        <row r="902">
          <cell r="A902" t="str">
            <v>9960ABTC-SS-140 1/2</v>
          </cell>
          <cell r="B902" t="str">
            <v>ASMVIR1</v>
          </cell>
          <cell r="C902" t="str">
            <v>N</v>
          </cell>
          <cell r="D902" t="str">
            <v>TH. BAL. VLV.CHK.SxS TP-140°F</v>
          </cell>
          <cell r="E902" t="str">
            <v>670779732800</v>
          </cell>
          <cell r="F902" t="str">
            <v>ABTB</v>
          </cell>
          <cell r="G902" t="str">
            <v>BRASS</v>
          </cell>
          <cell r="H902">
            <v>467.12</v>
          </cell>
          <cell r="I902">
            <v>0</v>
          </cell>
          <cell r="J902">
            <v>45939</v>
          </cell>
          <cell r="K902" t="str">
            <v>Italy</v>
          </cell>
          <cell r="L902" t="str">
            <v>36</v>
          </cell>
          <cell r="M902" t="str">
            <v>0.803</v>
          </cell>
        </row>
        <row r="903">
          <cell r="A903" t="str">
            <v>9960ABTC-SS-140 3/4</v>
          </cell>
          <cell r="B903" t="str">
            <v>ASMVIR1</v>
          </cell>
          <cell r="C903" t="str">
            <v>N</v>
          </cell>
          <cell r="D903" t="str">
            <v>TH. BAL. VLV.CHK. SxS TP-140°F</v>
          </cell>
          <cell r="E903" t="str">
            <v>670779732855</v>
          </cell>
          <cell r="F903" t="str">
            <v>ABTB</v>
          </cell>
          <cell r="G903" t="str">
            <v>BRASS</v>
          </cell>
          <cell r="H903">
            <v>505.16</v>
          </cell>
          <cell r="I903">
            <v>0</v>
          </cell>
          <cell r="J903">
            <v>45939</v>
          </cell>
          <cell r="K903" t="str">
            <v>Italy</v>
          </cell>
          <cell r="L903" t="str">
            <v>32</v>
          </cell>
        </row>
        <row r="904">
          <cell r="A904" t="str">
            <v>9960ABTC-SS-150 1</v>
          </cell>
          <cell r="B904" t="str">
            <v>ASMVIR1</v>
          </cell>
          <cell r="C904" t="str">
            <v>N</v>
          </cell>
          <cell r="D904" t="str">
            <v>TH. BAL. VLV.CHK. SxS TP-150°F</v>
          </cell>
          <cell r="E904" t="str">
            <v>670779732916</v>
          </cell>
          <cell r="F904" t="str">
            <v>ABTB</v>
          </cell>
          <cell r="G904" t="str">
            <v>BRASS</v>
          </cell>
          <cell r="H904">
            <v>849.52</v>
          </cell>
          <cell r="I904">
            <v>0</v>
          </cell>
          <cell r="J904">
            <v>45940</v>
          </cell>
          <cell r="K904" t="str">
            <v>Italy</v>
          </cell>
          <cell r="L904" t="str">
            <v>28</v>
          </cell>
        </row>
        <row r="905">
          <cell r="A905" t="str">
            <v>9960ABTC-SS-150 1/2</v>
          </cell>
          <cell r="B905" t="str">
            <v>ASMVIR1</v>
          </cell>
          <cell r="C905" t="str">
            <v>N</v>
          </cell>
          <cell r="D905" t="str">
            <v>TH. BAL. VLV.CHK.SxS TP-150°F</v>
          </cell>
          <cell r="E905" t="str">
            <v>670779732817</v>
          </cell>
          <cell r="F905" t="str">
            <v>ABTB</v>
          </cell>
          <cell r="G905" t="str">
            <v>BRASS</v>
          </cell>
          <cell r="H905">
            <v>467.12</v>
          </cell>
          <cell r="I905">
            <v>0</v>
          </cell>
          <cell r="J905">
            <v>45939</v>
          </cell>
          <cell r="K905" t="str">
            <v>Italy</v>
          </cell>
          <cell r="L905" t="str">
            <v>36</v>
          </cell>
          <cell r="M905" t="str">
            <v>0.803</v>
          </cell>
        </row>
        <row r="906">
          <cell r="A906" t="str">
            <v>9960ABTC-SS-150 3/4</v>
          </cell>
          <cell r="B906" t="str">
            <v>ASMVIR1</v>
          </cell>
          <cell r="C906" t="str">
            <v>N</v>
          </cell>
          <cell r="D906" t="str">
            <v>TH. BAL. VLV.CHK. SxS TP-150°F</v>
          </cell>
          <cell r="E906" t="str">
            <v>670779732862</v>
          </cell>
          <cell r="F906" t="str">
            <v>ABTB</v>
          </cell>
          <cell r="G906" t="str">
            <v>BRASS</v>
          </cell>
          <cell r="H906">
            <v>505.16</v>
          </cell>
          <cell r="I906">
            <v>0</v>
          </cell>
          <cell r="J906">
            <v>45939</v>
          </cell>
          <cell r="K906" t="str">
            <v>Italy</v>
          </cell>
          <cell r="L906" t="str">
            <v>32</v>
          </cell>
        </row>
        <row r="907">
          <cell r="A907" t="str">
            <v>9960ABT-EE-115 1</v>
          </cell>
          <cell r="B907" t="str">
            <v>ASMVIR1</v>
          </cell>
          <cell r="C907" t="str">
            <v>N</v>
          </cell>
          <cell r="D907" t="str">
            <v>TH. BAL. VLV. ExE TP-115°F 1</v>
          </cell>
          <cell r="E907" t="str">
            <v>670779730318</v>
          </cell>
          <cell r="F907" t="str">
            <v>ABTB</v>
          </cell>
          <cell r="G907" t="str">
            <v>BRASS AB DZR</v>
          </cell>
          <cell r="H907">
            <v>786.7</v>
          </cell>
          <cell r="I907">
            <v>0</v>
          </cell>
          <cell r="J907">
            <v>45322</v>
          </cell>
          <cell r="K907" t="str">
            <v>Italy</v>
          </cell>
          <cell r="L907" t="str">
            <v>28</v>
          </cell>
        </row>
        <row r="908">
          <cell r="A908" t="str">
            <v>9960ABT-EE-115 1/2</v>
          </cell>
          <cell r="B908" t="str">
            <v>ASMVIR1</v>
          </cell>
          <cell r="C908" t="str">
            <v>N</v>
          </cell>
          <cell r="D908" t="str">
            <v>TH. BAL. VLV. ExE TP-115°F 1/2</v>
          </cell>
          <cell r="E908" t="str">
            <v>670779730219</v>
          </cell>
          <cell r="F908" t="str">
            <v>ABTB</v>
          </cell>
          <cell r="G908" t="str">
            <v>BRASS AB DZR</v>
          </cell>
          <cell r="H908">
            <v>424.56</v>
          </cell>
          <cell r="I908">
            <v>9</v>
          </cell>
          <cell r="J908">
            <v>45322</v>
          </cell>
          <cell r="K908" t="str">
            <v>Italy</v>
          </cell>
          <cell r="L908" t="str">
            <v>36</v>
          </cell>
          <cell r="M908" t="str">
            <v>0.908</v>
          </cell>
        </row>
        <row r="909">
          <cell r="A909" t="str">
            <v>9960ABT-EE-115 3/4</v>
          </cell>
          <cell r="B909" t="str">
            <v>ASMVIR1</v>
          </cell>
          <cell r="C909" t="str">
            <v>N</v>
          </cell>
          <cell r="D909" t="str">
            <v>TH. BAL. VLV. ExE TP-115°F 3/4</v>
          </cell>
          <cell r="E909" t="str">
            <v>670779730264</v>
          </cell>
          <cell r="F909" t="str">
            <v>ABTB</v>
          </cell>
          <cell r="G909" t="str">
            <v>BRASS AB DZR</v>
          </cell>
          <cell r="H909">
            <v>456.22</v>
          </cell>
          <cell r="I909">
            <v>0</v>
          </cell>
          <cell r="J909">
            <v>45322</v>
          </cell>
          <cell r="K909" t="str">
            <v>Italy</v>
          </cell>
          <cell r="L909" t="str">
            <v>32</v>
          </cell>
        </row>
        <row r="910">
          <cell r="A910" t="str">
            <v>9960ABT-EE-120 1</v>
          </cell>
          <cell r="B910" t="str">
            <v>ASMVIR1</v>
          </cell>
          <cell r="C910" t="str">
            <v>N</v>
          </cell>
          <cell r="D910" t="str">
            <v>TH. BAL. VLV. ExE TP-120°F 1</v>
          </cell>
          <cell r="E910" t="str">
            <v>670779730325</v>
          </cell>
          <cell r="F910" t="str">
            <v>ABTB</v>
          </cell>
          <cell r="G910" t="str">
            <v>BRASS AB DZR</v>
          </cell>
          <cell r="H910">
            <v>786.7</v>
          </cell>
          <cell r="I910">
            <v>0</v>
          </cell>
          <cell r="J910">
            <v>45322</v>
          </cell>
          <cell r="K910" t="str">
            <v>Italy</v>
          </cell>
          <cell r="L910" t="str">
            <v>28</v>
          </cell>
        </row>
        <row r="911">
          <cell r="A911" t="str">
            <v>9960ABT-EE-120 1/2</v>
          </cell>
          <cell r="B911" t="str">
            <v>ASMVIR1</v>
          </cell>
          <cell r="C911" t="str">
            <v>N</v>
          </cell>
          <cell r="D911" t="str">
            <v>TH. BAL. VLV. ExE TP-120°F 1/2</v>
          </cell>
          <cell r="E911" t="str">
            <v>670779730226</v>
          </cell>
          <cell r="F911" t="str">
            <v>ABTB</v>
          </cell>
          <cell r="G911" t="str">
            <v>BRASS AB DZR</v>
          </cell>
          <cell r="H911">
            <v>424.56</v>
          </cell>
          <cell r="I911">
            <v>0</v>
          </cell>
          <cell r="J911">
            <v>45322</v>
          </cell>
          <cell r="K911" t="str">
            <v>Italy</v>
          </cell>
          <cell r="L911" t="str">
            <v>36</v>
          </cell>
          <cell r="M911" t="str">
            <v>0.908</v>
          </cell>
        </row>
        <row r="912">
          <cell r="A912" t="str">
            <v>9960ABT-EE-120 3/4</v>
          </cell>
          <cell r="B912" t="str">
            <v>ASMVIR1</v>
          </cell>
          <cell r="C912" t="str">
            <v>N</v>
          </cell>
          <cell r="D912" t="str">
            <v>TH. BAL. VLV. ExE TP-120°F 3/4</v>
          </cell>
          <cell r="E912" t="str">
            <v>670779730271</v>
          </cell>
          <cell r="F912" t="str">
            <v>ABTB</v>
          </cell>
          <cell r="G912" t="str">
            <v>BRASS AB DZR</v>
          </cell>
          <cell r="H912">
            <v>456.22</v>
          </cell>
          <cell r="I912">
            <v>0</v>
          </cell>
          <cell r="J912">
            <v>45322</v>
          </cell>
          <cell r="K912" t="str">
            <v>Italy</v>
          </cell>
          <cell r="L912" t="str">
            <v>32</v>
          </cell>
        </row>
        <row r="913">
          <cell r="A913" t="str">
            <v>9960ABT-EE-130 1</v>
          </cell>
          <cell r="B913" t="str">
            <v>ASMVIR1</v>
          </cell>
          <cell r="C913" t="str">
            <v>N</v>
          </cell>
          <cell r="D913" t="str">
            <v>TH. BAL. VLV. ExE TP-130°F 1</v>
          </cell>
          <cell r="E913" t="str">
            <v>670779730332</v>
          </cell>
          <cell r="F913" t="str">
            <v>ABTB</v>
          </cell>
          <cell r="G913" t="str">
            <v>BRASS AB DZR</v>
          </cell>
          <cell r="H913">
            <v>786.7</v>
          </cell>
          <cell r="I913">
            <v>0</v>
          </cell>
          <cell r="J913">
            <v>45322</v>
          </cell>
          <cell r="K913" t="str">
            <v>Italy</v>
          </cell>
          <cell r="L913" t="str">
            <v>28</v>
          </cell>
        </row>
        <row r="914">
          <cell r="A914" t="str">
            <v>9960ABT-EE-130 1/2</v>
          </cell>
          <cell r="B914" t="str">
            <v>ASMVIR1</v>
          </cell>
          <cell r="C914" t="str">
            <v>N</v>
          </cell>
          <cell r="D914" t="str">
            <v>TH. BAL. VLV. ExE TP-130°F 1/2</v>
          </cell>
          <cell r="E914" t="str">
            <v>670779730233</v>
          </cell>
          <cell r="F914" t="str">
            <v>ABTB</v>
          </cell>
          <cell r="G914" t="str">
            <v>BRASS AB DZR</v>
          </cell>
          <cell r="H914">
            <v>424.56</v>
          </cell>
          <cell r="I914">
            <v>0</v>
          </cell>
          <cell r="J914">
            <v>45322</v>
          </cell>
          <cell r="K914" t="str">
            <v>Italy</v>
          </cell>
          <cell r="L914" t="str">
            <v>36</v>
          </cell>
          <cell r="M914" t="str">
            <v>0.908</v>
          </cell>
        </row>
        <row r="915">
          <cell r="A915" t="str">
            <v>9960ABT-EE-130 3/4</v>
          </cell>
          <cell r="B915" t="str">
            <v>ASMVIR1</v>
          </cell>
          <cell r="C915" t="str">
            <v>N</v>
          </cell>
          <cell r="D915" t="str">
            <v>TH. BAL. VLV. ExE TP-130°F 3/4</v>
          </cell>
          <cell r="E915" t="str">
            <v>670779730288</v>
          </cell>
          <cell r="F915" t="str">
            <v>ABTB</v>
          </cell>
          <cell r="G915" t="str">
            <v>BRASS AB DZR</v>
          </cell>
          <cell r="H915">
            <v>456.22</v>
          </cell>
          <cell r="I915">
            <v>0</v>
          </cell>
          <cell r="J915">
            <v>45322</v>
          </cell>
          <cell r="K915" t="str">
            <v>Italy</v>
          </cell>
          <cell r="L915" t="str">
            <v>32</v>
          </cell>
        </row>
        <row r="916">
          <cell r="A916" t="str">
            <v>9960ABT-EE-140 1</v>
          </cell>
          <cell r="B916" t="str">
            <v>ASMVIR1</v>
          </cell>
          <cell r="C916" t="str">
            <v>N</v>
          </cell>
          <cell r="D916" t="str">
            <v>TH. BAL. VLV. ExE TP-140°F 1</v>
          </cell>
          <cell r="E916" t="str">
            <v>670779730349</v>
          </cell>
          <cell r="F916" t="str">
            <v>ABTB</v>
          </cell>
          <cell r="G916" t="str">
            <v>BRASS AB DZR</v>
          </cell>
          <cell r="H916">
            <v>786.7</v>
          </cell>
          <cell r="I916">
            <v>0</v>
          </cell>
          <cell r="J916">
            <v>45322</v>
          </cell>
          <cell r="K916" t="str">
            <v>Italy</v>
          </cell>
          <cell r="L916" t="str">
            <v>28</v>
          </cell>
        </row>
        <row r="917">
          <cell r="A917" t="str">
            <v>9960ABT-EE-140 1/2</v>
          </cell>
          <cell r="B917" t="str">
            <v>ASMVIR1</v>
          </cell>
          <cell r="C917" t="str">
            <v>N</v>
          </cell>
          <cell r="D917" t="str">
            <v>TH. BAL. VLV. ExE TP-140°F 1/2</v>
          </cell>
          <cell r="E917" t="str">
            <v>670779730240</v>
          </cell>
          <cell r="F917" t="str">
            <v>ABTB</v>
          </cell>
          <cell r="G917" t="str">
            <v>BRASS AB DZR</v>
          </cell>
          <cell r="H917">
            <v>424.56</v>
          </cell>
          <cell r="I917">
            <v>0</v>
          </cell>
          <cell r="J917">
            <v>45322</v>
          </cell>
          <cell r="K917" t="str">
            <v>Italy</v>
          </cell>
          <cell r="L917" t="str">
            <v>36</v>
          </cell>
          <cell r="M917" t="str">
            <v>0.908</v>
          </cell>
        </row>
        <row r="918">
          <cell r="A918" t="str">
            <v>9960ABT-EE-140 3/4</v>
          </cell>
          <cell r="B918" t="str">
            <v>ASMVIR1</v>
          </cell>
          <cell r="C918" t="str">
            <v>N</v>
          </cell>
          <cell r="D918" t="str">
            <v>TH. BAL. VLV. ExE TP-140°F 3/4</v>
          </cell>
          <cell r="E918" t="str">
            <v>670779730295</v>
          </cell>
          <cell r="F918" t="str">
            <v>ABTB</v>
          </cell>
          <cell r="G918" t="str">
            <v>BRASS AB DZR</v>
          </cell>
          <cell r="H918">
            <v>456.22</v>
          </cell>
          <cell r="I918">
            <v>0</v>
          </cell>
          <cell r="J918">
            <v>45322</v>
          </cell>
          <cell r="K918" t="str">
            <v>Italy</v>
          </cell>
          <cell r="L918" t="str">
            <v>32</v>
          </cell>
        </row>
        <row r="919">
          <cell r="A919" t="str">
            <v>9960ABT-EE-150 1</v>
          </cell>
          <cell r="B919" t="str">
            <v>ASMVIR1</v>
          </cell>
          <cell r="C919" t="str">
            <v>N</v>
          </cell>
          <cell r="D919" t="str">
            <v>TH. BAL. VLV. ExE TP-150°F 1</v>
          </cell>
          <cell r="E919" t="str">
            <v>670779730356</v>
          </cell>
          <cell r="F919" t="str">
            <v>ABTB</v>
          </cell>
          <cell r="G919" t="str">
            <v>BRASS AB DZR</v>
          </cell>
          <cell r="H919">
            <v>786.7</v>
          </cell>
          <cell r="I919">
            <v>0</v>
          </cell>
          <cell r="J919">
            <v>45322</v>
          </cell>
          <cell r="K919" t="str">
            <v>Italy</v>
          </cell>
          <cell r="L919" t="str">
            <v>28</v>
          </cell>
        </row>
        <row r="920">
          <cell r="A920" t="str">
            <v>9960ABT-EE-150 1/2</v>
          </cell>
          <cell r="B920" t="str">
            <v>ASMVIR1</v>
          </cell>
          <cell r="C920" t="str">
            <v>N</v>
          </cell>
          <cell r="D920" t="str">
            <v>TH. BAL. VLV. ExE TP-150°F 1/2</v>
          </cell>
          <cell r="E920" t="str">
            <v>670779730257</v>
          </cell>
          <cell r="F920" t="str">
            <v>ABTB</v>
          </cell>
          <cell r="G920" t="str">
            <v>BRASS AB DZR</v>
          </cell>
          <cell r="H920">
            <v>424.56</v>
          </cell>
          <cell r="I920">
            <v>0</v>
          </cell>
          <cell r="J920">
            <v>45322</v>
          </cell>
          <cell r="K920" t="str">
            <v>Italy</v>
          </cell>
          <cell r="L920" t="str">
            <v>36</v>
          </cell>
          <cell r="M920" t="str">
            <v>0.908</v>
          </cell>
        </row>
        <row r="921">
          <cell r="A921" t="str">
            <v>9960ABT-EE-150 3/4</v>
          </cell>
          <cell r="B921" t="str">
            <v>ASMVIR1</v>
          </cell>
          <cell r="C921" t="str">
            <v>N</v>
          </cell>
          <cell r="D921" t="str">
            <v>TH. BAL. VLV. ExE TP-150°F 3/4</v>
          </cell>
          <cell r="E921" t="str">
            <v>670779730301</v>
          </cell>
          <cell r="F921" t="str">
            <v>ABTB</v>
          </cell>
          <cell r="G921" t="str">
            <v>BRASS AB DZR</v>
          </cell>
          <cell r="H921">
            <v>456.22</v>
          </cell>
          <cell r="I921">
            <v>0</v>
          </cell>
          <cell r="J921">
            <v>45322</v>
          </cell>
          <cell r="K921" t="str">
            <v>Italy</v>
          </cell>
          <cell r="L921" t="str">
            <v>32</v>
          </cell>
        </row>
        <row r="922">
          <cell r="A922" t="str">
            <v>9960ABT-FF-100 1</v>
          </cell>
          <cell r="B922" t="str">
            <v>ASMVIR1</v>
          </cell>
          <cell r="C922" t="str">
            <v>N</v>
          </cell>
          <cell r="D922" t="str">
            <v>TH. BAL. VLV. FxF TP-100°F 1</v>
          </cell>
          <cell r="E922" t="str">
            <v>670779734590</v>
          </cell>
          <cell r="F922" t="str">
            <v>ABTB</v>
          </cell>
          <cell r="G922" t="str">
            <v>BRASS AB DZR</v>
          </cell>
          <cell r="H922">
            <v>786.7</v>
          </cell>
          <cell r="I922">
            <v>0</v>
          </cell>
          <cell r="J922">
            <v>46148</v>
          </cell>
          <cell r="K922" t="str">
            <v>Italy</v>
          </cell>
          <cell r="L922" t="str">
            <v>28</v>
          </cell>
        </row>
        <row r="923">
          <cell r="A923" t="str">
            <v>9960ABT-FF-100 1/2</v>
          </cell>
          <cell r="B923" t="str">
            <v>ASMVIR1</v>
          </cell>
          <cell r="C923" t="str">
            <v>N</v>
          </cell>
          <cell r="D923" t="str">
            <v>TH. BAL. VLV. FxF TP-100°F 1/2</v>
          </cell>
          <cell r="E923" t="str">
            <v>670779734491</v>
          </cell>
          <cell r="F923" t="str">
            <v>ABTB</v>
          </cell>
          <cell r="G923" t="str">
            <v>BRASS AB DZR</v>
          </cell>
          <cell r="H923">
            <v>424.56</v>
          </cell>
          <cell r="I923">
            <v>0</v>
          </cell>
          <cell r="J923">
            <v>46146</v>
          </cell>
          <cell r="K923" t="str">
            <v>Italy</v>
          </cell>
          <cell r="L923" t="str">
            <v>36</v>
          </cell>
          <cell r="M923" t="str">
            <v>0.903</v>
          </cell>
        </row>
        <row r="924">
          <cell r="A924" t="str">
            <v>9960ABT-FF-100 3/4</v>
          </cell>
          <cell r="B924" t="str">
            <v>ASMVIR1</v>
          </cell>
          <cell r="C924" t="str">
            <v>N</v>
          </cell>
          <cell r="D924" t="str">
            <v>TH. BAL. VLV. FxF TP-100°F 3/4</v>
          </cell>
          <cell r="E924" t="str">
            <v>670779734545</v>
          </cell>
          <cell r="F924" t="str">
            <v>ABTB</v>
          </cell>
          <cell r="G924" t="str">
            <v>BRASS AB DZR</v>
          </cell>
          <cell r="H924">
            <v>456.22</v>
          </cell>
          <cell r="I924">
            <v>0</v>
          </cell>
          <cell r="J924">
            <v>46148</v>
          </cell>
          <cell r="K924" t="str">
            <v>Italy</v>
          </cell>
          <cell r="L924" t="str">
            <v>32</v>
          </cell>
        </row>
        <row r="925">
          <cell r="A925" t="str">
            <v>9960ABT-FF-105 1</v>
          </cell>
          <cell r="B925" t="str">
            <v>ASMVIR1</v>
          </cell>
          <cell r="C925" t="str">
            <v>N</v>
          </cell>
          <cell r="D925" t="str">
            <v>TH. BAL. VLV. FxF TP-105°F 1</v>
          </cell>
          <cell r="E925" t="str">
            <v>670779734606</v>
          </cell>
          <cell r="F925" t="str">
            <v>ABTB</v>
          </cell>
          <cell r="G925" t="str">
            <v>BRASS AB DZR</v>
          </cell>
          <cell r="H925">
            <v>786.7</v>
          </cell>
          <cell r="I925">
            <v>0</v>
          </cell>
          <cell r="J925">
            <v>46148</v>
          </cell>
          <cell r="K925" t="str">
            <v>Italy</v>
          </cell>
          <cell r="L925" t="str">
            <v>28</v>
          </cell>
        </row>
        <row r="926">
          <cell r="A926" t="str">
            <v>9960ABT-FF-105 1/2</v>
          </cell>
          <cell r="B926" t="str">
            <v>ASMVIR1</v>
          </cell>
          <cell r="C926" t="str">
            <v>N</v>
          </cell>
          <cell r="D926" t="str">
            <v>TH. BAL. VLV. FxF TP-105°F 1/2</v>
          </cell>
          <cell r="E926" t="str">
            <v>670779734507</v>
          </cell>
          <cell r="F926" t="str">
            <v>ABTB</v>
          </cell>
          <cell r="G926" t="str">
            <v>BRASS AB DZR</v>
          </cell>
          <cell r="H926">
            <v>424.56</v>
          </cell>
          <cell r="I926">
            <v>0</v>
          </cell>
          <cell r="J926">
            <v>46146</v>
          </cell>
          <cell r="K926" t="str">
            <v>Italy</v>
          </cell>
          <cell r="L926" t="str">
            <v>36</v>
          </cell>
          <cell r="M926" t="str">
            <v>0.903</v>
          </cell>
        </row>
        <row r="927">
          <cell r="A927" t="str">
            <v>9960ABT-FF-105 3/4</v>
          </cell>
          <cell r="B927" t="str">
            <v>ASMVIR1</v>
          </cell>
          <cell r="C927" t="str">
            <v>N</v>
          </cell>
          <cell r="D927" t="str">
            <v>TH. BAL. VLV. FxF TP-105°F 3/4</v>
          </cell>
          <cell r="E927" t="str">
            <v>670779734552</v>
          </cell>
          <cell r="F927" t="str">
            <v>ABTB</v>
          </cell>
          <cell r="G927" t="str">
            <v>BRASS AB DZR</v>
          </cell>
          <cell r="H927">
            <v>456.22</v>
          </cell>
          <cell r="I927">
            <v>0</v>
          </cell>
          <cell r="J927">
            <v>46148</v>
          </cell>
          <cell r="K927" t="str">
            <v>Italy</v>
          </cell>
          <cell r="L927" t="str">
            <v>32</v>
          </cell>
        </row>
        <row r="928">
          <cell r="A928" t="str">
            <v>9960ABT-FF-110 1</v>
          </cell>
          <cell r="B928" t="str">
            <v>ASMVIR1</v>
          </cell>
          <cell r="C928" t="str">
            <v>N</v>
          </cell>
          <cell r="D928" t="str">
            <v>TH. BAL. VLV. FxF TP-110°F 1</v>
          </cell>
          <cell r="E928" t="str">
            <v>670779734613</v>
          </cell>
          <cell r="F928" t="str">
            <v>ABTB</v>
          </cell>
          <cell r="G928" t="str">
            <v>BRASS AB DZR</v>
          </cell>
          <cell r="H928">
            <v>786.7</v>
          </cell>
          <cell r="I928">
            <v>0</v>
          </cell>
          <cell r="J928">
            <v>46148</v>
          </cell>
          <cell r="K928" t="str">
            <v>Italy</v>
          </cell>
          <cell r="L928" t="str">
            <v>28</v>
          </cell>
        </row>
        <row r="929">
          <cell r="A929" t="str">
            <v>9960ABT-FF-110 1/2</v>
          </cell>
          <cell r="B929" t="str">
            <v>ASMVIR1</v>
          </cell>
          <cell r="C929" t="str">
            <v>N</v>
          </cell>
          <cell r="D929" t="str">
            <v>TH. BAL. VLV. FxF TP-110°F 1/2</v>
          </cell>
          <cell r="E929" t="str">
            <v>670779734514</v>
          </cell>
          <cell r="F929" t="str">
            <v>ABTB</v>
          </cell>
          <cell r="G929" t="str">
            <v>BRASS AB DZR</v>
          </cell>
          <cell r="H929">
            <v>424.56</v>
          </cell>
          <cell r="I929">
            <v>0</v>
          </cell>
          <cell r="J929">
            <v>46146</v>
          </cell>
          <cell r="K929" t="str">
            <v>Italy</v>
          </cell>
          <cell r="L929" t="str">
            <v>36</v>
          </cell>
          <cell r="M929" t="str">
            <v>0.903</v>
          </cell>
        </row>
        <row r="930">
          <cell r="A930" t="str">
            <v>9960ABT-FF-110 3/4</v>
          </cell>
          <cell r="B930" t="str">
            <v>ASMVIR1</v>
          </cell>
          <cell r="C930" t="str">
            <v>N</v>
          </cell>
          <cell r="D930" t="str">
            <v>TH. BAL. VLV. FxF TP-110°F 3/4</v>
          </cell>
          <cell r="E930" t="str">
            <v>670779734569</v>
          </cell>
          <cell r="F930" t="str">
            <v>ABTB</v>
          </cell>
          <cell r="G930" t="str">
            <v>BRASS AB DZR</v>
          </cell>
          <cell r="H930">
            <v>456.22</v>
          </cell>
          <cell r="I930">
            <v>0</v>
          </cell>
          <cell r="J930">
            <v>46148</v>
          </cell>
          <cell r="K930" t="str">
            <v>Italy</v>
          </cell>
          <cell r="L930" t="str">
            <v>32</v>
          </cell>
        </row>
        <row r="931">
          <cell r="A931" t="str">
            <v>9960ABT-FF-115 1</v>
          </cell>
          <cell r="B931" t="str">
            <v>ASMVIR1</v>
          </cell>
          <cell r="C931" t="str">
            <v>N</v>
          </cell>
          <cell r="D931" t="str">
            <v>TH. BAL. VLV. FxF TP-115°F 1</v>
          </cell>
          <cell r="E931" t="str">
            <v>670779729138</v>
          </cell>
          <cell r="F931" t="str">
            <v>ABTB</v>
          </cell>
          <cell r="G931" t="str">
            <v>BRASS AB DZR</v>
          </cell>
          <cell r="H931">
            <v>786.7</v>
          </cell>
          <cell r="I931">
            <v>0</v>
          </cell>
          <cell r="J931">
            <v>45308</v>
          </cell>
          <cell r="K931" t="str">
            <v>Italy</v>
          </cell>
          <cell r="L931" t="str">
            <v>28</v>
          </cell>
        </row>
        <row r="932">
          <cell r="A932" t="str">
            <v>9960ABT-FF-115 1/2</v>
          </cell>
          <cell r="B932" t="str">
            <v>ASMVIR1</v>
          </cell>
          <cell r="C932" t="str">
            <v>N</v>
          </cell>
          <cell r="D932" t="str">
            <v>TH. BAL. VLV. FxF TP-115°F 1/2</v>
          </cell>
          <cell r="E932" t="str">
            <v>670779729039</v>
          </cell>
          <cell r="F932" t="str">
            <v>ABTB</v>
          </cell>
          <cell r="G932" t="str">
            <v>BRASS AB DZR</v>
          </cell>
          <cell r="H932">
            <v>424.56</v>
          </cell>
          <cell r="I932">
            <v>3</v>
          </cell>
          <cell r="J932">
            <v>45299</v>
          </cell>
          <cell r="K932" t="str">
            <v>Italy</v>
          </cell>
          <cell r="L932" t="str">
            <v>36</v>
          </cell>
          <cell r="M932" t="str">
            <v>0.903</v>
          </cell>
        </row>
        <row r="933">
          <cell r="A933" t="str">
            <v>9960ABT-FF-115 1-1/4</v>
          </cell>
          <cell r="B933" t="str">
            <v>ASMVIR1</v>
          </cell>
          <cell r="C933" t="str">
            <v>N</v>
          </cell>
          <cell r="D933" t="str">
            <v>TH. BAL. VLV. FxF TP-115°F 1-1</v>
          </cell>
          <cell r="E933" t="str">
            <v>670779734644</v>
          </cell>
          <cell r="F933" t="str">
            <v>ABTB</v>
          </cell>
          <cell r="G933" t="str">
            <v>BRASS AB DZR</v>
          </cell>
          <cell r="H933">
            <v>0</v>
          </cell>
          <cell r="I933">
            <v>0</v>
          </cell>
          <cell r="J933">
            <v>46148</v>
          </cell>
          <cell r="K933" t="str">
            <v>Italy</v>
          </cell>
          <cell r="L933" t="str">
            <v>0</v>
          </cell>
        </row>
        <row r="934">
          <cell r="A934" t="str">
            <v>9960ABT-FF-115 3/4</v>
          </cell>
          <cell r="B934" t="str">
            <v>ASMVIR1</v>
          </cell>
          <cell r="C934" t="str">
            <v>N</v>
          </cell>
          <cell r="D934" t="str">
            <v>TH. BAL. VLV. FxF TP-115°F 3/4</v>
          </cell>
          <cell r="E934" t="str">
            <v>670779729084</v>
          </cell>
          <cell r="F934" t="str">
            <v>ABTB</v>
          </cell>
          <cell r="G934" t="str">
            <v>BRASS AB DZR</v>
          </cell>
          <cell r="H934">
            <v>456.22</v>
          </cell>
          <cell r="I934">
            <v>0</v>
          </cell>
          <cell r="J934">
            <v>45308</v>
          </cell>
          <cell r="K934" t="str">
            <v>Italy</v>
          </cell>
          <cell r="L934" t="str">
            <v>32</v>
          </cell>
        </row>
        <row r="935">
          <cell r="A935" t="str">
            <v>9960ABT-FF-120 1</v>
          </cell>
          <cell r="B935" t="str">
            <v>ASMVIR1</v>
          </cell>
          <cell r="C935" t="str">
            <v>N</v>
          </cell>
          <cell r="D935" t="str">
            <v>TH. BAL. VLV. FxF TP-120°F 1</v>
          </cell>
          <cell r="E935" t="str">
            <v>670779729145</v>
          </cell>
          <cell r="F935" t="str">
            <v>ABTB</v>
          </cell>
          <cell r="G935" t="str">
            <v>BRASS AB DZR</v>
          </cell>
          <cell r="H935">
            <v>786.7</v>
          </cell>
          <cell r="I935">
            <v>0</v>
          </cell>
          <cell r="J935">
            <v>45308</v>
          </cell>
          <cell r="K935" t="str">
            <v>Italy</v>
          </cell>
          <cell r="L935" t="str">
            <v>28</v>
          </cell>
        </row>
        <row r="936">
          <cell r="A936" t="str">
            <v>9960ABT-FF-120 1/2</v>
          </cell>
          <cell r="B936" t="str">
            <v>ASMVIR1</v>
          </cell>
          <cell r="C936" t="str">
            <v>N</v>
          </cell>
          <cell r="D936" t="str">
            <v>TH. BAL. VLV. FxF TP-120°F 1/2</v>
          </cell>
          <cell r="E936" t="str">
            <v xml:space="preserve"> 670779729046</v>
          </cell>
          <cell r="F936" t="str">
            <v>ABTB</v>
          </cell>
          <cell r="G936" t="str">
            <v>BRASS AB DZR</v>
          </cell>
          <cell r="H936">
            <v>424.56</v>
          </cell>
          <cell r="I936">
            <v>0</v>
          </cell>
          <cell r="J936">
            <v>45307</v>
          </cell>
          <cell r="K936" t="str">
            <v>Italy</v>
          </cell>
          <cell r="L936" t="str">
            <v>36</v>
          </cell>
          <cell r="M936" t="str">
            <v>0.903</v>
          </cell>
        </row>
        <row r="937">
          <cell r="A937" t="str">
            <v>9960ABT-FF-120 3/4</v>
          </cell>
          <cell r="B937" t="str">
            <v>ASMVIR1</v>
          </cell>
          <cell r="C937" t="str">
            <v>N</v>
          </cell>
          <cell r="D937" t="str">
            <v>TH. BAL. VLV. FxF TP-120°F 3/4</v>
          </cell>
          <cell r="E937" t="str">
            <v>670779729091</v>
          </cell>
          <cell r="F937" t="str">
            <v>ABTB</v>
          </cell>
          <cell r="G937" t="str">
            <v>BRASS AB DZR</v>
          </cell>
          <cell r="H937">
            <v>456.22</v>
          </cell>
          <cell r="I937">
            <v>0</v>
          </cell>
          <cell r="J937">
            <v>45308</v>
          </cell>
          <cell r="K937" t="str">
            <v>Italy</v>
          </cell>
          <cell r="L937" t="str">
            <v>32</v>
          </cell>
        </row>
        <row r="938">
          <cell r="A938" t="str">
            <v>9960ABT-FF-125 1</v>
          </cell>
          <cell r="B938" t="str">
            <v>ASMVIR1</v>
          </cell>
          <cell r="C938" t="str">
            <v>N</v>
          </cell>
          <cell r="D938" t="str">
            <v>TH. BAL. VLV. FxF TP-125°F 1</v>
          </cell>
          <cell r="E938" t="str">
            <v>670779734620</v>
          </cell>
          <cell r="F938" t="str">
            <v>ABTB</v>
          </cell>
          <cell r="G938" t="str">
            <v>BRASS AB DZR</v>
          </cell>
          <cell r="H938">
            <v>786.7</v>
          </cell>
          <cell r="I938">
            <v>0</v>
          </cell>
          <cell r="J938">
            <v>46148</v>
          </cell>
          <cell r="K938" t="str">
            <v>Italy</v>
          </cell>
          <cell r="L938" t="str">
            <v>28</v>
          </cell>
        </row>
        <row r="939">
          <cell r="A939" t="str">
            <v>9960ABT-FF-125 1/2</v>
          </cell>
          <cell r="B939" t="str">
            <v>ASMVIR1</v>
          </cell>
          <cell r="C939" t="str">
            <v>N</v>
          </cell>
          <cell r="D939" t="str">
            <v>TH. BAL. VLV. FxF TP-125°F 1/2</v>
          </cell>
          <cell r="E939" t="str">
            <v>670779734521</v>
          </cell>
          <cell r="F939" t="str">
            <v>ABTB</v>
          </cell>
          <cell r="G939" t="str">
            <v>BRASS AB DZR</v>
          </cell>
          <cell r="H939">
            <v>424.56</v>
          </cell>
          <cell r="I939">
            <v>0</v>
          </cell>
          <cell r="J939">
            <v>46146</v>
          </cell>
          <cell r="K939" t="str">
            <v>Italy</v>
          </cell>
          <cell r="L939" t="str">
            <v>36</v>
          </cell>
          <cell r="M939" t="str">
            <v>0.903</v>
          </cell>
        </row>
        <row r="940">
          <cell r="A940" t="str">
            <v>9960ABT-FF-125 3/4</v>
          </cell>
          <cell r="B940" t="str">
            <v>ASMVIR1</v>
          </cell>
          <cell r="C940" t="str">
            <v>N</v>
          </cell>
          <cell r="D940" t="str">
            <v>TH. BAL. VLV. FxF TP-125°F 3/4</v>
          </cell>
          <cell r="E940" t="str">
            <v>670779734576</v>
          </cell>
          <cell r="F940" t="str">
            <v>ABTB</v>
          </cell>
          <cell r="G940" t="str">
            <v>BRASS AB DZR</v>
          </cell>
          <cell r="H940">
            <v>456.22</v>
          </cell>
          <cell r="I940">
            <v>0</v>
          </cell>
          <cell r="J940">
            <v>46148</v>
          </cell>
          <cell r="K940" t="str">
            <v>Italy</v>
          </cell>
          <cell r="L940" t="str">
            <v>32</v>
          </cell>
        </row>
        <row r="941">
          <cell r="A941" t="str">
            <v>9960ABT-FF-130 1</v>
          </cell>
          <cell r="B941" t="str">
            <v>ASMVIR1</v>
          </cell>
          <cell r="C941" t="str">
            <v>N</v>
          </cell>
          <cell r="D941" t="str">
            <v>TH. BAL. VLV. FxF TP-130°F 1</v>
          </cell>
          <cell r="E941" t="str">
            <v>670779729152</v>
          </cell>
          <cell r="F941" t="str">
            <v>ABTB</v>
          </cell>
          <cell r="G941" t="str">
            <v>BRASS AB DZR</v>
          </cell>
          <cell r="H941">
            <v>786.7</v>
          </cell>
          <cell r="I941">
            <v>0</v>
          </cell>
          <cell r="J941">
            <v>45308</v>
          </cell>
          <cell r="K941" t="str">
            <v>Italy</v>
          </cell>
          <cell r="L941" t="str">
            <v>28</v>
          </cell>
        </row>
        <row r="942">
          <cell r="A942" t="str">
            <v>9960ABT-FF-130 1/2</v>
          </cell>
          <cell r="B942" t="str">
            <v>ASMVIR1</v>
          </cell>
          <cell r="C942" t="str">
            <v>N</v>
          </cell>
          <cell r="D942" t="str">
            <v>TH. BAL. VLV. FxF TP-130°F 1/2</v>
          </cell>
          <cell r="E942" t="str">
            <v>670779729053</v>
          </cell>
          <cell r="F942" t="str">
            <v>ABTB</v>
          </cell>
          <cell r="G942" t="str">
            <v>BRASS AB DZR</v>
          </cell>
          <cell r="H942">
            <v>424.56</v>
          </cell>
          <cell r="I942">
            <v>0</v>
          </cell>
          <cell r="J942">
            <v>45307</v>
          </cell>
          <cell r="K942" t="str">
            <v>Italy</v>
          </cell>
          <cell r="L942" t="str">
            <v>36</v>
          </cell>
          <cell r="M942" t="str">
            <v>0.903</v>
          </cell>
        </row>
        <row r="943">
          <cell r="A943" t="str">
            <v>9960ABT-FF-130 1-1/4</v>
          </cell>
          <cell r="B943" t="str">
            <v>ASMVIR1</v>
          </cell>
          <cell r="C943" t="str">
            <v>N</v>
          </cell>
          <cell r="D943" t="str">
            <v>TH. BAL. VLV. FxF TP-130°F 1-1</v>
          </cell>
          <cell r="E943" t="str">
            <v>670779734651</v>
          </cell>
          <cell r="F943" t="str">
            <v>ABTB</v>
          </cell>
          <cell r="G943" t="str">
            <v>BRASS AB DZR</v>
          </cell>
          <cell r="H943">
            <v>0</v>
          </cell>
          <cell r="I943">
            <v>0</v>
          </cell>
          <cell r="J943">
            <v>46148</v>
          </cell>
          <cell r="K943" t="str">
            <v>Italy</v>
          </cell>
          <cell r="L943" t="str">
            <v>0</v>
          </cell>
        </row>
        <row r="944">
          <cell r="A944" t="str">
            <v>9960ABT-FF-130 3/4</v>
          </cell>
          <cell r="B944" t="str">
            <v>ASMVIR1</v>
          </cell>
          <cell r="C944" t="str">
            <v>N</v>
          </cell>
          <cell r="D944" t="str">
            <v>TH. BAL. VLV. FxF TP-130°F 3/4</v>
          </cell>
          <cell r="E944" t="str">
            <v>670779729107</v>
          </cell>
          <cell r="F944" t="str">
            <v>ABTB</v>
          </cell>
          <cell r="G944" t="str">
            <v>BRASS AB DZR</v>
          </cell>
          <cell r="H944">
            <v>456.22</v>
          </cell>
          <cell r="I944">
            <v>0</v>
          </cell>
          <cell r="J944">
            <v>45308</v>
          </cell>
          <cell r="K944" t="str">
            <v>Italy</v>
          </cell>
          <cell r="L944" t="str">
            <v>32</v>
          </cell>
        </row>
        <row r="945">
          <cell r="A945" t="str">
            <v>9960ABT-FF-135 1</v>
          </cell>
          <cell r="B945" t="str">
            <v>ASMVIR1</v>
          </cell>
          <cell r="C945" t="str">
            <v>N</v>
          </cell>
          <cell r="D945" t="str">
            <v>TH. BAL. VLV. FxF TP-135°F 1</v>
          </cell>
          <cell r="E945" t="str">
            <v>670779734637</v>
          </cell>
          <cell r="F945" t="str">
            <v>ABTB</v>
          </cell>
          <cell r="G945" t="str">
            <v>BRASS AB DZR</v>
          </cell>
          <cell r="H945">
            <v>786.7</v>
          </cell>
          <cell r="I945">
            <v>0</v>
          </cell>
          <cell r="J945">
            <v>46148</v>
          </cell>
          <cell r="K945" t="str">
            <v>Italy</v>
          </cell>
          <cell r="L945" t="str">
            <v>28</v>
          </cell>
        </row>
        <row r="946">
          <cell r="A946" t="str">
            <v>9960ABT-FF-135 1/2</v>
          </cell>
          <cell r="B946" t="str">
            <v>ASMVIR1</v>
          </cell>
          <cell r="C946" t="str">
            <v>N</v>
          </cell>
          <cell r="D946" t="str">
            <v>TH. BAL. VLV. FxF TP-135°F 1/2</v>
          </cell>
          <cell r="E946" t="str">
            <v>670779734538</v>
          </cell>
          <cell r="F946" t="str">
            <v>ABTB</v>
          </cell>
          <cell r="G946" t="str">
            <v>BRASS AB DZR</v>
          </cell>
          <cell r="H946">
            <v>424.56</v>
          </cell>
          <cell r="I946">
            <v>0</v>
          </cell>
          <cell r="J946">
            <v>46147</v>
          </cell>
          <cell r="K946" t="str">
            <v>Italy</v>
          </cell>
          <cell r="L946" t="str">
            <v>36</v>
          </cell>
          <cell r="M946" t="str">
            <v>0.903</v>
          </cell>
        </row>
        <row r="947">
          <cell r="A947" t="str">
            <v>9960ABT-FF-135 3/4</v>
          </cell>
          <cell r="B947" t="str">
            <v>ASMVIR1</v>
          </cell>
          <cell r="C947" t="str">
            <v>N</v>
          </cell>
          <cell r="D947" t="str">
            <v>TH. BAL. VLV. FxF TP-135°F 3/4</v>
          </cell>
          <cell r="E947" t="str">
            <v>670779734583</v>
          </cell>
          <cell r="F947" t="str">
            <v>ABTB</v>
          </cell>
          <cell r="G947" t="str">
            <v>BRASS AB DZR</v>
          </cell>
          <cell r="H947">
            <v>456.22</v>
          </cell>
          <cell r="I947">
            <v>0</v>
          </cell>
          <cell r="J947">
            <v>46148</v>
          </cell>
          <cell r="K947" t="str">
            <v>Italy</v>
          </cell>
          <cell r="L947" t="str">
            <v>32</v>
          </cell>
        </row>
        <row r="948">
          <cell r="A948" t="str">
            <v>9960ABT-FF-140 1</v>
          </cell>
          <cell r="B948" t="str">
            <v>ASMVIR1</v>
          </cell>
          <cell r="C948" t="str">
            <v>N</v>
          </cell>
          <cell r="D948" t="str">
            <v>TH. BAL. VLV. FxF TP-140°F 1</v>
          </cell>
          <cell r="E948" t="str">
            <v>670779729169</v>
          </cell>
          <cell r="F948" t="str">
            <v>ABTB</v>
          </cell>
          <cell r="G948" t="str">
            <v>BRASS AB DZR</v>
          </cell>
          <cell r="H948">
            <v>786.7</v>
          </cell>
          <cell r="I948">
            <v>0</v>
          </cell>
          <cell r="J948">
            <v>45308</v>
          </cell>
          <cell r="K948" t="str">
            <v>Italy</v>
          </cell>
          <cell r="L948" t="str">
            <v>28</v>
          </cell>
        </row>
        <row r="949">
          <cell r="A949" t="str">
            <v>9960ABT-FF-140 1/2</v>
          </cell>
          <cell r="B949" t="str">
            <v>ASMVIR1</v>
          </cell>
          <cell r="C949" t="str">
            <v>N</v>
          </cell>
          <cell r="D949" t="str">
            <v>TH. BAL. VLV. FxF TP-140°F 1/2</v>
          </cell>
          <cell r="E949" t="str">
            <v>670779729060</v>
          </cell>
          <cell r="F949" t="str">
            <v>ABTB</v>
          </cell>
          <cell r="G949" t="str">
            <v>BRASS AB DZR</v>
          </cell>
          <cell r="H949">
            <v>424.56</v>
          </cell>
          <cell r="I949">
            <v>0</v>
          </cell>
          <cell r="J949">
            <v>45307</v>
          </cell>
          <cell r="K949" t="str">
            <v>Italy</v>
          </cell>
          <cell r="L949" t="str">
            <v>36</v>
          </cell>
          <cell r="M949" t="str">
            <v>0.903</v>
          </cell>
        </row>
        <row r="950">
          <cell r="A950" t="str">
            <v>9960ABT-FF-140 3/4</v>
          </cell>
          <cell r="B950" t="str">
            <v>ASMVIR1</v>
          </cell>
          <cell r="C950" t="str">
            <v>N</v>
          </cell>
          <cell r="D950" t="str">
            <v>TH. BAL. VLV. FxF TP-140°F 3/4</v>
          </cell>
          <cell r="E950" t="str">
            <v>670779729114</v>
          </cell>
          <cell r="F950" t="str">
            <v>ABTB</v>
          </cell>
          <cell r="G950" t="str">
            <v>BRASS AB DZR</v>
          </cell>
          <cell r="H950">
            <v>456.22</v>
          </cell>
          <cell r="I950">
            <v>0</v>
          </cell>
          <cell r="J950">
            <v>45308</v>
          </cell>
          <cell r="K950" t="str">
            <v>Italy</v>
          </cell>
          <cell r="L950" t="str">
            <v>32</v>
          </cell>
        </row>
        <row r="951">
          <cell r="A951" t="str">
            <v>9960ABT-FF-150 1</v>
          </cell>
          <cell r="B951" t="str">
            <v>ASMVIR1</v>
          </cell>
          <cell r="C951" t="str">
            <v>N</v>
          </cell>
          <cell r="D951" t="str">
            <v>TH. BAL. VLV. FxF TP-150°F 1</v>
          </cell>
          <cell r="E951" t="str">
            <v>670779729176</v>
          </cell>
          <cell r="F951" t="str">
            <v>ABTB</v>
          </cell>
          <cell r="G951" t="str">
            <v>BRASS AB DZR</v>
          </cell>
          <cell r="H951">
            <v>786.7</v>
          </cell>
          <cell r="I951">
            <v>0</v>
          </cell>
          <cell r="J951">
            <v>45308</v>
          </cell>
          <cell r="K951" t="str">
            <v>Italy</v>
          </cell>
          <cell r="L951" t="str">
            <v>28</v>
          </cell>
        </row>
        <row r="952">
          <cell r="A952" t="str">
            <v>9960ABT-FF-150 1/2</v>
          </cell>
          <cell r="B952" t="str">
            <v>ASMVIR1</v>
          </cell>
          <cell r="C952" t="str">
            <v>N</v>
          </cell>
          <cell r="D952" t="str">
            <v>TH. BAL. VLV. FxF TP-150°F 1/2</v>
          </cell>
          <cell r="E952" t="str">
            <v>670779729077</v>
          </cell>
          <cell r="F952" t="str">
            <v>ABTB</v>
          </cell>
          <cell r="G952" t="str">
            <v>BRASS AB DZR</v>
          </cell>
          <cell r="H952">
            <v>424.56</v>
          </cell>
          <cell r="I952">
            <v>0</v>
          </cell>
          <cell r="J952">
            <v>45307</v>
          </cell>
          <cell r="K952" t="str">
            <v>Italy</v>
          </cell>
          <cell r="L952" t="str">
            <v>36</v>
          </cell>
          <cell r="M952" t="str">
            <v>0.903</v>
          </cell>
        </row>
        <row r="953">
          <cell r="A953" t="str">
            <v>9960ABT-FF-150 3/4</v>
          </cell>
          <cell r="B953" t="str">
            <v>ASMVIR1</v>
          </cell>
          <cell r="C953" t="str">
            <v>N</v>
          </cell>
          <cell r="D953" t="str">
            <v>TH. BAL. VLV. FxF TP-150°F 3/4</v>
          </cell>
          <cell r="E953" t="str">
            <v>670779729121</v>
          </cell>
          <cell r="F953" t="str">
            <v>ABTB</v>
          </cell>
          <cell r="G953" t="str">
            <v>BRASS AB DZR</v>
          </cell>
          <cell r="H953">
            <v>456.22</v>
          </cell>
          <cell r="I953">
            <v>0</v>
          </cell>
          <cell r="J953">
            <v>45308</v>
          </cell>
          <cell r="K953" t="str">
            <v>Italy</v>
          </cell>
          <cell r="L953" t="str">
            <v>32</v>
          </cell>
        </row>
        <row r="954">
          <cell r="A954" t="str">
            <v>9960ABT-PP-100 1</v>
          </cell>
          <cell r="B954" t="str">
            <v>ASMVIR1</v>
          </cell>
          <cell r="C954" t="str">
            <v>N</v>
          </cell>
          <cell r="D954" t="str">
            <v>TH. BAL. VLV. PxP TP-100°F 1</v>
          </cell>
          <cell r="E954" t="str">
            <v>670779734385</v>
          </cell>
          <cell r="F954" t="str">
            <v>ABTB</v>
          </cell>
          <cell r="G954" t="str">
            <v>BRASS</v>
          </cell>
          <cell r="H954">
            <v>810.3</v>
          </cell>
          <cell r="I954">
            <v>0</v>
          </cell>
          <cell r="J954">
            <v>46146</v>
          </cell>
          <cell r="K954" t="str">
            <v>Italy</v>
          </cell>
          <cell r="L954" t="str">
            <v>28</v>
          </cell>
        </row>
        <row r="955">
          <cell r="A955" t="str">
            <v>9960ABT-PP-100 1/2</v>
          </cell>
          <cell r="B955" t="str">
            <v>ASMVIR1</v>
          </cell>
          <cell r="C955" t="str">
            <v>N</v>
          </cell>
          <cell r="D955" t="str">
            <v>TH. BAL. VLV. PxP TP-100°F 1/2</v>
          </cell>
          <cell r="E955" t="str">
            <v>670779734286</v>
          </cell>
          <cell r="F955" t="str">
            <v>ABTB</v>
          </cell>
          <cell r="G955" t="str">
            <v>BRASS</v>
          </cell>
          <cell r="H955">
            <v>437.29</v>
          </cell>
          <cell r="I955">
            <v>0</v>
          </cell>
          <cell r="J955">
            <v>46142</v>
          </cell>
          <cell r="K955" t="str">
            <v>Italy</v>
          </cell>
          <cell r="L955" t="str">
            <v>36</v>
          </cell>
          <cell r="M955" t="str">
            <v>0.868</v>
          </cell>
        </row>
        <row r="956">
          <cell r="A956" t="str">
            <v>9960ABT-PP-100 3/4</v>
          </cell>
          <cell r="B956" t="str">
            <v>ASMVIR1</v>
          </cell>
          <cell r="C956" t="str">
            <v>N</v>
          </cell>
          <cell r="D956" t="str">
            <v>TH. BAL. VLV. PxP TP-100°F 3/4</v>
          </cell>
          <cell r="E956" t="str">
            <v>670779734330</v>
          </cell>
          <cell r="F956" t="str">
            <v>ABTB</v>
          </cell>
          <cell r="G956" t="str">
            <v>BRASS</v>
          </cell>
          <cell r="H956">
            <v>469.91</v>
          </cell>
          <cell r="I956">
            <v>0</v>
          </cell>
          <cell r="J956">
            <v>46142</v>
          </cell>
          <cell r="K956" t="str">
            <v>Italy</v>
          </cell>
          <cell r="L956" t="str">
            <v>32</v>
          </cell>
        </row>
        <row r="957">
          <cell r="A957" t="str">
            <v>9960ABT-PP-105 1</v>
          </cell>
          <cell r="B957" t="str">
            <v>ASMVIR1</v>
          </cell>
          <cell r="C957" t="str">
            <v>N</v>
          </cell>
          <cell r="D957" t="str">
            <v>TH. BAL. VLV. PxP TP-105°F 1</v>
          </cell>
          <cell r="E957" t="str">
            <v>670779734392</v>
          </cell>
          <cell r="F957" t="str">
            <v>ABTB</v>
          </cell>
          <cell r="G957" t="str">
            <v>BRASS</v>
          </cell>
          <cell r="H957">
            <v>810.3</v>
          </cell>
          <cell r="I957">
            <v>0</v>
          </cell>
          <cell r="J957">
            <v>46146</v>
          </cell>
          <cell r="K957" t="str">
            <v>Italy</v>
          </cell>
          <cell r="L957" t="str">
            <v>28</v>
          </cell>
        </row>
        <row r="958">
          <cell r="A958" t="str">
            <v>9960ABT-PP-105 1/2</v>
          </cell>
          <cell r="B958" t="str">
            <v>ASMVIR1</v>
          </cell>
          <cell r="C958" t="str">
            <v>N</v>
          </cell>
          <cell r="D958" t="str">
            <v>TH. BAL. VLV. PxP TP-105°F 1/2</v>
          </cell>
          <cell r="E958" t="str">
            <v>670779734293</v>
          </cell>
          <cell r="F958" t="str">
            <v>ABTB</v>
          </cell>
          <cell r="G958" t="str">
            <v>BRASS</v>
          </cell>
          <cell r="H958">
            <v>437.29</v>
          </cell>
          <cell r="I958">
            <v>0</v>
          </cell>
          <cell r="J958">
            <v>46142</v>
          </cell>
          <cell r="K958" t="str">
            <v>Italy</v>
          </cell>
          <cell r="L958" t="str">
            <v>36</v>
          </cell>
          <cell r="M958" t="str">
            <v>0.868</v>
          </cell>
        </row>
        <row r="959">
          <cell r="A959" t="str">
            <v>9960ABT-PP-105 3/4</v>
          </cell>
          <cell r="B959" t="str">
            <v>ASMVIR1</v>
          </cell>
          <cell r="C959" t="str">
            <v>N</v>
          </cell>
          <cell r="D959" t="str">
            <v>TH. BAL. VLV. PxP TP-105°F 3/4</v>
          </cell>
          <cell r="E959" t="str">
            <v>670779734347</v>
          </cell>
          <cell r="F959" t="str">
            <v>ABTB</v>
          </cell>
          <cell r="G959" t="str">
            <v>BRASS</v>
          </cell>
          <cell r="H959">
            <v>469.91</v>
          </cell>
          <cell r="I959">
            <v>0</v>
          </cell>
          <cell r="J959">
            <v>46142</v>
          </cell>
          <cell r="K959" t="str">
            <v>Italy</v>
          </cell>
          <cell r="L959" t="str">
            <v>32</v>
          </cell>
        </row>
        <row r="960">
          <cell r="A960" t="str">
            <v>9960ABT-PP-110 1</v>
          </cell>
          <cell r="B960" t="str">
            <v>ASMVIR1</v>
          </cell>
          <cell r="C960" t="str">
            <v>N</v>
          </cell>
          <cell r="D960" t="str">
            <v>TH. BAL. VLV. PxP TP-110°F 1</v>
          </cell>
          <cell r="E960" t="str">
            <v>670779734408</v>
          </cell>
          <cell r="F960" t="str">
            <v>ABTB</v>
          </cell>
          <cell r="G960" t="str">
            <v>BRASS</v>
          </cell>
          <cell r="H960">
            <v>810.3</v>
          </cell>
          <cell r="I960">
            <v>0</v>
          </cell>
          <cell r="J960">
            <v>46146</v>
          </cell>
          <cell r="K960" t="str">
            <v>Italy</v>
          </cell>
          <cell r="L960" t="str">
            <v>28</v>
          </cell>
        </row>
        <row r="961">
          <cell r="A961" t="str">
            <v>9960ABT-PP-110 1/2</v>
          </cell>
          <cell r="B961" t="str">
            <v>ASMVIR1</v>
          </cell>
          <cell r="C961" t="str">
            <v>N</v>
          </cell>
          <cell r="D961" t="str">
            <v>TH. BAL. VLV. PxP TP-110°F 1/2</v>
          </cell>
          <cell r="E961" t="str">
            <v>670779734309</v>
          </cell>
          <cell r="F961" t="str">
            <v>ABTB</v>
          </cell>
          <cell r="G961" t="str">
            <v>BRASS</v>
          </cell>
          <cell r="H961">
            <v>437.29</v>
          </cell>
          <cell r="I961">
            <v>0</v>
          </cell>
          <cell r="J961">
            <v>46142</v>
          </cell>
          <cell r="K961" t="str">
            <v>Italy</v>
          </cell>
          <cell r="L961" t="str">
            <v>36</v>
          </cell>
          <cell r="M961" t="str">
            <v>0.868</v>
          </cell>
        </row>
        <row r="962">
          <cell r="A962" t="str">
            <v>9960ABT-PP-110 3/4</v>
          </cell>
          <cell r="B962" t="str">
            <v>ASMVIR1</v>
          </cell>
          <cell r="C962" t="str">
            <v>N</v>
          </cell>
          <cell r="D962" t="str">
            <v>TH. BAL. VLV. PxP TP-110°F 3/4</v>
          </cell>
          <cell r="E962" t="str">
            <v>670779734354</v>
          </cell>
          <cell r="F962" t="str">
            <v>ABTB</v>
          </cell>
          <cell r="G962" t="str">
            <v>BRASS</v>
          </cell>
          <cell r="H962">
            <v>469.91</v>
          </cell>
          <cell r="I962">
            <v>0</v>
          </cell>
          <cell r="J962">
            <v>46142</v>
          </cell>
          <cell r="K962" t="str">
            <v>Italy</v>
          </cell>
          <cell r="L962" t="str">
            <v>32</v>
          </cell>
        </row>
        <row r="963">
          <cell r="A963" t="str">
            <v>9960ABT-PP-115 1</v>
          </cell>
          <cell r="B963" t="str">
            <v>ASMVIR1</v>
          </cell>
          <cell r="C963" t="str">
            <v>N</v>
          </cell>
          <cell r="D963" t="str">
            <v>TH. BAL. VLV. PxP TP-115°F 1</v>
          </cell>
          <cell r="E963" t="str">
            <v>670779729435</v>
          </cell>
          <cell r="F963" t="str">
            <v>ABTB</v>
          </cell>
          <cell r="G963" t="str">
            <v>BRASS</v>
          </cell>
          <cell r="H963">
            <v>810.3</v>
          </cell>
          <cell r="I963">
            <v>0</v>
          </cell>
          <cell r="J963">
            <v>45308</v>
          </cell>
          <cell r="K963" t="str">
            <v>Italy</v>
          </cell>
          <cell r="L963" t="str">
            <v>28</v>
          </cell>
        </row>
        <row r="964">
          <cell r="A964" t="str">
            <v>9960ABT-PP-115 1/2</v>
          </cell>
          <cell r="B964" t="str">
            <v>ASMVIR1</v>
          </cell>
          <cell r="C964" t="str">
            <v>N</v>
          </cell>
          <cell r="D964" t="str">
            <v>TH. BAL. VLV. PxP TP-115°F 1/2</v>
          </cell>
          <cell r="E964" t="str">
            <v>670779729336</v>
          </cell>
          <cell r="F964" t="str">
            <v>ABTB</v>
          </cell>
          <cell r="G964" t="str">
            <v>BRASS</v>
          </cell>
          <cell r="H964">
            <v>437.29</v>
          </cell>
          <cell r="I964">
            <v>0</v>
          </cell>
          <cell r="J964">
            <v>45299</v>
          </cell>
          <cell r="K964" t="str">
            <v>Italy</v>
          </cell>
          <cell r="L964" t="str">
            <v>36</v>
          </cell>
          <cell r="M964" t="str">
            <v>0.868</v>
          </cell>
        </row>
        <row r="965">
          <cell r="A965" t="str">
            <v>9960ABT-PP-115 1-1/2</v>
          </cell>
          <cell r="B965" t="str">
            <v>ASMVIR1</v>
          </cell>
          <cell r="C965" t="str">
            <v>N</v>
          </cell>
          <cell r="D965" t="str">
            <v>TH. BAL. VLV. PxP TP-115°F 1-1</v>
          </cell>
          <cell r="E965" t="str">
            <v>670779734453</v>
          </cell>
          <cell r="F965" t="str">
            <v>ABTB</v>
          </cell>
          <cell r="G965" t="str">
            <v>BRASS</v>
          </cell>
          <cell r="H965">
            <v>0</v>
          </cell>
          <cell r="I965">
            <v>0</v>
          </cell>
          <cell r="J965">
            <v>46146</v>
          </cell>
          <cell r="K965" t="str">
            <v>Italy</v>
          </cell>
        </row>
        <row r="966">
          <cell r="A966" t="str">
            <v>9960ABT-PP-115 1-1/4</v>
          </cell>
          <cell r="B966" t="str">
            <v>ASMVIR1</v>
          </cell>
          <cell r="C966" t="str">
            <v>N</v>
          </cell>
          <cell r="D966" t="str">
            <v>TH. BAL. VLV. PxP TP-115°F 1-1</v>
          </cell>
          <cell r="E966" t="str">
            <v>670779734439</v>
          </cell>
          <cell r="F966" t="str">
            <v>ABTB</v>
          </cell>
          <cell r="G966" t="str">
            <v>BRASS</v>
          </cell>
          <cell r="H966">
            <v>0</v>
          </cell>
          <cell r="I966">
            <v>0</v>
          </cell>
          <cell r="J966">
            <v>46146</v>
          </cell>
          <cell r="K966" t="str">
            <v>Italy</v>
          </cell>
        </row>
        <row r="967">
          <cell r="A967" t="str">
            <v>9960ABT-PP-115 2</v>
          </cell>
          <cell r="B967" t="str">
            <v>ASMVIR1</v>
          </cell>
          <cell r="C967" t="str">
            <v>N</v>
          </cell>
          <cell r="D967" t="str">
            <v>TH. BAL. VLV. PxP TP-115°F 2</v>
          </cell>
          <cell r="E967" t="str">
            <v>670779734477</v>
          </cell>
          <cell r="F967" t="str">
            <v>ABTB</v>
          </cell>
          <cell r="G967" t="str">
            <v>BRASS</v>
          </cell>
          <cell r="H967">
            <v>0</v>
          </cell>
          <cell r="I967">
            <v>0</v>
          </cell>
          <cell r="J967">
            <v>46146</v>
          </cell>
          <cell r="K967" t="str">
            <v>Italy</v>
          </cell>
        </row>
        <row r="968">
          <cell r="A968" t="str">
            <v>9960ABT-PP-115 3/4</v>
          </cell>
          <cell r="B968" t="str">
            <v>ASMVIR1</v>
          </cell>
          <cell r="C968" t="str">
            <v>N</v>
          </cell>
          <cell r="D968" t="str">
            <v>TH. BAL. VLV. PxP TP-115°F 3/4</v>
          </cell>
          <cell r="E968" t="str">
            <v>670779729381</v>
          </cell>
          <cell r="F968" t="str">
            <v>ABTB</v>
          </cell>
          <cell r="G968" t="str">
            <v>BRASS</v>
          </cell>
          <cell r="H968">
            <v>469.91</v>
          </cell>
          <cell r="I968">
            <v>0</v>
          </cell>
          <cell r="J968">
            <v>45308</v>
          </cell>
          <cell r="K968" t="str">
            <v>Italy</v>
          </cell>
          <cell r="L968" t="str">
            <v>32</v>
          </cell>
        </row>
        <row r="969">
          <cell r="A969" t="str">
            <v>9960ABT-PP-120 1</v>
          </cell>
          <cell r="B969" t="str">
            <v>ASMVIR1</v>
          </cell>
          <cell r="C969" t="str">
            <v>N</v>
          </cell>
          <cell r="D969" t="str">
            <v>TH. BAL. VLV. PxP TP-120°F 1</v>
          </cell>
          <cell r="E969" t="str">
            <v>670779729442</v>
          </cell>
          <cell r="F969" t="str">
            <v>ABTB</v>
          </cell>
          <cell r="G969" t="str">
            <v>BRASS</v>
          </cell>
          <cell r="H969">
            <v>810.3</v>
          </cell>
          <cell r="I969">
            <v>0</v>
          </cell>
          <cell r="J969">
            <v>45308</v>
          </cell>
          <cell r="K969" t="str">
            <v>Italy</v>
          </cell>
          <cell r="L969" t="str">
            <v>28</v>
          </cell>
        </row>
        <row r="970">
          <cell r="A970" t="str">
            <v>9960ABT-PP-120 1/2</v>
          </cell>
          <cell r="B970" t="str">
            <v>ASMVIR1</v>
          </cell>
          <cell r="C970" t="str">
            <v>N</v>
          </cell>
          <cell r="D970" t="str">
            <v>TH. BAL. VLV. PxP TP-120°F 1/2</v>
          </cell>
          <cell r="E970" t="str">
            <v>670779729343</v>
          </cell>
          <cell r="F970" t="str">
            <v>ABTB</v>
          </cell>
          <cell r="G970" t="str">
            <v>BRASS</v>
          </cell>
          <cell r="H970">
            <v>437.29</v>
          </cell>
          <cell r="I970">
            <v>0</v>
          </cell>
          <cell r="J970">
            <v>45308</v>
          </cell>
          <cell r="K970" t="str">
            <v>Italy</v>
          </cell>
          <cell r="L970" t="str">
            <v>36</v>
          </cell>
          <cell r="M970" t="str">
            <v>0.868</v>
          </cell>
        </row>
        <row r="971">
          <cell r="A971" t="str">
            <v>9960ABT-PP-120 3/4</v>
          </cell>
          <cell r="B971" t="str">
            <v>ASMVIR1</v>
          </cell>
          <cell r="C971" t="str">
            <v>N</v>
          </cell>
          <cell r="D971" t="str">
            <v>TH. BAL. VLV. PxP TP-120°F 3/4</v>
          </cell>
          <cell r="E971" t="str">
            <v>670779729398</v>
          </cell>
          <cell r="F971" t="str">
            <v>ABTB</v>
          </cell>
          <cell r="G971" t="str">
            <v>BRASS</v>
          </cell>
          <cell r="H971">
            <v>469.91</v>
          </cell>
          <cell r="I971">
            <v>0</v>
          </cell>
          <cell r="J971">
            <v>45308</v>
          </cell>
          <cell r="K971" t="str">
            <v>Italy</v>
          </cell>
          <cell r="L971" t="str">
            <v>32</v>
          </cell>
        </row>
        <row r="972">
          <cell r="A972" t="str">
            <v>9960ABT-PP-125 1</v>
          </cell>
          <cell r="B972" t="str">
            <v>ASMVIR1</v>
          </cell>
          <cell r="C972" t="str">
            <v>N</v>
          </cell>
          <cell r="D972" t="str">
            <v>TH. BAL. VLV. PxP TP-125°F 1</v>
          </cell>
          <cell r="E972" t="str">
            <v>670779734415</v>
          </cell>
          <cell r="F972" t="str">
            <v>ABTB</v>
          </cell>
          <cell r="G972" t="str">
            <v>BRASS</v>
          </cell>
          <cell r="H972">
            <v>810.3</v>
          </cell>
          <cell r="I972">
            <v>0</v>
          </cell>
          <cell r="J972">
            <v>46146</v>
          </cell>
          <cell r="K972" t="str">
            <v>Italy</v>
          </cell>
          <cell r="L972" t="str">
            <v>28</v>
          </cell>
        </row>
        <row r="973">
          <cell r="A973" t="str">
            <v>9960ABT-PP-125 1/2</v>
          </cell>
          <cell r="B973" t="str">
            <v>ASMVIR1</v>
          </cell>
          <cell r="C973" t="str">
            <v>N</v>
          </cell>
          <cell r="D973" t="str">
            <v>TH. BAL. VLV. PxP TP-125°F 1/2</v>
          </cell>
          <cell r="E973" t="str">
            <v>670779734316</v>
          </cell>
          <cell r="F973" t="str">
            <v>ABTB</v>
          </cell>
          <cell r="G973" t="str">
            <v>BRASS</v>
          </cell>
          <cell r="H973">
            <v>437.29</v>
          </cell>
          <cell r="I973">
            <v>0</v>
          </cell>
          <cell r="J973">
            <v>46142</v>
          </cell>
          <cell r="K973" t="str">
            <v>Italy</v>
          </cell>
          <cell r="L973" t="str">
            <v>36</v>
          </cell>
          <cell r="M973" t="str">
            <v>0.868</v>
          </cell>
        </row>
        <row r="974">
          <cell r="A974" t="str">
            <v>9960ABT-PP-125 3/4</v>
          </cell>
          <cell r="B974" t="str">
            <v>ASMVIR1</v>
          </cell>
          <cell r="C974" t="str">
            <v>N</v>
          </cell>
          <cell r="D974" t="str">
            <v>TH. BAL. VLV. PxP TP-125°F 3/4</v>
          </cell>
          <cell r="E974" t="str">
            <v>670779734361</v>
          </cell>
          <cell r="F974" t="str">
            <v>ABTB</v>
          </cell>
          <cell r="G974" t="str">
            <v>BRASS</v>
          </cell>
          <cell r="H974">
            <v>469.91</v>
          </cell>
          <cell r="I974">
            <v>0</v>
          </cell>
          <cell r="J974">
            <v>46146</v>
          </cell>
          <cell r="K974" t="str">
            <v>Italy</v>
          </cell>
          <cell r="L974" t="str">
            <v>32</v>
          </cell>
        </row>
        <row r="975">
          <cell r="A975" t="str">
            <v>9960ABT-PP-130 1</v>
          </cell>
          <cell r="B975" t="str">
            <v>ASMVIR1</v>
          </cell>
          <cell r="C975" t="str">
            <v>N</v>
          </cell>
          <cell r="D975" t="str">
            <v>TH. BAL. VLV. PxP TP-130°F 1</v>
          </cell>
          <cell r="E975" t="str">
            <v>670779729459</v>
          </cell>
          <cell r="F975" t="str">
            <v>ABTB</v>
          </cell>
          <cell r="G975" t="str">
            <v>BRASS</v>
          </cell>
          <cell r="H975">
            <v>810.3</v>
          </cell>
          <cell r="I975">
            <v>0</v>
          </cell>
          <cell r="J975">
            <v>45308</v>
          </cell>
          <cell r="K975" t="str">
            <v>Italy</v>
          </cell>
          <cell r="L975" t="str">
            <v>28</v>
          </cell>
        </row>
        <row r="976">
          <cell r="A976" t="str">
            <v>9960ABT-PP-130 1/2</v>
          </cell>
          <cell r="B976" t="str">
            <v>ASMVIR1</v>
          </cell>
          <cell r="C976" t="str">
            <v>N</v>
          </cell>
          <cell r="D976" t="str">
            <v>TH. BAL. VLV. PxP TP-130°F 1/2</v>
          </cell>
          <cell r="E976" t="str">
            <v>670779729350</v>
          </cell>
          <cell r="F976" t="str">
            <v>ABTB</v>
          </cell>
          <cell r="G976" t="str">
            <v>BRASS</v>
          </cell>
          <cell r="H976">
            <v>437.29</v>
          </cell>
          <cell r="I976">
            <v>0</v>
          </cell>
          <cell r="J976">
            <v>45308</v>
          </cell>
          <cell r="K976" t="str">
            <v>Italy</v>
          </cell>
          <cell r="L976" t="str">
            <v>36</v>
          </cell>
          <cell r="M976" t="str">
            <v>0.868</v>
          </cell>
        </row>
        <row r="977">
          <cell r="A977" t="str">
            <v>9960ABT-PP-130 1-1/2</v>
          </cell>
          <cell r="B977" t="str">
            <v>ASMVIR1</v>
          </cell>
          <cell r="C977" t="str">
            <v>N</v>
          </cell>
          <cell r="D977" t="str">
            <v>TH. BAL. VLV. PxP TP-130°F 1-1</v>
          </cell>
          <cell r="E977" t="str">
            <v>670779734460</v>
          </cell>
          <cell r="F977" t="str">
            <v>ABTB</v>
          </cell>
          <cell r="G977" t="str">
            <v>BRASS</v>
          </cell>
          <cell r="H977">
            <v>0</v>
          </cell>
          <cell r="I977">
            <v>0</v>
          </cell>
          <cell r="J977">
            <v>46146</v>
          </cell>
          <cell r="K977" t="str">
            <v>Italy</v>
          </cell>
        </row>
        <row r="978">
          <cell r="A978" t="str">
            <v>9960ABT-PP-130 1-1/4</v>
          </cell>
          <cell r="B978" t="str">
            <v>ASMVIR1</v>
          </cell>
          <cell r="C978" t="str">
            <v>N</v>
          </cell>
          <cell r="D978" t="str">
            <v>TH. BAL. VLV. PxP TP-130°F 1-1</v>
          </cell>
          <cell r="E978" t="str">
            <v>670779734446</v>
          </cell>
          <cell r="F978" t="str">
            <v>ABTB</v>
          </cell>
          <cell r="G978" t="str">
            <v>BRASS</v>
          </cell>
          <cell r="H978">
            <v>0</v>
          </cell>
          <cell r="I978">
            <v>0</v>
          </cell>
          <cell r="J978">
            <v>46146</v>
          </cell>
          <cell r="K978" t="str">
            <v>Italy</v>
          </cell>
        </row>
        <row r="979">
          <cell r="A979" t="str">
            <v>9960ABT-PP-130 2</v>
          </cell>
          <cell r="B979" t="str">
            <v>ASMVIR1</v>
          </cell>
          <cell r="C979" t="str">
            <v>N</v>
          </cell>
          <cell r="D979" t="str">
            <v>TH. BAL. VLV. PxP TP-130°F 2</v>
          </cell>
          <cell r="E979" t="str">
            <v>670779734484</v>
          </cell>
          <cell r="F979" t="str">
            <v>ABTB</v>
          </cell>
          <cell r="G979" t="str">
            <v>BRASS</v>
          </cell>
          <cell r="H979">
            <v>0</v>
          </cell>
          <cell r="I979">
            <v>0</v>
          </cell>
          <cell r="J979">
            <v>46146</v>
          </cell>
          <cell r="K979" t="str">
            <v>Italy</v>
          </cell>
        </row>
        <row r="980">
          <cell r="A980" t="str">
            <v>9960ABT-PP-130 3/4</v>
          </cell>
          <cell r="B980" t="str">
            <v>ASMVIR1</v>
          </cell>
          <cell r="C980" t="str">
            <v>N</v>
          </cell>
          <cell r="D980" t="str">
            <v>TH. BAL. VLV. PxP TP-130°F 3/4</v>
          </cell>
          <cell r="E980" t="str">
            <v xml:space="preserve"> 670779729404</v>
          </cell>
          <cell r="F980" t="str">
            <v>ABTB</v>
          </cell>
          <cell r="G980" t="str">
            <v>BRASS</v>
          </cell>
          <cell r="H980">
            <v>469.91</v>
          </cell>
          <cell r="I980">
            <v>0</v>
          </cell>
          <cell r="J980">
            <v>45308</v>
          </cell>
          <cell r="K980" t="str">
            <v>Italy</v>
          </cell>
          <cell r="L980" t="str">
            <v>32</v>
          </cell>
        </row>
        <row r="981">
          <cell r="A981" t="str">
            <v>9960ABT-PP-135 1</v>
          </cell>
          <cell r="B981" t="str">
            <v>ASMVIR1</v>
          </cell>
          <cell r="C981" t="str">
            <v>N</v>
          </cell>
          <cell r="D981" t="str">
            <v>TH. BAL. VLV. PxP TP-135°F 1</v>
          </cell>
          <cell r="E981" t="str">
            <v>670779734422</v>
          </cell>
          <cell r="F981" t="str">
            <v>ABTB</v>
          </cell>
          <cell r="G981" t="str">
            <v>BRASS</v>
          </cell>
          <cell r="H981">
            <v>810.3</v>
          </cell>
          <cell r="I981">
            <v>0</v>
          </cell>
          <cell r="J981">
            <v>46146</v>
          </cell>
          <cell r="K981" t="str">
            <v>Italy</v>
          </cell>
          <cell r="L981" t="str">
            <v>28</v>
          </cell>
        </row>
        <row r="982">
          <cell r="A982" t="str">
            <v>9960ABT-PP-135 1/2</v>
          </cell>
          <cell r="B982" t="str">
            <v>ASMVIR1</v>
          </cell>
          <cell r="C982" t="str">
            <v>N</v>
          </cell>
          <cell r="D982" t="str">
            <v>TH. BAL. VLV. PxP TP-135°F 1/2</v>
          </cell>
          <cell r="E982" t="str">
            <v>670779734323</v>
          </cell>
          <cell r="F982" t="str">
            <v>ABTB</v>
          </cell>
          <cell r="G982" t="str">
            <v>BRASS</v>
          </cell>
          <cell r="H982">
            <v>437.29</v>
          </cell>
          <cell r="I982">
            <v>0</v>
          </cell>
          <cell r="J982">
            <v>46142</v>
          </cell>
          <cell r="K982" t="str">
            <v>Italy</v>
          </cell>
          <cell r="L982" t="str">
            <v>36</v>
          </cell>
          <cell r="M982" t="str">
            <v>0.868</v>
          </cell>
        </row>
        <row r="983">
          <cell r="A983" t="str">
            <v>9960ABT-PP-135 3/4</v>
          </cell>
          <cell r="B983" t="str">
            <v>ASMVIR1</v>
          </cell>
          <cell r="C983" t="str">
            <v>N</v>
          </cell>
          <cell r="D983" t="str">
            <v>TH. BAL. VLV. PxP TP-135°F 3/4</v>
          </cell>
          <cell r="E983" t="str">
            <v>670779734378</v>
          </cell>
          <cell r="F983" t="str">
            <v>ABTB</v>
          </cell>
          <cell r="G983" t="str">
            <v>BRASS</v>
          </cell>
          <cell r="H983">
            <v>469.91</v>
          </cell>
          <cell r="I983">
            <v>0</v>
          </cell>
          <cell r="J983">
            <v>46146</v>
          </cell>
          <cell r="K983" t="str">
            <v>Italy</v>
          </cell>
          <cell r="L983" t="str">
            <v>32</v>
          </cell>
        </row>
        <row r="984">
          <cell r="A984" t="str">
            <v>9960ABT-PP-140 1</v>
          </cell>
          <cell r="B984" t="str">
            <v>ASMVIR1</v>
          </cell>
          <cell r="C984" t="str">
            <v>N</v>
          </cell>
          <cell r="D984" t="str">
            <v>TH. BAL. VLV. PxP TP-140°F 1</v>
          </cell>
          <cell r="E984" t="str">
            <v>670779729466</v>
          </cell>
          <cell r="F984" t="str">
            <v>ABTB</v>
          </cell>
          <cell r="G984" t="str">
            <v>BRASS</v>
          </cell>
          <cell r="H984">
            <v>810.3</v>
          </cell>
          <cell r="I984">
            <v>0</v>
          </cell>
          <cell r="J984">
            <v>45308</v>
          </cell>
          <cell r="K984" t="str">
            <v>Italy</v>
          </cell>
          <cell r="L984" t="str">
            <v>28</v>
          </cell>
        </row>
        <row r="985">
          <cell r="A985" t="str">
            <v>9960ABT-PP-140 1/2</v>
          </cell>
          <cell r="B985" t="str">
            <v>ASMVIR1</v>
          </cell>
          <cell r="C985" t="str">
            <v>N</v>
          </cell>
          <cell r="D985" t="str">
            <v>TH. BAL. VLV. PxP TP-140°F 1/2</v>
          </cell>
          <cell r="E985" t="str">
            <v>670779729367</v>
          </cell>
          <cell r="F985" t="str">
            <v>ABTB</v>
          </cell>
          <cell r="G985" t="str">
            <v>BRASS</v>
          </cell>
          <cell r="H985">
            <v>437.29</v>
          </cell>
          <cell r="I985">
            <v>0</v>
          </cell>
          <cell r="J985">
            <v>45308</v>
          </cell>
          <cell r="K985" t="str">
            <v>Italy</v>
          </cell>
          <cell r="L985" t="str">
            <v>36</v>
          </cell>
          <cell r="M985" t="str">
            <v>0.868</v>
          </cell>
        </row>
        <row r="986">
          <cell r="A986" t="str">
            <v>9960ABT-PP-140 3/4</v>
          </cell>
          <cell r="B986" t="str">
            <v>ASMVIR1</v>
          </cell>
          <cell r="C986" t="str">
            <v>N</v>
          </cell>
          <cell r="D986" t="str">
            <v>TH. BAL. VLV. PxP TP-140°F 3/4</v>
          </cell>
          <cell r="E986" t="str">
            <v>670779729411</v>
          </cell>
          <cell r="F986" t="str">
            <v>ABTB</v>
          </cell>
          <cell r="G986" t="str">
            <v>BRASS</v>
          </cell>
          <cell r="H986">
            <v>469.91</v>
          </cell>
          <cell r="I986">
            <v>0</v>
          </cell>
          <cell r="J986">
            <v>45308</v>
          </cell>
          <cell r="K986" t="str">
            <v>Italy</v>
          </cell>
          <cell r="L986" t="str">
            <v>32</v>
          </cell>
        </row>
        <row r="987">
          <cell r="A987" t="str">
            <v>9960ABT-PP-150 1</v>
          </cell>
          <cell r="B987" t="str">
            <v>ASMVIR1</v>
          </cell>
          <cell r="C987" t="str">
            <v>N</v>
          </cell>
          <cell r="D987" t="str">
            <v>TH. BAL. VLV. PxP TP-150°F 1</v>
          </cell>
          <cell r="E987" t="str">
            <v>670779729473</v>
          </cell>
          <cell r="F987" t="str">
            <v>ABTB</v>
          </cell>
          <cell r="G987" t="str">
            <v>BRASS</v>
          </cell>
          <cell r="H987">
            <v>810.3</v>
          </cell>
          <cell r="I987">
            <v>0</v>
          </cell>
          <cell r="J987">
            <v>45308</v>
          </cell>
          <cell r="K987" t="str">
            <v>Italy</v>
          </cell>
          <cell r="L987" t="str">
            <v>28</v>
          </cell>
        </row>
        <row r="988">
          <cell r="A988" t="str">
            <v>9960ABT-PP-150 1/2</v>
          </cell>
          <cell r="B988" t="str">
            <v>ASMVIR1</v>
          </cell>
          <cell r="C988" t="str">
            <v>N</v>
          </cell>
          <cell r="D988" t="str">
            <v>TH. BAL. VLV. PxP TP-150°F 1/2</v>
          </cell>
          <cell r="E988" t="str">
            <v>670779729374</v>
          </cell>
          <cell r="F988" t="str">
            <v>ABTB</v>
          </cell>
          <cell r="G988" t="str">
            <v>BRASS</v>
          </cell>
          <cell r="H988">
            <v>437.29</v>
          </cell>
          <cell r="I988">
            <v>0</v>
          </cell>
          <cell r="J988">
            <v>45308</v>
          </cell>
          <cell r="K988" t="str">
            <v>Italy</v>
          </cell>
          <cell r="L988" t="str">
            <v>36</v>
          </cell>
          <cell r="M988" t="str">
            <v>0.868</v>
          </cell>
        </row>
        <row r="989">
          <cell r="A989" t="str">
            <v>9960ABT-PP-150 3/4</v>
          </cell>
          <cell r="B989" t="str">
            <v>ASMVIR1</v>
          </cell>
          <cell r="C989" t="str">
            <v>N</v>
          </cell>
          <cell r="D989" t="str">
            <v>TH. BAL. VLV. PxP TP-150°F 3/4</v>
          </cell>
          <cell r="E989" t="str">
            <v>670779729428</v>
          </cell>
          <cell r="F989" t="str">
            <v>ABTB</v>
          </cell>
          <cell r="G989" t="str">
            <v>BRASS</v>
          </cell>
          <cell r="H989">
            <v>469.91</v>
          </cell>
          <cell r="I989">
            <v>0</v>
          </cell>
          <cell r="J989">
            <v>45308</v>
          </cell>
          <cell r="K989" t="str">
            <v>Italy</v>
          </cell>
          <cell r="L989" t="str">
            <v>32</v>
          </cell>
        </row>
        <row r="990">
          <cell r="A990" t="str">
            <v>9960ABT-SS-115 1</v>
          </cell>
          <cell r="B990" t="str">
            <v>ASMVIR1</v>
          </cell>
          <cell r="C990" t="str">
            <v>N</v>
          </cell>
          <cell r="D990" t="str">
            <v>TH. BAL. VLV. SxS TP-115°F 1</v>
          </cell>
          <cell r="E990" t="str">
            <v>670779729282</v>
          </cell>
          <cell r="F990" t="str">
            <v>ABTB</v>
          </cell>
          <cell r="G990" t="str">
            <v>BRASS</v>
          </cell>
          <cell r="H990">
            <v>786.7</v>
          </cell>
          <cell r="I990">
            <v>0</v>
          </cell>
          <cell r="J990">
            <v>45308</v>
          </cell>
          <cell r="K990" t="str">
            <v>Italy</v>
          </cell>
          <cell r="L990" t="str">
            <v>28</v>
          </cell>
        </row>
        <row r="991">
          <cell r="A991" t="str">
            <v>9960ABT-SS-115 1/2</v>
          </cell>
          <cell r="B991" t="str">
            <v>ASMVIR1</v>
          </cell>
          <cell r="C991" t="str">
            <v>N</v>
          </cell>
          <cell r="D991" t="str">
            <v>TH. BAL. VLV. SxS TP-115°F 1/2</v>
          </cell>
          <cell r="E991" t="str">
            <v>670779729183</v>
          </cell>
          <cell r="F991" t="str">
            <v>ABTB</v>
          </cell>
          <cell r="G991" t="str">
            <v>BRASS</v>
          </cell>
          <cell r="H991">
            <v>424.56</v>
          </cell>
          <cell r="I991">
            <v>0</v>
          </cell>
          <cell r="J991">
            <v>45308</v>
          </cell>
          <cell r="K991" t="str">
            <v>Italy</v>
          </cell>
          <cell r="L991" t="str">
            <v>36</v>
          </cell>
          <cell r="M991" t="str">
            <v>0.803</v>
          </cell>
        </row>
        <row r="992">
          <cell r="A992" t="str">
            <v>9960ABT-SS-115 3/4</v>
          </cell>
          <cell r="B992" t="str">
            <v>ASMVIR1</v>
          </cell>
          <cell r="C992" t="str">
            <v>N</v>
          </cell>
          <cell r="D992" t="str">
            <v>TH. BAL. VLV. SxS TP-115°F 3/4</v>
          </cell>
          <cell r="E992" t="str">
            <v>670779729237</v>
          </cell>
          <cell r="F992" t="str">
            <v>ABTB</v>
          </cell>
          <cell r="G992" t="str">
            <v>BRASS</v>
          </cell>
          <cell r="H992">
            <v>456.22</v>
          </cell>
          <cell r="I992">
            <v>0</v>
          </cell>
          <cell r="J992">
            <v>45308</v>
          </cell>
          <cell r="K992" t="str">
            <v>Italy</v>
          </cell>
          <cell r="L992" t="str">
            <v>32</v>
          </cell>
        </row>
        <row r="993">
          <cell r="A993" t="str">
            <v>9960ABT-SS-120 1</v>
          </cell>
          <cell r="B993" t="str">
            <v>ASMVIR1</v>
          </cell>
          <cell r="C993" t="str">
            <v>N</v>
          </cell>
          <cell r="D993" t="str">
            <v>TH. BAL. VLV. SxS TP-120°F 1</v>
          </cell>
          <cell r="E993" t="str">
            <v>670779729299</v>
          </cell>
          <cell r="F993" t="str">
            <v>ABTB</v>
          </cell>
          <cell r="G993" t="str">
            <v>BRASS</v>
          </cell>
          <cell r="H993">
            <v>786.7</v>
          </cell>
          <cell r="I993">
            <v>0</v>
          </cell>
          <cell r="J993">
            <v>45308</v>
          </cell>
          <cell r="K993" t="str">
            <v>Italy</v>
          </cell>
          <cell r="L993" t="str">
            <v>28</v>
          </cell>
        </row>
        <row r="994">
          <cell r="A994" t="str">
            <v>9960ABT-SS-120 1/2</v>
          </cell>
          <cell r="B994" t="str">
            <v>ASMVIR1</v>
          </cell>
          <cell r="C994" t="str">
            <v>N</v>
          </cell>
          <cell r="D994" t="str">
            <v>TH. BAL. VLV. SxS TP-120°F 1/2</v>
          </cell>
          <cell r="E994" t="str">
            <v>670779729190</v>
          </cell>
          <cell r="F994" t="str">
            <v>ABTB</v>
          </cell>
          <cell r="G994" t="str">
            <v>BRASS</v>
          </cell>
          <cell r="H994">
            <v>424.56</v>
          </cell>
          <cell r="I994">
            <v>0</v>
          </cell>
          <cell r="J994">
            <v>45308</v>
          </cell>
          <cell r="K994" t="str">
            <v>Italy</v>
          </cell>
          <cell r="L994" t="str">
            <v>36</v>
          </cell>
          <cell r="M994" t="str">
            <v>0.803</v>
          </cell>
        </row>
        <row r="995">
          <cell r="A995" t="str">
            <v>9960ABT-SS-120 3/4</v>
          </cell>
          <cell r="B995" t="str">
            <v>ASMVIR1</v>
          </cell>
          <cell r="C995" t="str">
            <v>N</v>
          </cell>
          <cell r="D995" t="str">
            <v>TH. BAL. VLV. SxS TP-120°F 3/4</v>
          </cell>
          <cell r="E995" t="str">
            <v>670779729244</v>
          </cell>
          <cell r="F995" t="str">
            <v>ABTB</v>
          </cell>
          <cell r="G995" t="str">
            <v>BRASS</v>
          </cell>
          <cell r="H995">
            <v>456.22</v>
          </cell>
          <cell r="I995">
            <v>0</v>
          </cell>
          <cell r="J995">
            <v>45308</v>
          </cell>
          <cell r="K995" t="str">
            <v>Italy</v>
          </cell>
          <cell r="L995" t="str">
            <v>32</v>
          </cell>
        </row>
        <row r="996">
          <cell r="A996" t="str">
            <v>9960ABT-SS-130 1</v>
          </cell>
          <cell r="B996" t="str">
            <v>ASMVIR1</v>
          </cell>
          <cell r="C996" t="str">
            <v>N</v>
          </cell>
          <cell r="D996" t="str">
            <v>TH. BAL. VLV. SxS TP-130°F 1</v>
          </cell>
          <cell r="E996" t="str">
            <v>670779729305</v>
          </cell>
          <cell r="F996" t="str">
            <v>ABTB</v>
          </cell>
          <cell r="G996" t="str">
            <v>BRASS</v>
          </cell>
          <cell r="H996">
            <v>786.7</v>
          </cell>
          <cell r="I996">
            <v>0</v>
          </cell>
          <cell r="J996">
            <v>45308</v>
          </cell>
          <cell r="K996" t="str">
            <v>Italy</v>
          </cell>
          <cell r="L996" t="str">
            <v>28</v>
          </cell>
        </row>
        <row r="997">
          <cell r="A997" t="str">
            <v>9960ABT-SS-130 1/2</v>
          </cell>
          <cell r="B997" t="str">
            <v>ASMVIR1</v>
          </cell>
          <cell r="C997" t="str">
            <v>N</v>
          </cell>
          <cell r="D997" t="str">
            <v>TH. BAL. VLV. SxS TP-130°F 1/2</v>
          </cell>
          <cell r="E997" t="str">
            <v>670779729206</v>
          </cell>
          <cell r="F997" t="str">
            <v>ABTB</v>
          </cell>
          <cell r="G997" t="str">
            <v>BRASS</v>
          </cell>
          <cell r="H997">
            <v>424.56</v>
          </cell>
          <cell r="I997">
            <v>0</v>
          </cell>
          <cell r="J997">
            <v>45308</v>
          </cell>
          <cell r="K997" t="str">
            <v>Italy</v>
          </cell>
          <cell r="L997" t="str">
            <v>36</v>
          </cell>
          <cell r="M997" t="str">
            <v>0.803</v>
          </cell>
        </row>
        <row r="998">
          <cell r="A998" t="str">
            <v>9960ABT-SS-130 3/4</v>
          </cell>
          <cell r="B998" t="str">
            <v>ASMVIR1</v>
          </cell>
          <cell r="C998" t="str">
            <v>N</v>
          </cell>
          <cell r="D998" t="str">
            <v>TH. BAL. VLV. SxS TP-130°F 3/4</v>
          </cell>
          <cell r="E998" t="str">
            <v>670779729251</v>
          </cell>
          <cell r="F998" t="str">
            <v>ABTB</v>
          </cell>
          <cell r="G998" t="str">
            <v>BRASS</v>
          </cell>
          <cell r="H998">
            <v>456.22</v>
          </cell>
          <cell r="I998">
            <v>0</v>
          </cell>
          <cell r="J998">
            <v>45308</v>
          </cell>
          <cell r="K998" t="str">
            <v>Italy</v>
          </cell>
          <cell r="L998" t="str">
            <v>32</v>
          </cell>
        </row>
        <row r="999">
          <cell r="A999" t="str">
            <v>9960ABT-SS-140 1</v>
          </cell>
          <cell r="B999" t="str">
            <v>ASMVIR1</v>
          </cell>
          <cell r="C999" t="str">
            <v>N</v>
          </cell>
          <cell r="D999" t="str">
            <v>TH. BAL. VLV. SxS TP-140°F 1</v>
          </cell>
          <cell r="E999" t="str">
            <v>670779729312</v>
          </cell>
          <cell r="F999" t="str">
            <v>ABTB</v>
          </cell>
          <cell r="G999" t="str">
            <v>BRASS</v>
          </cell>
          <cell r="H999">
            <v>786.7</v>
          </cell>
          <cell r="I999">
            <v>0</v>
          </cell>
          <cell r="J999">
            <v>45308</v>
          </cell>
          <cell r="K999" t="str">
            <v>Italy</v>
          </cell>
          <cell r="L999" t="str">
            <v>28</v>
          </cell>
        </row>
        <row r="1000">
          <cell r="A1000" t="str">
            <v>9960ABT-SS-140 1/2</v>
          </cell>
          <cell r="B1000" t="str">
            <v>ASMVIR1</v>
          </cell>
          <cell r="C1000" t="str">
            <v>N</v>
          </cell>
          <cell r="D1000" t="str">
            <v>TH. BAL. VLV. SxS TP-140°F 1/2</v>
          </cell>
          <cell r="E1000" t="str">
            <v>670779729213</v>
          </cell>
          <cell r="F1000" t="str">
            <v>ABTB</v>
          </cell>
          <cell r="G1000" t="str">
            <v>BRASS</v>
          </cell>
          <cell r="H1000">
            <v>424.56</v>
          </cell>
          <cell r="I1000">
            <v>0</v>
          </cell>
          <cell r="J1000">
            <v>45308</v>
          </cell>
          <cell r="K1000" t="str">
            <v>Italy</v>
          </cell>
          <cell r="L1000" t="str">
            <v>36</v>
          </cell>
          <cell r="M1000" t="str">
            <v>0.803</v>
          </cell>
        </row>
        <row r="1001">
          <cell r="A1001" t="str">
            <v>9960ABT-SS-140 3/4</v>
          </cell>
          <cell r="B1001" t="str">
            <v>ASMVIR1</v>
          </cell>
          <cell r="C1001" t="str">
            <v>N</v>
          </cell>
          <cell r="D1001" t="str">
            <v>TH. BAL. VLV. SxS TP-140°F 3/4</v>
          </cell>
          <cell r="E1001" t="str">
            <v>670779729268</v>
          </cell>
          <cell r="F1001" t="str">
            <v>ABTB</v>
          </cell>
          <cell r="G1001" t="str">
            <v>BRASS</v>
          </cell>
          <cell r="H1001">
            <v>456.22</v>
          </cell>
          <cell r="I1001">
            <v>0</v>
          </cell>
          <cell r="J1001">
            <v>45308</v>
          </cell>
          <cell r="K1001" t="str">
            <v>Italy</v>
          </cell>
          <cell r="L1001" t="str">
            <v>32</v>
          </cell>
        </row>
        <row r="1002">
          <cell r="A1002" t="str">
            <v>9960ABT-SS-150 1</v>
          </cell>
          <cell r="B1002" t="str">
            <v>ASMVIR1</v>
          </cell>
          <cell r="C1002" t="str">
            <v>N</v>
          </cell>
          <cell r="D1002" t="str">
            <v>TH. BAL. VLV. SxS TP-150°F 1</v>
          </cell>
          <cell r="E1002" t="str">
            <v>670779729329</v>
          </cell>
          <cell r="F1002" t="str">
            <v>ABTB</v>
          </cell>
          <cell r="G1002" t="str">
            <v>BRASS</v>
          </cell>
          <cell r="H1002">
            <v>786.7</v>
          </cell>
          <cell r="I1002">
            <v>0</v>
          </cell>
          <cell r="J1002">
            <v>45308</v>
          </cell>
          <cell r="K1002" t="str">
            <v>Italy</v>
          </cell>
          <cell r="L1002" t="str">
            <v>28</v>
          </cell>
        </row>
        <row r="1003">
          <cell r="A1003" t="str">
            <v>9960ABT-SS-150 1/2</v>
          </cell>
          <cell r="B1003" t="str">
            <v>ASMVIR1</v>
          </cell>
          <cell r="C1003" t="str">
            <v>N</v>
          </cell>
          <cell r="D1003" t="str">
            <v>TH. BAL. VLV. SxS TP-150°F 1/2</v>
          </cell>
          <cell r="E1003" t="str">
            <v>670779729220</v>
          </cell>
          <cell r="F1003" t="str">
            <v>ABTB</v>
          </cell>
          <cell r="G1003" t="str">
            <v>BRASS</v>
          </cell>
          <cell r="H1003">
            <v>424.56</v>
          </cell>
          <cell r="I1003">
            <v>0</v>
          </cell>
          <cell r="J1003">
            <v>45308</v>
          </cell>
          <cell r="K1003" t="str">
            <v>Italy</v>
          </cell>
          <cell r="L1003" t="str">
            <v>36</v>
          </cell>
          <cell r="M1003" t="str">
            <v>0.803</v>
          </cell>
        </row>
        <row r="1004">
          <cell r="A1004" t="str">
            <v>9960ABT-SS-150 3/4</v>
          </cell>
          <cell r="B1004" t="str">
            <v>ASMVIR1</v>
          </cell>
          <cell r="C1004" t="str">
            <v>N</v>
          </cell>
          <cell r="D1004" t="str">
            <v>TH. BAL. VLV. SxS TP-150°F 3/4</v>
          </cell>
          <cell r="E1004" t="str">
            <v>670779729275</v>
          </cell>
          <cell r="F1004" t="str">
            <v>ABTB</v>
          </cell>
          <cell r="G1004" t="str">
            <v>BRASS</v>
          </cell>
          <cell r="H1004">
            <v>456.22</v>
          </cell>
          <cell r="I1004">
            <v>0</v>
          </cell>
          <cell r="J1004">
            <v>45308</v>
          </cell>
          <cell r="K1004" t="str">
            <v>Italy</v>
          </cell>
          <cell r="L1004" t="str">
            <v>32</v>
          </cell>
        </row>
        <row r="1005">
          <cell r="A1005" t="str">
            <v>3300AB 3/4</v>
          </cell>
          <cell r="B1005" t="str">
            <v>VIR C</v>
          </cell>
          <cell r="C1005" t="str">
            <v>N</v>
          </cell>
          <cell r="D1005" t="str">
            <v>LOW LEAD TNKLS FNPTXC</v>
          </cell>
          <cell r="E1005" t="str">
            <v>670779722177</v>
          </cell>
          <cell r="F1005" t="str">
            <v>ABTW</v>
          </cell>
          <cell r="G1005" t="str">
            <v>BRASS AB</v>
          </cell>
          <cell r="H1005">
            <v>263.23</v>
          </cell>
          <cell r="I1005">
            <v>2951</v>
          </cell>
          <cell r="J1005">
            <v>43787</v>
          </cell>
          <cell r="K1005" t="str">
            <v>China</v>
          </cell>
          <cell r="L1005" t="str">
            <v>24</v>
          </cell>
          <cell r="M1005" t="str">
            <v>0</v>
          </cell>
        </row>
        <row r="1006">
          <cell r="A1006" t="str">
            <v>3301AB 3/4</v>
          </cell>
          <cell r="B1006" t="str">
            <v>VIR C</v>
          </cell>
          <cell r="C1006" t="str">
            <v>N</v>
          </cell>
          <cell r="D1006" t="str">
            <v>LOW LEAD TNKLS FNPTXC HOT</v>
          </cell>
          <cell r="E1006" t="str">
            <v>670779722184</v>
          </cell>
          <cell r="F1006" t="str">
            <v>ABTW</v>
          </cell>
          <cell r="H1006">
            <v>131.62</v>
          </cell>
          <cell r="I1006">
            <v>0</v>
          </cell>
          <cell r="J1006">
            <v>43830</v>
          </cell>
          <cell r="K1006" t="str">
            <v>China</v>
          </cell>
          <cell r="M1006" t="str">
            <v>.892</v>
          </cell>
        </row>
        <row r="1007">
          <cell r="A1007" t="str">
            <v>3302AB 3/4</v>
          </cell>
          <cell r="B1007" t="str">
            <v>VIR C</v>
          </cell>
          <cell r="C1007" t="str">
            <v>N</v>
          </cell>
          <cell r="D1007" t="str">
            <v>LOW LEAD TNKLS FNPTXC COLD</v>
          </cell>
          <cell r="E1007" t="str">
            <v>670779722191</v>
          </cell>
          <cell r="F1007" t="str">
            <v>ABTW</v>
          </cell>
          <cell r="H1007">
            <v>131.62</v>
          </cell>
          <cell r="I1007">
            <v>0</v>
          </cell>
          <cell r="J1007">
            <v>43830</v>
          </cell>
          <cell r="K1007" t="str">
            <v>China</v>
          </cell>
          <cell r="M1007" t="str">
            <v>.892</v>
          </cell>
        </row>
        <row r="1008">
          <cell r="A1008" t="str">
            <v>3320AB 3/4</v>
          </cell>
          <cell r="B1008" t="str">
            <v>VIR C</v>
          </cell>
          <cell r="C1008" t="str">
            <v>N</v>
          </cell>
          <cell r="D1008" t="str">
            <v>LOW LEAD TNKL FNPTxFNPT</v>
          </cell>
          <cell r="E1008" t="str">
            <v>670779722207</v>
          </cell>
          <cell r="F1008" t="str">
            <v>ABTW</v>
          </cell>
          <cell r="G1008" t="str">
            <v>BRASS AB</v>
          </cell>
          <cell r="H1008">
            <v>263.23</v>
          </cell>
          <cell r="I1008">
            <v>2823</v>
          </cell>
          <cell r="J1008">
            <v>43787</v>
          </cell>
          <cell r="K1008" t="str">
            <v>China</v>
          </cell>
          <cell r="L1008" t="str">
            <v>24</v>
          </cell>
          <cell r="M1008" t="str">
            <v>0</v>
          </cell>
        </row>
        <row r="1009">
          <cell r="A1009" t="str">
            <v>3321AB 3/4</v>
          </cell>
          <cell r="B1009" t="str">
            <v>VIR C</v>
          </cell>
          <cell r="C1009" t="str">
            <v>N</v>
          </cell>
          <cell r="D1009" t="str">
            <v>LOW LEAD TNKLS FNPTXFNPT HOT</v>
          </cell>
          <cell r="E1009" t="str">
            <v>670779722214</v>
          </cell>
          <cell r="F1009" t="str">
            <v>ABTW</v>
          </cell>
          <cell r="H1009">
            <v>131.62</v>
          </cell>
          <cell r="I1009">
            <v>0</v>
          </cell>
          <cell r="J1009">
            <v>43830</v>
          </cell>
          <cell r="K1009" t="str">
            <v>China</v>
          </cell>
          <cell r="M1009" t="str">
            <v>.908</v>
          </cell>
        </row>
        <row r="1010">
          <cell r="A1010" t="str">
            <v>3322AB 3/4</v>
          </cell>
          <cell r="B1010" t="str">
            <v>VIR C</v>
          </cell>
          <cell r="C1010" t="str">
            <v>N</v>
          </cell>
          <cell r="D1010" t="str">
            <v>LOW LEAD TNKLS FNPTXFNPT COLD</v>
          </cell>
          <cell r="E1010" t="str">
            <v>670779722221</v>
          </cell>
          <cell r="F1010" t="str">
            <v>ABTW</v>
          </cell>
          <cell r="H1010">
            <v>131.62</v>
          </cell>
          <cell r="I1010">
            <v>0</v>
          </cell>
          <cell r="J1010">
            <v>43830</v>
          </cell>
          <cell r="K1010" t="str">
            <v>China</v>
          </cell>
          <cell r="M1010" t="str">
            <v>.908</v>
          </cell>
        </row>
        <row r="1011">
          <cell r="A1011" t="str">
            <v>3330AB 3/4</v>
          </cell>
          <cell r="B1011" t="str">
            <v>VIR C</v>
          </cell>
          <cell r="C1011" t="str">
            <v>N</v>
          </cell>
          <cell r="D1011" t="str">
            <v>LOW LEAD TNKLES EzPRESS</v>
          </cell>
          <cell r="E1011" t="str">
            <v>670779722238</v>
          </cell>
          <cell r="F1011" t="str">
            <v>ABTW</v>
          </cell>
          <cell r="G1011" t="str">
            <v>BRASS AB</v>
          </cell>
          <cell r="H1011">
            <v>274.5</v>
          </cell>
          <cell r="I1011">
            <v>832</v>
          </cell>
          <cell r="J1011">
            <v>43787</v>
          </cell>
          <cell r="K1011" t="str">
            <v>China</v>
          </cell>
          <cell r="L1011" t="str">
            <v>24</v>
          </cell>
          <cell r="M1011" t="str">
            <v>0</v>
          </cell>
        </row>
        <row r="1012">
          <cell r="A1012" t="str">
            <v>3331AB 3/4</v>
          </cell>
          <cell r="B1012" t="str">
            <v>VIR C</v>
          </cell>
          <cell r="C1012" t="str">
            <v>N</v>
          </cell>
          <cell r="D1012" t="str">
            <v>LOW LEAD TNKLS EzPRESS HOT</v>
          </cell>
          <cell r="E1012" t="str">
            <v>670779722245</v>
          </cell>
          <cell r="F1012" t="str">
            <v>ABTW</v>
          </cell>
          <cell r="H1012">
            <v>137.25</v>
          </cell>
          <cell r="I1012">
            <v>0</v>
          </cell>
          <cell r="J1012">
            <v>43830</v>
          </cell>
          <cell r="K1012" t="str">
            <v>China</v>
          </cell>
          <cell r="M1012" t="str">
            <v>.942</v>
          </cell>
        </row>
        <row r="1013">
          <cell r="A1013" t="str">
            <v>3332AB 3/4</v>
          </cell>
          <cell r="B1013" t="str">
            <v>VIR C</v>
          </cell>
          <cell r="C1013" t="str">
            <v>N</v>
          </cell>
          <cell r="D1013" t="str">
            <v>LOW LEAD TNKLS EzPRESS COLD</v>
          </cell>
          <cell r="E1013" t="str">
            <v>670779722252</v>
          </cell>
          <cell r="F1013" t="str">
            <v>ABTW</v>
          </cell>
          <cell r="H1013">
            <v>137.25</v>
          </cell>
          <cell r="I1013">
            <v>0</v>
          </cell>
          <cell r="J1013">
            <v>43830</v>
          </cell>
          <cell r="K1013" t="str">
            <v>China</v>
          </cell>
          <cell r="M1013" t="str">
            <v>.942</v>
          </cell>
        </row>
        <row r="1014">
          <cell r="A1014" t="str">
            <v>3400LRAB 3/4</v>
          </cell>
          <cell r="B1014" t="str">
            <v>VIR C</v>
          </cell>
          <cell r="C1014" t="str">
            <v>N</v>
          </cell>
          <cell r="D1014" t="str">
            <v>LLTNKLS FNPTX C W RELF EXT HOT</v>
          </cell>
          <cell r="E1014" t="str">
            <v>670779722986</v>
          </cell>
          <cell r="F1014" t="str">
            <v>ABTW</v>
          </cell>
          <cell r="H1014">
            <v>376.98</v>
          </cell>
          <cell r="I1014">
            <v>438</v>
          </cell>
          <cell r="J1014">
            <v>43937</v>
          </cell>
          <cell r="K1014" t="str">
            <v>China</v>
          </cell>
          <cell r="L1014" t="str">
            <v>9</v>
          </cell>
          <cell r="M1014" t="str">
            <v>3.63</v>
          </cell>
        </row>
        <row r="1015">
          <cell r="A1015" t="str">
            <v>3400LSAB 3/4</v>
          </cell>
          <cell r="B1015" t="str">
            <v>VIR C</v>
          </cell>
          <cell r="C1015" t="str">
            <v>N</v>
          </cell>
          <cell r="D1015" t="str">
            <v>LLTNKLS FNPTX C W RELF EXT HOT</v>
          </cell>
          <cell r="E1015" t="str">
            <v>670779723013</v>
          </cell>
          <cell r="F1015" t="str">
            <v>ABTW</v>
          </cell>
          <cell r="H1015">
            <v>406.18</v>
          </cell>
          <cell r="I1015">
            <v>0</v>
          </cell>
          <cell r="J1015">
            <v>43937</v>
          </cell>
          <cell r="K1015" t="str">
            <v>China</v>
          </cell>
          <cell r="L1015" t="str">
            <v>9</v>
          </cell>
          <cell r="M1015" t="str">
            <v>3.63</v>
          </cell>
        </row>
        <row r="1016">
          <cell r="A1016" t="str">
            <v>3400LTAB 3/4</v>
          </cell>
          <cell r="B1016" t="str">
            <v>VIR C</v>
          </cell>
          <cell r="C1016" t="str">
            <v>N</v>
          </cell>
          <cell r="D1016" t="str">
            <v>LLTNKLS FNPTX C W RELF EXT HOT</v>
          </cell>
          <cell r="E1016" t="str">
            <v>670779723044</v>
          </cell>
          <cell r="F1016" t="str">
            <v>ABTW</v>
          </cell>
          <cell r="H1016">
            <v>525.84</v>
          </cell>
          <cell r="I1016">
            <v>0</v>
          </cell>
          <cell r="J1016">
            <v>43937</v>
          </cell>
          <cell r="K1016" t="str">
            <v>China</v>
          </cell>
          <cell r="L1016" t="str">
            <v>9</v>
          </cell>
          <cell r="M1016" t="str">
            <v>4.29</v>
          </cell>
        </row>
        <row r="1017">
          <cell r="A1017" t="str">
            <v>3400RAB 1</v>
          </cell>
          <cell r="B1017" t="str">
            <v>ASMVIRC</v>
          </cell>
          <cell r="C1017" t="str">
            <v>N</v>
          </cell>
          <cell r="D1017" t="str">
            <v>LOW LEAD TNKLS FNPTXC C/W RELF</v>
          </cell>
          <cell r="E1017" t="str">
            <v>670779722351</v>
          </cell>
          <cell r="F1017" t="str">
            <v>ABTW</v>
          </cell>
          <cell r="H1017">
            <v>506.27</v>
          </cell>
          <cell r="I1017">
            <v>0</v>
          </cell>
          <cell r="J1017">
            <v>43852</v>
          </cell>
          <cell r="K1017" t="str">
            <v>China</v>
          </cell>
          <cell r="L1017" t="str">
            <v>9</v>
          </cell>
          <cell r="M1017" t="str">
            <v>4.30</v>
          </cell>
        </row>
        <row r="1018">
          <cell r="A1018" t="str">
            <v>3400RAB 3/4</v>
          </cell>
          <cell r="B1018" t="str">
            <v>ASMVIRC</v>
          </cell>
          <cell r="C1018" t="str">
            <v>N</v>
          </cell>
          <cell r="D1018" t="str">
            <v>LOW LEAD TNKLS FNPTXC C/W RELF</v>
          </cell>
          <cell r="E1018" t="str">
            <v>670779326054</v>
          </cell>
          <cell r="F1018" t="str">
            <v>ABTW</v>
          </cell>
          <cell r="H1018">
            <v>360.34</v>
          </cell>
          <cell r="I1018">
            <v>6062</v>
          </cell>
          <cell r="J1018">
            <v>40570</v>
          </cell>
          <cell r="K1018" t="str">
            <v>China</v>
          </cell>
          <cell r="L1018" t="str">
            <v>9</v>
          </cell>
          <cell r="M1018" t="str">
            <v>3.47</v>
          </cell>
        </row>
        <row r="1019">
          <cell r="A1019" t="str">
            <v>3400SAB 1</v>
          </cell>
          <cell r="B1019" t="str">
            <v>ASMVIRC</v>
          </cell>
          <cell r="C1019" t="str">
            <v>N</v>
          </cell>
          <cell r="D1019" t="str">
            <v>LOW LEAD TNKLS FNPTXC C/W RELF</v>
          </cell>
          <cell r="E1019" t="str">
            <v>670779722382</v>
          </cell>
          <cell r="F1019" t="str">
            <v>ABTW</v>
          </cell>
          <cell r="H1019">
            <v>527.16999999999996</v>
          </cell>
          <cell r="I1019">
            <v>9</v>
          </cell>
          <cell r="J1019">
            <v>43852</v>
          </cell>
          <cell r="K1019" t="str">
            <v>China</v>
          </cell>
          <cell r="L1019" t="str">
            <v>5</v>
          </cell>
          <cell r="M1019" t="str">
            <v>4.30</v>
          </cell>
        </row>
        <row r="1020">
          <cell r="A1020" t="str">
            <v>3400SAB 3/4</v>
          </cell>
          <cell r="B1020" t="str">
            <v>ASMVIRC</v>
          </cell>
          <cell r="C1020" t="str">
            <v>N</v>
          </cell>
          <cell r="D1020" t="str">
            <v>LOW LEAD TNKLS FNPTXC C/W RELF</v>
          </cell>
          <cell r="E1020" t="str">
            <v>670779722832</v>
          </cell>
          <cell r="F1020" t="str">
            <v>ABTW</v>
          </cell>
          <cell r="H1020">
            <v>388.2</v>
          </cell>
          <cell r="I1020">
            <v>0</v>
          </cell>
          <cell r="J1020">
            <v>43886</v>
          </cell>
          <cell r="K1020" t="str">
            <v>China</v>
          </cell>
          <cell r="L1020" t="str">
            <v>9</v>
          </cell>
          <cell r="M1020" t="str">
            <v>3.47</v>
          </cell>
        </row>
        <row r="1021">
          <cell r="A1021" t="str">
            <v>3400TAB 1</v>
          </cell>
          <cell r="B1021" t="str">
            <v>ASMVIR1</v>
          </cell>
          <cell r="C1021" t="str">
            <v>N</v>
          </cell>
          <cell r="D1021" t="str">
            <v>LOW LEAD TNKLS FNPTXC C/W RELF</v>
          </cell>
          <cell r="E1021" t="str">
            <v>670779324067</v>
          </cell>
          <cell r="F1021" t="str">
            <v>ABTW</v>
          </cell>
          <cell r="H1021">
            <v>592.32000000000005</v>
          </cell>
          <cell r="I1021">
            <v>0</v>
          </cell>
          <cell r="J1021">
            <v>40570</v>
          </cell>
          <cell r="K1021" t="str">
            <v>Italy</v>
          </cell>
          <cell r="L1021" t="str">
            <v>5</v>
          </cell>
          <cell r="M1021" t="str">
            <v>5.04</v>
          </cell>
        </row>
        <row r="1022">
          <cell r="A1022" t="str">
            <v>3400TAB 3/4</v>
          </cell>
          <cell r="B1022" t="str">
            <v>ASMVIRC</v>
          </cell>
          <cell r="C1022" t="str">
            <v>N</v>
          </cell>
          <cell r="D1022" t="str">
            <v>LOW LEAD TNKLS FNPTXC C/W RELF</v>
          </cell>
          <cell r="E1022" t="str">
            <v>670779324050</v>
          </cell>
          <cell r="F1022" t="str">
            <v>ABTW</v>
          </cell>
          <cell r="H1022">
            <v>506.05</v>
          </cell>
          <cell r="I1022">
            <v>1</v>
          </cell>
          <cell r="J1022">
            <v>40570</v>
          </cell>
          <cell r="K1022" t="str">
            <v>China</v>
          </cell>
          <cell r="L1022" t="str">
            <v>5</v>
          </cell>
          <cell r="M1022" t="str">
            <v>4.21</v>
          </cell>
        </row>
        <row r="1023">
          <cell r="A1023" t="str">
            <v>3401AB 1</v>
          </cell>
          <cell r="B1023" t="str">
            <v>VIR C</v>
          </cell>
          <cell r="C1023" t="str">
            <v>N</v>
          </cell>
          <cell r="D1023" t="str">
            <v>LOW LEAD FLUSH MT TANKLESS HOT</v>
          </cell>
          <cell r="E1023" t="str">
            <v>670779310060</v>
          </cell>
          <cell r="F1023" t="str">
            <v>ABTW</v>
          </cell>
          <cell r="H1023">
            <v>348.49</v>
          </cell>
          <cell r="I1023">
            <v>0</v>
          </cell>
          <cell r="J1023">
            <v>40570</v>
          </cell>
          <cell r="K1023" t="str">
            <v>China</v>
          </cell>
          <cell r="L1023" t="str">
            <v>25</v>
          </cell>
          <cell r="M1023" t="str">
            <v>0</v>
          </cell>
        </row>
        <row r="1024">
          <cell r="A1024" t="str">
            <v>3401AB 3/4</v>
          </cell>
          <cell r="B1024" t="str">
            <v>VIR C</v>
          </cell>
          <cell r="C1024" t="str">
            <v>N</v>
          </cell>
          <cell r="D1024" t="str">
            <v>LOW LEAD FLUSH MT TANKLESS HOT</v>
          </cell>
          <cell r="E1024" t="str">
            <v>670779310053</v>
          </cell>
          <cell r="F1024" t="str">
            <v>ABTW</v>
          </cell>
          <cell r="H1024">
            <v>203.72</v>
          </cell>
          <cell r="I1024">
            <v>1</v>
          </cell>
          <cell r="J1024">
            <v>40570</v>
          </cell>
          <cell r="K1024" t="str">
            <v>China</v>
          </cell>
          <cell r="L1024" t="str">
            <v>25</v>
          </cell>
          <cell r="M1024" t="str">
            <v>0</v>
          </cell>
        </row>
        <row r="1025">
          <cell r="A1025" t="str">
            <v>3401LAB 3/4</v>
          </cell>
          <cell r="B1025" t="str">
            <v>VIR 1</v>
          </cell>
          <cell r="C1025" t="str">
            <v>N</v>
          </cell>
          <cell r="D1025" t="str">
            <v>LOW LEAD SOLDER TNKLS EXT HOT</v>
          </cell>
          <cell r="E1025" t="str">
            <v>670779723136</v>
          </cell>
          <cell r="F1025" t="str">
            <v>ABTW</v>
          </cell>
          <cell r="G1025" t="str">
            <v>BRASS AB</v>
          </cell>
          <cell r="H1025">
            <v>188.23</v>
          </cell>
          <cell r="I1025">
            <v>0</v>
          </cell>
          <cell r="J1025">
            <v>43928</v>
          </cell>
          <cell r="K1025" t="str">
            <v>Italy</v>
          </cell>
          <cell r="L1025" t="str">
            <v>18</v>
          </cell>
          <cell r="M1025" t="str">
            <v>01.58</v>
          </cell>
        </row>
        <row r="1026">
          <cell r="A1026" t="str">
            <v>3402AB 1</v>
          </cell>
          <cell r="B1026" t="str">
            <v>VIR C</v>
          </cell>
          <cell r="C1026" t="str">
            <v>N</v>
          </cell>
          <cell r="D1026" t="str">
            <v>LOW LEAD FLUSH MT TNKLESS COLD</v>
          </cell>
          <cell r="E1026" t="str">
            <v>670779309064</v>
          </cell>
          <cell r="F1026" t="str">
            <v>ABTW</v>
          </cell>
          <cell r="H1026">
            <v>348.49</v>
          </cell>
          <cell r="I1026">
            <v>0</v>
          </cell>
          <cell r="J1026">
            <v>40570</v>
          </cell>
          <cell r="K1026" t="str">
            <v>China</v>
          </cell>
          <cell r="L1026" t="str">
            <v>25</v>
          </cell>
          <cell r="M1026" t="str">
            <v>0</v>
          </cell>
        </row>
        <row r="1027">
          <cell r="A1027" t="str">
            <v>3402AB 3/4</v>
          </cell>
          <cell r="B1027" t="str">
            <v>VIR C</v>
          </cell>
          <cell r="C1027" t="str">
            <v>N</v>
          </cell>
          <cell r="D1027" t="str">
            <v>LOW LEAD FLUSH MT TNKLESS COLD</v>
          </cell>
          <cell r="E1027" t="str">
            <v>670779309057</v>
          </cell>
          <cell r="F1027" t="str">
            <v>ABTW</v>
          </cell>
          <cell r="H1027">
            <v>203.72</v>
          </cell>
          <cell r="I1027">
            <v>0</v>
          </cell>
          <cell r="J1027">
            <v>40570</v>
          </cell>
          <cell r="K1027" t="str">
            <v>China</v>
          </cell>
          <cell r="L1027" t="str">
            <v>25</v>
          </cell>
          <cell r="M1027" t="str">
            <v>0</v>
          </cell>
        </row>
        <row r="1028">
          <cell r="A1028" t="str">
            <v>3402AB-R 1</v>
          </cell>
          <cell r="B1028" t="str">
            <v>VIR C</v>
          </cell>
          <cell r="C1028" t="str">
            <v>N</v>
          </cell>
          <cell r="D1028" t="str">
            <v>LOW LEAD TNKLESS COLD BLUE HAN</v>
          </cell>
          <cell r="E1028" t="str">
            <v>670779726236</v>
          </cell>
          <cell r="F1028" t="str">
            <v>ABTW</v>
          </cell>
          <cell r="H1028">
            <v>348.49</v>
          </cell>
          <cell r="I1028">
            <v>0</v>
          </cell>
          <cell r="J1028">
            <v>44517</v>
          </cell>
          <cell r="K1028" t="str">
            <v>China</v>
          </cell>
          <cell r="L1028" t="str">
            <v>25</v>
          </cell>
          <cell r="M1028" t="str">
            <v>0</v>
          </cell>
        </row>
        <row r="1029">
          <cell r="A1029" t="str">
            <v>3402AB-R 3/4</v>
          </cell>
          <cell r="B1029" t="str">
            <v>VIR 1</v>
          </cell>
          <cell r="C1029" t="str">
            <v>N</v>
          </cell>
          <cell r="D1029" t="str">
            <v>LOW LEAD TNKLESS COLD BLUE HAN</v>
          </cell>
          <cell r="E1029" t="str">
            <v>670779726243</v>
          </cell>
          <cell r="F1029" t="str">
            <v>ABTW</v>
          </cell>
          <cell r="H1029">
            <v>177.15</v>
          </cell>
          <cell r="I1029">
            <v>90</v>
          </cell>
          <cell r="J1029">
            <v>44517</v>
          </cell>
          <cell r="K1029" t="str">
            <v>Italy</v>
          </cell>
          <cell r="L1029" t="str">
            <v>25</v>
          </cell>
          <cell r="M1029" t="str">
            <v>0</v>
          </cell>
        </row>
        <row r="1030">
          <cell r="A1030" t="str">
            <v>3420LRAB 3/4</v>
          </cell>
          <cell r="B1030" t="str">
            <v>VIR C</v>
          </cell>
          <cell r="C1030" t="str">
            <v>N</v>
          </cell>
          <cell r="D1030" t="str">
            <v>LLTNKLS FNPTXFNPT W/RV EXT HOT</v>
          </cell>
          <cell r="E1030" t="str">
            <v>670779722993</v>
          </cell>
          <cell r="F1030" t="str">
            <v>ABTW</v>
          </cell>
          <cell r="H1030">
            <v>376.98</v>
          </cell>
          <cell r="I1030">
            <v>709</v>
          </cell>
          <cell r="J1030">
            <v>43937</v>
          </cell>
          <cell r="K1030" t="str">
            <v>China</v>
          </cell>
          <cell r="L1030" t="str">
            <v>9</v>
          </cell>
          <cell r="M1030" t="str">
            <v>3.64</v>
          </cell>
        </row>
        <row r="1031">
          <cell r="A1031" t="str">
            <v>3420LSAB 3/4</v>
          </cell>
          <cell r="B1031" t="str">
            <v>VIR C</v>
          </cell>
          <cell r="C1031" t="str">
            <v>N</v>
          </cell>
          <cell r="D1031" t="str">
            <v>LLTNKLS FNPTXFNPT W/RV EXT HOT</v>
          </cell>
          <cell r="E1031" t="str">
            <v>670779723020</v>
          </cell>
          <cell r="F1031" t="str">
            <v>ABTW</v>
          </cell>
          <cell r="H1031">
            <v>406.18</v>
          </cell>
          <cell r="I1031">
            <v>0</v>
          </cell>
          <cell r="J1031">
            <v>43937</v>
          </cell>
          <cell r="K1031" t="str">
            <v>China</v>
          </cell>
          <cell r="L1031" t="str">
            <v>9</v>
          </cell>
          <cell r="M1031" t="str">
            <v>3.64</v>
          </cell>
        </row>
        <row r="1032">
          <cell r="A1032" t="str">
            <v>3420LTAB 3/4</v>
          </cell>
          <cell r="B1032" t="str">
            <v>VIR C</v>
          </cell>
          <cell r="C1032" t="str">
            <v>N</v>
          </cell>
          <cell r="D1032" t="str">
            <v>LLTNKLS FNPTXFNPT W/RV EXT HOT</v>
          </cell>
          <cell r="E1032" t="str">
            <v>670779723051</v>
          </cell>
          <cell r="F1032" t="str">
            <v>ABTW</v>
          </cell>
          <cell r="H1032">
            <v>525.84</v>
          </cell>
          <cell r="I1032">
            <v>0</v>
          </cell>
          <cell r="J1032">
            <v>43937</v>
          </cell>
          <cell r="K1032" t="str">
            <v>China</v>
          </cell>
          <cell r="L1032" t="str">
            <v>9</v>
          </cell>
          <cell r="M1032" t="str">
            <v>4.31</v>
          </cell>
        </row>
        <row r="1033">
          <cell r="A1033" t="str">
            <v>3420RAB 1</v>
          </cell>
          <cell r="B1033" t="str">
            <v>ASMVIRC</v>
          </cell>
          <cell r="C1033" t="str">
            <v>N</v>
          </cell>
          <cell r="D1033" t="str">
            <v>LOWLEAD TNKLS FNPTXFNPT C/W RE</v>
          </cell>
          <cell r="E1033" t="str">
            <v>670779722368</v>
          </cell>
          <cell r="F1033" t="str">
            <v>ABTW</v>
          </cell>
          <cell r="H1033">
            <v>506.27</v>
          </cell>
          <cell r="I1033">
            <v>0</v>
          </cell>
          <cell r="J1033">
            <v>43852</v>
          </cell>
          <cell r="K1033" t="str">
            <v>China</v>
          </cell>
          <cell r="M1033" t="str">
            <v>4.61</v>
          </cell>
        </row>
        <row r="1034">
          <cell r="A1034" t="str">
            <v>3420RAB 3/4</v>
          </cell>
          <cell r="B1034" t="str">
            <v>ASMVIRC</v>
          </cell>
          <cell r="C1034" t="str">
            <v>N</v>
          </cell>
          <cell r="D1034" t="str">
            <v>LOW LEAD TNKL FNPTxFNPT C/W RV</v>
          </cell>
          <cell r="E1034" t="str">
            <v>670779322056</v>
          </cell>
          <cell r="F1034" t="str">
            <v>ABTW</v>
          </cell>
          <cell r="H1034">
            <v>360.34</v>
          </cell>
          <cell r="I1034">
            <v>15776</v>
          </cell>
          <cell r="J1034">
            <v>40570</v>
          </cell>
          <cell r="K1034" t="str">
            <v>China</v>
          </cell>
          <cell r="L1034" t="str">
            <v>9</v>
          </cell>
          <cell r="M1034" t="str">
            <v>3.50</v>
          </cell>
        </row>
        <row r="1035">
          <cell r="A1035" t="str">
            <v>3420SAB 1</v>
          </cell>
          <cell r="B1035" t="str">
            <v>ASMVIRC</v>
          </cell>
          <cell r="C1035" t="str">
            <v>N</v>
          </cell>
          <cell r="D1035" t="str">
            <v>LOWLEAD TNKLS FNPTXFNPT C/W RE</v>
          </cell>
          <cell r="E1035" t="str">
            <v>670779722399</v>
          </cell>
          <cell r="F1035" t="str">
            <v>ABTW</v>
          </cell>
          <cell r="H1035">
            <v>527.16999999999996</v>
          </cell>
          <cell r="I1035">
            <v>9</v>
          </cell>
          <cell r="J1035">
            <v>43852</v>
          </cell>
          <cell r="K1035" t="str">
            <v>China</v>
          </cell>
          <cell r="L1035" t="str">
            <v>5</v>
          </cell>
          <cell r="M1035" t="str">
            <v>4.61</v>
          </cell>
        </row>
        <row r="1036">
          <cell r="A1036" t="str">
            <v>3420SAB 3/4</v>
          </cell>
          <cell r="B1036" t="str">
            <v>ASMVIRC</v>
          </cell>
          <cell r="C1036" t="str">
            <v>N</v>
          </cell>
          <cell r="D1036" t="str">
            <v>LOWLEAD TNKLS FNPTXFNPT C/W RE</v>
          </cell>
          <cell r="E1036" t="str">
            <v>670779722849</v>
          </cell>
          <cell r="F1036" t="str">
            <v>ABTW</v>
          </cell>
          <cell r="G1036" t="str">
            <v>BRASS AB</v>
          </cell>
          <cell r="H1036">
            <v>388.2</v>
          </cell>
          <cell r="I1036">
            <v>0</v>
          </cell>
          <cell r="J1036">
            <v>43886</v>
          </cell>
          <cell r="K1036" t="str">
            <v>China</v>
          </cell>
          <cell r="L1036" t="str">
            <v>9</v>
          </cell>
          <cell r="M1036" t="str">
            <v>4.06</v>
          </cell>
        </row>
        <row r="1037">
          <cell r="A1037" t="str">
            <v>3420TAB 1</v>
          </cell>
          <cell r="B1037" t="str">
            <v>ASMVIR1</v>
          </cell>
          <cell r="C1037" t="str">
            <v>N</v>
          </cell>
          <cell r="D1037" t="str">
            <v>LOW LEAD TNKL FNPTXFNPT C/W RV</v>
          </cell>
          <cell r="E1037" t="str">
            <v>670779321066</v>
          </cell>
          <cell r="F1037" t="str">
            <v>ABTW</v>
          </cell>
          <cell r="H1037">
            <v>592.32000000000005</v>
          </cell>
          <cell r="I1037">
            <v>4</v>
          </cell>
          <cell r="J1037">
            <v>40570</v>
          </cell>
          <cell r="K1037" t="str">
            <v>Italy</v>
          </cell>
          <cell r="L1037" t="str">
            <v>5</v>
          </cell>
          <cell r="M1037" t="str">
            <v>5.35</v>
          </cell>
        </row>
        <row r="1038">
          <cell r="A1038" t="str">
            <v>3420TAB 3/4</v>
          </cell>
          <cell r="B1038" t="str">
            <v>ASMVIRC</v>
          </cell>
          <cell r="C1038" t="str">
            <v>N</v>
          </cell>
          <cell r="D1038" t="str">
            <v>LOW LEAD TNKL FNPTXFNPT C/W RV</v>
          </cell>
          <cell r="E1038" t="str">
            <v>670779321059</v>
          </cell>
          <cell r="F1038" t="str">
            <v>ABTW</v>
          </cell>
          <cell r="H1038">
            <v>506.05</v>
          </cell>
          <cell r="I1038">
            <v>10</v>
          </cell>
          <cell r="J1038">
            <v>40570</v>
          </cell>
          <cell r="K1038" t="str">
            <v>China</v>
          </cell>
          <cell r="L1038" t="str">
            <v>9</v>
          </cell>
          <cell r="M1038" t="str">
            <v>4.82</v>
          </cell>
        </row>
        <row r="1039">
          <cell r="A1039" t="str">
            <v>3421AB 1</v>
          </cell>
          <cell r="B1039" t="str">
            <v>VIR C</v>
          </cell>
          <cell r="C1039" t="str">
            <v>N</v>
          </cell>
          <cell r="D1039" t="str">
            <v>LOW LEAD FLUSH MT TANKLESS HOT</v>
          </cell>
          <cell r="E1039" t="str">
            <v>670779306063</v>
          </cell>
          <cell r="F1039" t="str">
            <v>ABTW</v>
          </cell>
          <cell r="H1039">
            <v>348.49</v>
          </cell>
          <cell r="I1039">
            <v>37</v>
          </cell>
          <cell r="J1039">
            <v>40570</v>
          </cell>
          <cell r="K1039" t="str">
            <v>China</v>
          </cell>
          <cell r="L1039" t="str">
            <v>25</v>
          </cell>
          <cell r="M1039" t="str">
            <v>0</v>
          </cell>
        </row>
        <row r="1040">
          <cell r="A1040" t="str">
            <v>3421AB 3/4</v>
          </cell>
          <cell r="B1040" t="str">
            <v>VIR C</v>
          </cell>
          <cell r="C1040" t="str">
            <v>N</v>
          </cell>
          <cell r="D1040" t="str">
            <v>LOW LEAD FLUSH MT TANKLESS HOT</v>
          </cell>
          <cell r="E1040" t="str">
            <v>670779306056</v>
          </cell>
          <cell r="F1040" t="str">
            <v>ABTW</v>
          </cell>
          <cell r="H1040">
            <v>203.72</v>
          </cell>
          <cell r="I1040">
            <v>190</v>
          </cell>
          <cell r="J1040">
            <v>40570</v>
          </cell>
          <cell r="K1040" t="str">
            <v>China</v>
          </cell>
          <cell r="L1040" t="str">
            <v>25</v>
          </cell>
          <cell r="M1040" t="str">
            <v>0</v>
          </cell>
        </row>
        <row r="1041">
          <cell r="A1041" t="str">
            <v>3421LAB 3/4</v>
          </cell>
          <cell r="B1041" t="str">
            <v>VIR C</v>
          </cell>
          <cell r="C1041" t="str">
            <v>N</v>
          </cell>
          <cell r="D1041" t="str">
            <v>LOW LEAD THRD TNKLS EXT HOT</v>
          </cell>
          <cell r="E1041" t="str">
            <v>670779723143</v>
          </cell>
          <cell r="F1041" t="str">
            <v>ABTW</v>
          </cell>
          <cell r="H1041">
            <v>216.48</v>
          </cell>
          <cell r="I1041">
            <v>0</v>
          </cell>
          <cell r="J1041">
            <v>43928</v>
          </cell>
          <cell r="K1041" t="str">
            <v>China</v>
          </cell>
          <cell r="L1041" t="str">
            <v>18</v>
          </cell>
          <cell r="M1041" t="str">
            <v>1.60</v>
          </cell>
        </row>
        <row r="1042">
          <cell r="A1042" t="str">
            <v>3422AB 1</v>
          </cell>
          <cell r="B1042" t="str">
            <v>VIR C</v>
          </cell>
          <cell r="C1042" t="str">
            <v>N</v>
          </cell>
          <cell r="D1042" t="str">
            <v>LOW LEAD FLUSH MT TNKLESS COLD</v>
          </cell>
          <cell r="E1042" t="str">
            <v>670779304069</v>
          </cell>
          <cell r="F1042" t="str">
            <v>ABTW</v>
          </cell>
          <cell r="H1042">
            <v>348.49</v>
          </cell>
          <cell r="I1042">
            <v>1</v>
          </cell>
          <cell r="J1042">
            <v>40570</v>
          </cell>
          <cell r="K1042" t="str">
            <v>China</v>
          </cell>
          <cell r="L1042" t="str">
            <v>25</v>
          </cell>
          <cell r="M1042" t="str">
            <v>0</v>
          </cell>
        </row>
        <row r="1043">
          <cell r="A1043" t="str">
            <v>3422AB 3/4</v>
          </cell>
          <cell r="B1043" t="str">
            <v>VIR C</v>
          </cell>
          <cell r="C1043" t="str">
            <v>N</v>
          </cell>
          <cell r="D1043" t="str">
            <v>LOW LEAD FLUSH MT TNKLESS COLD</v>
          </cell>
          <cell r="E1043" t="str">
            <v>670779304052</v>
          </cell>
          <cell r="F1043" t="str">
            <v>ABTW</v>
          </cell>
          <cell r="H1043">
            <v>203.72</v>
          </cell>
          <cell r="I1043">
            <v>58</v>
          </cell>
          <cell r="J1043">
            <v>40570</v>
          </cell>
          <cell r="K1043" t="str">
            <v>China</v>
          </cell>
          <cell r="L1043" t="str">
            <v>25</v>
          </cell>
          <cell r="M1043" t="str">
            <v>0</v>
          </cell>
        </row>
        <row r="1044">
          <cell r="A1044" t="str">
            <v>3430LRAB 3/4</v>
          </cell>
          <cell r="B1044" t="str">
            <v>VIR C</v>
          </cell>
          <cell r="C1044" t="str">
            <v>N</v>
          </cell>
          <cell r="D1044" t="str">
            <v>LLTNKLSS EzPRESS W/RV EXT HOT</v>
          </cell>
          <cell r="E1044" t="str">
            <v>670779723006</v>
          </cell>
          <cell r="F1044" t="str">
            <v>ABTW</v>
          </cell>
          <cell r="H1044">
            <v>395.13</v>
          </cell>
          <cell r="I1044">
            <v>52</v>
          </cell>
          <cell r="J1044">
            <v>43937</v>
          </cell>
          <cell r="K1044" t="str">
            <v>China</v>
          </cell>
          <cell r="L1044" t="str">
            <v>9</v>
          </cell>
          <cell r="M1044" t="str">
            <v>3.72</v>
          </cell>
        </row>
        <row r="1045">
          <cell r="A1045" t="str">
            <v>3430LSAB 3/4</v>
          </cell>
          <cell r="B1045" t="str">
            <v>VIR C</v>
          </cell>
          <cell r="C1045" t="str">
            <v>N</v>
          </cell>
          <cell r="D1045" t="str">
            <v>LLTNKLSS EzPRESS W/RV EXT HOT</v>
          </cell>
          <cell r="E1045" t="str">
            <v>670779723037</v>
          </cell>
          <cell r="F1045" t="str">
            <v>ABTW</v>
          </cell>
          <cell r="H1045">
            <v>427.1</v>
          </cell>
          <cell r="I1045">
            <v>0</v>
          </cell>
          <cell r="J1045">
            <v>43937</v>
          </cell>
          <cell r="K1045" t="str">
            <v>China</v>
          </cell>
          <cell r="L1045" t="str">
            <v>9</v>
          </cell>
          <cell r="M1045" t="str">
            <v>3.72</v>
          </cell>
        </row>
        <row r="1046">
          <cell r="A1046" t="str">
            <v>3430LTAB 3/4</v>
          </cell>
          <cell r="B1046" t="str">
            <v>VIR C</v>
          </cell>
          <cell r="C1046" t="str">
            <v>N</v>
          </cell>
          <cell r="D1046" t="str">
            <v>LLTNKLSS EzPRESS W/RV EXT HOT</v>
          </cell>
          <cell r="E1046" t="str">
            <v>670779723068</v>
          </cell>
          <cell r="F1046" t="str">
            <v>ABTW</v>
          </cell>
          <cell r="H1046">
            <v>547.41999999999996</v>
          </cell>
          <cell r="I1046">
            <v>0</v>
          </cell>
          <cell r="J1046">
            <v>43937</v>
          </cell>
          <cell r="K1046" t="str">
            <v>China</v>
          </cell>
          <cell r="L1046" t="str">
            <v>9</v>
          </cell>
          <cell r="M1046" t="str">
            <v>4.45</v>
          </cell>
        </row>
        <row r="1047">
          <cell r="A1047" t="str">
            <v>3430RAB 1</v>
          </cell>
          <cell r="B1047" t="str">
            <v>ASMVIRC</v>
          </cell>
          <cell r="C1047" t="str">
            <v>N</v>
          </cell>
          <cell r="D1047" t="str">
            <v>LOW LEAD TNKLS FNPTXC C/W RELF</v>
          </cell>
          <cell r="E1047" t="str">
            <v>670779722375</v>
          </cell>
          <cell r="F1047" t="str">
            <v>ABTW</v>
          </cell>
          <cell r="H1047">
            <v>553.73</v>
          </cell>
          <cell r="I1047">
            <v>1</v>
          </cell>
          <cell r="J1047">
            <v>43852</v>
          </cell>
          <cell r="K1047" t="str">
            <v>China</v>
          </cell>
          <cell r="M1047" t="str">
            <v>4.67</v>
          </cell>
        </row>
        <row r="1048">
          <cell r="A1048" t="str">
            <v>3430RAB 3/4</v>
          </cell>
          <cell r="B1048" t="str">
            <v>ASMVIRC</v>
          </cell>
          <cell r="C1048" t="str">
            <v>N</v>
          </cell>
          <cell r="D1048" t="str">
            <v>LOW LEAD TNKLES EzPRESS C/W RV</v>
          </cell>
          <cell r="E1048" t="str">
            <v>670779716398</v>
          </cell>
          <cell r="F1048" t="str">
            <v>ABTW</v>
          </cell>
          <cell r="H1048">
            <v>378.35</v>
          </cell>
          <cell r="I1048">
            <v>6233</v>
          </cell>
          <cell r="J1048">
            <v>40570</v>
          </cell>
          <cell r="K1048" t="str">
            <v>China</v>
          </cell>
          <cell r="L1048" t="str">
            <v>9</v>
          </cell>
          <cell r="M1048" t="str">
            <v>3.56</v>
          </cell>
        </row>
        <row r="1049">
          <cell r="A1049" t="str">
            <v>3430SAB 1</v>
          </cell>
          <cell r="B1049" t="str">
            <v>ASMVIRC</v>
          </cell>
          <cell r="C1049" t="str">
            <v>N</v>
          </cell>
          <cell r="D1049" t="str">
            <v>LOW LEAD TNKLS FNPTXC C/W RELF</v>
          </cell>
          <cell r="E1049" t="str">
            <v>670779722405</v>
          </cell>
          <cell r="F1049" t="str">
            <v>ABTW</v>
          </cell>
          <cell r="H1049">
            <v>574.64</v>
          </cell>
          <cell r="I1049">
            <v>0</v>
          </cell>
          <cell r="J1049">
            <v>43852</v>
          </cell>
          <cell r="K1049" t="str">
            <v>China</v>
          </cell>
          <cell r="L1049" t="str">
            <v>5</v>
          </cell>
          <cell r="M1049" t="str">
            <v>4.67</v>
          </cell>
        </row>
        <row r="1050">
          <cell r="A1050" t="str">
            <v>3430SAB 3/4</v>
          </cell>
          <cell r="B1050" t="str">
            <v>ASMVIRC</v>
          </cell>
          <cell r="C1050" t="str">
            <v>N</v>
          </cell>
          <cell r="D1050" t="str">
            <v>LOW LEAD TNKLS FNPTXC C/W RELF</v>
          </cell>
          <cell r="E1050" t="str">
            <v>670779722856</v>
          </cell>
          <cell r="F1050" t="str">
            <v>ABTW</v>
          </cell>
          <cell r="H1050">
            <v>408.95</v>
          </cell>
          <cell r="I1050">
            <v>9</v>
          </cell>
          <cell r="J1050">
            <v>43886</v>
          </cell>
          <cell r="K1050" t="str">
            <v>China</v>
          </cell>
          <cell r="L1050" t="str">
            <v>9</v>
          </cell>
          <cell r="M1050" t="str">
            <v>3.56</v>
          </cell>
        </row>
        <row r="1051">
          <cell r="A1051" t="str">
            <v>3430TAB 1</v>
          </cell>
          <cell r="B1051" t="str">
            <v>ASMVIRC</v>
          </cell>
          <cell r="C1051" t="str">
            <v>N</v>
          </cell>
          <cell r="D1051" t="str">
            <v>LOW LEAD TNKLES EzPRESS C/W RV</v>
          </cell>
          <cell r="E1051" t="str">
            <v>670779720494</v>
          </cell>
          <cell r="F1051" t="str">
            <v>ABTW</v>
          </cell>
          <cell r="G1051" t="str">
            <v>BRASS DZR</v>
          </cell>
          <cell r="H1051">
            <v>707.83</v>
          </cell>
          <cell r="I1051">
            <v>0</v>
          </cell>
          <cell r="J1051">
            <v>43474</v>
          </cell>
          <cell r="K1051" t="str">
            <v>China</v>
          </cell>
          <cell r="L1051" t="str">
            <v>5</v>
          </cell>
          <cell r="M1051" t="str">
            <v>5.41</v>
          </cell>
        </row>
        <row r="1052">
          <cell r="A1052" t="str">
            <v>3430TAB 3/4</v>
          </cell>
          <cell r="B1052" t="str">
            <v>ASMVIRC</v>
          </cell>
          <cell r="C1052" t="str">
            <v>N</v>
          </cell>
          <cell r="D1052" t="str">
            <v>LOW LEAD TNKL FNPTXEzPRESS C/W</v>
          </cell>
          <cell r="E1052" t="str">
            <v>670779722825</v>
          </cell>
          <cell r="F1052" t="str">
            <v>ABTW</v>
          </cell>
          <cell r="H1052">
            <v>506.05</v>
          </cell>
          <cell r="I1052">
            <v>0</v>
          </cell>
          <cell r="J1052">
            <v>43885</v>
          </cell>
          <cell r="K1052" t="str">
            <v>China</v>
          </cell>
          <cell r="L1052" t="str">
            <v>9</v>
          </cell>
          <cell r="M1052" t="str">
            <v>4.31</v>
          </cell>
        </row>
        <row r="1053">
          <cell r="A1053" t="str">
            <v>3431AB 1</v>
          </cell>
          <cell r="B1053" t="str">
            <v>VIR C</v>
          </cell>
          <cell r="C1053" t="str">
            <v>N</v>
          </cell>
          <cell r="D1053" t="str">
            <v>LOW LEAD TANKLESS HOT EzPRESS</v>
          </cell>
          <cell r="E1053" t="str">
            <v>670779722771</v>
          </cell>
          <cell r="F1053" t="str">
            <v>ABTW</v>
          </cell>
          <cell r="H1053">
            <v>385.54</v>
          </cell>
          <cell r="I1053">
            <v>0</v>
          </cell>
          <cell r="J1053">
            <v>43885</v>
          </cell>
          <cell r="K1053" t="str">
            <v>China</v>
          </cell>
          <cell r="L1053" t="str">
            <v>25</v>
          </cell>
          <cell r="M1053" t="str">
            <v>0</v>
          </cell>
        </row>
        <row r="1054">
          <cell r="A1054" t="str">
            <v>3431AB 3/4</v>
          </cell>
          <cell r="B1054" t="str">
            <v>VIR C</v>
          </cell>
          <cell r="C1054" t="str">
            <v>N</v>
          </cell>
          <cell r="D1054" t="str">
            <v>LOW LEAD TANKLESS HOT EzPRESS</v>
          </cell>
          <cell r="E1054" t="str">
            <v>670779716404</v>
          </cell>
          <cell r="F1054" t="str">
            <v>ABTW</v>
          </cell>
          <cell r="H1054">
            <v>208.39</v>
          </cell>
          <cell r="I1054">
            <v>0</v>
          </cell>
          <cell r="J1054">
            <v>40570</v>
          </cell>
          <cell r="K1054" t="str">
            <v>China</v>
          </cell>
          <cell r="L1054" t="str">
            <v>25</v>
          </cell>
          <cell r="M1054" t="str">
            <v>0</v>
          </cell>
        </row>
        <row r="1055">
          <cell r="A1055" t="str">
            <v>3431LAB 3/4</v>
          </cell>
          <cell r="B1055" t="str">
            <v>VIR 1</v>
          </cell>
          <cell r="C1055" t="str">
            <v>N</v>
          </cell>
          <cell r="D1055" t="str">
            <v>LOW LEAD TNKLS EXT HOT EzPRESS</v>
          </cell>
          <cell r="E1055" t="str">
            <v>670779723150</v>
          </cell>
          <cell r="F1055" t="str">
            <v>ABTW</v>
          </cell>
          <cell r="H1055">
            <v>191.55</v>
          </cell>
          <cell r="I1055">
            <v>0</v>
          </cell>
          <cell r="J1055">
            <v>43928</v>
          </cell>
          <cell r="K1055" t="str">
            <v>Italy</v>
          </cell>
          <cell r="L1055" t="str">
            <v>18</v>
          </cell>
          <cell r="M1055" t="str">
            <v>1.620</v>
          </cell>
        </row>
        <row r="1056">
          <cell r="A1056" t="str">
            <v>3432AB 1</v>
          </cell>
          <cell r="B1056" t="str">
            <v>VIR C</v>
          </cell>
          <cell r="C1056" t="str">
            <v>N</v>
          </cell>
          <cell r="D1056" t="str">
            <v>LOW LEAD TANKLESS COLD EzPRESS</v>
          </cell>
          <cell r="E1056" t="str">
            <v>670779722788</v>
          </cell>
          <cell r="F1056" t="str">
            <v>ABTW</v>
          </cell>
          <cell r="H1056">
            <v>385.54</v>
          </cell>
          <cell r="I1056">
            <v>0</v>
          </cell>
          <cell r="J1056">
            <v>43885</v>
          </cell>
          <cell r="K1056" t="str">
            <v>China</v>
          </cell>
          <cell r="L1056" t="str">
            <v>25</v>
          </cell>
          <cell r="M1056" t="str">
            <v>0</v>
          </cell>
        </row>
        <row r="1057">
          <cell r="A1057" t="str">
            <v>3432AB 3/4</v>
          </cell>
          <cell r="B1057" t="str">
            <v>VIR C</v>
          </cell>
          <cell r="C1057" t="str">
            <v>N</v>
          </cell>
          <cell r="D1057" t="str">
            <v>LOW LEAD TANKLESS COLD EzPRESS</v>
          </cell>
          <cell r="E1057" t="str">
            <v>670779716411</v>
          </cell>
          <cell r="F1057" t="str">
            <v>ABTW</v>
          </cell>
          <cell r="H1057">
            <v>208.39</v>
          </cell>
          <cell r="I1057">
            <v>0</v>
          </cell>
          <cell r="J1057">
            <v>40570</v>
          </cell>
          <cell r="K1057" t="str">
            <v>China</v>
          </cell>
          <cell r="L1057" t="str">
            <v>25</v>
          </cell>
          <cell r="M1057" t="str">
            <v>0</v>
          </cell>
        </row>
        <row r="1058">
          <cell r="A1058" t="str">
            <v>3460RAB 3/4</v>
          </cell>
          <cell r="B1058" t="str">
            <v>ASMVIRC</v>
          </cell>
          <cell r="C1058" t="str">
            <v>N</v>
          </cell>
          <cell r="D1058" t="str">
            <v>LOW LEAD TNKL F1807xFNPT C/W R</v>
          </cell>
          <cell r="E1058" t="str">
            <v>670779728728</v>
          </cell>
          <cell r="F1058" t="str">
            <v>ABTW</v>
          </cell>
          <cell r="H1058">
            <v>378.35</v>
          </cell>
          <cell r="I1058">
            <v>389</v>
          </cell>
          <cell r="J1058">
            <v>45265</v>
          </cell>
          <cell r="K1058" t="str">
            <v>China</v>
          </cell>
          <cell r="L1058" t="str">
            <v>9</v>
          </cell>
          <cell r="M1058" t="str">
            <v>3.45</v>
          </cell>
        </row>
        <row r="1059">
          <cell r="A1059" t="str">
            <v>3461AB 3/4</v>
          </cell>
          <cell r="B1059" t="str">
            <v>VIR C</v>
          </cell>
          <cell r="C1059" t="str">
            <v>N</v>
          </cell>
          <cell r="D1059" t="str">
            <v>LOW LEAD TANKLES HOT PEX F1807</v>
          </cell>
          <cell r="E1059" t="str">
            <v>670779730578</v>
          </cell>
          <cell r="F1059" t="str">
            <v>ABTW</v>
          </cell>
          <cell r="G1059" t="str">
            <v>BRASS AB</v>
          </cell>
          <cell r="H1059">
            <v>189.17</v>
          </cell>
          <cell r="I1059">
            <v>0</v>
          </cell>
          <cell r="J1059">
            <v>45742</v>
          </cell>
          <cell r="K1059" t="str">
            <v>China</v>
          </cell>
          <cell r="L1059" t="str">
            <v>0</v>
          </cell>
          <cell r="M1059" t="str">
            <v>0</v>
          </cell>
        </row>
        <row r="1060">
          <cell r="A1060" t="str">
            <v>3462AB 3/4</v>
          </cell>
          <cell r="B1060" t="str">
            <v>VIR C</v>
          </cell>
          <cell r="C1060" t="str">
            <v>N</v>
          </cell>
          <cell r="D1060" t="str">
            <v>LO LEAD TANKLES COLD PEX F1807</v>
          </cell>
          <cell r="E1060" t="str">
            <v>670779730585</v>
          </cell>
          <cell r="F1060" t="str">
            <v>ABTW</v>
          </cell>
          <cell r="G1060" t="str">
            <v>BRASS AB</v>
          </cell>
          <cell r="H1060">
            <v>189.17</v>
          </cell>
          <cell r="I1060">
            <v>0</v>
          </cell>
          <cell r="J1060">
            <v>45742</v>
          </cell>
          <cell r="K1060" t="str">
            <v>China</v>
          </cell>
          <cell r="L1060" t="str">
            <v>0</v>
          </cell>
          <cell r="M1060" t="str">
            <v>0</v>
          </cell>
        </row>
        <row r="1061">
          <cell r="A1061" t="str">
            <v>3470RAB 3/4</v>
          </cell>
          <cell r="B1061" t="str">
            <v>ASMVIRC</v>
          </cell>
          <cell r="C1061" t="str">
            <v>N</v>
          </cell>
          <cell r="D1061" t="str">
            <v>LOW LEAD TNKL F1960xFNPT C/W R</v>
          </cell>
          <cell r="E1061" t="str">
            <v>670779728735</v>
          </cell>
          <cell r="F1061" t="str">
            <v>ABTW</v>
          </cell>
          <cell r="H1061">
            <v>378.35</v>
          </cell>
          <cell r="I1061">
            <v>185</v>
          </cell>
          <cell r="J1061">
            <v>45265</v>
          </cell>
          <cell r="K1061" t="str">
            <v>China</v>
          </cell>
          <cell r="L1061" t="str">
            <v>9</v>
          </cell>
          <cell r="M1061" t="str">
            <v>3.55</v>
          </cell>
        </row>
        <row r="1062">
          <cell r="A1062" t="str">
            <v>3471AB 3/4</v>
          </cell>
          <cell r="B1062" t="str">
            <v>VIR C</v>
          </cell>
          <cell r="C1062" t="str">
            <v>N</v>
          </cell>
          <cell r="D1062" t="str">
            <v>LOW LEAD TANKLES HOT PEX F1960</v>
          </cell>
          <cell r="E1062" t="str">
            <v>670779730592</v>
          </cell>
          <cell r="F1062" t="str">
            <v>ABTW</v>
          </cell>
          <cell r="G1062" t="str">
            <v>BRASS AB</v>
          </cell>
          <cell r="H1062">
            <v>189.17</v>
          </cell>
          <cell r="I1062">
            <v>0</v>
          </cell>
          <cell r="J1062">
            <v>45742</v>
          </cell>
          <cell r="K1062" t="str">
            <v>China</v>
          </cell>
          <cell r="L1062" t="str">
            <v>0</v>
          </cell>
          <cell r="M1062" t="str">
            <v>0</v>
          </cell>
        </row>
        <row r="1063">
          <cell r="A1063" t="str">
            <v>3472AB 3/4</v>
          </cell>
          <cell r="B1063" t="str">
            <v>VIR C</v>
          </cell>
          <cell r="C1063" t="str">
            <v>N</v>
          </cell>
          <cell r="D1063" t="str">
            <v>LO LEAD TANKLES COLD PEX F1960</v>
          </cell>
          <cell r="E1063" t="str">
            <v>670779730608</v>
          </cell>
          <cell r="F1063" t="str">
            <v>ABTW</v>
          </cell>
          <cell r="G1063" t="str">
            <v>BRASS AB</v>
          </cell>
          <cell r="H1063">
            <v>189.17</v>
          </cell>
          <cell r="I1063">
            <v>0</v>
          </cell>
          <cell r="J1063">
            <v>45742</v>
          </cell>
          <cell r="K1063" t="str">
            <v>China</v>
          </cell>
          <cell r="L1063" t="str">
            <v>0</v>
          </cell>
          <cell r="M1063" t="str">
            <v>0</v>
          </cell>
        </row>
        <row r="1064">
          <cell r="A1064" t="str">
            <v>5930 1</v>
          </cell>
          <cell r="B1064" t="str">
            <v>VIR 1</v>
          </cell>
          <cell r="C1064" t="str">
            <v>N</v>
          </cell>
          <cell r="D1064" t="str">
            <v>24V AC ACTUATED BRASS BV 1</v>
          </cell>
          <cell r="E1064" t="str">
            <v>670779722313</v>
          </cell>
          <cell r="F1064" t="str">
            <v>ACBV</v>
          </cell>
          <cell r="G1064" t="str">
            <v>BRASS</v>
          </cell>
          <cell r="H1064">
            <v>559.21</v>
          </cell>
          <cell r="I1064">
            <v>41</v>
          </cell>
          <cell r="J1064">
            <v>43844</v>
          </cell>
          <cell r="K1064" t="str">
            <v>Italy</v>
          </cell>
          <cell r="L1064" t="str">
            <v>4</v>
          </cell>
          <cell r="M1064" t="str">
            <v>3.02</v>
          </cell>
        </row>
        <row r="1065">
          <cell r="A1065" t="str">
            <v>5930 1/2</v>
          </cell>
          <cell r="B1065" t="str">
            <v>VIR 1</v>
          </cell>
          <cell r="C1065" t="str">
            <v>N</v>
          </cell>
          <cell r="D1065" t="str">
            <v>24V AC ACTUATED BRASS BV 1/2</v>
          </cell>
          <cell r="E1065" t="str">
            <v>670779722290</v>
          </cell>
          <cell r="F1065" t="str">
            <v>ACBV</v>
          </cell>
          <cell r="G1065" t="str">
            <v>BRASS</v>
          </cell>
          <cell r="H1065">
            <v>516.80999999999995</v>
          </cell>
          <cell r="I1065">
            <v>70</v>
          </cell>
          <cell r="J1065">
            <v>43844</v>
          </cell>
          <cell r="K1065" t="str">
            <v>Italy</v>
          </cell>
          <cell r="L1065" t="str">
            <v>4</v>
          </cell>
          <cell r="M1065" t="str">
            <v>2.34</v>
          </cell>
        </row>
        <row r="1066">
          <cell r="A1066" t="str">
            <v>5930 1-1/2</v>
          </cell>
          <cell r="B1066" t="str">
            <v>VIR 1</v>
          </cell>
          <cell r="C1066" t="str">
            <v>N</v>
          </cell>
          <cell r="D1066" t="str">
            <v>24V AC ACTUATED BRASS BV 1-1/2</v>
          </cell>
          <cell r="E1066" t="str">
            <v>670779722337</v>
          </cell>
          <cell r="F1066" t="str">
            <v>ACBV</v>
          </cell>
          <cell r="G1066" t="str">
            <v>BRASS</v>
          </cell>
          <cell r="H1066">
            <v>660.26</v>
          </cell>
          <cell r="I1066">
            <v>27</v>
          </cell>
          <cell r="J1066">
            <v>43844</v>
          </cell>
          <cell r="K1066" t="str">
            <v>Italy</v>
          </cell>
          <cell r="L1066" t="str">
            <v>4</v>
          </cell>
          <cell r="M1066" t="str">
            <v>4.60</v>
          </cell>
        </row>
        <row r="1067">
          <cell r="A1067" t="str">
            <v>5930 1-1/4</v>
          </cell>
          <cell r="B1067" t="str">
            <v>VIR 1</v>
          </cell>
          <cell r="C1067" t="str">
            <v>N</v>
          </cell>
          <cell r="D1067" t="str">
            <v>24V AC ACTUATED BRASS BV 1-1/4</v>
          </cell>
          <cell r="E1067" t="str">
            <v>670779722320</v>
          </cell>
          <cell r="F1067" t="str">
            <v>ACBV</v>
          </cell>
          <cell r="G1067" t="str">
            <v>BRASS</v>
          </cell>
          <cell r="H1067">
            <v>595.34</v>
          </cell>
          <cell r="I1067">
            <v>33</v>
          </cell>
          <cell r="J1067">
            <v>43844</v>
          </cell>
          <cell r="K1067" t="str">
            <v>Italy</v>
          </cell>
          <cell r="L1067" t="str">
            <v>4</v>
          </cell>
          <cell r="M1067" t="str">
            <v>3.86</v>
          </cell>
        </row>
        <row r="1068">
          <cell r="A1068" t="str">
            <v>5930 2</v>
          </cell>
          <cell r="B1068" t="str">
            <v>VIR 1</v>
          </cell>
          <cell r="C1068" t="str">
            <v>N</v>
          </cell>
          <cell r="D1068" t="str">
            <v>24V AC ACTUATED BRASS BV 2</v>
          </cell>
          <cell r="E1068" t="str">
            <v>670779722344</v>
          </cell>
          <cell r="F1068" t="str">
            <v>ACBV</v>
          </cell>
          <cell r="G1068" t="str">
            <v>BRASS</v>
          </cell>
          <cell r="H1068">
            <v>721.92</v>
          </cell>
          <cell r="I1068">
            <v>30</v>
          </cell>
          <cell r="J1068">
            <v>43844</v>
          </cell>
          <cell r="K1068" t="str">
            <v>Italy</v>
          </cell>
          <cell r="L1068" t="str">
            <v>4</v>
          </cell>
          <cell r="M1068" t="str">
            <v>6.57</v>
          </cell>
        </row>
        <row r="1069">
          <cell r="A1069" t="str">
            <v>5930 3/4</v>
          </cell>
          <cell r="B1069" t="str">
            <v>VIR 1</v>
          </cell>
          <cell r="C1069" t="str">
            <v>N</v>
          </cell>
          <cell r="D1069" t="str">
            <v>24V AC ACTUATED BRASS BV 3/4</v>
          </cell>
          <cell r="E1069" t="str">
            <v>670779722306</v>
          </cell>
          <cell r="F1069" t="str">
            <v>ACBV</v>
          </cell>
          <cell r="G1069" t="str">
            <v>BRASS</v>
          </cell>
          <cell r="H1069">
            <v>536.75</v>
          </cell>
          <cell r="I1069">
            <v>39</v>
          </cell>
          <cell r="J1069">
            <v>43844</v>
          </cell>
          <cell r="K1069" t="str">
            <v>Italy</v>
          </cell>
          <cell r="L1069" t="str">
            <v>4</v>
          </cell>
          <cell r="M1069" t="str">
            <v>2.55</v>
          </cell>
        </row>
        <row r="1070">
          <cell r="A1070" t="str">
            <v>SLOOP2-024-3PT-0</v>
          </cell>
          <cell r="B1070" t="str">
            <v>VIR 1</v>
          </cell>
          <cell r="C1070" t="str">
            <v>N</v>
          </cell>
          <cell r="D1070" t="str">
            <v>ACTUATOR 24VAC 3-POINTS</v>
          </cell>
          <cell r="E1070" t="str">
            <v>670779722283</v>
          </cell>
          <cell r="F1070" t="str">
            <v>ACBV</v>
          </cell>
          <cell r="H1070">
            <v>294.24</v>
          </cell>
          <cell r="I1070">
            <v>4</v>
          </cell>
          <cell r="J1070">
            <v>43808</v>
          </cell>
          <cell r="K1070" t="str">
            <v>Italy</v>
          </cell>
          <cell r="L1070" t="str">
            <v>5</v>
          </cell>
        </row>
        <row r="1071">
          <cell r="A1071" t="str">
            <v>267 1</v>
          </cell>
          <cell r="B1071" t="str">
            <v>TIANMA</v>
          </cell>
          <cell r="C1071" t="str">
            <v>N</v>
          </cell>
          <cell r="D1071" t="str">
            <v>BRASS GATE VALVE IPS</v>
          </cell>
          <cell r="E1071" t="str">
            <v>670779267067</v>
          </cell>
          <cell r="F1071" t="str">
            <v>AVGA</v>
          </cell>
          <cell r="G1071" t="str">
            <v>BRASS</v>
          </cell>
          <cell r="H1071">
            <v>45.86</v>
          </cell>
          <cell r="I1071">
            <v>787</v>
          </cell>
          <cell r="J1071">
            <v>40394</v>
          </cell>
          <cell r="K1071" t="str">
            <v>China</v>
          </cell>
          <cell r="L1071" t="str">
            <v>50</v>
          </cell>
          <cell r="M1071" t="str">
            <v>0.78</v>
          </cell>
        </row>
        <row r="1072">
          <cell r="A1072" t="str">
            <v>267 1/2</v>
          </cell>
          <cell r="B1072" t="str">
            <v>TIANMA</v>
          </cell>
          <cell r="C1072" t="str">
            <v>N</v>
          </cell>
          <cell r="D1072" t="str">
            <v>BRASS GATE VALVE IPS</v>
          </cell>
          <cell r="E1072" t="str">
            <v>670779267043</v>
          </cell>
          <cell r="F1072" t="str">
            <v>AVGA</v>
          </cell>
          <cell r="G1072" t="str">
            <v>BRASS</v>
          </cell>
          <cell r="H1072">
            <v>24.11</v>
          </cell>
          <cell r="I1072">
            <v>3690</v>
          </cell>
          <cell r="J1072">
            <v>40546</v>
          </cell>
          <cell r="K1072" t="str">
            <v>China</v>
          </cell>
          <cell r="L1072" t="str">
            <v>100</v>
          </cell>
          <cell r="M1072" t="str">
            <v>0.58</v>
          </cell>
        </row>
        <row r="1073">
          <cell r="A1073" t="str">
            <v>267 1-1/2</v>
          </cell>
          <cell r="B1073" t="str">
            <v>TIANMA</v>
          </cell>
          <cell r="C1073" t="str">
            <v>N</v>
          </cell>
          <cell r="D1073" t="str">
            <v>BRASS GATE VALVE IPS</v>
          </cell>
          <cell r="E1073" t="str">
            <v>670779267081</v>
          </cell>
          <cell r="F1073" t="str">
            <v>AVGA</v>
          </cell>
          <cell r="G1073" t="str">
            <v>BRASS</v>
          </cell>
          <cell r="H1073">
            <v>90.83</v>
          </cell>
          <cell r="I1073">
            <v>97</v>
          </cell>
          <cell r="J1073">
            <v>40476</v>
          </cell>
          <cell r="K1073" t="str">
            <v>China</v>
          </cell>
          <cell r="L1073" t="str">
            <v>30</v>
          </cell>
          <cell r="M1073" t="str">
            <v>1.74</v>
          </cell>
        </row>
        <row r="1074">
          <cell r="A1074" t="str">
            <v>267 1-1/4</v>
          </cell>
          <cell r="B1074" t="str">
            <v>TIANMA</v>
          </cell>
          <cell r="C1074" t="str">
            <v>N</v>
          </cell>
          <cell r="D1074" t="str">
            <v>BRASS GATE VALVE IPS</v>
          </cell>
          <cell r="E1074" t="str">
            <v>670779267074</v>
          </cell>
          <cell r="F1074" t="str">
            <v>AVGA</v>
          </cell>
          <cell r="G1074" t="str">
            <v>BRASS</v>
          </cell>
          <cell r="H1074">
            <v>74.239999999999995</v>
          </cell>
          <cell r="I1074">
            <v>427</v>
          </cell>
          <cell r="J1074">
            <v>40476</v>
          </cell>
          <cell r="K1074" t="str">
            <v>China</v>
          </cell>
          <cell r="L1074" t="str">
            <v>50</v>
          </cell>
          <cell r="M1074" t="str">
            <v>1.44</v>
          </cell>
        </row>
        <row r="1075">
          <cell r="A1075" t="str">
            <v>267 2</v>
          </cell>
          <cell r="B1075" t="str">
            <v>TIANMA</v>
          </cell>
          <cell r="C1075" t="str">
            <v>N</v>
          </cell>
          <cell r="D1075" t="str">
            <v>BRASS GATE VALVE IPS</v>
          </cell>
          <cell r="E1075" t="str">
            <v>670779267203</v>
          </cell>
          <cell r="F1075" t="str">
            <v>AVGA</v>
          </cell>
          <cell r="G1075" t="str">
            <v>BRASS</v>
          </cell>
          <cell r="H1075">
            <v>128</v>
          </cell>
          <cell r="I1075">
            <v>39</v>
          </cell>
          <cell r="J1075">
            <v>40476</v>
          </cell>
          <cell r="K1075" t="str">
            <v>China</v>
          </cell>
          <cell r="L1075" t="str">
            <v>20</v>
          </cell>
          <cell r="M1075" t="str">
            <v>2.42</v>
          </cell>
        </row>
        <row r="1076">
          <cell r="A1076" t="str">
            <v>267 2-1/2</v>
          </cell>
          <cell r="B1076" t="str">
            <v>TIANMA</v>
          </cell>
          <cell r="C1076" t="str">
            <v>N</v>
          </cell>
          <cell r="D1076" t="str">
            <v>BRASS GATE VALVE IPS</v>
          </cell>
          <cell r="E1076" t="str">
            <v>670779267258</v>
          </cell>
          <cell r="F1076" t="str">
            <v>AVGA</v>
          </cell>
          <cell r="G1076" t="str">
            <v>BRASS</v>
          </cell>
          <cell r="H1076">
            <v>278.39</v>
          </cell>
          <cell r="I1076">
            <v>128</v>
          </cell>
          <cell r="J1076">
            <v>40476</v>
          </cell>
          <cell r="K1076" t="str">
            <v>China</v>
          </cell>
          <cell r="L1076" t="str">
            <v>10</v>
          </cell>
          <cell r="M1076" t="str">
            <v>4.82</v>
          </cell>
        </row>
        <row r="1077">
          <cell r="A1077" t="str">
            <v>267 3</v>
          </cell>
          <cell r="B1077" t="str">
            <v>TIANMA</v>
          </cell>
          <cell r="C1077" t="str">
            <v>N</v>
          </cell>
          <cell r="D1077" t="str">
            <v>BRASS GATE VALVE IPS</v>
          </cell>
          <cell r="E1077" t="str">
            <v>670779267302</v>
          </cell>
          <cell r="F1077" t="str">
            <v>AVGA</v>
          </cell>
          <cell r="G1077" t="str">
            <v>BRASS</v>
          </cell>
          <cell r="H1077">
            <v>359.13</v>
          </cell>
          <cell r="I1077">
            <v>131</v>
          </cell>
          <cell r="J1077">
            <v>40476</v>
          </cell>
          <cell r="K1077" t="str">
            <v>China</v>
          </cell>
          <cell r="L1077" t="str">
            <v>10</v>
          </cell>
          <cell r="M1077" t="str">
            <v>7.14</v>
          </cell>
        </row>
        <row r="1078">
          <cell r="A1078" t="str">
            <v>267 3/4</v>
          </cell>
          <cell r="B1078" t="str">
            <v>TIANMA</v>
          </cell>
          <cell r="C1078" t="str">
            <v>N</v>
          </cell>
          <cell r="D1078" t="str">
            <v>BRASS GATE VALVE IPS</v>
          </cell>
          <cell r="E1078" t="str">
            <v>670779267050</v>
          </cell>
          <cell r="F1078" t="str">
            <v>AVGA</v>
          </cell>
          <cell r="G1078" t="str">
            <v>BRASS</v>
          </cell>
          <cell r="H1078">
            <v>31.94</v>
          </cell>
          <cell r="I1078">
            <v>2956</v>
          </cell>
          <cell r="J1078">
            <v>40546</v>
          </cell>
          <cell r="K1078" t="str">
            <v>China</v>
          </cell>
          <cell r="L1078" t="str">
            <v>100</v>
          </cell>
          <cell r="M1078" t="str">
            <v>0.6</v>
          </cell>
        </row>
        <row r="1079">
          <cell r="A1079" t="str">
            <v>267 4</v>
          </cell>
          <cell r="B1079" t="str">
            <v>TIANMA</v>
          </cell>
          <cell r="C1079" t="str">
            <v>N</v>
          </cell>
          <cell r="D1079" t="str">
            <v>BRASS GATE VALVE IPS</v>
          </cell>
          <cell r="E1079" t="str">
            <v>670779267401</v>
          </cell>
          <cell r="F1079" t="str">
            <v>AVGA</v>
          </cell>
          <cell r="G1079" t="str">
            <v>BRASS</v>
          </cell>
          <cell r="H1079">
            <v>646.76</v>
          </cell>
          <cell r="I1079">
            <v>31</v>
          </cell>
          <cell r="J1079">
            <v>40476</v>
          </cell>
          <cell r="K1079" t="str">
            <v>China</v>
          </cell>
          <cell r="L1079" t="str">
            <v>4</v>
          </cell>
          <cell r="M1079" t="str">
            <v>10.58</v>
          </cell>
        </row>
        <row r="1080">
          <cell r="A1080" t="str">
            <v>267CH 1</v>
          </cell>
          <cell r="B1080" t="str">
            <v>TIANMA</v>
          </cell>
          <cell r="C1080" t="str">
            <v>N</v>
          </cell>
          <cell r="D1080" t="str">
            <v>BRASS GATE IPS C/W CROSS HNDL</v>
          </cell>
          <cell r="E1080" t="str">
            <v>670779264066</v>
          </cell>
          <cell r="F1080" t="str">
            <v>AVGA</v>
          </cell>
          <cell r="G1080" t="str">
            <v>BRASS</v>
          </cell>
          <cell r="H1080">
            <v>45.86</v>
          </cell>
          <cell r="I1080">
            <v>888</v>
          </cell>
          <cell r="J1080">
            <v>40476</v>
          </cell>
          <cell r="K1080" t="str">
            <v>China</v>
          </cell>
          <cell r="L1080" t="str">
            <v>50</v>
          </cell>
          <cell r="M1080" t="str">
            <v>0.9</v>
          </cell>
        </row>
        <row r="1081">
          <cell r="A1081" t="str">
            <v>267CH 1/2</v>
          </cell>
          <cell r="B1081" t="str">
            <v>TIANMA</v>
          </cell>
          <cell r="C1081" t="str">
            <v>N</v>
          </cell>
          <cell r="D1081" t="str">
            <v>BRASS GATE IPS C/W CROSS HNDL</v>
          </cell>
          <cell r="E1081" t="str">
            <v>670779264042</v>
          </cell>
          <cell r="F1081" t="str">
            <v>AVGA</v>
          </cell>
          <cell r="G1081" t="str">
            <v>BRASS</v>
          </cell>
          <cell r="H1081">
            <v>24.11</v>
          </cell>
          <cell r="I1081">
            <v>2786</v>
          </cell>
          <cell r="J1081">
            <v>40476</v>
          </cell>
          <cell r="K1081" t="str">
            <v>China</v>
          </cell>
          <cell r="L1081" t="str">
            <v>100</v>
          </cell>
          <cell r="M1081" t="str">
            <v>0.5</v>
          </cell>
        </row>
        <row r="1082">
          <cell r="A1082" t="str">
            <v>267CH 1-1/2</v>
          </cell>
          <cell r="B1082" t="str">
            <v>TIANMA</v>
          </cell>
          <cell r="C1082" t="str">
            <v>N</v>
          </cell>
          <cell r="D1082" t="str">
            <v>BRASS GATE IPS C/W CROSS HNDL</v>
          </cell>
          <cell r="E1082" t="str">
            <v>670779264080</v>
          </cell>
          <cell r="F1082" t="str">
            <v>AVGA</v>
          </cell>
          <cell r="G1082" t="str">
            <v>BRASS</v>
          </cell>
          <cell r="H1082">
            <v>90.83</v>
          </cell>
          <cell r="I1082">
            <v>216</v>
          </cell>
          <cell r="J1082">
            <v>40476</v>
          </cell>
          <cell r="K1082" t="str">
            <v>China</v>
          </cell>
          <cell r="L1082" t="str">
            <v>30</v>
          </cell>
          <cell r="M1082" t="str">
            <v>1.83</v>
          </cell>
        </row>
        <row r="1083">
          <cell r="A1083" t="str">
            <v>267CH 1-1/4</v>
          </cell>
          <cell r="B1083" t="str">
            <v>TIANMA</v>
          </cell>
          <cell r="C1083" t="str">
            <v>N</v>
          </cell>
          <cell r="D1083" t="str">
            <v>BRASS GATE IPS C/W CROSS HNDL</v>
          </cell>
          <cell r="E1083" t="str">
            <v>670779264073</v>
          </cell>
          <cell r="F1083" t="str">
            <v>AVGA</v>
          </cell>
          <cell r="G1083" t="str">
            <v>BRASS</v>
          </cell>
          <cell r="H1083">
            <v>74.239999999999995</v>
          </cell>
          <cell r="I1083">
            <v>68</v>
          </cell>
          <cell r="J1083">
            <v>40476</v>
          </cell>
          <cell r="K1083" t="str">
            <v>China</v>
          </cell>
          <cell r="L1083" t="str">
            <v>50</v>
          </cell>
          <cell r="M1083" t="str">
            <v>1.48</v>
          </cell>
        </row>
        <row r="1084">
          <cell r="A1084" t="str">
            <v>267CH 2</v>
          </cell>
          <cell r="B1084" t="str">
            <v>TIANMA</v>
          </cell>
          <cell r="C1084" t="str">
            <v>N</v>
          </cell>
          <cell r="D1084" t="str">
            <v>BRASS GATE IPS C/W CROSS HNDL</v>
          </cell>
          <cell r="E1084" t="str">
            <v>670779264202</v>
          </cell>
          <cell r="F1084" t="str">
            <v>AVGA</v>
          </cell>
          <cell r="G1084" t="str">
            <v>BRASS</v>
          </cell>
          <cell r="H1084">
            <v>128</v>
          </cell>
          <cell r="I1084">
            <v>290</v>
          </cell>
          <cell r="J1084">
            <v>40476</v>
          </cell>
          <cell r="K1084" t="str">
            <v>China</v>
          </cell>
          <cell r="L1084" t="str">
            <v>20</v>
          </cell>
          <cell r="M1084" t="str">
            <v>2.63</v>
          </cell>
        </row>
        <row r="1085">
          <cell r="A1085" t="str">
            <v>267CH 2-1/2</v>
          </cell>
          <cell r="B1085" t="str">
            <v>TIANMA</v>
          </cell>
          <cell r="C1085" t="str">
            <v>N</v>
          </cell>
          <cell r="D1085" t="str">
            <v>BRASS GATE IPS C/W CROSS HNDL</v>
          </cell>
          <cell r="F1085" t="str">
            <v>AVGA</v>
          </cell>
          <cell r="G1085" t="str">
            <v>BRASS</v>
          </cell>
          <cell r="H1085">
            <v>278.39</v>
          </cell>
          <cell r="I1085">
            <v>0</v>
          </cell>
          <cell r="J1085">
            <v>40785</v>
          </cell>
          <cell r="K1085" t="str">
            <v>China</v>
          </cell>
          <cell r="L1085" t="str">
            <v>10</v>
          </cell>
          <cell r="M1085" t="str">
            <v>5.56</v>
          </cell>
        </row>
        <row r="1086">
          <cell r="A1086" t="str">
            <v>267CH 3/4</v>
          </cell>
          <cell r="B1086" t="str">
            <v>TIANMA</v>
          </cell>
          <cell r="C1086" t="str">
            <v>N</v>
          </cell>
          <cell r="D1086" t="str">
            <v>BRASS GATE IPS C/W CROSS HNDL</v>
          </cell>
          <cell r="E1086" t="str">
            <v>670779264059</v>
          </cell>
          <cell r="F1086" t="str">
            <v>AVGA</v>
          </cell>
          <cell r="G1086" t="str">
            <v>BRASS</v>
          </cell>
          <cell r="H1086">
            <v>31.94</v>
          </cell>
          <cell r="I1086">
            <v>1489</v>
          </cell>
          <cell r="J1086">
            <v>40476</v>
          </cell>
          <cell r="K1086" t="str">
            <v>China</v>
          </cell>
          <cell r="L1086" t="str">
            <v>100</v>
          </cell>
          <cell r="M1086" t="str">
            <v>0.68</v>
          </cell>
        </row>
        <row r="1087">
          <cell r="A1087" t="str">
            <v>268CH 3/4</v>
          </cell>
          <cell r="B1087" t="str">
            <v>TIANMA</v>
          </cell>
          <cell r="C1087" t="str">
            <v>N</v>
          </cell>
          <cell r="D1087" t="str">
            <v>BRASS GATE CXC C/W CROSS HNDL</v>
          </cell>
          <cell r="E1087" t="str">
            <v>670779265056</v>
          </cell>
          <cell r="F1087" t="str">
            <v>AVGA</v>
          </cell>
          <cell r="G1087" t="str">
            <v>BRASS</v>
          </cell>
          <cell r="H1087">
            <v>27.15</v>
          </cell>
          <cell r="I1087">
            <v>0</v>
          </cell>
          <cell r="J1087">
            <v>40476</v>
          </cell>
          <cell r="K1087" t="str">
            <v>China</v>
          </cell>
          <cell r="L1087" t="str">
            <v>100</v>
          </cell>
          <cell r="M1087" t="str">
            <v>0.69</v>
          </cell>
        </row>
        <row r="1088">
          <cell r="A1088" t="str">
            <v>AWH-303 3/4</v>
          </cell>
          <cell r="B1088" t="str">
            <v>VIR C</v>
          </cell>
          <cell r="C1088" t="str">
            <v>N</v>
          </cell>
          <cell r="D1088" t="str">
            <v>303C/W SPECIAL HANDLE AMER WTR</v>
          </cell>
          <cell r="F1088" t="str">
            <v>AWGV</v>
          </cell>
          <cell r="H1088">
            <v>0</v>
          </cell>
          <cell r="I1088">
            <v>0</v>
          </cell>
          <cell r="J1088">
            <v>40570</v>
          </cell>
          <cell r="K1088" t="str">
            <v>China</v>
          </cell>
          <cell r="L1088" t="str">
            <v>0</v>
          </cell>
          <cell r="M1088" t="str">
            <v>0</v>
          </cell>
        </row>
        <row r="1089">
          <cell r="A1089" t="str">
            <v>AWH-SH 3/4</v>
          </cell>
          <cell r="B1089" t="str">
            <v>VIR C</v>
          </cell>
          <cell r="C1089" t="str">
            <v>N</v>
          </cell>
          <cell r="D1089" t="str">
            <v>HANDLE FOR AWH-303</v>
          </cell>
          <cell r="F1089" t="str">
            <v>AWGV</v>
          </cell>
          <cell r="H1089">
            <v>0</v>
          </cell>
          <cell r="I1089">
            <v>0</v>
          </cell>
          <cell r="J1089">
            <v>40570</v>
          </cell>
          <cell r="K1089" t="str">
            <v>China</v>
          </cell>
          <cell r="L1089" t="str">
            <v>0</v>
          </cell>
          <cell r="M1089" t="str">
            <v>0</v>
          </cell>
        </row>
        <row r="1090">
          <cell r="A1090" t="str">
            <v>241DV 1/2</v>
          </cell>
          <cell r="B1090" t="str">
            <v>VIR C</v>
          </cell>
          <cell r="C1090" t="str">
            <v>N</v>
          </cell>
          <cell r="D1090" t="str">
            <v>DRAIN BALL VALVE 1/2 MNPT</v>
          </cell>
          <cell r="E1090" t="str">
            <v>670779702438</v>
          </cell>
          <cell r="F1090" t="str">
            <v>BALK</v>
          </cell>
          <cell r="G1090" t="str">
            <v>BRASS</v>
          </cell>
          <cell r="H1090">
            <v>22.18</v>
          </cell>
          <cell r="I1090">
            <v>738</v>
          </cell>
          <cell r="J1090">
            <v>41345</v>
          </cell>
          <cell r="K1090" t="str">
            <v>China</v>
          </cell>
          <cell r="L1090" t="str">
            <v>150</v>
          </cell>
          <cell r="M1090" t="str">
            <v>0.301</v>
          </cell>
        </row>
        <row r="1091">
          <cell r="A1091" t="str">
            <v>241DV 1/4</v>
          </cell>
          <cell r="B1091" t="str">
            <v>VIR C</v>
          </cell>
          <cell r="C1091" t="str">
            <v>N</v>
          </cell>
          <cell r="D1091" t="str">
            <v>DRAIN BALL VALVE 1/4 MNPT</v>
          </cell>
          <cell r="E1091" t="str">
            <v>670779702414</v>
          </cell>
          <cell r="F1091" t="str">
            <v>BALK</v>
          </cell>
          <cell r="G1091" t="str">
            <v>BRASS</v>
          </cell>
          <cell r="H1091">
            <v>19.38</v>
          </cell>
          <cell r="I1091">
            <v>593</v>
          </cell>
          <cell r="J1091">
            <v>41345</v>
          </cell>
          <cell r="K1091" t="str">
            <v>China</v>
          </cell>
          <cell r="L1091" t="str">
            <v>150</v>
          </cell>
          <cell r="M1091" t="str">
            <v>0.270</v>
          </cell>
        </row>
        <row r="1092">
          <cell r="A1092" t="str">
            <v>241DV 3/8</v>
          </cell>
          <cell r="B1092" t="str">
            <v>VIR C</v>
          </cell>
          <cell r="C1092" t="str">
            <v>N</v>
          </cell>
          <cell r="D1092" t="str">
            <v>DRAIN BALL VALVE 3/8 MNPT</v>
          </cell>
          <cell r="E1092" t="str">
            <v>670779702421</v>
          </cell>
          <cell r="F1092" t="str">
            <v>BALK</v>
          </cell>
          <cell r="G1092" t="str">
            <v>BRASS</v>
          </cell>
          <cell r="H1092">
            <v>19.38</v>
          </cell>
          <cell r="I1092">
            <v>1123</v>
          </cell>
          <cell r="J1092">
            <v>41345</v>
          </cell>
          <cell r="K1092" t="str">
            <v>China</v>
          </cell>
          <cell r="L1092" t="str">
            <v>150</v>
          </cell>
          <cell r="M1092" t="str">
            <v>0.283</v>
          </cell>
        </row>
        <row r="1093">
          <cell r="A1093" t="str">
            <v>241DV-L 1/4</v>
          </cell>
          <cell r="B1093" t="str">
            <v>VIR C</v>
          </cell>
          <cell r="C1093" t="str">
            <v>N</v>
          </cell>
          <cell r="D1093" t="str">
            <v>DRAIN VALVE 1/4 MNPT LONG NECK</v>
          </cell>
          <cell r="E1093" t="str">
            <v>670779727325</v>
          </cell>
          <cell r="F1093" t="str">
            <v>BALK</v>
          </cell>
          <cell r="G1093" t="str">
            <v>BRASS DZR</v>
          </cell>
          <cell r="H1093">
            <v>22.29</v>
          </cell>
          <cell r="I1093">
            <v>0</v>
          </cell>
          <cell r="J1093">
            <v>44897</v>
          </cell>
          <cell r="K1093" t="str">
            <v>China</v>
          </cell>
          <cell r="L1093" t="str">
            <v>120</v>
          </cell>
          <cell r="M1093" t="str">
            <v>0.269</v>
          </cell>
        </row>
        <row r="1094">
          <cell r="A1094" t="str">
            <v>92HS 12 050M040S</v>
          </cell>
          <cell r="B1094" t="str">
            <v>ASMVIR1</v>
          </cell>
          <cell r="C1094" t="str">
            <v>N</v>
          </cell>
          <cell r="D1094" t="str">
            <v>12" HOSE 1/2 M x 3/8 S SW</v>
          </cell>
          <cell r="F1094" t="str">
            <v>BALK</v>
          </cell>
          <cell r="H1094">
            <v>34.130000000000003</v>
          </cell>
          <cell r="I1094">
            <v>0</v>
          </cell>
          <cell r="J1094">
            <v>43316</v>
          </cell>
          <cell r="K1094" t="str">
            <v>Italy</v>
          </cell>
          <cell r="L1094" t="str">
            <v>1</v>
          </cell>
          <cell r="M1094" t="str">
            <v>0.54</v>
          </cell>
        </row>
        <row r="1095">
          <cell r="A1095" t="str">
            <v>92HS 12 050M050F</v>
          </cell>
          <cell r="B1095" t="str">
            <v>ASMVIR1</v>
          </cell>
          <cell r="C1095" t="str">
            <v>N</v>
          </cell>
          <cell r="D1095" t="str">
            <v>12" HOSE 1/2 M x 1/2 F SW</v>
          </cell>
          <cell r="F1095" t="str">
            <v>BALK</v>
          </cell>
          <cell r="H1095">
            <v>34.130000000000003</v>
          </cell>
          <cell r="I1095">
            <v>0</v>
          </cell>
          <cell r="J1095">
            <v>43309</v>
          </cell>
          <cell r="K1095" t="str">
            <v>Italy</v>
          </cell>
          <cell r="L1095" t="str">
            <v>1</v>
          </cell>
          <cell r="M1095" t="str">
            <v>0.54</v>
          </cell>
        </row>
        <row r="1096">
          <cell r="A1096" t="str">
            <v>92HS 12 050M050M</v>
          </cell>
          <cell r="B1096" t="str">
            <v>ASMVIR1</v>
          </cell>
          <cell r="C1096" t="str">
            <v>N</v>
          </cell>
          <cell r="D1096" t="str">
            <v>12" HOSE 1/2 M x 1/2 M SW</v>
          </cell>
          <cell r="E1096" t="str">
            <v>670779715735</v>
          </cell>
          <cell r="F1096" t="str">
            <v>BALK</v>
          </cell>
          <cell r="H1096">
            <v>34.130000000000003</v>
          </cell>
          <cell r="I1096">
            <v>28</v>
          </cell>
          <cell r="J1096">
            <v>43112</v>
          </cell>
          <cell r="K1096" t="str">
            <v>Italy</v>
          </cell>
          <cell r="L1096" t="str">
            <v>1</v>
          </cell>
          <cell r="M1096" t="str">
            <v>0.54</v>
          </cell>
        </row>
        <row r="1097">
          <cell r="A1097" t="str">
            <v>92HS 12 050M050S</v>
          </cell>
          <cell r="B1097" t="str">
            <v>ASMVIR1</v>
          </cell>
          <cell r="C1097" t="str">
            <v>N</v>
          </cell>
          <cell r="D1097" t="str">
            <v>12" HOSE 1/2 M x 1/2 S SW</v>
          </cell>
          <cell r="F1097" t="str">
            <v>BALK</v>
          </cell>
          <cell r="H1097">
            <v>34.130000000000003</v>
          </cell>
          <cell r="I1097">
            <v>0</v>
          </cell>
          <cell r="J1097">
            <v>43309</v>
          </cell>
          <cell r="K1097" t="str">
            <v>Italy</v>
          </cell>
          <cell r="L1097" t="str">
            <v>1</v>
          </cell>
          <cell r="M1097" t="str">
            <v>0.54</v>
          </cell>
        </row>
        <row r="1098">
          <cell r="A1098" t="str">
            <v>92HS 12 075M040S</v>
          </cell>
          <cell r="B1098" t="str">
            <v>ASMVIR1</v>
          </cell>
          <cell r="C1098" t="str">
            <v>N</v>
          </cell>
          <cell r="D1098" t="str">
            <v>12" HOSE 3/4 M x 3/8 S SW</v>
          </cell>
          <cell r="F1098" t="str">
            <v>BALK</v>
          </cell>
          <cell r="H1098">
            <v>50.98</v>
          </cell>
          <cell r="I1098">
            <v>0</v>
          </cell>
          <cell r="J1098">
            <v>43316</v>
          </cell>
          <cell r="K1098" t="str">
            <v>Italy</v>
          </cell>
          <cell r="L1098" t="str">
            <v>1</v>
          </cell>
          <cell r="M1098" t="str">
            <v>0.89</v>
          </cell>
        </row>
        <row r="1099">
          <cell r="A1099" t="str">
            <v>92HS 12 075M075F</v>
          </cell>
          <cell r="B1099" t="str">
            <v>ASMVIR1</v>
          </cell>
          <cell r="C1099" t="str">
            <v>N</v>
          </cell>
          <cell r="D1099" t="str">
            <v>12" HOSE 3/4 M x 3/4 F SW</v>
          </cell>
          <cell r="F1099" t="str">
            <v>BALK</v>
          </cell>
          <cell r="H1099">
            <v>50.98</v>
          </cell>
          <cell r="I1099">
            <v>1</v>
          </cell>
          <cell r="J1099">
            <v>43309</v>
          </cell>
          <cell r="K1099" t="str">
            <v>Italy</v>
          </cell>
          <cell r="L1099" t="str">
            <v>1</v>
          </cell>
          <cell r="M1099" t="str">
            <v>0.89</v>
          </cell>
        </row>
        <row r="1100">
          <cell r="A1100" t="str">
            <v>92HS 12 075M075M</v>
          </cell>
          <cell r="B1100" t="str">
            <v>ASMVIR1</v>
          </cell>
          <cell r="C1100" t="str">
            <v>N</v>
          </cell>
          <cell r="D1100" t="str">
            <v>12" HOSE 3/4 M x 3/4 M SW</v>
          </cell>
          <cell r="E1100" t="str">
            <v>670779715742</v>
          </cell>
          <cell r="F1100" t="str">
            <v>BALK</v>
          </cell>
          <cell r="H1100">
            <v>50.98</v>
          </cell>
          <cell r="I1100">
            <v>16</v>
          </cell>
          <cell r="J1100">
            <v>43116</v>
          </cell>
          <cell r="K1100" t="str">
            <v>Italy</v>
          </cell>
          <cell r="L1100" t="str">
            <v>1</v>
          </cell>
          <cell r="M1100" t="str">
            <v>0.89</v>
          </cell>
        </row>
        <row r="1101">
          <cell r="A1101" t="str">
            <v>92HS 12 075M075S</v>
          </cell>
          <cell r="B1101" t="str">
            <v>ASMVIR1</v>
          </cell>
          <cell r="C1101" t="str">
            <v>N</v>
          </cell>
          <cell r="D1101" t="str">
            <v>12" HOSE 3/4 M x 3/4 S SW</v>
          </cell>
          <cell r="F1101" t="str">
            <v>BALK</v>
          </cell>
          <cell r="H1101">
            <v>50.98</v>
          </cell>
          <cell r="I1101">
            <v>0</v>
          </cell>
          <cell r="J1101">
            <v>43309</v>
          </cell>
          <cell r="K1101" t="str">
            <v>Italy</v>
          </cell>
          <cell r="L1101" t="str">
            <v>1</v>
          </cell>
          <cell r="M1101" t="str">
            <v>0.89</v>
          </cell>
        </row>
        <row r="1102">
          <cell r="A1102" t="str">
            <v>92HS 12 100M075S</v>
          </cell>
          <cell r="B1102" t="str">
            <v>ASMVIR1</v>
          </cell>
          <cell r="C1102" t="str">
            <v>N</v>
          </cell>
          <cell r="D1102" t="str">
            <v>12" HOSE 1 M x 3/4 S SW</v>
          </cell>
          <cell r="F1102" t="str">
            <v>BALK</v>
          </cell>
          <cell r="H1102">
            <v>79.22</v>
          </cell>
          <cell r="I1102">
            <v>0</v>
          </cell>
          <cell r="J1102">
            <v>43316</v>
          </cell>
          <cell r="K1102" t="str">
            <v>Italy</v>
          </cell>
          <cell r="L1102" t="str">
            <v>1</v>
          </cell>
          <cell r="M1102" t="str">
            <v>1.53</v>
          </cell>
        </row>
        <row r="1103">
          <cell r="A1103" t="str">
            <v>92HS 12 100M100F</v>
          </cell>
          <cell r="B1103" t="str">
            <v>ASMVIR1</v>
          </cell>
          <cell r="C1103" t="str">
            <v>N</v>
          </cell>
          <cell r="D1103" t="str">
            <v>12" HOSE 1 M x 1 F SW</v>
          </cell>
          <cell r="F1103" t="str">
            <v>BALK</v>
          </cell>
          <cell r="H1103">
            <v>79.22</v>
          </cell>
          <cell r="I1103">
            <v>0</v>
          </cell>
          <cell r="J1103">
            <v>43309</v>
          </cell>
          <cell r="K1103" t="str">
            <v>Italy</v>
          </cell>
          <cell r="L1103" t="str">
            <v>1</v>
          </cell>
          <cell r="M1103" t="str">
            <v>1.53</v>
          </cell>
        </row>
        <row r="1104">
          <cell r="A1104" t="str">
            <v>92HS 12 100M100M</v>
          </cell>
          <cell r="B1104" t="str">
            <v>ASMVIR1</v>
          </cell>
          <cell r="C1104" t="str">
            <v>N</v>
          </cell>
          <cell r="D1104" t="str">
            <v>12" HOSE 1 M x 1 M SW</v>
          </cell>
          <cell r="E1104" t="str">
            <v>670779715759</v>
          </cell>
          <cell r="F1104" t="str">
            <v>BALK</v>
          </cell>
          <cell r="H1104">
            <v>79.22</v>
          </cell>
          <cell r="I1104">
            <v>40</v>
          </cell>
          <cell r="J1104">
            <v>43116</v>
          </cell>
          <cell r="K1104" t="str">
            <v>Italy</v>
          </cell>
          <cell r="L1104" t="str">
            <v>1</v>
          </cell>
          <cell r="M1104" t="str">
            <v>1.53</v>
          </cell>
        </row>
        <row r="1105">
          <cell r="A1105" t="str">
            <v>92HS 12 100M100S</v>
          </cell>
          <cell r="B1105" t="str">
            <v>ASMVIR1</v>
          </cell>
          <cell r="C1105" t="str">
            <v>N</v>
          </cell>
          <cell r="D1105" t="str">
            <v>12" HOSE 1 M x 1 S SW</v>
          </cell>
          <cell r="F1105" t="str">
            <v>BALK</v>
          </cell>
          <cell r="H1105">
            <v>79.22</v>
          </cell>
          <cell r="I1105">
            <v>0</v>
          </cell>
          <cell r="J1105">
            <v>43309</v>
          </cell>
          <cell r="K1105" t="str">
            <v>Italy</v>
          </cell>
          <cell r="L1105" t="str">
            <v>1</v>
          </cell>
          <cell r="M1105" t="str">
            <v>1.53</v>
          </cell>
        </row>
        <row r="1106">
          <cell r="A1106" t="str">
            <v>92HS 12 125M125F</v>
          </cell>
          <cell r="B1106" t="str">
            <v>ASMVIR1</v>
          </cell>
          <cell r="C1106" t="str">
            <v>N</v>
          </cell>
          <cell r="D1106" t="str">
            <v>12" HOSE 1-1/4M x 1-1/4F SW</v>
          </cell>
          <cell r="F1106" t="str">
            <v>BALK</v>
          </cell>
          <cell r="H1106">
            <v>156.46</v>
          </cell>
          <cell r="I1106">
            <v>0</v>
          </cell>
          <cell r="J1106">
            <v>43309</v>
          </cell>
          <cell r="K1106" t="str">
            <v>Italy</v>
          </cell>
          <cell r="L1106" t="str">
            <v>1</v>
          </cell>
          <cell r="M1106" t="str">
            <v>2.57</v>
          </cell>
        </row>
        <row r="1107">
          <cell r="A1107" t="str">
            <v>92HS 12 125M125M</v>
          </cell>
          <cell r="B1107" t="str">
            <v>ASMVIR1</v>
          </cell>
          <cell r="C1107" t="str">
            <v>N</v>
          </cell>
          <cell r="D1107" t="str">
            <v>12" HOSE 1-1/4M x 1-1/4M SW</v>
          </cell>
          <cell r="E1107" t="str">
            <v>670779715766</v>
          </cell>
          <cell r="F1107" t="str">
            <v>BALK</v>
          </cell>
          <cell r="H1107">
            <v>156.46</v>
          </cell>
          <cell r="I1107">
            <v>11</v>
          </cell>
          <cell r="J1107">
            <v>43116</v>
          </cell>
          <cell r="K1107" t="str">
            <v>Italy</v>
          </cell>
          <cell r="L1107" t="str">
            <v>1</v>
          </cell>
          <cell r="M1107" t="str">
            <v>2.57</v>
          </cell>
        </row>
        <row r="1108">
          <cell r="A1108" t="str">
            <v>92HS 12 125M125S</v>
          </cell>
          <cell r="B1108" t="str">
            <v>ASMVIR1</v>
          </cell>
          <cell r="C1108" t="str">
            <v>N</v>
          </cell>
          <cell r="D1108" t="str">
            <v>12" HOSE 1-1/4M x 1-1/4S SW</v>
          </cell>
          <cell r="F1108" t="str">
            <v>BALK</v>
          </cell>
          <cell r="H1108">
            <v>156.46</v>
          </cell>
          <cell r="I1108">
            <v>0</v>
          </cell>
          <cell r="J1108">
            <v>43310</v>
          </cell>
          <cell r="K1108" t="str">
            <v>Italy</v>
          </cell>
          <cell r="L1108" t="str">
            <v>1</v>
          </cell>
          <cell r="M1108" t="str">
            <v>2.57</v>
          </cell>
        </row>
        <row r="1109">
          <cell r="A1109" t="str">
            <v>92HS 12 150M150F</v>
          </cell>
          <cell r="B1109" t="str">
            <v>ASMVIR1</v>
          </cell>
          <cell r="C1109" t="str">
            <v>N</v>
          </cell>
          <cell r="D1109" t="str">
            <v>12" HOSE 1-1/2M x 1-1/2F SW</v>
          </cell>
          <cell r="F1109" t="str">
            <v>BALK</v>
          </cell>
          <cell r="H1109">
            <v>268.3</v>
          </cell>
          <cell r="I1109">
            <v>0</v>
          </cell>
          <cell r="J1109">
            <v>43309</v>
          </cell>
          <cell r="K1109" t="str">
            <v>Italy</v>
          </cell>
          <cell r="L1109" t="str">
            <v>1</v>
          </cell>
          <cell r="M1109" t="str">
            <v>3.48</v>
          </cell>
        </row>
        <row r="1110">
          <cell r="A1110" t="str">
            <v>92HS 12 150M150M</v>
          </cell>
          <cell r="B1110" t="str">
            <v>ASMVIR1</v>
          </cell>
          <cell r="C1110" t="str">
            <v>N</v>
          </cell>
          <cell r="D1110" t="str">
            <v>12" HOSE 1-1/2M x 1-1/2M SW</v>
          </cell>
          <cell r="E1110" t="str">
            <v>670779715773</v>
          </cell>
          <cell r="F1110" t="str">
            <v>BALK</v>
          </cell>
          <cell r="H1110">
            <v>268.3</v>
          </cell>
          <cell r="I1110">
            <v>11</v>
          </cell>
          <cell r="J1110">
            <v>43116</v>
          </cell>
          <cell r="K1110" t="str">
            <v>Italy</v>
          </cell>
          <cell r="L1110" t="str">
            <v>1</v>
          </cell>
          <cell r="M1110" t="str">
            <v>3.48</v>
          </cell>
        </row>
        <row r="1111">
          <cell r="A1111" t="str">
            <v>92HS 12 150M150S</v>
          </cell>
          <cell r="B1111" t="str">
            <v>ASMVIR1</v>
          </cell>
          <cell r="C1111" t="str">
            <v>N</v>
          </cell>
          <cell r="D1111" t="str">
            <v>12" HOSE 1-1/2M x 1-1/2S SW</v>
          </cell>
          <cell r="F1111" t="str">
            <v>BALK</v>
          </cell>
          <cell r="H1111">
            <v>268.3</v>
          </cell>
          <cell r="I1111">
            <v>0</v>
          </cell>
          <cell r="J1111">
            <v>43310</v>
          </cell>
          <cell r="K1111" t="str">
            <v>Italy</v>
          </cell>
          <cell r="L1111" t="str">
            <v>1</v>
          </cell>
          <cell r="M1111" t="str">
            <v>3.48</v>
          </cell>
        </row>
        <row r="1112">
          <cell r="A1112" t="str">
            <v>92HS 12 200M200F</v>
          </cell>
          <cell r="B1112" t="str">
            <v>ASMVIR1</v>
          </cell>
          <cell r="C1112" t="str">
            <v>N</v>
          </cell>
          <cell r="D1112" t="str">
            <v>12" HOSE 2M x 2F SW</v>
          </cell>
          <cell r="F1112" t="str">
            <v>BALK</v>
          </cell>
          <cell r="H1112">
            <v>380.65</v>
          </cell>
          <cell r="I1112">
            <v>0</v>
          </cell>
          <cell r="J1112">
            <v>43309</v>
          </cell>
          <cell r="K1112" t="str">
            <v>Italy</v>
          </cell>
          <cell r="L1112" t="str">
            <v>1</v>
          </cell>
          <cell r="M1112" t="str">
            <v>5.14</v>
          </cell>
        </row>
        <row r="1113">
          <cell r="A1113" t="str">
            <v>92HS 12 200M200M</v>
          </cell>
          <cell r="B1113" t="str">
            <v>ASMVIR1</v>
          </cell>
          <cell r="C1113" t="str">
            <v>N</v>
          </cell>
          <cell r="D1113" t="str">
            <v>12" HOSE 2M x 2M SW</v>
          </cell>
          <cell r="E1113" t="str">
            <v>670779715780</v>
          </cell>
          <cell r="F1113" t="str">
            <v>BALK</v>
          </cell>
          <cell r="H1113">
            <v>380.65</v>
          </cell>
          <cell r="I1113">
            <v>2</v>
          </cell>
          <cell r="J1113">
            <v>43116</v>
          </cell>
          <cell r="K1113" t="str">
            <v>Italy</v>
          </cell>
          <cell r="L1113" t="str">
            <v>1</v>
          </cell>
          <cell r="M1113" t="str">
            <v>5.14</v>
          </cell>
        </row>
        <row r="1114">
          <cell r="A1114" t="str">
            <v>92HS 12 200M200S</v>
          </cell>
          <cell r="B1114" t="str">
            <v>ASMVIR1</v>
          </cell>
          <cell r="C1114" t="str">
            <v>N</v>
          </cell>
          <cell r="D1114" t="str">
            <v>12" HOSE 2M x 2S SW</v>
          </cell>
          <cell r="F1114" t="str">
            <v>BALK</v>
          </cell>
          <cell r="H1114">
            <v>380.65</v>
          </cell>
          <cell r="I1114">
            <v>0</v>
          </cell>
          <cell r="J1114">
            <v>43310</v>
          </cell>
          <cell r="K1114" t="str">
            <v>Italy</v>
          </cell>
          <cell r="L1114" t="str">
            <v>1</v>
          </cell>
          <cell r="M1114" t="str">
            <v>5.14</v>
          </cell>
        </row>
        <row r="1115">
          <cell r="A1115" t="str">
            <v>92HS 18 050M040S</v>
          </cell>
          <cell r="B1115" t="str">
            <v>ASMVIR1</v>
          </cell>
          <cell r="C1115" t="str">
            <v>N</v>
          </cell>
          <cell r="D1115" t="str">
            <v>18" HOSE 1/2 M x 3/8 S SW</v>
          </cell>
          <cell r="F1115" t="str">
            <v>BALK</v>
          </cell>
          <cell r="H1115">
            <v>38.43</v>
          </cell>
          <cell r="I1115">
            <v>0</v>
          </cell>
          <cell r="J1115">
            <v>43316</v>
          </cell>
          <cell r="K1115" t="str">
            <v>Italy</v>
          </cell>
          <cell r="L1115" t="str">
            <v>1</v>
          </cell>
          <cell r="M1115" t="str">
            <v>0.67</v>
          </cell>
        </row>
        <row r="1116">
          <cell r="A1116" t="str">
            <v>92HS 18 050M050F</v>
          </cell>
          <cell r="B1116" t="str">
            <v>ASMVIR1</v>
          </cell>
          <cell r="C1116" t="str">
            <v>N</v>
          </cell>
          <cell r="D1116" t="str">
            <v>18" HOSE 1/2M x 1/2F SW</v>
          </cell>
          <cell r="F1116" t="str">
            <v>BALK</v>
          </cell>
          <cell r="H1116">
            <v>38.43</v>
          </cell>
          <cell r="I1116">
            <v>0</v>
          </cell>
          <cell r="J1116">
            <v>43306</v>
          </cell>
          <cell r="K1116" t="str">
            <v>Italy</v>
          </cell>
          <cell r="L1116" t="str">
            <v>1</v>
          </cell>
          <cell r="M1116" t="str">
            <v>0.67</v>
          </cell>
        </row>
        <row r="1117">
          <cell r="A1117" t="str">
            <v>92HS 18 050M050M</v>
          </cell>
          <cell r="B1117" t="str">
            <v>ASMVIR1</v>
          </cell>
          <cell r="C1117" t="str">
            <v>N</v>
          </cell>
          <cell r="D1117" t="str">
            <v>18" HOSE 1/2M x 1/2M SW</v>
          </cell>
          <cell r="E1117" t="str">
            <v>670779715797</v>
          </cell>
          <cell r="F1117" t="str">
            <v>BALK</v>
          </cell>
          <cell r="H1117">
            <v>38.43</v>
          </cell>
          <cell r="I1117">
            <v>10</v>
          </cell>
          <cell r="J1117">
            <v>43112</v>
          </cell>
          <cell r="K1117" t="str">
            <v>Italy</v>
          </cell>
          <cell r="L1117" t="str">
            <v>1</v>
          </cell>
          <cell r="M1117" t="str">
            <v>0.67</v>
          </cell>
        </row>
        <row r="1118">
          <cell r="A1118" t="str">
            <v>92HS 18 050M050S</v>
          </cell>
          <cell r="B1118" t="str">
            <v>ASMVIR1</v>
          </cell>
          <cell r="C1118" t="str">
            <v>N</v>
          </cell>
          <cell r="D1118" t="str">
            <v>18" HOSE 1/2M x 1/2S SW</v>
          </cell>
          <cell r="F1118" t="str">
            <v>BALK</v>
          </cell>
          <cell r="H1118">
            <v>38.43</v>
          </cell>
          <cell r="I1118">
            <v>0</v>
          </cell>
          <cell r="J1118">
            <v>43309</v>
          </cell>
          <cell r="K1118" t="str">
            <v>Italy</v>
          </cell>
          <cell r="L1118" t="str">
            <v>1</v>
          </cell>
          <cell r="M1118" t="str">
            <v>0.67</v>
          </cell>
        </row>
        <row r="1119">
          <cell r="A1119" t="str">
            <v>92HS 18 075M040S</v>
          </cell>
          <cell r="B1119" t="str">
            <v>ASMVIR1</v>
          </cell>
          <cell r="C1119" t="str">
            <v>N</v>
          </cell>
          <cell r="D1119" t="str">
            <v>18" HOSE 3/4 M x 3/8 S SW</v>
          </cell>
          <cell r="F1119" t="str">
            <v>BALK</v>
          </cell>
          <cell r="H1119">
            <v>58.56</v>
          </cell>
          <cell r="I1119">
            <v>0</v>
          </cell>
          <cell r="J1119">
            <v>43316</v>
          </cell>
          <cell r="K1119" t="str">
            <v>Italy</v>
          </cell>
          <cell r="L1119" t="str">
            <v>1</v>
          </cell>
          <cell r="M1119" t="str">
            <v>1.09</v>
          </cell>
        </row>
        <row r="1120">
          <cell r="A1120" t="str">
            <v>92HS 18 075M075F</v>
          </cell>
          <cell r="B1120" t="str">
            <v>ASMVIR1</v>
          </cell>
          <cell r="C1120" t="str">
            <v>N</v>
          </cell>
          <cell r="D1120" t="str">
            <v>18" HOSE 3/4M x 3/4F SW</v>
          </cell>
          <cell r="F1120" t="str">
            <v>BALK</v>
          </cell>
          <cell r="H1120">
            <v>58.56</v>
          </cell>
          <cell r="I1120">
            <v>0</v>
          </cell>
          <cell r="J1120">
            <v>43306</v>
          </cell>
          <cell r="K1120" t="str">
            <v>Italy</v>
          </cell>
          <cell r="L1120" t="str">
            <v>1</v>
          </cell>
          <cell r="M1120" t="str">
            <v>1.09</v>
          </cell>
        </row>
        <row r="1121">
          <cell r="A1121" t="str">
            <v>92HS 18 075M075M</v>
          </cell>
          <cell r="B1121" t="str">
            <v>ASMVIR1</v>
          </cell>
          <cell r="C1121" t="str">
            <v>N</v>
          </cell>
          <cell r="D1121" t="str">
            <v>18" HOSE 3/4M x 3/4M SW</v>
          </cell>
          <cell r="E1121" t="str">
            <v>670779715803</v>
          </cell>
          <cell r="F1121" t="str">
            <v>BALK</v>
          </cell>
          <cell r="H1121">
            <v>58.56</v>
          </cell>
          <cell r="I1121">
            <v>510</v>
          </cell>
          <cell r="J1121">
            <v>43116</v>
          </cell>
          <cell r="K1121" t="str">
            <v>Italy</v>
          </cell>
          <cell r="L1121" t="str">
            <v>1</v>
          </cell>
          <cell r="M1121" t="str">
            <v>1.09</v>
          </cell>
        </row>
        <row r="1122">
          <cell r="A1122" t="str">
            <v>92HS 18 075M075S</v>
          </cell>
          <cell r="B1122" t="str">
            <v>ASMVIR1</v>
          </cell>
          <cell r="C1122" t="str">
            <v>N</v>
          </cell>
          <cell r="D1122" t="str">
            <v>18" HOSE 3/4M x 3/4S SW</v>
          </cell>
          <cell r="F1122" t="str">
            <v>BALK</v>
          </cell>
          <cell r="H1122">
            <v>58.56</v>
          </cell>
          <cell r="I1122">
            <v>0</v>
          </cell>
          <cell r="J1122">
            <v>43309</v>
          </cell>
          <cell r="K1122" t="str">
            <v>Italy</v>
          </cell>
          <cell r="L1122" t="str">
            <v>1</v>
          </cell>
          <cell r="M1122" t="str">
            <v>1.09</v>
          </cell>
        </row>
        <row r="1123">
          <cell r="A1123" t="str">
            <v>92HS 18 100M075S</v>
          </cell>
          <cell r="B1123" t="str">
            <v>ASMVIR1</v>
          </cell>
          <cell r="C1123" t="str">
            <v>N</v>
          </cell>
          <cell r="D1123" t="str">
            <v>18" HOSE 1 M x 3/4 S SW</v>
          </cell>
          <cell r="F1123" t="str">
            <v>BALK</v>
          </cell>
          <cell r="H1123">
            <v>86.98</v>
          </cell>
          <cell r="I1123">
            <v>0</v>
          </cell>
          <cell r="J1123">
            <v>43316</v>
          </cell>
          <cell r="K1123" t="str">
            <v>Italy</v>
          </cell>
          <cell r="L1123" t="str">
            <v>1</v>
          </cell>
          <cell r="M1123" t="str">
            <v>1.75</v>
          </cell>
        </row>
        <row r="1124">
          <cell r="A1124" t="str">
            <v>92HS 18 100M100F</v>
          </cell>
          <cell r="B1124" t="str">
            <v>ASMVIR1</v>
          </cell>
          <cell r="C1124" t="str">
            <v>N</v>
          </cell>
          <cell r="D1124" t="str">
            <v>18" HOSE 1M x 1F SW</v>
          </cell>
          <cell r="F1124" t="str">
            <v>BALK</v>
          </cell>
          <cell r="H1124">
            <v>86.98</v>
          </cell>
          <cell r="I1124">
            <v>0</v>
          </cell>
          <cell r="J1124">
            <v>43309</v>
          </cell>
          <cell r="K1124" t="str">
            <v>Italy</v>
          </cell>
          <cell r="L1124" t="str">
            <v>1</v>
          </cell>
          <cell r="M1124" t="str">
            <v>1.75</v>
          </cell>
        </row>
        <row r="1125">
          <cell r="A1125" t="str">
            <v>92HS 18 100M100M</v>
          </cell>
          <cell r="B1125" t="str">
            <v>ASMVIR1</v>
          </cell>
          <cell r="C1125" t="str">
            <v>N</v>
          </cell>
          <cell r="D1125" t="str">
            <v>18" HOSE 1M x 1M SW</v>
          </cell>
          <cell r="E1125" t="str">
            <v>670779715810</v>
          </cell>
          <cell r="F1125" t="str">
            <v>BALK</v>
          </cell>
          <cell r="H1125">
            <v>86.98</v>
          </cell>
          <cell r="I1125">
            <v>10</v>
          </cell>
          <cell r="J1125">
            <v>43116</v>
          </cell>
          <cell r="K1125" t="str">
            <v>Italy</v>
          </cell>
          <cell r="L1125" t="str">
            <v>1</v>
          </cell>
          <cell r="M1125" t="str">
            <v>1.75</v>
          </cell>
        </row>
        <row r="1126">
          <cell r="A1126" t="str">
            <v>92HS 18 100M100S</v>
          </cell>
          <cell r="B1126" t="str">
            <v>ASMVIR1</v>
          </cell>
          <cell r="C1126" t="str">
            <v>N</v>
          </cell>
          <cell r="D1126" t="str">
            <v>18" HOSE 1M x 1S SW</v>
          </cell>
          <cell r="F1126" t="str">
            <v>BALK</v>
          </cell>
          <cell r="H1126">
            <v>86.98</v>
          </cell>
          <cell r="I1126">
            <v>0</v>
          </cell>
          <cell r="J1126">
            <v>43309</v>
          </cell>
          <cell r="K1126" t="str">
            <v>Italy</v>
          </cell>
          <cell r="L1126" t="str">
            <v>1</v>
          </cell>
          <cell r="M1126" t="str">
            <v>1.75</v>
          </cell>
        </row>
        <row r="1127">
          <cell r="A1127" t="str">
            <v>92HS 18 125M125F</v>
          </cell>
          <cell r="B1127" t="str">
            <v>ASMVIR1</v>
          </cell>
          <cell r="C1127" t="str">
            <v>N</v>
          </cell>
          <cell r="D1127" t="str">
            <v>18" HOSE 1-1/4M x 1-1/4F SW</v>
          </cell>
          <cell r="F1127" t="str">
            <v>BALK</v>
          </cell>
          <cell r="H1127">
            <v>176.13</v>
          </cell>
          <cell r="I1127">
            <v>0</v>
          </cell>
          <cell r="J1127">
            <v>43309</v>
          </cell>
          <cell r="K1127" t="str">
            <v>Italy</v>
          </cell>
          <cell r="L1127" t="str">
            <v>1</v>
          </cell>
          <cell r="M1127" t="str">
            <v>3.07</v>
          </cell>
        </row>
        <row r="1128">
          <cell r="A1128" t="str">
            <v>92HS 18 125M125M</v>
          </cell>
          <cell r="B1128" t="str">
            <v>ASMVIR1</v>
          </cell>
          <cell r="C1128" t="str">
            <v>N</v>
          </cell>
          <cell r="D1128" t="str">
            <v>18" HOSE 1-1/4M x 1-1/4M SW</v>
          </cell>
          <cell r="E1128" t="str">
            <v>670779715827</v>
          </cell>
          <cell r="F1128" t="str">
            <v>BALK</v>
          </cell>
          <cell r="H1128">
            <v>176.13</v>
          </cell>
          <cell r="I1128">
            <v>10</v>
          </cell>
          <cell r="J1128">
            <v>43116</v>
          </cell>
          <cell r="K1128" t="str">
            <v>Italy</v>
          </cell>
          <cell r="L1128" t="str">
            <v>1</v>
          </cell>
          <cell r="M1128" t="str">
            <v>3.07</v>
          </cell>
        </row>
        <row r="1129">
          <cell r="A1129" t="str">
            <v>92HS 18 125M125S</v>
          </cell>
          <cell r="B1129" t="str">
            <v>ASMVIR1</v>
          </cell>
          <cell r="C1129" t="str">
            <v>N</v>
          </cell>
          <cell r="D1129" t="str">
            <v>18" HOSE 1-1/4M x 1-1/4S SW</v>
          </cell>
          <cell r="F1129" t="str">
            <v>BALK</v>
          </cell>
          <cell r="H1129">
            <v>176.13</v>
          </cell>
          <cell r="I1129">
            <v>0</v>
          </cell>
          <cell r="J1129">
            <v>43310</v>
          </cell>
          <cell r="K1129" t="str">
            <v>Italy</v>
          </cell>
          <cell r="L1129" t="str">
            <v>1</v>
          </cell>
          <cell r="M1129" t="str">
            <v>3.07</v>
          </cell>
        </row>
        <row r="1130">
          <cell r="A1130" t="str">
            <v>92HS 18 150M150F</v>
          </cell>
          <cell r="B1130" t="str">
            <v>ASMVIR1</v>
          </cell>
          <cell r="C1130" t="str">
            <v>N</v>
          </cell>
          <cell r="D1130" t="str">
            <v>18" HOSE 1-1/2M x 1-1/2F SW</v>
          </cell>
          <cell r="F1130" t="str">
            <v>BALK</v>
          </cell>
          <cell r="H1130">
            <v>295.14</v>
          </cell>
          <cell r="I1130">
            <v>0</v>
          </cell>
          <cell r="J1130">
            <v>43309</v>
          </cell>
          <cell r="K1130" t="str">
            <v>Italy</v>
          </cell>
          <cell r="L1130" t="str">
            <v>1</v>
          </cell>
          <cell r="M1130" t="str">
            <v>4.04</v>
          </cell>
        </row>
        <row r="1131">
          <cell r="A1131" t="str">
            <v>92HS 18 150M150M</v>
          </cell>
          <cell r="B1131" t="str">
            <v>ASMVIR1</v>
          </cell>
          <cell r="C1131" t="str">
            <v>N</v>
          </cell>
          <cell r="D1131" t="str">
            <v>18" HOSE 1-1/2M x 1-1/2M SW</v>
          </cell>
          <cell r="E1131" t="str">
            <v>670779715834</v>
          </cell>
          <cell r="F1131" t="str">
            <v>BALK</v>
          </cell>
          <cell r="H1131">
            <v>295.14</v>
          </cell>
          <cell r="I1131">
            <v>10</v>
          </cell>
          <cell r="J1131">
            <v>43116</v>
          </cell>
          <cell r="K1131" t="str">
            <v>Italy</v>
          </cell>
          <cell r="L1131" t="str">
            <v>1</v>
          </cell>
          <cell r="M1131" t="str">
            <v>4.04</v>
          </cell>
        </row>
        <row r="1132">
          <cell r="A1132" t="str">
            <v>92HS 18 150M150S</v>
          </cell>
          <cell r="B1132" t="str">
            <v>ASMVIR1</v>
          </cell>
          <cell r="C1132" t="str">
            <v>N</v>
          </cell>
          <cell r="D1132" t="str">
            <v>18" HOSE 1-1/2M x 1-1/2S SW</v>
          </cell>
          <cell r="F1132" t="str">
            <v>BALK</v>
          </cell>
          <cell r="H1132">
            <v>295.14</v>
          </cell>
          <cell r="I1132">
            <v>0</v>
          </cell>
          <cell r="J1132">
            <v>43310</v>
          </cell>
          <cell r="K1132" t="str">
            <v>Italy</v>
          </cell>
          <cell r="L1132" t="str">
            <v>1</v>
          </cell>
          <cell r="M1132" t="str">
            <v>4.04</v>
          </cell>
        </row>
        <row r="1133">
          <cell r="A1133" t="str">
            <v>92HS 18 200M200F</v>
          </cell>
          <cell r="B1133" t="str">
            <v>ASMVIR1</v>
          </cell>
          <cell r="C1133" t="str">
            <v>N</v>
          </cell>
          <cell r="D1133" t="str">
            <v>18" HOSE 2M x 2F SW</v>
          </cell>
          <cell r="F1133" t="str">
            <v>BALK</v>
          </cell>
          <cell r="H1133">
            <v>417.78</v>
          </cell>
          <cell r="I1133">
            <v>0</v>
          </cell>
          <cell r="J1133">
            <v>43309</v>
          </cell>
          <cell r="K1133" t="str">
            <v>Italy</v>
          </cell>
          <cell r="L1133" t="str">
            <v>1</v>
          </cell>
          <cell r="M1133" t="str">
            <v>5.89</v>
          </cell>
        </row>
        <row r="1134">
          <cell r="A1134" t="str">
            <v>92HS 18 200M200M</v>
          </cell>
          <cell r="B1134" t="str">
            <v>ASMVIR1</v>
          </cell>
          <cell r="C1134" t="str">
            <v>N</v>
          </cell>
          <cell r="D1134" t="str">
            <v>18" HOSE 2M x 2M SW</v>
          </cell>
          <cell r="E1134" t="str">
            <v>670779715841</v>
          </cell>
          <cell r="F1134" t="str">
            <v>BALK</v>
          </cell>
          <cell r="H1134">
            <v>417.78</v>
          </cell>
          <cell r="I1134">
            <v>0</v>
          </cell>
          <cell r="J1134">
            <v>43116</v>
          </cell>
          <cell r="K1134" t="str">
            <v>Italy</v>
          </cell>
          <cell r="L1134" t="str">
            <v>1</v>
          </cell>
          <cell r="M1134" t="str">
            <v>5.89</v>
          </cell>
        </row>
        <row r="1135">
          <cell r="A1135" t="str">
            <v>92HS 18 200M200S</v>
          </cell>
          <cell r="B1135" t="str">
            <v>ASMVIR1</v>
          </cell>
          <cell r="C1135" t="str">
            <v>N</v>
          </cell>
          <cell r="D1135" t="str">
            <v>18" HOSE 2M x 2S SW</v>
          </cell>
          <cell r="F1135" t="str">
            <v>BALK</v>
          </cell>
          <cell r="H1135">
            <v>417.78</v>
          </cell>
          <cell r="I1135">
            <v>0</v>
          </cell>
          <cell r="J1135">
            <v>43310</v>
          </cell>
          <cell r="K1135" t="str">
            <v>Italy</v>
          </cell>
          <cell r="L1135" t="str">
            <v>1</v>
          </cell>
          <cell r="M1135" t="str">
            <v>5.89</v>
          </cell>
        </row>
        <row r="1136">
          <cell r="A1136" t="str">
            <v>92HS 24 050M040S</v>
          </cell>
          <cell r="B1136" t="str">
            <v>ASMVIR1</v>
          </cell>
          <cell r="C1136" t="str">
            <v>N</v>
          </cell>
          <cell r="D1136" t="str">
            <v>18" HOSE 1/2 M x 3/8 S SW</v>
          </cell>
          <cell r="F1136" t="str">
            <v>BALK</v>
          </cell>
          <cell r="H1136">
            <v>38.43</v>
          </cell>
          <cell r="I1136">
            <v>0</v>
          </cell>
          <cell r="J1136">
            <v>43316</v>
          </cell>
          <cell r="K1136" t="str">
            <v>Italy</v>
          </cell>
          <cell r="L1136" t="str">
            <v>1</v>
          </cell>
          <cell r="M1136" t="str">
            <v>0.67</v>
          </cell>
        </row>
        <row r="1137">
          <cell r="A1137" t="str">
            <v>92HS 24 050M050F</v>
          </cell>
          <cell r="B1137" t="str">
            <v>ASMVIR1</v>
          </cell>
          <cell r="C1137" t="str">
            <v>N</v>
          </cell>
          <cell r="D1137" t="str">
            <v>24" HOSE 1/2M x 1/2F SW</v>
          </cell>
          <cell r="F1137" t="str">
            <v>BALK</v>
          </cell>
          <cell r="H1137">
            <v>43.22</v>
          </cell>
          <cell r="I1137">
            <v>0</v>
          </cell>
          <cell r="J1137">
            <v>43309</v>
          </cell>
          <cell r="K1137" t="str">
            <v>Italy</v>
          </cell>
          <cell r="L1137" t="str">
            <v>1</v>
          </cell>
          <cell r="M1137" t="str">
            <v>0.74</v>
          </cell>
        </row>
        <row r="1138">
          <cell r="A1138" t="str">
            <v>92HS 24 050M050M</v>
          </cell>
          <cell r="B1138" t="str">
            <v>ASMVIR1</v>
          </cell>
          <cell r="C1138" t="str">
            <v>N</v>
          </cell>
          <cell r="D1138" t="str">
            <v>24" HOSE 1/2M x 1/2M SW</v>
          </cell>
          <cell r="E1138" t="str">
            <v>670779715858</v>
          </cell>
          <cell r="F1138" t="str">
            <v>BALK</v>
          </cell>
          <cell r="H1138">
            <v>43.22</v>
          </cell>
          <cell r="I1138">
            <v>24</v>
          </cell>
          <cell r="J1138">
            <v>43116</v>
          </cell>
          <cell r="K1138" t="str">
            <v>Italy</v>
          </cell>
          <cell r="L1138" t="str">
            <v>1</v>
          </cell>
          <cell r="M1138" t="str">
            <v>0.74</v>
          </cell>
        </row>
        <row r="1139">
          <cell r="A1139" t="str">
            <v>92HS 24 050M050S</v>
          </cell>
          <cell r="B1139" t="str">
            <v>ASMVIR1</v>
          </cell>
          <cell r="C1139" t="str">
            <v>N</v>
          </cell>
          <cell r="D1139" t="str">
            <v>18" HOSE 1/2M x 1/2S SW</v>
          </cell>
          <cell r="F1139" t="str">
            <v>BALK</v>
          </cell>
          <cell r="H1139">
            <v>38.43</v>
          </cell>
          <cell r="I1139">
            <v>0</v>
          </cell>
          <cell r="J1139">
            <v>43309</v>
          </cell>
          <cell r="K1139" t="str">
            <v>Italy</v>
          </cell>
          <cell r="L1139" t="str">
            <v>1</v>
          </cell>
          <cell r="M1139" t="str">
            <v>0.67</v>
          </cell>
        </row>
        <row r="1140">
          <cell r="A1140" t="str">
            <v>92HS 24 075M040S</v>
          </cell>
          <cell r="B1140" t="str">
            <v>ASMVIR1</v>
          </cell>
          <cell r="C1140" t="str">
            <v>N</v>
          </cell>
          <cell r="D1140" t="str">
            <v>24" HOSE 3/4 M x 3/8 S SW</v>
          </cell>
          <cell r="F1140" t="str">
            <v>BALK</v>
          </cell>
          <cell r="H1140">
            <v>66.63</v>
          </cell>
          <cell r="I1140">
            <v>0</v>
          </cell>
          <cell r="J1140">
            <v>43316</v>
          </cell>
          <cell r="K1140" t="str">
            <v>Italy</v>
          </cell>
          <cell r="L1140" t="str">
            <v>1</v>
          </cell>
          <cell r="M1140" t="str">
            <v>1.29</v>
          </cell>
        </row>
        <row r="1141">
          <cell r="A1141" t="str">
            <v>92HS 24 075M075F</v>
          </cell>
          <cell r="B1141" t="str">
            <v>ASMVIR1</v>
          </cell>
          <cell r="C1141" t="str">
            <v>N</v>
          </cell>
          <cell r="D1141" t="str">
            <v>24" HOSE 3/4M x 3/4F SW</v>
          </cell>
          <cell r="F1141" t="str">
            <v>BALK</v>
          </cell>
          <cell r="H1141">
            <v>66.63</v>
          </cell>
          <cell r="I1141">
            <v>0</v>
          </cell>
          <cell r="J1141">
            <v>43309</v>
          </cell>
          <cell r="K1141" t="str">
            <v>Italy</v>
          </cell>
          <cell r="L1141" t="str">
            <v>1</v>
          </cell>
          <cell r="M1141" t="str">
            <v>1.29</v>
          </cell>
        </row>
        <row r="1142">
          <cell r="A1142" t="str">
            <v>92HS 24 075M075M</v>
          </cell>
          <cell r="B1142" t="str">
            <v>ASMVIR1</v>
          </cell>
          <cell r="C1142" t="str">
            <v>N</v>
          </cell>
          <cell r="D1142" t="str">
            <v>24" HOSE 3/4M x 3/4M SW</v>
          </cell>
          <cell r="E1142" t="str">
            <v>670779715865</v>
          </cell>
          <cell r="F1142" t="str">
            <v>BALK</v>
          </cell>
          <cell r="H1142">
            <v>66.63</v>
          </cell>
          <cell r="I1142">
            <v>24</v>
          </cell>
          <cell r="J1142">
            <v>43116</v>
          </cell>
          <cell r="K1142" t="str">
            <v>Italy</v>
          </cell>
          <cell r="L1142" t="str">
            <v>1</v>
          </cell>
          <cell r="M1142" t="str">
            <v>1.29</v>
          </cell>
        </row>
        <row r="1143">
          <cell r="A1143" t="str">
            <v>92HS 24 075M075S</v>
          </cell>
          <cell r="B1143" t="str">
            <v>ASMVIR1</v>
          </cell>
          <cell r="C1143" t="str">
            <v>N</v>
          </cell>
          <cell r="D1143" t="str">
            <v>24" HOSE 3/4M x 3/4S SW</v>
          </cell>
          <cell r="F1143" t="str">
            <v>BALK</v>
          </cell>
          <cell r="H1143">
            <v>66.63</v>
          </cell>
          <cell r="I1143">
            <v>0</v>
          </cell>
          <cell r="J1143">
            <v>43309</v>
          </cell>
          <cell r="K1143" t="str">
            <v>Italy</v>
          </cell>
          <cell r="L1143" t="str">
            <v>1</v>
          </cell>
          <cell r="M1143" t="str">
            <v>1.29</v>
          </cell>
        </row>
        <row r="1144">
          <cell r="A1144" t="str">
            <v>92HS 24 100M075S</v>
          </cell>
          <cell r="B1144" t="str">
            <v>ASMVIR1</v>
          </cell>
          <cell r="C1144" t="str">
            <v>N</v>
          </cell>
          <cell r="D1144" t="str">
            <v>24" HOSE 1 M x 3/4 S SW</v>
          </cell>
          <cell r="F1144" t="str">
            <v>BALK</v>
          </cell>
          <cell r="H1144">
            <v>97.98</v>
          </cell>
          <cell r="I1144">
            <v>0</v>
          </cell>
          <cell r="J1144">
            <v>43316</v>
          </cell>
          <cell r="K1144" t="str">
            <v>Italy</v>
          </cell>
          <cell r="L1144" t="str">
            <v>1</v>
          </cell>
          <cell r="M1144" t="str">
            <v>2.02</v>
          </cell>
        </row>
        <row r="1145">
          <cell r="A1145" t="str">
            <v>92HS 24 100M100F</v>
          </cell>
          <cell r="B1145" t="str">
            <v>ASMVIR1</v>
          </cell>
          <cell r="C1145" t="str">
            <v>N</v>
          </cell>
          <cell r="D1145" t="str">
            <v>24" HOSE 1M x 1F SW</v>
          </cell>
          <cell r="F1145" t="str">
            <v>BALK</v>
          </cell>
          <cell r="H1145">
            <v>97.98</v>
          </cell>
          <cell r="I1145">
            <v>0</v>
          </cell>
          <cell r="J1145">
            <v>43309</v>
          </cell>
          <cell r="K1145" t="str">
            <v>Italy</v>
          </cell>
          <cell r="L1145" t="str">
            <v>1</v>
          </cell>
          <cell r="M1145" t="str">
            <v>2.02</v>
          </cell>
        </row>
        <row r="1146">
          <cell r="A1146" t="str">
            <v>92HS 24 100M100M</v>
          </cell>
          <cell r="B1146" t="str">
            <v>ASMVIR1</v>
          </cell>
          <cell r="C1146" t="str">
            <v>N</v>
          </cell>
          <cell r="D1146" t="str">
            <v>24" HOSE 1M x 1M SW</v>
          </cell>
          <cell r="E1146" t="str">
            <v>670779715872</v>
          </cell>
          <cell r="F1146" t="str">
            <v>BALK</v>
          </cell>
          <cell r="H1146">
            <v>97.98</v>
          </cell>
          <cell r="I1146">
            <v>18</v>
          </cell>
          <cell r="J1146">
            <v>43116</v>
          </cell>
          <cell r="K1146" t="str">
            <v>Italy</v>
          </cell>
          <cell r="L1146" t="str">
            <v>1</v>
          </cell>
          <cell r="M1146" t="str">
            <v>2.02</v>
          </cell>
        </row>
        <row r="1147">
          <cell r="A1147" t="str">
            <v>92HS 24 100M100S</v>
          </cell>
          <cell r="B1147" t="str">
            <v>ASMVIR1</v>
          </cell>
          <cell r="C1147" t="str">
            <v>N</v>
          </cell>
          <cell r="D1147" t="str">
            <v>24" HOSE 1M x 1S SW</v>
          </cell>
          <cell r="F1147" t="str">
            <v>BALK</v>
          </cell>
          <cell r="H1147">
            <v>97.98</v>
          </cell>
          <cell r="I1147">
            <v>0</v>
          </cell>
          <cell r="J1147">
            <v>43309</v>
          </cell>
          <cell r="K1147" t="str">
            <v>Italy</v>
          </cell>
          <cell r="L1147" t="str">
            <v>1</v>
          </cell>
          <cell r="M1147" t="str">
            <v>2.02</v>
          </cell>
        </row>
        <row r="1148">
          <cell r="A1148" t="str">
            <v>92HS 24 125M125F</v>
          </cell>
          <cell r="B1148" t="str">
            <v>ASMVIR1</v>
          </cell>
          <cell r="C1148" t="str">
            <v>N</v>
          </cell>
          <cell r="D1148" t="str">
            <v>24" HOSE 1-1/4M x 1-1/4F SW</v>
          </cell>
          <cell r="F1148" t="str">
            <v>BALK</v>
          </cell>
          <cell r="H1148">
            <v>197.28</v>
          </cell>
          <cell r="I1148">
            <v>0</v>
          </cell>
          <cell r="J1148">
            <v>43309</v>
          </cell>
          <cell r="K1148" t="str">
            <v>Italy</v>
          </cell>
          <cell r="L1148" t="str">
            <v>1</v>
          </cell>
          <cell r="M1148" t="str">
            <v>3.53</v>
          </cell>
        </row>
        <row r="1149">
          <cell r="A1149" t="str">
            <v>92HS 24 125M125M</v>
          </cell>
          <cell r="B1149" t="str">
            <v>ASMVIR1</v>
          </cell>
          <cell r="C1149" t="str">
            <v>N</v>
          </cell>
          <cell r="D1149" t="str">
            <v>24" HOSE 1-1/4M x 1-1/4M SW</v>
          </cell>
          <cell r="E1149" t="str">
            <v>670779715889</v>
          </cell>
          <cell r="F1149" t="str">
            <v>BALK</v>
          </cell>
          <cell r="H1149">
            <v>197.28</v>
          </cell>
          <cell r="I1149">
            <v>156</v>
          </cell>
          <cell r="J1149">
            <v>43116</v>
          </cell>
          <cell r="K1149" t="str">
            <v>Italy</v>
          </cell>
          <cell r="L1149" t="str">
            <v>1</v>
          </cell>
          <cell r="M1149" t="str">
            <v>3.53</v>
          </cell>
        </row>
        <row r="1150">
          <cell r="A1150" t="str">
            <v>92HS 24 125M125S</v>
          </cell>
          <cell r="B1150" t="str">
            <v>ASMVIR1</v>
          </cell>
          <cell r="C1150" t="str">
            <v>N</v>
          </cell>
          <cell r="D1150" t="str">
            <v>24" HOSE 1-1/4M x 1-1/4S SW</v>
          </cell>
          <cell r="F1150" t="str">
            <v>BALK</v>
          </cell>
          <cell r="H1150">
            <v>197.28</v>
          </cell>
          <cell r="I1150">
            <v>0</v>
          </cell>
          <cell r="J1150">
            <v>43310</v>
          </cell>
          <cell r="K1150" t="str">
            <v>Italy</v>
          </cell>
          <cell r="L1150" t="str">
            <v>1</v>
          </cell>
          <cell r="M1150" t="str">
            <v>3.53</v>
          </cell>
        </row>
        <row r="1151">
          <cell r="A1151" t="str">
            <v>92HS 24 150M150F</v>
          </cell>
          <cell r="B1151" t="str">
            <v>ASMVIR1</v>
          </cell>
          <cell r="C1151" t="str">
            <v>N</v>
          </cell>
          <cell r="D1151" t="str">
            <v>24" HOSE 1-1/2M x 1-1/2F SW</v>
          </cell>
          <cell r="F1151" t="str">
            <v>BALK</v>
          </cell>
          <cell r="H1151">
            <v>331.5</v>
          </cell>
          <cell r="I1151">
            <v>0</v>
          </cell>
          <cell r="J1151">
            <v>43309</v>
          </cell>
          <cell r="K1151" t="str">
            <v>Italy</v>
          </cell>
          <cell r="L1151" t="str">
            <v>1</v>
          </cell>
          <cell r="M1151" t="str">
            <v>4.54</v>
          </cell>
        </row>
        <row r="1152">
          <cell r="A1152" t="str">
            <v>92HS 24 150M150M</v>
          </cell>
          <cell r="B1152" t="str">
            <v>ASMVIR1</v>
          </cell>
          <cell r="C1152" t="str">
            <v>N</v>
          </cell>
          <cell r="D1152" t="str">
            <v>24" HOSE 1-1/2M x 1-1/2M SW</v>
          </cell>
          <cell r="E1152" t="str">
            <v>670779715896</v>
          </cell>
          <cell r="F1152" t="str">
            <v>BALK</v>
          </cell>
          <cell r="H1152">
            <v>331.5</v>
          </cell>
          <cell r="I1152">
            <v>0</v>
          </cell>
          <cell r="J1152">
            <v>43116</v>
          </cell>
          <cell r="K1152" t="str">
            <v>Italy</v>
          </cell>
          <cell r="L1152" t="str">
            <v>1</v>
          </cell>
          <cell r="M1152" t="str">
            <v>4.54</v>
          </cell>
        </row>
        <row r="1153">
          <cell r="A1153" t="str">
            <v>92HS 24 150M150S</v>
          </cell>
          <cell r="B1153" t="str">
            <v>ASMVIR1</v>
          </cell>
          <cell r="C1153" t="str">
            <v>N</v>
          </cell>
          <cell r="D1153" t="str">
            <v>24" HOSE 1-1/2M x 1-1/2S SW</v>
          </cell>
          <cell r="F1153" t="str">
            <v>BALK</v>
          </cell>
          <cell r="H1153">
            <v>331.5</v>
          </cell>
          <cell r="I1153">
            <v>0</v>
          </cell>
          <cell r="J1153">
            <v>43310</v>
          </cell>
          <cell r="K1153" t="str">
            <v>Italy</v>
          </cell>
          <cell r="L1153" t="str">
            <v>1</v>
          </cell>
          <cell r="M1153" t="str">
            <v>4.54</v>
          </cell>
        </row>
        <row r="1154">
          <cell r="A1154" t="str">
            <v>92HS 24 200M200F</v>
          </cell>
          <cell r="B1154" t="str">
            <v>ASMVIR1</v>
          </cell>
          <cell r="C1154" t="str">
            <v>N</v>
          </cell>
          <cell r="D1154" t="str">
            <v>24" HOSE 2M x 2F SW</v>
          </cell>
          <cell r="F1154" t="str">
            <v>BALK</v>
          </cell>
          <cell r="H1154">
            <v>463.23</v>
          </cell>
          <cell r="I1154">
            <v>0</v>
          </cell>
          <cell r="J1154">
            <v>43309</v>
          </cell>
          <cell r="K1154" t="str">
            <v>Italy</v>
          </cell>
          <cell r="L1154" t="str">
            <v>1</v>
          </cell>
          <cell r="M1154" t="str">
            <v>6.55</v>
          </cell>
        </row>
        <row r="1155">
          <cell r="A1155" t="str">
            <v>92HS 24 200M200M</v>
          </cell>
          <cell r="B1155" t="str">
            <v>ASMVIR1</v>
          </cell>
          <cell r="C1155" t="str">
            <v>N</v>
          </cell>
          <cell r="D1155" t="str">
            <v>24" HOSE 2M x 2M SW</v>
          </cell>
          <cell r="E1155" t="str">
            <v>670779715902</v>
          </cell>
          <cell r="F1155" t="str">
            <v>BALK</v>
          </cell>
          <cell r="H1155">
            <v>463.23</v>
          </cell>
          <cell r="I1155">
            <v>0</v>
          </cell>
          <cell r="J1155">
            <v>43116</v>
          </cell>
          <cell r="K1155" t="str">
            <v>Italy</v>
          </cell>
          <cell r="L1155" t="str">
            <v>1</v>
          </cell>
          <cell r="M1155" t="str">
            <v>6.55</v>
          </cell>
        </row>
        <row r="1156">
          <cell r="A1156" t="str">
            <v>92HS 24 200M200S</v>
          </cell>
          <cell r="B1156" t="str">
            <v>ASMVIR1</v>
          </cell>
          <cell r="C1156" t="str">
            <v>N</v>
          </cell>
          <cell r="D1156" t="str">
            <v>24" HOSE 2M x 2S SW</v>
          </cell>
          <cell r="F1156" t="str">
            <v>BALK</v>
          </cell>
          <cell r="H1156">
            <v>463.23</v>
          </cell>
          <cell r="I1156">
            <v>0</v>
          </cell>
          <cell r="J1156">
            <v>43310</v>
          </cell>
          <cell r="K1156" t="str">
            <v>Italy</v>
          </cell>
          <cell r="L1156" t="str">
            <v>1</v>
          </cell>
          <cell r="M1156" t="str">
            <v>6.55</v>
          </cell>
        </row>
        <row r="1157">
          <cell r="A1157" t="str">
            <v>92HS 36 050M040S</v>
          </cell>
          <cell r="B1157" t="str">
            <v>ASMVIR1</v>
          </cell>
          <cell r="C1157" t="str">
            <v>N</v>
          </cell>
          <cell r="D1157" t="str">
            <v>36" HOSE 1/2 M x 3/8 S SW</v>
          </cell>
          <cell r="F1157" t="str">
            <v>BALK</v>
          </cell>
          <cell r="H1157">
            <v>52.23</v>
          </cell>
          <cell r="I1157">
            <v>0</v>
          </cell>
          <cell r="J1157">
            <v>43316</v>
          </cell>
          <cell r="K1157" t="str">
            <v>Italy</v>
          </cell>
          <cell r="L1157" t="str">
            <v>1</v>
          </cell>
          <cell r="M1157" t="str">
            <v>0.96</v>
          </cell>
        </row>
        <row r="1158">
          <cell r="A1158" t="str">
            <v>92HS 36 050M050F</v>
          </cell>
          <cell r="B1158" t="str">
            <v>ASMVIR1</v>
          </cell>
          <cell r="C1158" t="str">
            <v>N</v>
          </cell>
          <cell r="D1158" t="str">
            <v>36" HOSE 1/2M x 1/2F SW</v>
          </cell>
          <cell r="F1158" t="str">
            <v>BALK</v>
          </cell>
          <cell r="H1158">
            <v>52.23</v>
          </cell>
          <cell r="I1158">
            <v>0</v>
          </cell>
          <cell r="J1158">
            <v>43306</v>
          </cell>
          <cell r="K1158" t="str">
            <v>Italy</v>
          </cell>
          <cell r="L1158" t="str">
            <v>1</v>
          </cell>
          <cell r="M1158" t="str">
            <v>0.96</v>
          </cell>
        </row>
        <row r="1159">
          <cell r="A1159" t="str">
            <v>92HS 36 050M050M</v>
          </cell>
          <cell r="B1159" t="str">
            <v>ASMVIR1</v>
          </cell>
          <cell r="C1159" t="str">
            <v>N</v>
          </cell>
          <cell r="D1159" t="str">
            <v>36" HOSE 1/2M x 1/2M SW</v>
          </cell>
          <cell r="E1159" t="str">
            <v>670779715971</v>
          </cell>
          <cell r="F1159" t="str">
            <v>BALK</v>
          </cell>
          <cell r="H1159">
            <v>52.23</v>
          </cell>
          <cell r="I1159">
            <v>6</v>
          </cell>
          <cell r="J1159">
            <v>43116</v>
          </cell>
          <cell r="K1159" t="str">
            <v>Italy</v>
          </cell>
          <cell r="L1159" t="str">
            <v>1</v>
          </cell>
          <cell r="M1159" t="str">
            <v>0.96</v>
          </cell>
        </row>
        <row r="1160">
          <cell r="A1160" t="str">
            <v>92HS 36 050M050S</v>
          </cell>
          <cell r="B1160" t="str">
            <v>ASMVIR1</v>
          </cell>
          <cell r="C1160" t="str">
            <v>N</v>
          </cell>
          <cell r="D1160" t="str">
            <v>36" HOSE 1/2 M x 1/2 S SW</v>
          </cell>
          <cell r="F1160" t="str">
            <v>BALK</v>
          </cell>
          <cell r="H1160">
            <v>52.23</v>
          </cell>
          <cell r="I1160">
            <v>0</v>
          </cell>
          <cell r="J1160">
            <v>43309</v>
          </cell>
          <cell r="K1160" t="str">
            <v>Italy</v>
          </cell>
          <cell r="L1160" t="str">
            <v>1</v>
          </cell>
          <cell r="M1160" t="str">
            <v>0.96</v>
          </cell>
        </row>
        <row r="1161">
          <cell r="A1161" t="str">
            <v>92HS 36 075M040S</v>
          </cell>
          <cell r="B1161" t="str">
            <v>ASMVIR1</v>
          </cell>
          <cell r="C1161" t="str">
            <v>N</v>
          </cell>
          <cell r="D1161" t="str">
            <v>36" HOSE 3/4 M x 3/8 S SW</v>
          </cell>
          <cell r="F1161" t="str">
            <v>BALK</v>
          </cell>
          <cell r="H1161">
            <v>80.3</v>
          </cell>
          <cell r="I1161">
            <v>0</v>
          </cell>
          <cell r="J1161">
            <v>43316</v>
          </cell>
          <cell r="K1161" t="str">
            <v>Italy</v>
          </cell>
          <cell r="L1161" t="str">
            <v>1</v>
          </cell>
          <cell r="M1161" t="str">
            <v>1.68</v>
          </cell>
        </row>
        <row r="1162">
          <cell r="A1162" t="str">
            <v>92HS 36 075M075F</v>
          </cell>
          <cell r="B1162" t="str">
            <v>ASMVIR1</v>
          </cell>
          <cell r="C1162" t="str">
            <v>N</v>
          </cell>
          <cell r="D1162" t="str">
            <v>36" HOSE 3/4M x 3/4F SW</v>
          </cell>
          <cell r="F1162" t="str">
            <v>BALK</v>
          </cell>
          <cell r="H1162">
            <v>80.3</v>
          </cell>
          <cell r="I1162">
            <v>0</v>
          </cell>
          <cell r="J1162">
            <v>43306</v>
          </cell>
          <cell r="K1162" t="str">
            <v>Italy</v>
          </cell>
          <cell r="L1162" t="str">
            <v>1</v>
          </cell>
          <cell r="M1162" t="str">
            <v>1.68</v>
          </cell>
        </row>
        <row r="1163">
          <cell r="A1163" t="str">
            <v>92HS 36 075M075M</v>
          </cell>
          <cell r="B1163" t="str">
            <v>ASMVIR1</v>
          </cell>
          <cell r="C1163" t="str">
            <v>N</v>
          </cell>
          <cell r="D1163" t="str">
            <v>36" HOSE 3/4M x 3/4M SW</v>
          </cell>
          <cell r="E1163" t="str">
            <v>670779715988</v>
          </cell>
          <cell r="F1163" t="str">
            <v>BALK</v>
          </cell>
          <cell r="H1163">
            <v>80.3</v>
          </cell>
          <cell r="I1163">
            <v>2</v>
          </cell>
          <cell r="J1163">
            <v>43116</v>
          </cell>
          <cell r="K1163" t="str">
            <v>Italy</v>
          </cell>
          <cell r="L1163" t="str">
            <v>1</v>
          </cell>
          <cell r="M1163" t="str">
            <v>1.68</v>
          </cell>
        </row>
        <row r="1164">
          <cell r="A1164" t="str">
            <v>92HS 36 075M075S</v>
          </cell>
          <cell r="B1164" t="str">
            <v>ASMVIR1</v>
          </cell>
          <cell r="C1164" t="str">
            <v>N</v>
          </cell>
          <cell r="D1164" t="str">
            <v>36" HOSE 3/4M x 3/4S SW</v>
          </cell>
          <cell r="F1164" t="str">
            <v>BALK</v>
          </cell>
          <cell r="H1164">
            <v>80.3</v>
          </cell>
          <cell r="I1164">
            <v>0</v>
          </cell>
          <cell r="J1164">
            <v>43309</v>
          </cell>
          <cell r="K1164" t="str">
            <v>Italy</v>
          </cell>
          <cell r="L1164" t="str">
            <v>1</v>
          </cell>
          <cell r="M1164" t="str">
            <v>1.68</v>
          </cell>
        </row>
        <row r="1165">
          <cell r="A1165" t="str">
            <v>92HS 36 100M075S</v>
          </cell>
          <cell r="B1165" t="str">
            <v>ASMVIR1</v>
          </cell>
          <cell r="C1165" t="str">
            <v>N</v>
          </cell>
          <cell r="D1165" t="str">
            <v>36" HOSE 1 M x 3/4 S SW</v>
          </cell>
          <cell r="F1165" t="str">
            <v>BALK</v>
          </cell>
          <cell r="H1165">
            <v>118.41</v>
          </cell>
          <cell r="I1165">
            <v>0</v>
          </cell>
          <cell r="J1165">
            <v>43316</v>
          </cell>
          <cell r="K1165" t="str">
            <v>Italy</v>
          </cell>
          <cell r="L1165" t="str">
            <v>1</v>
          </cell>
          <cell r="M1165" t="str">
            <v>2.71</v>
          </cell>
        </row>
        <row r="1166">
          <cell r="A1166" t="str">
            <v>92HS 36 100M100F</v>
          </cell>
          <cell r="B1166" t="str">
            <v>ASMVIR1</v>
          </cell>
          <cell r="C1166" t="str">
            <v>N</v>
          </cell>
          <cell r="D1166" t="str">
            <v>36" HOSE 1M x 1F SW</v>
          </cell>
          <cell r="F1166" t="str">
            <v>BALK</v>
          </cell>
          <cell r="H1166">
            <v>118.41</v>
          </cell>
          <cell r="I1166">
            <v>0</v>
          </cell>
          <cell r="J1166">
            <v>43309</v>
          </cell>
          <cell r="K1166" t="str">
            <v>Italy</v>
          </cell>
          <cell r="L1166" t="str">
            <v>1</v>
          </cell>
          <cell r="M1166" t="str">
            <v>2.71</v>
          </cell>
        </row>
        <row r="1167">
          <cell r="A1167" t="str">
            <v>92HS 36 100M100M</v>
          </cell>
          <cell r="B1167" t="str">
            <v>ASMVIR1</v>
          </cell>
          <cell r="C1167" t="str">
            <v>N</v>
          </cell>
          <cell r="D1167" t="str">
            <v>36" HOSE 1M x 1M SW</v>
          </cell>
          <cell r="E1167" t="str">
            <v>670779715995</v>
          </cell>
          <cell r="F1167" t="str">
            <v>BALK</v>
          </cell>
          <cell r="H1167">
            <v>118.41</v>
          </cell>
          <cell r="I1167">
            <v>123</v>
          </cell>
          <cell r="J1167">
            <v>43116</v>
          </cell>
          <cell r="K1167" t="str">
            <v>Italy</v>
          </cell>
          <cell r="L1167" t="str">
            <v>1</v>
          </cell>
          <cell r="M1167" t="str">
            <v>2.71</v>
          </cell>
        </row>
        <row r="1168">
          <cell r="A1168" t="str">
            <v>92HS 36 100M100S</v>
          </cell>
          <cell r="B1168" t="str">
            <v>ASMVIR1</v>
          </cell>
          <cell r="C1168" t="str">
            <v>N</v>
          </cell>
          <cell r="D1168" t="str">
            <v>36" HOSE 1M x 1S SW</v>
          </cell>
          <cell r="F1168" t="str">
            <v>BALK</v>
          </cell>
          <cell r="H1168">
            <v>118.41</v>
          </cell>
          <cell r="I1168">
            <v>0</v>
          </cell>
          <cell r="J1168">
            <v>43309</v>
          </cell>
          <cell r="K1168" t="str">
            <v>Italy</v>
          </cell>
          <cell r="L1168" t="str">
            <v>1</v>
          </cell>
          <cell r="M1168" t="str">
            <v>2.71</v>
          </cell>
        </row>
        <row r="1169">
          <cell r="A1169" t="str">
            <v>92HS 36 125M125F</v>
          </cell>
          <cell r="B1169" t="str">
            <v>ASMVIR1</v>
          </cell>
          <cell r="C1169" t="str">
            <v>N</v>
          </cell>
          <cell r="D1169" t="str">
            <v>36" HOSE 1-1/4M x 1-1/4F SW</v>
          </cell>
          <cell r="F1169" t="str">
            <v>BALK</v>
          </cell>
          <cell r="H1169">
            <v>245.75</v>
          </cell>
          <cell r="I1169">
            <v>0</v>
          </cell>
          <cell r="J1169">
            <v>43309</v>
          </cell>
          <cell r="K1169" t="str">
            <v>Italy</v>
          </cell>
          <cell r="L1169" t="str">
            <v>1</v>
          </cell>
          <cell r="M1169" t="str">
            <v>4.59</v>
          </cell>
        </row>
        <row r="1170">
          <cell r="A1170" t="str">
            <v>92HS 36 125M125M</v>
          </cell>
          <cell r="B1170" t="str">
            <v>ASMVIR1</v>
          </cell>
          <cell r="C1170" t="str">
            <v>N</v>
          </cell>
          <cell r="D1170" t="str">
            <v>36" HOSE 1-1/4M x 1-1/4M SW</v>
          </cell>
          <cell r="E1170" t="str">
            <v>670779716008</v>
          </cell>
          <cell r="F1170" t="str">
            <v>BALK</v>
          </cell>
          <cell r="H1170">
            <v>245.75</v>
          </cell>
          <cell r="I1170">
            <v>296</v>
          </cell>
          <cell r="J1170">
            <v>43116</v>
          </cell>
          <cell r="K1170" t="str">
            <v>Italy</v>
          </cell>
          <cell r="L1170" t="str">
            <v>1</v>
          </cell>
          <cell r="M1170" t="str">
            <v>4.59</v>
          </cell>
        </row>
        <row r="1171">
          <cell r="A1171" t="str">
            <v>92HS 36 125M125S</v>
          </cell>
          <cell r="B1171" t="str">
            <v>ASMVIR1</v>
          </cell>
          <cell r="C1171" t="str">
            <v>N</v>
          </cell>
          <cell r="D1171" t="str">
            <v>36" HOSE 1-1/4M x 1-1/4S SW</v>
          </cell>
          <cell r="F1171" t="str">
            <v>BALK</v>
          </cell>
          <cell r="H1171">
            <v>245.75</v>
          </cell>
          <cell r="I1171">
            <v>0</v>
          </cell>
          <cell r="J1171">
            <v>43310</v>
          </cell>
          <cell r="K1171" t="str">
            <v>Italy</v>
          </cell>
          <cell r="L1171" t="str">
            <v>1</v>
          </cell>
          <cell r="M1171" t="str">
            <v>4.59</v>
          </cell>
        </row>
        <row r="1172">
          <cell r="A1172" t="str">
            <v>92HS 36 150M150F</v>
          </cell>
          <cell r="B1172" t="str">
            <v>ASMVIR1</v>
          </cell>
          <cell r="C1172" t="str">
            <v>N</v>
          </cell>
          <cell r="D1172" t="str">
            <v>36" HOSE 1-1/2M x 1-1/2F SW</v>
          </cell>
          <cell r="F1172" t="str">
            <v>BALK</v>
          </cell>
          <cell r="H1172">
            <v>394.76</v>
          </cell>
          <cell r="I1172">
            <v>0</v>
          </cell>
          <cell r="J1172">
            <v>43309</v>
          </cell>
          <cell r="K1172" t="str">
            <v>Italy</v>
          </cell>
          <cell r="L1172" t="str">
            <v>1</v>
          </cell>
          <cell r="M1172" t="str">
            <v>5.65</v>
          </cell>
        </row>
        <row r="1173">
          <cell r="A1173" t="str">
            <v>92HS 36 150M150M</v>
          </cell>
          <cell r="B1173" t="str">
            <v>ASMVIR1</v>
          </cell>
          <cell r="C1173" t="str">
            <v>N</v>
          </cell>
          <cell r="D1173" t="str">
            <v>36" HOSE 1-1/2M x 1-1/2M SW</v>
          </cell>
          <cell r="E1173" t="str">
            <v>670779716015</v>
          </cell>
          <cell r="F1173" t="str">
            <v>BALK</v>
          </cell>
          <cell r="H1173">
            <v>394.76</v>
          </cell>
          <cell r="I1173">
            <v>0</v>
          </cell>
          <cell r="J1173">
            <v>43116</v>
          </cell>
          <cell r="K1173" t="str">
            <v>Italy</v>
          </cell>
          <cell r="L1173" t="str">
            <v>1</v>
          </cell>
          <cell r="M1173" t="str">
            <v>5.65</v>
          </cell>
        </row>
        <row r="1174">
          <cell r="A1174" t="str">
            <v>92HS 36 150M150S</v>
          </cell>
          <cell r="B1174" t="str">
            <v>ASMVIR1</v>
          </cell>
          <cell r="C1174" t="str">
            <v>N</v>
          </cell>
          <cell r="D1174" t="str">
            <v>36" HOSE 1-1/2M x 1-1/2S SW</v>
          </cell>
          <cell r="F1174" t="str">
            <v>BALK</v>
          </cell>
          <cell r="H1174">
            <v>394.76</v>
          </cell>
          <cell r="I1174">
            <v>0</v>
          </cell>
          <cell r="J1174">
            <v>43310</v>
          </cell>
          <cell r="K1174" t="str">
            <v>Italy</v>
          </cell>
          <cell r="L1174" t="str">
            <v>1</v>
          </cell>
          <cell r="M1174" t="str">
            <v>5.65</v>
          </cell>
        </row>
        <row r="1175">
          <cell r="A1175" t="str">
            <v>92HS 36 200M200F</v>
          </cell>
          <cell r="B1175" t="str">
            <v>ASMVIR1</v>
          </cell>
          <cell r="C1175" t="str">
            <v>N</v>
          </cell>
          <cell r="D1175" t="str">
            <v>36" HOSE 2M x 2F SW</v>
          </cell>
          <cell r="F1175" t="str">
            <v>BALK</v>
          </cell>
          <cell r="H1175">
            <v>546.99</v>
          </cell>
          <cell r="I1175">
            <v>0</v>
          </cell>
          <cell r="J1175">
            <v>43309</v>
          </cell>
          <cell r="K1175" t="str">
            <v>Italy</v>
          </cell>
          <cell r="L1175" t="str">
            <v>1</v>
          </cell>
          <cell r="M1175" t="str">
            <v>7.87</v>
          </cell>
        </row>
        <row r="1176">
          <cell r="A1176" t="str">
            <v>92HS 36 200M200M</v>
          </cell>
          <cell r="B1176" t="str">
            <v>ASMVIR1</v>
          </cell>
          <cell r="C1176" t="str">
            <v>N</v>
          </cell>
          <cell r="D1176" t="str">
            <v>36" HOSE 2M x 2M SW</v>
          </cell>
          <cell r="E1176" t="str">
            <v>670779716022</v>
          </cell>
          <cell r="F1176" t="str">
            <v>BALK</v>
          </cell>
          <cell r="H1176">
            <v>546.99</v>
          </cell>
          <cell r="I1176">
            <v>0</v>
          </cell>
          <cell r="J1176">
            <v>43116</v>
          </cell>
          <cell r="K1176" t="str">
            <v>Italy</v>
          </cell>
          <cell r="L1176" t="str">
            <v>1</v>
          </cell>
          <cell r="M1176" t="str">
            <v>7.87</v>
          </cell>
        </row>
        <row r="1177">
          <cell r="A1177" t="str">
            <v>92HS 36 200M200S</v>
          </cell>
          <cell r="B1177" t="str">
            <v>ASMVIR1</v>
          </cell>
          <cell r="C1177" t="str">
            <v>N</v>
          </cell>
          <cell r="D1177" t="str">
            <v>36" HOSE 2M x 2S SW</v>
          </cell>
          <cell r="F1177" t="str">
            <v>BALK</v>
          </cell>
          <cell r="H1177">
            <v>546.99</v>
          </cell>
          <cell r="I1177">
            <v>0</v>
          </cell>
          <cell r="J1177">
            <v>43310</v>
          </cell>
          <cell r="K1177" t="str">
            <v>Italy</v>
          </cell>
          <cell r="L1177" t="str">
            <v>1</v>
          </cell>
          <cell r="M1177" t="str">
            <v>7.87</v>
          </cell>
        </row>
        <row r="1178">
          <cell r="A1178" t="str">
            <v>92MU 050M050E</v>
          </cell>
          <cell r="B1178" t="str">
            <v>ASMVIRC</v>
          </cell>
          <cell r="C1178" t="str">
            <v>N</v>
          </cell>
          <cell r="D1178" t="str">
            <v>UNION DZR MNPT x PEX F1960 1/2</v>
          </cell>
          <cell r="F1178" t="str">
            <v>BALK</v>
          </cell>
          <cell r="G1178" t="str">
            <v>BRASS DZR</v>
          </cell>
          <cell r="H1178">
            <v>30.03</v>
          </cell>
          <cell r="I1178">
            <v>0</v>
          </cell>
          <cell r="J1178">
            <v>43496</v>
          </cell>
          <cell r="K1178" t="str">
            <v>China</v>
          </cell>
          <cell r="L1178" t="str">
            <v>100</v>
          </cell>
          <cell r="M1178" t="str">
            <v>0.31</v>
          </cell>
        </row>
        <row r="1179">
          <cell r="A1179" t="str">
            <v>92MU 050M050F</v>
          </cell>
          <cell r="B1179" t="str">
            <v>ASMVIRC</v>
          </cell>
          <cell r="C1179" t="str">
            <v>N</v>
          </cell>
          <cell r="D1179" t="str">
            <v>UNION DZR BRASS MxF 1/2</v>
          </cell>
          <cell r="F1179" t="str">
            <v>BALK</v>
          </cell>
          <cell r="G1179" t="str">
            <v>BRASS DZR</v>
          </cell>
          <cell r="H1179">
            <v>40.869999999999997</v>
          </cell>
          <cell r="I1179">
            <v>0</v>
          </cell>
          <cell r="J1179">
            <v>43004</v>
          </cell>
          <cell r="K1179" t="str">
            <v>China</v>
          </cell>
          <cell r="L1179" t="str">
            <v>100</v>
          </cell>
          <cell r="M1179" t="str">
            <v>0.32</v>
          </cell>
        </row>
        <row r="1180">
          <cell r="A1180" t="str">
            <v>92MU 050M050M</v>
          </cell>
          <cell r="B1180" t="str">
            <v>ASMVIRC</v>
          </cell>
          <cell r="C1180" t="str">
            <v>N</v>
          </cell>
          <cell r="D1180" t="str">
            <v>UNION DZR BRASS MxM 1/2</v>
          </cell>
          <cell r="E1180" t="str">
            <v>670779712079</v>
          </cell>
          <cell r="F1180" t="str">
            <v>BALK</v>
          </cell>
          <cell r="G1180" t="str">
            <v>BRASS DZR</v>
          </cell>
          <cell r="H1180">
            <v>30.03</v>
          </cell>
          <cell r="I1180">
            <v>0</v>
          </cell>
          <cell r="J1180">
            <v>43004</v>
          </cell>
          <cell r="K1180" t="str">
            <v>China</v>
          </cell>
          <cell r="L1180" t="str">
            <v>100</v>
          </cell>
          <cell r="M1180" t="str">
            <v>0.31</v>
          </cell>
        </row>
        <row r="1181">
          <cell r="A1181" t="str">
            <v>92MU 050M050S</v>
          </cell>
          <cell r="B1181" t="str">
            <v>ASMVIRC</v>
          </cell>
          <cell r="C1181" t="str">
            <v>N</v>
          </cell>
          <cell r="D1181" t="str">
            <v>UNION DZR BRASS MxS 1/2</v>
          </cell>
          <cell r="F1181" t="str">
            <v>BALK</v>
          </cell>
          <cell r="G1181" t="str">
            <v>BRASS DZR</v>
          </cell>
          <cell r="H1181">
            <v>30.03</v>
          </cell>
          <cell r="I1181">
            <v>0</v>
          </cell>
          <cell r="J1181">
            <v>43004</v>
          </cell>
          <cell r="K1181" t="str">
            <v>China</v>
          </cell>
          <cell r="L1181" t="str">
            <v>100</v>
          </cell>
          <cell r="M1181" t="str">
            <v>0.27</v>
          </cell>
        </row>
        <row r="1182">
          <cell r="A1182" t="str">
            <v>92MU 075M050F</v>
          </cell>
          <cell r="B1182" t="str">
            <v>ASMVIRC</v>
          </cell>
          <cell r="C1182" t="str">
            <v>N</v>
          </cell>
          <cell r="D1182" t="str">
            <v>UNION DZR BRASS M3/4xF1/2</v>
          </cell>
          <cell r="F1182" t="str">
            <v>BALK</v>
          </cell>
          <cell r="G1182" t="str">
            <v>BRASS DZR</v>
          </cell>
          <cell r="H1182">
            <v>47.29</v>
          </cell>
          <cell r="I1182">
            <v>0</v>
          </cell>
          <cell r="J1182">
            <v>43509</v>
          </cell>
          <cell r="K1182" t="str">
            <v>China</v>
          </cell>
          <cell r="L1182" t="str">
            <v>100</v>
          </cell>
          <cell r="M1182" t="str">
            <v>0.35</v>
          </cell>
        </row>
        <row r="1183">
          <cell r="A1183" t="str">
            <v>92MU 075M050M</v>
          </cell>
          <cell r="B1183" t="str">
            <v>ASMVIRC</v>
          </cell>
          <cell r="C1183" t="str">
            <v>N</v>
          </cell>
          <cell r="D1183" t="str">
            <v>UNION DZR BRASS M3/4xM1/2</v>
          </cell>
          <cell r="F1183" t="str">
            <v>BALK</v>
          </cell>
          <cell r="G1183" t="str">
            <v>BRASS DZR</v>
          </cell>
          <cell r="H1183">
            <v>32.5</v>
          </cell>
          <cell r="I1183">
            <v>0</v>
          </cell>
          <cell r="J1183">
            <v>43004</v>
          </cell>
          <cell r="K1183" t="str">
            <v>China</v>
          </cell>
          <cell r="L1183" t="str">
            <v>100</v>
          </cell>
          <cell r="M1183" t="str">
            <v>0.34</v>
          </cell>
        </row>
        <row r="1184">
          <cell r="A1184" t="str">
            <v>92MU 075M075E</v>
          </cell>
          <cell r="B1184" t="str">
            <v>ASMVIRC</v>
          </cell>
          <cell r="C1184" t="str">
            <v>N</v>
          </cell>
          <cell r="D1184" t="str">
            <v>UNION DZR MNPT x PEX F1960 3/4</v>
          </cell>
          <cell r="F1184" t="str">
            <v>BALK</v>
          </cell>
          <cell r="G1184" t="str">
            <v>BRASS DZR</v>
          </cell>
          <cell r="H1184">
            <v>32.5</v>
          </cell>
          <cell r="I1184">
            <v>0</v>
          </cell>
          <cell r="J1184">
            <v>43496</v>
          </cell>
          <cell r="K1184" t="str">
            <v>China</v>
          </cell>
          <cell r="L1184" t="str">
            <v>100</v>
          </cell>
          <cell r="M1184" t="str">
            <v>0.34</v>
          </cell>
        </row>
        <row r="1185">
          <cell r="A1185" t="str">
            <v>92MU 075M075F</v>
          </cell>
          <cell r="B1185" t="str">
            <v>ASMVIRC</v>
          </cell>
          <cell r="C1185" t="str">
            <v>N</v>
          </cell>
          <cell r="D1185" t="str">
            <v>UNION DZR BRASS MxF 3/4</v>
          </cell>
          <cell r="F1185" t="str">
            <v>BALK</v>
          </cell>
          <cell r="G1185" t="str">
            <v>BRASS DZR</v>
          </cell>
          <cell r="H1185">
            <v>47.29</v>
          </cell>
          <cell r="I1185">
            <v>0</v>
          </cell>
          <cell r="J1185">
            <v>43004</v>
          </cell>
          <cell r="K1185" t="str">
            <v>China</v>
          </cell>
          <cell r="L1185" t="str">
            <v>100</v>
          </cell>
          <cell r="M1185" t="str">
            <v>0.35</v>
          </cell>
        </row>
        <row r="1186">
          <cell r="A1186" t="str">
            <v>92MU 075M075M</v>
          </cell>
          <cell r="B1186" t="str">
            <v>ASMVIRC</v>
          </cell>
          <cell r="C1186" t="str">
            <v>N</v>
          </cell>
          <cell r="D1186" t="str">
            <v>UNION DZR BRASS MxM 3/4</v>
          </cell>
          <cell r="E1186" t="str">
            <v>670779712086</v>
          </cell>
          <cell r="F1186" t="str">
            <v>BALK</v>
          </cell>
          <cell r="G1186" t="str">
            <v>BRASS DZR</v>
          </cell>
          <cell r="H1186">
            <v>32.5</v>
          </cell>
          <cell r="I1186">
            <v>0</v>
          </cell>
          <cell r="J1186">
            <v>43004</v>
          </cell>
          <cell r="K1186" t="str">
            <v>China</v>
          </cell>
          <cell r="L1186" t="str">
            <v>100</v>
          </cell>
          <cell r="M1186" t="str">
            <v>0.34</v>
          </cell>
        </row>
        <row r="1187">
          <cell r="A1187" t="str">
            <v>92MU 075M075S</v>
          </cell>
          <cell r="B1187" t="str">
            <v>ASMVIRC</v>
          </cell>
          <cell r="C1187" t="str">
            <v>N</v>
          </cell>
          <cell r="D1187" t="str">
            <v>UNION DZR BRASS MxS 3/4</v>
          </cell>
          <cell r="F1187" t="str">
            <v>BALK</v>
          </cell>
          <cell r="G1187" t="str">
            <v>BRASS DZR</v>
          </cell>
          <cell r="H1187">
            <v>32.5</v>
          </cell>
          <cell r="I1187">
            <v>0</v>
          </cell>
          <cell r="J1187">
            <v>43004</v>
          </cell>
          <cell r="K1187" t="str">
            <v>China</v>
          </cell>
          <cell r="L1187" t="str">
            <v>100</v>
          </cell>
          <cell r="M1187" t="str">
            <v>0.30</v>
          </cell>
        </row>
        <row r="1188">
          <cell r="A1188" t="str">
            <v>92MU 100M050M</v>
          </cell>
          <cell r="B1188" t="str">
            <v>ASMVIRC</v>
          </cell>
          <cell r="C1188" t="str">
            <v>N</v>
          </cell>
          <cell r="D1188" t="str">
            <v>UNION DZR BRASS M1xM1/2</v>
          </cell>
          <cell r="F1188" t="str">
            <v>BALK</v>
          </cell>
          <cell r="G1188" t="str">
            <v>BRASS DZR</v>
          </cell>
          <cell r="H1188">
            <v>49.45</v>
          </cell>
          <cell r="I1188">
            <v>0</v>
          </cell>
          <cell r="J1188">
            <v>43004</v>
          </cell>
          <cell r="K1188" t="str">
            <v>China</v>
          </cell>
          <cell r="L1188" t="str">
            <v>60</v>
          </cell>
          <cell r="M1188" t="str">
            <v>0.56</v>
          </cell>
        </row>
        <row r="1189">
          <cell r="A1189" t="str">
            <v>92MU 100M075F</v>
          </cell>
          <cell r="B1189" t="str">
            <v>ASMVIRC</v>
          </cell>
          <cell r="C1189" t="str">
            <v>N</v>
          </cell>
          <cell r="D1189" t="str">
            <v>UNION DZR BRASS M1xF3/4</v>
          </cell>
          <cell r="F1189" t="str">
            <v>BALK</v>
          </cell>
          <cell r="G1189" t="str">
            <v>BRASS DZR</v>
          </cell>
          <cell r="H1189">
            <v>69.33</v>
          </cell>
          <cell r="I1189">
            <v>0</v>
          </cell>
          <cell r="J1189">
            <v>43509</v>
          </cell>
          <cell r="K1189" t="str">
            <v>China</v>
          </cell>
          <cell r="L1189" t="str">
            <v>60</v>
          </cell>
          <cell r="M1189" t="str">
            <v>0.74</v>
          </cell>
        </row>
        <row r="1190">
          <cell r="A1190" t="str">
            <v>92MU 100M075M</v>
          </cell>
          <cell r="B1190" t="str">
            <v>ASMVIRC</v>
          </cell>
          <cell r="C1190" t="str">
            <v>N</v>
          </cell>
          <cell r="D1190" t="str">
            <v>UNION DZR BRASS M1xM3/4</v>
          </cell>
          <cell r="F1190" t="str">
            <v>BALK</v>
          </cell>
          <cell r="G1190" t="str">
            <v>BRASS DZR</v>
          </cell>
          <cell r="H1190">
            <v>49.45</v>
          </cell>
          <cell r="I1190">
            <v>0</v>
          </cell>
          <cell r="J1190">
            <v>43004</v>
          </cell>
          <cell r="K1190" t="str">
            <v>China</v>
          </cell>
          <cell r="L1190" t="str">
            <v>60</v>
          </cell>
          <cell r="M1190" t="str">
            <v>0.56</v>
          </cell>
        </row>
        <row r="1191">
          <cell r="A1191" t="str">
            <v>92MU 100M100E</v>
          </cell>
          <cell r="B1191" t="str">
            <v>ASMVIRC</v>
          </cell>
          <cell r="C1191" t="str">
            <v>N</v>
          </cell>
          <cell r="D1191" t="str">
            <v>UNION DZR  MNPT x PEX F1960 1</v>
          </cell>
          <cell r="F1191" t="str">
            <v>BALK</v>
          </cell>
          <cell r="G1191" t="str">
            <v>BRASS DZR</v>
          </cell>
          <cell r="H1191">
            <v>49.45</v>
          </cell>
          <cell r="I1191">
            <v>0</v>
          </cell>
          <cell r="J1191">
            <v>43496</v>
          </cell>
          <cell r="K1191" t="str">
            <v>China</v>
          </cell>
          <cell r="L1191" t="str">
            <v>60</v>
          </cell>
          <cell r="M1191" t="str">
            <v>0.56</v>
          </cell>
        </row>
        <row r="1192">
          <cell r="A1192" t="str">
            <v>92MU 100M100F</v>
          </cell>
          <cell r="B1192" t="str">
            <v>ASMVIRC</v>
          </cell>
          <cell r="C1192" t="str">
            <v>N</v>
          </cell>
          <cell r="D1192" t="str">
            <v>UNION DZR BRASS MxF 1</v>
          </cell>
          <cell r="F1192" t="str">
            <v>BALK</v>
          </cell>
          <cell r="G1192" t="str">
            <v>BRASS DZR</v>
          </cell>
          <cell r="H1192">
            <v>69.33</v>
          </cell>
          <cell r="I1192">
            <v>0</v>
          </cell>
          <cell r="J1192">
            <v>43004</v>
          </cell>
          <cell r="K1192" t="str">
            <v>China</v>
          </cell>
          <cell r="L1192" t="str">
            <v>60</v>
          </cell>
          <cell r="M1192" t="str">
            <v>0.74</v>
          </cell>
        </row>
        <row r="1193">
          <cell r="A1193" t="str">
            <v>92MU 100M100M</v>
          </cell>
          <cell r="B1193" t="str">
            <v>ASMVIRC</v>
          </cell>
          <cell r="C1193" t="str">
            <v>N</v>
          </cell>
          <cell r="D1193" t="str">
            <v>UNION DZR BRASS MxM 1</v>
          </cell>
          <cell r="E1193" t="str">
            <v>670779712093</v>
          </cell>
          <cell r="F1193" t="str">
            <v>BALK</v>
          </cell>
          <cell r="G1193" t="str">
            <v>BRASS DZR</v>
          </cell>
          <cell r="H1193">
            <v>49.45</v>
          </cell>
          <cell r="I1193">
            <v>0</v>
          </cell>
          <cell r="J1193">
            <v>43004</v>
          </cell>
          <cell r="K1193" t="str">
            <v>China</v>
          </cell>
          <cell r="L1193" t="str">
            <v>60</v>
          </cell>
          <cell r="M1193" t="str">
            <v>0.56</v>
          </cell>
        </row>
        <row r="1194">
          <cell r="A1194" t="str">
            <v>92MU 100M100S</v>
          </cell>
          <cell r="B1194" t="str">
            <v>ASMVIRC</v>
          </cell>
          <cell r="C1194" t="str">
            <v>N</v>
          </cell>
          <cell r="D1194" t="str">
            <v>UNION DZR BRASS MxS 1</v>
          </cell>
          <cell r="F1194" t="str">
            <v>BALK</v>
          </cell>
          <cell r="G1194" t="str">
            <v>BRASS DZR</v>
          </cell>
          <cell r="H1194">
            <v>49.45</v>
          </cell>
          <cell r="I1194">
            <v>0</v>
          </cell>
          <cell r="J1194">
            <v>43004</v>
          </cell>
          <cell r="K1194" t="str">
            <v>China</v>
          </cell>
          <cell r="L1194" t="str">
            <v>60</v>
          </cell>
          <cell r="M1194" t="str">
            <v>0.54</v>
          </cell>
        </row>
        <row r="1195">
          <cell r="A1195" t="str">
            <v>92MU 125M050M</v>
          </cell>
          <cell r="B1195" t="str">
            <v>ASMVIRC</v>
          </cell>
          <cell r="C1195" t="str">
            <v>N</v>
          </cell>
          <cell r="D1195" t="str">
            <v>UNION DZR BRASS M1-1/4xM1/2</v>
          </cell>
          <cell r="F1195" t="str">
            <v>BALK</v>
          </cell>
          <cell r="G1195" t="str">
            <v>BRASS DZR</v>
          </cell>
          <cell r="H1195">
            <v>66.91</v>
          </cell>
          <cell r="I1195">
            <v>0</v>
          </cell>
          <cell r="J1195">
            <v>43404</v>
          </cell>
          <cell r="K1195" t="str">
            <v>China</v>
          </cell>
          <cell r="L1195" t="str">
            <v>45</v>
          </cell>
          <cell r="M1195" t="str">
            <v>0.78</v>
          </cell>
        </row>
        <row r="1196">
          <cell r="A1196" t="str">
            <v>92MU 125M075M</v>
          </cell>
          <cell r="B1196" t="str">
            <v>ASMVIRC</v>
          </cell>
          <cell r="C1196" t="str">
            <v>N</v>
          </cell>
          <cell r="D1196" t="str">
            <v>UNION DZR BRASS M1-1/4xM3/4</v>
          </cell>
          <cell r="F1196" t="str">
            <v>BALK</v>
          </cell>
          <cell r="G1196" t="str">
            <v>BRASS DZR</v>
          </cell>
          <cell r="H1196">
            <v>66.91</v>
          </cell>
          <cell r="I1196">
            <v>0</v>
          </cell>
          <cell r="J1196">
            <v>43004</v>
          </cell>
          <cell r="K1196" t="str">
            <v>China</v>
          </cell>
          <cell r="L1196" t="str">
            <v>45</v>
          </cell>
          <cell r="M1196" t="str">
            <v>0.78</v>
          </cell>
        </row>
        <row r="1197">
          <cell r="A1197" t="str">
            <v>92MU 125M100F</v>
          </cell>
          <cell r="B1197" t="str">
            <v>ASMVIRC</v>
          </cell>
          <cell r="C1197" t="str">
            <v>N</v>
          </cell>
          <cell r="D1197" t="str">
            <v>UNION DZR BRASS M1-1/4xF1</v>
          </cell>
          <cell r="F1197" t="str">
            <v>BALK</v>
          </cell>
          <cell r="G1197" t="str">
            <v>BRASS DZR</v>
          </cell>
          <cell r="H1197">
            <v>90.55</v>
          </cell>
          <cell r="I1197">
            <v>0</v>
          </cell>
          <cell r="J1197">
            <v>43509</v>
          </cell>
          <cell r="K1197" t="str">
            <v>China</v>
          </cell>
          <cell r="L1197" t="str">
            <v>45</v>
          </cell>
          <cell r="M1197" t="str">
            <v>0.78</v>
          </cell>
        </row>
        <row r="1198">
          <cell r="A1198" t="str">
            <v>92MU 125M100M</v>
          </cell>
          <cell r="B1198" t="str">
            <v>ASMVIRC</v>
          </cell>
          <cell r="C1198" t="str">
            <v>N</v>
          </cell>
          <cell r="D1198" t="str">
            <v>UNION DZR BRASS M1-1/4xM1</v>
          </cell>
          <cell r="F1198" t="str">
            <v>BALK</v>
          </cell>
          <cell r="G1198" t="str">
            <v>BRASS DZR</v>
          </cell>
          <cell r="H1198">
            <v>66.91</v>
          </cell>
          <cell r="I1198">
            <v>0</v>
          </cell>
          <cell r="J1198">
            <v>43004</v>
          </cell>
          <cell r="K1198" t="str">
            <v>China</v>
          </cell>
          <cell r="L1198" t="str">
            <v>45</v>
          </cell>
          <cell r="M1198" t="str">
            <v>0.78</v>
          </cell>
        </row>
        <row r="1199">
          <cell r="A1199" t="str">
            <v>92MU 125M125F</v>
          </cell>
          <cell r="B1199" t="str">
            <v>ASMVIRC</v>
          </cell>
          <cell r="C1199" t="str">
            <v>N</v>
          </cell>
          <cell r="D1199" t="str">
            <v>UNION DZR BRASS MxF 1-1/4</v>
          </cell>
          <cell r="F1199" t="str">
            <v>BALK</v>
          </cell>
          <cell r="G1199" t="str">
            <v>BRASS DZR</v>
          </cell>
          <cell r="H1199">
            <v>90.55</v>
          </cell>
          <cell r="I1199">
            <v>0</v>
          </cell>
          <cell r="J1199">
            <v>43004</v>
          </cell>
          <cell r="K1199" t="str">
            <v>China</v>
          </cell>
          <cell r="L1199" t="str">
            <v>45</v>
          </cell>
          <cell r="M1199" t="str">
            <v>0.78</v>
          </cell>
        </row>
        <row r="1200">
          <cell r="A1200" t="str">
            <v>92MU 125M125M</v>
          </cell>
          <cell r="B1200" t="str">
            <v>ASMVIRC</v>
          </cell>
          <cell r="C1200" t="str">
            <v>N</v>
          </cell>
          <cell r="D1200" t="str">
            <v>UNION DZR BRASS MxM 1-1/4</v>
          </cell>
          <cell r="E1200" t="str">
            <v>670779712109</v>
          </cell>
          <cell r="F1200" t="str">
            <v>BALK</v>
          </cell>
          <cell r="G1200" t="str">
            <v>BRASS DZR</v>
          </cell>
          <cell r="H1200">
            <v>66.91</v>
          </cell>
          <cell r="I1200">
            <v>0</v>
          </cell>
          <cell r="J1200">
            <v>43004</v>
          </cell>
          <cell r="K1200" t="str">
            <v>China</v>
          </cell>
          <cell r="L1200" t="str">
            <v>45</v>
          </cell>
          <cell r="M1200" t="str">
            <v>0.78</v>
          </cell>
        </row>
        <row r="1201">
          <cell r="A1201" t="str">
            <v>92MU 125M125S</v>
          </cell>
          <cell r="B1201" t="str">
            <v>ASMVIRC</v>
          </cell>
          <cell r="C1201" t="str">
            <v>N</v>
          </cell>
          <cell r="D1201" t="str">
            <v>UNION DZR BRASS MxS 1-1/4</v>
          </cell>
          <cell r="F1201" t="str">
            <v>BALK</v>
          </cell>
          <cell r="G1201" t="str">
            <v>BRASS DZR</v>
          </cell>
          <cell r="H1201">
            <v>66.91</v>
          </cell>
          <cell r="I1201">
            <v>0</v>
          </cell>
          <cell r="J1201">
            <v>43004</v>
          </cell>
          <cell r="K1201" t="str">
            <v>China</v>
          </cell>
          <cell r="L1201" t="str">
            <v>45</v>
          </cell>
          <cell r="M1201" t="str">
            <v>0.68</v>
          </cell>
        </row>
        <row r="1202">
          <cell r="A1202" t="str">
            <v>92MU 150M075M</v>
          </cell>
          <cell r="B1202" t="str">
            <v>ASMVIRC</v>
          </cell>
          <cell r="C1202" t="str">
            <v>N</v>
          </cell>
          <cell r="D1202" t="str">
            <v>UNION DZR BRASS M1-1/2xM3/4</v>
          </cell>
          <cell r="F1202" t="str">
            <v>BALK</v>
          </cell>
          <cell r="G1202" t="str">
            <v>BRASS DZR</v>
          </cell>
          <cell r="H1202">
            <v>109.45</v>
          </cell>
          <cell r="I1202">
            <v>0</v>
          </cell>
          <cell r="J1202">
            <v>43404</v>
          </cell>
          <cell r="K1202" t="str">
            <v>China</v>
          </cell>
          <cell r="L1202" t="str">
            <v>30</v>
          </cell>
          <cell r="M1202" t="str">
            <v>1.36</v>
          </cell>
        </row>
        <row r="1203">
          <cell r="A1203" t="str">
            <v>92MU 150M100M</v>
          </cell>
          <cell r="B1203" t="str">
            <v>ASMVIRC</v>
          </cell>
          <cell r="C1203" t="str">
            <v>N</v>
          </cell>
          <cell r="D1203" t="str">
            <v>UNION DZR BRASS M1-1/2xM1</v>
          </cell>
          <cell r="F1203" t="str">
            <v>BALK</v>
          </cell>
          <cell r="G1203" t="str">
            <v>BRASS DZR</v>
          </cell>
          <cell r="H1203">
            <v>109.45</v>
          </cell>
          <cell r="I1203">
            <v>0</v>
          </cell>
          <cell r="J1203">
            <v>43004</v>
          </cell>
          <cell r="K1203" t="str">
            <v>China</v>
          </cell>
          <cell r="L1203" t="str">
            <v>30</v>
          </cell>
          <cell r="M1203" t="str">
            <v>1.36</v>
          </cell>
        </row>
        <row r="1204">
          <cell r="A1204" t="str">
            <v>92MU 150M125F</v>
          </cell>
          <cell r="B1204" t="str">
            <v>ASMVIRC</v>
          </cell>
          <cell r="C1204" t="str">
            <v>N</v>
          </cell>
          <cell r="D1204" t="str">
            <v>UNION DZR BRASS M1-1/2xF1-1/4</v>
          </cell>
          <cell r="F1204" t="str">
            <v>BALK</v>
          </cell>
          <cell r="G1204" t="str">
            <v>BRASS DZR</v>
          </cell>
          <cell r="H1204">
            <v>121.87</v>
          </cell>
          <cell r="I1204">
            <v>0</v>
          </cell>
          <cell r="J1204">
            <v>43509</v>
          </cell>
          <cell r="K1204" t="str">
            <v>China</v>
          </cell>
          <cell r="L1204" t="str">
            <v>30</v>
          </cell>
        </row>
        <row r="1205">
          <cell r="A1205" t="str">
            <v>92MU 150M125M</v>
          </cell>
          <cell r="B1205" t="str">
            <v>ASMVIRC</v>
          </cell>
          <cell r="C1205" t="str">
            <v>N</v>
          </cell>
          <cell r="D1205" t="str">
            <v>UNION DZR BRASS M1-1/2xM1-1/4</v>
          </cell>
          <cell r="F1205" t="str">
            <v>BALK</v>
          </cell>
          <cell r="G1205" t="str">
            <v>BRASS DZR</v>
          </cell>
          <cell r="H1205">
            <v>109.45</v>
          </cell>
          <cell r="I1205">
            <v>0</v>
          </cell>
          <cell r="J1205">
            <v>43004</v>
          </cell>
          <cell r="K1205" t="str">
            <v>China</v>
          </cell>
          <cell r="L1205" t="str">
            <v>30</v>
          </cell>
          <cell r="M1205" t="str">
            <v>1.36</v>
          </cell>
        </row>
        <row r="1206">
          <cell r="A1206" t="str">
            <v>92MU 150M150F</v>
          </cell>
          <cell r="B1206" t="str">
            <v>ASMVIRC</v>
          </cell>
          <cell r="C1206" t="str">
            <v>N</v>
          </cell>
          <cell r="D1206" t="str">
            <v>UNION DZR BRASS MxF 1-1/2</v>
          </cell>
          <cell r="F1206" t="str">
            <v>BALK</v>
          </cell>
          <cell r="G1206" t="str">
            <v>BRASS DZR</v>
          </cell>
          <cell r="H1206">
            <v>121.87</v>
          </cell>
          <cell r="I1206">
            <v>0</v>
          </cell>
          <cell r="J1206">
            <v>43509</v>
          </cell>
          <cell r="K1206" t="str">
            <v>China</v>
          </cell>
          <cell r="L1206" t="str">
            <v>30</v>
          </cell>
        </row>
        <row r="1207">
          <cell r="A1207" t="str">
            <v>92MU 150M150M</v>
          </cell>
          <cell r="B1207" t="str">
            <v>ASMVIRC</v>
          </cell>
          <cell r="C1207" t="str">
            <v>N</v>
          </cell>
          <cell r="D1207" t="str">
            <v>UNION DZR BRASS MxM 1-1/2</v>
          </cell>
          <cell r="E1207" t="str">
            <v>670779712116</v>
          </cell>
          <cell r="F1207" t="str">
            <v>BALK</v>
          </cell>
          <cell r="G1207" t="str">
            <v>BRASS DZR</v>
          </cell>
          <cell r="H1207">
            <v>109.45</v>
          </cell>
          <cell r="I1207">
            <v>0</v>
          </cell>
          <cell r="J1207">
            <v>43004</v>
          </cell>
          <cell r="K1207" t="str">
            <v>China</v>
          </cell>
          <cell r="L1207" t="str">
            <v>30</v>
          </cell>
          <cell r="M1207" t="str">
            <v>1.36</v>
          </cell>
        </row>
        <row r="1208">
          <cell r="A1208" t="str">
            <v>92MU 150M150S</v>
          </cell>
          <cell r="B1208" t="str">
            <v>ASMVIRC</v>
          </cell>
          <cell r="C1208" t="str">
            <v>N</v>
          </cell>
          <cell r="D1208" t="str">
            <v>UNION DZR BRASS MxS 1-1/2</v>
          </cell>
          <cell r="F1208" t="str">
            <v>BALK</v>
          </cell>
          <cell r="G1208" t="str">
            <v>BRASS DZR</v>
          </cell>
          <cell r="H1208">
            <v>109.45</v>
          </cell>
          <cell r="I1208">
            <v>0</v>
          </cell>
          <cell r="J1208">
            <v>43004</v>
          </cell>
          <cell r="K1208" t="str">
            <v>China</v>
          </cell>
          <cell r="L1208" t="str">
            <v>30</v>
          </cell>
          <cell r="M1208" t="str">
            <v>1.20</v>
          </cell>
        </row>
        <row r="1209">
          <cell r="A1209" t="str">
            <v>92MU 200M100M</v>
          </cell>
          <cell r="B1209" t="str">
            <v>ASMVIRC</v>
          </cell>
          <cell r="C1209" t="str">
            <v>N</v>
          </cell>
          <cell r="D1209" t="str">
            <v>UNION DZR BRASS M2xM1</v>
          </cell>
          <cell r="F1209" t="str">
            <v>BALK</v>
          </cell>
          <cell r="G1209" t="str">
            <v>BRASS DZR</v>
          </cell>
          <cell r="H1209">
            <v>144.03</v>
          </cell>
          <cell r="I1209">
            <v>0</v>
          </cell>
          <cell r="J1209">
            <v>43409</v>
          </cell>
          <cell r="K1209" t="str">
            <v>China</v>
          </cell>
          <cell r="L1209" t="str">
            <v>20</v>
          </cell>
          <cell r="M1209" t="str">
            <v>1.80</v>
          </cell>
        </row>
        <row r="1210">
          <cell r="A1210" t="str">
            <v>92MU 200M125M</v>
          </cell>
          <cell r="B1210" t="str">
            <v>ASMVIRC</v>
          </cell>
          <cell r="C1210" t="str">
            <v>N</v>
          </cell>
          <cell r="D1210" t="str">
            <v>UNION DZR BRASS M2xM1-1/4</v>
          </cell>
          <cell r="F1210" t="str">
            <v>BALK</v>
          </cell>
          <cell r="G1210" t="str">
            <v>BRASS DZR</v>
          </cell>
          <cell r="H1210">
            <v>144.03</v>
          </cell>
          <cell r="I1210">
            <v>0</v>
          </cell>
          <cell r="J1210">
            <v>43004</v>
          </cell>
          <cell r="K1210" t="str">
            <v>China</v>
          </cell>
          <cell r="L1210" t="str">
            <v>24</v>
          </cell>
          <cell r="M1210" t="str">
            <v>1.80</v>
          </cell>
        </row>
        <row r="1211">
          <cell r="A1211" t="str">
            <v>92MU 200M150F</v>
          </cell>
          <cell r="B1211" t="str">
            <v>ASMVIRC</v>
          </cell>
          <cell r="C1211" t="str">
            <v>N</v>
          </cell>
          <cell r="D1211" t="str">
            <v>UNION DZR BRASS M2xF1-1/2</v>
          </cell>
          <cell r="F1211" t="str">
            <v>BALK</v>
          </cell>
          <cell r="G1211" t="str">
            <v>BRASS DZR</v>
          </cell>
          <cell r="H1211">
            <v>186.24</v>
          </cell>
          <cell r="I1211">
            <v>0</v>
          </cell>
          <cell r="J1211">
            <v>43509</v>
          </cell>
          <cell r="K1211" t="str">
            <v>China</v>
          </cell>
          <cell r="L1211" t="str">
            <v>20</v>
          </cell>
        </row>
        <row r="1212">
          <cell r="A1212" t="str">
            <v>92MU 200M150M</v>
          </cell>
          <cell r="B1212" t="str">
            <v>ASMVIRC</v>
          </cell>
          <cell r="C1212" t="str">
            <v>N</v>
          </cell>
          <cell r="D1212" t="str">
            <v>UNION DZR BRASS M2xM1-1/2</v>
          </cell>
          <cell r="F1212" t="str">
            <v>BALK</v>
          </cell>
          <cell r="G1212" t="str">
            <v>BRASS DZR</v>
          </cell>
          <cell r="H1212">
            <v>144.03</v>
          </cell>
          <cell r="I1212">
            <v>0</v>
          </cell>
          <cell r="J1212">
            <v>43004</v>
          </cell>
          <cell r="K1212" t="str">
            <v>China</v>
          </cell>
          <cell r="L1212" t="str">
            <v>24</v>
          </cell>
          <cell r="M1212" t="str">
            <v>1.80</v>
          </cell>
        </row>
        <row r="1213">
          <cell r="A1213" t="str">
            <v>92MU 200M200F</v>
          </cell>
          <cell r="B1213" t="str">
            <v>ASMVIRC</v>
          </cell>
          <cell r="C1213" t="str">
            <v>N</v>
          </cell>
          <cell r="D1213" t="str">
            <v>UNION DZR BRASS MxF 2</v>
          </cell>
          <cell r="F1213" t="str">
            <v>BALK</v>
          </cell>
          <cell r="G1213" t="str">
            <v>BRASS DZR</v>
          </cell>
          <cell r="H1213">
            <v>186.24</v>
          </cell>
          <cell r="I1213">
            <v>0</v>
          </cell>
          <cell r="J1213">
            <v>43509</v>
          </cell>
          <cell r="K1213" t="str">
            <v>China</v>
          </cell>
          <cell r="L1213" t="str">
            <v>20</v>
          </cell>
        </row>
        <row r="1214">
          <cell r="A1214" t="str">
            <v>92MU 200M200M</v>
          </cell>
          <cell r="B1214" t="str">
            <v>ASMVIRC</v>
          </cell>
          <cell r="C1214" t="str">
            <v>N</v>
          </cell>
          <cell r="D1214" t="str">
            <v>UNION DZR BRASS MxM 2</v>
          </cell>
          <cell r="E1214" t="str">
            <v>670779712123</v>
          </cell>
          <cell r="F1214" t="str">
            <v>BALK</v>
          </cell>
          <cell r="G1214" t="str">
            <v>BRASS DZR</v>
          </cell>
          <cell r="H1214">
            <v>144.03</v>
          </cell>
          <cell r="I1214">
            <v>0</v>
          </cell>
          <cell r="J1214">
            <v>43004</v>
          </cell>
          <cell r="K1214" t="str">
            <v>China</v>
          </cell>
          <cell r="L1214" t="str">
            <v>24</v>
          </cell>
          <cell r="M1214" t="str">
            <v>1.80</v>
          </cell>
        </row>
        <row r="1215">
          <cell r="A1215" t="str">
            <v>92MU 200M200S</v>
          </cell>
          <cell r="B1215" t="str">
            <v>ASMVIRC</v>
          </cell>
          <cell r="C1215" t="str">
            <v>N</v>
          </cell>
          <cell r="D1215" t="str">
            <v>UNION DZR BRASS MxS 2</v>
          </cell>
          <cell r="F1215" t="str">
            <v>BALK</v>
          </cell>
          <cell r="G1215" t="str">
            <v>BRASS DZR</v>
          </cell>
          <cell r="H1215">
            <v>144.03</v>
          </cell>
          <cell r="I1215">
            <v>0</v>
          </cell>
          <cell r="J1215">
            <v>43004</v>
          </cell>
          <cell r="K1215" t="str">
            <v>China</v>
          </cell>
          <cell r="L1215" t="str">
            <v>24</v>
          </cell>
          <cell r="M1215" t="str">
            <v>1.58</v>
          </cell>
        </row>
        <row r="1216">
          <cell r="A1216" t="str">
            <v>92N 050M050M</v>
          </cell>
          <cell r="B1216" t="str">
            <v>VIR C</v>
          </cell>
          <cell r="C1216" t="str">
            <v>N</v>
          </cell>
          <cell r="D1216" t="str">
            <v>DZR BRASS NIPPLE MNPTXMNPT 1/2</v>
          </cell>
          <cell r="E1216" t="str">
            <v>670779725550</v>
          </cell>
          <cell r="F1216" t="str">
            <v>BALK</v>
          </cell>
          <cell r="G1216" t="str">
            <v>BRASS DZR</v>
          </cell>
          <cell r="H1216">
            <v>9.61</v>
          </cell>
          <cell r="I1216">
            <v>1262</v>
          </cell>
          <cell r="J1216">
            <v>44838</v>
          </cell>
          <cell r="K1216" t="str">
            <v>China</v>
          </cell>
          <cell r="L1216" t="str">
            <v>200</v>
          </cell>
          <cell r="M1216" t="str">
            <v>.104</v>
          </cell>
        </row>
        <row r="1217">
          <cell r="A1217" t="str">
            <v>92N 075M075M</v>
          </cell>
          <cell r="B1217" t="str">
            <v>VIR C</v>
          </cell>
          <cell r="C1217" t="str">
            <v>N</v>
          </cell>
          <cell r="D1217" t="str">
            <v>DZR BRASS NIPPLE MNPTXMNPT 3/4</v>
          </cell>
          <cell r="E1217" t="str">
            <v>670779725567</v>
          </cell>
          <cell r="F1217" t="str">
            <v>BALK</v>
          </cell>
          <cell r="G1217" t="str">
            <v>BRASS DZR</v>
          </cell>
          <cell r="H1217">
            <v>14.27</v>
          </cell>
          <cell r="I1217">
            <v>954</v>
          </cell>
          <cell r="J1217">
            <v>44838</v>
          </cell>
          <cell r="K1217" t="str">
            <v>China</v>
          </cell>
          <cell r="M1217" t="str">
            <v>.22</v>
          </cell>
        </row>
        <row r="1218">
          <cell r="A1218" t="str">
            <v>92N 100M100M</v>
          </cell>
          <cell r="B1218" t="str">
            <v>VIR C</v>
          </cell>
          <cell r="C1218" t="str">
            <v>N</v>
          </cell>
          <cell r="D1218" t="str">
            <v>DZR BRASS NIPPLE MNPTXMNPT 1</v>
          </cell>
          <cell r="E1218" t="str">
            <v>670779725574</v>
          </cell>
          <cell r="F1218" t="str">
            <v>BALK</v>
          </cell>
          <cell r="G1218" t="str">
            <v>BRASS DZR</v>
          </cell>
          <cell r="H1218">
            <v>30.05</v>
          </cell>
          <cell r="I1218">
            <v>479</v>
          </cell>
          <cell r="J1218">
            <v>44838</v>
          </cell>
          <cell r="K1218" t="str">
            <v>China</v>
          </cell>
          <cell r="M1218" t="str">
            <v>.46</v>
          </cell>
        </row>
        <row r="1219">
          <cell r="A1219" t="str">
            <v>92N 125M125M</v>
          </cell>
          <cell r="B1219" t="str">
            <v>VIR C</v>
          </cell>
          <cell r="C1219" t="str">
            <v>N</v>
          </cell>
          <cell r="D1219" t="str">
            <v>DZRBRASSNIPPLE MNPTXMNPT 1-1/4</v>
          </cell>
          <cell r="E1219" t="str">
            <v>670779725581</v>
          </cell>
          <cell r="F1219" t="str">
            <v>BALK</v>
          </cell>
          <cell r="G1219" t="str">
            <v>BRASS DZR</v>
          </cell>
          <cell r="H1219">
            <v>43.06</v>
          </cell>
          <cell r="I1219">
            <v>2140</v>
          </cell>
          <cell r="J1219">
            <v>44838</v>
          </cell>
          <cell r="K1219" t="str">
            <v>China</v>
          </cell>
          <cell r="L1219" t="str">
            <v>70</v>
          </cell>
          <cell r="M1219" t="str">
            <v>.68</v>
          </cell>
        </row>
        <row r="1220">
          <cell r="A1220" t="str">
            <v>92N 150M150M</v>
          </cell>
          <cell r="B1220" t="str">
            <v>VIR C</v>
          </cell>
          <cell r="C1220" t="str">
            <v>N</v>
          </cell>
          <cell r="D1220" t="str">
            <v>DZRBRASSNIPPLE MNPTXMNPT 1-1/2</v>
          </cell>
          <cell r="E1220" t="str">
            <v>670779725598</v>
          </cell>
          <cell r="F1220" t="str">
            <v>BALK</v>
          </cell>
          <cell r="G1220" t="str">
            <v>BRASS DZR</v>
          </cell>
          <cell r="H1220">
            <v>57.98</v>
          </cell>
          <cell r="I1220">
            <v>443</v>
          </cell>
          <cell r="J1220">
            <v>44838</v>
          </cell>
          <cell r="K1220" t="str">
            <v>China</v>
          </cell>
          <cell r="M1220" t="str">
            <v>.95</v>
          </cell>
        </row>
        <row r="1221">
          <cell r="A1221" t="str">
            <v>92N 200M200M</v>
          </cell>
          <cell r="B1221" t="str">
            <v>VIR C</v>
          </cell>
          <cell r="C1221" t="str">
            <v>N</v>
          </cell>
          <cell r="D1221" t="str">
            <v>DZR BRASS NIPPLE MNPTXMNPT 2</v>
          </cell>
          <cell r="E1221" t="str">
            <v>670779725604</v>
          </cell>
          <cell r="F1221" t="str">
            <v>BALK</v>
          </cell>
          <cell r="G1221" t="str">
            <v>BRASS DZR</v>
          </cell>
          <cell r="H1221">
            <v>75.02</v>
          </cell>
          <cell r="I1221">
            <v>256</v>
          </cell>
          <cell r="J1221">
            <v>44838</v>
          </cell>
          <cell r="K1221" t="str">
            <v>China</v>
          </cell>
          <cell r="M1221" t="str">
            <v>1.23</v>
          </cell>
        </row>
        <row r="1222">
          <cell r="A1222" t="str">
            <v>92SEC 050E050E</v>
          </cell>
          <cell r="B1222" t="str">
            <v>ASMVIRC</v>
          </cell>
          <cell r="C1222" t="str">
            <v>N</v>
          </cell>
          <cell r="D1222" t="str">
            <v>STRAINER BALL VLV EXE 1/2</v>
          </cell>
          <cell r="E1222" t="str">
            <v>670779721088</v>
          </cell>
          <cell r="F1222" t="str">
            <v>BALK</v>
          </cell>
          <cell r="G1222" t="str">
            <v>BRASS DZR</v>
          </cell>
          <cell r="H1222">
            <v>105.67</v>
          </cell>
          <cell r="I1222">
            <v>0</v>
          </cell>
          <cell r="J1222">
            <v>43494</v>
          </cell>
          <cell r="K1222" t="str">
            <v>China</v>
          </cell>
          <cell r="L1222" t="str">
            <v>20</v>
          </cell>
          <cell r="M1222" t="str">
            <v>1.24</v>
          </cell>
        </row>
        <row r="1223">
          <cell r="A1223" t="str">
            <v>92SEC 050E050F</v>
          </cell>
          <cell r="B1223" t="str">
            <v>ASMVIRC</v>
          </cell>
          <cell r="C1223" t="str">
            <v>N</v>
          </cell>
          <cell r="D1223" t="str">
            <v>STRAINER BALL VLV EXF 1/2</v>
          </cell>
          <cell r="F1223" t="str">
            <v>BALK</v>
          </cell>
          <cell r="G1223" t="str">
            <v>BRASS DZR</v>
          </cell>
          <cell r="H1223">
            <v>105.67</v>
          </cell>
          <cell r="I1223">
            <v>0</v>
          </cell>
          <cell r="J1223">
            <v>44628</v>
          </cell>
          <cell r="K1223" t="str">
            <v>China</v>
          </cell>
          <cell r="L1223" t="str">
            <v>20</v>
          </cell>
          <cell r="M1223" t="str">
            <v>1.24</v>
          </cell>
        </row>
        <row r="1224">
          <cell r="A1224" t="str">
            <v>92SEC 050E050M</v>
          </cell>
          <cell r="B1224" t="str">
            <v>ASMVIRC</v>
          </cell>
          <cell r="C1224" t="str">
            <v>N</v>
          </cell>
          <cell r="D1224" t="str">
            <v>STRAINER BALL VLV EXM 1/2</v>
          </cell>
          <cell r="F1224" t="str">
            <v>BALK</v>
          </cell>
          <cell r="G1224" t="str">
            <v>BRASS DZR</v>
          </cell>
          <cell r="H1224">
            <v>105.67</v>
          </cell>
          <cell r="I1224">
            <v>0</v>
          </cell>
          <cell r="J1224">
            <v>44628</v>
          </cell>
          <cell r="K1224" t="str">
            <v>China</v>
          </cell>
          <cell r="L1224" t="str">
            <v>20</v>
          </cell>
          <cell r="M1224" t="str">
            <v>1.24</v>
          </cell>
        </row>
        <row r="1225">
          <cell r="A1225" t="str">
            <v>92SEC 075E075E</v>
          </cell>
          <cell r="B1225" t="str">
            <v>ASMVIRC</v>
          </cell>
          <cell r="C1225" t="str">
            <v>N</v>
          </cell>
          <cell r="D1225" t="str">
            <v>STRAINER BALL VLV EXE 3/4</v>
          </cell>
          <cell r="E1225" t="str">
            <v>670779721095</v>
          </cell>
          <cell r="F1225" t="str">
            <v>BALK</v>
          </cell>
          <cell r="G1225" t="str">
            <v>BRASS DZR</v>
          </cell>
          <cell r="H1225">
            <v>131.72</v>
          </cell>
          <cell r="I1225">
            <v>0</v>
          </cell>
          <cell r="J1225">
            <v>43494</v>
          </cell>
          <cell r="K1225" t="str">
            <v>China</v>
          </cell>
          <cell r="L1225" t="str">
            <v>20</v>
          </cell>
          <cell r="M1225" t="str">
            <v>1.54</v>
          </cell>
        </row>
        <row r="1226">
          <cell r="A1226" t="str">
            <v>92SEC 075E075F</v>
          </cell>
          <cell r="B1226" t="str">
            <v>ASMVIRC</v>
          </cell>
          <cell r="C1226" t="str">
            <v>N</v>
          </cell>
          <cell r="D1226" t="str">
            <v>STRAINER BALL VLV EXF 3/4</v>
          </cell>
          <cell r="F1226" t="str">
            <v>BALK</v>
          </cell>
          <cell r="H1226">
            <v>131.72</v>
          </cell>
          <cell r="I1226">
            <v>0</v>
          </cell>
          <cell r="J1226">
            <v>43361</v>
          </cell>
          <cell r="K1226" t="str">
            <v>China</v>
          </cell>
        </row>
        <row r="1227">
          <cell r="A1227" t="str">
            <v>92SEC 075E075M</v>
          </cell>
          <cell r="B1227" t="str">
            <v>ASMVIRC</v>
          </cell>
          <cell r="C1227" t="str">
            <v>N</v>
          </cell>
          <cell r="D1227" t="str">
            <v>STRAINER BALL VLV EXM 3/4</v>
          </cell>
          <cell r="F1227" t="str">
            <v>BALK</v>
          </cell>
          <cell r="G1227" t="str">
            <v>BRASS DZR</v>
          </cell>
          <cell r="H1227">
            <v>131.72</v>
          </cell>
          <cell r="I1227">
            <v>0</v>
          </cell>
          <cell r="J1227">
            <v>44628</v>
          </cell>
          <cell r="K1227" t="str">
            <v>China</v>
          </cell>
          <cell r="L1227" t="str">
            <v>20</v>
          </cell>
          <cell r="M1227" t="str">
            <v>1.54</v>
          </cell>
        </row>
        <row r="1228">
          <cell r="A1228" t="str">
            <v>92SEC 100E100E</v>
          </cell>
          <cell r="B1228" t="str">
            <v>ASMVIRC</v>
          </cell>
          <cell r="C1228" t="str">
            <v>N</v>
          </cell>
          <cell r="D1228" t="str">
            <v>STRAINER BALL VLV EXE 1</v>
          </cell>
          <cell r="E1228" t="str">
            <v>670779721101</v>
          </cell>
          <cell r="F1228" t="str">
            <v>BALK</v>
          </cell>
          <cell r="G1228" t="str">
            <v>BRASS DZR</v>
          </cell>
          <cell r="H1228">
            <v>177.63</v>
          </cell>
          <cell r="I1228">
            <v>0</v>
          </cell>
          <cell r="J1228">
            <v>43494</v>
          </cell>
          <cell r="K1228" t="str">
            <v>China</v>
          </cell>
          <cell r="L1228" t="str">
            <v>15</v>
          </cell>
          <cell r="M1228" t="str">
            <v>2.09</v>
          </cell>
        </row>
        <row r="1229">
          <cell r="A1229" t="str">
            <v>92SEC 100E100F</v>
          </cell>
          <cell r="B1229" t="str">
            <v>ASMVIRC</v>
          </cell>
          <cell r="C1229" t="str">
            <v>N</v>
          </cell>
          <cell r="D1229" t="str">
            <v>STRAINER BALL VLV EXF 1</v>
          </cell>
          <cell r="F1229" t="str">
            <v>BALK</v>
          </cell>
          <cell r="G1229" t="str">
            <v>BRASS DZR</v>
          </cell>
          <cell r="H1229">
            <v>177.63</v>
          </cell>
          <cell r="I1229">
            <v>0</v>
          </cell>
          <cell r="J1229">
            <v>44628</v>
          </cell>
          <cell r="K1229" t="str">
            <v>China</v>
          </cell>
          <cell r="L1229" t="str">
            <v>15</v>
          </cell>
          <cell r="M1229" t="str">
            <v>2.09</v>
          </cell>
        </row>
        <row r="1230">
          <cell r="A1230" t="str">
            <v>92SEC 100E100M</v>
          </cell>
          <cell r="B1230" t="str">
            <v>ASMVIRC</v>
          </cell>
          <cell r="C1230" t="str">
            <v>N</v>
          </cell>
          <cell r="D1230" t="str">
            <v>STRAINER BALL VLV EXM 1</v>
          </cell>
          <cell r="F1230" t="str">
            <v>BALK</v>
          </cell>
          <cell r="G1230" t="str">
            <v>BRASS DZR</v>
          </cell>
          <cell r="H1230">
            <v>177.63</v>
          </cell>
          <cell r="I1230">
            <v>0</v>
          </cell>
          <cell r="J1230">
            <v>44628</v>
          </cell>
          <cell r="K1230" t="str">
            <v>China</v>
          </cell>
          <cell r="L1230" t="str">
            <v>15</v>
          </cell>
          <cell r="M1230" t="str">
            <v>2.09</v>
          </cell>
        </row>
        <row r="1231">
          <cell r="A1231" t="str">
            <v>92SP 050P050F</v>
          </cell>
          <cell r="B1231" t="str">
            <v>ASMVIRC</v>
          </cell>
          <cell r="C1231" t="str">
            <v>N</v>
          </cell>
          <cell r="D1231" t="str">
            <v>STRAINER BALL VLV PXF 1/2</v>
          </cell>
          <cell r="F1231" t="str">
            <v>BALK</v>
          </cell>
          <cell r="G1231" t="str">
            <v>BRASS DZR</v>
          </cell>
          <cell r="H1231">
            <v>128.72999999999999</v>
          </cell>
          <cell r="I1231">
            <v>0</v>
          </cell>
          <cell r="J1231">
            <v>43401</v>
          </cell>
          <cell r="K1231" t="str">
            <v>China</v>
          </cell>
          <cell r="L1231" t="str">
            <v>20</v>
          </cell>
          <cell r="M1231" t="str">
            <v>1.4</v>
          </cell>
        </row>
        <row r="1232">
          <cell r="A1232" t="str">
            <v>92SP 050P050M</v>
          </cell>
          <cell r="B1232" t="str">
            <v>ASMVIRC</v>
          </cell>
          <cell r="C1232" t="str">
            <v>N</v>
          </cell>
          <cell r="D1232" t="str">
            <v>STRAINER BALL VLV PXM 1/2</v>
          </cell>
          <cell r="F1232" t="str">
            <v>BALK</v>
          </cell>
          <cell r="G1232" t="str">
            <v>BRASS DZR</v>
          </cell>
          <cell r="H1232">
            <v>128.72999999999999</v>
          </cell>
          <cell r="I1232">
            <v>0</v>
          </cell>
          <cell r="J1232">
            <v>43804</v>
          </cell>
          <cell r="K1232" t="str">
            <v>China</v>
          </cell>
          <cell r="L1232" t="str">
            <v>20</v>
          </cell>
          <cell r="M1232" t="str">
            <v>1.4</v>
          </cell>
        </row>
        <row r="1233">
          <cell r="A1233" t="str">
            <v>92SP 050P050P</v>
          </cell>
          <cell r="B1233" t="str">
            <v>ASMVIRC</v>
          </cell>
          <cell r="C1233" t="str">
            <v>N</v>
          </cell>
          <cell r="D1233" t="str">
            <v>STRAINER BALL VLV PXP 1/2</v>
          </cell>
          <cell r="E1233" t="str">
            <v>670779715476</v>
          </cell>
          <cell r="F1233" t="str">
            <v>BALK</v>
          </cell>
          <cell r="G1233" t="str">
            <v>BRASS DZR</v>
          </cell>
          <cell r="H1233">
            <v>128.72999999999999</v>
          </cell>
          <cell r="I1233">
            <v>89</v>
          </cell>
          <cell r="J1233">
            <v>43083</v>
          </cell>
          <cell r="K1233" t="str">
            <v>China</v>
          </cell>
          <cell r="L1233" t="str">
            <v>20</v>
          </cell>
          <cell r="M1233" t="str">
            <v>1.4</v>
          </cell>
        </row>
        <row r="1234">
          <cell r="A1234" t="str">
            <v>92SP 075P050M</v>
          </cell>
          <cell r="B1234" t="str">
            <v>ASMVIRC</v>
          </cell>
          <cell r="C1234" t="str">
            <v>N</v>
          </cell>
          <cell r="D1234" t="str">
            <v>STRAINER BALL VLV PXM 3/4 -DS1</v>
          </cell>
          <cell r="F1234" t="str">
            <v>BALK</v>
          </cell>
          <cell r="G1234" t="str">
            <v>BRASS DZR</v>
          </cell>
          <cell r="H1234">
            <v>151.03</v>
          </cell>
          <cell r="I1234">
            <v>0</v>
          </cell>
          <cell r="J1234">
            <v>43804</v>
          </cell>
          <cell r="K1234" t="str">
            <v>China</v>
          </cell>
          <cell r="L1234" t="str">
            <v>20</v>
          </cell>
          <cell r="M1234" t="str">
            <v>1.7</v>
          </cell>
        </row>
        <row r="1235">
          <cell r="A1235" t="str">
            <v>92SP 075P075F</v>
          </cell>
          <cell r="B1235" t="str">
            <v>ASMVIRC</v>
          </cell>
          <cell r="C1235" t="str">
            <v>N</v>
          </cell>
          <cell r="D1235" t="str">
            <v>STRAINER BALL VLV PXF 3/4</v>
          </cell>
          <cell r="F1235" t="str">
            <v>BALK</v>
          </cell>
          <cell r="G1235" t="str">
            <v>BRASS DZR</v>
          </cell>
          <cell r="H1235">
            <v>151.03</v>
          </cell>
          <cell r="I1235">
            <v>0</v>
          </cell>
          <cell r="J1235">
            <v>43401</v>
          </cell>
          <cell r="K1235" t="str">
            <v>China</v>
          </cell>
          <cell r="L1235" t="str">
            <v>20</v>
          </cell>
          <cell r="M1235" t="str">
            <v>1.7</v>
          </cell>
        </row>
        <row r="1236">
          <cell r="A1236" t="str">
            <v>92SP 075P075M</v>
          </cell>
          <cell r="B1236" t="str">
            <v>ASMVIRC</v>
          </cell>
          <cell r="C1236" t="str">
            <v>N</v>
          </cell>
          <cell r="D1236" t="str">
            <v>STRAINER BALL VLV PXM 3/4</v>
          </cell>
          <cell r="F1236" t="str">
            <v>BALK</v>
          </cell>
          <cell r="G1236" t="str">
            <v>BRASS DZR</v>
          </cell>
          <cell r="H1236">
            <v>151.03</v>
          </cell>
          <cell r="I1236">
            <v>0</v>
          </cell>
          <cell r="J1236">
            <v>43804</v>
          </cell>
          <cell r="K1236" t="str">
            <v>China</v>
          </cell>
          <cell r="L1236" t="str">
            <v>20</v>
          </cell>
          <cell r="M1236" t="str">
            <v>1.7</v>
          </cell>
        </row>
        <row r="1237">
          <cell r="A1237" t="str">
            <v>92SP 075P075P</v>
          </cell>
          <cell r="B1237" t="str">
            <v>ASMVIRC</v>
          </cell>
          <cell r="C1237" t="str">
            <v>N</v>
          </cell>
          <cell r="D1237" t="str">
            <v>STRAINER BALL VLV PXP 3/4</v>
          </cell>
          <cell r="E1237" t="str">
            <v>670779715483</v>
          </cell>
          <cell r="F1237" t="str">
            <v>BALK</v>
          </cell>
          <cell r="G1237" t="str">
            <v>BRASS DZR</v>
          </cell>
          <cell r="H1237">
            <v>151.03</v>
          </cell>
          <cell r="I1237">
            <v>71</v>
          </cell>
          <cell r="J1237">
            <v>43083</v>
          </cell>
          <cell r="K1237" t="str">
            <v>China</v>
          </cell>
          <cell r="L1237" t="str">
            <v>20</v>
          </cell>
          <cell r="M1237" t="str">
            <v>1.7</v>
          </cell>
        </row>
        <row r="1238">
          <cell r="A1238" t="str">
            <v>92SP 100P075M</v>
          </cell>
          <cell r="B1238" t="str">
            <v>ASMVIRC</v>
          </cell>
          <cell r="C1238" t="str">
            <v>N</v>
          </cell>
          <cell r="D1238" t="str">
            <v>STRAINER BALL VLV PXM 1 -DS1</v>
          </cell>
          <cell r="F1238" t="str">
            <v>BALK</v>
          </cell>
          <cell r="G1238" t="str">
            <v>BRASS DZR</v>
          </cell>
          <cell r="H1238">
            <v>206.21</v>
          </cell>
          <cell r="I1238">
            <v>0</v>
          </cell>
          <cell r="J1238">
            <v>43804</v>
          </cell>
          <cell r="K1238" t="str">
            <v>China</v>
          </cell>
          <cell r="L1238" t="str">
            <v>12</v>
          </cell>
          <cell r="M1238" t="str">
            <v>2.39</v>
          </cell>
        </row>
        <row r="1239">
          <cell r="A1239" t="str">
            <v>92SP 100P100F</v>
          </cell>
          <cell r="B1239" t="str">
            <v>ASMVIRC</v>
          </cell>
          <cell r="C1239" t="str">
            <v>N</v>
          </cell>
          <cell r="D1239" t="str">
            <v>STRAINER BALL VLV PXF 1</v>
          </cell>
          <cell r="F1239" t="str">
            <v>BALK</v>
          </cell>
          <cell r="G1239" t="str">
            <v>BRASS DZR</v>
          </cell>
          <cell r="H1239">
            <v>206.21</v>
          </cell>
          <cell r="I1239">
            <v>0</v>
          </cell>
          <cell r="J1239">
            <v>43401</v>
          </cell>
          <cell r="K1239" t="str">
            <v>China</v>
          </cell>
          <cell r="L1239" t="str">
            <v>12</v>
          </cell>
          <cell r="M1239" t="str">
            <v>2.39</v>
          </cell>
        </row>
        <row r="1240">
          <cell r="A1240" t="str">
            <v>92SP 100P100M</v>
          </cell>
          <cell r="B1240" t="str">
            <v>ASMVIRC</v>
          </cell>
          <cell r="C1240" t="str">
            <v>N</v>
          </cell>
          <cell r="D1240" t="str">
            <v>STRAINER BALL VLV PXM 1</v>
          </cell>
          <cell r="F1240" t="str">
            <v>BALK</v>
          </cell>
          <cell r="G1240" t="str">
            <v>BRASS DZR</v>
          </cell>
          <cell r="H1240">
            <v>206.21</v>
          </cell>
          <cell r="I1240">
            <v>0</v>
          </cell>
          <cell r="J1240">
            <v>43804</v>
          </cell>
          <cell r="K1240" t="str">
            <v>China</v>
          </cell>
          <cell r="L1240" t="str">
            <v>12</v>
          </cell>
          <cell r="M1240" t="str">
            <v>2.39</v>
          </cell>
        </row>
        <row r="1241">
          <cell r="A1241" t="str">
            <v>92SP 100P100P</v>
          </cell>
          <cell r="B1241" t="str">
            <v>ASMVIRC</v>
          </cell>
          <cell r="C1241" t="str">
            <v>N</v>
          </cell>
          <cell r="D1241" t="str">
            <v>STRAINER BALL VLV PXP 1</v>
          </cell>
          <cell r="E1241" t="str">
            <v>670779715490</v>
          </cell>
          <cell r="F1241" t="str">
            <v>BALK</v>
          </cell>
          <cell r="G1241" t="str">
            <v>BRASS DZR</v>
          </cell>
          <cell r="H1241">
            <v>206.21</v>
          </cell>
          <cell r="I1241">
            <v>15</v>
          </cell>
          <cell r="J1241">
            <v>43083</v>
          </cell>
          <cell r="K1241" t="str">
            <v>China</v>
          </cell>
          <cell r="L1241" t="str">
            <v>12</v>
          </cell>
          <cell r="M1241" t="str">
            <v>2.39</v>
          </cell>
        </row>
        <row r="1242">
          <cell r="A1242" t="str">
            <v>92SP 125P100M</v>
          </cell>
          <cell r="B1242" t="str">
            <v>ASMVIRC</v>
          </cell>
          <cell r="C1242" t="str">
            <v>N</v>
          </cell>
          <cell r="D1242" t="str">
            <v>STRAINER BALL VLV PXM 1-1/4DS1</v>
          </cell>
          <cell r="F1242" t="str">
            <v>BALK</v>
          </cell>
          <cell r="G1242" t="str">
            <v>BRASS DZR</v>
          </cell>
          <cell r="H1242">
            <v>318.18</v>
          </cell>
          <cell r="I1242">
            <v>0</v>
          </cell>
          <cell r="J1242">
            <v>43802</v>
          </cell>
          <cell r="K1242" t="str">
            <v>China</v>
          </cell>
          <cell r="L1242" t="str">
            <v>6</v>
          </cell>
          <cell r="M1242" t="str">
            <v>3.56</v>
          </cell>
        </row>
        <row r="1243">
          <cell r="A1243" t="str">
            <v>92SP 125P125F</v>
          </cell>
          <cell r="B1243" t="str">
            <v>ASMVIRC</v>
          </cell>
          <cell r="C1243" t="str">
            <v>N</v>
          </cell>
          <cell r="D1243" t="str">
            <v>STRAINER BALL VLV PXF 1-1/4</v>
          </cell>
          <cell r="F1243" t="str">
            <v>BALK</v>
          </cell>
          <cell r="G1243" t="str">
            <v>BRASS DZR</v>
          </cell>
          <cell r="H1243">
            <v>318.18</v>
          </cell>
          <cell r="I1243">
            <v>0</v>
          </cell>
          <cell r="J1243">
            <v>43401</v>
          </cell>
          <cell r="K1243" t="str">
            <v>China</v>
          </cell>
          <cell r="L1243" t="str">
            <v>6</v>
          </cell>
          <cell r="M1243" t="str">
            <v>3.56</v>
          </cell>
        </row>
        <row r="1244">
          <cell r="A1244" t="str">
            <v>92SP 125P125M</v>
          </cell>
          <cell r="B1244" t="str">
            <v>ASMVIRC</v>
          </cell>
          <cell r="C1244" t="str">
            <v>N</v>
          </cell>
          <cell r="D1244" t="str">
            <v>STRAINER BALL VLV PXM 1-1/4</v>
          </cell>
          <cell r="F1244" t="str">
            <v>BALK</v>
          </cell>
          <cell r="G1244" t="str">
            <v>BRASS DZR</v>
          </cell>
          <cell r="H1244">
            <v>318.18</v>
          </cell>
          <cell r="I1244">
            <v>0</v>
          </cell>
          <cell r="J1244">
            <v>43802</v>
          </cell>
          <cell r="K1244" t="str">
            <v>China</v>
          </cell>
          <cell r="L1244" t="str">
            <v>6</v>
          </cell>
          <cell r="M1244" t="str">
            <v>3.56</v>
          </cell>
        </row>
        <row r="1245">
          <cell r="A1245" t="str">
            <v>92SP 125P125P</v>
          </cell>
          <cell r="B1245" t="str">
            <v>ASMVIRC</v>
          </cell>
          <cell r="C1245" t="str">
            <v>N</v>
          </cell>
          <cell r="D1245" t="str">
            <v>STRAINER BALL VLV PXP 1-1/4</v>
          </cell>
          <cell r="E1245" t="str">
            <v>670779715506</v>
          </cell>
          <cell r="F1245" t="str">
            <v>BALK</v>
          </cell>
          <cell r="G1245" t="str">
            <v>BRASS DZR</v>
          </cell>
          <cell r="H1245">
            <v>318.18</v>
          </cell>
          <cell r="I1245">
            <v>12</v>
          </cell>
          <cell r="J1245">
            <v>43083</v>
          </cell>
          <cell r="K1245" t="str">
            <v>China</v>
          </cell>
          <cell r="L1245" t="str">
            <v>6</v>
          </cell>
          <cell r="M1245" t="str">
            <v>3.56</v>
          </cell>
        </row>
        <row r="1246">
          <cell r="A1246" t="str">
            <v>92SP 150P125M</v>
          </cell>
          <cell r="B1246" t="str">
            <v>ASMVIRC</v>
          </cell>
          <cell r="C1246" t="str">
            <v>N</v>
          </cell>
          <cell r="D1246" t="str">
            <v>STRAINER BALL VLV PXM 1-1/2DS1</v>
          </cell>
          <cell r="F1246" t="str">
            <v>BALK</v>
          </cell>
          <cell r="G1246" t="str">
            <v>BRASS DZR</v>
          </cell>
          <cell r="H1246">
            <v>422.49</v>
          </cell>
          <cell r="I1246">
            <v>0</v>
          </cell>
          <cell r="J1246">
            <v>43802</v>
          </cell>
          <cell r="K1246" t="str">
            <v>China</v>
          </cell>
          <cell r="L1246" t="str">
            <v>5</v>
          </cell>
          <cell r="M1246" t="str">
            <v>6.03</v>
          </cell>
        </row>
        <row r="1247">
          <cell r="A1247" t="str">
            <v>92SP 150P150F</v>
          </cell>
          <cell r="B1247" t="str">
            <v>ASMVIRC</v>
          </cell>
          <cell r="C1247" t="str">
            <v>N</v>
          </cell>
          <cell r="D1247" t="str">
            <v>STRAINER BALL VLV PXF 1-1/2</v>
          </cell>
          <cell r="F1247" t="str">
            <v>BALK</v>
          </cell>
          <cell r="G1247" t="str">
            <v>BRASS DZR</v>
          </cell>
          <cell r="H1247">
            <v>422.49</v>
          </cell>
          <cell r="I1247">
            <v>0</v>
          </cell>
          <cell r="J1247">
            <v>43401</v>
          </cell>
          <cell r="K1247" t="str">
            <v>China</v>
          </cell>
          <cell r="L1247" t="str">
            <v>5</v>
          </cell>
          <cell r="M1247" t="str">
            <v>6.03</v>
          </cell>
        </row>
        <row r="1248">
          <cell r="A1248" t="str">
            <v>92SP 150P150M</v>
          </cell>
          <cell r="B1248" t="str">
            <v>ASMVIRC</v>
          </cell>
          <cell r="C1248" t="str">
            <v>N</v>
          </cell>
          <cell r="D1248" t="str">
            <v>STRAINER BALL VLV PXM 1-1/2</v>
          </cell>
          <cell r="F1248" t="str">
            <v>BALK</v>
          </cell>
          <cell r="G1248" t="str">
            <v>BRASS DZR</v>
          </cell>
          <cell r="H1248">
            <v>422.49</v>
          </cell>
          <cell r="I1248">
            <v>0</v>
          </cell>
          <cell r="J1248">
            <v>43706</v>
          </cell>
          <cell r="K1248" t="str">
            <v>China</v>
          </cell>
          <cell r="L1248" t="str">
            <v>5</v>
          </cell>
          <cell r="M1248" t="str">
            <v>6.03</v>
          </cell>
        </row>
        <row r="1249">
          <cell r="A1249" t="str">
            <v>92SP 150P150P</v>
          </cell>
          <cell r="B1249" t="str">
            <v>ASMVIRC</v>
          </cell>
          <cell r="C1249" t="str">
            <v>N</v>
          </cell>
          <cell r="D1249" t="str">
            <v>STRAINER BALL VLV PXP 1-1/2</v>
          </cell>
          <cell r="E1249" t="str">
            <v>670779718088</v>
          </cell>
          <cell r="F1249" t="str">
            <v>BALK</v>
          </cell>
          <cell r="G1249" t="str">
            <v>BRASS DZR</v>
          </cell>
          <cell r="H1249">
            <v>422.49</v>
          </cell>
          <cell r="I1249">
            <v>2</v>
          </cell>
          <cell r="J1249">
            <v>43401</v>
          </cell>
          <cell r="K1249" t="str">
            <v>China</v>
          </cell>
          <cell r="L1249" t="str">
            <v>5</v>
          </cell>
          <cell r="M1249" t="str">
            <v>6.03</v>
          </cell>
        </row>
        <row r="1250">
          <cell r="A1250" t="str">
            <v>92SP 200P150M</v>
          </cell>
          <cell r="B1250" t="str">
            <v>ASMVIRC</v>
          </cell>
          <cell r="C1250" t="str">
            <v>N</v>
          </cell>
          <cell r="D1250" t="str">
            <v>STRAINER BALL VLV PXM 2 -DS1</v>
          </cell>
          <cell r="F1250" t="str">
            <v>BALK</v>
          </cell>
          <cell r="G1250" t="str">
            <v>BRASS DZR</v>
          </cell>
          <cell r="H1250">
            <v>602.79999999999995</v>
          </cell>
          <cell r="I1250">
            <v>0</v>
          </cell>
          <cell r="J1250">
            <v>43802</v>
          </cell>
          <cell r="K1250" t="str">
            <v>China</v>
          </cell>
          <cell r="L1250" t="str">
            <v>2</v>
          </cell>
          <cell r="M1250" t="str">
            <v>7.37</v>
          </cell>
        </row>
        <row r="1251">
          <cell r="A1251" t="str">
            <v>92SP 200P200F</v>
          </cell>
          <cell r="B1251" t="str">
            <v>ASMVIRC</v>
          </cell>
          <cell r="C1251" t="str">
            <v>N</v>
          </cell>
          <cell r="D1251" t="str">
            <v>STRAINER BALL VLV PXF 2</v>
          </cell>
          <cell r="F1251" t="str">
            <v>BALK</v>
          </cell>
          <cell r="G1251" t="str">
            <v>BRASS DZR</v>
          </cell>
          <cell r="H1251">
            <v>602.79999999999995</v>
          </cell>
          <cell r="I1251">
            <v>1</v>
          </cell>
          <cell r="J1251">
            <v>43401</v>
          </cell>
          <cell r="K1251" t="str">
            <v>China</v>
          </cell>
          <cell r="L1251" t="str">
            <v>2</v>
          </cell>
          <cell r="M1251" t="str">
            <v>7.37</v>
          </cell>
        </row>
        <row r="1252">
          <cell r="A1252" t="str">
            <v>92SP 200P200M</v>
          </cell>
          <cell r="B1252" t="str">
            <v>ASMVIRC</v>
          </cell>
          <cell r="C1252" t="str">
            <v>N</v>
          </cell>
          <cell r="D1252" t="str">
            <v>STRAINER BALL VLV PXM 2</v>
          </cell>
          <cell r="F1252" t="str">
            <v>BALK</v>
          </cell>
          <cell r="G1252" t="str">
            <v>BRASS DZR</v>
          </cell>
          <cell r="H1252">
            <v>602.79999999999995</v>
          </cell>
          <cell r="I1252">
            <v>0</v>
          </cell>
          <cell r="J1252">
            <v>43707</v>
          </cell>
          <cell r="K1252" t="str">
            <v>China</v>
          </cell>
          <cell r="L1252" t="str">
            <v>2</v>
          </cell>
          <cell r="M1252" t="str">
            <v>7.37</v>
          </cell>
        </row>
        <row r="1253">
          <cell r="A1253" t="str">
            <v>92SP 200P200P</v>
          </cell>
          <cell r="B1253" t="str">
            <v>ASMVIRC</v>
          </cell>
          <cell r="C1253" t="str">
            <v>N</v>
          </cell>
          <cell r="D1253" t="str">
            <v>STRAINER BALL VLV PXP 2</v>
          </cell>
          <cell r="E1253" t="str">
            <v>670779718095</v>
          </cell>
          <cell r="F1253" t="str">
            <v>BALK</v>
          </cell>
          <cell r="G1253" t="str">
            <v>BRASS DZR</v>
          </cell>
          <cell r="H1253">
            <v>602.79999999999995</v>
          </cell>
          <cell r="I1253">
            <v>8</v>
          </cell>
          <cell r="J1253">
            <v>43401</v>
          </cell>
          <cell r="K1253" t="str">
            <v>China</v>
          </cell>
          <cell r="L1253" t="str">
            <v>2</v>
          </cell>
          <cell r="M1253" t="str">
            <v>7.37</v>
          </cell>
        </row>
        <row r="1254">
          <cell r="A1254" t="str">
            <v>92SP-BY 050P050F</v>
          </cell>
          <cell r="B1254" t="str">
            <v>ASMVIRC</v>
          </cell>
          <cell r="C1254" t="str">
            <v>N</v>
          </cell>
          <cell r="D1254" t="str">
            <v>STRAINER BALL VLV PxF 1/2</v>
          </cell>
          <cell r="F1254" t="str">
            <v>BALK</v>
          </cell>
          <cell r="G1254" t="str">
            <v>BRASS DZR</v>
          </cell>
          <cell r="H1254">
            <v>137.27000000000001</v>
          </cell>
          <cell r="I1254">
            <v>0</v>
          </cell>
          <cell r="J1254">
            <v>43802</v>
          </cell>
          <cell r="K1254" t="str">
            <v>China</v>
          </cell>
          <cell r="M1254" t="str">
            <v>1.45</v>
          </cell>
        </row>
        <row r="1255">
          <cell r="A1255" t="str">
            <v>92SP-BY 050P050P</v>
          </cell>
          <cell r="B1255" t="str">
            <v>ASMVIRC</v>
          </cell>
          <cell r="C1255" t="str">
            <v>N</v>
          </cell>
          <cell r="D1255" t="str">
            <v>STRAINER BALL VLV PxP 1/2</v>
          </cell>
          <cell r="E1255" t="str">
            <v>670779718637</v>
          </cell>
          <cell r="F1255" t="str">
            <v>BALK</v>
          </cell>
          <cell r="G1255" t="str">
            <v>BRASS DZR</v>
          </cell>
          <cell r="H1255">
            <v>137.27000000000001</v>
          </cell>
          <cell r="I1255">
            <v>0</v>
          </cell>
          <cell r="J1255">
            <v>43434</v>
          </cell>
          <cell r="K1255" t="str">
            <v>China</v>
          </cell>
          <cell r="M1255" t="str">
            <v>1.45</v>
          </cell>
        </row>
        <row r="1256">
          <cell r="A1256" t="str">
            <v>92SP-BY 050P075F</v>
          </cell>
          <cell r="B1256" t="str">
            <v>ASMVIRC</v>
          </cell>
          <cell r="C1256" t="str">
            <v>N</v>
          </cell>
          <cell r="D1256" t="str">
            <v>STRAINER BALL VLV PxF 1/2 -US1</v>
          </cell>
          <cell r="F1256" t="str">
            <v>BALK</v>
          </cell>
          <cell r="G1256" t="str">
            <v>BRASS DZR</v>
          </cell>
          <cell r="H1256">
            <v>137.27000000000001</v>
          </cell>
          <cell r="I1256">
            <v>0</v>
          </cell>
          <cell r="J1256">
            <v>43802</v>
          </cell>
          <cell r="K1256" t="str">
            <v>China</v>
          </cell>
          <cell r="M1256" t="str">
            <v>1.45</v>
          </cell>
        </row>
        <row r="1257">
          <cell r="A1257" t="str">
            <v>92SP-BY 075P050F</v>
          </cell>
          <cell r="B1257" t="str">
            <v>ASMVIRC</v>
          </cell>
          <cell r="C1257" t="str">
            <v>N</v>
          </cell>
          <cell r="D1257" t="str">
            <v>STRAINER BALL VLV PxF 3/4 -DS1</v>
          </cell>
          <cell r="F1257" t="str">
            <v>BALK</v>
          </cell>
          <cell r="G1257" t="str">
            <v>BRASS DZR</v>
          </cell>
          <cell r="H1257">
            <v>166.36</v>
          </cell>
          <cell r="I1257">
            <v>0</v>
          </cell>
          <cell r="J1257">
            <v>43802</v>
          </cell>
          <cell r="K1257" t="str">
            <v>China</v>
          </cell>
          <cell r="M1257" t="str">
            <v>1.8</v>
          </cell>
        </row>
        <row r="1258">
          <cell r="A1258" t="str">
            <v>92SP-BY 075P050P</v>
          </cell>
          <cell r="B1258" t="str">
            <v>ASMVIRC</v>
          </cell>
          <cell r="C1258" t="str">
            <v>N</v>
          </cell>
          <cell r="D1258" t="str">
            <v>STRAINER BALL VLV PxP 3/4 -DS1</v>
          </cell>
          <cell r="F1258" t="str">
            <v>BALK</v>
          </cell>
          <cell r="G1258" t="str">
            <v>BRASS DZR</v>
          </cell>
          <cell r="H1258">
            <v>166.36</v>
          </cell>
          <cell r="I1258">
            <v>0</v>
          </cell>
          <cell r="J1258">
            <v>43802</v>
          </cell>
          <cell r="K1258" t="str">
            <v>China</v>
          </cell>
          <cell r="M1258" t="str">
            <v>1.8</v>
          </cell>
        </row>
        <row r="1259">
          <cell r="A1259" t="str">
            <v>92SP-BY 075P075F</v>
          </cell>
          <cell r="B1259" t="str">
            <v>ASMVIRC</v>
          </cell>
          <cell r="C1259" t="str">
            <v>N</v>
          </cell>
          <cell r="D1259" t="str">
            <v>STRAINER BALL VLV PxF 3/4</v>
          </cell>
          <cell r="F1259" t="str">
            <v>BALK</v>
          </cell>
          <cell r="G1259" t="str">
            <v>BRASS DZR</v>
          </cell>
          <cell r="H1259">
            <v>166.36</v>
          </cell>
          <cell r="I1259">
            <v>0</v>
          </cell>
          <cell r="J1259">
            <v>43802</v>
          </cell>
          <cell r="K1259" t="str">
            <v>China</v>
          </cell>
          <cell r="M1259" t="str">
            <v>1.8</v>
          </cell>
        </row>
        <row r="1260">
          <cell r="A1260" t="str">
            <v>92SP-BY 075P075P</v>
          </cell>
          <cell r="B1260" t="str">
            <v>ASMVIRC</v>
          </cell>
          <cell r="C1260" t="str">
            <v>N</v>
          </cell>
          <cell r="D1260" t="str">
            <v>STRAINER BALL VLV PxP 3/4</v>
          </cell>
          <cell r="E1260" t="str">
            <v>670779718644</v>
          </cell>
          <cell r="F1260" t="str">
            <v>BALK</v>
          </cell>
          <cell r="G1260" t="str">
            <v>BRASS DZR</v>
          </cell>
          <cell r="H1260">
            <v>166.36</v>
          </cell>
          <cell r="I1260">
            <v>0</v>
          </cell>
          <cell r="J1260">
            <v>43434</v>
          </cell>
          <cell r="K1260" t="str">
            <v>China</v>
          </cell>
          <cell r="M1260" t="str">
            <v>1.8</v>
          </cell>
        </row>
        <row r="1261">
          <cell r="A1261" t="str">
            <v>92SS 050S050F</v>
          </cell>
          <cell r="B1261" t="str">
            <v>ASMVIRC</v>
          </cell>
          <cell r="C1261" t="str">
            <v>N</v>
          </cell>
          <cell r="D1261" t="str">
            <v>STRAINER BALL VLV SXF 1/2</v>
          </cell>
          <cell r="F1261" t="str">
            <v>BALK</v>
          </cell>
          <cell r="G1261" t="str">
            <v>BRASS DZR</v>
          </cell>
          <cell r="H1261">
            <v>122.6</v>
          </cell>
          <cell r="I1261">
            <v>0</v>
          </cell>
          <cell r="J1261">
            <v>43379</v>
          </cell>
          <cell r="K1261" t="str">
            <v>China</v>
          </cell>
          <cell r="L1261" t="str">
            <v>20</v>
          </cell>
          <cell r="M1261" t="str">
            <v>1.46</v>
          </cell>
        </row>
        <row r="1262">
          <cell r="A1262" t="str">
            <v>92SS 050S050M</v>
          </cell>
          <cell r="B1262" t="str">
            <v>ASMVIRC</v>
          </cell>
          <cell r="C1262" t="str">
            <v>N</v>
          </cell>
          <cell r="D1262" t="str">
            <v>STRAINER BALL VLV SXM 1/2</v>
          </cell>
          <cell r="F1262" t="str">
            <v>BALK</v>
          </cell>
          <cell r="G1262" t="str">
            <v>BRASS DZR</v>
          </cell>
          <cell r="H1262">
            <v>122.6</v>
          </cell>
          <cell r="I1262">
            <v>0</v>
          </cell>
          <cell r="J1262">
            <v>43802</v>
          </cell>
          <cell r="K1262" t="str">
            <v>China</v>
          </cell>
          <cell r="L1262" t="str">
            <v>20</v>
          </cell>
          <cell r="M1262" t="str">
            <v>0146</v>
          </cell>
        </row>
        <row r="1263">
          <cell r="A1263" t="str">
            <v>92SS 050S050S</v>
          </cell>
          <cell r="B1263" t="str">
            <v>ASMVIRC</v>
          </cell>
          <cell r="C1263" t="str">
            <v>N</v>
          </cell>
          <cell r="D1263" t="str">
            <v>STRAINER BALL VLV SXS 1/2</v>
          </cell>
          <cell r="E1263" t="str">
            <v>670779720432</v>
          </cell>
          <cell r="F1263" t="str">
            <v>BALK</v>
          </cell>
          <cell r="G1263" t="str">
            <v>BRASS DZR</v>
          </cell>
          <cell r="H1263">
            <v>122.6</v>
          </cell>
          <cell r="I1263">
            <v>2</v>
          </cell>
          <cell r="J1263">
            <v>43379</v>
          </cell>
          <cell r="K1263" t="str">
            <v>China</v>
          </cell>
          <cell r="L1263" t="str">
            <v>20</v>
          </cell>
          <cell r="M1263" t="str">
            <v>0146</v>
          </cell>
        </row>
        <row r="1264">
          <cell r="A1264" t="str">
            <v>92SS 075S050M</v>
          </cell>
          <cell r="B1264" t="str">
            <v>ASMVIRC</v>
          </cell>
          <cell r="C1264" t="str">
            <v>N</v>
          </cell>
          <cell r="D1264" t="str">
            <v>STRAINER BALL VLV SXM 3/4 -DS1</v>
          </cell>
          <cell r="F1264" t="str">
            <v>BALK</v>
          </cell>
          <cell r="G1264" t="str">
            <v>BRASS DZR</v>
          </cell>
          <cell r="H1264">
            <v>143.85</v>
          </cell>
          <cell r="I1264">
            <v>0</v>
          </cell>
          <cell r="J1264">
            <v>43802</v>
          </cell>
          <cell r="K1264" t="str">
            <v>China</v>
          </cell>
          <cell r="L1264" t="str">
            <v>20</v>
          </cell>
          <cell r="M1264" t="str">
            <v>1.75</v>
          </cell>
        </row>
        <row r="1265">
          <cell r="A1265" t="str">
            <v>92SS 075S075F</v>
          </cell>
          <cell r="B1265" t="str">
            <v>ASMVIRC</v>
          </cell>
          <cell r="C1265" t="str">
            <v>N</v>
          </cell>
          <cell r="D1265" t="str">
            <v>STRAINER BALL VLV SXF 3/4</v>
          </cell>
          <cell r="F1265" t="str">
            <v>BALK</v>
          </cell>
          <cell r="G1265" t="str">
            <v>BRASS DZR</v>
          </cell>
          <cell r="H1265">
            <v>143.85</v>
          </cell>
          <cell r="I1265">
            <v>0</v>
          </cell>
          <cell r="J1265">
            <v>43379</v>
          </cell>
          <cell r="K1265" t="str">
            <v>China</v>
          </cell>
          <cell r="L1265" t="str">
            <v>20</v>
          </cell>
          <cell r="M1265" t="str">
            <v>1.75</v>
          </cell>
        </row>
        <row r="1266">
          <cell r="A1266" t="str">
            <v>92SS 075S075M</v>
          </cell>
          <cell r="B1266" t="str">
            <v>ASMVIRC</v>
          </cell>
          <cell r="C1266" t="str">
            <v>N</v>
          </cell>
          <cell r="D1266" t="str">
            <v>STRAINER BALL VLV SXM 3/4</v>
          </cell>
          <cell r="F1266" t="str">
            <v>BALK</v>
          </cell>
          <cell r="G1266" t="str">
            <v>BRASS DZR</v>
          </cell>
          <cell r="H1266">
            <v>143.85</v>
          </cell>
          <cell r="I1266">
            <v>0</v>
          </cell>
          <cell r="J1266">
            <v>43802</v>
          </cell>
          <cell r="K1266" t="str">
            <v>China</v>
          </cell>
          <cell r="L1266" t="str">
            <v>20</v>
          </cell>
          <cell r="M1266" t="str">
            <v>1.75</v>
          </cell>
        </row>
        <row r="1267">
          <cell r="A1267" t="str">
            <v>92SS 075S075S</v>
          </cell>
          <cell r="B1267" t="str">
            <v>ASMVIRC</v>
          </cell>
          <cell r="C1267" t="str">
            <v>N</v>
          </cell>
          <cell r="D1267" t="str">
            <v>STRAINER BALL VLV SXS 3/4</v>
          </cell>
          <cell r="E1267" t="str">
            <v>670779720449</v>
          </cell>
          <cell r="F1267" t="str">
            <v>BALK</v>
          </cell>
          <cell r="G1267" t="str">
            <v>BRASS DZR</v>
          </cell>
          <cell r="H1267">
            <v>143.85</v>
          </cell>
          <cell r="I1267">
            <v>3</v>
          </cell>
          <cell r="J1267">
            <v>43379</v>
          </cell>
          <cell r="K1267" t="str">
            <v>China</v>
          </cell>
          <cell r="L1267" t="str">
            <v>20</v>
          </cell>
          <cell r="M1267" t="str">
            <v>1.75</v>
          </cell>
        </row>
        <row r="1268">
          <cell r="A1268" t="str">
            <v>92SS 100S075M</v>
          </cell>
          <cell r="B1268" t="str">
            <v>ASMVIRC</v>
          </cell>
          <cell r="C1268" t="str">
            <v>N</v>
          </cell>
          <cell r="D1268" t="str">
            <v>STRAINER BALL VLV SXM 1 -DS1</v>
          </cell>
          <cell r="F1268" t="str">
            <v>BALK</v>
          </cell>
          <cell r="G1268" t="str">
            <v>BRASS DZR</v>
          </cell>
          <cell r="H1268">
            <v>196.4</v>
          </cell>
          <cell r="I1268">
            <v>0</v>
          </cell>
          <cell r="J1268">
            <v>43802</v>
          </cell>
          <cell r="K1268" t="str">
            <v>China</v>
          </cell>
          <cell r="L1268" t="str">
            <v>15</v>
          </cell>
          <cell r="M1268" t="str">
            <v>2.5</v>
          </cell>
        </row>
        <row r="1269">
          <cell r="A1269" t="str">
            <v>92SS 100S100F</v>
          </cell>
          <cell r="B1269" t="str">
            <v>ASMVIRC</v>
          </cell>
          <cell r="C1269" t="str">
            <v>N</v>
          </cell>
          <cell r="D1269" t="str">
            <v>STRAINER BALL VLV SXF 1</v>
          </cell>
          <cell r="F1269" t="str">
            <v>BALK</v>
          </cell>
          <cell r="G1269" t="str">
            <v>BRASS DZR</v>
          </cell>
          <cell r="H1269">
            <v>196.4</v>
          </cell>
          <cell r="I1269">
            <v>0</v>
          </cell>
          <cell r="J1269">
            <v>43378</v>
          </cell>
          <cell r="K1269" t="str">
            <v>China</v>
          </cell>
          <cell r="L1269" t="str">
            <v>15</v>
          </cell>
          <cell r="M1269" t="str">
            <v>2.5</v>
          </cell>
        </row>
        <row r="1270">
          <cell r="A1270" t="str">
            <v>92SS 100S100M</v>
          </cell>
          <cell r="B1270" t="str">
            <v>ASMVIRC</v>
          </cell>
          <cell r="C1270" t="str">
            <v>N</v>
          </cell>
          <cell r="D1270" t="str">
            <v>STRAINER BALL VLV SXM 1</v>
          </cell>
          <cell r="F1270" t="str">
            <v>BALK</v>
          </cell>
          <cell r="G1270" t="str">
            <v>BRASS DZR</v>
          </cell>
          <cell r="H1270">
            <v>196.4</v>
          </cell>
          <cell r="I1270">
            <v>0</v>
          </cell>
          <cell r="J1270">
            <v>43802</v>
          </cell>
          <cell r="K1270" t="str">
            <v>China</v>
          </cell>
          <cell r="L1270" t="str">
            <v>15</v>
          </cell>
          <cell r="M1270" t="str">
            <v>2.5</v>
          </cell>
        </row>
        <row r="1271">
          <cell r="A1271" t="str">
            <v>92SS 100S100S</v>
          </cell>
          <cell r="B1271" t="str">
            <v>ASMVIRC</v>
          </cell>
          <cell r="C1271" t="str">
            <v>N</v>
          </cell>
          <cell r="D1271" t="str">
            <v>STRAINER BALL VLV SXS 1</v>
          </cell>
          <cell r="E1271" t="str">
            <v>670779720456</v>
          </cell>
          <cell r="F1271" t="str">
            <v>BALK</v>
          </cell>
          <cell r="G1271" t="str">
            <v>BRASS DZR</v>
          </cell>
          <cell r="H1271">
            <v>196.4</v>
          </cell>
          <cell r="I1271">
            <v>2</v>
          </cell>
          <cell r="J1271">
            <v>43378</v>
          </cell>
          <cell r="K1271" t="str">
            <v>China</v>
          </cell>
          <cell r="L1271" t="str">
            <v>15</v>
          </cell>
          <cell r="M1271" t="str">
            <v>2.5</v>
          </cell>
        </row>
        <row r="1272">
          <cell r="A1272" t="str">
            <v>92SS 125S100M</v>
          </cell>
          <cell r="B1272" t="str">
            <v>ASMVIRC</v>
          </cell>
          <cell r="C1272" t="str">
            <v>N</v>
          </cell>
          <cell r="D1272" t="str">
            <v>STRAINER BALL VLV SXM 1-1/4DS1</v>
          </cell>
          <cell r="F1272" t="str">
            <v>BALK</v>
          </cell>
          <cell r="G1272" t="str">
            <v>BRASS DZR</v>
          </cell>
          <cell r="H1272">
            <v>302.97000000000003</v>
          </cell>
          <cell r="I1272">
            <v>0</v>
          </cell>
          <cell r="J1272">
            <v>43802</v>
          </cell>
          <cell r="K1272" t="str">
            <v>China</v>
          </cell>
          <cell r="L1272" t="str">
            <v>8</v>
          </cell>
          <cell r="M1272" t="str">
            <v>3.73</v>
          </cell>
        </row>
        <row r="1273">
          <cell r="A1273" t="str">
            <v>92SS 125S125F</v>
          </cell>
          <cell r="B1273" t="str">
            <v>ASMVIRC</v>
          </cell>
          <cell r="C1273" t="str">
            <v>N</v>
          </cell>
          <cell r="D1273" t="str">
            <v>STRAINER BALL VLV SXF 1-1/4</v>
          </cell>
          <cell r="F1273" t="str">
            <v>BALK</v>
          </cell>
          <cell r="G1273" t="str">
            <v>BRASS DZR</v>
          </cell>
          <cell r="H1273">
            <v>302.97000000000003</v>
          </cell>
          <cell r="I1273">
            <v>0</v>
          </cell>
          <cell r="J1273">
            <v>43379</v>
          </cell>
          <cell r="K1273" t="str">
            <v>China</v>
          </cell>
          <cell r="L1273" t="str">
            <v>8</v>
          </cell>
          <cell r="M1273" t="str">
            <v>3.73</v>
          </cell>
        </row>
        <row r="1274">
          <cell r="A1274" t="str">
            <v>92SS 125S125M</v>
          </cell>
          <cell r="B1274" t="str">
            <v>ASMVIRC</v>
          </cell>
          <cell r="C1274" t="str">
            <v>N</v>
          </cell>
          <cell r="D1274" t="str">
            <v>STRAINER BALL VLV SXM 1-1/4</v>
          </cell>
          <cell r="F1274" t="str">
            <v>BALK</v>
          </cell>
          <cell r="G1274" t="str">
            <v>BRASS DZR</v>
          </cell>
          <cell r="H1274">
            <v>302.97000000000003</v>
          </cell>
          <cell r="I1274">
            <v>0</v>
          </cell>
          <cell r="J1274">
            <v>43802</v>
          </cell>
          <cell r="K1274" t="str">
            <v>China</v>
          </cell>
          <cell r="L1274" t="str">
            <v>8</v>
          </cell>
          <cell r="M1274" t="str">
            <v>3.73</v>
          </cell>
        </row>
        <row r="1275">
          <cell r="A1275" t="str">
            <v>92SS 125S125S</v>
          </cell>
          <cell r="B1275" t="str">
            <v>ASMVIRC</v>
          </cell>
          <cell r="C1275" t="str">
            <v>N</v>
          </cell>
          <cell r="D1275" t="str">
            <v>STRAINER BALL VLV SXS 1-1/4</v>
          </cell>
          <cell r="E1275" t="str">
            <v>670779720463</v>
          </cell>
          <cell r="F1275" t="str">
            <v>BALK</v>
          </cell>
          <cell r="G1275" t="str">
            <v>BRASS DZR</v>
          </cell>
          <cell r="H1275">
            <v>302.97000000000003</v>
          </cell>
          <cell r="I1275">
            <v>2</v>
          </cell>
          <cell r="J1275">
            <v>43379</v>
          </cell>
          <cell r="K1275" t="str">
            <v>China</v>
          </cell>
          <cell r="L1275" t="str">
            <v>8</v>
          </cell>
          <cell r="M1275" t="str">
            <v>3.73</v>
          </cell>
        </row>
        <row r="1276">
          <cell r="A1276" t="str">
            <v>92SS 150S125M</v>
          </cell>
          <cell r="B1276" t="str">
            <v>ASMVIRC</v>
          </cell>
          <cell r="C1276" t="str">
            <v>N</v>
          </cell>
          <cell r="D1276" t="str">
            <v>STRAINER BALL VLV SXM 1-1/2DS1</v>
          </cell>
          <cell r="F1276" t="str">
            <v>BALK</v>
          </cell>
          <cell r="G1276" t="str">
            <v>BRASS DZR</v>
          </cell>
          <cell r="H1276">
            <v>402.38</v>
          </cell>
          <cell r="I1276">
            <v>0</v>
          </cell>
          <cell r="J1276">
            <v>43802</v>
          </cell>
          <cell r="K1276" t="str">
            <v>China</v>
          </cell>
          <cell r="L1276" t="str">
            <v>5</v>
          </cell>
          <cell r="M1276" t="str">
            <v>6.03</v>
          </cell>
        </row>
        <row r="1277">
          <cell r="A1277" t="str">
            <v>92SS 150S150F</v>
          </cell>
          <cell r="B1277" t="str">
            <v>ASMVIRC</v>
          </cell>
          <cell r="C1277" t="str">
            <v>N</v>
          </cell>
          <cell r="D1277" t="str">
            <v>STRAINER BALL VLV SXF 1-1/2</v>
          </cell>
          <cell r="F1277" t="str">
            <v>BALK</v>
          </cell>
          <cell r="G1277" t="str">
            <v>BRASS DZR</v>
          </cell>
          <cell r="H1277">
            <v>402.38</v>
          </cell>
          <cell r="I1277">
            <v>0</v>
          </cell>
          <cell r="J1277">
            <v>43379</v>
          </cell>
          <cell r="K1277" t="str">
            <v>China</v>
          </cell>
          <cell r="L1277" t="str">
            <v>5</v>
          </cell>
          <cell r="M1277" t="str">
            <v>6.03</v>
          </cell>
        </row>
        <row r="1278">
          <cell r="A1278" t="str">
            <v>92SS 150S150M</v>
          </cell>
          <cell r="B1278" t="str">
            <v>ASMVIRC</v>
          </cell>
          <cell r="C1278" t="str">
            <v>N</v>
          </cell>
          <cell r="D1278" t="str">
            <v>STRAINER BALL VLV SXM 1-1/2</v>
          </cell>
          <cell r="F1278" t="str">
            <v>BALK</v>
          </cell>
          <cell r="G1278" t="str">
            <v>BRASS DZR</v>
          </cell>
          <cell r="H1278">
            <v>402.38</v>
          </cell>
          <cell r="I1278">
            <v>0</v>
          </cell>
          <cell r="J1278">
            <v>43706</v>
          </cell>
          <cell r="K1278" t="str">
            <v>China</v>
          </cell>
          <cell r="L1278" t="str">
            <v>5</v>
          </cell>
          <cell r="M1278" t="str">
            <v>6.03</v>
          </cell>
        </row>
        <row r="1279">
          <cell r="A1279" t="str">
            <v>92SS 150S150S</v>
          </cell>
          <cell r="B1279" t="str">
            <v>ASMVIRC</v>
          </cell>
          <cell r="C1279" t="str">
            <v>N</v>
          </cell>
          <cell r="D1279" t="str">
            <v>STRAINER BALL VLV SXS 1-1/2</v>
          </cell>
          <cell r="E1279" t="str">
            <v>670779720470</v>
          </cell>
          <cell r="F1279" t="str">
            <v>BALK</v>
          </cell>
          <cell r="G1279" t="str">
            <v>BRASS DZR</v>
          </cell>
          <cell r="H1279">
            <v>402.38</v>
          </cell>
          <cell r="I1279">
            <v>2</v>
          </cell>
          <cell r="J1279">
            <v>43379</v>
          </cell>
          <cell r="K1279" t="str">
            <v>China</v>
          </cell>
          <cell r="L1279" t="str">
            <v>5</v>
          </cell>
          <cell r="M1279" t="str">
            <v>6.03</v>
          </cell>
        </row>
        <row r="1280">
          <cell r="A1280" t="str">
            <v>92SS 200S150M</v>
          </cell>
          <cell r="B1280" t="str">
            <v>ASMVIRC</v>
          </cell>
          <cell r="C1280" t="str">
            <v>N</v>
          </cell>
          <cell r="D1280" t="str">
            <v>STRAINER BALL VLV SXM 2 -DS1</v>
          </cell>
          <cell r="F1280" t="str">
            <v>BALK</v>
          </cell>
          <cell r="G1280" t="str">
            <v>BRASS DZR</v>
          </cell>
          <cell r="H1280">
            <v>574.09</v>
          </cell>
          <cell r="I1280">
            <v>0</v>
          </cell>
          <cell r="J1280">
            <v>43802</v>
          </cell>
          <cell r="K1280" t="str">
            <v>China</v>
          </cell>
          <cell r="L1280" t="str">
            <v>2</v>
          </cell>
          <cell r="M1280" t="str">
            <v>7.37</v>
          </cell>
        </row>
        <row r="1281">
          <cell r="A1281" t="str">
            <v>92SS 200S200F</v>
          </cell>
          <cell r="B1281" t="str">
            <v>ASMVIRC</v>
          </cell>
          <cell r="C1281" t="str">
            <v>N</v>
          </cell>
          <cell r="D1281" t="str">
            <v>STRAINER BALL VLV SXF 2</v>
          </cell>
          <cell r="F1281" t="str">
            <v>BALK</v>
          </cell>
          <cell r="G1281" t="str">
            <v>BRASS DZR</v>
          </cell>
          <cell r="H1281">
            <v>574.09</v>
          </cell>
          <cell r="I1281">
            <v>0</v>
          </cell>
          <cell r="J1281">
            <v>43379</v>
          </cell>
          <cell r="K1281" t="str">
            <v>China</v>
          </cell>
          <cell r="L1281" t="str">
            <v>2</v>
          </cell>
          <cell r="M1281" t="str">
            <v>7.37</v>
          </cell>
        </row>
        <row r="1282">
          <cell r="A1282" t="str">
            <v>92SS 200S200M</v>
          </cell>
          <cell r="B1282" t="str">
            <v>ASMVIRC</v>
          </cell>
          <cell r="C1282" t="str">
            <v>N</v>
          </cell>
          <cell r="D1282" t="str">
            <v>STRAINER BALL VLV SXM 2</v>
          </cell>
          <cell r="F1282" t="str">
            <v>BALK</v>
          </cell>
          <cell r="G1282" t="str">
            <v>BRASS DZR</v>
          </cell>
          <cell r="H1282">
            <v>574.09</v>
          </cell>
          <cell r="I1282">
            <v>0</v>
          </cell>
          <cell r="J1282">
            <v>43707</v>
          </cell>
          <cell r="K1282" t="str">
            <v>China</v>
          </cell>
          <cell r="L1282" t="str">
            <v>2</v>
          </cell>
          <cell r="M1282" t="str">
            <v>7.37</v>
          </cell>
        </row>
        <row r="1283">
          <cell r="A1283" t="str">
            <v>92SS 200S200S</v>
          </cell>
          <cell r="B1283" t="str">
            <v>ASMVIRC</v>
          </cell>
          <cell r="C1283" t="str">
            <v>N</v>
          </cell>
          <cell r="D1283" t="str">
            <v>STRAINER BALL VLV SXS 2</v>
          </cell>
          <cell r="E1283" t="str">
            <v>670779720487</v>
          </cell>
          <cell r="F1283" t="str">
            <v>BALK</v>
          </cell>
          <cell r="G1283" t="str">
            <v>BRASS DZR</v>
          </cell>
          <cell r="H1283">
            <v>574.09</v>
          </cell>
          <cell r="I1283">
            <v>2</v>
          </cell>
          <cell r="J1283">
            <v>43379</v>
          </cell>
          <cell r="K1283" t="str">
            <v>China</v>
          </cell>
          <cell r="L1283" t="str">
            <v>2</v>
          </cell>
          <cell r="M1283" t="str">
            <v>7.37</v>
          </cell>
        </row>
        <row r="1284">
          <cell r="A1284" t="str">
            <v>92SS-BY 050S050F</v>
          </cell>
          <cell r="B1284" t="str">
            <v>ASMVIRC</v>
          </cell>
          <cell r="C1284" t="str">
            <v>N</v>
          </cell>
          <cell r="D1284" t="str">
            <v>STRAINER BALL VLV SxF 1/2</v>
          </cell>
          <cell r="F1284" t="str">
            <v>BALK</v>
          </cell>
          <cell r="G1284" t="str">
            <v>BRASS DZR</v>
          </cell>
          <cell r="H1284">
            <v>132.03</v>
          </cell>
          <cell r="I1284">
            <v>0</v>
          </cell>
          <cell r="J1284">
            <v>43802</v>
          </cell>
          <cell r="K1284" t="str">
            <v>China</v>
          </cell>
          <cell r="M1284" t="str">
            <v>1.41</v>
          </cell>
        </row>
        <row r="1285">
          <cell r="A1285" t="str">
            <v>92SS-BY 050S050S</v>
          </cell>
          <cell r="B1285" t="str">
            <v>ASMVIRC</v>
          </cell>
          <cell r="C1285" t="str">
            <v>N</v>
          </cell>
          <cell r="D1285" t="str">
            <v>STRAINER BALL VLV SxS 1/2</v>
          </cell>
          <cell r="E1285" t="str">
            <v>670779718613</v>
          </cell>
          <cell r="F1285" t="str">
            <v>BALK</v>
          </cell>
          <cell r="G1285" t="str">
            <v>BRASS DZR</v>
          </cell>
          <cell r="H1285">
            <v>132.03</v>
          </cell>
          <cell r="I1285">
            <v>0</v>
          </cell>
          <cell r="J1285">
            <v>43434</v>
          </cell>
          <cell r="K1285" t="str">
            <v>China</v>
          </cell>
          <cell r="M1285" t="str">
            <v>1.41</v>
          </cell>
        </row>
        <row r="1286">
          <cell r="A1286" t="str">
            <v>92SS-BY 050S075F</v>
          </cell>
          <cell r="B1286" t="str">
            <v>ASMVIRC</v>
          </cell>
          <cell r="C1286" t="str">
            <v>N</v>
          </cell>
          <cell r="D1286" t="str">
            <v>STRAINER BALL VLV SxF 1/2 -US1</v>
          </cell>
          <cell r="F1286" t="str">
            <v>BALK</v>
          </cell>
          <cell r="G1286" t="str">
            <v>BRASS DZR</v>
          </cell>
          <cell r="H1286">
            <v>132.03</v>
          </cell>
          <cell r="I1286">
            <v>0</v>
          </cell>
          <cell r="J1286">
            <v>43802</v>
          </cell>
          <cell r="K1286" t="str">
            <v>China</v>
          </cell>
          <cell r="M1286" t="str">
            <v>1.41</v>
          </cell>
        </row>
        <row r="1287">
          <cell r="A1287" t="str">
            <v>92SS-BY 075S050F</v>
          </cell>
          <cell r="B1287" t="str">
            <v>ASMVIRC</v>
          </cell>
          <cell r="C1287" t="str">
            <v>N</v>
          </cell>
          <cell r="D1287" t="str">
            <v>STRAINER BALL VLV SxF 3/4 -DS1</v>
          </cell>
          <cell r="F1287" t="str">
            <v>BALK</v>
          </cell>
          <cell r="G1287" t="str">
            <v>BRASS DZR</v>
          </cell>
          <cell r="H1287">
            <v>159.97999999999999</v>
          </cell>
          <cell r="I1287">
            <v>0</v>
          </cell>
          <cell r="J1287">
            <v>43802</v>
          </cell>
          <cell r="K1287" t="str">
            <v>China</v>
          </cell>
          <cell r="M1287" t="str">
            <v>1.73</v>
          </cell>
        </row>
        <row r="1288">
          <cell r="A1288" t="str">
            <v>92SS-BY 075S050S</v>
          </cell>
          <cell r="B1288" t="str">
            <v>ASMVIRC</v>
          </cell>
          <cell r="C1288" t="str">
            <v>N</v>
          </cell>
          <cell r="D1288" t="str">
            <v>STRAINER BALL VLV SxS 3/4 -DS1</v>
          </cell>
          <cell r="F1288" t="str">
            <v>BALK</v>
          </cell>
          <cell r="G1288" t="str">
            <v>BRASS DZR</v>
          </cell>
          <cell r="H1288">
            <v>159.97999999999999</v>
          </cell>
          <cell r="I1288">
            <v>0</v>
          </cell>
          <cell r="J1288">
            <v>43802</v>
          </cell>
          <cell r="K1288" t="str">
            <v>China</v>
          </cell>
          <cell r="M1288" t="str">
            <v>1.73</v>
          </cell>
        </row>
        <row r="1289">
          <cell r="A1289" t="str">
            <v>92SS-BY 075S075F</v>
          </cell>
          <cell r="B1289" t="str">
            <v>ASMVIRC</v>
          </cell>
          <cell r="C1289" t="str">
            <v>N</v>
          </cell>
          <cell r="D1289" t="str">
            <v>STRAINER BALL VLV SxF 3/4</v>
          </cell>
          <cell r="F1289" t="str">
            <v>BALK</v>
          </cell>
          <cell r="G1289" t="str">
            <v>BRASS DZR</v>
          </cell>
          <cell r="H1289">
            <v>159.97999999999999</v>
          </cell>
          <cell r="I1289">
            <v>0</v>
          </cell>
          <cell r="J1289">
            <v>43802</v>
          </cell>
          <cell r="K1289" t="str">
            <v>China</v>
          </cell>
          <cell r="M1289" t="str">
            <v>1.73</v>
          </cell>
        </row>
        <row r="1290">
          <cell r="A1290" t="str">
            <v>92SS-BY 075S075S</v>
          </cell>
          <cell r="B1290" t="str">
            <v>ASMVIRC</v>
          </cell>
          <cell r="C1290" t="str">
            <v>N</v>
          </cell>
          <cell r="D1290" t="str">
            <v>STRAINER BALL VLV SxS 3/4</v>
          </cell>
          <cell r="E1290" t="str">
            <v>670779718620</v>
          </cell>
          <cell r="F1290" t="str">
            <v>BALK</v>
          </cell>
          <cell r="G1290" t="str">
            <v>BRASS DZR</v>
          </cell>
          <cell r="H1290">
            <v>159.97999999999999</v>
          </cell>
          <cell r="I1290">
            <v>0</v>
          </cell>
          <cell r="J1290">
            <v>43434</v>
          </cell>
          <cell r="K1290" t="str">
            <v>China</v>
          </cell>
          <cell r="M1290" t="str">
            <v>1.73</v>
          </cell>
        </row>
        <row r="1291">
          <cell r="A1291" t="str">
            <v>92ST 050F050F</v>
          </cell>
          <cell r="B1291" t="str">
            <v>ASMVIRC</v>
          </cell>
          <cell r="C1291" t="str">
            <v>N</v>
          </cell>
          <cell r="D1291" t="str">
            <v>STRAINER BALL VLV FXF 1/2</v>
          </cell>
          <cell r="E1291" t="str">
            <v>670779715414</v>
          </cell>
          <cell r="F1291" t="str">
            <v>BALK</v>
          </cell>
          <cell r="G1291" t="str">
            <v>BRASS DZR</v>
          </cell>
          <cell r="H1291">
            <v>122.6</v>
          </cell>
          <cell r="I1291">
            <v>41</v>
          </cell>
          <cell r="J1291">
            <v>43083</v>
          </cell>
          <cell r="K1291" t="str">
            <v>China</v>
          </cell>
          <cell r="L1291" t="str">
            <v>20</v>
          </cell>
          <cell r="M1291" t="str">
            <v>1.46</v>
          </cell>
        </row>
        <row r="1292">
          <cell r="A1292" t="str">
            <v>92ST 050F050M</v>
          </cell>
          <cell r="B1292" t="str">
            <v>ASMVIRC</v>
          </cell>
          <cell r="C1292" t="str">
            <v>N</v>
          </cell>
          <cell r="D1292" t="str">
            <v>STRAINER BALL VLV FXM 1/2</v>
          </cell>
          <cell r="F1292" t="str">
            <v>BALK</v>
          </cell>
          <cell r="G1292" t="str">
            <v>BRASS DZR</v>
          </cell>
          <cell r="H1292">
            <v>122.6</v>
          </cell>
          <cell r="I1292">
            <v>0</v>
          </cell>
          <cell r="J1292">
            <v>43801</v>
          </cell>
          <cell r="K1292" t="str">
            <v>China</v>
          </cell>
          <cell r="L1292" t="str">
            <v>20</v>
          </cell>
          <cell r="M1292" t="str">
            <v>1.46</v>
          </cell>
        </row>
        <row r="1293">
          <cell r="A1293" t="str">
            <v>92ST 050F050S</v>
          </cell>
          <cell r="B1293" t="str">
            <v>ASMVIRC</v>
          </cell>
          <cell r="C1293" t="str">
            <v>N</v>
          </cell>
          <cell r="D1293" t="str">
            <v>STRAINER BALL VLV FXS 1/2</v>
          </cell>
          <cell r="F1293" t="str">
            <v>BALK</v>
          </cell>
          <cell r="G1293" t="str">
            <v>BRASS DZR</v>
          </cell>
          <cell r="H1293">
            <v>122.6</v>
          </cell>
          <cell r="I1293">
            <v>0</v>
          </cell>
          <cell r="J1293">
            <v>43818</v>
          </cell>
          <cell r="K1293" t="str">
            <v>China</v>
          </cell>
          <cell r="L1293" t="str">
            <v>20</v>
          </cell>
          <cell r="M1293" t="str">
            <v>1.46</v>
          </cell>
        </row>
        <row r="1294">
          <cell r="A1294" t="str">
            <v>92ST 050F075F</v>
          </cell>
          <cell r="B1294" t="str">
            <v>ASMVIRC</v>
          </cell>
          <cell r="C1294" t="str">
            <v>N</v>
          </cell>
          <cell r="D1294" t="str">
            <v>STRAINER BALL VLV FXF 1/2 -US1</v>
          </cell>
          <cell r="F1294" t="str">
            <v>BALK</v>
          </cell>
          <cell r="G1294" t="str">
            <v>BRASS DZR</v>
          </cell>
          <cell r="H1294">
            <v>122.6</v>
          </cell>
          <cell r="I1294">
            <v>0</v>
          </cell>
          <cell r="J1294">
            <v>43435</v>
          </cell>
          <cell r="K1294" t="str">
            <v>China</v>
          </cell>
          <cell r="L1294" t="str">
            <v>20</v>
          </cell>
          <cell r="M1294" t="str">
            <v>1.46</v>
          </cell>
        </row>
        <row r="1295">
          <cell r="A1295" t="str">
            <v>92ST 075F050F</v>
          </cell>
          <cell r="B1295" t="str">
            <v>ASMVIRC</v>
          </cell>
          <cell r="C1295" t="str">
            <v>N</v>
          </cell>
          <cell r="D1295" t="str">
            <v>STRAINER BALL VLV FXF 3/4-DS1</v>
          </cell>
          <cell r="F1295" t="str">
            <v>BALK</v>
          </cell>
          <cell r="G1295" t="str">
            <v>BRASS DZR</v>
          </cell>
          <cell r="H1295">
            <v>143.85</v>
          </cell>
          <cell r="I1295">
            <v>0</v>
          </cell>
          <cell r="J1295">
            <v>43435</v>
          </cell>
          <cell r="K1295" t="str">
            <v>China</v>
          </cell>
          <cell r="L1295" t="str">
            <v>20</v>
          </cell>
          <cell r="M1295" t="str">
            <v>1.75</v>
          </cell>
        </row>
        <row r="1296">
          <cell r="A1296" t="str">
            <v>92ST 075F050M</v>
          </cell>
          <cell r="B1296" t="str">
            <v>ASMVIRC</v>
          </cell>
          <cell r="C1296" t="str">
            <v>N</v>
          </cell>
          <cell r="D1296" t="str">
            <v>STRAINER BALL VLV FXM 3/4-DS1</v>
          </cell>
          <cell r="F1296" t="str">
            <v>BALK</v>
          </cell>
          <cell r="G1296" t="str">
            <v>BRASS DZR</v>
          </cell>
          <cell r="H1296">
            <v>143.85</v>
          </cell>
          <cell r="I1296">
            <v>0</v>
          </cell>
          <cell r="J1296">
            <v>43801</v>
          </cell>
          <cell r="K1296" t="str">
            <v>China</v>
          </cell>
          <cell r="L1296" t="str">
            <v>20</v>
          </cell>
          <cell r="M1296" t="str">
            <v>1.75</v>
          </cell>
        </row>
        <row r="1297">
          <cell r="A1297" t="str">
            <v>92ST 075F075F</v>
          </cell>
          <cell r="B1297" t="str">
            <v>ASMVIRC</v>
          </cell>
          <cell r="C1297" t="str">
            <v>N</v>
          </cell>
          <cell r="D1297" t="str">
            <v>STRAINER BALL VLV FXF 3/4</v>
          </cell>
          <cell r="E1297" t="str">
            <v>670779715421</v>
          </cell>
          <cell r="F1297" t="str">
            <v>BALK</v>
          </cell>
          <cell r="G1297" t="str">
            <v>BRASS DZR</v>
          </cell>
          <cell r="H1297">
            <v>143.85</v>
          </cell>
          <cell r="I1297">
            <v>93</v>
          </cell>
          <cell r="J1297">
            <v>43083</v>
          </cell>
          <cell r="K1297" t="str">
            <v>China</v>
          </cell>
          <cell r="L1297" t="str">
            <v>20</v>
          </cell>
          <cell r="M1297" t="str">
            <v>1.75</v>
          </cell>
        </row>
        <row r="1298">
          <cell r="A1298" t="str">
            <v>92ST 075F075M</v>
          </cell>
          <cell r="B1298" t="str">
            <v>ASMVIRC</v>
          </cell>
          <cell r="C1298" t="str">
            <v>N</v>
          </cell>
          <cell r="D1298" t="str">
            <v>STRAINER BALL VLV FXM 3/4</v>
          </cell>
          <cell r="F1298" t="str">
            <v>BALK</v>
          </cell>
          <cell r="G1298" t="str">
            <v>BRASS DZR</v>
          </cell>
          <cell r="H1298">
            <v>143.85</v>
          </cell>
          <cell r="I1298">
            <v>0</v>
          </cell>
          <cell r="J1298">
            <v>43801</v>
          </cell>
          <cell r="K1298" t="str">
            <v>China</v>
          </cell>
          <cell r="L1298" t="str">
            <v>20</v>
          </cell>
          <cell r="M1298" t="str">
            <v>1.75</v>
          </cell>
        </row>
        <row r="1299">
          <cell r="A1299" t="str">
            <v>92ST 075F075S</v>
          </cell>
          <cell r="B1299" t="str">
            <v>ASMVIRC</v>
          </cell>
          <cell r="C1299" t="str">
            <v>N</v>
          </cell>
          <cell r="D1299" t="str">
            <v>STRAINER BALL VLV FXS 3/4</v>
          </cell>
          <cell r="F1299" t="str">
            <v>BALK</v>
          </cell>
          <cell r="G1299" t="str">
            <v>BRASS DZR</v>
          </cell>
          <cell r="H1299">
            <v>143.85</v>
          </cell>
          <cell r="I1299">
            <v>0</v>
          </cell>
          <cell r="J1299">
            <v>43818</v>
          </cell>
          <cell r="K1299" t="str">
            <v>China</v>
          </cell>
          <cell r="L1299" t="str">
            <v>20</v>
          </cell>
          <cell r="M1299" t="str">
            <v>1.75</v>
          </cell>
        </row>
        <row r="1300">
          <cell r="A1300" t="str">
            <v>92ST 075F100F</v>
          </cell>
          <cell r="B1300" t="str">
            <v>ASMVIRC</v>
          </cell>
          <cell r="C1300" t="str">
            <v>N</v>
          </cell>
          <cell r="D1300" t="str">
            <v>STRAINER BALL VLV FXF 3/4 -US1</v>
          </cell>
          <cell r="F1300" t="str">
            <v>BALK</v>
          </cell>
          <cell r="G1300" t="str">
            <v>BRASS DZR</v>
          </cell>
          <cell r="H1300">
            <v>143.85</v>
          </cell>
          <cell r="I1300">
            <v>0</v>
          </cell>
          <cell r="J1300">
            <v>43435</v>
          </cell>
          <cell r="K1300" t="str">
            <v>China</v>
          </cell>
          <cell r="L1300" t="str">
            <v>20</v>
          </cell>
          <cell r="M1300" t="str">
            <v>1.75</v>
          </cell>
        </row>
        <row r="1301">
          <cell r="A1301" t="str">
            <v>92ST 100F075M</v>
          </cell>
          <cell r="B1301" t="str">
            <v>ASMVIRC</v>
          </cell>
          <cell r="C1301" t="str">
            <v>N</v>
          </cell>
          <cell r="D1301" t="str">
            <v>STRAINER BALL VLV FXM 1 -DS1</v>
          </cell>
          <cell r="F1301" t="str">
            <v>BALK</v>
          </cell>
          <cell r="G1301" t="str">
            <v>BRASS DZR</v>
          </cell>
          <cell r="H1301">
            <v>196.4</v>
          </cell>
          <cell r="I1301">
            <v>0</v>
          </cell>
          <cell r="J1301">
            <v>43801</v>
          </cell>
          <cell r="K1301" t="str">
            <v>China</v>
          </cell>
          <cell r="L1301" t="str">
            <v>15</v>
          </cell>
          <cell r="M1301" t="str">
            <v>2.5</v>
          </cell>
        </row>
        <row r="1302">
          <cell r="A1302" t="str">
            <v>92ST 100F100F</v>
          </cell>
          <cell r="B1302" t="str">
            <v>ASMVIRC</v>
          </cell>
          <cell r="C1302" t="str">
            <v>N</v>
          </cell>
          <cell r="D1302" t="str">
            <v>STRAINER BALL VLV FXF 1</v>
          </cell>
          <cell r="E1302" t="str">
            <v>670779715438</v>
          </cell>
          <cell r="F1302" t="str">
            <v>BALK</v>
          </cell>
          <cell r="G1302" t="str">
            <v>BRASS DZR</v>
          </cell>
          <cell r="H1302">
            <v>196.4</v>
          </cell>
          <cell r="I1302">
            <v>17</v>
          </cell>
          <cell r="J1302">
            <v>43083</v>
          </cell>
          <cell r="K1302" t="str">
            <v>China</v>
          </cell>
          <cell r="L1302" t="str">
            <v>15</v>
          </cell>
          <cell r="M1302" t="str">
            <v>2.5</v>
          </cell>
        </row>
        <row r="1303">
          <cell r="A1303" t="str">
            <v>92ST 100F100M</v>
          </cell>
          <cell r="B1303" t="str">
            <v>ASMVIRC</v>
          </cell>
          <cell r="C1303" t="str">
            <v>N</v>
          </cell>
          <cell r="D1303" t="str">
            <v>STRAINER BALL VLV FXM 1</v>
          </cell>
          <cell r="F1303" t="str">
            <v>BALK</v>
          </cell>
          <cell r="G1303" t="str">
            <v>BRASS DZR</v>
          </cell>
          <cell r="H1303">
            <v>196.4</v>
          </cell>
          <cell r="I1303">
            <v>0</v>
          </cell>
          <cell r="J1303">
            <v>43801</v>
          </cell>
          <cell r="K1303" t="str">
            <v>China</v>
          </cell>
          <cell r="L1303" t="str">
            <v>15</v>
          </cell>
          <cell r="M1303" t="str">
            <v>2.5</v>
          </cell>
        </row>
        <row r="1304">
          <cell r="A1304" t="str">
            <v>92ST 100F100S</v>
          </cell>
          <cell r="B1304" t="str">
            <v>ASMVIRC</v>
          </cell>
          <cell r="C1304" t="str">
            <v>N</v>
          </cell>
          <cell r="D1304" t="str">
            <v>STRAINER BALL VLV FXS 1</v>
          </cell>
          <cell r="F1304" t="str">
            <v>BALK</v>
          </cell>
          <cell r="G1304" t="str">
            <v>BRASS DZR</v>
          </cell>
          <cell r="H1304">
            <v>196.4</v>
          </cell>
          <cell r="I1304">
            <v>0</v>
          </cell>
          <cell r="J1304">
            <v>43818</v>
          </cell>
          <cell r="K1304" t="str">
            <v>China</v>
          </cell>
          <cell r="L1304" t="str">
            <v>15</v>
          </cell>
          <cell r="M1304" t="str">
            <v>2.5</v>
          </cell>
        </row>
        <row r="1305">
          <cell r="A1305" t="str">
            <v>92ST 100F125F</v>
          </cell>
          <cell r="B1305" t="str">
            <v>ASMVIRC</v>
          </cell>
          <cell r="C1305" t="str">
            <v>N</v>
          </cell>
          <cell r="D1305" t="str">
            <v>STRAINER BALL VLV FXF 1 -US1</v>
          </cell>
          <cell r="F1305" t="str">
            <v>BALK</v>
          </cell>
          <cell r="G1305" t="str">
            <v>BRASS DZR</v>
          </cell>
          <cell r="H1305">
            <v>196.4</v>
          </cell>
          <cell r="I1305">
            <v>0</v>
          </cell>
          <cell r="J1305">
            <v>43435</v>
          </cell>
          <cell r="K1305" t="str">
            <v>China</v>
          </cell>
          <cell r="L1305" t="str">
            <v>15</v>
          </cell>
          <cell r="M1305" t="str">
            <v>2.5</v>
          </cell>
        </row>
        <row r="1306">
          <cell r="A1306" t="str">
            <v>92ST 125F100M</v>
          </cell>
          <cell r="B1306" t="str">
            <v>ASMVIRC</v>
          </cell>
          <cell r="C1306" t="str">
            <v>N</v>
          </cell>
          <cell r="D1306" t="str">
            <v>STRAINER BALL VLV FXM 1-1/4DS1</v>
          </cell>
          <cell r="F1306" t="str">
            <v>BALK</v>
          </cell>
          <cell r="G1306" t="str">
            <v>BRASS DZR</v>
          </cell>
          <cell r="H1306">
            <v>302.97000000000003</v>
          </cell>
          <cell r="I1306">
            <v>0</v>
          </cell>
          <cell r="J1306">
            <v>43801</v>
          </cell>
          <cell r="K1306" t="str">
            <v>China</v>
          </cell>
          <cell r="L1306" t="str">
            <v>8</v>
          </cell>
          <cell r="M1306" t="str">
            <v>3.73</v>
          </cell>
        </row>
        <row r="1307">
          <cell r="A1307" t="str">
            <v>92ST 125F125F</v>
          </cell>
          <cell r="B1307" t="str">
            <v>ASMVIRC</v>
          </cell>
          <cell r="C1307" t="str">
            <v>N</v>
          </cell>
          <cell r="D1307" t="str">
            <v>STRAINER BALL VLV FXF 1-1/4</v>
          </cell>
          <cell r="E1307" t="str">
            <v>670779715445</v>
          </cell>
          <cell r="F1307" t="str">
            <v>BALK</v>
          </cell>
          <cell r="G1307" t="str">
            <v>BRASS DZR</v>
          </cell>
          <cell r="H1307">
            <v>302.97000000000003</v>
          </cell>
          <cell r="I1307">
            <v>11</v>
          </cell>
          <cell r="J1307">
            <v>43083</v>
          </cell>
          <cell r="K1307" t="str">
            <v>China</v>
          </cell>
          <cell r="L1307" t="str">
            <v>8</v>
          </cell>
          <cell r="M1307" t="str">
            <v>3.73</v>
          </cell>
        </row>
        <row r="1308">
          <cell r="A1308" t="str">
            <v>92ST 125F125M</v>
          </cell>
          <cell r="B1308" t="str">
            <v>ASMVIRC</v>
          </cell>
          <cell r="C1308" t="str">
            <v>N</v>
          </cell>
          <cell r="D1308" t="str">
            <v>STRAINER BALL VLV FXM 1-1/4</v>
          </cell>
          <cell r="F1308" t="str">
            <v>BALK</v>
          </cell>
          <cell r="G1308" t="str">
            <v>BRASS DZR</v>
          </cell>
          <cell r="H1308">
            <v>302.97000000000003</v>
          </cell>
          <cell r="I1308">
            <v>0</v>
          </cell>
          <cell r="J1308">
            <v>43801</v>
          </cell>
          <cell r="K1308" t="str">
            <v>China</v>
          </cell>
          <cell r="L1308" t="str">
            <v>8</v>
          </cell>
          <cell r="M1308" t="str">
            <v>3.73</v>
          </cell>
        </row>
        <row r="1309">
          <cell r="A1309" t="str">
            <v>92ST 125F125S</v>
          </cell>
          <cell r="B1309" t="str">
            <v>ASMVIRC</v>
          </cell>
          <cell r="C1309" t="str">
            <v>N</v>
          </cell>
          <cell r="D1309" t="str">
            <v>STRAINER BALL VLV FXS 1-1/4</v>
          </cell>
          <cell r="F1309" t="str">
            <v>BALK</v>
          </cell>
          <cell r="G1309" t="str">
            <v>BRASS DZR</v>
          </cell>
          <cell r="H1309">
            <v>302.97000000000003</v>
          </cell>
          <cell r="I1309">
            <v>0</v>
          </cell>
          <cell r="J1309">
            <v>43818</v>
          </cell>
          <cell r="K1309" t="str">
            <v>China</v>
          </cell>
          <cell r="L1309" t="str">
            <v>8</v>
          </cell>
          <cell r="M1309" t="str">
            <v>3.73</v>
          </cell>
        </row>
        <row r="1310">
          <cell r="A1310" t="str">
            <v>92ST 125F150F</v>
          </cell>
          <cell r="B1310" t="str">
            <v>ASMVIRC</v>
          </cell>
          <cell r="C1310" t="str">
            <v>N</v>
          </cell>
          <cell r="D1310" t="str">
            <v>STRAINER BV FXF 1-1/4 -US1</v>
          </cell>
          <cell r="F1310" t="str">
            <v>BALK</v>
          </cell>
          <cell r="G1310" t="str">
            <v>BRASS DZR</v>
          </cell>
          <cell r="H1310">
            <v>302.97000000000003</v>
          </cell>
          <cell r="I1310">
            <v>0</v>
          </cell>
          <cell r="J1310">
            <v>43435</v>
          </cell>
          <cell r="K1310" t="str">
            <v>China</v>
          </cell>
          <cell r="L1310" t="str">
            <v>8</v>
          </cell>
          <cell r="M1310" t="str">
            <v>3.73</v>
          </cell>
        </row>
        <row r="1311">
          <cell r="A1311" t="str">
            <v>92ST 150F125M</v>
          </cell>
          <cell r="B1311" t="str">
            <v>ASMVIRC</v>
          </cell>
          <cell r="C1311" t="str">
            <v>N</v>
          </cell>
          <cell r="D1311" t="str">
            <v>STRAINER BALL VLV FXM 1-1/2DS1</v>
          </cell>
          <cell r="F1311" t="str">
            <v>BALK</v>
          </cell>
          <cell r="G1311" t="str">
            <v>BRASS DZR</v>
          </cell>
          <cell r="H1311">
            <v>402.38</v>
          </cell>
          <cell r="I1311">
            <v>0</v>
          </cell>
          <cell r="J1311">
            <v>43801</v>
          </cell>
          <cell r="K1311" t="str">
            <v>China</v>
          </cell>
          <cell r="L1311" t="str">
            <v>5</v>
          </cell>
          <cell r="M1311" t="str">
            <v>6.03</v>
          </cell>
        </row>
        <row r="1312">
          <cell r="A1312" t="str">
            <v>92ST 150F150F</v>
          </cell>
          <cell r="B1312" t="str">
            <v>ASMVIRC</v>
          </cell>
          <cell r="C1312" t="str">
            <v>N</v>
          </cell>
          <cell r="D1312" t="str">
            <v>STRAINER BALL VLV FXF 1-1/2</v>
          </cell>
          <cell r="E1312" t="str">
            <v>670779715452</v>
          </cell>
          <cell r="F1312" t="str">
            <v>BALK</v>
          </cell>
          <cell r="G1312" t="str">
            <v>BRASS DZR</v>
          </cell>
          <cell r="H1312">
            <v>402.38</v>
          </cell>
          <cell r="I1312">
            <v>5</v>
          </cell>
          <cell r="J1312">
            <v>43083</v>
          </cell>
          <cell r="K1312" t="str">
            <v>China</v>
          </cell>
          <cell r="L1312" t="str">
            <v>5</v>
          </cell>
          <cell r="M1312" t="str">
            <v>6.03</v>
          </cell>
        </row>
        <row r="1313">
          <cell r="A1313" t="str">
            <v>92ST 150F150M</v>
          </cell>
          <cell r="B1313" t="str">
            <v>ASMVIRC</v>
          </cell>
          <cell r="C1313" t="str">
            <v>N</v>
          </cell>
          <cell r="D1313" t="str">
            <v>STRAINER BALL VLV FXM 1-1/2</v>
          </cell>
          <cell r="F1313" t="str">
            <v>BALK</v>
          </cell>
          <cell r="G1313" t="str">
            <v>BRASS DZR</v>
          </cell>
          <cell r="H1313">
            <v>402.38</v>
          </cell>
          <cell r="I1313">
            <v>0</v>
          </cell>
          <cell r="J1313">
            <v>43706</v>
          </cell>
          <cell r="K1313" t="str">
            <v>China</v>
          </cell>
          <cell r="L1313" t="str">
            <v>5</v>
          </cell>
          <cell r="M1313" t="str">
            <v>6.03</v>
          </cell>
        </row>
        <row r="1314">
          <cell r="A1314" t="str">
            <v>92ST 150F150S</v>
          </cell>
          <cell r="B1314" t="str">
            <v>ASMVIRC</v>
          </cell>
          <cell r="C1314" t="str">
            <v>N</v>
          </cell>
          <cell r="D1314" t="str">
            <v>STRAINER BALL VLV FXS 1-1/2</v>
          </cell>
          <cell r="F1314" t="str">
            <v>BALK</v>
          </cell>
          <cell r="G1314" t="str">
            <v>BRASS DZR</v>
          </cell>
          <cell r="H1314">
            <v>402.38</v>
          </cell>
          <cell r="I1314">
            <v>0</v>
          </cell>
          <cell r="J1314">
            <v>43818</v>
          </cell>
          <cell r="K1314" t="str">
            <v>China</v>
          </cell>
          <cell r="L1314" t="str">
            <v>5</v>
          </cell>
          <cell r="M1314" t="str">
            <v>6.03</v>
          </cell>
        </row>
        <row r="1315">
          <cell r="A1315" t="str">
            <v>92ST 150F200F</v>
          </cell>
          <cell r="B1315" t="str">
            <v>ASMVIRC</v>
          </cell>
          <cell r="C1315" t="str">
            <v>N</v>
          </cell>
          <cell r="D1315" t="str">
            <v>STRAINER BV FXF 1-1/2 -US1</v>
          </cell>
          <cell r="F1315" t="str">
            <v>BALK</v>
          </cell>
          <cell r="G1315" t="str">
            <v>BRASS DZR</v>
          </cell>
          <cell r="H1315">
            <v>402.38</v>
          </cell>
          <cell r="I1315">
            <v>0</v>
          </cell>
          <cell r="J1315">
            <v>43435</v>
          </cell>
          <cell r="K1315" t="str">
            <v>China</v>
          </cell>
          <cell r="L1315" t="str">
            <v>5</v>
          </cell>
          <cell r="M1315" t="str">
            <v>6.03</v>
          </cell>
        </row>
        <row r="1316">
          <cell r="A1316" t="str">
            <v>92ST 200F150F</v>
          </cell>
          <cell r="B1316" t="str">
            <v>ASMVIRC</v>
          </cell>
          <cell r="C1316" t="str">
            <v>N</v>
          </cell>
          <cell r="D1316" t="str">
            <v>STRAINER BALL VLV FXF 2 -DS1</v>
          </cell>
          <cell r="F1316" t="str">
            <v>BALK</v>
          </cell>
          <cell r="G1316" t="str">
            <v>BRASS DZR</v>
          </cell>
          <cell r="H1316">
            <v>574.09</v>
          </cell>
          <cell r="I1316">
            <v>0</v>
          </cell>
          <cell r="J1316">
            <v>43435</v>
          </cell>
          <cell r="K1316" t="str">
            <v>China</v>
          </cell>
          <cell r="L1316" t="str">
            <v>2</v>
          </cell>
          <cell r="M1316" t="str">
            <v>7.37</v>
          </cell>
        </row>
        <row r="1317">
          <cell r="A1317" t="str">
            <v>92ST 200F150M</v>
          </cell>
          <cell r="B1317" t="str">
            <v>ASMVIRC</v>
          </cell>
          <cell r="C1317" t="str">
            <v>N</v>
          </cell>
          <cell r="D1317" t="str">
            <v>STRAINER BALL VLV FXM 2 -DS1</v>
          </cell>
          <cell r="F1317" t="str">
            <v>BALK</v>
          </cell>
          <cell r="G1317" t="str">
            <v>BRASS DZR</v>
          </cell>
          <cell r="H1317">
            <v>574.09</v>
          </cell>
          <cell r="I1317">
            <v>0</v>
          </cell>
          <cell r="J1317">
            <v>43801</v>
          </cell>
          <cell r="K1317" t="str">
            <v>China</v>
          </cell>
          <cell r="L1317" t="str">
            <v>2</v>
          </cell>
          <cell r="M1317" t="str">
            <v>7.37</v>
          </cell>
        </row>
        <row r="1318">
          <cell r="A1318" t="str">
            <v>92ST 200F200F</v>
          </cell>
          <cell r="B1318" t="str">
            <v>ASMVIRC</v>
          </cell>
          <cell r="C1318" t="str">
            <v>N</v>
          </cell>
          <cell r="D1318" t="str">
            <v>STRAINER BALL VLV FXF 2</v>
          </cell>
          <cell r="E1318" t="str">
            <v>670779715469</v>
          </cell>
          <cell r="F1318" t="str">
            <v>BALK</v>
          </cell>
          <cell r="G1318" t="str">
            <v>BRASS DZR</v>
          </cell>
          <cell r="H1318">
            <v>574.09</v>
          </cell>
          <cell r="I1318">
            <v>6</v>
          </cell>
          <cell r="J1318">
            <v>43083</v>
          </cell>
          <cell r="K1318" t="str">
            <v>China</v>
          </cell>
          <cell r="L1318" t="str">
            <v>2</v>
          </cell>
          <cell r="M1318" t="str">
            <v>7.37</v>
          </cell>
        </row>
        <row r="1319">
          <cell r="A1319" t="str">
            <v>92ST 200F200M</v>
          </cell>
          <cell r="B1319" t="str">
            <v>ASMVIRC</v>
          </cell>
          <cell r="C1319" t="str">
            <v>N</v>
          </cell>
          <cell r="D1319" t="str">
            <v>STRAINER BALL VLV FXM 2</v>
          </cell>
          <cell r="F1319" t="str">
            <v>BALK</v>
          </cell>
          <cell r="G1319" t="str">
            <v>BRASS DZR</v>
          </cell>
          <cell r="H1319">
            <v>574.09</v>
          </cell>
          <cell r="I1319">
            <v>0</v>
          </cell>
          <cell r="J1319">
            <v>43707</v>
          </cell>
          <cell r="K1319" t="str">
            <v>China</v>
          </cell>
          <cell r="L1319" t="str">
            <v>2</v>
          </cell>
          <cell r="M1319" t="str">
            <v>7.37</v>
          </cell>
        </row>
        <row r="1320">
          <cell r="A1320" t="str">
            <v>92ST 200F200S</v>
          </cell>
          <cell r="B1320" t="str">
            <v>ASMVIRC</v>
          </cell>
          <cell r="C1320" t="str">
            <v>N</v>
          </cell>
          <cell r="D1320" t="str">
            <v>STRAINER BALL VLV FXS 2</v>
          </cell>
          <cell r="F1320" t="str">
            <v>BALK</v>
          </cell>
          <cell r="G1320" t="str">
            <v>BRASS DZR</v>
          </cell>
          <cell r="H1320">
            <v>574.09</v>
          </cell>
          <cell r="I1320">
            <v>0</v>
          </cell>
          <cell r="J1320">
            <v>43818</v>
          </cell>
          <cell r="K1320" t="str">
            <v>China</v>
          </cell>
          <cell r="L1320" t="str">
            <v>2</v>
          </cell>
          <cell r="M1320" t="str">
            <v>7.37</v>
          </cell>
        </row>
        <row r="1321">
          <cell r="A1321" t="str">
            <v>92ST-BY 050F050F</v>
          </cell>
          <cell r="B1321" t="str">
            <v>ASMVIRC</v>
          </cell>
          <cell r="C1321" t="str">
            <v>N</v>
          </cell>
          <cell r="D1321" t="str">
            <v>STRAINER BALL VLV FXF 1/2</v>
          </cell>
          <cell r="E1321" t="str">
            <v>670779715513</v>
          </cell>
          <cell r="F1321" t="str">
            <v>BALK</v>
          </cell>
          <cell r="G1321" t="str">
            <v>BRASS DZR</v>
          </cell>
          <cell r="H1321">
            <v>132.03</v>
          </cell>
          <cell r="I1321">
            <v>0</v>
          </cell>
          <cell r="J1321">
            <v>43083</v>
          </cell>
          <cell r="K1321" t="str">
            <v>China</v>
          </cell>
          <cell r="M1321" t="str">
            <v>1.52</v>
          </cell>
        </row>
        <row r="1322">
          <cell r="A1322" t="str">
            <v>92ST-BY 050F075F</v>
          </cell>
          <cell r="B1322" t="str">
            <v>ASMVIRC</v>
          </cell>
          <cell r="C1322" t="str">
            <v>N</v>
          </cell>
          <cell r="D1322" t="str">
            <v>STRAINER BALL VLV FXF 1/2 -US1</v>
          </cell>
          <cell r="F1322" t="str">
            <v>BALK</v>
          </cell>
          <cell r="G1322" t="str">
            <v>BRASS DZR</v>
          </cell>
          <cell r="H1322">
            <v>132.03</v>
          </cell>
          <cell r="I1322">
            <v>0</v>
          </cell>
          <cell r="J1322">
            <v>43435</v>
          </cell>
          <cell r="K1322" t="str">
            <v>China</v>
          </cell>
          <cell r="M1322" t="str">
            <v>1.52</v>
          </cell>
        </row>
        <row r="1323">
          <cell r="A1323" t="str">
            <v>92ST-BY 075F050F</v>
          </cell>
          <cell r="B1323" t="str">
            <v>ASMVIRC</v>
          </cell>
          <cell r="C1323" t="str">
            <v>N</v>
          </cell>
          <cell r="D1323" t="str">
            <v>STRAINER BALL VLV FXF 3/4 -DS1</v>
          </cell>
          <cell r="F1323" t="str">
            <v>BALK</v>
          </cell>
          <cell r="G1323" t="str">
            <v>BRASS DZR</v>
          </cell>
          <cell r="H1323">
            <v>159.97999999999999</v>
          </cell>
          <cell r="I1323">
            <v>0</v>
          </cell>
          <cell r="J1323">
            <v>43435</v>
          </cell>
          <cell r="K1323" t="str">
            <v>China</v>
          </cell>
          <cell r="M1323" t="str">
            <v>1.88</v>
          </cell>
        </row>
        <row r="1324">
          <cell r="A1324" t="str">
            <v>92ST-BY 075F075F</v>
          </cell>
          <cell r="B1324" t="str">
            <v>ASMVIRC</v>
          </cell>
          <cell r="C1324" t="str">
            <v>N</v>
          </cell>
          <cell r="D1324" t="str">
            <v>STRAINER BALL VLV FXF 3/4</v>
          </cell>
          <cell r="E1324" t="str">
            <v>670779715520</v>
          </cell>
          <cell r="F1324" t="str">
            <v>BALK</v>
          </cell>
          <cell r="G1324" t="str">
            <v>BRASS DZR</v>
          </cell>
          <cell r="H1324">
            <v>159.97999999999999</v>
          </cell>
          <cell r="I1324">
            <v>0</v>
          </cell>
          <cell r="J1324">
            <v>43083</v>
          </cell>
          <cell r="K1324" t="str">
            <v>China</v>
          </cell>
          <cell r="M1324" t="str">
            <v>1.88</v>
          </cell>
        </row>
        <row r="1325">
          <cell r="A1325" t="str">
            <v>92ST-BY 075F100F</v>
          </cell>
          <cell r="B1325" t="str">
            <v>ASMVIRC</v>
          </cell>
          <cell r="C1325" t="str">
            <v>N</v>
          </cell>
          <cell r="D1325" t="str">
            <v>STRAINER BALL VLV FXF 3/4 -US1</v>
          </cell>
          <cell r="F1325" t="str">
            <v>BALK</v>
          </cell>
          <cell r="G1325" t="str">
            <v>BRASS DZR</v>
          </cell>
          <cell r="H1325">
            <v>159.97999999999999</v>
          </cell>
          <cell r="I1325">
            <v>0</v>
          </cell>
          <cell r="J1325">
            <v>43435</v>
          </cell>
          <cell r="K1325" t="str">
            <v>China</v>
          </cell>
          <cell r="M1325" t="str">
            <v>1.88</v>
          </cell>
        </row>
        <row r="1326">
          <cell r="A1326" t="str">
            <v>92ST-GSKT 1</v>
          </cell>
          <cell r="B1326" t="str">
            <v>VIR C</v>
          </cell>
          <cell r="C1326" t="str">
            <v>N</v>
          </cell>
          <cell r="D1326" t="str">
            <v>PTFE  GASKET 92ST/380AB/387AB</v>
          </cell>
          <cell r="E1326" t="str">
            <v>670779723181</v>
          </cell>
          <cell r="F1326" t="str">
            <v>BALK</v>
          </cell>
          <cell r="H1326">
            <v>1.4</v>
          </cell>
          <cell r="I1326">
            <v>854</v>
          </cell>
          <cell r="J1326">
            <v>43936</v>
          </cell>
          <cell r="K1326" t="str">
            <v>China</v>
          </cell>
          <cell r="L1326" t="str">
            <v>900</v>
          </cell>
        </row>
        <row r="1327">
          <cell r="A1327" t="str">
            <v>92ST-GSKT 1/2</v>
          </cell>
          <cell r="B1327" t="str">
            <v>VIR C</v>
          </cell>
          <cell r="C1327" t="str">
            <v>N</v>
          </cell>
          <cell r="D1327" t="str">
            <v>PTFE  GASKET 92ST/380AB/387AB</v>
          </cell>
          <cell r="E1327" t="str">
            <v>670779723167</v>
          </cell>
          <cell r="F1327" t="str">
            <v>BALK</v>
          </cell>
          <cell r="H1327">
            <v>0.72</v>
          </cell>
          <cell r="I1327">
            <v>777</v>
          </cell>
          <cell r="J1327">
            <v>43936</v>
          </cell>
          <cell r="K1327" t="str">
            <v>China</v>
          </cell>
          <cell r="L1327" t="str">
            <v>1000</v>
          </cell>
        </row>
        <row r="1328">
          <cell r="A1328" t="str">
            <v>92ST-GSKT 1-1/2</v>
          </cell>
          <cell r="B1328" t="str">
            <v>VIR C</v>
          </cell>
          <cell r="C1328" t="str">
            <v>N</v>
          </cell>
          <cell r="D1328" t="str">
            <v>PTFE  GASKET 92ST/380AB/387AB</v>
          </cell>
          <cell r="E1328" t="str">
            <v>670779723204</v>
          </cell>
          <cell r="F1328" t="str">
            <v>BALK</v>
          </cell>
          <cell r="H1328">
            <v>2.63</v>
          </cell>
          <cell r="I1328">
            <v>696</v>
          </cell>
          <cell r="J1328">
            <v>43936</v>
          </cell>
          <cell r="K1328" t="str">
            <v>China</v>
          </cell>
          <cell r="L1328" t="str">
            <v>700</v>
          </cell>
        </row>
        <row r="1329">
          <cell r="A1329" t="str">
            <v>92ST-GSKT 1-1/4</v>
          </cell>
          <cell r="B1329" t="str">
            <v>VIR C</v>
          </cell>
          <cell r="C1329" t="str">
            <v>N</v>
          </cell>
          <cell r="D1329" t="str">
            <v>PTFE  GASKET 92ST/380AB/387AB</v>
          </cell>
          <cell r="E1329" t="str">
            <v>670779723198</v>
          </cell>
          <cell r="F1329" t="str">
            <v>BALK</v>
          </cell>
          <cell r="H1329">
            <v>2.2799999999999998</v>
          </cell>
          <cell r="I1329">
            <v>766</v>
          </cell>
          <cell r="J1329">
            <v>43936</v>
          </cell>
          <cell r="K1329" t="str">
            <v>China</v>
          </cell>
          <cell r="L1329" t="str">
            <v>800</v>
          </cell>
        </row>
        <row r="1330">
          <cell r="A1330" t="str">
            <v>92ST-GSKT 2</v>
          </cell>
          <cell r="B1330" t="str">
            <v>VIR C</v>
          </cell>
          <cell r="C1330" t="str">
            <v>N</v>
          </cell>
          <cell r="D1330" t="str">
            <v>PTFE  GASKET 92ST/380AB/387AB</v>
          </cell>
          <cell r="E1330" t="str">
            <v>670779723211</v>
          </cell>
          <cell r="F1330" t="str">
            <v>BALK</v>
          </cell>
          <cell r="H1330">
            <v>2.98</v>
          </cell>
          <cell r="I1330">
            <v>494</v>
          </cell>
          <cell r="J1330">
            <v>43936</v>
          </cell>
          <cell r="K1330" t="str">
            <v>China</v>
          </cell>
          <cell r="L1330" t="str">
            <v>500</v>
          </cell>
        </row>
        <row r="1331">
          <cell r="A1331" t="str">
            <v>92ST-GSKT 3/4</v>
          </cell>
          <cell r="B1331" t="str">
            <v>VIR C</v>
          </cell>
          <cell r="C1331" t="str">
            <v>N</v>
          </cell>
          <cell r="D1331" t="str">
            <v>PTFE  GASKET 92ST/380AB/387AB</v>
          </cell>
          <cell r="E1331" t="str">
            <v>670779723174</v>
          </cell>
          <cell r="F1331" t="str">
            <v>BALK</v>
          </cell>
          <cell r="H1331">
            <v>1.22</v>
          </cell>
          <cell r="I1331">
            <v>890</v>
          </cell>
          <cell r="J1331">
            <v>43936</v>
          </cell>
          <cell r="K1331" t="str">
            <v>China</v>
          </cell>
          <cell r="L1331" t="str">
            <v>1000</v>
          </cell>
        </row>
        <row r="1332">
          <cell r="A1332" t="str">
            <v>92ST-SCRN-20 1</v>
          </cell>
          <cell r="B1332" t="str">
            <v>VIR C</v>
          </cell>
          <cell r="C1332" t="str">
            <v>N</v>
          </cell>
          <cell r="D1332" t="str">
            <v>20MESH SCREEN 92ST/380AB/387AB</v>
          </cell>
          <cell r="E1332" t="str">
            <v>670779723129</v>
          </cell>
          <cell r="F1332" t="str">
            <v>BALK</v>
          </cell>
          <cell r="H1332">
            <v>2.11</v>
          </cell>
          <cell r="I1332">
            <v>400</v>
          </cell>
          <cell r="J1332">
            <v>43936</v>
          </cell>
          <cell r="K1332" t="str">
            <v>China</v>
          </cell>
          <cell r="L1332" t="str">
            <v>400</v>
          </cell>
        </row>
        <row r="1333">
          <cell r="A1333" t="str">
            <v>92ST-SCRN-20 1/2</v>
          </cell>
          <cell r="B1333" t="str">
            <v>VIR C</v>
          </cell>
          <cell r="C1333" t="str">
            <v>N</v>
          </cell>
          <cell r="D1333" t="str">
            <v>20MESH SCREEN 92ST/380AB/387AB</v>
          </cell>
          <cell r="E1333" t="str">
            <v>670779723105</v>
          </cell>
          <cell r="F1333" t="str">
            <v>BALK</v>
          </cell>
          <cell r="H1333">
            <v>1.22</v>
          </cell>
          <cell r="I1333">
            <v>1839</v>
          </cell>
          <cell r="J1333">
            <v>43936</v>
          </cell>
          <cell r="K1333" t="str">
            <v>China</v>
          </cell>
          <cell r="L1333" t="str">
            <v>600</v>
          </cell>
        </row>
        <row r="1334">
          <cell r="A1334" t="str">
            <v>92ST-SCRN-20 1-1/2</v>
          </cell>
          <cell r="B1334" t="str">
            <v>VIR C</v>
          </cell>
          <cell r="C1334" t="str">
            <v>N</v>
          </cell>
          <cell r="D1334" t="str">
            <v>20MESH SCREEN 92ST/380AB/387AB</v>
          </cell>
          <cell r="E1334" t="str">
            <v>670779723143</v>
          </cell>
          <cell r="F1334" t="str">
            <v>BALK</v>
          </cell>
          <cell r="H1334">
            <v>4.1900000000000004</v>
          </cell>
          <cell r="I1334">
            <v>98</v>
          </cell>
          <cell r="J1334">
            <v>43936</v>
          </cell>
          <cell r="K1334" t="str">
            <v>China</v>
          </cell>
          <cell r="L1334" t="str">
            <v>100</v>
          </cell>
        </row>
        <row r="1335">
          <cell r="A1335" t="str">
            <v>92ST-SCRN-20 1-1/4</v>
          </cell>
          <cell r="B1335" t="str">
            <v>VIR C</v>
          </cell>
          <cell r="C1335" t="str">
            <v>N</v>
          </cell>
          <cell r="D1335" t="str">
            <v>20MESH SCREEN 92ST/380AB/387AB</v>
          </cell>
          <cell r="E1335" t="str">
            <v>670779723136</v>
          </cell>
          <cell r="F1335" t="str">
            <v>BALK</v>
          </cell>
          <cell r="H1335">
            <v>3.52</v>
          </cell>
          <cell r="I1335">
            <v>168</v>
          </cell>
          <cell r="J1335">
            <v>43936</v>
          </cell>
          <cell r="K1335" t="str">
            <v>China</v>
          </cell>
          <cell r="L1335" t="str">
            <v>170</v>
          </cell>
        </row>
        <row r="1336">
          <cell r="A1336" t="str">
            <v>92ST-SCRN-20 2</v>
          </cell>
          <cell r="B1336" t="str">
            <v>VIR C</v>
          </cell>
          <cell r="C1336" t="str">
            <v>N</v>
          </cell>
          <cell r="D1336" t="str">
            <v>20MESH SCREEN 92ST/380AB/387AB</v>
          </cell>
          <cell r="E1336" t="str">
            <v>670779723150</v>
          </cell>
          <cell r="F1336" t="str">
            <v>BALK</v>
          </cell>
          <cell r="H1336">
            <v>5.78</v>
          </cell>
          <cell r="I1336">
            <v>60</v>
          </cell>
          <cell r="J1336">
            <v>43936</v>
          </cell>
          <cell r="K1336" t="str">
            <v>China</v>
          </cell>
          <cell r="L1336" t="str">
            <v>60</v>
          </cell>
        </row>
        <row r="1337">
          <cell r="A1337" t="str">
            <v>92ST-SCRN-20 3/4</v>
          </cell>
          <cell r="B1337" t="str">
            <v>VIR C</v>
          </cell>
          <cell r="C1337" t="str">
            <v>N</v>
          </cell>
          <cell r="D1337" t="str">
            <v>20MESH SCREEN 92ST/380AB/387AB</v>
          </cell>
          <cell r="E1337" t="str">
            <v>670779723112</v>
          </cell>
          <cell r="F1337" t="str">
            <v>BALK</v>
          </cell>
          <cell r="H1337">
            <v>1.74</v>
          </cell>
          <cell r="I1337">
            <v>540</v>
          </cell>
          <cell r="J1337">
            <v>43936</v>
          </cell>
          <cell r="K1337" t="str">
            <v>China</v>
          </cell>
          <cell r="L1337" t="str">
            <v>600</v>
          </cell>
        </row>
        <row r="1338">
          <cell r="A1338" t="str">
            <v>92T 050F050F050F</v>
          </cell>
          <cell r="B1338" t="str">
            <v>VIR C</v>
          </cell>
          <cell r="C1338" t="str">
            <v>N</v>
          </cell>
          <cell r="D1338" t="str">
            <v>DZR TEE 1/2 FNPT</v>
          </cell>
          <cell r="E1338" t="str">
            <v>670779722054</v>
          </cell>
          <cell r="F1338" t="str">
            <v>BALK</v>
          </cell>
          <cell r="G1338" t="str">
            <v>BRASS DZR</v>
          </cell>
          <cell r="H1338">
            <v>12.59</v>
          </cell>
          <cell r="I1338">
            <v>219</v>
          </cell>
          <cell r="J1338">
            <v>43763</v>
          </cell>
          <cell r="K1338" t="str">
            <v>China</v>
          </cell>
          <cell r="L1338" t="str">
            <v>100</v>
          </cell>
          <cell r="M1338" t="str">
            <v>.20</v>
          </cell>
        </row>
        <row r="1339">
          <cell r="A1339" t="str">
            <v>92T 075F075F075F</v>
          </cell>
          <cell r="B1339" t="str">
            <v>VIR C</v>
          </cell>
          <cell r="C1339" t="str">
            <v>N</v>
          </cell>
          <cell r="D1339" t="str">
            <v>DZR TEE 3/4 FNPT</v>
          </cell>
          <cell r="E1339" t="str">
            <v>670779722061</v>
          </cell>
          <cell r="F1339" t="str">
            <v>BALK</v>
          </cell>
          <cell r="G1339" t="str">
            <v>BRASS DZR</v>
          </cell>
          <cell r="H1339">
            <v>20.62</v>
          </cell>
          <cell r="I1339">
            <v>4002</v>
          </cell>
          <cell r="J1339">
            <v>43763</v>
          </cell>
          <cell r="K1339" t="str">
            <v>China</v>
          </cell>
          <cell r="L1339" t="str">
            <v>100</v>
          </cell>
          <cell r="M1339" t="str">
            <v>.33</v>
          </cell>
        </row>
        <row r="1340">
          <cell r="A1340" t="str">
            <v>92T 100F100F100F</v>
          </cell>
          <cell r="B1340" t="str">
            <v>VIR C</v>
          </cell>
          <cell r="C1340" t="str">
            <v>N</v>
          </cell>
          <cell r="D1340" t="str">
            <v>DZR TEE 1 FNPT</v>
          </cell>
          <cell r="E1340" t="str">
            <v xml:space="preserve"> 670779722078</v>
          </cell>
          <cell r="F1340" t="str">
            <v>BALK</v>
          </cell>
          <cell r="G1340" t="str">
            <v>BRASS DZR</v>
          </cell>
          <cell r="H1340">
            <v>34.85</v>
          </cell>
          <cell r="I1340">
            <v>143</v>
          </cell>
          <cell r="J1340">
            <v>43763</v>
          </cell>
          <cell r="K1340" t="str">
            <v>China</v>
          </cell>
          <cell r="L1340" t="str">
            <v>80</v>
          </cell>
          <cell r="M1340" t="str">
            <v>.557</v>
          </cell>
        </row>
        <row r="1341">
          <cell r="A1341" t="str">
            <v>92T 125F125F125F</v>
          </cell>
          <cell r="B1341" t="str">
            <v>VIR C</v>
          </cell>
          <cell r="C1341" t="str">
            <v>N</v>
          </cell>
          <cell r="D1341" t="str">
            <v>DZR TEE 1-1/4 FNPT</v>
          </cell>
          <cell r="E1341" t="str">
            <v xml:space="preserve"> 670779722085</v>
          </cell>
          <cell r="F1341" t="str">
            <v>BALK</v>
          </cell>
          <cell r="G1341" t="str">
            <v>BRASS DZR</v>
          </cell>
          <cell r="H1341">
            <v>52.83</v>
          </cell>
          <cell r="I1341">
            <v>243</v>
          </cell>
          <cell r="J1341">
            <v>43763</v>
          </cell>
          <cell r="K1341" t="str">
            <v>China</v>
          </cell>
          <cell r="L1341" t="str">
            <v>64</v>
          </cell>
          <cell r="M1341" t="str">
            <v>.844</v>
          </cell>
        </row>
        <row r="1342">
          <cell r="A1342" t="str">
            <v>92T 150F150F150F</v>
          </cell>
          <cell r="B1342" t="str">
            <v>VIR C</v>
          </cell>
          <cell r="C1342" t="str">
            <v>N</v>
          </cell>
          <cell r="D1342" t="str">
            <v>DZR TEE 1-1/2 FNPT</v>
          </cell>
          <cell r="E1342" t="str">
            <v xml:space="preserve"> 670779722092</v>
          </cell>
          <cell r="F1342" t="str">
            <v>BALK</v>
          </cell>
          <cell r="G1342" t="str">
            <v>BRASS DZR</v>
          </cell>
          <cell r="H1342">
            <v>61.38</v>
          </cell>
          <cell r="I1342">
            <v>483</v>
          </cell>
          <cell r="J1342">
            <v>43763</v>
          </cell>
          <cell r="K1342" t="str">
            <v>China</v>
          </cell>
          <cell r="L1342" t="str">
            <v>48</v>
          </cell>
          <cell r="M1342" t="str">
            <v>.980</v>
          </cell>
        </row>
        <row r="1343">
          <cell r="A1343" t="str">
            <v>92T 200F200F200F</v>
          </cell>
          <cell r="B1343" t="str">
            <v>VIR C</v>
          </cell>
          <cell r="C1343" t="str">
            <v>N</v>
          </cell>
          <cell r="D1343" t="str">
            <v>DZR TEE 2 FNPT</v>
          </cell>
          <cell r="E1343" t="str">
            <v xml:space="preserve"> 670779722108</v>
          </cell>
          <cell r="F1343" t="str">
            <v>BALK</v>
          </cell>
          <cell r="G1343" t="str">
            <v>BRASS DZR</v>
          </cell>
          <cell r="H1343">
            <v>93.09</v>
          </cell>
          <cell r="I1343">
            <v>101</v>
          </cell>
          <cell r="J1343">
            <v>43763</v>
          </cell>
          <cell r="K1343" t="str">
            <v>China</v>
          </cell>
          <cell r="L1343" t="str">
            <v>34</v>
          </cell>
          <cell r="M1343" t="str">
            <v>1.49</v>
          </cell>
        </row>
        <row r="1344">
          <cell r="A1344" t="str">
            <v>92UBP 050P050F</v>
          </cell>
          <cell r="B1344" t="str">
            <v>ASMVIRC</v>
          </cell>
          <cell r="C1344" t="str">
            <v>N</v>
          </cell>
          <cell r="D1344" t="str">
            <v>UNION BALL VALVE PxF 1/2</v>
          </cell>
          <cell r="F1344" t="str">
            <v>BALK</v>
          </cell>
          <cell r="G1344" t="str">
            <v>BRASS DZR</v>
          </cell>
          <cell r="H1344">
            <v>77.069999999999993</v>
          </cell>
          <cell r="I1344">
            <v>0</v>
          </cell>
          <cell r="J1344">
            <v>43433</v>
          </cell>
          <cell r="K1344" t="str">
            <v>China</v>
          </cell>
          <cell r="M1344" t="str">
            <v>.816</v>
          </cell>
        </row>
        <row r="1345">
          <cell r="A1345" t="str">
            <v>92UBP 050P050M</v>
          </cell>
          <cell r="B1345" t="str">
            <v>ASMVIRC</v>
          </cell>
          <cell r="C1345" t="str">
            <v>N</v>
          </cell>
          <cell r="D1345" t="str">
            <v>UNION BALL VALVE PxM 1/2</v>
          </cell>
          <cell r="F1345" t="str">
            <v>BALK</v>
          </cell>
          <cell r="G1345" t="str">
            <v>BRASS DZR</v>
          </cell>
          <cell r="H1345">
            <v>77.069999999999993</v>
          </cell>
          <cell r="I1345">
            <v>0</v>
          </cell>
          <cell r="J1345">
            <v>43433</v>
          </cell>
          <cell r="K1345" t="str">
            <v>China</v>
          </cell>
          <cell r="M1345" t="str">
            <v>.816</v>
          </cell>
        </row>
        <row r="1346">
          <cell r="A1346" t="str">
            <v>92UBP 050P050P</v>
          </cell>
          <cell r="B1346" t="str">
            <v>ASMVIRC</v>
          </cell>
          <cell r="C1346" t="str">
            <v>N</v>
          </cell>
          <cell r="D1346" t="str">
            <v>UNION BALL VALVE PxP 1/2</v>
          </cell>
          <cell r="E1346" t="str">
            <v>670779718491</v>
          </cell>
          <cell r="F1346" t="str">
            <v>BALK</v>
          </cell>
          <cell r="G1346" t="str">
            <v>BRASS DZR</v>
          </cell>
          <cell r="H1346">
            <v>77.069999999999993</v>
          </cell>
          <cell r="I1346">
            <v>0</v>
          </cell>
          <cell r="J1346">
            <v>43427</v>
          </cell>
          <cell r="K1346" t="str">
            <v>China</v>
          </cell>
          <cell r="M1346" t="str">
            <v>.816</v>
          </cell>
        </row>
        <row r="1347">
          <cell r="A1347" t="str">
            <v>92UBP 050P075F</v>
          </cell>
          <cell r="B1347" t="str">
            <v>ASMVIRC</v>
          </cell>
          <cell r="C1347" t="str">
            <v>N</v>
          </cell>
          <cell r="D1347" t="str">
            <v>UNION BALL VALVE PxF 1/2 -US1</v>
          </cell>
          <cell r="F1347" t="str">
            <v>BALK</v>
          </cell>
          <cell r="G1347" t="str">
            <v>BRASS DZR</v>
          </cell>
          <cell r="H1347">
            <v>77.069999999999993</v>
          </cell>
          <cell r="I1347">
            <v>0</v>
          </cell>
          <cell r="J1347">
            <v>43433</v>
          </cell>
          <cell r="K1347" t="str">
            <v>China</v>
          </cell>
          <cell r="M1347" t="str">
            <v>.816</v>
          </cell>
        </row>
        <row r="1348">
          <cell r="A1348" t="str">
            <v>92UBP 075P050F</v>
          </cell>
          <cell r="B1348" t="str">
            <v>ASMVIRC</v>
          </cell>
          <cell r="C1348" t="str">
            <v>N</v>
          </cell>
          <cell r="D1348" t="str">
            <v>UNION BALL VALVE PxF 3/4-DS1</v>
          </cell>
          <cell r="F1348" t="str">
            <v>BALK</v>
          </cell>
          <cell r="G1348" t="str">
            <v>BRASS DZR</v>
          </cell>
          <cell r="H1348">
            <v>99.34</v>
          </cell>
          <cell r="I1348">
            <v>0</v>
          </cell>
          <cell r="J1348">
            <v>43433</v>
          </cell>
          <cell r="K1348" t="str">
            <v>China</v>
          </cell>
          <cell r="M1348" t="str">
            <v>1.07</v>
          </cell>
        </row>
        <row r="1349">
          <cell r="A1349" t="str">
            <v>92UBP 075P050M</v>
          </cell>
          <cell r="B1349" t="str">
            <v>ASMVIRC</v>
          </cell>
          <cell r="C1349" t="str">
            <v>N</v>
          </cell>
          <cell r="D1349" t="str">
            <v>UNION BALL VALVE PxM 3/4-DS1</v>
          </cell>
          <cell r="F1349" t="str">
            <v>BALK</v>
          </cell>
          <cell r="G1349" t="str">
            <v>BRASS DZR</v>
          </cell>
          <cell r="H1349">
            <v>99.34</v>
          </cell>
          <cell r="I1349">
            <v>0</v>
          </cell>
          <cell r="J1349">
            <v>43433</v>
          </cell>
          <cell r="K1349" t="str">
            <v>China</v>
          </cell>
          <cell r="M1349" t="str">
            <v>1.07</v>
          </cell>
        </row>
        <row r="1350">
          <cell r="A1350" t="str">
            <v>92UBP 075P050P</v>
          </cell>
          <cell r="B1350" t="str">
            <v>ASMVIRC</v>
          </cell>
          <cell r="C1350" t="str">
            <v>N</v>
          </cell>
          <cell r="D1350" t="str">
            <v>UNION BALL VALVE PxP 3/4-DS1</v>
          </cell>
          <cell r="F1350" t="str">
            <v>BALK</v>
          </cell>
          <cell r="G1350" t="str">
            <v>BRASS DZR</v>
          </cell>
          <cell r="H1350">
            <v>99.34</v>
          </cell>
          <cell r="I1350">
            <v>0</v>
          </cell>
          <cell r="J1350">
            <v>43427</v>
          </cell>
          <cell r="K1350" t="str">
            <v>China</v>
          </cell>
          <cell r="M1350" t="str">
            <v>1.07</v>
          </cell>
        </row>
        <row r="1351">
          <cell r="A1351" t="str">
            <v>92UBP 075P075F</v>
          </cell>
          <cell r="B1351" t="str">
            <v>ASMVIRC</v>
          </cell>
          <cell r="C1351" t="str">
            <v>N</v>
          </cell>
          <cell r="D1351" t="str">
            <v>UNION BALL VALVE PxF 3/4</v>
          </cell>
          <cell r="F1351" t="str">
            <v>BALK</v>
          </cell>
          <cell r="G1351" t="str">
            <v>BRASS DZR</v>
          </cell>
          <cell r="H1351">
            <v>99.34</v>
          </cell>
          <cell r="I1351">
            <v>0</v>
          </cell>
          <cell r="J1351">
            <v>43433</v>
          </cell>
          <cell r="K1351" t="str">
            <v>China</v>
          </cell>
          <cell r="M1351" t="str">
            <v>1.07</v>
          </cell>
        </row>
        <row r="1352">
          <cell r="A1352" t="str">
            <v>92UBP 075P075M</v>
          </cell>
          <cell r="B1352" t="str">
            <v>ASMVIRC</v>
          </cell>
          <cell r="C1352" t="str">
            <v>N</v>
          </cell>
          <cell r="D1352" t="str">
            <v>UNION BALL VALVE PxM 3/4</v>
          </cell>
          <cell r="F1352" t="str">
            <v>BALK</v>
          </cell>
          <cell r="G1352" t="str">
            <v>BRASS DZR</v>
          </cell>
          <cell r="H1352">
            <v>99.34</v>
          </cell>
          <cell r="I1352">
            <v>0</v>
          </cell>
          <cell r="J1352">
            <v>43433</v>
          </cell>
          <cell r="K1352" t="str">
            <v>China</v>
          </cell>
          <cell r="M1352" t="str">
            <v>1.07</v>
          </cell>
        </row>
        <row r="1353">
          <cell r="A1353" t="str">
            <v>92UBP 075P075P</v>
          </cell>
          <cell r="B1353" t="str">
            <v>ASMVIRC</v>
          </cell>
          <cell r="C1353" t="str">
            <v>N</v>
          </cell>
          <cell r="D1353" t="str">
            <v>UNION BALL VALVE PxP 3/4</v>
          </cell>
          <cell r="E1353" t="str">
            <v>670779718507</v>
          </cell>
          <cell r="F1353" t="str">
            <v>BALK</v>
          </cell>
          <cell r="G1353" t="str">
            <v>BRASS DZR</v>
          </cell>
          <cell r="H1353">
            <v>99.34</v>
          </cell>
          <cell r="I1353">
            <v>0</v>
          </cell>
          <cell r="J1353">
            <v>43427</v>
          </cell>
          <cell r="K1353" t="str">
            <v>China</v>
          </cell>
          <cell r="M1353" t="str">
            <v>1.07</v>
          </cell>
        </row>
        <row r="1354">
          <cell r="A1354" t="str">
            <v>92UBP 075P100F</v>
          </cell>
          <cell r="B1354" t="str">
            <v>ASMVIRC</v>
          </cell>
          <cell r="C1354" t="str">
            <v>N</v>
          </cell>
          <cell r="D1354" t="str">
            <v>UNION BALL VALVE PxF 3/4-US1</v>
          </cell>
          <cell r="F1354" t="str">
            <v>BALK</v>
          </cell>
          <cell r="G1354" t="str">
            <v>BRASS DZR</v>
          </cell>
          <cell r="H1354">
            <v>99.34</v>
          </cell>
          <cell r="I1354">
            <v>0</v>
          </cell>
          <cell r="J1354">
            <v>43433</v>
          </cell>
          <cell r="K1354" t="str">
            <v>China</v>
          </cell>
          <cell r="M1354" t="str">
            <v>1.07</v>
          </cell>
        </row>
        <row r="1355">
          <cell r="A1355" t="str">
            <v>92UBP 100P050M</v>
          </cell>
          <cell r="B1355" t="str">
            <v>ASMVIRC</v>
          </cell>
          <cell r="C1355" t="str">
            <v>N</v>
          </cell>
          <cell r="D1355" t="str">
            <v>UNION BALL VALVE PxM 1-DS2</v>
          </cell>
          <cell r="F1355" t="str">
            <v>BALK</v>
          </cell>
          <cell r="G1355" t="str">
            <v>BRASS DZR</v>
          </cell>
          <cell r="H1355">
            <v>141.38999999999999</v>
          </cell>
          <cell r="I1355">
            <v>2</v>
          </cell>
          <cell r="J1355">
            <v>43433</v>
          </cell>
          <cell r="K1355" t="str">
            <v>China</v>
          </cell>
          <cell r="M1355" t="str">
            <v>1.55</v>
          </cell>
        </row>
        <row r="1356">
          <cell r="A1356" t="str">
            <v>92UBP 100P075M</v>
          </cell>
          <cell r="B1356" t="str">
            <v>ASMVIRC</v>
          </cell>
          <cell r="C1356" t="str">
            <v>N</v>
          </cell>
          <cell r="D1356" t="str">
            <v>UNION BALL VALVE PxM 1-DS1</v>
          </cell>
          <cell r="F1356" t="str">
            <v>BALK</v>
          </cell>
          <cell r="G1356" t="str">
            <v>BRASS DZR</v>
          </cell>
          <cell r="H1356">
            <v>141.38999999999999</v>
          </cell>
          <cell r="I1356">
            <v>0</v>
          </cell>
          <cell r="J1356">
            <v>43433</v>
          </cell>
          <cell r="K1356" t="str">
            <v>China</v>
          </cell>
          <cell r="M1356" t="str">
            <v>1.55</v>
          </cell>
        </row>
        <row r="1357">
          <cell r="A1357" t="str">
            <v>92UBP 100P075P</v>
          </cell>
          <cell r="B1357" t="str">
            <v>ASMVIRC</v>
          </cell>
          <cell r="C1357" t="str">
            <v>N</v>
          </cell>
          <cell r="D1357" t="str">
            <v>UNION BALL VALVE PxP 1 -DS1</v>
          </cell>
          <cell r="F1357" t="str">
            <v>BALK</v>
          </cell>
          <cell r="G1357" t="str">
            <v>BRASS DZR</v>
          </cell>
          <cell r="H1357">
            <v>141.38999999999999</v>
          </cell>
          <cell r="I1357">
            <v>0</v>
          </cell>
          <cell r="J1357">
            <v>43427</v>
          </cell>
          <cell r="K1357" t="str">
            <v>China</v>
          </cell>
          <cell r="M1357" t="str">
            <v>1.55</v>
          </cell>
        </row>
        <row r="1358">
          <cell r="A1358" t="str">
            <v>92UBP 100P100F</v>
          </cell>
          <cell r="B1358" t="str">
            <v>ASMVIRC</v>
          </cell>
          <cell r="C1358" t="str">
            <v>N</v>
          </cell>
          <cell r="D1358" t="str">
            <v>UNION BALL VALVE PxF 1</v>
          </cell>
          <cell r="F1358" t="str">
            <v>BALK</v>
          </cell>
          <cell r="G1358" t="str">
            <v>BRASS DZR</v>
          </cell>
          <cell r="H1358">
            <v>141.38999999999999</v>
          </cell>
          <cell r="I1358">
            <v>0</v>
          </cell>
          <cell r="J1358">
            <v>43433</v>
          </cell>
          <cell r="K1358" t="str">
            <v>China</v>
          </cell>
          <cell r="M1358" t="str">
            <v>1.55</v>
          </cell>
        </row>
        <row r="1359">
          <cell r="A1359" t="str">
            <v>92UBP 100P100M</v>
          </cell>
          <cell r="B1359" t="str">
            <v>ASMVIRC</v>
          </cell>
          <cell r="C1359" t="str">
            <v>N</v>
          </cell>
          <cell r="D1359" t="str">
            <v>UNION BALL VALVE PxM 1</v>
          </cell>
          <cell r="F1359" t="str">
            <v>BALK</v>
          </cell>
          <cell r="G1359" t="str">
            <v>BRASS DZR</v>
          </cell>
          <cell r="H1359">
            <v>141.38999999999999</v>
          </cell>
          <cell r="I1359">
            <v>0</v>
          </cell>
          <cell r="J1359">
            <v>43433</v>
          </cell>
          <cell r="K1359" t="str">
            <v>China</v>
          </cell>
          <cell r="M1359" t="str">
            <v>1.55</v>
          </cell>
        </row>
        <row r="1360">
          <cell r="A1360" t="str">
            <v>92UBP 100P100P</v>
          </cell>
          <cell r="B1360" t="str">
            <v>ASMVIRC</v>
          </cell>
          <cell r="C1360" t="str">
            <v>N</v>
          </cell>
          <cell r="D1360" t="str">
            <v>UNION BALL VALVE PxP 1</v>
          </cell>
          <cell r="E1360" t="str">
            <v>670779718514</v>
          </cell>
          <cell r="F1360" t="str">
            <v>BALK</v>
          </cell>
          <cell r="G1360" t="str">
            <v>BRASS DZR</v>
          </cell>
          <cell r="H1360">
            <v>141.38999999999999</v>
          </cell>
          <cell r="I1360">
            <v>0</v>
          </cell>
          <cell r="J1360">
            <v>43427</v>
          </cell>
          <cell r="K1360" t="str">
            <v>China</v>
          </cell>
          <cell r="M1360" t="str">
            <v>1.55</v>
          </cell>
        </row>
        <row r="1361">
          <cell r="A1361" t="str">
            <v>92UBP 100P125F</v>
          </cell>
          <cell r="B1361" t="str">
            <v>ASMVIRC</v>
          </cell>
          <cell r="C1361" t="str">
            <v>N</v>
          </cell>
          <cell r="D1361" t="str">
            <v>UNION BALL VALVE PxF 1 -US1</v>
          </cell>
          <cell r="F1361" t="str">
            <v>BALK</v>
          </cell>
          <cell r="G1361" t="str">
            <v>BRASS DZR</v>
          </cell>
          <cell r="H1361">
            <v>141.38999999999999</v>
          </cell>
          <cell r="I1361">
            <v>0</v>
          </cell>
          <cell r="J1361">
            <v>43433</v>
          </cell>
          <cell r="K1361" t="str">
            <v>China</v>
          </cell>
          <cell r="M1361" t="str">
            <v>1.55</v>
          </cell>
        </row>
        <row r="1362">
          <cell r="A1362" t="str">
            <v>92UBP 125P075M</v>
          </cell>
          <cell r="B1362" t="str">
            <v>ASMVIRC</v>
          </cell>
          <cell r="C1362" t="str">
            <v>N</v>
          </cell>
          <cell r="D1362" t="str">
            <v>UNION BALL VALVE PxM 1-1/4-DS2</v>
          </cell>
          <cell r="F1362" t="str">
            <v>BALK</v>
          </cell>
          <cell r="G1362" t="str">
            <v>BRASS DZR</v>
          </cell>
          <cell r="H1362">
            <v>214.75</v>
          </cell>
          <cell r="I1362">
            <v>0</v>
          </cell>
          <cell r="J1362">
            <v>43433</v>
          </cell>
          <cell r="K1362" t="str">
            <v>China</v>
          </cell>
          <cell r="M1362" t="str">
            <v>2.33</v>
          </cell>
        </row>
        <row r="1363">
          <cell r="A1363" t="str">
            <v>92UBP 125P100M</v>
          </cell>
          <cell r="B1363" t="str">
            <v>ASMVIRC</v>
          </cell>
          <cell r="C1363" t="str">
            <v>N</v>
          </cell>
          <cell r="D1363" t="str">
            <v>UNION BALL VALVE PxM 1-1/4-DS1</v>
          </cell>
          <cell r="F1363" t="str">
            <v>BALK</v>
          </cell>
          <cell r="G1363" t="str">
            <v>BRASS DZR</v>
          </cell>
          <cell r="H1363">
            <v>214.75</v>
          </cell>
          <cell r="I1363">
            <v>0</v>
          </cell>
          <cell r="J1363">
            <v>43433</v>
          </cell>
          <cell r="K1363" t="str">
            <v>China</v>
          </cell>
          <cell r="M1363" t="str">
            <v>2.33</v>
          </cell>
        </row>
        <row r="1364">
          <cell r="A1364" t="str">
            <v>92UBP 125P125F</v>
          </cell>
          <cell r="B1364" t="str">
            <v>ASMVIRC</v>
          </cell>
          <cell r="C1364" t="str">
            <v>N</v>
          </cell>
          <cell r="D1364" t="str">
            <v>UNION BALL VALVE PxF 1-1/4</v>
          </cell>
          <cell r="F1364" t="str">
            <v>BALK</v>
          </cell>
          <cell r="G1364" t="str">
            <v>BRASS DZR</v>
          </cell>
          <cell r="H1364">
            <v>214.75</v>
          </cell>
          <cell r="I1364">
            <v>0</v>
          </cell>
          <cell r="J1364">
            <v>43433</v>
          </cell>
          <cell r="K1364" t="str">
            <v>China</v>
          </cell>
          <cell r="M1364" t="str">
            <v>2.33</v>
          </cell>
        </row>
        <row r="1365">
          <cell r="A1365" t="str">
            <v>92UBP 125P125M</v>
          </cell>
          <cell r="B1365" t="str">
            <v>ASMVIRC</v>
          </cell>
          <cell r="C1365" t="str">
            <v>N</v>
          </cell>
          <cell r="D1365" t="str">
            <v>UNION BALL VALVE PxM 1-1/4</v>
          </cell>
          <cell r="F1365" t="str">
            <v>BALK</v>
          </cell>
          <cell r="G1365" t="str">
            <v>BRASS DZR</v>
          </cell>
          <cell r="H1365">
            <v>214.75</v>
          </cell>
          <cell r="I1365">
            <v>8</v>
          </cell>
          <cell r="J1365">
            <v>43433</v>
          </cell>
          <cell r="K1365" t="str">
            <v>China</v>
          </cell>
          <cell r="M1365" t="str">
            <v>2.33</v>
          </cell>
        </row>
        <row r="1366">
          <cell r="A1366" t="str">
            <v>92UBP 125P125P</v>
          </cell>
          <cell r="B1366" t="str">
            <v>ASMVIRC</v>
          </cell>
          <cell r="C1366" t="str">
            <v>N</v>
          </cell>
          <cell r="D1366" t="str">
            <v>UNION BALL VALVE PxP 1-1/4</v>
          </cell>
          <cell r="E1366" t="str">
            <v>670779718521</v>
          </cell>
          <cell r="F1366" t="str">
            <v>BALK</v>
          </cell>
          <cell r="G1366" t="str">
            <v>BRASS DZR</v>
          </cell>
          <cell r="H1366">
            <v>214.75</v>
          </cell>
          <cell r="I1366">
            <v>0</v>
          </cell>
          <cell r="J1366">
            <v>43427</v>
          </cell>
          <cell r="K1366" t="str">
            <v>China</v>
          </cell>
          <cell r="M1366" t="str">
            <v>2.33</v>
          </cell>
        </row>
        <row r="1367">
          <cell r="A1367" t="str">
            <v>92UBP 125P150F</v>
          </cell>
          <cell r="B1367" t="str">
            <v>ASMVIRC</v>
          </cell>
          <cell r="C1367" t="str">
            <v>N</v>
          </cell>
          <cell r="D1367" t="str">
            <v>UNION BALL VALVE PxF 1-1/4-US1</v>
          </cell>
          <cell r="F1367" t="str">
            <v>BALK</v>
          </cell>
          <cell r="G1367" t="str">
            <v>BRASS DZR</v>
          </cell>
          <cell r="H1367">
            <v>214.75</v>
          </cell>
          <cell r="I1367">
            <v>0</v>
          </cell>
          <cell r="J1367">
            <v>43433</v>
          </cell>
          <cell r="K1367" t="str">
            <v>China</v>
          </cell>
          <cell r="M1367" t="str">
            <v>2.33</v>
          </cell>
        </row>
        <row r="1368">
          <cell r="A1368" t="str">
            <v>92UBP 150P100M</v>
          </cell>
          <cell r="B1368" t="str">
            <v>ASMVIRC</v>
          </cell>
          <cell r="C1368" t="str">
            <v>N</v>
          </cell>
          <cell r="D1368" t="str">
            <v>UNION BALL VALVE PxM 1-1/2-DS2</v>
          </cell>
          <cell r="F1368" t="str">
            <v>BALK</v>
          </cell>
          <cell r="G1368" t="str">
            <v>BRASS DZR</v>
          </cell>
          <cell r="H1368">
            <v>277.12</v>
          </cell>
          <cell r="I1368">
            <v>0</v>
          </cell>
          <cell r="J1368">
            <v>43433</v>
          </cell>
          <cell r="K1368" t="str">
            <v>China</v>
          </cell>
          <cell r="M1368" t="str">
            <v>3.45</v>
          </cell>
        </row>
        <row r="1369">
          <cell r="A1369" t="str">
            <v>92UBP 150P125M</v>
          </cell>
          <cell r="B1369" t="str">
            <v>ASMVIRC</v>
          </cell>
          <cell r="C1369" t="str">
            <v>N</v>
          </cell>
          <cell r="D1369" t="str">
            <v>UNION BALL VALVE PxM 1-1/2-DS1</v>
          </cell>
          <cell r="F1369" t="str">
            <v>BALK</v>
          </cell>
          <cell r="G1369" t="str">
            <v>BRASS DZR</v>
          </cell>
          <cell r="H1369">
            <v>277.12</v>
          </cell>
          <cell r="I1369">
            <v>0</v>
          </cell>
          <cell r="J1369">
            <v>43433</v>
          </cell>
          <cell r="K1369" t="str">
            <v>China</v>
          </cell>
          <cell r="M1369" t="str">
            <v>3.45</v>
          </cell>
        </row>
        <row r="1370">
          <cell r="A1370" t="str">
            <v>92UBP 150P150F</v>
          </cell>
          <cell r="B1370" t="str">
            <v>ASMVIRC</v>
          </cell>
          <cell r="C1370" t="str">
            <v>N</v>
          </cell>
          <cell r="D1370" t="str">
            <v>UNION BALL VALVE PxF 1-1/2</v>
          </cell>
          <cell r="F1370" t="str">
            <v>BALK</v>
          </cell>
          <cell r="G1370" t="str">
            <v>BRASS DZR</v>
          </cell>
          <cell r="H1370">
            <v>277.12</v>
          </cell>
          <cell r="I1370">
            <v>0</v>
          </cell>
          <cell r="J1370">
            <v>43433</v>
          </cell>
          <cell r="K1370" t="str">
            <v>China</v>
          </cell>
          <cell r="M1370" t="str">
            <v>3.45</v>
          </cell>
        </row>
        <row r="1371">
          <cell r="A1371" t="str">
            <v>92UBP 150P150M</v>
          </cell>
          <cell r="B1371" t="str">
            <v>ASMVIRC</v>
          </cell>
          <cell r="C1371" t="str">
            <v>N</v>
          </cell>
          <cell r="D1371" t="str">
            <v>UNION BALL VALVE PxM 1-1/2</v>
          </cell>
          <cell r="F1371" t="str">
            <v>BALK</v>
          </cell>
          <cell r="G1371" t="str">
            <v>BRASS DZR</v>
          </cell>
          <cell r="H1371">
            <v>277.12</v>
          </cell>
          <cell r="I1371">
            <v>0</v>
          </cell>
          <cell r="J1371">
            <v>43433</v>
          </cell>
          <cell r="K1371" t="str">
            <v>China</v>
          </cell>
          <cell r="M1371" t="str">
            <v>3.45</v>
          </cell>
        </row>
        <row r="1372">
          <cell r="A1372" t="str">
            <v>92UBP 150P150P</v>
          </cell>
          <cell r="B1372" t="str">
            <v>ASMVIRC</v>
          </cell>
          <cell r="C1372" t="str">
            <v>N</v>
          </cell>
          <cell r="D1372" t="str">
            <v>UNION BALL VALVE PxP 1-1/2</v>
          </cell>
          <cell r="E1372" t="str">
            <v>670779718538</v>
          </cell>
          <cell r="F1372" t="str">
            <v>BALK</v>
          </cell>
          <cell r="G1372" t="str">
            <v>BRASS DZR</v>
          </cell>
          <cell r="H1372">
            <v>277.12</v>
          </cell>
          <cell r="I1372">
            <v>0</v>
          </cell>
          <cell r="J1372">
            <v>43427</v>
          </cell>
          <cell r="K1372" t="str">
            <v>China</v>
          </cell>
          <cell r="M1372" t="str">
            <v>3.45</v>
          </cell>
        </row>
        <row r="1373">
          <cell r="A1373" t="str">
            <v>92UBP 150P200F</v>
          </cell>
          <cell r="B1373" t="str">
            <v>ASMVIRC</v>
          </cell>
          <cell r="C1373" t="str">
            <v>N</v>
          </cell>
          <cell r="D1373" t="str">
            <v>UNION BALL VALVE PxF 1-1/2-US1</v>
          </cell>
          <cell r="F1373" t="str">
            <v>BALK</v>
          </cell>
          <cell r="G1373" t="str">
            <v>BRASS DZR</v>
          </cell>
          <cell r="H1373">
            <v>277.12</v>
          </cell>
          <cell r="I1373">
            <v>0</v>
          </cell>
          <cell r="J1373">
            <v>43433</v>
          </cell>
          <cell r="K1373" t="str">
            <v>China</v>
          </cell>
          <cell r="M1373" t="str">
            <v>3.45</v>
          </cell>
        </row>
        <row r="1374">
          <cell r="A1374" t="str">
            <v>92UBP 200P125M</v>
          </cell>
          <cell r="B1374" t="str">
            <v>ASMVIRC</v>
          </cell>
          <cell r="C1374" t="str">
            <v>N</v>
          </cell>
          <cell r="D1374" t="str">
            <v>UNION BALL VALVE PxM 2-DS2</v>
          </cell>
          <cell r="F1374" t="str">
            <v>BALK</v>
          </cell>
          <cell r="G1374" t="str">
            <v>BRASS DZR</v>
          </cell>
          <cell r="H1374">
            <v>433.15</v>
          </cell>
          <cell r="I1374">
            <v>0</v>
          </cell>
          <cell r="J1374">
            <v>43433</v>
          </cell>
          <cell r="K1374" t="str">
            <v>China</v>
          </cell>
          <cell r="M1374" t="str">
            <v>4.55</v>
          </cell>
        </row>
        <row r="1375">
          <cell r="A1375" t="str">
            <v>92UBP 200P150F</v>
          </cell>
          <cell r="B1375" t="str">
            <v>ASMVIRC</v>
          </cell>
          <cell r="C1375" t="str">
            <v>N</v>
          </cell>
          <cell r="D1375" t="str">
            <v>UNION BALL VALVE PxF 2-DS1</v>
          </cell>
          <cell r="F1375" t="str">
            <v>BALK</v>
          </cell>
          <cell r="G1375" t="str">
            <v>BRASS DZR</v>
          </cell>
          <cell r="H1375">
            <v>433.15</v>
          </cell>
          <cell r="I1375">
            <v>0</v>
          </cell>
          <cell r="J1375">
            <v>43433</v>
          </cell>
          <cell r="K1375" t="str">
            <v>China</v>
          </cell>
          <cell r="M1375" t="str">
            <v>4.55</v>
          </cell>
        </row>
        <row r="1376">
          <cell r="A1376" t="str">
            <v>92UBP 200P150M</v>
          </cell>
          <cell r="B1376" t="str">
            <v>ASMVIRC</v>
          </cell>
          <cell r="C1376" t="str">
            <v>N</v>
          </cell>
          <cell r="D1376" t="str">
            <v>UNION BALL VALVE PxM 2-DS1</v>
          </cell>
          <cell r="F1376" t="str">
            <v>BALK</v>
          </cell>
          <cell r="G1376" t="str">
            <v>BRASS DZR</v>
          </cell>
          <cell r="H1376">
            <v>433.15</v>
          </cell>
          <cell r="I1376">
            <v>0</v>
          </cell>
          <cell r="J1376">
            <v>43433</v>
          </cell>
          <cell r="K1376" t="str">
            <v>China</v>
          </cell>
          <cell r="M1376" t="str">
            <v>4.55</v>
          </cell>
        </row>
        <row r="1377">
          <cell r="A1377" t="str">
            <v>92UBP 200P150P</v>
          </cell>
          <cell r="B1377" t="str">
            <v>ASMVIRC</v>
          </cell>
          <cell r="C1377" t="str">
            <v>N</v>
          </cell>
          <cell r="D1377" t="str">
            <v>UNION BALL VALVE PxP 2 -DS1</v>
          </cell>
          <cell r="F1377" t="str">
            <v>BALK</v>
          </cell>
          <cell r="G1377" t="str">
            <v>BRASS DZR</v>
          </cell>
          <cell r="H1377">
            <v>433.15</v>
          </cell>
          <cell r="I1377">
            <v>0</v>
          </cell>
          <cell r="J1377">
            <v>43427</v>
          </cell>
          <cell r="K1377" t="str">
            <v>China</v>
          </cell>
          <cell r="M1377" t="str">
            <v>4.55</v>
          </cell>
        </row>
        <row r="1378">
          <cell r="A1378" t="str">
            <v>92UBP 200P200F</v>
          </cell>
          <cell r="B1378" t="str">
            <v>ASMVIRC</v>
          </cell>
          <cell r="C1378" t="str">
            <v>N</v>
          </cell>
          <cell r="D1378" t="str">
            <v>UNION BALL VALVE PxF 2</v>
          </cell>
          <cell r="F1378" t="str">
            <v>BALK</v>
          </cell>
          <cell r="G1378" t="str">
            <v>BRASS DZR</v>
          </cell>
          <cell r="H1378">
            <v>433.15</v>
          </cell>
          <cell r="I1378">
            <v>0</v>
          </cell>
          <cell r="J1378">
            <v>43433</v>
          </cell>
          <cell r="K1378" t="str">
            <v>China</v>
          </cell>
          <cell r="M1378" t="str">
            <v>4.55</v>
          </cell>
        </row>
        <row r="1379">
          <cell r="A1379" t="str">
            <v>92UBP 200P200M</v>
          </cell>
          <cell r="B1379" t="str">
            <v>ASMVIRC</v>
          </cell>
          <cell r="C1379" t="str">
            <v>N</v>
          </cell>
          <cell r="D1379" t="str">
            <v>UNION BALL VALVE PxM 2</v>
          </cell>
          <cell r="F1379" t="str">
            <v>BALK</v>
          </cell>
          <cell r="G1379" t="str">
            <v>BRASS DZR</v>
          </cell>
          <cell r="H1379">
            <v>433.15</v>
          </cell>
          <cell r="I1379">
            <v>0</v>
          </cell>
          <cell r="J1379">
            <v>43433</v>
          </cell>
          <cell r="K1379" t="str">
            <v>China</v>
          </cell>
          <cell r="M1379" t="str">
            <v>4.55</v>
          </cell>
        </row>
        <row r="1380">
          <cell r="A1380" t="str">
            <v>92UBP 200P200P</v>
          </cell>
          <cell r="B1380" t="str">
            <v>ASMVIRC</v>
          </cell>
          <cell r="C1380" t="str">
            <v>N</v>
          </cell>
          <cell r="D1380" t="str">
            <v>UNION BALL VALVE PxP 2</v>
          </cell>
          <cell r="E1380" t="str">
            <v>670779718545</v>
          </cell>
          <cell r="F1380" t="str">
            <v>BALK</v>
          </cell>
          <cell r="G1380" t="str">
            <v>BRASS DZR</v>
          </cell>
          <cell r="H1380">
            <v>433.15</v>
          </cell>
          <cell r="I1380">
            <v>0</v>
          </cell>
          <cell r="J1380">
            <v>43427</v>
          </cell>
          <cell r="K1380" t="str">
            <v>China</v>
          </cell>
          <cell r="M1380" t="str">
            <v>4.55</v>
          </cell>
        </row>
        <row r="1381">
          <cell r="A1381" t="str">
            <v>92UBS 050S050F</v>
          </cell>
          <cell r="B1381" t="str">
            <v>ASMVIRC</v>
          </cell>
          <cell r="C1381" t="str">
            <v>N</v>
          </cell>
          <cell r="D1381" t="str">
            <v>UNION BALL VALVE SxF 1/2</v>
          </cell>
          <cell r="F1381" t="str">
            <v>BALK</v>
          </cell>
          <cell r="G1381" t="str">
            <v>BRASS DZR</v>
          </cell>
          <cell r="H1381">
            <v>73.37</v>
          </cell>
          <cell r="I1381">
            <v>0</v>
          </cell>
          <cell r="J1381">
            <v>43433</v>
          </cell>
          <cell r="K1381" t="str">
            <v>China</v>
          </cell>
          <cell r="M1381" t="str">
            <v>0.762</v>
          </cell>
        </row>
        <row r="1382">
          <cell r="A1382" t="str">
            <v>92UBS 050S050M</v>
          </cell>
          <cell r="B1382" t="str">
            <v>ASMVIRC</v>
          </cell>
          <cell r="C1382" t="str">
            <v>N</v>
          </cell>
          <cell r="D1382" t="str">
            <v>UNION BALL VALVE SxM 1/2</v>
          </cell>
          <cell r="F1382" t="str">
            <v>BALK</v>
          </cell>
          <cell r="G1382" t="str">
            <v>BRASS DZR</v>
          </cell>
          <cell r="H1382">
            <v>73.37</v>
          </cell>
          <cell r="I1382">
            <v>0</v>
          </cell>
          <cell r="J1382">
            <v>43432</v>
          </cell>
          <cell r="K1382" t="str">
            <v>China</v>
          </cell>
          <cell r="M1382" t="str">
            <v>0.762</v>
          </cell>
        </row>
        <row r="1383">
          <cell r="A1383" t="str">
            <v>92UBS 050S050S</v>
          </cell>
          <cell r="B1383" t="str">
            <v>ASMVIRC</v>
          </cell>
          <cell r="C1383" t="str">
            <v>N</v>
          </cell>
          <cell r="D1383" t="str">
            <v>UNION BALL VALVE SxS 1/2</v>
          </cell>
          <cell r="E1383" t="str">
            <v>670779718552</v>
          </cell>
          <cell r="F1383" t="str">
            <v>BALK</v>
          </cell>
          <cell r="G1383" t="str">
            <v>BRASS DZR</v>
          </cell>
          <cell r="H1383">
            <v>73.37</v>
          </cell>
          <cell r="I1383">
            <v>0</v>
          </cell>
          <cell r="J1383">
            <v>43426</v>
          </cell>
          <cell r="K1383" t="str">
            <v>China</v>
          </cell>
          <cell r="M1383" t="str">
            <v>0.762</v>
          </cell>
        </row>
        <row r="1384">
          <cell r="A1384" t="str">
            <v>92UBS 050S075F</v>
          </cell>
          <cell r="B1384" t="str">
            <v>ASMVIRC</v>
          </cell>
          <cell r="C1384" t="str">
            <v>N</v>
          </cell>
          <cell r="D1384" t="str">
            <v>UNION BALL VALVE SxF 1/2 -US1</v>
          </cell>
          <cell r="F1384" t="str">
            <v>BALK</v>
          </cell>
          <cell r="G1384" t="str">
            <v>BRASS DZR</v>
          </cell>
          <cell r="H1384">
            <v>73.37</v>
          </cell>
          <cell r="I1384">
            <v>0</v>
          </cell>
          <cell r="J1384">
            <v>43433</v>
          </cell>
          <cell r="K1384" t="str">
            <v>China</v>
          </cell>
          <cell r="M1384" t="str">
            <v>0.762</v>
          </cell>
        </row>
        <row r="1385">
          <cell r="A1385" t="str">
            <v>92UBS 075S050F</v>
          </cell>
          <cell r="B1385" t="str">
            <v>ASMVIRC</v>
          </cell>
          <cell r="C1385" t="str">
            <v>N</v>
          </cell>
          <cell r="D1385" t="str">
            <v>UNION BALL VALVE SxF 3/4-DS1</v>
          </cell>
          <cell r="F1385" t="str">
            <v>BALK</v>
          </cell>
          <cell r="G1385" t="str">
            <v>BRASS DZR</v>
          </cell>
          <cell r="H1385">
            <v>94.57</v>
          </cell>
          <cell r="I1385">
            <v>0</v>
          </cell>
          <cell r="J1385">
            <v>43433</v>
          </cell>
          <cell r="K1385" t="str">
            <v>China</v>
          </cell>
          <cell r="M1385" t="str">
            <v>1.00</v>
          </cell>
        </row>
        <row r="1386">
          <cell r="A1386" t="str">
            <v>92UBS 075S050M</v>
          </cell>
          <cell r="B1386" t="str">
            <v>ASMVIRC</v>
          </cell>
          <cell r="C1386" t="str">
            <v>N</v>
          </cell>
          <cell r="D1386" t="str">
            <v>UNION BALL VALVE SxM 3/4-DS1</v>
          </cell>
          <cell r="F1386" t="str">
            <v>BALK</v>
          </cell>
          <cell r="G1386" t="str">
            <v>BRASS DZR</v>
          </cell>
          <cell r="H1386">
            <v>94.57</v>
          </cell>
          <cell r="I1386">
            <v>0</v>
          </cell>
          <cell r="J1386">
            <v>43433</v>
          </cell>
          <cell r="K1386" t="str">
            <v>China</v>
          </cell>
          <cell r="M1386" t="str">
            <v>1.00</v>
          </cell>
        </row>
        <row r="1387">
          <cell r="A1387" t="str">
            <v>92UBS 075S050S</v>
          </cell>
          <cell r="B1387" t="str">
            <v>ASMVIRC</v>
          </cell>
          <cell r="C1387" t="str">
            <v>N</v>
          </cell>
          <cell r="D1387" t="str">
            <v>UNION BALL VALVE SxS 3/4-DS1</v>
          </cell>
          <cell r="F1387" t="str">
            <v>BALK</v>
          </cell>
          <cell r="G1387" t="str">
            <v>BRASS DZR</v>
          </cell>
          <cell r="H1387">
            <v>94.57</v>
          </cell>
          <cell r="I1387">
            <v>0</v>
          </cell>
          <cell r="J1387">
            <v>43426</v>
          </cell>
          <cell r="K1387" t="str">
            <v>China</v>
          </cell>
          <cell r="M1387" t="str">
            <v>1.00</v>
          </cell>
        </row>
        <row r="1388">
          <cell r="A1388" t="str">
            <v>92UBS 075S075F</v>
          </cell>
          <cell r="B1388" t="str">
            <v>ASMVIRC</v>
          </cell>
          <cell r="C1388" t="str">
            <v>N</v>
          </cell>
          <cell r="D1388" t="str">
            <v>UNION BALL VALVE SxF 3/4</v>
          </cell>
          <cell r="F1388" t="str">
            <v>BALK</v>
          </cell>
          <cell r="G1388" t="str">
            <v>BRASS DZR</v>
          </cell>
          <cell r="H1388">
            <v>94.57</v>
          </cell>
          <cell r="I1388">
            <v>0</v>
          </cell>
          <cell r="J1388">
            <v>43433</v>
          </cell>
          <cell r="K1388" t="str">
            <v>China</v>
          </cell>
          <cell r="M1388" t="str">
            <v>1.00</v>
          </cell>
        </row>
        <row r="1389">
          <cell r="A1389" t="str">
            <v>92UBS 075S075M</v>
          </cell>
          <cell r="B1389" t="str">
            <v>ASMVIRC</v>
          </cell>
          <cell r="C1389" t="str">
            <v>N</v>
          </cell>
          <cell r="D1389" t="str">
            <v>UNION BALL VALVE SxM 3/4</v>
          </cell>
          <cell r="F1389" t="str">
            <v>BALK</v>
          </cell>
          <cell r="G1389" t="str">
            <v>BRASS DZR</v>
          </cell>
          <cell r="H1389">
            <v>94.57</v>
          </cell>
          <cell r="I1389">
            <v>0</v>
          </cell>
          <cell r="J1389">
            <v>43432</v>
          </cell>
          <cell r="K1389" t="str">
            <v>China</v>
          </cell>
          <cell r="M1389" t="str">
            <v>1.00</v>
          </cell>
        </row>
        <row r="1390">
          <cell r="A1390" t="str">
            <v>92UBS 075S075S</v>
          </cell>
          <cell r="B1390" t="str">
            <v>ASMVIRC</v>
          </cell>
          <cell r="C1390" t="str">
            <v>N</v>
          </cell>
          <cell r="D1390" t="str">
            <v>UNION BALL VALVE SxS 3/4</v>
          </cell>
          <cell r="E1390" t="str">
            <v>670779718569</v>
          </cell>
          <cell r="F1390" t="str">
            <v>BALK</v>
          </cell>
          <cell r="G1390" t="str">
            <v>BRASS DZR</v>
          </cell>
          <cell r="H1390">
            <v>94.57</v>
          </cell>
          <cell r="I1390">
            <v>0</v>
          </cell>
          <cell r="J1390">
            <v>43426</v>
          </cell>
          <cell r="K1390" t="str">
            <v>China</v>
          </cell>
          <cell r="M1390" t="str">
            <v>1.00</v>
          </cell>
        </row>
        <row r="1391">
          <cell r="A1391" t="str">
            <v>92UBS 075S100F</v>
          </cell>
          <cell r="B1391" t="str">
            <v>ASMVIRC</v>
          </cell>
          <cell r="C1391" t="str">
            <v>N</v>
          </cell>
          <cell r="D1391" t="str">
            <v>UNION BALL VALVE SxF 3/4-US1</v>
          </cell>
          <cell r="F1391" t="str">
            <v>BALK</v>
          </cell>
          <cell r="G1391" t="str">
            <v>BRASS DZR</v>
          </cell>
          <cell r="H1391">
            <v>94.57</v>
          </cell>
          <cell r="I1391">
            <v>0</v>
          </cell>
          <cell r="J1391">
            <v>43433</v>
          </cell>
          <cell r="K1391" t="str">
            <v>China</v>
          </cell>
          <cell r="M1391" t="str">
            <v>1.00</v>
          </cell>
        </row>
        <row r="1392">
          <cell r="A1392" t="str">
            <v>92UBS 100S050M</v>
          </cell>
          <cell r="B1392" t="str">
            <v>ASMVIRC</v>
          </cell>
          <cell r="C1392" t="str">
            <v>N</v>
          </cell>
          <cell r="D1392" t="str">
            <v>UNION BALL VALVE SxM 1-DS2</v>
          </cell>
          <cell r="F1392" t="str">
            <v>BALK</v>
          </cell>
          <cell r="G1392" t="str">
            <v>BRASS DZR</v>
          </cell>
          <cell r="H1392">
            <v>134.63</v>
          </cell>
          <cell r="I1392">
            <v>0</v>
          </cell>
          <cell r="J1392">
            <v>43433</v>
          </cell>
          <cell r="K1392" t="str">
            <v>China</v>
          </cell>
          <cell r="M1392" t="str">
            <v>1.55</v>
          </cell>
        </row>
        <row r="1393">
          <cell r="A1393" t="str">
            <v>92UBS 100S075M</v>
          </cell>
          <cell r="B1393" t="str">
            <v>ASMVIRC</v>
          </cell>
          <cell r="C1393" t="str">
            <v>N</v>
          </cell>
          <cell r="D1393" t="str">
            <v>UNION BALL VALVE SxM 1-DS1</v>
          </cell>
          <cell r="F1393" t="str">
            <v>BALK</v>
          </cell>
          <cell r="G1393" t="str">
            <v>BRASS DZR</v>
          </cell>
          <cell r="H1393">
            <v>134.63</v>
          </cell>
          <cell r="I1393">
            <v>0</v>
          </cell>
          <cell r="J1393">
            <v>43433</v>
          </cell>
          <cell r="K1393" t="str">
            <v>China</v>
          </cell>
          <cell r="M1393" t="str">
            <v>1.55</v>
          </cell>
        </row>
        <row r="1394">
          <cell r="A1394" t="str">
            <v>92UBS 100S100F</v>
          </cell>
          <cell r="B1394" t="str">
            <v>ASMVIRC</v>
          </cell>
          <cell r="C1394" t="str">
            <v>N</v>
          </cell>
          <cell r="D1394" t="str">
            <v>UNION BALL VALVE SxF 1</v>
          </cell>
          <cell r="F1394" t="str">
            <v>BALK</v>
          </cell>
          <cell r="G1394" t="str">
            <v>BRASS DZR</v>
          </cell>
          <cell r="H1394">
            <v>134.63</v>
          </cell>
          <cell r="I1394">
            <v>0</v>
          </cell>
          <cell r="J1394">
            <v>43433</v>
          </cell>
          <cell r="K1394" t="str">
            <v>China</v>
          </cell>
          <cell r="M1394" t="str">
            <v>1.55</v>
          </cell>
        </row>
        <row r="1395">
          <cell r="A1395" t="str">
            <v>92UBS 100S100M</v>
          </cell>
          <cell r="B1395" t="str">
            <v>ASMVIRC</v>
          </cell>
          <cell r="C1395" t="str">
            <v>N</v>
          </cell>
          <cell r="D1395" t="str">
            <v>UNION BALL VALVE SxM 1</v>
          </cell>
          <cell r="F1395" t="str">
            <v>BALK</v>
          </cell>
          <cell r="G1395" t="str">
            <v>BRASS DZR</v>
          </cell>
          <cell r="H1395">
            <v>134.63</v>
          </cell>
          <cell r="I1395">
            <v>0</v>
          </cell>
          <cell r="J1395">
            <v>43432</v>
          </cell>
          <cell r="K1395" t="str">
            <v>China</v>
          </cell>
          <cell r="M1395" t="str">
            <v>1.55</v>
          </cell>
        </row>
        <row r="1396">
          <cell r="A1396" t="str">
            <v>92UBS 100S100S</v>
          </cell>
          <cell r="B1396" t="str">
            <v>ASMVIRC</v>
          </cell>
          <cell r="C1396" t="str">
            <v>N</v>
          </cell>
          <cell r="D1396" t="str">
            <v>UNION BALL VALVE SxS 1</v>
          </cell>
          <cell r="E1396" t="str">
            <v>670779718576</v>
          </cell>
          <cell r="F1396" t="str">
            <v>BALK</v>
          </cell>
          <cell r="G1396" t="str">
            <v>BRASS DZR</v>
          </cell>
          <cell r="H1396">
            <v>134.63</v>
          </cell>
          <cell r="I1396">
            <v>0</v>
          </cell>
          <cell r="J1396">
            <v>43426</v>
          </cell>
          <cell r="K1396" t="str">
            <v>China</v>
          </cell>
          <cell r="M1396" t="str">
            <v>1.55</v>
          </cell>
        </row>
        <row r="1397">
          <cell r="A1397" t="str">
            <v>92UBS 100S125F</v>
          </cell>
          <cell r="B1397" t="str">
            <v>ASMVIRC</v>
          </cell>
          <cell r="C1397" t="str">
            <v>N</v>
          </cell>
          <cell r="D1397" t="str">
            <v>UNION BALL VALVE SxF 1 -US1</v>
          </cell>
          <cell r="F1397" t="str">
            <v>BALK</v>
          </cell>
          <cell r="G1397" t="str">
            <v>BRASS DZR</v>
          </cell>
          <cell r="H1397">
            <v>134.63</v>
          </cell>
          <cell r="I1397">
            <v>0</v>
          </cell>
          <cell r="J1397">
            <v>43433</v>
          </cell>
          <cell r="K1397" t="str">
            <v>China</v>
          </cell>
          <cell r="M1397" t="str">
            <v>1.55</v>
          </cell>
        </row>
        <row r="1398">
          <cell r="A1398" t="str">
            <v>92UBS 125S075M</v>
          </cell>
          <cell r="B1398" t="str">
            <v>ASMVIRC</v>
          </cell>
          <cell r="C1398" t="str">
            <v>N</v>
          </cell>
          <cell r="D1398" t="str">
            <v>UNION BALL VALVE SxM 1-1/4-DS2</v>
          </cell>
          <cell r="F1398" t="str">
            <v>BALK</v>
          </cell>
          <cell r="G1398" t="str">
            <v>BRASS DZR</v>
          </cell>
          <cell r="H1398">
            <v>204.53</v>
          </cell>
          <cell r="I1398">
            <v>0</v>
          </cell>
          <cell r="J1398">
            <v>43433</v>
          </cell>
          <cell r="K1398" t="str">
            <v>China</v>
          </cell>
          <cell r="M1398" t="str">
            <v>2.31</v>
          </cell>
        </row>
        <row r="1399">
          <cell r="A1399" t="str">
            <v>92UBS 125S100M</v>
          </cell>
          <cell r="B1399" t="str">
            <v>ASMVIRC</v>
          </cell>
          <cell r="C1399" t="str">
            <v>N</v>
          </cell>
          <cell r="D1399" t="str">
            <v>UNION BALL VALVE SxM 1-1/4-DS1</v>
          </cell>
          <cell r="F1399" t="str">
            <v>BALK</v>
          </cell>
          <cell r="G1399" t="str">
            <v>BRASS DZR</v>
          </cell>
          <cell r="H1399">
            <v>204.53</v>
          </cell>
          <cell r="I1399">
            <v>0</v>
          </cell>
          <cell r="J1399">
            <v>43433</v>
          </cell>
          <cell r="K1399" t="str">
            <v>China</v>
          </cell>
          <cell r="M1399" t="str">
            <v>2.31</v>
          </cell>
        </row>
        <row r="1400">
          <cell r="A1400" t="str">
            <v>92UBS 125S125F</v>
          </cell>
          <cell r="B1400" t="str">
            <v>ASMVIRC</v>
          </cell>
          <cell r="C1400" t="str">
            <v>N</v>
          </cell>
          <cell r="D1400" t="str">
            <v>UNION BALL VALVE SxF 1-1/4</v>
          </cell>
          <cell r="F1400" t="str">
            <v>BALK</v>
          </cell>
          <cell r="G1400" t="str">
            <v>BRASS DZR</v>
          </cell>
          <cell r="H1400">
            <v>204.53</v>
          </cell>
          <cell r="I1400">
            <v>0</v>
          </cell>
          <cell r="J1400">
            <v>43433</v>
          </cell>
          <cell r="K1400" t="str">
            <v>China</v>
          </cell>
          <cell r="M1400" t="str">
            <v>2.31</v>
          </cell>
        </row>
        <row r="1401">
          <cell r="A1401" t="str">
            <v>92UBS 125S125M</v>
          </cell>
          <cell r="B1401" t="str">
            <v>ASMVIRC</v>
          </cell>
          <cell r="C1401" t="str">
            <v>N</v>
          </cell>
          <cell r="D1401" t="str">
            <v>UNION BALL VALVE SxM 1-1/4</v>
          </cell>
          <cell r="F1401" t="str">
            <v>BALK</v>
          </cell>
          <cell r="G1401" t="str">
            <v>BRASS DZR</v>
          </cell>
          <cell r="H1401">
            <v>204.53</v>
          </cell>
          <cell r="I1401">
            <v>0</v>
          </cell>
          <cell r="J1401">
            <v>43432</v>
          </cell>
          <cell r="K1401" t="str">
            <v>China</v>
          </cell>
          <cell r="M1401" t="str">
            <v>2.31</v>
          </cell>
        </row>
        <row r="1402">
          <cell r="A1402" t="str">
            <v>92UBS 125S125S</v>
          </cell>
          <cell r="B1402" t="str">
            <v>ASMVIRC</v>
          </cell>
          <cell r="C1402" t="str">
            <v>N</v>
          </cell>
          <cell r="D1402" t="str">
            <v>UNION BALL VALVE SxS 1-1/4</v>
          </cell>
          <cell r="E1402" t="str">
            <v>670779718583</v>
          </cell>
          <cell r="F1402" t="str">
            <v>BALK</v>
          </cell>
          <cell r="G1402" t="str">
            <v>BRASS DZR</v>
          </cell>
          <cell r="H1402">
            <v>204.53</v>
          </cell>
          <cell r="I1402">
            <v>0</v>
          </cell>
          <cell r="J1402">
            <v>43426</v>
          </cell>
          <cell r="K1402" t="str">
            <v>China</v>
          </cell>
          <cell r="M1402" t="str">
            <v>2.31</v>
          </cell>
        </row>
        <row r="1403">
          <cell r="A1403" t="str">
            <v>92UBS 125S150F</v>
          </cell>
          <cell r="B1403" t="str">
            <v>ASMVIRC</v>
          </cell>
          <cell r="C1403" t="str">
            <v>N</v>
          </cell>
          <cell r="D1403" t="str">
            <v>UNION BALL VALVE SxF 1-1/4-US1</v>
          </cell>
          <cell r="F1403" t="str">
            <v>BALK</v>
          </cell>
          <cell r="G1403" t="str">
            <v>BRASS DZR</v>
          </cell>
          <cell r="H1403">
            <v>204.53</v>
          </cell>
          <cell r="I1403">
            <v>0</v>
          </cell>
          <cell r="J1403">
            <v>43433</v>
          </cell>
          <cell r="K1403" t="str">
            <v>China</v>
          </cell>
          <cell r="M1403" t="str">
            <v>2.31</v>
          </cell>
        </row>
        <row r="1404">
          <cell r="A1404" t="str">
            <v>92UBS 150S100M</v>
          </cell>
          <cell r="B1404" t="str">
            <v>ASMVIRC</v>
          </cell>
          <cell r="C1404" t="str">
            <v>N</v>
          </cell>
          <cell r="D1404" t="str">
            <v>UNION BALL VALVE SxM 1-1/2-DS2</v>
          </cell>
          <cell r="F1404" t="str">
            <v>BALK</v>
          </cell>
          <cell r="G1404" t="str">
            <v>BRASS DZR</v>
          </cell>
          <cell r="H1404">
            <v>263.95</v>
          </cell>
          <cell r="I1404">
            <v>0</v>
          </cell>
          <cell r="J1404">
            <v>43433</v>
          </cell>
          <cell r="K1404" t="str">
            <v>China</v>
          </cell>
          <cell r="M1404" t="str">
            <v>3.45</v>
          </cell>
        </row>
        <row r="1405">
          <cell r="A1405" t="str">
            <v>92UBS 150S125M</v>
          </cell>
          <cell r="B1405" t="str">
            <v>ASMVIRC</v>
          </cell>
          <cell r="C1405" t="str">
            <v>N</v>
          </cell>
          <cell r="D1405" t="str">
            <v>UNION BALL VALVE SxM 1-1/2-DS1</v>
          </cell>
          <cell r="F1405" t="str">
            <v>BALK</v>
          </cell>
          <cell r="G1405" t="str">
            <v>BRASS DZR</v>
          </cell>
          <cell r="H1405">
            <v>263.95</v>
          </cell>
          <cell r="I1405">
            <v>0</v>
          </cell>
          <cell r="J1405">
            <v>43433</v>
          </cell>
          <cell r="K1405" t="str">
            <v>China</v>
          </cell>
          <cell r="M1405" t="str">
            <v>3.45</v>
          </cell>
        </row>
        <row r="1406">
          <cell r="A1406" t="str">
            <v>92UBS 150S150F</v>
          </cell>
          <cell r="B1406" t="str">
            <v>ASMVIRC</v>
          </cell>
          <cell r="C1406" t="str">
            <v>N</v>
          </cell>
          <cell r="D1406" t="str">
            <v>UNION BALL VALVE SxF 1-1/2</v>
          </cell>
          <cell r="F1406" t="str">
            <v>BALK</v>
          </cell>
          <cell r="G1406" t="str">
            <v>BRASS DZR</v>
          </cell>
          <cell r="H1406">
            <v>263.95</v>
          </cell>
          <cell r="I1406">
            <v>0</v>
          </cell>
          <cell r="J1406">
            <v>43433</v>
          </cell>
          <cell r="K1406" t="str">
            <v>China</v>
          </cell>
          <cell r="M1406" t="str">
            <v>3.45</v>
          </cell>
        </row>
        <row r="1407">
          <cell r="A1407" t="str">
            <v>92UBS 150S150M</v>
          </cell>
          <cell r="B1407" t="str">
            <v>ASMVIRC</v>
          </cell>
          <cell r="C1407" t="str">
            <v>N</v>
          </cell>
          <cell r="D1407" t="str">
            <v>UNION BALL VALVE SxM 1-1/2</v>
          </cell>
          <cell r="F1407" t="str">
            <v>BALK</v>
          </cell>
          <cell r="G1407" t="str">
            <v>BRASS DZR</v>
          </cell>
          <cell r="H1407">
            <v>263.95</v>
          </cell>
          <cell r="I1407">
            <v>0</v>
          </cell>
          <cell r="J1407">
            <v>43432</v>
          </cell>
          <cell r="K1407" t="str">
            <v>China</v>
          </cell>
          <cell r="M1407" t="str">
            <v>3.45</v>
          </cell>
        </row>
        <row r="1408">
          <cell r="A1408" t="str">
            <v>92UBS 150S150S</v>
          </cell>
          <cell r="B1408" t="str">
            <v>ASMVIRC</v>
          </cell>
          <cell r="C1408" t="str">
            <v>N</v>
          </cell>
          <cell r="D1408" t="str">
            <v>UNION BALL VALVE SxS 1-1/2</v>
          </cell>
          <cell r="E1408" t="str">
            <v>670779718590</v>
          </cell>
          <cell r="F1408" t="str">
            <v>BALK</v>
          </cell>
          <cell r="G1408" t="str">
            <v>BRASS DZR</v>
          </cell>
          <cell r="H1408">
            <v>263.95</v>
          </cell>
          <cell r="I1408">
            <v>0</v>
          </cell>
          <cell r="J1408">
            <v>43426</v>
          </cell>
          <cell r="K1408" t="str">
            <v>China</v>
          </cell>
          <cell r="M1408" t="str">
            <v>3.45</v>
          </cell>
        </row>
        <row r="1409">
          <cell r="A1409" t="str">
            <v>92UBS 150S200F</v>
          </cell>
          <cell r="B1409" t="str">
            <v>ASMVIRC</v>
          </cell>
          <cell r="C1409" t="str">
            <v>N</v>
          </cell>
          <cell r="D1409" t="str">
            <v>UNION BALL VALVE SxF 1-1/2-US1</v>
          </cell>
          <cell r="F1409" t="str">
            <v>BALK</v>
          </cell>
          <cell r="G1409" t="str">
            <v>BRASS DZR</v>
          </cell>
          <cell r="H1409">
            <v>263.95</v>
          </cell>
          <cell r="I1409">
            <v>0</v>
          </cell>
          <cell r="J1409">
            <v>43433</v>
          </cell>
          <cell r="K1409" t="str">
            <v>China</v>
          </cell>
          <cell r="M1409" t="str">
            <v>3.45</v>
          </cell>
        </row>
        <row r="1410">
          <cell r="A1410" t="str">
            <v>92UBS 200S125M</v>
          </cell>
          <cell r="B1410" t="str">
            <v>ASMVIRC</v>
          </cell>
          <cell r="C1410" t="str">
            <v>N</v>
          </cell>
          <cell r="D1410" t="str">
            <v>UNION BALL VALVE SxM 2-DS2</v>
          </cell>
          <cell r="F1410" t="str">
            <v>BALK</v>
          </cell>
          <cell r="G1410" t="str">
            <v>BRASS DZR</v>
          </cell>
          <cell r="H1410">
            <v>412.51</v>
          </cell>
          <cell r="I1410">
            <v>0</v>
          </cell>
          <cell r="J1410">
            <v>43433</v>
          </cell>
          <cell r="K1410" t="str">
            <v>China</v>
          </cell>
          <cell r="M1410" t="str">
            <v>4.55</v>
          </cell>
        </row>
        <row r="1411">
          <cell r="A1411" t="str">
            <v>92UBS 200S150F</v>
          </cell>
          <cell r="B1411" t="str">
            <v>ASMVIRC</v>
          </cell>
          <cell r="C1411" t="str">
            <v>N</v>
          </cell>
          <cell r="D1411" t="str">
            <v>UNION BALL VALVE SxF 2-DS1</v>
          </cell>
          <cell r="F1411" t="str">
            <v>BALK</v>
          </cell>
          <cell r="G1411" t="str">
            <v>BRASS DZR</v>
          </cell>
          <cell r="H1411">
            <v>412.51</v>
          </cell>
          <cell r="I1411">
            <v>0</v>
          </cell>
          <cell r="J1411">
            <v>43433</v>
          </cell>
          <cell r="K1411" t="str">
            <v>China</v>
          </cell>
          <cell r="M1411" t="str">
            <v>4.55</v>
          </cell>
        </row>
        <row r="1412">
          <cell r="A1412" t="str">
            <v>92UBS 200S150M</v>
          </cell>
          <cell r="B1412" t="str">
            <v>ASMVIRC</v>
          </cell>
          <cell r="C1412" t="str">
            <v>N</v>
          </cell>
          <cell r="D1412" t="str">
            <v>UNION BALL VALVE SxM 2-DS1</v>
          </cell>
          <cell r="F1412" t="str">
            <v>BALK</v>
          </cell>
          <cell r="G1412" t="str">
            <v>BRASS DZR</v>
          </cell>
          <cell r="H1412">
            <v>412.51</v>
          </cell>
          <cell r="I1412">
            <v>0</v>
          </cell>
          <cell r="J1412">
            <v>43433</v>
          </cell>
          <cell r="K1412" t="str">
            <v>China</v>
          </cell>
          <cell r="M1412" t="str">
            <v>4.55</v>
          </cell>
        </row>
        <row r="1413">
          <cell r="A1413" t="str">
            <v>92UBS 200S150S</v>
          </cell>
          <cell r="B1413" t="str">
            <v>ASMVIRC</v>
          </cell>
          <cell r="C1413" t="str">
            <v>N</v>
          </cell>
          <cell r="D1413" t="str">
            <v>UNION BALL VALVE SxS 2 -DS1</v>
          </cell>
          <cell r="F1413" t="str">
            <v>BALK</v>
          </cell>
          <cell r="G1413" t="str">
            <v>BRASS DZR</v>
          </cell>
          <cell r="H1413">
            <v>412.51</v>
          </cell>
          <cell r="I1413">
            <v>0</v>
          </cell>
          <cell r="J1413">
            <v>43426</v>
          </cell>
          <cell r="K1413" t="str">
            <v>China</v>
          </cell>
          <cell r="M1413" t="str">
            <v>4.55</v>
          </cell>
        </row>
        <row r="1414">
          <cell r="A1414" t="str">
            <v>92UBS 200S200F</v>
          </cell>
          <cell r="B1414" t="str">
            <v>ASMVIRC</v>
          </cell>
          <cell r="C1414" t="str">
            <v>N</v>
          </cell>
          <cell r="D1414" t="str">
            <v>UNION BALL VALVE SxF 2</v>
          </cell>
          <cell r="F1414" t="str">
            <v>BALK</v>
          </cell>
          <cell r="G1414" t="str">
            <v>BRASS DZR</v>
          </cell>
          <cell r="H1414">
            <v>412.51</v>
          </cell>
          <cell r="I1414">
            <v>0</v>
          </cell>
          <cell r="J1414">
            <v>43433</v>
          </cell>
          <cell r="K1414" t="str">
            <v>China</v>
          </cell>
          <cell r="M1414" t="str">
            <v>4.55</v>
          </cell>
        </row>
        <row r="1415">
          <cell r="A1415" t="str">
            <v>92UBS 200S200M</v>
          </cell>
          <cell r="B1415" t="str">
            <v>ASMVIRC</v>
          </cell>
          <cell r="C1415" t="str">
            <v>N</v>
          </cell>
          <cell r="D1415" t="str">
            <v>UNION BALL VALVE SxM 2</v>
          </cell>
          <cell r="F1415" t="str">
            <v>BALK</v>
          </cell>
          <cell r="G1415" t="str">
            <v>BRASS DZR</v>
          </cell>
          <cell r="H1415">
            <v>412.51</v>
          </cell>
          <cell r="I1415">
            <v>0</v>
          </cell>
          <cell r="J1415">
            <v>43432</v>
          </cell>
          <cell r="K1415" t="str">
            <v>China</v>
          </cell>
          <cell r="M1415" t="str">
            <v>4.55</v>
          </cell>
        </row>
        <row r="1416">
          <cell r="A1416" t="str">
            <v>92UBS 200S200S</v>
          </cell>
          <cell r="B1416" t="str">
            <v>ASMVIRC</v>
          </cell>
          <cell r="C1416" t="str">
            <v>N</v>
          </cell>
          <cell r="D1416" t="str">
            <v>UNION BALL VALVE SxS 2</v>
          </cell>
          <cell r="E1416" t="str">
            <v>670779718606</v>
          </cell>
          <cell r="F1416" t="str">
            <v>BALK</v>
          </cell>
          <cell r="G1416" t="str">
            <v>BRASS DZR</v>
          </cell>
          <cell r="H1416">
            <v>412.51</v>
          </cell>
          <cell r="I1416">
            <v>0</v>
          </cell>
          <cell r="J1416">
            <v>43426</v>
          </cell>
          <cell r="K1416" t="str">
            <v>China</v>
          </cell>
          <cell r="M1416" t="str">
            <v>4.55</v>
          </cell>
        </row>
        <row r="1417">
          <cell r="A1417" t="str">
            <v>92UBT 050F050F</v>
          </cell>
          <cell r="B1417" t="str">
            <v>ASMVIRC</v>
          </cell>
          <cell r="C1417" t="str">
            <v>N</v>
          </cell>
          <cell r="D1417" t="str">
            <v>UNION BALL VALVE FxF 1/2</v>
          </cell>
          <cell r="E1417" t="str">
            <v>670779715292</v>
          </cell>
          <cell r="F1417" t="str">
            <v>BALK</v>
          </cell>
          <cell r="G1417" t="str">
            <v>BRASS DZR</v>
          </cell>
          <cell r="H1417">
            <v>73.37</v>
          </cell>
          <cell r="I1417">
            <v>0</v>
          </cell>
          <cell r="J1417">
            <v>43081</v>
          </cell>
          <cell r="K1417" t="str">
            <v>China</v>
          </cell>
          <cell r="M1417" t="str">
            <v>0.849</v>
          </cell>
        </row>
        <row r="1418">
          <cell r="A1418" t="str">
            <v>92UBT 050F050M</v>
          </cell>
          <cell r="B1418" t="str">
            <v>ASMVIRC</v>
          </cell>
          <cell r="C1418" t="str">
            <v>N</v>
          </cell>
          <cell r="D1418" t="str">
            <v>UNION BALL VALVE FXM 1/2</v>
          </cell>
          <cell r="F1418" t="str">
            <v>BALK</v>
          </cell>
          <cell r="G1418" t="str">
            <v>BRASS DZR</v>
          </cell>
          <cell r="H1418">
            <v>73.37</v>
          </cell>
          <cell r="I1418">
            <v>0</v>
          </cell>
          <cell r="J1418">
            <v>43282</v>
          </cell>
          <cell r="K1418" t="str">
            <v>China</v>
          </cell>
          <cell r="M1418" t="str">
            <v>0.849</v>
          </cell>
        </row>
        <row r="1419">
          <cell r="A1419" t="str">
            <v>92UBT 050F075F</v>
          </cell>
          <cell r="B1419" t="str">
            <v>ASMVIRC</v>
          </cell>
          <cell r="C1419" t="str">
            <v>N</v>
          </cell>
          <cell r="D1419" t="str">
            <v>UNION BALL VALVE FxF 1/2 -US1</v>
          </cell>
          <cell r="F1419" t="str">
            <v>BALK</v>
          </cell>
          <cell r="G1419" t="str">
            <v>BRASS DZR</v>
          </cell>
          <cell r="H1419">
            <v>73.37</v>
          </cell>
          <cell r="I1419">
            <v>0</v>
          </cell>
          <cell r="J1419">
            <v>43426</v>
          </cell>
          <cell r="K1419" t="str">
            <v>China</v>
          </cell>
          <cell r="M1419" t="str">
            <v>0.849</v>
          </cell>
        </row>
        <row r="1420">
          <cell r="A1420" t="str">
            <v>92UBT 075F050F</v>
          </cell>
          <cell r="B1420" t="str">
            <v>ASMVIRC</v>
          </cell>
          <cell r="C1420" t="str">
            <v>N</v>
          </cell>
          <cell r="D1420" t="str">
            <v>UNION BALL VALVE FxF 3/4-DS1</v>
          </cell>
          <cell r="F1420" t="str">
            <v>BALK</v>
          </cell>
          <cell r="G1420" t="str">
            <v>BRASS DZR</v>
          </cell>
          <cell r="H1420">
            <v>94.57</v>
          </cell>
          <cell r="I1420">
            <v>0</v>
          </cell>
          <cell r="J1420">
            <v>43426</v>
          </cell>
          <cell r="K1420" t="str">
            <v>China</v>
          </cell>
          <cell r="M1420" t="str">
            <v>1.124</v>
          </cell>
        </row>
        <row r="1421">
          <cell r="A1421" t="str">
            <v>92UBT 075F050M</v>
          </cell>
          <cell r="B1421" t="str">
            <v>ASMVIRC</v>
          </cell>
          <cell r="C1421" t="str">
            <v>N</v>
          </cell>
          <cell r="D1421" t="str">
            <v>UNION BALL VALVE FxM 3/4-DS1</v>
          </cell>
          <cell r="F1421" t="str">
            <v>BALK</v>
          </cell>
          <cell r="G1421" t="str">
            <v>BRASS DZR</v>
          </cell>
          <cell r="H1421">
            <v>94.57</v>
          </cell>
          <cell r="I1421">
            <v>0</v>
          </cell>
          <cell r="J1421">
            <v>43282</v>
          </cell>
          <cell r="K1421" t="str">
            <v>China</v>
          </cell>
          <cell r="M1421" t="str">
            <v>1.124</v>
          </cell>
        </row>
        <row r="1422">
          <cell r="A1422" t="str">
            <v>92UBT 075F075F</v>
          </cell>
          <cell r="B1422" t="str">
            <v>ASMVIRC</v>
          </cell>
          <cell r="C1422" t="str">
            <v>N</v>
          </cell>
          <cell r="D1422" t="str">
            <v>UNION BALL VALVE FxF 3/4</v>
          </cell>
          <cell r="E1422" t="str">
            <v>670779715308</v>
          </cell>
          <cell r="F1422" t="str">
            <v>BALK</v>
          </cell>
          <cell r="G1422" t="str">
            <v>BRASS DZR</v>
          </cell>
          <cell r="H1422">
            <v>94.57</v>
          </cell>
          <cell r="I1422">
            <v>0</v>
          </cell>
          <cell r="J1422">
            <v>43081</v>
          </cell>
          <cell r="K1422" t="str">
            <v>China</v>
          </cell>
          <cell r="M1422" t="str">
            <v>1.124</v>
          </cell>
        </row>
        <row r="1423">
          <cell r="A1423" t="str">
            <v>92UBT 075F075M</v>
          </cell>
          <cell r="B1423" t="str">
            <v>ASMVIRC</v>
          </cell>
          <cell r="C1423" t="str">
            <v>N</v>
          </cell>
          <cell r="D1423" t="str">
            <v>UNION BALL VALVE FxM 3/4</v>
          </cell>
          <cell r="F1423" t="str">
            <v>BALK</v>
          </cell>
          <cell r="G1423" t="str">
            <v>BRASS DZR</v>
          </cell>
          <cell r="H1423">
            <v>94.57</v>
          </cell>
          <cell r="I1423">
            <v>0</v>
          </cell>
          <cell r="J1423">
            <v>43282</v>
          </cell>
          <cell r="K1423" t="str">
            <v>China</v>
          </cell>
          <cell r="M1423" t="str">
            <v>1.124</v>
          </cell>
        </row>
        <row r="1424">
          <cell r="A1424" t="str">
            <v>92UBT 075F100F</v>
          </cell>
          <cell r="B1424" t="str">
            <v>ASMVIRC</v>
          </cell>
          <cell r="C1424" t="str">
            <v>N</v>
          </cell>
          <cell r="D1424" t="str">
            <v>UNION BALL VALVE FxF 3/4-US1</v>
          </cell>
          <cell r="F1424" t="str">
            <v>BALK</v>
          </cell>
          <cell r="G1424" t="str">
            <v>BRASS DZR</v>
          </cell>
          <cell r="H1424">
            <v>94.57</v>
          </cell>
          <cell r="I1424">
            <v>0</v>
          </cell>
          <cell r="J1424">
            <v>43426</v>
          </cell>
          <cell r="K1424" t="str">
            <v>China</v>
          </cell>
          <cell r="M1424" t="str">
            <v>1.124</v>
          </cell>
        </row>
        <row r="1425">
          <cell r="A1425" t="str">
            <v>92UBT 100F050M</v>
          </cell>
          <cell r="B1425" t="str">
            <v>ASMVIRC</v>
          </cell>
          <cell r="C1425" t="str">
            <v>N</v>
          </cell>
          <cell r="D1425" t="str">
            <v>UNION BALL VALVE FxM 1-DS2</v>
          </cell>
          <cell r="F1425" t="str">
            <v>BALK</v>
          </cell>
          <cell r="G1425" t="str">
            <v>BRASS DZR</v>
          </cell>
          <cell r="H1425">
            <v>134.63</v>
          </cell>
          <cell r="I1425">
            <v>0</v>
          </cell>
          <cell r="J1425">
            <v>43282</v>
          </cell>
          <cell r="K1425" t="str">
            <v>China</v>
          </cell>
          <cell r="M1425" t="str">
            <v>1.689</v>
          </cell>
        </row>
        <row r="1426">
          <cell r="A1426" t="str">
            <v>92UBT 100F075M</v>
          </cell>
          <cell r="B1426" t="str">
            <v>ASMVIRC</v>
          </cell>
          <cell r="C1426" t="str">
            <v>N</v>
          </cell>
          <cell r="D1426" t="str">
            <v>UNION BALL VALVE FxM 1-DS1</v>
          </cell>
          <cell r="F1426" t="str">
            <v>BALK</v>
          </cell>
          <cell r="G1426" t="str">
            <v>BRASS DZR</v>
          </cell>
          <cell r="H1426">
            <v>134.63</v>
          </cell>
          <cell r="I1426">
            <v>0</v>
          </cell>
          <cell r="J1426">
            <v>43282</v>
          </cell>
          <cell r="K1426" t="str">
            <v>China</v>
          </cell>
          <cell r="M1426" t="str">
            <v>1.689</v>
          </cell>
        </row>
        <row r="1427">
          <cell r="A1427" t="str">
            <v>92UBT 100F100F</v>
          </cell>
          <cell r="B1427" t="str">
            <v>ASMVIRC</v>
          </cell>
          <cell r="C1427" t="str">
            <v>N</v>
          </cell>
          <cell r="D1427" t="str">
            <v>UNION BALL VALVE FxF 1</v>
          </cell>
          <cell r="E1427" t="str">
            <v>670779715315</v>
          </cell>
          <cell r="F1427" t="str">
            <v>BALK</v>
          </cell>
          <cell r="G1427" t="str">
            <v>BRASS DZR</v>
          </cell>
          <cell r="H1427">
            <v>134.63</v>
          </cell>
          <cell r="I1427">
            <v>0</v>
          </cell>
          <cell r="J1427">
            <v>43081</v>
          </cell>
          <cell r="K1427" t="str">
            <v>China</v>
          </cell>
          <cell r="M1427" t="str">
            <v>1.689</v>
          </cell>
        </row>
        <row r="1428">
          <cell r="A1428" t="str">
            <v>92UBT 100F100M</v>
          </cell>
          <cell r="B1428" t="str">
            <v>ASMVIRC</v>
          </cell>
          <cell r="C1428" t="str">
            <v>N</v>
          </cell>
          <cell r="D1428" t="str">
            <v>UNION BALL VALVE FxM 1</v>
          </cell>
          <cell r="F1428" t="str">
            <v>BALK</v>
          </cell>
          <cell r="G1428" t="str">
            <v>BRASS DZR</v>
          </cell>
          <cell r="H1428">
            <v>134.63</v>
          </cell>
          <cell r="I1428">
            <v>0</v>
          </cell>
          <cell r="J1428">
            <v>43282</v>
          </cell>
          <cell r="K1428" t="str">
            <v>China</v>
          </cell>
          <cell r="M1428" t="str">
            <v>1.689</v>
          </cell>
        </row>
        <row r="1429">
          <cell r="A1429" t="str">
            <v>92UBT 100F125F</v>
          </cell>
          <cell r="B1429" t="str">
            <v>ASMVIRC</v>
          </cell>
          <cell r="C1429" t="str">
            <v>N</v>
          </cell>
          <cell r="D1429" t="str">
            <v>UNION BALL VALVE FxF 1 -US1</v>
          </cell>
          <cell r="F1429" t="str">
            <v>BALK</v>
          </cell>
          <cell r="G1429" t="str">
            <v>BRASS DZR</v>
          </cell>
          <cell r="H1429">
            <v>134.63</v>
          </cell>
          <cell r="I1429">
            <v>0</v>
          </cell>
          <cell r="J1429">
            <v>43426</v>
          </cell>
          <cell r="K1429" t="str">
            <v>China</v>
          </cell>
          <cell r="M1429" t="str">
            <v>1.689</v>
          </cell>
        </row>
        <row r="1430">
          <cell r="A1430" t="str">
            <v>92UBT 125F075M</v>
          </cell>
          <cell r="B1430" t="str">
            <v>ASMVIRC</v>
          </cell>
          <cell r="C1430" t="str">
            <v>N</v>
          </cell>
          <cell r="D1430" t="str">
            <v>UNION BALL VALVE FxM 1-1/4-DS2</v>
          </cell>
          <cell r="F1430" t="str">
            <v>BALK</v>
          </cell>
          <cell r="G1430" t="str">
            <v>BRASS DZR</v>
          </cell>
          <cell r="H1430">
            <v>204.53</v>
          </cell>
          <cell r="I1430">
            <v>0</v>
          </cell>
          <cell r="J1430">
            <v>43282</v>
          </cell>
          <cell r="K1430" t="str">
            <v>China</v>
          </cell>
          <cell r="M1430" t="str">
            <v>2.471</v>
          </cell>
        </row>
        <row r="1431">
          <cell r="A1431" t="str">
            <v>92UBT 125F100M</v>
          </cell>
          <cell r="B1431" t="str">
            <v>ASMVIRC</v>
          </cell>
          <cell r="C1431" t="str">
            <v>N</v>
          </cell>
          <cell r="D1431" t="str">
            <v>UNION BALL VALVE FxM 1-1/4-DS1</v>
          </cell>
          <cell r="F1431" t="str">
            <v>BALK</v>
          </cell>
          <cell r="G1431" t="str">
            <v>BRASS DZR</v>
          </cell>
          <cell r="H1431">
            <v>204.53</v>
          </cell>
          <cell r="I1431">
            <v>0</v>
          </cell>
          <cell r="J1431">
            <v>43282</v>
          </cell>
          <cell r="K1431" t="str">
            <v>China</v>
          </cell>
          <cell r="M1431" t="str">
            <v>2.471</v>
          </cell>
        </row>
        <row r="1432">
          <cell r="A1432" t="str">
            <v>92UBT 125F125F</v>
          </cell>
          <cell r="B1432" t="str">
            <v>ASMVIRC</v>
          </cell>
          <cell r="C1432" t="str">
            <v>N</v>
          </cell>
          <cell r="D1432" t="str">
            <v>UNION BALL VALVE FxF 1-1/4</v>
          </cell>
          <cell r="E1432" t="str">
            <v>670779715322</v>
          </cell>
          <cell r="F1432" t="str">
            <v>BALK</v>
          </cell>
          <cell r="G1432" t="str">
            <v>BRASS DZR</v>
          </cell>
          <cell r="H1432">
            <v>204.53</v>
          </cell>
          <cell r="I1432">
            <v>0</v>
          </cell>
          <cell r="J1432">
            <v>43081</v>
          </cell>
          <cell r="K1432" t="str">
            <v>China</v>
          </cell>
          <cell r="M1432" t="str">
            <v>2.471</v>
          </cell>
        </row>
        <row r="1433">
          <cell r="A1433" t="str">
            <v>92UBT 125F125M</v>
          </cell>
          <cell r="B1433" t="str">
            <v>ASMVIRC</v>
          </cell>
          <cell r="C1433" t="str">
            <v>N</v>
          </cell>
          <cell r="D1433" t="str">
            <v>UNION BALL VALVE FxM 1-1/4</v>
          </cell>
          <cell r="F1433" t="str">
            <v>BALK</v>
          </cell>
          <cell r="G1433" t="str">
            <v>BRASS DZR</v>
          </cell>
          <cell r="H1433">
            <v>204.53</v>
          </cell>
          <cell r="I1433">
            <v>0</v>
          </cell>
          <cell r="J1433">
            <v>43282</v>
          </cell>
          <cell r="K1433" t="str">
            <v>China</v>
          </cell>
          <cell r="M1433" t="str">
            <v>2.471</v>
          </cell>
        </row>
        <row r="1434">
          <cell r="A1434" t="str">
            <v>92UBT 125F150F</v>
          </cell>
          <cell r="B1434" t="str">
            <v>ASMVIRC</v>
          </cell>
          <cell r="C1434" t="str">
            <v>N</v>
          </cell>
          <cell r="D1434" t="str">
            <v>UNION BALL VALVE FxF 1-1/4-US1</v>
          </cell>
          <cell r="F1434" t="str">
            <v>BALK</v>
          </cell>
          <cell r="G1434" t="str">
            <v>BRASS DZR</v>
          </cell>
          <cell r="H1434">
            <v>204.53</v>
          </cell>
          <cell r="I1434">
            <v>0</v>
          </cell>
          <cell r="J1434">
            <v>43426</v>
          </cell>
          <cell r="K1434" t="str">
            <v>China</v>
          </cell>
          <cell r="M1434" t="str">
            <v>2.471</v>
          </cell>
        </row>
        <row r="1435">
          <cell r="A1435" t="str">
            <v>92UBT 150F100M</v>
          </cell>
          <cell r="B1435" t="str">
            <v>ASMVIRC</v>
          </cell>
          <cell r="C1435" t="str">
            <v>N</v>
          </cell>
          <cell r="D1435" t="str">
            <v>UNION BALL VALVE FxM 1-1/2-DS2</v>
          </cell>
          <cell r="F1435" t="str">
            <v>BALK</v>
          </cell>
          <cell r="G1435" t="str">
            <v>BRASS DZR</v>
          </cell>
          <cell r="H1435">
            <v>263.95</v>
          </cell>
          <cell r="I1435">
            <v>0</v>
          </cell>
          <cell r="J1435">
            <v>43426</v>
          </cell>
          <cell r="K1435" t="str">
            <v>China</v>
          </cell>
          <cell r="M1435" t="str">
            <v>3.702</v>
          </cell>
        </row>
        <row r="1436">
          <cell r="A1436" t="str">
            <v>92UBT 150F125M</v>
          </cell>
          <cell r="B1436" t="str">
            <v>ASMVIRC</v>
          </cell>
          <cell r="C1436" t="str">
            <v>N</v>
          </cell>
          <cell r="D1436" t="str">
            <v>UNION BALL VALVE FxM 1-1/2-DS1</v>
          </cell>
          <cell r="F1436" t="str">
            <v>BALK</v>
          </cell>
          <cell r="G1436" t="str">
            <v>BRASS DZR</v>
          </cell>
          <cell r="H1436">
            <v>263.95</v>
          </cell>
          <cell r="I1436">
            <v>0</v>
          </cell>
          <cell r="J1436">
            <v>43282</v>
          </cell>
          <cell r="K1436" t="str">
            <v>China</v>
          </cell>
          <cell r="M1436" t="str">
            <v>3.702</v>
          </cell>
        </row>
        <row r="1437">
          <cell r="A1437" t="str">
            <v>92UBT 150F150F</v>
          </cell>
          <cell r="B1437" t="str">
            <v>ASMVIRC</v>
          </cell>
          <cell r="C1437" t="str">
            <v>N</v>
          </cell>
          <cell r="D1437" t="str">
            <v>UNION BALL VALVE FxF 1-1/2</v>
          </cell>
          <cell r="E1437" t="str">
            <v>670779715339</v>
          </cell>
          <cell r="F1437" t="str">
            <v>BALK</v>
          </cell>
          <cell r="G1437" t="str">
            <v>BRASS DZR</v>
          </cell>
          <cell r="H1437">
            <v>263.95</v>
          </cell>
          <cell r="I1437">
            <v>0</v>
          </cell>
          <cell r="J1437">
            <v>43082</v>
          </cell>
          <cell r="K1437" t="str">
            <v>China</v>
          </cell>
          <cell r="M1437" t="str">
            <v>3.702</v>
          </cell>
        </row>
        <row r="1438">
          <cell r="A1438" t="str">
            <v>92UBT 150F150M</v>
          </cell>
          <cell r="B1438" t="str">
            <v>ASMVIRC</v>
          </cell>
          <cell r="C1438" t="str">
            <v>N</v>
          </cell>
          <cell r="D1438" t="str">
            <v>UNION BALL VALVE FxM 1-1/2</v>
          </cell>
          <cell r="F1438" t="str">
            <v>BALK</v>
          </cell>
          <cell r="G1438" t="str">
            <v>BRASS DZR</v>
          </cell>
          <cell r="H1438">
            <v>263.95</v>
          </cell>
          <cell r="I1438">
            <v>0</v>
          </cell>
          <cell r="J1438">
            <v>43282</v>
          </cell>
          <cell r="K1438" t="str">
            <v>China</v>
          </cell>
          <cell r="M1438" t="str">
            <v>3.702</v>
          </cell>
        </row>
        <row r="1439">
          <cell r="A1439" t="str">
            <v>92UBT 150F200F</v>
          </cell>
          <cell r="B1439" t="str">
            <v>ASMVIRC</v>
          </cell>
          <cell r="C1439" t="str">
            <v>N</v>
          </cell>
          <cell r="D1439" t="str">
            <v>UNION BALL VALVE FxF 1-1/2-US1</v>
          </cell>
          <cell r="F1439" t="str">
            <v>BALK</v>
          </cell>
          <cell r="G1439" t="str">
            <v>BRASS DZR</v>
          </cell>
          <cell r="H1439">
            <v>263.95</v>
          </cell>
          <cell r="I1439">
            <v>0</v>
          </cell>
          <cell r="J1439">
            <v>43426</v>
          </cell>
          <cell r="K1439" t="str">
            <v>China</v>
          </cell>
          <cell r="M1439" t="str">
            <v>3.702</v>
          </cell>
        </row>
        <row r="1440">
          <cell r="A1440" t="str">
            <v>92UBT 200F125M</v>
          </cell>
          <cell r="B1440" t="str">
            <v>ASMVIRC</v>
          </cell>
          <cell r="C1440" t="str">
            <v>N</v>
          </cell>
          <cell r="D1440" t="str">
            <v>UNION BALL VALVE FxM 2-DS2</v>
          </cell>
          <cell r="F1440" t="str">
            <v>BALK</v>
          </cell>
          <cell r="G1440" t="str">
            <v>BRASS DZR</v>
          </cell>
          <cell r="H1440">
            <v>412.51</v>
          </cell>
          <cell r="I1440">
            <v>0</v>
          </cell>
          <cell r="J1440">
            <v>43282</v>
          </cell>
          <cell r="K1440" t="str">
            <v>China</v>
          </cell>
          <cell r="M1440" t="str">
            <v>5.426</v>
          </cell>
        </row>
        <row r="1441">
          <cell r="A1441" t="str">
            <v>92UBT 200F150F</v>
          </cell>
          <cell r="B1441" t="str">
            <v>ASMVIRC</v>
          </cell>
          <cell r="C1441" t="str">
            <v>N</v>
          </cell>
          <cell r="D1441" t="str">
            <v>UNION BALL VALVE FxF 2 -DS1</v>
          </cell>
          <cell r="F1441" t="str">
            <v>BALK</v>
          </cell>
          <cell r="G1441" t="str">
            <v>BRASS DZR</v>
          </cell>
          <cell r="H1441">
            <v>412.51</v>
          </cell>
          <cell r="I1441">
            <v>0</v>
          </cell>
          <cell r="J1441">
            <v>43426</v>
          </cell>
          <cell r="K1441" t="str">
            <v>China</v>
          </cell>
          <cell r="M1441" t="str">
            <v>5.426</v>
          </cell>
        </row>
        <row r="1442">
          <cell r="A1442" t="str">
            <v>92UBT 200F150M</v>
          </cell>
          <cell r="B1442" t="str">
            <v>ASMVIRC</v>
          </cell>
          <cell r="C1442" t="str">
            <v>N</v>
          </cell>
          <cell r="D1442" t="str">
            <v>UNION BALL VALVE FxM 2-DS1</v>
          </cell>
          <cell r="F1442" t="str">
            <v>BALK</v>
          </cell>
          <cell r="G1442" t="str">
            <v>BRASS DZR</v>
          </cell>
          <cell r="H1442">
            <v>412.51</v>
          </cell>
          <cell r="I1442">
            <v>0</v>
          </cell>
          <cell r="J1442">
            <v>43282</v>
          </cell>
          <cell r="K1442" t="str">
            <v>China</v>
          </cell>
          <cell r="M1442" t="str">
            <v>5.426</v>
          </cell>
        </row>
        <row r="1443">
          <cell r="A1443" t="str">
            <v>92UBT 200F200F</v>
          </cell>
          <cell r="B1443" t="str">
            <v>ASMVIRC</v>
          </cell>
          <cell r="C1443" t="str">
            <v>N</v>
          </cell>
          <cell r="D1443" t="str">
            <v>UNION BALL VALVE FxF 2</v>
          </cell>
          <cell r="E1443" t="str">
            <v>670779715346</v>
          </cell>
          <cell r="F1443" t="str">
            <v>BALK</v>
          </cell>
          <cell r="G1443" t="str">
            <v>BRASS DZR</v>
          </cell>
          <cell r="H1443">
            <v>412.51</v>
          </cell>
          <cell r="I1443">
            <v>0</v>
          </cell>
          <cell r="J1443">
            <v>43082</v>
          </cell>
          <cell r="K1443" t="str">
            <v>China</v>
          </cell>
          <cell r="M1443" t="str">
            <v>5.426</v>
          </cell>
        </row>
        <row r="1444">
          <cell r="A1444" t="str">
            <v>92UBT 200F200M</v>
          </cell>
          <cell r="B1444" t="str">
            <v>ASMVIRC</v>
          </cell>
          <cell r="C1444" t="str">
            <v>N</v>
          </cell>
          <cell r="D1444" t="str">
            <v>UNION BALL VALVE FxM 2</v>
          </cell>
          <cell r="F1444" t="str">
            <v>BALK</v>
          </cell>
          <cell r="G1444" t="str">
            <v>BRASS DZR</v>
          </cell>
          <cell r="H1444">
            <v>412.51</v>
          </cell>
          <cell r="I1444">
            <v>0</v>
          </cell>
          <cell r="J1444">
            <v>43282</v>
          </cell>
          <cell r="K1444" t="str">
            <v>China</v>
          </cell>
          <cell r="M1444" t="str">
            <v>5.426</v>
          </cell>
        </row>
        <row r="1445">
          <cell r="A1445" t="str">
            <v>92UDP 050P050F</v>
          </cell>
          <cell r="B1445" t="str">
            <v>ASMVIRC</v>
          </cell>
          <cell r="C1445" t="str">
            <v>N</v>
          </cell>
          <cell r="D1445" t="str">
            <v>UNION BV C/W DRN PxF 1/2</v>
          </cell>
          <cell r="F1445" t="str">
            <v>BALK</v>
          </cell>
          <cell r="G1445" t="str">
            <v>BRASS DZR</v>
          </cell>
          <cell r="H1445">
            <v>103.83</v>
          </cell>
          <cell r="I1445">
            <v>0</v>
          </cell>
          <cell r="J1445">
            <v>43439</v>
          </cell>
          <cell r="K1445" t="str">
            <v>China</v>
          </cell>
          <cell r="M1445" t="str">
            <v>1.13</v>
          </cell>
        </row>
        <row r="1446">
          <cell r="A1446" t="str">
            <v>92UDP 050P050M</v>
          </cell>
          <cell r="B1446" t="str">
            <v>ASMVIRC</v>
          </cell>
          <cell r="C1446" t="str">
            <v>N</v>
          </cell>
          <cell r="D1446" t="str">
            <v>UNION BV C/W DRN PxM 1/2</v>
          </cell>
          <cell r="F1446" t="str">
            <v>BALK</v>
          </cell>
          <cell r="G1446" t="str">
            <v>BRASS DZR</v>
          </cell>
          <cell r="H1446">
            <v>103.83</v>
          </cell>
          <cell r="I1446">
            <v>0</v>
          </cell>
          <cell r="J1446">
            <v>43439</v>
          </cell>
          <cell r="K1446" t="str">
            <v>China</v>
          </cell>
          <cell r="M1446" t="str">
            <v>1.13</v>
          </cell>
        </row>
        <row r="1447">
          <cell r="A1447" t="str">
            <v>92UDP 050P050P</v>
          </cell>
          <cell r="B1447" t="str">
            <v>ASMVIRC</v>
          </cell>
          <cell r="C1447" t="str">
            <v>N</v>
          </cell>
          <cell r="D1447" t="str">
            <v>UNION BV C/W DRN PxP 1/2</v>
          </cell>
          <cell r="E1447" t="str">
            <v>670779719542</v>
          </cell>
          <cell r="F1447" t="str">
            <v>BALK</v>
          </cell>
          <cell r="G1447" t="str">
            <v>BRASS DZR</v>
          </cell>
          <cell r="H1447">
            <v>103.83</v>
          </cell>
          <cell r="I1447">
            <v>0</v>
          </cell>
          <cell r="J1447">
            <v>43430</v>
          </cell>
          <cell r="K1447" t="str">
            <v>China</v>
          </cell>
          <cell r="M1447" t="str">
            <v>1.13</v>
          </cell>
        </row>
        <row r="1448">
          <cell r="A1448" t="str">
            <v>92UDP 050P075F</v>
          </cell>
          <cell r="B1448" t="str">
            <v>ASMVIRC</v>
          </cell>
          <cell r="C1448" t="str">
            <v>N</v>
          </cell>
          <cell r="D1448" t="str">
            <v>UNION BV C/W DRN PxF 1/2-US1</v>
          </cell>
          <cell r="F1448" t="str">
            <v>BALK</v>
          </cell>
          <cell r="G1448" t="str">
            <v>BRASS DZR</v>
          </cell>
          <cell r="H1448">
            <v>103.83</v>
          </cell>
          <cell r="I1448">
            <v>0</v>
          </cell>
          <cell r="J1448">
            <v>43439</v>
          </cell>
          <cell r="K1448" t="str">
            <v>China</v>
          </cell>
          <cell r="M1448" t="str">
            <v>1.13</v>
          </cell>
        </row>
        <row r="1449">
          <cell r="A1449" t="str">
            <v>92UDP 075P050F</v>
          </cell>
          <cell r="B1449" t="str">
            <v>ASMVIRC</v>
          </cell>
          <cell r="C1449" t="str">
            <v>N</v>
          </cell>
          <cell r="D1449" t="str">
            <v>UNION BV C/W DRN PxF 3/4-DS1</v>
          </cell>
          <cell r="F1449" t="str">
            <v>BALK</v>
          </cell>
          <cell r="G1449" t="str">
            <v>BRASS DZR</v>
          </cell>
          <cell r="H1449">
            <v>126.57</v>
          </cell>
          <cell r="I1449">
            <v>0</v>
          </cell>
          <cell r="J1449">
            <v>43439</v>
          </cell>
          <cell r="K1449" t="str">
            <v>China</v>
          </cell>
          <cell r="M1449" t="str">
            <v>1.39</v>
          </cell>
        </row>
        <row r="1450">
          <cell r="A1450" t="str">
            <v>92UDP 075P050M</v>
          </cell>
          <cell r="B1450" t="str">
            <v>ASMVIRC</v>
          </cell>
          <cell r="C1450" t="str">
            <v>N</v>
          </cell>
          <cell r="D1450" t="str">
            <v>UNION BV C/W DRN PxM 3/4-DS1</v>
          </cell>
          <cell r="F1450" t="str">
            <v>BALK</v>
          </cell>
          <cell r="G1450" t="str">
            <v>BRASS DZR</v>
          </cell>
          <cell r="H1450">
            <v>126.57</v>
          </cell>
          <cell r="I1450">
            <v>0</v>
          </cell>
          <cell r="J1450">
            <v>43439</v>
          </cell>
          <cell r="K1450" t="str">
            <v>China</v>
          </cell>
          <cell r="M1450" t="str">
            <v>1.39</v>
          </cell>
        </row>
        <row r="1451">
          <cell r="A1451" t="str">
            <v>92UDP 075P050P</v>
          </cell>
          <cell r="B1451" t="str">
            <v>ASMVIRC</v>
          </cell>
          <cell r="C1451" t="str">
            <v>N</v>
          </cell>
          <cell r="D1451" t="str">
            <v>UNION BV C/W DRN PxP 3/4-DS1</v>
          </cell>
          <cell r="F1451" t="str">
            <v>BALK</v>
          </cell>
          <cell r="G1451" t="str">
            <v>BRASS DZR</v>
          </cell>
          <cell r="H1451">
            <v>126.57</v>
          </cell>
          <cell r="I1451">
            <v>0</v>
          </cell>
          <cell r="J1451">
            <v>43430</v>
          </cell>
          <cell r="K1451" t="str">
            <v>China</v>
          </cell>
          <cell r="M1451" t="str">
            <v>1.39</v>
          </cell>
        </row>
        <row r="1452">
          <cell r="A1452" t="str">
            <v>92UDP 075P075F</v>
          </cell>
          <cell r="B1452" t="str">
            <v>ASMVIRC</v>
          </cell>
          <cell r="C1452" t="str">
            <v>N</v>
          </cell>
          <cell r="D1452" t="str">
            <v>UNION BV C/W DRN PxF 3/4</v>
          </cell>
          <cell r="F1452" t="str">
            <v>BALK</v>
          </cell>
          <cell r="G1452" t="str">
            <v>BRASS DZR</v>
          </cell>
          <cell r="H1452">
            <v>126.57</v>
          </cell>
          <cell r="I1452">
            <v>0</v>
          </cell>
          <cell r="J1452">
            <v>43439</v>
          </cell>
          <cell r="K1452" t="str">
            <v>China</v>
          </cell>
          <cell r="M1452" t="str">
            <v>1.39</v>
          </cell>
        </row>
        <row r="1453">
          <cell r="A1453" t="str">
            <v>92UDP 075P075M</v>
          </cell>
          <cell r="B1453" t="str">
            <v>ASMVIRC</v>
          </cell>
          <cell r="C1453" t="str">
            <v>N</v>
          </cell>
          <cell r="D1453" t="str">
            <v>UNION BV C/W DRN PxM 3/4</v>
          </cell>
          <cell r="F1453" t="str">
            <v>BALK</v>
          </cell>
          <cell r="G1453" t="str">
            <v>BRASS DZR</v>
          </cell>
          <cell r="H1453">
            <v>126.57</v>
          </cell>
          <cell r="I1453">
            <v>0</v>
          </cell>
          <cell r="J1453">
            <v>43439</v>
          </cell>
          <cell r="K1453" t="str">
            <v>China</v>
          </cell>
          <cell r="M1453" t="str">
            <v>1.39</v>
          </cell>
        </row>
        <row r="1454">
          <cell r="A1454" t="str">
            <v>92UDP 075P075P</v>
          </cell>
          <cell r="B1454" t="str">
            <v>ASMVIRC</v>
          </cell>
          <cell r="C1454" t="str">
            <v>N</v>
          </cell>
          <cell r="D1454" t="str">
            <v>UNION BV C/W DRN PxP 3/4</v>
          </cell>
          <cell r="E1454" t="str">
            <v>670779719559</v>
          </cell>
          <cell r="F1454" t="str">
            <v>BALK</v>
          </cell>
          <cell r="G1454" t="str">
            <v>BRASS DZR</v>
          </cell>
          <cell r="H1454">
            <v>126.57</v>
          </cell>
          <cell r="I1454">
            <v>0</v>
          </cell>
          <cell r="J1454">
            <v>43430</v>
          </cell>
          <cell r="K1454" t="str">
            <v>China</v>
          </cell>
          <cell r="M1454" t="str">
            <v>1.39</v>
          </cell>
        </row>
        <row r="1455">
          <cell r="A1455" t="str">
            <v>92UDP 075P100F</v>
          </cell>
          <cell r="B1455" t="str">
            <v>ASMVIRC</v>
          </cell>
          <cell r="C1455" t="str">
            <v>N</v>
          </cell>
          <cell r="D1455" t="str">
            <v>UNION BV C/W DRN PxF 3/4-US1</v>
          </cell>
          <cell r="F1455" t="str">
            <v>BALK</v>
          </cell>
          <cell r="G1455" t="str">
            <v>BRASS DZR</v>
          </cell>
          <cell r="H1455">
            <v>126.57</v>
          </cell>
          <cell r="I1455">
            <v>0</v>
          </cell>
          <cell r="J1455">
            <v>43439</v>
          </cell>
          <cell r="K1455" t="str">
            <v>China</v>
          </cell>
          <cell r="M1455" t="str">
            <v>1.39</v>
          </cell>
        </row>
        <row r="1456">
          <cell r="A1456" t="str">
            <v>92UDP 100P050M</v>
          </cell>
          <cell r="B1456" t="str">
            <v>ASMVIRC</v>
          </cell>
          <cell r="C1456" t="str">
            <v>N</v>
          </cell>
          <cell r="D1456" t="str">
            <v>UNION BV C/W DRN PxM 1 -DS2</v>
          </cell>
          <cell r="F1456" t="str">
            <v>BALK</v>
          </cell>
          <cell r="G1456" t="str">
            <v>BRASS DZR</v>
          </cell>
          <cell r="H1456">
            <v>168.16</v>
          </cell>
          <cell r="I1456">
            <v>0</v>
          </cell>
          <cell r="J1456">
            <v>43446</v>
          </cell>
          <cell r="K1456" t="str">
            <v>China</v>
          </cell>
          <cell r="M1456" t="str">
            <v>1.86</v>
          </cell>
        </row>
        <row r="1457">
          <cell r="A1457" t="str">
            <v>92UDP 100P075M</v>
          </cell>
          <cell r="B1457" t="str">
            <v>ASMVIRC</v>
          </cell>
          <cell r="C1457" t="str">
            <v>N</v>
          </cell>
          <cell r="D1457" t="str">
            <v>UNION BV C/W DRN PxM 1 -DS1</v>
          </cell>
          <cell r="F1457" t="str">
            <v>BALK</v>
          </cell>
          <cell r="G1457" t="str">
            <v>BRASS DZR</v>
          </cell>
          <cell r="H1457">
            <v>168.16</v>
          </cell>
          <cell r="I1457">
            <v>0</v>
          </cell>
          <cell r="J1457">
            <v>43446</v>
          </cell>
          <cell r="K1457" t="str">
            <v>China</v>
          </cell>
          <cell r="M1457" t="str">
            <v>1.86</v>
          </cell>
        </row>
        <row r="1458">
          <cell r="A1458" t="str">
            <v>92UDP 100P075P</v>
          </cell>
          <cell r="B1458" t="str">
            <v>ASMVIRC</v>
          </cell>
          <cell r="C1458" t="str">
            <v>N</v>
          </cell>
          <cell r="D1458" t="str">
            <v>UNION BV C/W DRN PxP 1 -DS1</v>
          </cell>
          <cell r="F1458" t="str">
            <v>BALK</v>
          </cell>
          <cell r="G1458" t="str">
            <v>BRASS DZR</v>
          </cell>
          <cell r="H1458">
            <v>168.16</v>
          </cell>
          <cell r="I1458">
            <v>0</v>
          </cell>
          <cell r="J1458">
            <v>43430</v>
          </cell>
          <cell r="K1458" t="str">
            <v>China</v>
          </cell>
          <cell r="M1458" t="str">
            <v>1.86</v>
          </cell>
        </row>
        <row r="1459">
          <cell r="A1459" t="str">
            <v>92UDP 100P100F</v>
          </cell>
          <cell r="B1459" t="str">
            <v>ASMVIRC</v>
          </cell>
          <cell r="C1459" t="str">
            <v>N</v>
          </cell>
          <cell r="D1459" t="str">
            <v>UNION BV C/W DRN PxF 1</v>
          </cell>
          <cell r="F1459" t="str">
            <v>BALK</v>
          </cell>
          <cell r="G1459" t="str">
            <v>BRASS DZR</v>
          </cell>
          <cell r="H1459">
            <v>168.16</v>
          </cell>
          <cell r="I1459">
            <v>0</v>
          </cell>
          <cell r="J1459">
            <v>43446</v>
          </cell>
          <cell r="K1459" t="str">
            <v>China</v>
          </cell>
          <cell r="M1459" t="str">
            <v>1.86</v>
          </cell>
        </row>
        <row r="1460">
          <cell r="A1460" t="str">
            <v>92UDP 100P100M</v>
          </cell>
          <cell r="B1460" t="str">
            <v>ASMVIRC</v>
          </cell>
          <cell r="C1460" t="str">
            <v>N</v>
          </cell>
          <cell r="D1460" t="str">
            <v>UNION BV C/W DRN PxM 1</v>
          </cell>
          <cell r="F1460" t="str">
            <v>BALK</v>
          </cell>
          <cell r="G1460" t="str">
            <v>BRASS DZR</v>
          </cell>
          <cell r="H1460">
            <v>168.16</v>
          </cell>
          <cell r="I1460">
            <v>0</v>
          </cell>
          <cell r="J1460">
            <v>43446</v>
          </cell>
          <cell r="K1460" t="str">
            <v>China</v>
          </cell>
          <cell r="M1460" t="str">
            <v>1.86</v>
          </cell>
        </row>
        <row r="1461">
          <cell r="A1461" t="str">
            <v>92UDP 100P100P</v>
          </cell>
          <cell r="B1461" t="str">
            <v>ASMVIRC</v>
          </cell>
          <cell r="C1461" t="str">
            <v>N</v>
          </cell>
          <cell r="D1461" t="str">
            <v>UNION BV C/W DRN PxP 1</v>
          </cell>
          <cell r="E1461" t="str">
            <v>670779719566</v>
          </cell>
          <cell r="F1461" t="str">
            <v>BALK</v>
          </cell>
          <cell r="G1461" t="str">
            <v>BRASS DZR</v>
          </cell>
          <cell r="H1461">
            <v>168.16</v>
          </cell>
          <cell r="I1461">
            <v>0</v>
          </cell>
          <cell r="J1461">
            <v>43430</v>
          </cell>
          <cell r="K1461" t="str">
            <v>China</v>
          </cell>
          <cell r="M1461" t="str">
            <v>1.86</v>
          </cell>
        </row>
        <row r="1462">
          <cell r="A1462" t="str">
            <v>92UDP 100P125F</v>
          </cell>
          <cell r="B1462" t="str">
            <v>ASMVIRC</v>
          </cell>
          <cell r="C1462" t="str">
            <v>N</v>
          </cell>
          <cell r="D1462" t="str">
            <v>UNION BV C/W DRN PxF 1 -US1</v>
          </cell>
          <cell r="F1462" t="str">
            <v>BALK</v>
          </cell>
          <cell r="G1462" t="str">
            <v>BRASS DZR</v>
          </cell>
          <cell r="H1462">
            <v>168.16</v>
          </cell>
          <cell r="I1462">
            <v>0</v>
          </cell>
          <cell r="J1462">
            <v>43446</v>
          </cell>
          <cell r="K1462" t="str">
            <v>China</v>
          </cell>
          <cell r="M1462" t="str">
            <v>1.86</v>
          </cell>
        </row>
        <row r="1463">
          <cell r="A1463" t="str">
            <v>92UDP 125P075M</v>
          </cell>
          <cell r="B1463" t="str">
            <v>ASMVIRC</v>
          </cell>
          <cell r="C1463" t="str">
            <v>N</v>
          </cell>
          <cell r="D1463" t="str">
            <v>UNION BV C/W DRN PxM 1-1/4-DS2</v>
          </cell>
          <cell r="F1463" t="str">
            <v>BALK</v>
          </cell>
          <cell r="G1463" t="str">
            <v>BRASS DZR</v>
          </cell>
          <cell r="H1463">
            <v>241.25</v>
          </cell>
          <cell r="I1463">
            <v>0</v>
          </cell>
          <cell r="J1463">
            <v>43446</v>
          </cell>
          <cell r="K1463" t="str">
            <v>China</v>
          </cell>
          <cell r="M1463" t="str">
            <v>2.62</v>
          </cell>
        </row>
        <row r="1464">
          <cell r="A1464" t="str">
            <v>92UDP 125P100M</v>
          </cell>
          <cell r="B1464" t="str">
            <v>ASMVIRC</v>
          </cell>
          <cell r="C1464" t="str">
            <v>N</v>
          </cell>
          <cell r="D1464" t="str">
            <v>UNION BV C/W DRN PxM 1-1/4-DS1</v>
          </cell>
          <cell r="F1464" t="str">
            <v>BALK</v>
          </cell>
          <cell r="G1464" t="str">
            <v>BRASS DZR</v>
          </cell>
          <cell r="H1464">
            <v>241.25</v>
          </cell>
          <cell r="I1464">
            <v>0</v>
          </cell>
          <cell r="J1464">
            <v>43446</v>
          </cell>
          <cell r="K1464" t="str">
            <v>China</v>
          </cell>
          <cell r="M1464" t="str">
            <v>2.62</v>
          </cell>
        </row>
        <row r="1465">
          <cell r="A1465" t="str">
            <v>92UDP 125P125F</v>
          </cell>
          <cell r="B1465" t="str">
            <v>ASMVIRC</v>
          </cell>
          <cell r="C1465" t="str">
            <v>N</v>
          </cell>
          <cell r="D1465" t="str">
            <v>UNION BV C/W DRN PxF 1-1/4</v>
          </cell>
          <cell r="F1465" t="str">
            <v>BALK</v>
          </cell>
          <cell r="G1465" t="str">
            <v>BRASS DZR</v>
          </cell>
          <cell r="H1465">
            <v>241.25</v>
          </cell>
          <cell r="I1465">
            <v>0</v>
          </cell>
          <cell r="J1465">
            <v>43446</v>
          </cell>
          <cell r="K1465" t="str">
            <v>China</v>
          </cell>
          <cell r="M1465" t="str">
            <v>2.62</v>
          </cell>
        </row>
        <row r="1466">
          <cell r="A1466" t="str">
            <v>92UDP 125P125M</v>
          </cell>
          <cell r="B1466" t="str">
            <v>ASMVIRC</v>
          </cell>
          <cell r="C1466" t="str">
            <v>N</v>
          </cell>
          <cell r="D1466" t="str">
            <v>UNION BV C/W DRN PxM 1-1/4</v>
          </cell>
          <cell r="F1466" t="str">
            <v>BALK</v>
          </cell>
          <cell r="G1466" t="str">
            <v>BRASS DZR</v>
          </cell>
          <cell r="H1466">
            <v>241.25</v>
          </cell>
          <cell r="I1466">
            <v>0</v>
          </cell>
          <cell r="J1466">
            <v>43446</v>
          </cell>
          <cell r="K1466" t="str">
            <v>China</v>
          </cell>
          <cell r="M1466" t="str">
            <v>2.62</v>
          </cell>
        </row>
        <row r="1467">
          <cell r="A1467" t="str">
            <v>92UDP 125P125P</v>
          </cell>
          <cell r="B1467" t="str">
            <v>ASMVIRC</v>
          </cell>
          <cell r="C1467" t="str">
            <v>N</v>
          </cell>
          <cell r="D1467" t="str">
            <v>UNION BV C/W DRN PxP 1-1/4</v>
          </cell>
          <cell r="E1467" t="str">
            <v>670779719573</v>
          </cell>
          <cell r="F1467" t="str">
            <v>BALK</v>
          </cell>
          <cell r="G1467" t="str">
            <v>BRASS DZR</v>
          </cell>
          <cell r="H1467">
            <v>241.25</v>
          </cell>
          <cell r="I1467">
            <v>0</v>
          </cell>
          <cell r="J1467">
            <v>43430</v>
          </cell>
          <cell r="K1467" t="str">
            <v>China</v>
          </cell>
          <cell r="M1467" t="str">
            <v>2.62</v>
          </cell>
        </row>
        <row r="1468">
          <cell r="A1468" t="str">
            <v>92UDP 125P150F</v>
          </cell>
          <cell r="B1468" t="str">
            <v>ASMVIRC</v>
          </cell>
          <cell r="C1468" t="str">
            <v>N</v>
          </cell>
          <cell r="D1468" t="str">
            <v>UNION BV C/W DRN PxF 1-1/4-US1</v>
          </cell>
          <cell r="F1468" t="str">
            <v>BALK</v>
          </cell>
          <cell r="G1468" t="str">
            <v>BRASS DZR</v>
          </cell>
          <cell r="H1468">
            <v>241.25</v>
          </cell>
          <cell r="I1468">
            <v>0</v>
          </cell>
          <cell r="J1468">
            <v>43446</v>
          </cell>
          <cell r="K1468" t="str">
            <v>China</v>
          </cell>
          <cell r="M1468" t="str">
            <v>2.62</v>
          </cell>
        </row>
        <row r="1469">
          <cell r="A1469" t="str">
            <v>92UDP 150P100M</v>
          </cell>
          <cell r="B1469" t="str">
            <v>ASMVIRC</v>
          </cell>
          <cell r="C1469" t="str">
            <v>N</v>
          </cell>
          <cell r="D1469" t="str">
            <v>UNION BV C/W DRN PxM 1-1/2-DS2</v>
          </cell>
          <cell r="F1469" t="str">
            <v>BALK</v>
          </cell>
          <cell r="G1469" t="str">
            <v>BRASS DZR</v>
          </cell>
          <cell r="H1469">
            <v>303.79000000000002</v>
          </cell>
          <cell r="I1469">
            <v>0</v>
          </cell>
          <cell r="J1469">
            <v>43448</v>
          </cell>
          <cell r="K1469" t="str">
            <v>China</v>
          </cell>
          <cell r="M1469" t="str">
            <v>3.76</v>
          </cell>
        </row>
        <row r="1470">
          <cell r="A1470" t="str">
            <v>92UDP 150P125M</v>
          </cell>
          <cell r="B1470" t="str">
            <v>ASMVIRC</v>
          </cell>
          <cell r="C1470" t="str">
            <v>N</v>
          </cell>
          <cell r="D1470" t="str">
            <v>UNION BV C/W DRN PxM 1-1/2-DS1</v>
          </cell>
          <cell r="F1470" t="str">
            <v>BALK</v>
          </cell>
          <cell r="G1470" t="str">
            <v>BRASS DZR</v>
          </cell>
          <cell r="H1470">
            <v>303.79000000000002</v>
          </cell>
          <cell r="I1470">
            <v>0</v>
          </cell>
          <cell r="J1470">
            <v>43448</v>
          </cell>
          <cell r="K1470" t="str">
            <v>China</v>
          </cell>
          <cell r="M1470" t="str">
            <v>3.76</v>
          </cell>
        </row>
        <row r="1471">
          <cell r="A1471" t="str">
            <v>92UDP 150P150F</v>
          </cell>
          <cell r="B1471" t="str">
            <v>ASMVIRC</v>
          </cell>
          <cell r="C1471" t="str">
            <v>N</v>
          </cell>
          <cell r="D1471" t="str">
            <v>UNION BV C/W DRN PxF 1-1/2</v>
          </cell>
          <cell r="F1471" t="str">
            <v>BALK</v>
          </cell>
          <cell r="G1471" t="str">
            <v>BRASS DZR</v>
          </cell>
          <cell r="H1471">
            <v>303.79000000000002</v>
          </cell>
          <cell r="I1471">
            <v>0</v>
          </cell>
          <cell r="J1471">
            <v>43448</v>
          </cell>
          <cell r="K1471" t="str">
            <v>China</v>
          </cell>
          <cell r="M1471" t="str">
            <v>3.76</v>
          </cell>
        </row>
        <row r="1472">
          <cell r="A1472" t="str">
            <v>92UDP 150P150M</v>
          </cell>
          <cell r="B1472" t="str">
            <v>ASMVIRC</v>
          </cell>
          <cell r="C1472" t="str">
            <v>N</v>
          </cell>
          <cell r="D1472" t="str">
            <v>UNION BV C/W DRN PxM 1-1/2</v>
          </cell>
          <cell r="F1472" t="str">
            <v>BALK</v>
          </cell>
          <cell r="G1472" t="str">
            <v>BRASS DZR</v>
          </cell>
          <cell r="H1472">
            <v>303.79000000000002</v>
          </cell>
          <cell r="I1472">
            <v>0</v>
          </cell>
          <cell r="J1472">
            <v>43448</v>
          </cell>
          <cell r="K1472" t="str">
            <v>China</v>
          </cell>
          <cell r="M1472" t="str">
            <v>3.76</v>
          </cell>
        </row>
        <row r="1473">
          <cell r="A1473" t="str">
            <v>92UDP 150P150P</v>
          </cell>
          <cell r="B1473" t="str">
            <v>ASMVIRC</v>
          </cell>
          <cell r="C1473" t="str">
            <v>N</v>
          </cell>
          <cell r="D1473" t="str">
            <v>UNION BV C/W DRN PxP 1-1/2</v>
          </cell>
          <cell r="E1473" t="str">
            <v>670779719580</v>
          </cell>
          <cell r="F1473" t="str">
            <v>BALK</v>
          </cell>
          <cell r="G1473" t="str">
            <v>BRASS DZR</v>
          </cell>
          <cell r="H1473">
            <v>303.79000000000002</v>
          </cell>
          <cell r="I1473">
            <v>0</v>
          </cell>
          <cell r="J1473">
            <v>43430</v>
          </cell>
          <cell r="K1473" t="str">
            <v>China</v>
          </cell>
          <cell r="M1473" t="str">
            <v>3.76</v>
          </cell>
        </row>
        <row r="1474">
          <cell r="A1474" t="str">
            <v>92UDP 150P200F</v>
          </cell>
          <cell r="B1474" t="str">
            <v>ASMVIRC</v>
          </cell>
          <cell r="C1474" t="str">
            <v>N</v>
          </cell>
          <cell r="D1474" t="str">
            <v>UNION BV C/W DRN PxF 1-1/2-US1</v>
          </cell>
          <cell r="F1474" t="str">
            <v>BALK</v>
          </cell>
          <cell r="G1474" t="str">
            <v>BRASS DZR</v>
          </cell>
          <cell r="H1474">
            <v>303.79000000000002</v>
          </cell>
          <cell r="I1474">
            <v>0</v>
          </cell>
          <cell r="J1474">
            <v>43448</v>
          </cell>
          <cell r="K1474" t="str">
            <v>China</v>
          </cell>
          <cell r="M1474" t="str">
            <v>3.76</v>
          </cell>
        </row>
        <row r="1475">
          <cell r="A1475" t="str">
            <v>92UDP 200P125M</v>
          </cell>
          <cell r="B1475" t="str">
            <v>ASMVIRC</v>
          </cell>
          <cell r="C1475" t="str">
            <v>N</v>
          </cell>
          <cell r="D1475" t="str">
            <v>UNION BV C/W DRN PxM 2 -DS2</v>
          </cell>
          <cell r="F1475" t="str">
            <v>BALK</v>
          </cell>
          <cell r="G1475" t="str">
            <v>BRASS DZR</v>
          </cell>
          <cell r="H1475">
            <v>458.72</v>
          </cell>
          <cell r="I1475">
            <v>0</v>
          </cell>
          <cell r="J1475">
            <v>43448</v>
          </cell>
          <cell r="K1475" t="str">
            <v>China</v>
          </cell>
          <cell r="M1475" t="str">
            <v>4.86</v>
          </cell>
        </row>
        <row r="1476">
          <cell r="A1476" t="str">
            <v>92UDP 200P150F</v>
          </cell>
          <cell r="B1476" t="str">
            <v>ASMVIRC</v>
          </cell>
          <cell r="C1476" t="str">
            <v>N</v>
          </cell>
          <cell r="D1476" t="str">
            <v>UNION BV C/W DRN PxF 2 -DS1</v>
          </cell>
          <cell r="F1476" t="str">
            <v>BALK</v>
          </cell>
          <cell r="G1476" t="str">
            <v>BRASS DZR</v>
          </cell>
          <cell r="H1476">
            <v>458.72</v>
          </cell>
          <cell r="I1476">
            <v>0</v>
          </cell>
          <cell r="J1476">
            <v>43448</v>
          </cell>
          <cell r="K1476" t="str">
            <v>China</v>
          </cell>
          <cell r="M1476" t="str">
            <v>4.86</v>
          </cell>
        </row>
        <row r="1477">
          <cell r="A1477" t="str">
            <v>92UDP 200P150M</v>
          </cell>
          <cell r="B1477" t="str">
            <v>ASMVIRC</v>
          </cell>
          <cell r="C1477" t="str">
            <v>N</v>
          </cell>
          <cell r="D1477" t="str">
            <v>UNION BV C/W DRN PxM 2 -DS1</v>
          </cell>
          <cell r="F1477" t="str">
            <v>BALK</v>
          </cell>
          <cell r="G1477" t="str">
            <v>BRASS DZR</v>
          </cell>
          <cell r="H1477">
            <v>458.72</v>
          </cell>
          <cell r="I1477">
            <v>0</v>
          </cell>
          <cell r="J1477">
            <v>43448</v>
          </cell>
          <cell r="K1477" t="str">
            <v>China</v>
          </cell>
          <cell r="M1477" t="str">
            <v>4.86</v>
          </cell>
        </row>
        <row r="1478">
          <cell r="A1478" t="str">
            <v>92UDP 200P150P</v>
          </cell>
          <cell r="B1478" t="str">
            <v>ASMVIRC</v>
          </cell>
          <cell r="C1478" t="str">
            <v>N</v>
          </cell>
          <cell r="D1478" t="str">
            <v>UNION BV C/W DRN PxP 2 -DS1</v>
          </cell>
          <cell r="F1478" t="str">
            <v>BALK</v>
          </cell>
          <cell r="G1478" t="str">
            <v>BRASS DZR</v>
          </cell>
          <cell r="H1478">
            <v>458.72</v>
          </cell>
          <cell r="I1478">
            <v>0</v>
          </cell>
          <cell r="J1478">
            <v>43430</v>
          </cell>
          <cell r="K1478" t="str">
            <v>China</v>
          </cell>
          <cell r="M1478" t="str">
            <v>4.86</v>
          </cell>
        </row>
        <row r="1479">
          <cell r="A1479" t="str">
            <v>92UDP 200P200F</v>
          </cell>
          <cell r="B1479" t="str">
            <v>ASMVIRC</v>
          </cell>
          <cell r="C1479" t="str">
            <v>N</v>
          </cell>
          <cell r="D1479" t="str">
            <v>UNION BV C/W DRN PxF 2</v>
          </cell>
          <cell r="F1479" t="str">
            <v>BALK</v>
          </cell>
          <cell r="G1479" t="str">
            <v>BRASS DZR</v>
          </cell>
          <cell r="H1479">
            <v>458.72</v>
          </cell>
          <cell r="I1479">
            <v>0</v>
          </cell>
          <cell r="J1479">
            <v>43448</v>
          </cell>
          <cell r="K1479" t="str">
            <v>China</v>
          </cell>
          <cell r="M1479" t="str">
            <v>4.86</v>
          </cell>
        </row>
        <row r="1480">
          <cell r="A1480" t="str">
            <v>92UDP 200P200M</v>
          </cell>
          <cell r="B1480" t="str">
            <v>ASMVIRC</v>
          </cell>
          <cell r="C1480" t="str">
            <v>N</v>
          </cell>
          <cell r="D1480" t="str">
            <v>UNION BV C/W DRN PxM 2</v>
          </cell>
          <cell r="F1480" t="str">
            <v>BALK</v>
          </cell>
          <cell r="G1480" t="str">
            <v>BRASS DZR</v>
          </cell>
          <cell r="H1480">
            <v>458.72</v>
          </cell>
          <cell r="I1480">
            <v>0</v>
          </cell>
          <cell r="J1480">
            <v>43448</v>
          </cell>
          <cell r="K1480" t="str">
            <v>China</v>
          </cell>
          <cell r="M1480" t="str">
            <v>4.86</v>
          </cell>
        </row>
        <row r="1481">
          <cell r="A1481" t="str">
            <v>92UDP 200P200P</v>
          </cell>
          <cell r="B1481" t="str">
            <v>ASMVIRC</v>
          </cell>
          <cell r="C1481" t="str">
            <v>N</v>
          </cell>
          <cell r="D1481" t="str">
            <v>UNION BV C/W DRN PxP 2</v>
          </cell>
          <cell r="E1481" t="str">
            <v>670779719597</v>
          </cell>
          <cell r="F1481" t="str">
            <v>BALK</v>
          </cell>
          <cell r="G1481" t="str">
            <v>BRASS DZR</v>
          </cell>
          <cell r="H1481">
            <v>458.72</v>
          </cell>
          <cell r="I1481">
            <v>0</v>
          </cell>
          <cell r="J1481">
            <v>43430</v>
          </cell>
          <cell r="K1481" t="str">
            <v>China</v>
          </cell>
          <cell r="M1481" t="str">
            <v>4.86</v>
          </cell>
        </row>
        <row r="1482">
          <cell r="A1482" t="str">
            <v>92UDS 050S050F</v>
          </cell>
          <cell r="B1482" t="str">
            <v>ASMVIRC</v>
          </cell>
          <cell r="C1482" t="str">
            <v>N</v>
          </cell>
          <cell r="D1482" t="str">
            <v>UNION BV C/W DRN SxF 1/2</v>
          </cell>
          <cell r="F1482" t="str">
            <v>BALK</v>
          </cell>
          <cell r="G1482" t="str">
            <v>BRASS DZR</v>
          </cell>
          <cell r="H1482">
            <v>98.9</v>
          </cell>
          <cell r="I1482">
            <v>0</v>
          </cell>
          <cell r="J1482">
            <v>43438</v>
          </cell>
          <cell r="K1482" t="str">
            <v>China</v>
          </cell>
          <cell r="M1482" t="str">
            <v>1.07</v>
          </cell>
        </row>
        <row r="1483">
          <cell r="A1483" t="str">
            <v>92UDS 050S050M</v>
          </cell>
          <cell r="B1483" t="str">
            <v>ASMVIRC</v>
          </cell>
          <cell r="C1483" t="str">
            <v>N</v>
          </cell>
          <cell r="D1483" t="str">
            <v>UNION BV C/W DRN SxM 1/2</v>
          </cell>
          <cell r="F1483" t="str">
            <v>BALK</v>
          </cell>
          <cell r="G1483" t="str">
            <v>BRASS DZR</v>
          </cell>
          <cell r="H1483">
            <v>98.9</v>
          </cell>
          <cell r="I1483">
            <v>0</v>
          </cell>
          <cell r="J1483">
            <v>43438</v>
          </cell>
          <cell r="K1483" t="str">
            <v>China</v>
          </cell>
          <cell r="M1483" t="str">
            <v>1.07</v>
          </cell>
        </row>
        <row r="1484">
          <cell r="A1484" t="str">
            <v>92UDS 050S050S</v>
          </cell>
          <cell r="B1484" t="str">
            <v>ASMVIRC</v>
          </cell>
          <cell r="C1484" t="str">
            <v>N</v>
          </cell>
          <cell r="D1484" t="str">
            <v>UNION BV C/W DRN SxS 1/2</v>
          </cell>
          <cell r="E1484" t="str">
            <v>670779719481</v>
          </cell>
          <cell r="F1484" t="str">
            <v>BALK</v>
          </cell>
          <cell r="G1484" t="str">
            <v>BRASS DZR</v>
          </cell>
          <cell r="H1484">
            <v>98.9</v>
          </cell>
          <cell r="I1484">
            <v>0</v>
          </cell>
          <cell r="J1484">
            <v>43429</v>
          </cell>
          <cell r="K1484" t="str">
            <v>China</v>
          </cell>
          <cell r="M1484" t="str">
            <v>1.07</v>
          </cell>
        </row>
        <row r="1485">
          <cell r="A1485" t="str">
            <v>92UDS 050S075F</v>
          </cell>
          <cell r="B1485" t="str">
            <v>ASMVIRC</v>
          </cell>
          <cell r="C1485" t="str">
            <v>N</v>
          </cell>
          <cell r="D1485" t="str">
            <v>UNION BV C/W DRN SxF 1/2-US1</v>
          </cell>
          <cell r="F1485" t="str">
            <v>BALK</v>
          </cell>
          <cell r="G1485" t="str">
            <v>BRASS DZR</v>
          </cell>
          <cell r="H1485">
            <v>98.9</v>
          </cell>
          <cell r="I1485">
            <v>0</v>
          </cell>
          <cell r="J1485">
            <v>43438</v>
          </cell>
          <cell r="K1485" t="str">
            <v>China</v>
          </cell>
          <cell r="M1485" t="str">
            <v>1.07</v>
          </cell>
        </row>
        <row r="1486">
          <cell r="A1486" t="str">
            <v>92UDS 075S050F</v>
          </cell>
          <cell r="B1486" t="str">
            <v>ASMVIRC</v>
          </cell>
          <cell r="C1486" t="str">
            <v>N</v>
          </cell>
          <cell r="D1486" t="str">
            <v>UNION BV C/W DRN SxF 3/4-DS1</v>
          </cell>
          <cell r="F1486" t="str">
            <v>BALK</v>
          </cell>
          <cell r="G1486" t="str">
            <v>BRASS DZR</v>
          </cell>
          <cell r="H1486">
            <v>120.56</v>
          </cell>
          <cell r="I1486">
            <v>0</v>
          </cell>
          <cell r="J1486">
            <v>43438</v>
          </cell>
          <cell r="K1486" t="str">
            <v>China</v>
          </cell>
          <cell r="M1486" t="str">
            <v>1.32</v>
          </cell>
        </row>
        <row r="1487">
          <cell r="A1487" t="str">
            <v>92UDS 075S050M</v>
          </cell>
          <cell r="B1487" t="str">
            <v>ASMVIRC</v>
          </cell>
          <cell r="C1487" t="str">
            <v>N</v>
          </cell>
          <cell r="D1487" t="str">
            <v>UNION BV C/W DRN SxM 3/4-DS1</v>
          </cell>
          <cell r="F1487" t="str">
            <v>BALK</v>
          </cell>
          <cell r="G1487" t="str">
            <v>BRASS DZR</v>
          </cell>
          <cell r="H1487">
            <v>120.56</v>
          </cell>
          <cell r="I1487">
            <v>0</v>
          </cell>
          <cell r="J1487">
            <v>43438</v>
          </cell>
          <cell r="K1487" t="str">
            <v>China</v>
          </cell>
          <cell r="M1487" t="str">
            <v>1.32</v>
          </cell>
        </row>
        <row r="1488">
          <cell r="A1488" t="str">
            <v>92UDS 075S050S</v>
          </cell>
          <cell r="B1488" t="str">
            <v>ASMVIRC</v>
          </cell>
          <cell r="C1488" t="str">
            <v>N</v>
          </cell>
          <cell r="D1488" t="str">
            <v>UNION BV C/W DRN SxS 3/4 -DS1</v>
          </cell>
          <cell r="F1488" t="str">
            <v>BALK</v>
          </cell>
          <cell r="G1488" t="str">
            <v>BRASS DZR</v>
          </cell>
          <cell r="H1488">
            <v>120.56</v>
          </cell>
          <cell r="I1488">
            <v>0</v>
          </cell>
          <cell r="J1488">
            <v>43429</v>
          </cell>
          <cell r="K1488" t="str">
            <v>China</v>
          </cell>
          <cell r="M1488" t="str">
            <v>1.32</v>
          </cell>
        </row>
        <row r="1489">
          <cell r="A1489" t="str">
            <v>92UDS 075S075F</v>
          </cell>
          <cell r="B1489" t="str">
            <v>ASMVIRC</v>
          </cell>
          <cell r="C1489" t="str">
            <v>N</v>
          </cell>
          <cell r="D1489" t="str">
            <v>UNION BV C/W DRN SxF 3/4</v>
          </cell>
          <cell r="F1489" t="str">
            <v>BALK</v>
          </cell>
          <cell r="G1489" t="str">
            <v>BRASS DZR</v>
          </cell>
          <cell r="H1489">
            <v>120.56</v>
          </cell>
          <cell r="I1489">
            <v>0</v>
          </cell>
          <cell r="J1489">
            <v>43438</v>
          </cell>
          <cell r="K1489" t="str">
            <v>China</v>
          </cell>
          <cell r="M1489" t="str">
            <v>1.32</v>
          </cell>
        </row>
        <row r="1490">
          <cell r="A1490" t="str">
            <v>92UDS 075S075M</v>
          </cell>
          <cell r="B1490" t="str">
            <v>ASMVIRC</v>
          </cell>
          <cell r="C1490" t="str">
            <v>N</v>
          </cell>
          <cell r="D1490" t="str">
            <v>UNION BV C/W DRN SxM 3/4</v>
          </cell>
          <cell r="F1490" t="str">
            <v>BALK</v>
          </cell>
          <cell r="G1490" t="str">
            <v>BRASS DZR</v>
          </cell>
          <cell r="H1490">
            <v>120.56</v>
          </cell>
          <cell r="I1490">
            <v>0</v>
          </cell>
          <cell r="J1490">
            <v>43438</v>
          </cell>
          <cell r="K1490" t="str">
            <v>China</v>
          </cell>
          <cell r="M1490" t="str">
            <v>1.32</v>
          </cell>
        </row>
        <row r="1491">
          <cell r="A1491" t="str">
            <v>92UDS 075S075S</v>
          </cell>
          <cell r="B1491" t="str">
            <v>ASMVIRC</v>
          </cell>
          <cell r="C1491" t="str">
            <v>N</v>
          </cell>
          <cell r="D1491" t="str">
            <v>UNION BV C/W DRN SxS 3/4</v>
          </cell>
          <cell r="E1491" t="str">
            <v>670779719498</v>
          </cell>
          <cell r="F1491" t="str">
            <v>BALK</v>
          </cell>
          <cell r="G1491" t="str">
            <v>BRASS DZR</v>
          </cell>
          <cell r="H1491">
            <v>120.56</v>
          </cell>
          <cell r="I1491">
            <v>0</v>
          </cell>
          <cell r="J1491">
            <v>43429</v>
          </cell>
          <cell r="K1491" t="str">
            <v>China</v>
          </cell>
          <cell r="M1491" t="str">
            <v>1.32</v>
          </cell>
        </row>
        <row r="1492">
          <cell r="A1492" t="str">
            <v>92UDS 075S100F</v>
          </cell>
          <cell r="B1492" t="str">
            <v>ASMVIRC</v>
          </cell>
          <cell r="C1492" t="str">
            <v>N</v>
          </cell>
          <cell r="D1492" t="str">
            <v>UNION BV C/W DRN SxF 3/4-US1</v>
          </cell>
          <cell r="F1492" t="str">
            <v>BALK</v>
          </cell>
          <cell r="G1492" t="str">
            <v>BRASS DZR</v>
          </cell>
          <cell r="H1492">
            <v>120.56</v>
          </cell>
          <cell r="I1492">
            <v>0</v>
          </cell>
          <cell r="J1492">
            <v>43438</v>
          </cell>
          <cell r="K1492" t="str">
            <v>China</v>
          </cell>
          <cell r="M1492" t="str">
            <v>1.32</v>
          </cell>
        </row>
        <row r="1493">
          <cell r="A1493" t="str">
            <v>92UDS 100S050M</v>
          </cell>
          <cell r="B1493" t="str">
            <v>ASMVIRC</v>
          </cell>
          <cell r="C1493" t="str">
            <v>N</v>
          </cell>
          <cell r="D1493" t="str">
            <v>UNION BV C/W DRN SxM 1 -DS2</v>
          </cell>
          <cell r="F1493" t="str">
            <v>BALK</v>
          </cell>
          <cell r="G1493" t="str">
            <v>BRASS DZR</v>
          </cell>
          <cell r="H1493">
            <v>160.15</v>
          </cell>
          <cell r="I1493">
            <v>0</v>
          </cell>
          <cell r="J1493">
            <v>43438</v>
          </cell>
          <cell r="K1493" t="str">
            <v>China</v>
          </cell>
          <cell r="M1493" t="str">
            <v>1.86</v>
          </cell>
        </row>
        <row r="1494">
          <cell r="A1494" t="str">
            <v>92UDS 100S075M</v>
          </cell>
          <cell r="B1494" t="str">
            <v>ASMVIRC</v>
          </cell>
          <cell r="C1494" t="str">
            <v>N</v>
          </cell>
          <cell r="D1494" t="str">
            <v>UNION BV C/W DRN SxM 1 -DS1</v>
          </cell>
          <cell r="F1494" t="str">
            <v>BALK</v>
          </cell>
          <cell r="G1494" t="str">
            <v>BRASS DZR</v>
          </cell>
          <cell r="H1494">
            <v>160.15</v>
          </cell>
          <cell r="I1494">
            <v>0</v>
          </cell>
          <cell r="J1494">
            <v>43438</v>
          </cell>
          <cell r="K1494" t="str">
            <v>China</v>
          </cell>
          <cell r="M1494" t="str">
            <v>1.86</v>
          </cell>
        </row>
        <row r="1495">
          <cell r="A1495" t="str">
            <v>92UDS 100S100F</v>
          </cell>
          <cell r="B1495" t="str">
            <v>ASMVIRC</v>
          </cell>
          <cell r="C1495" t="str">
            <v>N</v>
          </cell>
          <cell r="D1495" t="str">
            <v>UNION BV C/W DRN SxF 1</v>
          </cell>
          <cell r="F1495" t="str">
            <v>BALK</v>
          </cell>
          <cell r="G1495" t="str">
            <v>BRASS DZR</v>
          </cell>
          <cell r="H1495">
            <v>160.15</v>
          </cell>
          <cell r="I1495">
            <v>0</v>
          </cell>
          <cell r="J1495">
            <v>43438</v>
          </cell>
          <cell r="K1495" t="str">
            <v>China</v>
          </cell>
          <cell r="M1495" t="str">
            <v>1.86</v>
          </cell>
        </row>
        <row r="1496">
          <cell r="A1496" t="str">
            <v>92UDS 100S100M</v>
          </cell>
          <cell r="B1496" t="str">
            <v>ASMVIRC</v>
          </cell>
          <cell r="C1496" t="str">
            <v>N</v>
          </cell>
          <cell r="D1496" t="str">
            <v>UNION BV C/W DRN SxM 1</v>
          </cell>
          <cell r="F1496" t="str">
            <v>BALK</v>
          </cell>
          <cell r="G1496" t="str">
            <v>BRASS DZR</v>
          </cell>
          <cell r="H1496">
            <v>160.15</v>
          </cell>
          <cell r="I1496">
            <v>0</v>
          </cell>
          <cell r="J1496">
            <v>43438</v>
          </cell>
          <cell r="K1496" t="str">
            <v>China</v>
          </cell>
          <cell r="M1496" t="str">
            <v>1.86</v>
          </cell>
        </row>
        <row r="1497">
          <cell r="A1497" t="str">
            <v>92UDS 100S100S</v>
          </cell>
          <cell r="B1497" t="str">
            <v>ASMVIRC</v>
          </cell>
          <cell r="C1497" t="str">
            <v>N</v>
          </cell>
          <cell r="D1497" t="str">
            <v>UNION BV C/W DRN SxS 1</v>
          </cell>
          <cell r="E1497" t="str">
            <v>670779719504</v>
          </cell>
          <cell r="F1497" t="str">
            <v>BALK</v>
          </cell>
          <cell r="G1497" t="str">
            <v>BRASS DZR</v>
          </cell>
          <cell r="H1497">
            <v>160.15</v>
          </cell>
          <cell r="I1497">
            <v>0</v>
          </cell>
          <cell r="J1497">
            <v>43429</v>
          </cell>
          <cell r="K1497" t="str">
            <v>China</v>
          </cell>
          <cell r="M1497" t="str">
            <v>1.86</v>
          </cell>
        </row>
        <row r="1498">
          <cell r="A1498" t="str">
            <v>92UDS 100S125F</v>
          </cell>
          <cell r="B1498" t="str">
            <v>ASMVIRC</v>
          </cell>
          <cell r="C1498" t="str">
            <v>N</v>
          </cell>
          <cell r="D1498" t="str">
            <v>UNION BV C/W DRN SxF 1 -US1</v>
          </cell>
          <cell r="F1498" t="str">
            <v>BALK</v>
          </cell>
          <cell r="G1498" t="str">
            <v>BRASS DZR</v>
          </cell>
          <cell r="H1498">
            <v>160.15</v>
          </cell>
          <cell r="I1498">
            <v>0</v>
          </cell>
          <cell r="J1498">
            <v>43438</v>
          </cell>
          <cell r="K1498" t="str">
            <v>China</v>
          </cell>
          <cell r="M1498" t="str">
            <v>1.86</v>
          </cell>
        </row>
        <row r="1499">
          <cell r="A1499" t="str">
            <v>92UDS 125S075M</v>
          </cell>
          <cell r="B1499" t="str">
            <v>ASMVIRC</v>
          </cell>
          <cell r="C1499" t="str">
            <v>N</v>
          </cell>
          <cell r="D1499" t="str">
            <v>UNION BV C/W DRN SxM 1-1/4-DS2</v>
          </cell>
          <cell r="F1499" t="str">
            <v>BALK</v>
          </cell>
          <cell r="G1499" t="str">
            <v>BRASS DZR</v>
          </cell>
          <cell r="H1499">
            <v>229.78</v>
          </cell>
          <cell r="I1499">
            <v>0</v>
          </cell>
          <cell r="J1499">
            <v>43438</v>
          </cell>
          <cell r="K1499" t="str">
            <v>China</v>
          </cell>
          <cell r="M1499" t="str">
            <v>2.62</v>
          </cell>
        </row>
        <row r="1500">
          <cell r="A1500" t="str">
            <v>92UDS 125S100M</v>
          </cell>
          <cell r="B1500" t="str">
            <v>ASMVIRC</v>
          </cell>
          <cell r="C1500" t="str">
            <v>N</v>
          </cell>
          <cell r="D1500" t="str">
            <v>UNION BV C/W DRN SxM 1-1/4-DS1</v>
          </cell>
          <cell r="F1500" t="str">
            <v>BALK</v>
          </cell>
          <cell r="G1500" t="str">
            <v>BRASS DZR</v>
          </cell>
          <cell r="H1500">
            <v>229.78</v>
          </cell>
          <cell r="I1500">
            <v>0</v>
          </cell>
          <cell r="J1500">
            <v>43438</v>
          </cell>
          <cell r="K1500" t="str">
            <v>China</v>
          </cell>
          <cell r="M1500" t="str">
            <v>2.62</v>
          </cell>
        </row>
        <row r="1501">
          <cell r="A1501" t="str">
            <v>92UDS 125S125F</v>
          </cell>
          <cell r="B1501" t="str">
            <v>ASMVIRC</v>
          </cell>
          <cell r="C1501" t="str">
            <v>N</v>
          </cell>
          <cell r="D1501" t="str">
            <v>UNION BV C/W DRN SxF 1-1/4</v>
          </cell>
          <cell r="F1501" t="str">
            <v>BALK</v>
          </cell>
          <cell r="G1501" t="str">
            <v>BRASS DZR</v>
          </cell>
          <cell r="H1501">
            <v>229.78</v>
          </cell>
          <cell r="I1501">
            <v>0</v>
          </cell>
          <cell r="J1501">
            <v>43438</v>
          </cell>
          <cell r="K1501" t="str">
            <v>China</v>
          </cell>
          <cell r="M1501" t="str">
            <v>2.62</v>
          </cell>
        </row>
        <row r="1502">
          <cell r="A1502" t="str">
            <v>92UDS 125S125M</v>
          </cell>
          <cell r="B1502" t="str">
            <v>ASMVIRC</v>
          </cell>
          <cell r="C1502" t="str">
            <v>N</v>
          </cell>
          <cell r="D1502" t="str">
            <v>UNION BV C/W DRN SxM 1-1/4</v>
          </cell>
          <cell r="F1502" t="str">
            <v>BALK</v>
          </cell>
          <cell r="G1502" t="str">
            <v>BRASS DZR</v>
          </cell>
          <cell r="H1502">
            <v>229.78</v>
          </cell>
          <cell r="I1502">
            <v>0</v>
          </cell>
          <cell r="J1502">
            <v>43438</v>
          </cell>
          <cell r="K1502" t="str">
            <v>China</v>
          </cell>
          <cell r="M1502" t="str">
            <v>2.62</v>
          </cell>
        </row>
        <row r="1503">
          <cell r="A1503" t="str">
            <v>92UDS 125S125S</v>
          </cell>
          <cell r="B1503" t="str">
            <v>ASMVIRC</v>
          </cell>
          <cell r="C1503" t="str">
            <v>N</v>
          </cell>
          <cell r="D1503" t="str">
            <v>UNION BV C/W DRN SxS 1-1/4</v>
          </cell>
          <cell r="E1503" t="str">
            <v>670779719511</v>
          </cell>
          <cell r="F1503" t="str">
            <v>BALK</v>
          </cell>
          <cell r="G1503" t="str">
            <v>BRASS DZR</v>
          </cell>
          <cell r="H1503">
            <v>229.78</v>
          </cell>
          <cell r="I1503">
            <v>0</v>
          </cell>
          <cell r="J1503">
            <v>43430</v>
          </cell>
          <cell r="K1503" t="str">
            <v>China</v>
          </cell>
          <cell r="M1503" t="str">
            <v>2.62</v>
          </cell>
        </row>
        <row r="1504">
          <cell r="A1504" t="str">
            <v>92UDS 125S150F</v>
          </cell>
          <cell r="B1504" t="str">
            <v>ASMVIRC</v>
          </cell>
          <cell r="C1504" t="str">
            <v>N</v>
          </cell>
          <cell r="D1504" t="str">
            <v>UNION BV C/W DRN SxF 1-1/4-US1</v>
          </cell>
          <cell r="F1504" t="str">
            <v>BALK</v>
          </cell>
          <cell r="G1504" t="str">
            <v>BRASS DZR</v>
          </cell>
          <cell r="H1504">
            <v>229.78</v>
          </cell>
          <cell r="I1504">
            <v>0</v>
          </cell>
          <cell r="J1504">
            <v>43438</v>
          </cell>
          <cell r="K1504" t="str">
            <v>China</v>
          </cell>
          <cell r="M1504" t="str">
            <v>2.62</v>
          </cell>
        </row>
        <row r="1505">
          <cell r="A1505" t="str">
            <v>92UDS 150S100M</v>
          </cell>
          <cell r="B1505" t="str">
            <v>ASMVIRC</v>
          </cell>
          <cell r="C1505" t="str">
            <v>N</v>
          </cell>
          <cell r="D1505" t="str">
            <v>UNION BV C/W DRN SxM 1-1/2-DS2</v>
          </cell>
          <cell r="F1505" t="str">
            <v>BALK</v>
          </cell>
          <cell r="G1505" t="str">
            <v>BRASS DZR</v>
          </cell>
          <cell r="H1505">
            <v>289.32</v>
          </cell>
          <cell r="I1505">
            <v>0</v>
          </cell>
          <cell r="J1505">
            <v>43438</v>
          </cell>
          <cell r="K1505" t="str">
            <v>China</v>
          </cell>
          <cell r="M1505" t="str">
            <v>3.76</v>
          </cell>
        </row>
        <row r="1506">
          <cell r="A1506" t="str">
            <v>92UDS 150S125M</v>
          </cell>
          <cell r="B1506" t="str">
            <v>ASMVIRC</v>
          </cell>
          <cell r="C1506" t="str">
            <v>N</v>
          </cell>
          <cell r="D1506" t="str">
            <v>UNION BV C/W DRN SxM 1-1/2-DS1</v>
          </cell>
          <cell r="F1506" t="str">
            <v>BALK</v>
          </cell>
          <cell r="G1506" t="str">
            <v>BRASS DZR</v>
          </cell>
          <cell r="H1506">
            <v>289.32</v>
          </cell>
          <cell r="I1506">
            <v>0</v>
          </cell>
          <cell r="J1506">
            <v>43438</v>
          </cell>
          <cell r="K1506" t="str">
            <v>China</v>
          </cell>
          <cell r="M1506" t="str">
            <v>3.76</v>
          </cell>
        </row>
        <row r="1507">
          <cell r="A1507" t="str">
            <v>92UDS 150S150F</v>
          </cell>
          <cell r="B1507" t="str">
            <v>ASMVIRC</v>
          </cell>
          <cell r="C1507" t="str">
            <v>N</v>
          </cell>
          <cell r="D1507" t="str">
            <v>UNION BV C/W DRN SxF 1-1/2</v>
          </cell>
          <cell r="F1507" t="str">
            <v>BALK</v>
          </cell>
          <cell r="G1507" t="str">
            <v>BRASS DZR</v>
          </cell>
          <cell r="H1507">
            <v>289.32</v>
          </cell>
          <cell r="I1507">
            <v>0</v>
          </cell>
          <cell r="J1507">
            <v>43438</v>
          </cell>
          <cell r="K1507" t="str">
            <v>China</v>
          </cell>
          <cell r="M1507" t="str">
            <v>3.76</v>
          </cell>
        </row>
        <row r="1508">
          <cell r="A1508" t="str">
            <v>92UDS 150S150M</v>
          </cell>
          <cell r="B1508" t="str">
            <v>ASMVIRC</v>
          </cell>
          <cell r="C1508" t="str">
            <v>N</v>
          </cell>
          <cell r="D1508" t="str">
            <v>UNION BV C/W DRN SxM 1-1/2</v>
          </cell>
          <cell r="F1508" t="str">
            <v>BALK</v>
          </cell>
          <cell r="G1508" t="str">
            <v>BRASS DZR</v>
          </cell>
          <cell r="H1508">
            <v>289.32</v>
          </cell>
          <cell r="I1508">
            <v>0</v>
          </cell>
          <cell r="J1508">
            <v>43438</v>
          </cell>
          <cell r="K1508" t="str">
            <v>China</v>
          </cell>
          <cell r="M1508" t="str">
            <v>3.76</v>
          </cell>
        </row>
        <row r="1509">
          <cell r="A1509" t="str">
            <v>92UDS 150S150S</v>
          </cell>
          <cell r="B1509" t="str">
            <v>ASMVIRC</v>
          </cell>
          <cell r="C1509" t="str">
            <v>N</v>
          </cell>
          <cell r="D1509" t="str">
            <v>UNION BV C/W DRN SxS 1-1/2</v>
          </cell>
          <cell r="E1509" t="str">
            <v>670779719528</v>
          </cell>
          <cell r="F1509" t="str">
            <v>BALK</v>
          </cell>
          <cell r="G1509" t="str">
            <v>BRASS DZR</v>
          </cell>
          <cell r="H1509">
            <v>289.32</v>
          </cell>
          <cell r="I1509">
            <v>0</v>
          </cell>
          <cell r="J1509">
            <v>43430</v>
          </cell>
          <cell r="K1509" t="str">
            <v>China</v>
          </cell>
          <cell r="M1509" t="str">
            <v>3.76</v>
          </cell>
        </row>
        <row r="1510">
          <cell r="A1510" t="str">
            <v>92UDS 150S200F</v>
          </cell>
          <cell r="B1510" t="str">
            <v>ASMVIRC</v>
          </cell>
          <cell r="C1510" t="str">
            <v>N</v>
          </cell>
          <cell r="D1510" t="str">
            <v>UNION BV C/W DRN SxF 1-1/2-US1</v>
          </cell>
          <cell r="F1510" t="str">
            <v>BALK</v>
          </cell>
          <cell r="G1510" t="str">
            <v>BRASS DZR</v>
          </cell>
          <cell r="H1510">
            <v>289.32</v>
          </cell>
          <cell r="I1510">
            <v>0</v>
          </cell>
          <cell r="J1510">
            <v>43438</v>
          </cell>
          <cell r="K1510" t="str">
            <v>China</v>
          </cell>
          <cell r="M1510" t="str">
            <v>3.76</v>
          </cell>
        </row>
        <row r="1511">
          <cell r="A1511" t="str">
            <v>92UDS 200S125M</v>
          </cell>
          <cell r="B1511" t="str">
            <v>ASMVIRC</v>
          </cell>
          <cell r="C1511" t="str">
            <v>N</v>
          </cell>
          <cell r="D1511" t="str">
            <v>UNION BV C/W DRN SxM 2 -DS2</v>
          </cell>
          <cell r="F1511" t="str">
            <v>BALK</v>
          </cell>
          <cell r="G1511" t="str">
            <v>BRASS DZR</v>
          </cell>
          <cell r="H1511">
            <v>436.84</v>
          </cell>
          <cell r="I1511">
            <v>0</v>
          </cell>
          <cell r="J1511">
            <v>43438</v>
          </cell>
          <cell r="K1511" t="str">
            <v>China</v>
          </cell>
          <cell r="M1511" t="str">
            <v>4.86</v>
          </cell>
        </row>
        <row r="1512">
          <cell r="A1512" t="str">
            <v>92UDS 200S150F</v>
          </cell>
          <cell r="B1512" t="str">
            <v>ASMVIRC</v>
          </cell>
          <cell r="C1512" t="str">
            <v>N</v>
          </cell>
          <cell r="D1512" t="str">
            <v>UNION BV C/W DRN SxF 2 -DS1</v>
          </cell>
          <cell r="F1512" t="str">
            <v>BALK</v>
          </cell>
          <cell r="G1512" t="str">
            <v>BRASS DZR</v>
          </cell>
          <cell r="H1512">
            <v>436.84</v>
          </cell>
          <cell r="I1512">
            <v>0</v>
          </cell>
          <cell r="J1512">
            <v>43438</v>
          </cell>
          <cell r="K1512" t="str">
            <v>China</v>
          </cell>
          <cell r="M1512" t="str">
            <v>4.86</v>
          </cell>
        </row>
        <row r="1513">
          <cell r="A1513" t="str">
            <v>92UDS 200S150M</v>
          </cell>
          <cell r="B1513" t="str">
            <v>ASMVIRC</v>
          </cell>
          <cell r="C1513" t="str">
            <v>N</v>
          </cell>
          <cell r="D1513" t="str">
            <v>UNION BV C/W DRN SxM 2 -DS1</v>
          </cell>
          <cell r="F1513" t="str">
            <v>BALK</v>
          </cell>
          <cell r="G1513" t="str">
            <v>BRASS DZR</v>
          </cell>
          <cell r="H1513">
            <v>436.84</v>
          </cell>
          <cell r="I1513">
            <v>0</v>
          </cell>
          <cell r="J1513">
            <v>43438</v>
          </cell>
          <cell r="K1513" t="str">
            <v>China</v>
          </cell>
          <cell r="M1513" t="str">
            <v>4.86</v>
          </cell>
        </row>
        <row r="1514">
          <cell r="A1514" t="str">
            <v>92UDS 200S150S</v>
          </cell>
          <cell r="B1514" t="str">
            <v>ASMVIRC</v>
          </cell>
          <cell r="C1514" t="str">
            <v>N</v>
          </cell>
          <cell r="D1514" t="str">
            <v>UNION BV C/W DRN SxS 2 -DS1</v>
          </cell>
          <cell r="F1514" t="str">
            <v>BALK</v>
          </cell>
          <cell r="G1514" t="str">
            <v>BRASS DZR</v>
          </cell>
          <cell r="H1514">
            <v>436.84</v>
          </cell>
          <cell r="I1514">
            <v>0</v>
          </cell>
          <cell r="J1514">
            <v>43430</v>
          </cell>
          <cell r="K1514" t="str">
            <v>China</v>
          </cell>
          <cell r="M1514" t="str">
            <v>4.86</v>
          </cell>
        </row>
        <row r="1515">
          <cell r="A1515" t="str">
            <v>92UDS 200S200F</v>
          </cell>
          <cell r="B1515" t="str">
            <v>ASMVIRC</v>
          </cell>
          <cell r="C1515" t="str">
            <v>N</v>
          </cell>
          <cell r="D1515" t="str">
            <v>UNION BV C/W DRN SxF 2</v>
          </cell>
          <cell r="F1515" t="str">
            <v>BALK</v>
          </cell>
          <cell r="G1515" t="str">
            <v>BRASS DZR</v>
          </cell>
          <cell r="H1515">
            <v>436.84</v>
          </cell>
          <cell r="I1515">
            <v>0</v>
          </cell>
          <cell r="J1515">
            <v>43438</v>
          </cell>
          <cell r="K1515" t="str">
            <v>China</v>
          </cell>
          <cell r="M1515" t="str">
            <v>4.86</v>
          </cell>
        </row>
        <row r="1516">
          <cell r="A1516" t="str">
            <v>92UDS 200S200M</v>
          </cell>
          <cell r="B1516" t="str">
            <v>ASMVIRC</v>
          </cell>
          <cell r="C1516" t="str">
            <v>N</v>
          </cell>
          <cell r="D1516" t="str">
            <v>UNION BV C/W DRN SxM 2</v>
          </cell>
          <cell r="F1516" t="str">
            <v>BALK</v>
          </cell>
          <cell r="G1516" t="str">
            <v>BRASS DZR</v>
          </cell>
          <cell r="H1516">
            <v>436.84</v>
          </cell>
          <cell r="I1516">
            <v>0</v>
          </cell>
          <cell r="J1516">
            <v>43438</v>
          </cell>
          <cell r="K1516" t="str">
            <v>China</v>
          </cell>
          <cell r="M1516" t="str">
            <v>4.86</v>
          </cell>
        </row>
        <row r="1517">
          <cell r="A1517" t="str">
            <v>92UDS 200S200S</v>
          </cell>
          <cell r="B1517" t="str">
            <v>ASMVIRC</v>
          </cell>
          <cell r="C1517" t="str">
            <v>N</v>
          </cell>
          <cell r="D1517" t="str">
            <v>UNION BV C/W DRN SxS 2</v>
          </cell>
          <cell r="E1517" t="str">
            <v>670779719535</v>
          </cell>
          <cell r="F1517" t="str">
            <v>BALK</v>
          </cell>
          <cell r="G1517" t="str">
            <v>BRASS DZR</v>
          </cell>
          <cell r="H1517">
            <v>436.84</v>
          </cell>
          <cell r="I1517">
            <v>0</v>
          </cell>
          <cell r="J1517">
            <v>43430</v>
          </cell>
          <cell r="K1517" t="str">
            <v>China</v>
          </cell>
          <cell r="M1517" t="str">
            <v>4.86</v>
          </cell>
        </row>
        <row r="1518">
          <cell r="A1518" t="str">
            <v>92UDT 050F050F</v>
          </cell>
          <cell r="B1518" t="str">
            <v>ASMVIRC</v>
          </cell>
          <cell r="C1518" t="str">
            <v>N</v>
          </cell>
          <cell r="D1518" t="str">
            <v>UNION BV C/W DRN FxF 1/2</v>
          </cell>
          <cell r="E1518" t="str">
            <v>670779715353</v>
          </cell>
          <cell r="F1518" t="str">
            <v>BALK</v>
          </cell>
          <cell r="G1518" t="str">
            <v>BRASS DZR</v>
          </cell>
          <cell r="H1518">
            <v>98.9</v>
          </cell>
          <cell r="I1518">
            <v>0</v>
          </cell>
          <cell r="J1518">
            <v>43081</v>
          </cell>
          <cell r="K1518" t="str">
            <v>China</v>
          </cell>
          <cell r="M1518" t="str">
            <v>1.16</v>
          </cell>
        </row>
        <row r="1519">
          <cell r="A1519" t="str">
            <v>92UDT 050F050M</v>
          </cell>
          <cell r="B1519" t="str">
            <v>ASMVIRC</v>
          </cell>
          <cell r="C1519" t="str">
            <v>N</v>
          </cell>
          <cell r="D1519" t="str">
            <v>UNION BV C/W DRN FxM 1/2</v>
          </cell>
          <cell r="F1519" t="str">
            <v>BALK</v>
          </cell>
          <cell r="G1519" t="str">
            <v>BRASS DZR</v>
          </cell>
          <cell r="H1519">
            <v>98.9</v>
          </cell>
          <cell r="I1519">
            <v>0</v>
          </cell>
          <cell r="J1519">
            <v>43429</v>
          </cell>
          <cell r="K1519" t="str">
            <v>China</v>
          </cell>
          <cell r="M1519" t="str">
            <v>1.16</v>
          </cell>
        </row>
        <row r="1520">
          <cell r="A1520" t="str">
            <v>92UDT 050F075F</v>
          </cell>
          <cell r="B1520" t="str">
            <v>ASMVIRC</v>
          </cell>
          <cell r="C1520" t="str">
            <v>N</v>
          </cell>
          <cell r="D1520" t="str">
            <v>UNION BV C/W DRN FxF 1/2-US1</v>
          </cell>
          <cell r="F1520" t="str">
            <v>BALK</v>
          </cell>
          <cell r="G1520" t="str">
            <v>BRASS DZR</v>
          </cell>
          <cell r="H1520">
            <v>98.9</v>
          </cell>
          <cell r="I1520">
            <v>0</v>
          </cell>
          <cell r="J1520">
            <v>43429</v>
          </cell>
          <cell r="K1520" t="str">
            <v>China</v>
          </cell>
          <cell r="M1520" t="str">
            <v>1.16</v>
          </cell>
        </row>
        <row r="1521">
          <cell r="A1521" t="str">
            <v>92UDT 075F050F</v>
          </cell>
          <cell r="B1521" t="str">
            <v>ASMVIRC</v>
          </cell>
          <cell r="C1521" t="str">
            <v>N</v>
          </cell>
          <cell r="D1521" t="str">
            <v>UNION BV C/W DRN FxF 3/4-DS1</v>
          </cell>
          <cell r="F1521" t="str">
            <v>BALK</v>
          </cell>
          <cell r="G1521" t="str">
            <v>BRASS DZR</v>
          </cell>
          <cell r="H1521">
            <v>120.56</v>
          </cell>
          <cell r="I1521">
            <v>0</v>
          </cell>
          <cell r="J1521">
            <v>43429</v>
          </cell>
          <cell r="K1521" t="str">
            <v>China</v>
          </cell>
          <cell r="M1521" t="str">
            <v>1.435</v>
          </cell>
        </row>
        <row r="1522">
          <cell r="A1522" t="str">
            <v>92UDT 075F050M</v>
          </cell>
          <cell r="B1522" t="str">
            <v>ASMVIRC</v>
          </cell>
          <cell r="C1522" t="str">
            <v>N</v>
          </cell>
          <cell r="D1522" t="str">
            <v>UNION BV C/W DRN FxM 3/4-DS1</v>
          </cell>
          <cell r="F1522" t="str">
            <v>BALK</v>
          </cell>
          <cell r="G1522" t="str">
            <v>BRASS DZR</v>
          </cell>
          <cell r="H1522">
            <v>120.56</v>
          </cell>
          <cell r="I1522">
            <v>0</v>
          </cell>
          <cell r="J1522">
            <v>43429</v>
          </cell>
          <cell r="K1522" t="str">
            <v>China</v>
          </cell>
          <cell r="M1522" t="str">
            <v>1.435</v>
          </cell>
        </row>
        <row r="1523">
          <cell r="A1523" t="str">
            <v>92UDT 075F075F</v>
          </cell>
          <cell r="B1523" t="str">
            <v>ASMVIRC</v>
          </cell>
          <cell r="C1523" t="str">
            <v>N</v>
          </cell>
          <cell r="D1523" t="str">
            <v>UNION BV C/W DRN FxF 3/4</v>
          </cell>
          <cell r="E1523" t="str">
            <v>670779715360</v>
          </cell>
          <cell r="F1523" t="str">
            <v>BALK</v>
          </cell>
          <cell r="G1523" t="str">
            <v>BRASS DZR</v>
          </cell>
          <cell r="H1523">
            <v>120.56</v>
          </cell>
          <cell r="I1523">
            <v>0</v>
          </cell>
          <cell r="J1523">
            <v>43082</v>
          </cell>
          <cell r="K1523" t="str">
            <v>China</v>
          </cell>
          <cell r="M1523" t="str">
            <v>1.435</v>
          </cell>
        </row>
        <row r="1524">
          <cell r="A1524" t="str">
            <v>92UDT 075F075M</v>
          </cell>
          <cell r="B1524" t="str">
            <v>ASMVIRC</v>
          </cell>
          <cell r="C1524" t="str">
            <v>N</v>
          </cell>
          <cell r="D1524" t="str">
            <v>UNION BV C/W DRN FxM 3/4</v>
          </cell>
          <cell r="F1524" t="str">
            <v>BALK</v>
          </cell>
          <cell r="G1524" t="str">
            <v>BRASS DZR</v>
          </cell>
          <cell r="H1524">
            <v>120.56</v>
          </cell>
          <cell r="I1524">
            <v>0</v>
          </cell>
          <cell r="J1524">
            <v>43429</v>
          </cell>
          <cell r="K1524" t="str">
            <v>China</v>
          </cell>
          <cell r="M1524" t="str">
            <v>1.435</v>
          </cell>
        </row>
        <row r="1525">
          <cell r="A1525" t="str">
            <v>92UDT 075F100F</v>
          </cell>
          <cell r="B1525" t="str">
            <v>ASMVIRC</v>
          </cell>
          <cell r="C1525" t="str">
            <v>N</v>
          </cell>
          <cell r="D1525" t="str">
            <v>UNION BV C/W DRN FxF 3/4-US1</v>
          </cell>
          <cell r="F1525" t="str">
            <v>BALK</v>
          </cell>
          <cell r="G1525" t="str">
            <v>BRASS DZR</v>
          </cell>
          <cell r="H1525">
            <v>120.56</v>
          </cell>
          <cell r="I1525">
            <v>0</v>
          </cell>
          <cell r="J1525">
            <v>43429</v>
          </cell>
          <cell r="K1525" t="str">
            <v>China</v>
          </cell>
          <cell r="M1525" t="str">
            <v>1.435</v>
          </cell>
        </row>
        <row r="1526">
          <cell r="A1526" t="str">
            <v>92UDT 100F050M</v>
          </cell>
          <cell r="B1526" t="str">
            <v>ASMVIRC</v>
          </cell>
          <cell r="C1526" t="str">
            <v>N</v>
          </cell>
          <cell r="D1526" t="str">
            <v>UNION BV C/W DRN FxM 1 -DS2</v>
          </cell>
          <cell r="F1526" t="str">
            <v>BALK</v>
          </cell>
          <cell r="G1526" t="str">
            <v>BRASS DZR</v>
          </cell>
          <cell r="H1526">
            <v>160.15</v>
          </cell>
          <cell r="I1526">
            <v>0</v>
          </cell>
          <cell r="J1526">
            <v>43429</v>
          </cell>
          <cell r="K1526" t="str">
            <v>China</v>
          </cell>
          <cell r="M1526" t="str">
            <v>2.00</v>
          </cell>
        </row>
        <row r="1527">
          <cell r="A1527" t="str">
            <v>92UDT 100F075M</v>
          </cell>
          <cell r="B1527" t="str">
            <v>ASMVIRC</v>
          </cell>
          <cell r="C1527" t="str">
            <v>N</v>
          </cell>
          <cell r="D1527" t="str">
            <v>UNION BV C/W DRN FxM 1 -DS1</v>
          </cell>
          <cell r="F1527" t="str">
            <v>BALK</v>
          </cell>
          <cell r="G1527" t="str">
            <v>BRASS DZR</v>
          </cell>
          <cell r="H1527">
            <v>160.15</v>
          </cell>
          <cell r="I1527">
            <v>0</v>
          </cell>
          <cell r="J1527">
            <v>43429</v>
          </cell>
          <cell r="K1527" t="str">
            <v>China</v>
          </cell>
          <cell r="M1527" t="str">
            <v>2.00</v>
          </cell>
        </row>
        <row r="1528">
          <cell r="A1528" t="str">
            <v>92UDT 100F100F</v>
          </cell>
          <cell r="B1528" t="str">
            <v>ASMVIRC</v>
          </cell>
          <cell r="C1528" t="str">
            <v>N</v>
          </cell>
          <cell r="D1528" t="str">
            <v>UNION BV C/W DRN FxF 1</v>
          </cell>
          <cell r="E1528" t="str">
            <v>670779715377</v>
          </cell>
          <cell r="F1528" t="str">
            <v>BALK</v>
          </cell>
          <cell r="G1528" t="str">
            <v>BRASS DZR</v>
          </cell>
          <cell r="H1528">
            <v>160.15</v>
          </cell>
          <cell r="I1528">
            <v>0</v>
          </cell>
          <cell r="J1528">
            <v>43082</v>
          </cell>
          <cell r="K1528" t="str">
            <v>China</v>
          </cell>
          <cell r="M1528" t="str">
            <v>2.00</v>
          </cell>
        </row>
        <row r="1529">
          <cell r="A1529" t="str">
            <v>92UDT 100F100M</v>
          </cell>
          <cell r="B1529" t="str">
            <v>ASMVIRC</v>
          </cell>
          <cell r="C1529" t="str">
            <v>N</v>
          </cell>
          <cell r="D1529" t="str">
            <v>UNION BV C/W DRN FxM 1</v>
          </cell>
          <cell r="F1529" t="str">
            <v>BALK</v>
          </cell>
          <cell r="G1529" t="str">
            <v>BRASS DZR</v>
          </cell>
          <cell r="H1529">
            <v>160.15</v>
          </cell>
          <cell r="I1529">
            <v>0</v>
          </cell>
          <cell r="J1529">
            <v>43429</v>
          </cell>
          <cell r="K1529" t="str">
            <v>China</v>
          </cell>
          <cell r="M1529" t="str">
            <v>2.00</v>
          </cell>
        </row>
        <row r="1530">
          <cell r="A1530" t="str">
            <v>92UDT 100F125F</v>
          </cell>
          <cell r="B1530" t="str">
            <v>ASMVIRC</v>
          </cell>
          <cell r="C1530" t="str">
            <v>N</v>
          </cell>
          <cell r="D1530" t="str">
            <v>UNION BV C/W DRN FxF 1 -US1</v>
          </cell>
          <cell r="F1530" t="str">
            <v>BALK</v>
          </cell>
          <cell r="G1530" t="str">
            <v>BRASS DZR</v>
          </cell>
          <cell r="H1530">
            <v>160.15</v>
          </cell>
          <cell r="I1530">
            <v>0</v>
          </cell>
          <cell r="J1530">
            <v>43429</v>
          </cell>
          <cell r="K1530" t="str">
            <v>China</v>
          </cell>
          <cell r="M1530" t="str">
            <v>2.00</v>
          </cell>
        </row>
        <row r="1531">
          <cell r="A1531" t="str">
            <v>92UDT 125F075M</v>
          </cell>
          <cell r="B1531" t="str">
            <v>ASMVIRC</v>
          </cell>
          <cell r="C1531" t="str">
            <v>N</v>
          </cell>
          <cell r="D1531" t="str">
            <v>UNION BV C/W DRN FxM 1-1/4-DS2</v>
          </cell>
          <cell r="F1531" t="str">
            <v>BALK</v>
          </cell>
          <cell r="G1531" t="str">
            <v>BRASS DZR</v>
          </cell>
          <cell r="H1531">
            <v>229.78</v>
          </cell>
          <cell r="I1531">
            <v>0</v>
          </cell>
          <cell r="J1531">
            <v>43429</v>
          </cell>
          <cell r="K1531" t="str">
            <v>China</v>
          </cell>
          <cell r="M1531" t="str">
            <v>2.782</v>
          </cell>
        </row>
        <row r="1532">
          <cell r="A1532" t="str">
            <v>92UDT 125F100M</v>
          </cell>
          <cell r="B1532" t="str">
            <v>ASMVIRC</v>
          </cell>
          <cell r="C1532" t="str">
            <v>N</v>
          </cell>
          <cell r="D1532" t="str">
            <v>UNION BV C/W DRN FxM 1-1/4-DS1</v>
          </cell>
          <cell r="F1532" t="str">
            <v>BALK</v>
          </cell>
          <cell r="G1532" t="str">
            <v>BRASS DZR</v>
          </cell>
          <cell r="H1532">
            <v>229.78</v>
          </cell>
          <cell r="I1532">
            <v>0</v>
          </cell>
          <cell r="J1532">
            <v>43429</v>
          </cell>
          <cell r="K1532" t="str">
            <v>China</v>
          </cell>
          <cell r="M1532" t="str">
            <v>2.782</v>
          </cell>
        </row>
        <row r="1533">
          <cell r="A1533" t="str">
            <v>92UDT 125F125F</v>
          </cell>
          <cell r="B1533" t="str">
            <v>ASMVIRC</v>
          </cell>
          <cell r="C1533" t="str">
            <v>N</v>
          </cell>
          <cell r="D1533" t="str">
            <v>UNION BV C/W DRN FxF 1-1/4</v>
          </cell>
          <cell r="E1533" t="str">
            <v>670779715384</v>
          </cell>
          <cell r="F1533" t="str">
            <v>BALK</v>
          </cell>
          <cell r="G1533" t="str">
            <v>BRASS DZR</v>
          </cell>
          <cell r="H1533">
            <v>229.78</v>
          </cell>
          <cell r="I1533">
            <v>0</v>
          </cell>
          <cell r="J1533">
            <v>43083</v>
          </cell>
          <cell r="K1533" t="str">
            <v>China</v>
          </cell>
          <cell r="M1533" t="str">
            <v>2.782</v>
          </cell>
        </row>
        <row r="1534">
          <cell r="A1534" t="str">
            <v>92UDT 125F125M</v>
          </cell>
          <cell r="B1534" t="str">
            <v>ASMVIRC</v>
          </cell>
          <cell r="C1534" t="str">
            <v>N</v>
          </cell>
          <cell r="D1534" t="str">
            <v>UNION BV C/W DRN FxM 1-1/4</v>
          </cell>
          <cell r="F1534" t="str">
            <v>BALK</v>
          </cell>
          <cell r="G1534" t="str">
            <v>BRASS DZR</v>
          </cell>
          <cell r="H1534">
            <v>229.78</v>
          </cell>
          <cell r="I1534">
            <v>0</v>
          </cell>
          <cell r="J1534">
            <v>43429</v>
          </cell>
          <cell r="K1534" t="str">
            <v>China</v>
          </cell>
          <cell r="M1534" t="str">
            <v>2.782</v>
          </cell>
        </row>
        <row r="1535">
          <cell r="A1535" t="str">
            <v>92UDT 125F150F</v>
          </cell>
          <cell r="B1535" t="str">
            <v>ASMVIRC</v>
          </cell>
          <cell r="C1535" t="str">
            <v>N</v>
          </cell>
          <cell r="D1535" t="str">
            <v>UNION BV C/W DRN FxF 1-1/4-US1</v>
          </cell>
          <cell r="F1535" t="str">
            <v>BALK</v>
          </cell>
          <cell r="G1535" t="str">
            <v>BRASS DZR</v>
          </cell>
          <cell r="H1535">
            <v>229.78</v>
          </cell>
          <cell r="I1535">
            <v>0</v>
          </cell>
          <cell r="J1535">
            <v>43429</v>
          </cell>
          <cell r="K1535" t="str">
            <v>China</v>
          </cell>
          <cell r="M1535" t="str">
            <v>2.782</v>
          </cell>
        </row>
        <row r="1536">
          <cell r="A1536" t="str">
            <v>92UDT 150F100M</v>
          </cell>
          <cell r="B1536" t="str">
            <v>ASMVIRC</v>
          </cell>
          <cell r="C1536" t="str">
            <v>N</v>
          </cell>
          <cell r="D1536" t="str">
            <v>UNION BV C/W DRN FxM 1-1/2-DS2</v>
          </cell>
          <cell r="F1536" t="str">
            <v>BALK</v>
          </cell>
          <cell r="G1536" t="str">
            <v>BRASS DZR</v>
          </cell>
          <cell r="H1536">
            <v>289.32</v>
          </cell>
          <cell r="I1536">
            <v>0</v>
          </cell>
          <cell r="J1536">
            <v>43429</v>
          </cell>
          <cell r="K1536" t="str">
            <v>China</v>
          </cell>
          <cell r="M1536" t="str">
            <v>4.015</v>
          </cell>
        </row>
        <row r="1537">
          <cell r="A1537" t="str">
            <v>92UDT 150F125M</v>
          </cell>
          <cell r="B1537" t="str">
            <v>ASMVIRC</v>
          </cell>
          <cell r="C1537" t="str">
            <v>N</v>
          </cell>
          <cell r="D1537" t="str">
            <v>UNION BV C/W DRN FxM 1-1/2-DS1</v>
          </cell>
          <cell r="F1537" t="str">
            <v>BALK</v>
          </cell>
          <cell r="G1537" t="str">
            <v>BRASS DZR</v>
          </cell>
          <cell r="H1537">
            <v>289.32</v>
          </cell>
          <cell r="I1537">
            <v>0</v>
          </cell>
          <cell r="J1537">
            <v>43429</v>
          </cell>
          <cell r="K1537" t="str">
            <v>China</v>
          </cell>
          <cell r="M1537" t="str">
            <v>4.015</v>
          </cell>
        </row>
        <row r="1538">
          <cell r="A1538" t="str">
            <v>92UDT 150F150F</v>
          </cell>
          <cell r="B1538" t="str">
            <v>ASMVIRC</v>
          </cell>
          <cell r="C1538" t="str">
            <v>N</v>
          </cell>
          <cell r="D1538" t="str">
            <v>UNION BV C/W DRN FxF 1-1/2</v>
          </cell>
          <cell r="E1538" t="str">
            <v>670779715391</v>
          </cell>
          <cell r="F1538" t="str">
            <v>BALK</v>
          </cell>
          <cell r="G1538" t="str">
            <v>BRASS DZR</v>
          </cell>
          <cell r="H1538">
            <v>289.32</v>
          </cell>
          <cell r="I1538">
            <v>0</v>
          </cell>
          <cell r="J1538">
            <v>43083</v>
          </cell>
          <cell r="K1538" t="str">
            <v>China</v>
          </cell>
          <cell r="M1538" t="str">
            <v>4.015</v>
          </cell>
        </row>
        <row r="1539">
          <cell r="A1539" t="str">
            <v>92UDT 150F150M</v>
          </cell>
          <cell r="B1539" t="str">
            <v>ASMVIRC</v>
          </cell>
          <cell r="C1539" t="str">
            <v>N</v>
          </cell>
          <cell r="D1539" t="str">
            <v>UNION BV C/W DRN FxM 1-1/2</v>
          </cell>
          <cell r="F1539" t="str">
            <v>BALK</v>
          </cell>
          <cell r="G1539" t="str">
            <v>BRASS DZR</v>
          </cell>
          <cell r="H1539">
            <v>289.32</v>
          </cell>
          <cell r="I1539">
            <v>0</v>
          </cell>
          <cell r="J1539">
            <v>43429</v>
          </cell>
          <cell r="K1539" t="str">
            <v>China</v>
          </cell>
          <cell r="M1539" t="str">
            <v>4.015</v>
          </cell>
        </row>
        <row r="1540">
          <cell r="A1540" t="str">
            <v>92UDT 150F200F</v>
          </cell>
          <cell r="B1540" t="str">
            <v>ASMVIRC</v>
          </cell>
          <cell r="C1540" t="str">
            <v>N</v>
          </cell>
          <cell r="D1540" t="str">
            <v>UNION BV C/W DRN FxF 1-1/2-US1</v>
          </cell>
          <cell r="F1540" t="str">
            <v>BALK</v>
          </cell>
          <cell r="G1540" t="str">
            <v>BRASS DZR</v>
          </cell>
          <cell r="H1540">
            <v>289.32</v>
          </cell>
          <cell r="I1540">
            <v>0</v>
          </cell>
          <cell r="J1540">
            <v>43429</v>
          </cell>
          <cell r="K1540" t="str">
            <v>China</v>
          </cell>
          <cell r="M1540" t="str">
            <v>4.015</v>
          </cell>
        </row>
        <row r="1541">
          <cell r="A1541" t="str">
            <v>92UDT 200F125M</v>
          </cell>
          <cell r="B1541" t="str">
            <v>ASMVIRC</v>
          </cell>
          <cell r="C1541" t="str">
            <v>N</v>
          </cell>
          <cell r="D1541" t="str">
            <v>UNION BV C/W DRN FxM 2 -DS2</v>
          </cell>
          <cell r="F1541" t="str">
            <v>BALK</v>
          </cell>
          <cell r="G1541" t="str">
            <v>BRASS DZR</v>
          </cell>
          <cell r="H1541">
            <v>436.84</v>
          </cell>
          <cell r="I1541">
            <v>0</v>
          </cell>
          <cell r="J1541">
            <v>43429</v>
          </cell>
          <cell r="K1541" t="str">
            <v>China</v>
          </cell>
          <cell r="M1541" t="str">
            <v>5.741</v>
          </cell>
        </row>
        <row r="1542">
          <cell r="A1542" t="str">
            <v>92UDT 200F150F</v>
          </cell>
          <cell r="B1542" t="str">
            <v>ASMVIRC</v>
          </cell>
          <cell r="C1542" t="str">
            <v>N</v>
          </cell>
          <cell r="D1542" t="str">
            <v>UNION BV C/W DRN FxF 2 -DS1</v>
          </cell>
          <cell r="F1542" t="str">
            <v>BALK</v>
          </cell>
          <cell r="G1542" t="str">
            <v>BRASS DZR</v>
          </cell>
          <cell r="H1542">
            <v>436.84</v>
          </cell>
          <cell r="I1542">
            <v>0</v>
          </cell>
          <cell r="J1542">
            <v>43429</v>
          </cell>
          <cell r="K1542" t="str">
            <v>China</v>
          </cell>
          <cell r="M1542" t="str">
            <v>5.741</v>
          </cell>
        </row>
        <row r="1543">
          <cell r="A1543" t="str">
            <v>92UDT 200F150M</v>
          </cell>
          <cell r="B1543" t="str">
            <v>ASMVIRC</v>
          </cell>
          <cell r="C1543" t="str">
            <v>N</v>
          </cell>
          <cell r="D1543" t="str">
            <v>UNION BV C/W DRN FxM 2 -DS1</v>
          </cell>
          <cell r="F1543" t="str">
            <v>BALK</v>
          </cell>
          <cell r="G1543" t="str">
            <v>BRASS DZR</v>
          </cell>
          <cell r="H1543">
            <v>436.84</v>
          </cell>
          <cell r="I1543">
            <v>0</v>
          </cell>
          <cell r="J1543">
            <v>43429</v>
          </cell>
          <cell r="K1543" t="str">
            <v>China</v>
          </cell>
          <cell r="M1543" t="str">
            <v>5.741</v>
          </cell>
        </row>
        <row r="1544">
          <cell r="A1544" t="str">
            <v>92UDT 200F200F</v>
          </cell>
          <cell r="B1544" t="str">
            <v>ASMVIRC</v>
          </cell>
          <cell r="C1544" t="str">
            <v>N</v>
          </cell>
          <cell r="D1544" t="str">
            <v>UNION BV C/W DRN FxF 2</v>
          </cell>
          <cell r="E1544" t="str">
            <v>670779715407</v>
          </cell>
          <cell r="F1544" t="str">
            <v>BALK</v>
          </cell>
          <cell r="G1544" t="str">
            <v>BRASS DZR</v>
          </cell>
          <cell r="H1544">
            <v>436.84</v>
          </cell>
          <cell r="I1544">
            <v>0</v>
          </cell>
          <cell r="J1544">
            <v>43083</v>
          </cell>
          <cell r="K1544" t="str">
            <v>China</v>
          </cell>
          <cell r="M1544" t="str">
            <v>5.741</v>
          </cell>
        </row>
        <row r="1545">
          <cell r="A1545" t="str">
            <v>92UDT 200F200M</v>
          </cell>
          <cell r="B1545" t="str">
            <v>ASMVIRC</v>
          </cell>
          <cell r="C1545" t="str">
            <v>N</v>
          </cell>
          <cell r="D1545" t="str">
            <v>UNION BV C/W DRN FxM 2</v>
          </cell>
          <cell r="F1545" t="str">
            <v>BALK</v>
          </cell>
          <cell r="G1545" t="str">
            <v>BRASS DZR</v>
          </cell>
          <cell r="H1545">
            <v>436.84</v>
          </cell>
          <cell r="I1545">
            <v>0</v>
          </cell>
          <cell r="J1545">
            <v>43429</v>
          </cell>
          <cell r="K1545" t="str">
            <v>China</v>
          </cell>
          <cell r="M1545" t="str">
            <v>5.741</v>
          </cell>
        </row>
        <row r="1546">
          <cell r="A1546" t="str">
            <v>92UN 050F050F</v>
          </cell>
          <cell r="B1546" t="str">
            <v>ASMVIRC</v>
          </cell>
          <cell r="C1546" t="str">
            <v>N</v>
          </cell>
          <cell r="D1546" t="str">
            <v>UNION C/W VENT AND TP FxF</v>
          </cell>
          <cell r="F1546" t="str">
            <v>BALK</v>
          </cell>
          <cell r="G1546" t="str">
            <v>BRASS DZR</v>
          </cell>
          <cell r="H1546">
            <v>58.92</v>
          </cell>
          <cell r="I1546">
            <v>0</v>
          </cell>
          <cell r="J1546">
            <v>43021</v>
          </cell>
          <cell r="K1546" t="str">
            <v>China</v>
          </cell>
          <cell r="L1546" t="str">
            <v>1</v>
          </cell>
          <cell r="M1546" t="str">
            <v>0.58</v>
          </cell>
        </row>
        <row r="1547">
          <cell r="A1547" t="str">
            <v>92UN 050F050M</v>
          </cell>
          <cell r="B1547" t="str">
            <v>ASMVIRC</v>
          </cell>
          <cell r="C1547" t="str">
            <v>N</v>
          </cell>
          <cell r="D1547" t="str">
            <v>UNION C/W VENT AND TP FxM</v>
          </cell>
          <cell r="E1547" t="str">
            <v>670779704272</v>
          </cell>
          <cell r="F1547" t="str">
            <v>BALK</v>
          </cell>
          <cell r="G1547" t="str">
            <v>BRASS DZR</v>
          </cell>
          <cell r="H1547">
            <v>50.62</v>
          </cell>
          <cell r="I1547">
            <v>6</v>
          </cell>
          <cell r="J1547">
            <v>43021</v>
          </cell>
          <cell r="K1547" t="str">
            <v>China</v>
          </cell>
          <cell r="L1547" t="str">
            <v>1</v>
          </cell>
          <cell r="M1547" t="str">
            <v>0.58</v>
          </cell>
        </row>
        <row r="1548">
          <cell r="A1548" t="str">
            <v>92UN 050F050S</v>
          </cell>
          <cell r="B1548" t="str">
            <v>ASMVIRC</v>
          </cell>
          <cell r="C1548" t="str">
            <v>N</v>
          </cell>
          <cell r="D1548" t="str">
            <v>UNION C/W VENT AND TP FxC</v>
          </cell>
          <cell r="F1548" t="str">
            <v>BALK</v>
          </cell>
          <cell r="G1548" t="str">
            <v>BRASS DZR</v>
          </cell>
          <cell r="H1548">
            <v>50.62</v>
          </cell>
          <cell r="I1548">
            <v>0</v>
          </cell>
          <cell r="J1548">
            <v>43033</v>
          </cell>
          <cell r="K1548" t="str">
            <v>China</v>
          </cell>
          <cell r="L1548" t="str">
            <v>1</v>
          </cell>
          <cell r="M1548" t="str">
            <v>0.53</v>
          </cell>
        </row>
        <row r="1549">
          <cell r="A1549" t="str">
            <v>92UN 050P050M</v>
          </cell>
          <cell r="B1549" t="str">
            <v>ASMVIRC</v>
          </cell>
          <cell r="C1549" t="str">
            <v>N</v>
          </cell>
          <cell r="D1549" t="str">
            <v>UNION C/W VENT AND TP PxM</v>
          </cell>
          <cell r="E1549" t="str">
            <v>670779726052</v>
          </cell>
          <cell r="F1549" t="str">
            <v>BALK</v>
          </cell>
          <cell r="G1549" t="str">
            <v>BRASS DZR</v>
          </cell>
          <cell r="H1549">
            <v>54.18</v>
          </cell>
          <cell r="I1549">
            <v>0</v>
          </cell>
          <cell r="J1549">
            <v>44460</v>
          </cell>
          <cell r="K1549" t="str">
            <v>China</v>
          </cell>
          <cell r="L1549" t="str">
            <v>1</v>
          </cell>
          <cell r="M1549" t="str">
            <v>0</v>
          </cell>
        </row>
        <row r="1550">
          <cell r="A1550" t="str">
            <v>92UN 050S050M</v>
          </cell>
          <cell r="B1550" t="str">
            <v>ASMVIRC</v>
          </cell>
          <cell r="C1550" t="str">
            <v>N</v>
          </cell>
          <cell r="D1550" t="str">
            <v>UNION C/W VENT AND TP CxM</v>
          </cell>
          <cell r="E1550" t="str">
            <v>670779711171</v>
          </cell>
          <cell r="F1550" t="str">
            <v>BALK</v>
          </cell>
          <cell r="G1550" t="str">
            <v>BRASS DZR</v>
          </cell>
          <cell r="H1550">
            <v>50.62</v>
          </cell>
          <cell r="I1550">
            <v>0</v>
          </cell>
          <cell r="J1550">
            <v>43021</v>
          </cell>
          <cell r="K1550" t="str">
            <v>China</v>
          </cell>
          <cell r="L1550" t="str">
            <v>1</v>
          </cell>
          <cell r="M1550" t="str">
            <v>0.54</v>
          </cell>
        </row>
        <row r="1551">
          <cell r="A1551" t="str">
            <v>92UN 050S050S</v>
          </cell>
          <cell r="B1551" t="str">
            <v>ASMVIRC</v>
          </cell>
          <cell r="C1551" t="str">
            <v>N</v>
          </cell>
          <cell r="D1551" t="str">
            <v>UNION C/W VENT AND TP CxC</v>
          </cell>
          <cell r="F1551" t="str">
            <v>BALK</v>
          </cell>
          <cell r="G1551" t="str">
            <v>BRASS DZR</v>
          </cell>
          <cell r="H1551">
            <v>50.62</v>
          </cell>
          <cell r="I1551">
            <v>0</v>
          </cell>
          <cell r="J1551">
            <v>43033</v>
          </cell>
          <cell r="K1551" t="str">
            <v>China</v>
          </cell>
          <cell r="L1551" t="str">
            <v>1</v>
          </cell>
          <cell r="M1551" t="str">
            <v>0.50</v>
          </cell>
        </row>
        <row r="1552">
          <cell r="A1552" t="str">
            <v>92UN 075F050F</v>
          </cell>
          <cell r="B1552" t="str">
            <v>ASMVIRC</v>
          </cell>
          <cell r="C1552" t="str">
            <v>N</v>
          </cell>
          <cell r="D1552" t="str">
            <v>UNION W/ VENT AND TP FxF-DS1</v>
          </cell>
          <cell r="F1552" t="str">
            <v>BALK</v>
          </cell>
          <cell r="G1552" t="str">
            <v>BRASS DZR</v>
          </cell>
          <cell r="H1552">
            <v>81.599999999999994</v>
          </cell>
          <cell r="I1552">
            <v>0</v>
          </cell>
          <cell r="J1552">
            <v>44196</v>
          </cell>
          <cell r="K1552" t="str">
            <v>China</v>
          </cell>
          <cell r="M1552" t="str">
            <v>0.64</v>
          </cell>
        </row>
        <row r="1553">
          <cell r="A1553" t="str">
            <v>92UN 075F050M</v>
          </cell>
          <cell r="B1553" t="str">
            <v>ASMVIRC</v>
          </cell>
          <cell r="C1553" t="str">
            <v>N</v>
          </cell>
          <cell r="D1553" t="str">
            <v>UNION C/W  VENT AND TP FxM</v>
          </cell>
          <cell r="E1553" t="str">
            <v>670779712130</v>
          </cell>
          <cell r="F1553" t="str">
            <v>BALK</v>
          </cell>
          <cell r="G1553" t="str">
            <v>BRASS DZR</v>
          </cell>
          <cell r="H1553">
            <v>67.08</v>
          </cell>
          <cell r="I1553">
            <v>0</v>
          </cell>
          <cell r="J1553">
            <v>43021</v>
          </cell>
          <cell r="K1553" t="str">
            <v>China</v>
          </cell>
          <cell r="M1553" t="str">
            <v>0.64</v>
          </cell>
        </row>
        <row r="1554">
          <cell r="A1554" t="str">
            <v>92UN 075F075F</v>
          </cell>
          <cell r="B1554" t="str">
            <v>ASMVIRC</v>
          </cell>
          <cell r="C1554" t="str">
            <v>N</v>
          </cell>
          <cell r="D1554" t="str">
            <v>UNION C/W VENT AND TP FxF</v>
          </cell>
          <cell r="F1554" t="str">
            <v>BALK</v>
          </cell>
          <cell r="G1554" t="str">
            <v>BRASS DZR</v>
          </cell>
          <cell r="H1554">
            <v>81.599999999999994</v>
          </cell>
          <cell r="I1554">
            <v>0</v>
          </cell>
          <cell r="J1554">
            <v>43021</v>
          </cell>
          <cell r="K1554" t="str">
            <v>China</v>
          </cell>
          <cell r="M1554" t="str">
            <v>0.64</v>
          </cell>
        </row>
        <row r="1555">
          <cell r="A1555" t="str">
            <v>92UN 075F075M</v>
          </cell>
          <cell r="B1555" t="str">
            <v>ASMVIRC</v>
          </cell>
          <cell r="C1555" t="str">
            <v>N</v>
          </cell>
          <cell r="D1555" t="str">
            <v>UNION C/W VENT AND TP FxM</v>
          </cell>
          <cell r="E1555" t="str">
            <v>670779704289</v>
          </cell>
          <cell r="F1555" t="str">
            <v>BALK</v>
          </cell>
          <cell r="G1555" t="str">
            <v>BRASS DZR</v>
          </cell>
          <cell r="H1555">
            <v>67.08</v>
          </cell>
          <cell r="I1555">
            <v>6</v>
          </cell>
          <cell r="J1555">
            <v>43021</v>
          </cell>
          <cell r="K1555" t="str">
            <v>China</v>
          </cell>
          <cell r="M1555" t="str">
            <v>0.64</v>
          </cell>
        </row>
        <row r="1556">
          <cell r="A1556" t="str">
            <v>92UN 075F075S</v>
          </cell>
          <cell r="B1556" t="str">
            <v>ASMVIRC</v>
          </cell>
          <cell r="C1556" t="str">
            <v>N</v>
          </cell>
          <cell r="D1556" t="str">
            <v>UNION C/W VENT AND TP FxC</v>
          </cell>
          <cell r="F1556" t="str">
            <v>BALK</v>
          </cell>
          <cell r="G1556" t="str">
            <v>BRASS DZR</v>
          </cell>
          <cell r="H1556">
            <v>67.08</v>
          </cell>
          <cell r="I1556">
            <v>0</v>
          </cell>
          <cell r="J1556">
            <v>43033</v>
          </cell>
          <cell r="K1556" t="str">
            <v>China</v>
          </cell>
          <cell r="M1556" t="str">
            <v>0.58</v>
          </cell>
        </row>
        <row r="1557">
          <cell r="A1557" t="str">
            <v>92UN 075P050M</v>
          </cell>
          <cell r="B1557" t="str">
            <v>ASMVIRC</v>
          </cell>
          <cell r="C1557" t="str">
            <v>N</v>
          </cell>
          <cell r="D1557" t="str">
            <v>UNION C/W  VENT AND TP PxM-DS1</v>
          </cell>
          <cell r="E1557" t="str">
            <v>670779726076</v>
          </cell>
          <cell r="F1557" t="str">
            <v>BALK</v>
          </cell>
          <cell r="G1557" t="str">
            <v>BRASS DZR</v>
          </cell>
          <cell r="H1557">
            <v>71.78</v>
          </cell>
          <cell r="I1557">
            <v>30</v>
          </cell>
          <cell r="J1557">
            <v>44460</v>
          </cell>
          <cell r="K1557" t="str">
            <v>China</v>
          </cell>
          <cell r="M1557" t="str">
            <v>0</v>
          </cell>
        </row>
        <row r="1558">
          <cell r="A1558" t="str">
            <v>92UN 075P075M</v>
          </cell>
          <cell r="B1558" t="str">
            <v>ASMVIRC</v>
          </cell>
          <cell r="C1558" t="str">
            <v>N</v>
          </cell>
          <cell r="D1558" t="str">
            <v>UNION W/ VENT AND TP PxM</v>
          </cell>
          <cell r="E1558" t="str">
            <v>670779726069</v>
          </cell>
          <cell r="F1558" t="str">
            <v>BALK</v>
          </cell>
          <cell r="G1558" t="str">
            <v>BRASS DZR</v>
          </cell>
          <cell r="H1558">
            <v>71.78</v>
          </cell>
          <cell r="I1558">
            <v>0</v>
          </cell>
          <cell r="J1558">
            <v>44460</v>
          </cell>
          <cell r="K1558" t="str">
            <v>China</v>
          </cell>
          <cell r="M1558" t="str">
            <v>0</v>
          </cell>
        </row>
        <row r="1559">
          <cell r="A1559" t="str">
            <v>92UN 075S050M</v>
          </cell>
          <cell r="B1559" t="str">
            <v>ASMVIRC</v>
          </cell>
          <cell r="C1559" t="str">
            <v>N</v>
          </cell>
          <cell r="D1559" t="str">
            <v>UNION C/W VENT AND TP CxM</v>
          </cell>
          <cell r="F1559" t="str">
            <v>BALK</v>
          </cell>
          <cell r="G1559" t="str">
            <v>BRASS DZR</v>
          </cell>
          <cell r="H1559">
            <v>67.08</v>
          </cell>
          <cell r="I1559">
            <v>0</v>
          </cell>
          <cell r="J1559">
            <v>43021</v>
          </cell>
          <cell r="K1559" t="str">
            <v>China</v>
          </cell>
          <cell r="M1559" t="str">
            <v>0.62</v>
          </cell>
        </row>
        <row r="1560">
          <cell r="A1560" t="str">
            <v>92UN 075S075M</v>
          </cell>
          <cell r="B1560" t="str">
            <v>ASMVIRC</v>
          </cell>
          <cell r="C1560" t="str">
            <v>N</v>
          </cell>
          <cell r="D1560" t="str">
            <v>UNION C/W VENT AND TP CxM</v>
          </cell>
          <cell r="E1560" t="str">
            <v>670779711188</v>
          </cell>
          <cell r="F1560" t="str">
            <v>BALK</v>
          </cell>
          <cell r="G1560" t="str">
            <v>BRASS DZR</v>
          </cell>
          <cell r="H1560">
            <v>67.08</v>
          </cell>
          <cell r="I1560">
            <v>0</v>
          </cell>
          <cell r="J1560">
            <v>43021</v>
          </cell>
          <cell r="K1560" t="str">
            <v>China</v>
          </cell>
          <cell r="M1560" t="str">
            <v>0.62</v>
          </cell>
        </row>
        <row r="1561">
          <cell r="A1561" t="str">
            <v>92UN 075S075S</v>
          </cell>
          <cell r="B1561" t="str">
            <v>ASMVIRC</v>
          </cell>
          <cell r="C1561" t="str">
            <v>N</v>
          </cell>
          <cell r="D1561" t="str">
            <v>UNION C/W VENT AND TP CxC</v>
          </cell>
          <cell r="F1561" t="str">
            <v>BALK</v>
          </cell>
          <cell r="G1561" t="str">
            <v>BRASS DZR</v>
          </cell>
          <cell r="H1561">
            <v>67.08</v>
          </cell>
          <cell r="I1561">
            <v>0</v>
          </cell>
          <cell r="J1561">
            <v>43033</v>
          </cell>
          <cell r="K1561" t="str">
            <v>China</v>
          </cell>
          <cell r="M1561" t="str">
            <v>0.57</v>
          </cell>
        </row>
        <row r="1562">
          <cell r="A1562" t="str">
            <v>92UN 100F050F</v>
          </cell>
          <cell r="B1562" t="str">
            <v>ASMVIRC</v>
          </cell>
          <cell r="C1562" t="str">
            <v>N</v>
          </cell>
          <cell r="D1562" t="str">
            <v>UNION C/W VENT AND TP FxF-DS2</v>
          </cell>
          <cell r="F1562" t="str">
            <v>BALK</v>
          </cell>
          <cell r="G1562" t="str">
            <v>BRASS DZR</v>
          </cell>
          <cell r="H1562">
            <v>95.21</v>
          </cell>
          <cell r="I1562">
            <v>0</v>
          </cell>
          <cell r="J1562">
            <v>44158</v>
          </cell>
          <cell r="K1562" t="str">
            <v>China</v>
          </cell>
          <cell r="L1562" t="str">
            <v>1</v>
          </cell>
          <cell r="M1562" t="str">
            <v>0.84</v>
          </cell>
        </row>
        <row r="1563">
          <cell r="A1563" t="str">
            <v>92UN 100F050M</v>
          </cell>
          <cell r="B1563" t="str">
            <v>ASMVIRC</v>
          </cell>
          <cell r="C1563" t="str">
            <v>N</v>
          </cell>
          <cell r="D1563" t="str">
            <v>UNION C/W VENT AND TP FxM</v>
          </cell>
          <cell r="E1563" t="str">
            <v>670779712154</v>
          </cell>
          <cell r="F1563" t="str">
            <v>BALK</v>
          </cell>
          <cell r="G1563" t="str">
            <v>BRASS DZR</v>
          </cell>
          <cell r="H1563">
            <v>75.709999999999994</v>
          </cell>
          <cell r="I1563">
            <v>0</v>
          </cell>
          <cell r="J1563">
            <v>43021</v>
          </cell>
          <cell r="K1563" t="str">
            <v>China</v>
          </cell>
          <cell r="L1563" t="str">
            <v>1</v>
          </cell>
          <cell r="M1563" t="str">
            <v>0.84</v>
          </cell>
        </row>
        <row r="1564">
          <cell r="A1564" t="str">
            <v>92UN 100F075F</v>
          </cell>
          <cell r="B1564" t="str">
            <v>ASMVIRC</v>
          </cell>
          <cell r="C1564" t="str">
            <v>N</v>
          </cell>
          <cell r="D1564" t="str">
            <v>UNION C/W VENT AND TP FxF-DS1</v>
          </cell>
          <cell r="F1564" t="str">
            <v>BALK</v>
          </cell>
          <cell r="G1564" t="str">
            <v>BRASS DZR</v>
          </cell>
          <cell r="H1564">
            <v>95.21</v>
          </cell>
          <cell r="I1564">
            <v>0</v>
          </cell>
          <cell r="J1564">
            <v>44158</v>
          </cell>
          <cell r="K1564" t="str">
            <v>China</v>
          </cell>
          <cell r="L1564" t="str">
            <v>1</v>
          </cell>
          <cell r="M1564" t="str">
            <v>0.84</v>
          </cell>
        </row>
        <row r="1565">
          <cell r="A1565" t="str">
            <v>92UN 100F075M</v>
          </cell>
          <cell r="B1565" t="str">
            <v>ASMVIRC</v>
          </cell>
          <cell r="C1565" t="str">
            <v>N</v>
          </cell>
          <cell r="D1565" t="str">
            <v>UNION C/W VENT AND TP FxM</v>
          </cell>
          <cell r="E1565" t="str">
            <v>670779712147</v>
          </cell>
          <cell r="F1565" t="str">
            <v>BALK</v>
          </cell>
          <cell r="G1565" t="str">
            <v>BRASS DZR</v>
          </cell>
          <cell r="H1565">
            <v>75.709999999999994</v>
          </cell>
          <cell r="I1565">
            <v>0</v>
          </cell>
          <cell r="J1565">
            <v>43021</v>
          </cell>
          <cell r="K1565" t="str">
            <v>China</v>
          </cell>
          <cell r="L1565" t="str">
            <v>1</v>
          </cell>
          <cell r="M1565" t="str">
            <v>0.84</v>
          </cell>
        </row>
        <row r="1566">
          <cell r="A1566" t="str">
            <v>92UN 100F100F</v>
          </cell>
          <cell r="B1566" t="str">
            <v>ASMVIRC</v>
          </cell>
          <cell r="C1566" t="str">
            <v>N</v>
          </cell>
          <cell r="D1566" t="str">
            <v>UNION C/W VENT AND TP FxF</v>
          </cell>
          <cell r="F1566" t="str">
            <v>BALK</v>
          </cell>
          <cell r="G1566" t="str">
            <v>BRASS DZR</v>
          </cell>
          <cell r="H1566">
            <v>95.21</v>
          </cell>
          <cell r="I1566">
            <v>0</v>
          </cell>
          <cell r="J1566">
            <v>43021</v>
          </cell>
          <cell r="K1566" t="str">
            <v>China</v>
          </cell>
          <cell r="L1566" t="str">
            <v>1</v>
          </cell>
          <cell r="M1566" t="str">
            <v>0.84</v>
          </cell>
        </row>
        <row r="1567">
          <cell r="A1567" t="str">
            <v>92UN 100F100M</v>
          </cell>
          <cell r="B1567" t="str">
            <v>ASMVIRC</v>
          </cell>
          <cell r="C1567" t="str">
            <v>N</v>
          </cell>
          <cell r="D1567" t="str">
            <v>UNION C/W VENT AND TP FxM</v>
          </cell>
          <cell r="E1567" t="str">
            <v>670779704296</v>
          </cell>
          <cell r="F1567" t="str">
            <v>BALK</v>
          </cell>
          <cell r="G1567" t="str">
            <v>BRASS DZR</v>
          </cell>
          <cell r="H1567">
            <v>75.709999999999994</v>
          </cell>
          <cell r="I1567">
            <v>6</v>
          </cell>
          <cell r="J1567">
            <v>43021</v>
          </cell>
          <cell r="K1567" t="str">
            <v>China</v>
          </cell>
          <cell r="L1567" t="str">
            <v>1</v>
          </cell>
          <cell r="M1567" t="str">
            <v>0.84</v>
          </cell>
        </row>
        <row r="1568">
          <cell r="A1568" t="str">
            <v>92UN 100F100S</v>
          </cell>
          <cell r="B1568" t="str">
            <v>ASMVIRC</v>
          </cell>
          <cell r="C1568" t="str">
            <v>N</v>
          </cell>
          <cell r="D1568" t="str">
            <v>UNION C/W VENT AND TP FxC</v>
          </cell>
          <cell r="F1568" t="str">
            <v>BALK</v>
          </cell>
          <cell r="G1568" t="str">
            <v>BRASS DZR</v>
          </cell>
          <cell r="H1568">
            <v>75.709999999999994</v>
          </cell>
          <cell r="I1568">
            <v>0</v>
          </cell>
          <cell r="J1568">
            <v>43033</v>
          </cell>
          <cell r="K1568" t="str">
            <v>China</v>
          </cell>
          <cell r="L1568" t="str">
            <v>1</v>
          </cell>
          <cell r="M1568" t="str">
            <v>0.64</v>
          </cell>
        </row>
        <row r="1569">
          <cell r="A1569" t="str">
            <v>92UN 100P050M</v>
          </cell>
          <cell r="B1569" t="str">
            <v>ASMVIRC</v>
          </cell>
          <cell r="C1569" t="str">
            <v>N</v>
          </cell>
          <cell r="D1569" t="str">
            <v>UNION C/W VENT AND TP PxM-DS2</v>
          </cell>
          <cell r="E1569" t="str">
            <v>670779726106</v>
          </cell>
          <cell r="F1569" t="str">
            <v>BALK</v>
          </cell>
          <cell r="G1569" t="str">
            <v>BRASS DZR</v>
          </cell>
          <cell r="H1569">
            <v>81.03</v>
          </cell>
          <cell r="I1569">
            <v>0</v>
          </cell>
          <cell r="J1569">
            <v>44460</v>
          </cell>
          <cell r="K1569" t="str">
            <v>China</v>
          </cell>
          <cell r="L1569" t="str">
            <v>1</v>
          </cell>
          <cell r="M1569" t="str">
            <v>0</v>
          </cell>
        </row>
        <row r="1570">
          <cell r="A1570" t="str">
            <v>92UN 100P075M</v>
          </cell>
          <cell r="B1570" t="str">
            <v>ASMVIRC</v>
          </cell>
          <cell r="C1570" t="str">
            <v>N</v>
          </cell>
          <cell r="D1570" t="str">
            <v>UNION C/W VENT AND TP PxM-DS1</v>
          </cell>
          <cell r="E1570" t="str">
            <v>670779726090</v>
          </cell>
          <cell r="F1570" t="str">
            <v>BALK</v>
          </cell>
          <cell r="G1570" t="str">
            <v>BRASS DZR</v>
          </cell>
          <cell r="H1570">
            <v>81.03</v>
          </cell>
          <cell r="I1570">
            <v>0</v>
          </cell>
          <cell r="J1570">
            <v>44460</v>
          </cell>
          <cell r="K1570" t="str">
            <v>China</v>
          </cell>
          <cell r="L1570" t="str">
            <v>1</v>
          </cell>
          <cell r="M1570" t="str">
            <v>0</v>
          </cell>
        </row>
        <row r="1571">
          <cell r="A1571" t="str">
            <v>92UN 100P100M</v>
          </cell>
          <cell r="B1571" t="str">
            <v>ASMVIRC</v>
          </cell>
          <cell r="C1571" t="str">
            <v>N</v>
          </cell>
          <cell r="D1571" t="str">
            <v>UNION C/W VENT AND TP PxM</v>
          </cell>
          <cell r="E1571" t="str">
            <v>670779726083</v>
          </cell>
          <cell r="F1571" t="str">
            <v>BALK</v>
          </cell>
          <cell r="G1571" t="str">
            <v>BRASS DZR</v>
          </cell>
          <cell r="H1571">
            <v>81.03</v>
          </cell>
          <cell r="I1571">
            <v>0</v>
          </cell>
          <cell r="J1571">
            <v>44460</v>
          </cell>
          <cell r="K1571" t="str">
            <v>China</v>
          </cell>
          <cell r="L1571" t="str">
            <v>1</v>
          </cell>
          <cell r="M1571" t="str">
            <v>0</v>
          </cell>
        </row>
        <row r="1572">
          <cell r="A1572" t="str">
            <v>92UN 100S050M</v>
          </cell>
          <cell r="B1572" t="str">
            <v>ASMVIRC</v>
          </cell>
          <cell r="C1572" t="str">
            <v>N</v>
          </cell>
          <cell r="D1572" t="str">
            <v>UNION C/W VENT AND TP CxM</v>
          </cell>
          <cell r="F1572" t="str">
            <v>BALK</v>
          </cell>
          <cell r="G1572" t="str">
            <v>BRASS DZR</v>
          </cell>
          <cell r="H1572">
            <v>75.709999999999994</v>
          </cell>
          <cell r="I1572">
            <v>0</v>
          </cell>
          <cell r="J1572">
            <v>43021</v>
          </cell>
          <cell r="K1572" t="str">
            <v>China</v>
          </cell>
          <cell r="L1572" t="str">
            <v>1</v>
          </cell>
          <cell r="M1572" t="str">
            <v>0.78</v>
          </cell>
        </row>
        <row r="1573">
          <cell r="A1573" t="str">
            <v>92UN 100S075M</v>
          </cell>
          <cell r="B1573" t="str">
            <v>ASMVIRC</v>
          </cell>
          <cell r="C1573" t="str">
            <v>N</v>
          </cell>
          <cell r="D1573" t="str">
            <v>UNION C/W VENT AND TP CxM</v>
          </cell>
          <cell r="F1573" t="str">
            <v>BALK</v>
          </cell>
          <cell r="G1573" t="str">
            <v>BRASS DZR</v>
          </cell>
          <cell r="H1573">
            <v>75.709999999999994</v>
          </cell>
          <cell r="I1573">
            <v>0</v>
          </cell>
          <cell r="J1573">
            <v>43021</v>
          </cell>
          <cell r="K1573" t="str">
            <v>China</v>
          </cell>
          <cell r="L1573" t="str">
            <v>1</v>
          </cell>
          <cell r="M1573" t="str">
            <v>0.78</v>
          </cell>
        </row>
        <row r="1574">
          <cell r="A1574" t="str">
            <v>92UN 100S100M</v>
          </cell>
          <cell r="B1574" t="str">
            <v>ASMVIRC</v>
          </cell>
          <cell r="C1574" t="str">
            <v>N</v>
          </cell>
          <cell r="D1574" t="str">
            <v>UNION C/W VENT AND TP CxM</v>
          </cell>
          <cell r="E1574" t="str">
            <v>670779711195</v>
          </cell>
          <cell r="F1574" t="str">
            <v>BALK</v>
          </cell>
          <cell r="G1574" t="str">
            <v>BRASS DZR</v>
          </cell>
          <cell r="H1574">
            <v>75.709999999999994</v>
          </cell>
          <cell r="I1574">
            <v>0</v>
          </cell>
          <cell r="J1574">
            <v>43021</v>
          </cell>
          <cell r="K1574" t="str">
            <v>China</v>
          </cell>
          <cell r="L1574" t="str">
            <v>1</v>
          </cell>
          <cell r="M1574" t="str">
            <v>0.78</v>
          </cell>
        </row>
        <row r="1575">
          <cell r="A1575" t="str">
            <v>92UN 100S100S</v>
          </cell>
          <cell r="B1575" t="str">
            <v>ASMVIRC</v>
          </cell>
          <cell r="C1575" t="str">
            <v>N</v>
          </cell>
          <cell r="D1575" t="str">
            <v>UNION C/W VENT AND TP CxC</v>
          </cell>
          <cell r="F1575" t="str">
            <v>BALK</v>
          </cell>
          <cell r="G1575" t="str">
            <v>BRASS DZR</v>
          </cell>
          <cell r="H1575">
            <v>75.709999999999994</v>
          </cell>
          <cell r="I1575">
            <v>0</v>
          </cell>
          <cell r="J1575">
            <v>43033</v>
          </cell>
          <cell r="K1575" t="str">
            <v>China</v>
          </cell>
          <cell r="L1575" t="str">
            <v>1</v>
          </cell>
          <cell r="M1575" t="str">
            <v>0.77</v>
          </cell>
        </row>
        <row r="1576">
          <cell r="A1576" t="str">
            <v>92UN 125F050M</v>
          </cell>
          <cell r="B1576" t="str">
            <v>ASMVIRC</v>
          </cell>
          <cell r="C1576" t="str">
            <v>N</v>
          </cell>
          <cell r="D1576" t="str">
            <v>UNION C/W VENT AND TP FxM</v>
          </cell>
          <cell r="F1576" t="str">
            <v>BALK</v>
          </cell>
          <cell r="G1576" t="str">
            <v>BRASS DZR</v>
          </cell>
          <cell r="H1576">
            <v>93.04</v>
          </cell>
          <cell r="I1576">
            <v>0</v>
          </cell>
          <cell r="J1576">
            <v>43403</v>
          </cell>
          <cell r="K1576" t="str">
            <v>China</v>
          </cell>
          <cell r="M1576" t="str">
            <v>1.1</v>
          </cell>
        </row>
        <row r="1577">
          <cell r="A1577" t="str">
            <v>92UN 125F075M</v>
          </cell>
          <cell r="B1577" t="str">
            <v>ASMVIRC</v>
          </cell>
          <cell r="C1577" t="str">
            <v>N</v>
          </cell>
          <cell r="D1577" t="str">
            <v>UNION C/W VENT AND TP FxM</v>
          </cell>
          <cell r="F1577" t="str">
            <v>BALK</v>
          </cell>
          <cell r="G1577" t="str">
            <v>BRASS DZR</v>
          </cell>
          <cell r="H1577">
            <v>93.04</v>
          </cell>
          <cell r="I1577">
            <v>0</v>
          </cell>
          <cell r="J1577">
            <v>43021</v>
          </cell>
          <cell r="K1577" t="str">
            <v>China</v>
          </cell>
          <cell r="L1577" t="str">
            <v>1</v>
          </cell>
          <cell r="M1577" t="str">
            <v>1.1</v>
          </cell>
        </row>
        <row r="1578">
          <cell r="A1578" t="str">
            <v>92UN 125F100F</v>
          </cell>
          <cell r="B1578" t="str">
            <v>ASMVIRC</v>
          </cell>
          <cell r="C1578" t="str">
            <v>N</v>
          </cell>
          <cell r="D1578" t="str">
            <v>UNION C/W VENT AND TP FxF-DS1</v>
          </cell>
          <cell r="F1578" t="str">
            <v>BALK</v>
          </cell>
          <cell r="G1578" t="str">
            <v>BRASS DZR</v>
          </cell>
          <cell r="H1578">
            <v>117.48</v>
          </cell>
          <cell r="I1578">
            <v>0</v>
          </cell>
          <cell r="J1578">
            <v>44196</v>
          </cell>
          <cell r="K1578" t="str">
            <v>China</v>
          </cell>
          <cell r="L1578" t="str">
            <v>1</v>
          </cell>
          <cell r="M1578" t="str">
            <v>1.1</v>
          </cell>
        </row>
        <row r="1579">
          <cell r="A1579" t="str">
            <v>92UN 125F100M</v>
          </cell>
          <cell r="B1579" t="str">
            <v>ASMVIRC</v>
          </cell>
          <cell r="C1579" t="str">
            <v>N</v>
          </cell>
          <cell r="D1579" t="str">
            <v>UNION C/W VENT AND TP FxM</v>
          </cell>
          <cell r="F1579" t="str">
            <v>BALK</v>
          </cell>
          <cell r="G1579" t="str">
            <v>BRASS DZR</v>
          </cell>
          <cell r="H1579">
            <v>93.04</v>
          </cell>
          <cell r="I1579">
            <v>0</v>
          </cell>
          <cell r="J1579">
            <v>43021</v>
          </cell>
          <cell r="K1579" t="str">
            <v>China</v>
          </cell>
          <cell r="L1579" t="str">
            <v>1</v>
          </cell>
          <cell r="M1579" t="str">
            <v>1.1</v>
          </cell>
        </row>
        <row r="1580">
          <cell r="A1580" t="str">
            <v>92UN 125F125F</v>
          </cell>
          <cell r="B1580" t="str">
            <v>ASMVIRC</v>
          </cell>
          <cell r="C1580" t="str">
            <v>N</v>
          </cell>
          <cell r="D1580" t="str">
            <v>UNION C/W VENT AND TP FxF</v>
          </cell>
          <cell r="F1580" t="str">
            <v>BALK</v>
          </cell>
          <cell r="G1580" t="str">
            <v>BRASS DZR</v>
          </cell>
          <cell r="H1580">
            <v>117.48</v>
          </cell>
          <cell r="I1580">
            <v>0</v>
          </cell>
          <cell r="J1580">
            <v>43021</v>
          </cell>
          <cell r="K1580" t="str">
            <v>China</v>
          </cell>
          <cell r="L1580" t="str">
            <v>1</v>
          </cell>
          <cell r="M1580" t="str">
            <v>1.1</v>
          </cell>
        </row>
        <row r="1581">
          <cell r="A1581" t="str">
            <v>92UN 125F125M</v>
          </cell>
          <cell r="B1581" t="str">
            <v>ASMVIRC</v>
          </cell>
          <cell r="C1581" t="str">
            <v>N</v>
          </cell>
          <cell r="D1581" t="str">
            <v>UNION C/W VENT AND TP FxM</v>
          </cell>
          <cell r="E1581" t="str">
            <v>670779704302</v>
          </cell>
          <cell r="F1581" t="str">
            <v>BALK</v>
          </cell>
          <cell r="G1581" t="str">
            <v>BRASS DZR</v>
          </cell>
          <cell r="H1581">
            <v>93.04</v>
          </cell>
          <cell r="I1581">
            <v>1</v>
          </cell>
          <cell r="J1581">
            <v>43021</v>
          </cell>
          <cell r="K1581" t="str">
            <v>China</v>
          </cell>
          <cell r="L1581" t="str">
            <v>1</v>
          </cell>
          <cell r="M1581" t="str">
            <v>1.1</v>
          </cell>
        </row>
        <row r="1582">
          <cell r="A1582" t="str">
            <v>92UN 125F125S</v>
          </cell>
          <cell r="B1582" t="str">
            <v>ASMVIRC</v>
          </cell>
          <cell r="C1582" t="str">
            <v>N</v>
          </cell>
          <cell r="D1582" t="str">
            <v>UNION C/W VENT AND TP FxC</v>
          </cell>
          <cell r="F1582" t="str">
            <v>BALK</v>
          </cell>
          <cell r="G1582" t="str">
            <v>BRASS DZR</v>
          </cell>
          <cell r="H1582">
            <v>93.04</v>
          </cell>
          <cell r="I1582">
            <v>0</v>
          </cell>
          <cell r="J1582">
            <v>43033</v>
          </cell>
          <cell r="K1582" t="str">
            <v>China</v>
          </cell>
          <cell r="L1582" t="str">
            <v>1</v>
          </cell>
          <cell r="M1582" t="str">
            <v>1.01</v>
          </cell>
        </row>
        <row r="1583">
          <cell r="A1583" t="str">
            <v>92UN 125P050M</v>
          </cell>
          <cell r="B1583" t="str">
            <v>ASMVIRC</v>
          </cell>
          <cell r="C1583" t="str">
            <v>N</v>
          </cell>
          <cell r="D1583" t="str">
            <v>UNION C/W VENT AND TP PxM-DS3</v>
          </cell>
          <cell r="E1583" t="str">
            <v>670779726144</v>
          </cell>
          <cell r="F1583" t="str">
            <v>BALK</v>
          </cell>
          <cell r="G1583" t="str">
            <v>BRASS DZR</v>
          </cell>
          <cell r="H1583">
            <v>99.56</v>
          </cell>
          <cell r="I1583">
            <v>0</v>
          </cell>
          <cell r="J1583">
            <v>44460</v>
          </cell>
          <cell r="K1583" t="str">
            <v>China</v>
          </cell>
          <cell r="M1583" t="str">
            <v>0</v>
          </cell>
        </row>
        <row r="1584">
          <cell r="A1584" t="str">
            <v>92UN 125P075M</v>
          </cell>
          <cell r="B1584" t="str">
            <v>ASMVIRC</v>
          </cell>
          <cell r="C1584" t="str">
            <v>N</v>
          </cell>
          <cell r="D1584" t="str">
            <v>UNION C/W VENT AND TP PxM-DS2</v>
          </cell>
          <cell r="E1584" t="str">
            <v>670779726137</v>
          </cell>
          <cell r="F1584" t="str">
            <v>BALK</v>
          </cell>
          <cell r="G1584" t="str">
            <v>BRASS DZR</v>
          </cell>
          <cell r="H1584">
            <v>99.56</v>
          </cell>
          <cell r="I1584">
            <v>0</v>
          </cell>
          <cell r="J1584">
            <v>44460</v>
          </cell>
          <cell r="K1584" t="str">
            <v>China</v>
          </cell>
          <cell r="L1584" t="str">
            <v>1</v>
          </cell>
          <cell r="M1584" t="str">
            <v>0</v>
          </cell>
        </row>
        <row r="1585">
          <cell r="A1585" t="str">
            <v>92UN 125P100M</v>
          </cell>
          <cell r="B1585" t="str">
            <v>ASMVIRC</v>
          </cell>
          <cell r="C1585" t="str">
            <v>N</v>
          </cell>
          <cell r="D1585" t="str">
            <v>UNION C/W VENT AND TP PxM-DS1</v>
          </cell>
          <cell r="E1585" t="str">
            <v>670779726120</v>
          </cell>
          <cell r="F1585" t="str">
            <v>BALK</v>
          </cell>
          <cell r="G1585" t="str">
            <v>BRASS DZR</v>
          </cell>
          <cell r="H1585">
            <v>99.56</v>
          </cell>
          <cell r="I1585">
            <v>0</v>
          </cell>
          <cell r="J1585">
            <v>44460</v>
          </cell>
          <cell r="K1585" t="str">
            <v>China</v>
          </cell>
          <cell r="L1585" t="str">
            <v>1</v>
          </cell>
          <cell r="M1585" t="str">
            <v>0</v>
          </cell>
        </row>
        <row r="1586">
          <cell r="A1586" t="str">
            <v>92UN 125P125M</v>
          </cell>
          <cell r="B1586" t="str">
            <v>ASMVIRC</v>
          </cell>
          <cell r="C1586" t="str">
            <v>N</v>
          </cell>
          <cell r="D1586" t="str">
            <v>UNION C/W VENT AND TP PxM</v>
          </cell>
          <cell r="E1586" t="str">
            <v>670779726113</v>
          </cell>
          <cell r="F1586" t="str">
            <v>BALK</v>
          </cell>
          <cell r="G1586" t="str">
            <v>BRASS DZR</v>
          </cell>
          <cell r="H1586">
            <v>99.56</v>
          </cell>
          <cell r="I1586">
            <v>0</v>
          </cell>
          <cell r="J1586">
            <v>44460</v>
          </cell>
          <cell r="K1586" t="str">
            <v>China</v>
          </cell>
          <cell r="L1586" t="str">
            <v>1</v>
          </cell>
          <cell r="M1586" t="str">
            <v>0</v>
          </cell>
        </row>
        <row r="1587">
          <cell r="A1587" t="str">
            <v>92UN 125S050M</v>
          </cell>
          <cell r="B1587" t="str">
            <v>ASMVIRC</v>
          </cell>
          <cell r="C1587" t="str">
            <v>N</v>
          </cell>
          <cell r="D1587" t="str">
            <v>UNION C/W VENT AND TP SxM</v>
          </cell>
          <cell r="F1587" t="str">
            <v>BALK</v>
          </cell>
          <cell r="G1587" t="str">
            <v>BRASS DZR</v>
          </cell>
          <cell r="H1587">
            <v>93.04</v>
          </cell>
          <cell r="I1587">
            <v>0</v>
          </cell>
          <cell r="J1587">
            <v>43403</v>
          </cell>
          <cell r="K1587" t="str">
            <v>China</v>
          </cell>
          <cell r="M1587" t="str">
            <v>1.05</v>
          </cell>
        </row>
        <row r="1588">
          <cell r="A1588" t="str">
            <v>92UN 125S075M</v>
          </cell>
          <cell r="B1588" t="str">
            <v>ASMVIRC</v>
          </cell>
          <cell r="C1588" t="str">
            <v>N</v>
          </cell>
          <cell r="D1588" t="str">
            <v>UNION C/W VENT AND TP sxM</v>
          </cell>
          <cell r="F1588" t="str">
            <v>BALK</v>
          </cell>
          <cell r="G1588" t="str">
            <v>BRASS DZR</v>
          </cell>
          <cell r="H1588">
            <v>93.04</v>
          </cell>
          <cell r="I1588">
            <v>0</v>
          </cell>
          <cell r="J1588">
            <v>43340</v>
          </cell>
          <cell r="K1588" t="str">
            <v>China</v>
          </cell>
          <cell r="L1588" t="str">
            <v>1</v>
          </cell>
          <cell r="M1588" t="str">
            <v>1.05</v>
          </cell>
        </row>
        <row r="1589">
          <cell r="A1589" t="str">
            <v>92UN 125S100M</v>
          </cell>
          <cell r="B1589" t="str">
            <v>ASMVIRC</v>
          </cell>
          <cell r="C1589" t="str">
            <v>N</v>
          </cell>
          <cell r="D1589" t="str">
            <v>UNION C/W VENT AND TP SxM</v>
          </cell>
          <cell r="F1589" t="str">
            <v>BALK</v>
          </cell>
          <cell r="G1589" t="str">
            <v>BRASS DZR</v>
          </cell>
          <cell r="H1589">
            <v>93.04</v>
          </cell>
          <cell r="I1589">
            <v>0</v>
          </cell>
          <cell r="J1589">
            <v>43340</v>
          </cell>
          <cell r="K1589" t="str">
            <v>China</v>
          </cell>
          <cell r="L1589" t="str">
            <v>1</v>
          </cell>
          <cell r="M1589" t="str">
            <v>1.05</v>
          </cell>
        </row>
        <row r="1590">
          <cell r="A1590" t="str">
            <v>92UN 125S125M</v>
          </cell>
          <cell r="B1590" t="str">
            <v>ASMVIRC</v>
          </cell>
          <cell r="C1590" t="str">
            <v>N</v>
          </cell>
          <cell r="D1590" t="str">
            <v>UNION C/W VENT AND TP SxM</v>
          </cell>
          <cell r="F1590" t="str">
            <v>BALK</v>
          </cell>
          <cell r="G1590" t="str">
            <v>BRASS DZR</v>
          </cell>
          <cell r="H1590">
            <v>93.04</v>
          </cell>
          <cell r="I1590">
            <v>0</v>
          </cell>
          <cell r="J1590">
            <v>43340</v>
          </cell>
          <cell r="K1590" t="str">
            <v>China</v>
          </cell>
          <cell r="L1590" t="str">
            <v>1</v>
          </cell>
          <cell r="M1590" t="str">
            <v>1.05</v>
          </cell>
        </row>
        <row r="1591">
          <cell r="A1591" t="str">
            <v>92UN 125S125S</v>
          </cell>
          <cell r="B1591" t="str">
            <v>ASMVIRC</v>
          </cell>
          <cell r="C1591" t="str">
            <v>N</v>
          </cell>
          <cell r="D1591" t="str">
            <v>UNION C/W VENT AND TP SxS</v>
          </cell>
          <cell r="F1591" t="str">
            <v>BALK</v>
          </cell>
          <cell r="G1591" t="str">
            <v>BRASS DZR</v>
          </cell>
          <cell r="H1591">
            <v>93.04</v>
          </cell>
          <cell r="I1591">
            <v>0</v>
          </cell>
          <cell r="J1591">
            <v>43343</v>
          </cell>
          <cell r="K1591" t="str">
            <v>China</v>
          </cell>
          <cell r="L1591" t="str">
            <v>1</v>
          </cell>
          <cell r="M1591" t="str">
            <v>0.96</v>
          </cell>
        </row>
        <row r="1592">
          <cell r="A1592" t="str">
            <v>92UN 150F075M</v>
          </cell>
          <cell r="B1592" t="str">
            <v>ASMVIRC</v>
          </cell>
          <cell r="C1592" t="str">
            <v>N</v>
          </cell>
          <cell r="D1592" t="str">
            <v>UNION C/W VENT AND TP FxM</v>
          </cell>
          <cell r="F1592" t="str">
            <v>BALK</v>
          </cell>
          <cell r="G1592" t="str">
            <v>BRASS DZR</v>
          </cell>
          <cell r="H1592">
            <v>139.36000000000001</v>
          </cell>
          <cell r="I1592">
            <v>0</v>
          </cell>
          <cell r="J1592">
            <v>43391</v>
          </cell>
          <cell r="K1592" t="str">
            <v>China</v>
          </cell>
          <cell r="M1592" t="str">
            <v>1.81</v>
          </cell>
        </row>
        <row r="1593">
          <cell r="A1593" t="str">
            <v>92UN 150F100M</v>
          </cell>
          <cell r="B1593" t="str">
            <v>ASMVIRC</v>
          </cell>
          <cell r="C1593" t="str">
            <v>N</v>
          </cell>
          <cell r="D1593" t="str">
            <v>UNION C/W VENT AND TP FxM</v>
          </cell>
          <cell r="F1593" t="str">
            <v>BALK</v>
          </cell>
          <cell r="G1593" t="str">
            <v>BRASS DZR</v>
          </cell>
          <cell r="H1593">
            <v>139.36000000000001</v>
          </cell>
          <cell r="I1593">
            <v>0</v>
          </cell>
          <cell r="J1593">
            <v>43021</v>
          </cell>
          <cell r="K1593" t="str">
            <v>China</v>
          </cell>
          <cell r="L1593" t="str">
            <v>1</v>
          </cell>
          <cell r="M1593" t="str">
            <v>1.81</v>
          </cell>
        </row>
        <row r="1594">
          <cell r="A1594" t="str">
            <v>92UN 150F125F</v>
          </cell>
          <cell r="B1594" t="str">
            <v>ASMVIRC</v>
          </cell>
          <cell r="C1594" t="str">
            <v>N</v>
          </cell>
          <cell r="D1594" t="str">
            <v>UNION C/W VENT AND TP FxF-DS1</v>
          </cell>
          <cell r="F1594" t="str">
            <v>BALK</v>
          </cell>
          <cell r="G1594" t="str">
            <v>BRASS DZR</v>
          </cell>
          <cell r="H1594">
            <v>150.36000000000001</v>
          </cell>
          <cell r="I1594">
            <v>0</v>
          </cell>
          <cell r="J1594">
            <v>44196</v>
          </cell>
          <cell r="K1594" t="str">
            <v>China</v>
          </cell>
          <cell r="L1594" t="str">
            <v>1</v>
          </cell>
        </row>
        <row r="1595">
          <cell r="A1595" t="str">
            <v>92UN 150F125M</v>
          </cell>
          <cell r="B1595" t="str">
            <v>ASMVIRC</v>
          </cell>
          <cell r="C1595" t="str">
            <v>N</v>
          </cell>
          <cell r="D1595" t="str">
            <v>UNION C/W VENT AND TP FxM</v>
          </cell>
          <cell r="F1595" t="str">
            <v>BALK</v>
          </cell>
          <cell r="G1595" t="str">
            <v>BRASS DZR</v>
          </cell>
          <cell r="H1595">
            <v>139.36000000000001</v>
          </cell>
          <cell r="I1595">
            <v>0</v>
          </cell>
          <cell r="J1595">
            <v>43021</v>
          </cell>
          <cell r="K1595" t="str">
            <v>China</v>
          </cell>
          <cell r="L1595" t="str">
            <v>1</v>
          </cell>
          <cell r="M1595" t="str">
            <v>1.81</v>
          </cell>
        </row>
        <row r="1596">
          <cell r="A1596" t="str">
            <v>92UN 150F150F</v>
          </cell>
          <cell r="B1596" t="str">
            <v>ASMVIRC</v>
          </cell>
          <cell r="C1596" t="str">
            <v>N</v>
          </cell>
          <cell r="D1596" t="str">
            <v>UNION C/W VENT AND TP FxF</v>
          </cell>
          <cell r="F1596" t="str">
            <v>BALK</v>
          </cell>
          <cell r="G1596" t="str">
            <v>BRASS DZR</v>
          </cell>
          <cell r="H1596">
            <v>150.36000000000001</v>
          </cell>
          <cell r="I1596">
            <v>0</v>
          </cell>
          <cell r="J1596">
            <v>43536</v>
          </cell>
          <cell r="K1596" t="str">
            <v>China</v>
          </cell>
          <cell r="L1596" t="str">
            <v>1</v>
          </cell>
        </row>
        <row r="1597">
          <cell r="A1597" t="str">
            <v>92UN 150F150M</v>
          </cell>
          <cell r="B1597" t="str">
            <v>ASMVIRC</v>
          </cell>
          <cell r="C1597" t="str">
            <v>N</v>
          </cell>
          <cell r="D1597" t="str">
            <v>UNION C/W VENT AND TP FxM</v>
          </cell>
          <cell r="E1597" t="str">
            <v>670779704319</v>
          </cell>
          <cell r="F1597" t="str">
            <v>BALK</v>
          </cell>
          <cell r="G1597" t="str">
            <v>BRASS DZR</v>
          </cell>
          <cell r="H1597">
            <v>139.36000000000001</v>
          </cell>
          <cell r="I1597">
            <v>2</v>
          </cell>
          <cell r="J1597">
            <v>43021</v>
          </cell>
          <cell r="K1597" t="str">
            <v>China</v>
          </cell>
          <cell r="L1597" t="str">
            <v>1</v>
          </cell>
          <cell r="M1597" t="str">
            <v>1.81</v>
          </cell>
        </row>
        <row r="1598">
          <cell r="A1598" t="str">
            <v>92UN 150F150S</v>
          </cell>
          <cell r="B1598" t="str">
            <v>ASMVIRC</v>
          </cell>
          <cell r="C1598" t="str">
            <v>N</v>
          </cell>
          <cell r="D1598" t="str">
            <v>UNION C/W VENT AND TP FxC</v>
          </cell>
          <cell r="F1598" t="str">
            <v>BALK</v>
          </cell>
          <cell r="G1598" t="str">
            <v>BRASS DZR</v>
          </cell>
          <cell r="H1598">
            <v>139.36000000000001</v>
          </cell>
          <cell r="I1598">
            <v>0</v>
          </cell>
          <cell r="J1598">
            <v>43033</v>
          </cell>
          <cell r="K1598" t="str">
            <v>China</v>
          </cell>
          <cell r="L1598" t="str">
            <v>1</v>
          </cell>
          <cell r="M1598" t="str">
            <v>1.66</v>
          </cell>
        </row>
        <row r="1599">
          <cell r="A1599" t="str">
            <v>92UN 150P075M</v>
          </cell>
          <cell r="B1599" t="str">
            <v>ASMVIRC</v>
          </cell>
          <cell r="C1599" t="str">
            <v>N</v>
          </cell>
          <cell r="D1599" t="str">
            <v>UNION C/W VENT AND TP PxM-DS3</v>
          </cell>
          <cell r="E1599" t="str">
            <v>670779726182</v>
          </cell>
          <cell r="F1599" t="str">
            <v>BALK</v>
          </cell>
          <cell r="G1599" t="str">
            <v>BRASS DZR</v>
          </cell>
          <cell r="H1599">
            <v>149.13999999999999</v>
          </cell>
          <cell r="I1599">
            <v>0</v>
          </cell>
          <cell r="J1599">
            <v>44460</v>
          </cell>
          <cell r="K1599" t="str">
            <v>China</v>
          </cell>
          <cell r="M1599" t="str">
            <v>0</v>
          </cell>
        </row>
        <row r="1600">
          <cell r="A1600" t="str">
            <v>92UN 150P100M</v>
          </cell>
          <cell r="B1600" t="str">
            <v>ASMVIRC</v>
          </cell>
          <cell r="C1600" t="str">
            <v>N</v>
          </cell>
          <cell r="D1600" t="str">
            <v>UNION C/W VENT AND TP PxM-DS2</v>
          </cell>
          <cell r="E1600" t="str">
            <v>670779726175</v>
          </cell>
          <cell r="F1600" t="str">
            <v>BALK</v>
          </cell>
          <cell r="G1600" t="str">
            <v>BRASS DZR</v>
          </cell>
          <cell r="H1600">
            <v>149.13999999999999</v>
          </cell>
          <cell r="I1600">
            <v>0</v>
          </cell>
          <cell r="J1600">
            <v>44460</v>
          </cell>
          <cell r="K1600" t="str">
            <v>China</v>
          </cell>
          <cell r="L1600" t="str">
            <v>1</v>
          </cell>
          <cell r="M1600" t="str">
            <v>0</v>
          </cell>
        </row>
        <row r="1601">
          <cell r="A1601" t="str">
            <v>92UN 150P125M</v>
          </cell>
          <cell r="B1601" t="str">
            <v>ASMVIRC</v>
          </cell>
          <cell r="C1601" t="str">
            <v>N</v>
          </cell>
          <cell r="D1601" t="str">
            <v>UNION C/W VENT AND TP PxM-DS1</v>
          </cell>
          <cell r="E1601" t="str">
            <v>670779726168</v>
          </cell>
          <cell r="F1601" t="str">
            <v>BALK</v>
          </cell>
          <cell r="G1601" t="str">
            <v>BRASS DZR</v>
          </cell>
          <cell r="H1601">
            <v>149.13999999999999</v>
          </cell>
          <cell r="I1601">
            <v>0</v>
          </cell>
          <cell r="J1601">
            <v>44460</v>
          </cell>
          <cell r="K1601" t="str">
            <v>China</v>
          </cell>
          <cell r="L1601" t="str">
            <v>1</v>
          </cell>
          <cell r="M1601" t="str">
            <v>0</v>
          </cell>
        </row>
        <row r="1602">
          <cell r="A1602" t="str">
            <v>92UN 150P150M</v>
          </cell>
          <cell r="B1602" t="str">
            <v>ASMVIRC</v>
          </cell>
          <cell r="C1602" t="str">
            <v>N</v>
          </cell>
          <cell r="D1602" t="str">
            <v>UNION C/W VENT AND TP PxM</v>
          </cell>
          <cell r="E1602" t="str">
            <v>670779726151</v>
          </cell>
          <cell r="F1602" t="str">
            <v>BALK</v>
          </cell>
          <cell r="G1602" t="str">
            <v>BRASS DZR</v>
          </cell>
          <cell r="H1602">
            <v>149.13999999999999</v>
          </cell>
          <cell r="I1602">
            <v>0</v>
          </cell>
          <cell r="J1602">
            <v>44460</v>
          </cell>
          <cell r="K1602" t="str">
            <v>China</v>
          </cell>
          <cell r="L1602" t="str">
            <v>1</v>
          </cell>
          <cell r="M1602" t="str">
            <v>0</v>
          </cell>
        </row>
        <row r="1603">
          <cell r="A1603" t="str">
            <v>92UN 150S075M</v>
          </cell>
          <cell r="B1603" t="str">
            <v>ASMVIRC</v>
          </cell>
          <cell r="C1603" t="str">
            <v>N</v>
          </cell>
          <cell r="D1603" t="str">
            <v>UNION C/W VENT AND TP SxM</v>
          </cell>
          <cell r="F1603" t="str">
            <v>BALK</v>
          </cell>
          <cell r="G1603" t="str">
            <v>BRASS DZR</v>
          </cell>
          <cell r="H1603">
            <v>139.36000000000001</v>
          </cell>
          <cell r="I1603">
            <v>0</v>
          </cell>
          <cell r="J1603">
            <v>43391</v>
          </cell>
          <cell r="K1603" t="str">
            <v>China</v>
          </cell>
          <cell r="M1603" t="str">
            <v>1.75</v>
          </cell>
        </row>
        <row r="1604">
          <cell r="A1604" t="str">
            <v>92UN 150S100M</v>
          </cell>
          <cell r="B1604" t="str">
            <v>ASMVIRC</v>
          </cell>
          <cell r="C1604" t="str">
            <v>N</v>
          </cell>
          <cell r="D1604" t="str">
            <v>UNION C/W VENT AND TP SxM</v>
          </cell>
          <cell r="F1604" t="str">
            <v>BALK</v>
          </cell>
          <cell r="G1604" t="str">
            <v>BRASS DZR</v>
          </cell>
          <cell r="H1604">
            <v>139.36000000000001</v>
          </cell>
          <cell r="I1604">
            <v>0</v>
          </cell>
          <cell r="J1604">
            <v>43340</v>
          </cell>
          <cell r="K1604" t="str">
            <v>China</v>
          </cell>
          <cell r="L1604" t="str">
            <v>1</v>
          </cell>
          <cell r="M1604" t="str">
            <v>1.75</v>
          </cell>
        </row>
        <row r="1605">
          <cell r="A1605" t="str">
            <v>92UN 150S125M</v>
          </cell>
          <cell r="B1605" t="str">
            <v>ASMVIRC</v>
          </cell>
          <cell r="C1605" t="str">
            <v>N</v>
          </cell>
          <cell r="D1605" t="str">
            <v>UNION C/W VENT AND TP SxM</v>
          </cell>
          <cell r="F1605" t="str">
            <v>BALK</v>
          </cell>
          <cell r="G1605" t="str">
            <v>BRASS DZR</v>
          </cell>
          <cell r="H1605">
            <v>139.36000000000001</v>
          </cell>
          <cell r="I1605">
            <v>0</v>
          </cell>
          <cell r="J1605">
            <v>43340</v>
          </cell>
          <cell r="K1605" t="str">
            <v>China</v>
          </cell>
          <cell r="L1605" t="str">
            <v>1</v>
          </cell>
          <cell r="M1605" t="str">
            <v>1.75</v>
          </cell>
        </row>
        <row r="1606">
          <cell r="A1606" t="str">
            <v>92UN 150S150M</v>
          </cell>
          <cell r="B1606" t="str">
            <v>ASMVIRC</v>
          </cell>
          <cell r="C1606" t="str">
            <v>N</v>
          </cell>
          <cell r="D1606" t="str">
            <v>UNION C/W VENT AND TP SxM</v>
          </cell>
          <cell r="F1606" t="str">
            <v>BALK</v>
          </cell>
          <cell r="G1606" t="str">
            <v>BRASS DZR</v>
          </cell>
          <cell r="H1606">
            <v>139.36000000000001</v>
          </cell>
          <cell r="I1606">
            <v>0</v>
          </cell>
          <cell r="J1606">
            <v>43340</v>
          </cell>
          <cell r="K1606" t="str">
            <v>China</v>
          </cell>
          <cell r="L1606" t="str">
            <v>1</v>
          </cell>
          <cell r="M1606" t="str">
            <v>1.75</v>
          </cell>
        </row>
        <row r="1607">
          <cell r="A1607" t="str">
            <v>92UN 150S150S</v>
          </cell>
          <cell r="B1607" t="str">
            <v>ASMVIRC</v>
          </cell>
          <cell r="C1607" t="str">
            <v>N</v>
          </cell>
          <cell r="D1607" t="str">
            <v>UNION C/W VENT AND TP SxS</v>
          </cell>
          <cell r="F1607" t="str">
            <v>BALK</v>
          </cell>
          <cell r="G1607" t="str">
            <v>BRASS DZR</v>
          </cell>
          <cell r="H1607">
            <v>139.36000000000001</v>
          </cell>
          <cell r="I1607">
            <v>0</v>
          </cell>
          <cell r="J1607">
            <v>43343</v>
          </cell>
          <cell r="K1607" t="str">
            <v>China</v>
          </cell>
          <cell r="L1607" t="str">
            <v>1</v>
          </cell>
          <cell r="M1607" t="str">
            <v>1.60</v>
          </cell>
        </row>
        <row r="1608">
          <cell r="A1608" t="str">
            <v>92UN 200F100M</v>
          </cell>
          <cell r="B1608" t="str">
            <v>ASMVIRC</v>
          </cell>
          <cell r="C1608" t="str">
            <v>N</v>
          </cell>
          <cell r="D1608" t="str">
            <v>UNION C/W VENT AND TP FxM</v>
          </cell>
          <cell r="F1608" t="str">
            <v>BALK</v>
          </cell>
          <cell r="G1608" t="str">
            <v>BRASS DZR</v>
          </cell>
          <cell r="H1608">
            <v>167.6</v>
          </cell>
          <cell r="I1608">
            <v>0</v>
          </cell>
          <cell r="J1608">
            <v>43409</v>
          </cell>
          <cell r="K1608" t="str">
            <v>China</v>
          </cell>
          <cell r="M1608" t="str">
            <v>2.18</v>
          </cell>
        </row>
        <row r="1609">
          <cell r="A1609" t="str">
            <v>92UN 200F125M</v>
          </cell>
          <cell r="B1609" t="str">
            <v>ASMVIRC</v>
          </cell>
          <cell r="C1609" t="str">
            <v>N</v>
          </cell>
          <cell r="D1609" t="str">
            <v>UNION C/W VENT AND TP FxM</v>
          </cell>
          <cell r="F1609" t="str">
            <v>BALK</v>
          </cell>
          <cell r="G1609" t="str">
            <v>BRASS DZR</v>
          </cell>
          <cell r="H1609">
            <v>167.6</v>
          </cell>
          <cell r="I1609">
            <v>0</v>
          </cell>
          <cell r="J1609">
            <v>43021</v>
          </cell>
          <cell r="K1609" t="str">
            <v>China</v>
          </cell>
          <cell r="L1609" t="str">
            <v>1</v>
          </cell>
          <cell r="M1609" t="str">
            <v>2.18</v>
          </cell>
        </row>
        <row r="1610">
          <cell r="A1610" t="str">
            <v>92UN 200F150F</v>
          </cell>
          <cell r="B1610" t="str">
            <v>ASMVIRC</v>
          </cell>
          <cell r="C1610" t="str">
            <v>N</v>
          </cell>
          <cell r="D1610" t="str">
            <v>UNION C/W VENT AND TP FxF-DS1</v>
          </cell>
          <cell r="F1610" t="str">
            <v>BALK</v>
          </cell>
          <cell r="G1610" t="str">
            <v>BRASS DZR</v>
          </cell>
          <cell r="H1610">
            <v>213.15</v>
          </cell>
          <cell r="I1610">
            <v>0</v>
          </cell>
          <cell r="J1610">
            <v>44196</v>
          </cell>
          <cell r="K1610" t="str">
            <v>China</v>
          </cell>
          <cell r="L1610" t="str">
            <v>1</v>
          </cell>
        </row>
        <row r="1611">
          <cell r="A1611" t="str">
            <v>92UN 200F150M</v>
          </cell>
          <cell r="B1611" t="str">
            <v>ASMVIRC</v>
          </cell>
          <cell r="C1611" t="str">
            <v>N</v>
          </cell>
          <cell r="D1611" t="str">
            <v>UNION C/W VENT AND TP FxM</v>
          </cell>
          <cell r="F1611" t="str">
            <v>BALK</v>
          </cell>
          <cell r="G1611" t="str">
            <v>BRASS DZR</v>
          </cell>
          <cell r="H1611">
            <v>167.6</v>
          </cell>
          <cell r="I1611">
            <v>0</v>
          </cell>
          <cell r="J1611">
            <v>43021</v>
          </cell>
          <cell r="K1611" t="str">
            <v>China</v>
          </cell>
          <cell r="L1611" t="str">
            <v>1</v>
          </cell>
          <cell r="M1611" t="str">
            <v>2.18</v>
          </cell>
        </row>
        <row r="1612">
          <cell r="A1612" t="str">
            <v>92UN 200F200F</v>
          </cell>
          <cell r="B1612" t="str">
            <v>ASMVIRC</v>
          </cell>
          <cell r="C1612" t="str">
            <v>N</v>
          </cell>
          <cell r="D1612" t="str">
            <v>UNION C/W VENT AND TP FxF</v>
          </cell>
          <cell r="F1612" t="str">
            <v>BALK</v>
          </cell>
          <cell r="G1612" t="str">
            <v>BRASS DZR</v>
          </cell>
          <cell r="H1612">
            <v>213.15</v>
          </cell>
          <cell r="I1612">
            <v>0</v>
          </cell>
          <cell r="J1612">
            <v>43536</v>
          </cell>
          <cell r="K1612" t="str">
            <v>China</v>
          </cell>
          <cell r="L1612" t="str">
            <v>1</v>
          </cell>
        </row>
        <row r="1613">
          <cell r="A1613" t="str">
            <v>92UN 200F200M</v>
          </cell>
          <cell r="B1613" t="str">
            <v>ASMVIRC</v>
          </cell>
          <cell r="C1613" t="str">
            <v>N</v>
          </cell>
          <cell r="D1613" t="str">
            <v>UNION C/W VENT AND TP FxM</v>
          </cell>
          <cell r="E1613" t="str">
            <v>670779704326</v>
          </cell>
          <cell r="F1613" t="str">
            <v>BALK</v>
          </cell>
          <cell r="G1613" t="str">
            <v>BRASS DZR</v>
          </cell>
          <cell r="H1613">
            <v>167.6</v>
          </cell>
          <cell r="I1613">
            <v>2</v>
          </cell>
          <cell r="J1613">
            <v>43021</v>
          </cell>
          <cell r="K1613" t="str">
            <v>China</v>
          </cell>
          <cell r="L1613" t="str">
            <v>1</v>
          </cell>
          <cell r="M1613" t="str">
            <v>2.18</v>
          </cell>
        </row>
        <row r="1614">
          <cell r="A1614" t="str">
            <v>92UN 200F200S</v>
          </cell>
          <cell r="B1614" t="str">
            <v>ASMVIRC</v>
          </cell>
          <cell r="C1614" t="str">
            <v>N</v>
          </cell>
          <cell r="D1614" t="str">
            <v>UNION C/W VENT AND TP FxS</v>
          </cell>
          <cell r="F1614" t="str">
            <v>BALK</v>
          </cell>
          <cell r="G1614" t="str">
            <v>BRASS DZR</v>
          </cell>
          <cell r="H1614">
            <v>167.6</v>
          </cell>
          <cell r="I1614">
            <v>0</v>
          </cell>
          <cell r="J1614">
            <v>43033</v>
          </cell>
          <cell r="K1614" t="str">
            <v>China</v>
          </cell>
          <cell r="L1614" t="str">
            <v>1</v>
          </cell>
          <cell r="M1614" t="str">
            <v>1.95</v>
          </cell>
        </row>
        <row r="1615">
          <cell r="A1615" t="str">
            <v>92UN 200P100M</v>
          </cell>
          <cell r="B1615" t="str">
            <v>ASMVIRC</v>
          </cell>
          <cell r="C1615" t="str">
            <v>N</v>
          </cell>
          <cell r="D1615" t="str">
            <v>UNION C/W VENT AND TP PxM-DS3</v>
          </cell>
          <cell r="E1615" t="str">
            <v>670779726229</v>
          </cell>
          <cell r="F1615" t="str">
            <v>BALK</v>
          </cell>
          <cell r="G1615" t="str">
            <v>BRASS DZR</v>
          </cell>
          <cell r="H1615">
            <v>179.32</v>
          </cell>
          <cell r="I1615">
            <v>0</v>
          </cell>
          <cell r="J1615">
            <v>44460</v>
          </cell>
          <cell r="K1615" t="str">
            <v>China</v>
          </cell>
          <cell r="M1615" t="str">
            <v>0</v>
          </cell>
        </row>
        <row r="1616">
          <cell r="A1616" t="str">
            <v>92UN 200P125M</v>
          </cell>
          <cell r="B1616" t="str">
            <v>ASMVIRC</v>
          </cell>
          <cell r="C1616" t="str">
            <v>N</v>
          </cell>
          <cell r="D1616" t="str">
            <v>UNION C/W VENT AND TP PxM-DS2</v>
          </cell>
          <cell r="E1616" t="str">
            <v>670779726212</v>
          </cell>
          <cell r="F1616" t="str">
            <v>BALK</v>
          </cell>
          <cell r="G1616" t="str">
            <v>BRASS DZR</v>
          </cell>
          <cell r="H1616">
            <v>179.32</v>
          </cell>
          <cell r="I1616">
            <v>0</v>
          </cell>
          <cell r="J1616">
            <v>44460</v>
          </cell>
          <cell r="K1616" t="str">
            <v>China</v>
          </cell>
          <cell r="L1616" t="str">
            <v>1</v>
          </cell>
          <cell r="M1616" t="str">
            <v>0</v>
          </cell>
        </row>
        <row r="1617">
          <cell r="A1617" t="str">
            <v>92UN 200P150M</v>
          </cell>
          <cell r="B1617" t="str">
            <v>ASMVIRC</v>
          </cell>
          <cell r="C1617" t="str">
            <v>N</v>
          </cell>
          <cell r="D1617" t="str">
            <v>UNION C/W VENT AND TP PxM-DS1</v>
          </cell>
          <cell r="E1617" t="str">
            <v>670779726205</v>
          </cell>
          <cell r="F1617" t="str">
            <v>BALK</v>
          </cell>
          <cell r="G1617" t="str">
            <v>BRASS DZR</v>
          </cell>
          <cell r="H1617">
            <v>179.32</v>
          </cell>
          <cell r="I1617">
            <v>0</v>
          </cell>
          <cell r="J1617">
            <v>44460</v>
          </cell>
          <cell r="K1617" t="str">
            <v>China</v>
          </cell>
          <cell r="L1617" t="str">
            <v>1</v>
          </cell>
          <cell r="M1617" t="str">
            <v>0</v>
          </cell>
        </row>
        <row r="1618">
          <cell r="A1618" t="str">
            <v>92UN 200P200M</v>
          </cell>
          <cell r="B1618" t="str">
            <v>ASMVIRC</v>
          </cell>
          <cell r="C1618" t="str">
            <v>N</v>
          </cell>
          <cell r="D1618" t="str">
            <v>UNION C/W VENT AND TP PxM</v>
          </cell>
          <cell r="E1618" t="str">
            <v>670779726199</v>
          </cell>
          <cell r="F1618" t="str">
            <v>BALK</v>
          </cell>
          <cell r="G1618" t="str">
            <v>BRASS DZR</v>
          </cell>
          <cell r="H1618">
            <v>179.32</v>
          </cell>
          <cell r="I1618">
            <v>0</v>
          </cell>
          <cell r="J1618">
            <v>44460</v>
          </cell>
          <cell r="K1618" t="str">
            <v>China</v>
          </cell>
          <cell r="L1618" t="str">
            <v>1</v>
          </cell>
          <cell r="M1618" t="str">
            <v>0</v>
          </cell>
        </row>
        <row r="1619">
          <cell r="A1619" t="str">
            <v>92UN 200S100M</v>
          </cell>
          <cell r="B1619" t="str">
            <v>ASMVIRC</v>
          </cell>
          <cell r="C1619" t="str">
            <v>N</v>
          </cell>
          <cell r="D1619" t="str">
            <v>UNION C/W VENT AND TP SxM</v>
          </cell>
          <cell r="F1619" t="str">
            <v>BALK</v>
          </cell>
          <cell r="G1619" t="str">
            <v>BRASS DZR</v>
          </cell>
          <cell r="H1619">
            <v>167.6</v>
          </cell>
          <cell r="I1619">
            <v>0</v>
          </cell>
          <cell r="J1619">
            <v>43409</v>
          </cell>
          <cell r="K1619" t="str">
            <v>China</v>
          </cell>
          <cell r="L1619" t="str">
            <v>0</v>
          </cell>
          <cell r="M1619" t="str">
            <v>2.18</v>
          </cell>
        </row>
        <row r="1620">
          <cell r="A1620" t="str">
            <v>92UN 200S125M</v>
          </cell>
          <cell r="B1620" t="str">
            <v>ASMVIRC</v>
          </cell>
          <cell r="C1620" t="str">
            <v>N</v>
          </cell>
          <cell r="D1620" t="str">
            <v>UNION C/W VENT AND TP SxM</v>
          </cell>
          <cell r="F1620" t="str">
            <v>BALK</v>
          </cell>
          <cell r="G1620" t="str">
            <v>BRASS DZR</v>
          </cell>
          <cell r="H1620">
            <v>167.6</v>
          </cell>
          <cell r="I1620">
            <v>0</v>
          </cell>
          <cell r="J1620">
            <v>43340</v>
          </cell>
          <cell r="K1620" t="str">
            <v>China</v>
          </cell>
          <cell r="L1620" t="str">
            <v>1</v>
          </cell>
          <cell r="M1620" t="str">
            <v>2.18</v>
          </cell>
        </row>
        <row r="1621">
          <cell r="A1621" t="str">
            <v>92UN 200S150M</v>
          </cell>
          <cell r="B1621" t="str">
            <v>ASMVIRC</v>
          </cell>
          <cell r="C1621" t="str">
            <v>N</v>
          </cell>
          <cell r="D1621" t="str">
            <v>UNION C/W VENT AND TP SxM</v>
          </cell>
          <cell r="F1621" t="str">
            <v>BALK</v>
          </cell>
          <cell r="G1621" t="str">
            <v>BRASS DZR</v>
          </cell>
          <cell r="H1621">
            <v>167.6</v>
          </cell>
          <cell r="I1621">
            <v>0</v>
          </cell>
          <cell r="J1621">
            <v>43340</v>
          </cell>
          <cell r="K1621" t="str">
            <v>China</v>
          </cell>
          <cell r="L1621" t="str">
            <v>1</v>
          </cell>
          <cell r="M1621" t="str">
            <v>2.18</v>
          </cell>
        </row>
        <row r="1622">
          <cell r="A1622" t="str">
            <v>92UN 200S200M</v>
          </cell>
          <cell r="B1622" t="str">
            <v>ASMVIRC</v>
          </cell>
          <cell r="C1622" t="str">
            <v>N</v>
          </cell>
          <cell r="D1622" t="str">
            <v>UNION C/W VENT AND TP SxM</v>
          </cell>
          <cell r="F1622" t="str">
            <v>BALK</v>
          </cell>
          <cell r="G1622" t="str">
            <v>BRASS DZR</v>
          </cell>
          <cell r="H1622">
            <v>167.6</v>
          </cell>
          <cell r="I1622">
            <v>0</v>
          </cell>
          <cell r="J1622">
            <v>43340</v>
          </cell>
          <cell r="K1622" t="str">
            <v>China</v>
          </cell>
          <cell r="L1622" t="str">
            <v>1</v>
          </cell>
          <cell r="M1622" t="str">
            <v>2.18</v>
          </cell>
        </row>
        <row r="1623">
          <cell r="A1623" t="str">
            <v>92UN 200S200S</v>
          </cell>
          <cell r="B1623" t="str">
            <v>ASMVIRC</v>
          </cell>
          <cell r="C1623" t="str">
            <v>N</v>
          </cell>
          <cell r="D1623" t="str">
            <v>UNION C/W VENT AND TP SxS</v>
          </cell>
          <cell r="F1623" t="str">
            <v>BALK</v>
          </cell>
          <cell r="G1623" t="str">
            <v>BRASS DZR</v>
          </cell>
          <cell r="H1623">
            <v>167.6</v>
          </cell>
          <cell r="I1623">
            <v>0</v>
          </cell>
          <cell r="J1623">
            <v>43343</v>
          </cell>
          <cell r="K1623" t="str">
            <v>China</v>
          </cell>
          <cell r="L1623" t="str">
            <v>1</v>
          </cell>
          <cell r="M1623" t="str">
            <v>1.95</v>
          </cell>
        </row>
        <row r="1624">
          <cell r="A1624" t="str">
            <v>9380N 1</v>
          </cell>
          <cell r="B1624" t="str">
            <v>IFLOW</v>
          </cell>
          <cell r="C1624" t="str">
            <v>N</v>
          </cell>
          <cell r="D1624" t="str">
            <v>AIR VENT AUTOMATIC CAST IRON</v>
          </cell>
          <cell r="E1624" t="str">
            <v>670779707815</v>
          </cell>
          <cell r="F1624" t="str">
            <v>BALK</v>
          </cell>
          <cell r="H1624">
            <v>297.37</v>
          </cell>
          <cell r="I1624">
            <v>39</v>
          </cell>
          <cell r="J1624">
            <v>42163</v>
          </cell>
          <cell r="K1624" t="str">
            <v>China</v>
          </cell>
          <cell r="L1624" t="str">
            <v>0</v>
          </cell>
          <cell r="M1624" t="str">
            <v>9.70</v>
          </cell>
        </row>
        <row r="1625">
          <cell r="A1625" t="str">
            <v>9380N 1/2</v>
          </cell>
          <cell r="B1625" t="str">
            <v>IFLOW</v>
          </cell>
          <cell r="C1625" t="str">
            <v>N</v>
          </cell>
          <cell r="D1625" t="str">
            <v>AIR VENT AUTOMATIC CAST IRON</v>
          </cell>
          <cell r="E1625" t="str">
            <v>670779707792</v>
          </cell>
          <cell r="F1625" t="str">
            <v>BALK</v>
          </cell>
          <cell r="H1625">
            <v>267.69</v>
          </cell>
          <cell r="I1625">
            <v>19</v>
          </cell>
          <cell r="J1625">
            <v>42163</v>
          </cell>
          <cell r="K1625" t="str">
            <v>China</v>
          </cell>
          <cell r="L1625" t="str">
            <v>0</v>
          </cell>
          <cell r="M1625" t="str">
            <v>9.48</v>
          </cell>
        </row>
        <row r="1626">
          <cell r="A1626" t="str">
            <v>9380N 3/4</v>
          </cell>
          <cell r="B1626" t="str">
            <v>IFLOW</v>
          </cell>
          <cell r="C1626" t="str">
            <v>N</v>
          </cell>
          <cell r="D1626" t="str">
            <v>AIR VENT AUTOMATIC CAST IRON</v>
          </cell>
          <cell r="E1626" t="str">
            <v>670779707808</v>
          </cell>
          <cell r="F1626" t="str">
            <v>BALK</v>
          </cell>
          <cell r="H1626">
            <v>277.61</v>
          </cell>
          <cell r="I1626">
            <v>63</v>
          </cell>
          <cell r="J1626">
            <v>42163</v>
          </cell>
          <cell r="K1626" t="str">
            <v>China</v>
          </cell>
          <cell r="L1626" t="str">
            <v>0</v>
          </cell>
          <cell r="M1626" t="str">
            <v>9.48</v>
          </cell>
        </row>
        <row r="1627">
          <cell r="A1627" t="str">
            <v>9390N 1/2</v>
          </cell>
          <cell r="B1627" t="str">
            <v>VIR C</v>
          </cell>
          <cell r="C1627" t="str">
            <v>N</v>
          </cell>
          <cell r="D1627" t="str">
            <v>AIR VENT AUTOMATIC BRASS</v>
          </cell>
          <cell r="E1627" t="str">
            <v>670779707785</v>
          </cell>
          <cell r="F1627" t="str">
            <v>BALK</v>
          </cell>
          <cell r="H1627">
            <v>31.26</v>
          </cell>
          <cell r="I1627">
            <v>611</v>
          </cell>
          <cell r="J1627">
            <v>42163</v>
          </cell>
          <cell r="K1627" t="str">
            <v>China</v>
          </cell>
          <cell r="L1627" t="str">
            <v>0</v>
          </cell>
          <cell r="M1627" t="str">
            <v>0.34</v>
          </cell>
        </row>
        <row r="1628">
          <cell r="A1628" t="str">
            <v>9390N 1/4</v>
          </cell>
          <cell r="B1628" t="str">
            <v>VIR C</v>
          </cell>
          <cell r="C1628" t="str">
            <v>N</v>
          </cell>
          <cell r="D1628" t="str">
            <v>AIR VENT AUTOMATIC BRASS</v>
          </cell>
          <cell r="E1628" t="str">
            <v>670779707778</v>
          </cell>
          <cell r="F1628" t="str">
            <v>BALK</v>
          </cell>
          <cell r="H1628">
            <v>31.26</v>
          </cell>
          <cell r="I1628">
            <v>543</v>
          </cell>
          <cell r="J1628">
            <v>42163</v>
          </cell>
          <cell r="K1628" t="str">
            <v>China</v>
          </cell>
          <cell r="L1628" t="str">
            <v>0</v>
          </cell>
          <cell r="M1628" t="str">
            <v>0.34</v>
          </cell>
        </row>
        <row r="1629">
          <cell r="A1629" t="str">
            <v>9390N 3/8</v>
          </cell>
          <cell r="B1629" t="str">
            <v>VIR C</v>
          </cell>
          <cell r="C1629" t="str">
            <v>N</v>
          </cell>
          <cell r="D1629" t="str">
            <v>AIR VENT AUTOMATIC BRASS</v>
          </cell>
          <cell r="E1629" t="str">
            <v>670779708850</v>
          </cell>
          <cell r="F1629" t="str">
            <v>BALK</v>
          </cell>
          <cell r="H1629">
            <v>31.26</v>
          </cell>
          <cell r="I1629">
            <v>943</v>
          </cell>
          <cell r="J1629">
            <v>42163</v>
          </cell>
          <cell r="K1629" t="str">
            <v>China</v>
          </cell>
          <cell r="L1629" t="str">
            <v>0</v>
          </cell>
          <cell r="M1629" t="str">
            <v>0.34</v>
          </cell>
        </row>
        <row r="1630">
          <cell r="A1630" t="str">
            <v>95MV 1/4</v>
          </cell>
          <cell r="B1630" t="str">
            <v>VIR C</v>
          </cell>
          <cell r="C1630" t="str">
            <v>N</v>
          </cell>
          <cell r="D1630" t="str">
            <v>MANUAL AIR VENT 1/4</v>
          </cell>
          <cell r="E1630" t="str">
            <v>670779722726</v>
          </cell>
          <cell r="F1630" t="str">
            <v>BALK</v>
          </cell>
          <cell r="G1630" t="str">
            <v>BRASS</v>
          </cell>
          <cell r="H1630">
            <v>14.29</v>
          </cell>
          <cell r="I1630">
            <v>913</v>
          </cell>
          <cell r="J1630">
            <v>43873</v>
          </cell>
          <cell r="K1630" t="str">
            <v>China</v>
          </cell>
          <cell r="L1630" t="str">
            <v>400</v>
          </cell>
          <cell r="M1630" t="str">
            <v>.05</v>
          </cell>
        </row>
        <row r="1631">
          <cell r="A1631" t="str">
            <v>99IBV 050E075N</v>
          </cell>
          <cell r="B1631" t="str">
            <v>ASMVIRC</v>
          </cell>
          <cell r="C1631" t="str">
            <v>N</v>
          </cell>
          <cell r="D1631" t="str">
            <v>IBV 1/2 PEX x NUT MICRO</v>
          </cell>
          <cell r="E1631" t="str">
            <v>670779720852</v>
          </cell>
          <cell r="F1631" t="str">
            <v>BALK</v>
          </cell>
          <cell r="G1631" t="str">
            <v>BRASS DZR</v>
          </cell>
          <cell r="H1631">
            <v>26.86</v>
          </cell>
          <cell r="I1631">
            <v>0</v>
          </cell>
          <cell r="J1631">
            <v>43488</v>
          </cell>
          <cell r="K1631" t="str">
            <v>China</v>
          </cell>
          <cell r="M1631" t="str">
            <v>0.41</v>
          </cell>
        </row>
        <row r="1632">
          <cell r="A1632" t="str">
            <v>99IBV 050E100N</v>
          </cell>
          <cell r="B1632" t="str">
            <v>ASMVIRC</v>
          </cell>
          <cell r="C1632" t="str">
            <v>N</v>
          </cell>
          <cell r="D1632" t="str">
            <v>IBV 1/2 PEX x NUT MINI</v>
          </cell>
          <cell r="E1632" t="str">
            <v>670779720869</v>
          </cell>
          <cell r="F1632" t="str">
            <v>BALK</v>
          </cell>
          <cell r="G1632" t="str">
            <v>BRASS DZR</v>
          </cell>
          <cell r="H1632">
            <v>30.77</v>
          </cell>
          <cell r="I1632">
            <v>0</v>
          </cell>
          <cell r="J1632">
            <v>43488</v>
          </cell>
          <cell r="K1632" t="str">
            <v>China</v>
          </cell>
          <cell r="M1632" t="str">
            <v>0.47</v>
          </cell>
        </row>
        <row r="1633">
          <cell r="A1633" t="str">
            <v>99IBV 050F075N</v>
          </cell>
          <cell r="B1633" t="str">
            <v>ASMVIRC</v>
          </cell>
          <cell r="C1633" t="str">
            <v>N</v>
          </cell>
          <cell r="D1633" t="str">
            <v>IBV 1/2 FNPT x NUT MICRO</v>
          </cell>
          <cell r="E1633" t="str">
            <v>670779720517</v>
          </cell>
          <cell r="F1633" t="str">
            <v>BALK</v>
          </cell>
          <cell r="G1633" t="str">
            <v>BRASS DZR</v>
          </cell>
          <cell r="H1633">
            <v>33.18</v>
          </cell>
          <cell r="I1633">
            <v>0</v>
          </cell>
          <cell r="J1633">
            <v>43486</v>
          </cell>
          <cell r="K1633" t="str">
            <v>China</v>
          </cell>
          <cell r="M1633" t="str">
            <v>0.51</v>
          </cell>
        </row>
        <row r="1634">
          <cell r="A1634" t="str">
            <v>99IBV 050F100N</v>
          </cell>
          <cell r="B1634" t="str">
            <v>ASMVIRC</v>
          </cell>
          <cell r="C1634" t="str">
            <v>N</v>
          </cell>
          <cell r="D1634" t="str">
            <v>IBV 1/2 FNPT x NUT MINI</v>
          </cell>
          <cell r="E1634" t="str">
            <v>670779720524</v>
          </cell>
          <cell r="F1634" t="str">
            <v>BALK</v>
          </cell>
          <cell r="G1634" t="str">
            <v>BRASS DZR</v>
          </cell>
          <cell r="H1634">
            <v>36.29</v>
          </cell>
          <cell r="I1634">
            <v>0</v>
          </cell>
          <cell r="J1634">
            <v>43486</v>
          </cell>
          <cell r="K1634" t="str">
            <v>China</v>
          </cell>
          <cell r="M1634" t="str">
            <v>0.55</v>
          </cell>
        </row>
        <row r="1635">
          <cell r="A1635" t="str">
            <v>99IBV 050P075N</v>
          </cell>
          <cell r="B1635" t="str">
            <v>ASMVIRC</v>
          </cell>
          <cell r="C1635" t="str">
            <v>N</v>
          </cell>
          <cell r="D1635" t="str">
            <v>IBV 1/2 PRESS x NUT MICRO</v>
          </cell>
          <cell r="E1635" t="str">
            <v>670779720746</v>
          </cell>
          <cell r="F1635" t="str">
            <v>BALK</v>
          </cell>
          <cell r="G1635" t="str">
            <v>BRASS DZR</v>
          </cell>
          <cell r="H1635">
            <v>34.83</v>
          </cell>
          <cell r="I1635">
            <v>0</v>
          </cell>
          <cell r="J1635">
            <v>43488</v>
          </cell>
          <cell r="K1635" t="str">
            <v>China</v>
          </cell>
          <cell r="M1635" t="str">
            <v>0.52</v>
          </cell>
        </row>
        <row r="1636">
          <cell r="A1636" t="str">
            <v>99IBV 050P100N</v>
          </cell>
          <cell r="B1636" t="str">
            <v>ASMVIRC</v>
          </cell>
          <cell r="C1636" t="str">
            <v>N</v>
          </cell>
          <cell r="D1636" t="str">
            <v>IBV 1/2 PRESS x NUT MINI</v>
          </cell>
          <cell r="E1636" t="str">
            <v>670779720753</v>
          </cell>
          <cell r="F1636" t="str">
            <v>BALK</v>
          </cell>
          <cell r="G1636" t="str">
            <v>BRASS DZR</v>
          </cell>
          <cell r="H1636">
            <v>38.090000000000003</v>
          </cell>
          <cell r="I1636">
            <v>0</v>
          </cell>
          <cell r="J1636">
            <v>43488</v>
          </cell>
          <cell r="K1636" t="str">
            <v>China</v>
          </cell>
          <cell r="M1636" t="str">
            <v>0.58</v>
          </cell>
        </row>
        <row r="1637">
          <cell r="A1637" t="str">
            <v>99IBV 050S075N</v>
          </cell>
          <cell r="B1637" t="str">
            <v>ASMVIRC</v>
          </cell>
          <cell r="C1637" t="str">
            <v>N</v>
          </cell>
          <cell r="D1637" t="str">
            <v>IBV 1/2 SOLDER x NUT MICRO</v>
          </cell>
          <cell r="E1637" t="str">
            <v>670779720630</v>
          </cell>
          <cell r="F1637" t="str">
            <v>BALK</v>
          </cell>
          <cell r="G1637" t="str">
            <v>BRASS DZR</v>
          </cell>
          <cell r="H1637">
            <v>33.18</v>
          </cell>
          <cell r="I1637">
            <v>0</v>
          </cell>
          <cell r="J1637">
            <v>43488</v>
          </cell>
          <cell r="K1637" t="str">
            <v>China</v>
          </cell>
          <cell r="M1637" t="str">
            <v>0.50</v>
          </cell>
        </row>
        <row r="1638">
          <cell r="A1638" t="str">
            <v>99IBV 050S100N</v>
          </cell>
          <cell r="B1638" t="str">
            <v>ASMVIRC</v>
          </cell>
          <cell r="C1638" t="str">
            <v>N</v>
          </cell>
          <cell r="D1638" t="str">
            <v>IBV 1/2 SOLDER x NUT MINI</v>
          </cell>
          <cell r="E1638" t="str">
            <v>670779720647</v>
          </cell>
          <cell r="F1638" t="str">
            <v>BALK</v>
          </cell>
          <cell r="G1638" t="str">
            <v>BRASS DZR</v>
          </cell>
          <cell r="H1638">
            <v>36.29</v>
          </cell>
          <cell r="I1638">
            <v>0</v>
          </cell>
          <cell r="J1638">
            <v>43488</v>
          </cell>
          <cell r="K1638" t="str">
            <v>China</v>
          </cell>
          <cell r="M1638" t="str">
            <v>0.55</v>
          </cell>
        </row>
        <row r="1639">
          <cell r="A1639" t="str">
            <v>99IBV 075E100N</v>
          </cell>
          <cell r="B1639" t="str">
            <v>ASMVIRC</v>
          </cell>
          <cell r="C1639" t="str">
            <v>N</v>
          </cell>
          <cell r="D1639" t="str">
            <v>IBV 3/4 PEX x NUT MINI</v>
          </cell>
          <cell r="E1639" t="str">
            <v>670779720876</v>
          </cell>
          <cell r="F1639" t="str">
            <v>BALK</v>
          </cell>
          <cell r="G1639" t="str">
            <v>BRASS DZR</v>
          </cell>
          <cell r="H1639">
            <v>43.88</v>
          </cell>
          <cell r="I1639">
            <v>0</v>
          </cell>
          <cell r="J1639">
            <v>43488</v>
          </cell>
          <cell r="K1639" t="str">
            <v>China</v>
          </cell>
          <cell r="L1639" t="str">
            <v>100</v>
          </cell>
          <cell r="M1639" t="str">
            <v>0.67</v>
          </cell>
        </row>
        <row r="1640">
          <cell r="A1640" t="str">
            <v>99IBV 075E125N</v>
          </cell>
          <cell r="B1640" t="str">
            <v>ASMVIRC</v>
          </cell>
          <cell r="C1640" t="str">
            <v>N</v>
          </cell>
          <cell r="D1640" t="str">
            <v>IBV 3/4 PEX x NUT SMALL1</v>
          </cell>
          <cell r="E1640" t="str">
            <v>670779720883</v>
          </cell>
          <cell r="F1640" t="str">
            <v>BALK</v>
          </cell>
          <cell r="G1640" t="str">
            <v>BRASS DZR</v>
          </cell>
          <cell r="H1640">
            <v>47.65</v>
          </cell>
          <cell r="I1640">
            <v>0</v>
          </cell>
          <cell r="J1640">
            <v>43488</v>
          </cell>
          <cell r="K1640" t="str">
            <v>China</v>
          </cell>
          <cell r="M1640" t="str">
            <v>0.72</v>
          </cell>
        </row>
        <row r="1641">
          <cell r="A1641" t="str">
            <v>99IBV 075F100N</v>
          </cell>
          <cell r="B1641" t="str">
            <v>ASMVIRC</v>
          </cell>
          <cell r="C1641" t="str">
            <v>N</v>
          </cell>
          <cell r="D1641" t="str">
            <v>IBV 3/4 FNPT x NUT MINI</v>
          </cell>
          <cell r="E1641" t="str">
            <v>670779720531</v>
          </cell>
          <cell r="F1641" t="str">
            <v>BALK</v>
          </cell>
          <cell r="G1641" t="str">
            <v>BRASS DZR</v>
          </cell>
          <cell r="H1641">
            <v>46.01</v>
          </cell>
          <cell r="I1641">
            <v>0</v>
          </cell>
          <cell r="J1641">
            <v>43486</v>
          </cell>
          <cell r="K1641" t="str">
            <v>China</v>
          </cell>
          <cell r="L1641" t="str">
            <v>100</v>
          </cell>
          <cell r="M1641" t="str">
            <v>0.71</v>
          </cell>
        </row>
        <row r="1642">
          <cell r="A1642" t="str">
            <v>99IBV 075F125N</v>
          </cell>
          <cell r="B1642" t="str">
            <v>ASMVIRC</v>
          </cell>
          <cell r="C1642" t="str">
            <v>N</v>
          </cell>
          <cell r="D1642" t="str">
            <v>IBV 3/4 FNPT x NUT SMALL1</v>
          </cell>
          <cell r="E1642" t="str">
            <v>670779720548</v>
          </cell>
          <cell r="F1642" t="str">
            <v>BALK</v>
          </cell>
          <cell r="G1642" t="str">
            <v>BRASS DZR</v>
          </cell>
          <cell r="H1642">
            <v>48.83</v>
          </cell>
          <cell r="I1642">
            <v>0</v>
          </cell>
          <cell r="J1642">
            <v>43486</v>
          </cell>
          <cell r="K1642" t="str">
            <v>China</v>
          </cell>
          <cell r="M1642" t="str">
            <v>0.77</v>
          </cell>
        </row>
        <row r="1643">
          <cell r="A1643" t="str">
            <v>99IBV 075P100N</v>
          </cell>
          <cell r="B1643" t="str">
            <v>ASMVIRC</v>
          </cell>
          <cell r="C1643" t="str">
            <v>N</v>
          </cell>
          <cell r="D1643" t="str">
            <v>IBV 3/4 PRESS x NUT MINI</v>
          </cell>
          <cell r="E1643" t="str">
            <v>670779720760</v>
          </cell>
          <cell r="F1643" t="str">
            <v>BALK</v>
          </cell>
          <cell r="G1643" t="str">
            <v>BRASS DZR</v>
          </cell>
          <cell r="H1643">
            <v>48.71</v>
          </cell>
          <cell r="I1643">
            <v>6</v>
          </cell>
          <cell r="J1643">
            <v>43488</v>
          </cell>
          <cell r="K1643" t="str">
            <v>China</v>
          </cell>
          <cell r="L1643" t="str">
            <v>100</v>
          </cell>
          <cell r="M1643" t="str">
            <v>0.75</v>
          </cell>
        </row>
        <row r="1644">
          <cell r="A1644" t="str">
            <v>99IBV 075P125N</v>
          </cell>
          <cell r="B1644" t="str">
            <v>ASMVIRC</v>
          </cell>
          <cell r="C1644" t="str">
            <v>N</v>
          </cell>
          <cell r="D1644" t="str">
            <v>IBV 3/4 PRESS x NUT SMALL1</v>
          </cell>
          <cell r="E1644" t="str">
            <v>670779720777</v>
          </cell>
          <cell r="F1644" t="str">
            <v>BALK</v>
          </cell>
          <cell r="G1644" t="str">
            <v>BRASS DZR</v>
          </cell>
          <cell r="H1644">
            <v>51.93</v>
          </cell>
          <cell r="I1644">
            <v>0</v>
          </cell>
          <cell r="J1644">
            <v>43488</v>
          </cell>
          <cell r="K1644" t="str">
            <v>China</v>
          </cell>
          <cell r="M1644" t="str">
            <v>0.80</v>
          </cell>
        </row>
        <row r="1645">
          <cell r="A1645" t="str">
            <v>99IBV 075S100N</v>
          </cell>
          <cell r="B1645" t="str">
            <v>ASMVIRC</v>
          </cell>
          <cell r="C1645" t="str">
            <v>N</v>
          </cell>
          <cell r="D1645" t="str">
            <v>IBV 3/4 SOLDER x NUT MINI</v>
          </cell>
          <cell r="E1645" t="str">
            <v>670779720654</v>
          </cell>
          <cell r="F1645" t="str">
            <v>BALK</v>
          </cell>
          <cell r="G1645" t="str">
            <v>BRASS DZR</v>
          </cell>
          <cell r="H1645">
            <v>46.01</v>
          </cell>
          <cell r="I1645">
            <v>0</v>
          </cell>
          <cell r="J1645">
            <v>43488</v>
          </cell>
          <cell r="K1645" t="str">
            <v>China</v>
          </cell>
          <cell r="L1645" t="str">
            <v>100</v>
          </cell>
          <cell r="M1645" t="str">
            <v>0.70</v>
          </cell>
        </row>
        <row r="1646">
          <cell r="A1646" t="str">
            <v>99IBV 075S125N</v>
          </cell>
          <cell r="B1646" t="str">
            <v>ASMVIRC</v>
          </cell>
          <cell r="C1646" t="str">
            <v>N</v>
          </cell>
          <cell r="D1646" t="str">
            <v>IBV 3/4 SOLDER x NUT SMALL1</v>
          </cell>
          <cell r="E1646" t="str">
            <v>670779720661</v>
          </cell>
          <cell r="F1646" t="str">
            <v>BALK</v>
          </cell>
          <cell r="G1646" t="str">
            <v>BRASS DZR</v>
          </cell>
          <cell r="H1646">
            <v>48.83</v>
          </cell>
          <cell r="I1646">
            <v>0</v>
          </cell>
          <cell r="J1646">
            <v>43488</v>
          </cell>
          <cell r="K1646" t="str">
            <v>China</v>
          </cell>
          <cell r="M1646" t="str">
            <v>0.76</v>
          </cell>
        </row>
        <row r="1647">
          <cell r="A1647" t="str">
            <v>99IBV 100E125N</v>
          </cell>
          <cell r="B1647" t="str">
            <v>ASMVIRC</v>
          </cell>
          <cell r="C1647" t="str">
            <v>N</v>
          </cell>
          <cell r="D1647" t="str">
            <v>IBV 1 PEX x NUT SMALL1</v>
          </cell>
          <cell r="E1647" t="str">
            <v>670779720890</v>
          </cell>
          <cell r="F1647" t="str">
            <v>BALK</v>
          </cell>
          <cell r="G1647" t="str">
            <v>BRASS DZR</v>
          </cell>
          <cell r="H1647">
            <v>70.489999999999995</v>
          </cell>
          <cell r="I1647">
            <v>0</v>
          </cell>
          <cell r="J1647">
            <v>43488</v>
          </cell>
          <cell r="K1647" t="str">
            <v>China</v>
          </cell>
          <cell r="M1647" t="str">
            <v>1.03</v>
          </cell>
        </row>
        <row r="1648">
          <cell r="A1648" t="str">
            <v>99IBV 100E150N</v>
          </cell>
          <cell r="B1648" t="str">
            <v>ASMVIRC</v>
          </cell>
          <cell r="C1648" t="str">
            <v>N</v>
          </cell>
          <cell r="D1648" t="str">
            <v>IBV 1 PEX x NUT SMALL2</v>
          </cell>
          <cell r="E1648" t="str">
            <v>670779720906</v>
          </cell>
          <cell r="F1648" t="str">
            <v>BALK</v>
          </cell>
          <cell r="G1648" t="str">
            <v>BRASS DZR</v>
          </cell>
          <cell r="H1648">
            <v>74.040000000000006</v>
          </cell>
          <cell r="I1648">
            <v>0</v>
          </cell>
          <cell r="J1648">
            <v>43488</v>
          </cell>
          <cell r="K1648" t="str">
            <v>China</v>
          </cell>
          <cell r="M1648" t="str">
            <v>1.07</v>
          </cell>
        </row>
        <row r="1649">
          <cell r="A1649" t="str">
            <v>99IBV 100F125N</v>
          </cell>
          <cell r="B1649" t="str">
            <v>ASMVIRC</v>
          </cell>
          <cell r="C1649" t="str">
            <v>N</v>
          </cell>
          <cell r="D1649" t="str">
            <v>IBV 1 FNPT x NUT SMALL1</v>
          </cell>
          <cell r="E1649" t="str">
            <v>670779720555</v>
          </cell>
          <cell r="F1649" t="str">
            <v>BALK</v>
          </cell>
          <cell r="G1649" t="str">
            <v>BRASS DZR</v>
          </cell>
          <cell r="H1649">
            <v>73.67</v>
          </cell>
          <cell r="I1649">
            <v>0</v>
          </cell>
          <cell r="J1649">
            <v>43486</v>
          </cell>
          <cell r="K1649" t="str">
            <v>China</v>
          </cell>
          <cell r="M1649" t="str">
            <v>1.21</v>
          </cell>
        </row>
        <row r="1650">
          <cell r="A1650" t="str">
            <v>99IBV 100F150N</v>
          </cell>
          <cell r="B1650" t="str">
            <v>ASMVIRC</v>
          </cell>
          <cell r="C1650" t="str">
            <v>N</v>
          </cell>
          <cell r="D1650" t="str">
            <v>IBV 1 FNPT x NUT SMALL2</v>
          </cell>
          <cell r="E1650" t="str">
            <v>670779720562</v>
          </cell>
          <cell r="F1650" t="str">
            <v>BALK</v>
          </cell>
          <cell r="G1650" t="str">
            <v>BRASS DZR</v>
          </cell>
          <cell r="H1650">
            <v>76.510000000000005</v>
          </cell>
          <cell r="I1650">
            <v>0</v>
          </cell>
          <cell r="J1650">
            <v>43486</v>
          </cell>
          <cell r="K1650" t="str">
            <v>China</v>
          </cell>
          <cell r="M1650" t="str">
            <v>1.26</v>
          </cell>
        </row>
        <row r="1651">
          <cell r="A1651" t="str">
            <v>99IBV 100P125N</v>
          </cell>
          <cell r="B1651" t="str">
            <v>ASMVIRC</v>
          </cell>
          <cell r="C1651" t="str">
            <v>N</v>
          </cell>
          <cell r="D1651" t="str">
            <v>IBV 1 PRESS x NUT SMALL1</v>
          </cell>
          <cell r="E1651" t="str">
            <v>670779720784</v>
          </cell>
          <cell r="F1651" t="str">
            <v>BALK</v>
          </cell>
          <cell r="G1651" t="str">
            <v>BRASS DZR</v>
          </cell>
          <cell r="H1651">
            <v>77.349999999999994</v>
          </cell>
          <cell r="I1651">
            <v>0</v>
          </cell>
          <cell r="J1651">
            <v>43488</v>
          </cell>
          <cell r="K1651" t="str">
            <v>China</v>
          </cell>
          <cell r="M1651" t="str">
            <v>1.21</v>
          </cell>
        </row>
        <row r="1652">
          <cell r="A1652" t="str">
            <v>99IBV 100P150N</v>
          </cell>
          <cell r="B1652" t="str">
            <v>ASMVIRC</v>
          </cell>
          <cell r="C1652" t="str">
            <v>N</v>
          </cell>
          <cell r="D1652" t="str">
            <v>IBV 1 PRESS x NUT SMALL2</v>
          </cell>
          <cell r="E1652" t="str">
            <v>670779720791</v>
          </cell>
          <cell r="F1652" t="str">
            <v>BALK</v>
          </cell>
          <cell r="G1652" t="str">
            <v>BRASS DZR</v>
          </cell>
          <cell r="H1652">
            <v>80.319999999999993</v>
          </cell>
          <cell r="I1652">
            <v>0</v>
          </cell>
          <cell r="J1652">
            <v>43488</v>
          </cell>
          <cell r="K1652" t="str">
            <v>China</v>
          </cell>
          <cell r="M1652" t="str">
            <v>1.26</v>
          </cell>
        </row>
        <row r="1653">
          <cell r="A1653" t="str">
            <v>99IBV 100S125N</v>
          </cell>
          <cell r="B1653" t="str">
            <v>ASMVIRC</v>
          </cell>
          <cell r="C1653" t="str">
            <v>N</v>
          </cell>
          <cell r="D1653" t="str">
            <v>IBV 1 SOLDER x NUT SMALL1</v>
          </cell>
          <cell r="E1653" t="str">
            <v>670779720678</v>
          </cell>
          <cell r="F1653" t="str">
            <v>BALK</v>
          </cell>
          <cell r="G1653" t="str">
            <v>BRASS DZR</v>
          </cell>
          <cell r="H1653">
            <v>73.67</v>
          </cell>
          <cell r="I1653">
            <v>0</v>
          </cell>
          <cell r="J1653">
            <v>43488</v>
          </cell>
          <cell r="K1653" t="str">
            <v>China</v>
          </cell>
          <cell r="M1653" t="str">
            <v>1.18</v>
          </cell>
        </row>
        <row r="1654">
          <cell r="A1654" t="str">
            <v>99IBV 100S150N</v>
          </cell>
          <cell r="B1654" t="str">
            <v>ASMVIRC</v>
          </cell>
          <cell r="C1654" t="str">
            <v>N</v>
          </cell>
          <cell r="D1654" t="str">
            <v>IBV 1 SOLDER x NUT SMALL2</v>
          </cell>
          <cell r="E1654" t="str">
            <v>670779720685</v>
          </cell>
          <cell r="F1654" t="str">
            <v>BALK</v>
          </cell>
          <cell r="G1654" t="str">
            <v>BRASS DZR</v>
          </cell>
          <cell r="H1654">
            <v>76.510000000000005</v>
          </cell>
          <cell r="I1654">
            <v>0</v>
          </cell>
          <cell r="J1654">
            <v>43488</v>
          </cell>
          <cell r="K1654" t="str">
            <v>China</v>
          </cell>
          <cell r="M1654" t="str">
            <v>1.23</v>
          </cell>
        </row>
        <row r="1655">
          <cell r="A1655" t="str">
            <v>99IBV 125E150N</v>
          </cell>
          <cell r="B1655" t="str">
            <v>ASMVIRC</v>
          </cell>
          <cell r="C1655" t="str">
            <v>N</v>
          </cell>
          <cell r="D1655" t="str">
            <v>IBV 1-1/4 PEX x NUT SMALL2</v>
          </cell>
          <cell r="E1655" t="str">
            <v>670779720913</v>
          </cell>
          <cell r="F1655" t="str">
            <v>BALK</v>
          </cell>
          <cell r="G1655" t="str">
            <v>BRASS DZR</v>
          </cell>
          <cell r="H1655">
            <v>85.83</v>
          </cell>
          <cell r="I1655">
            <v>0</v>
          </cell>
          <cell r="J1655">
            <v>43488</v>
          </cell>
          <cell r="K1655" t="str">
            <v>China</v>
          </cell>
          <cell r="M1655" t="str">
            <v>1.43</v>
          </cell>
        </row>
        <row r="1656">
          <cell r="A1656" t="str">
            <v>99IBV 125E200N</v>
          </cell>
          <cell r="B1656" t="str">
            <v>ASMVIRC</v>
          </cell>
          <cell r="C1656" t="str">
            <v>N</v>
          </cell>
          <cell r="D1656" t="str">
            <v>IBV 1-1/4 PEX x NUT MEDIUM1</v>
          </cell>
          <cell r="E1656" t="str">
            <v>670779720920</v>
          </cell>
          <cell r="F1656" t="str">
            <v>BALK</v>
          </cell>
          <cell r="G1656" t="str">
            <v>BRASS DZR</v>
          </cell>
          <cell r="H1656">
            <v>115.65</v>
          </cell>
          <cell r="I1656">
            <v>0</v>
          </cell>
          <cell r="J1656">
            <v>43488</v>
          </cell>
          <cell r="K1656" t="str">
            <v>China</v>
          </cell>
          <cell r="M1656" t="str">
            <v>1.66</v>
          </cell>
        </row>
        <row r="1657">
          <cell r="A1657" t="str">
            <v>99IBV 125F150N</v>
          </cell>
          <cell r="B1657" t="str">
            <v>ASMVIRC</v>
          </cell>
          <cell r="C1657" t="str">
            <v>N</v>
          </cell>
          <cell r="D1657" t="str">
            <v>IBV 1-1/4 FNPT x NUT SMALL2</v>
          </cell>
          <cell r="E1657" t="str">
            <v>670779720579</v>
          </cell>
          <cell r="F1657" t="str">
            <v>BALK</v>
          </cell>
          <cell r="G1657" t="str">
            <v>BRASS DZR</v>
          </cell>
          <cell r="H1657">
            <v>103.37</v>
          </cell>
          <cell r="I1657">
            <v>0</v>
          </cell>
          <cell r="J1657">
            <v>43486</v>
          </cell>
          <cell r="K1657" t="str">
            <v>China</v>
          </cell>
          <cell r="M1657" t="str">
            <v>1.62</v>
          </cell>
        </row>
        <row r="1658">
          <cell r="A1658" t="str">
            <v>99IBV 125F200N</v>
          </cell>
          <cell r="B1658" t="str">
            <v>ASMVIRC</v>
          </cell>
          <cell r="C1658" t="str">
            <v>N</v>
          </cell>
          <cell r="D1658" t="str">
            <v>IBV 1-1/4 FNPT x NUT MEDIUM1</v>
          </cell>
          <cell r="E1658" t="str">
            <v>670779720586</v>
          </cell>
          <cell r="F1658" t="str">
            <v>BALK</v>
          </cell>
          <cell r="G1658" t="str">
            <v>BRASS DZR</v>
          </cell>
          <cell r="H1658">
            <v>117.44</v>
          </cell>
          <cell r="I1658">
            <v>0</v>
          </cell>
          <cell r="J1658">
            <v>43486</v>
          </cell>
          <cell r="K1658" t="str">
            <v>China</v>
          </cell>
          <cell r="M1658" t="str">
            <v>1.86</v>
          </cell>
        </row>
        <row r="1659">
          <cell r="A1659" t="str">
            <v>99IBV 125P150N</v>
          </cell>
          <cell r="B1659" t="str">
            <v>ASMVIRC</v>
          </cell>
          <cell r="C1659" t="str">
            <v>N</v>
          </cell>
          <cell r="D1659" t="str">
            <v>IBV 1-1/4 PRESS x NUT SMALL2</v>
          </cell>
          <cell r="E1659" t="str">
            <v>670779720807</v>
          </cell>
          <cell r="F1659" t="str">
            <v>BALK</v>
          </cell>
          <cell r="G1659" t="str">
            <v>BRASS DZR</v>
          </cell>
          <cell r="H1659">
            <v>108.54</v>
          </cell>
          <cell r="I1659">
            <v>0</v>
          </cell>
          <cell r="J1659">
            <v>43488</v>
          </cell>
          <cell r="K1659" t="str">
            <v>China</v>
          </cell>
          <cell r="M1659" t="str">
            <v>1.58</v>
          </cell>
        </row>
        <row r="1660">
          <cell r="A1660" t="str">
            <v>99IBV 125P200N</v>
          </cell>
          <cell r="B1660" t="str">
            <v>ASMVIRC</v>
          </cell>
          <cell r="C1660" t="str">
            <v>N</v>
          </cell>
          <cell r="D1660" t="str">
            <v>IBV 1-1/4 PRESS x NUT MEDIUM1</v>
          </cell>
          <cell r="E1660" t="str">
            <v>670779720814</v>
          </cell>
          <cell r="F1660" t="str">
            <v>BALK</v>
          </cell>
          <cell r="G1660" t="str">
            <v>BRASS DZR</v>
          </cell>
          <cell r="H1660">
            <v>123.29</v>
          </cell>
          <cell r="I1660">
            <v>0</v>
          </cell>
          <cell r="J1660">
            <v>43488</v>
          </cell>
          <cell r="K1660" t="str">
            <v>China</v>
          </cell>
          <cell r="M1660" t="str">
            <v>1.82</v>
          </cell>
        </row>
        <row r="1661">
          <cell r="A1661" t="str">
            <v>99IBV 125S150N</v>
          </cell>
          <cell r="B1661" t="str">
            <v>ASMVIRC</v>
          </cell>
          <cell r="C1661" t="str">
            <v>N</v>
          </cell>
          <cell r="D1661" t="str">
            <v>IBV 1-1/4 SOLDER x NUT SMALL2</v>
          </cell>
          <cell r="E1661" t="str">
            <v>670779720692</v>
          </cell>
          <cell r="F1661" t="str">
            <v>BALK</v>
          </cell>
          <cell r="G1661" t="str">
            <v>BRASS DZR</v>
          </cell>
          <cell r="H1661">
            <v>103.37</v>
          </cell>
          <cell r="I1661">
            <v>0</v>
          </cell>
          <cell r="J1661">
            <v>43488</v>
          </cell>
          <cell r="K1661" t="str">
            <v>China</v>
          </cell>
          <cell r="M1661" t="str">
            <v>1.54</v>
          </cell>
        </row>
        <row r="1662">
          <cell r="A1662" t="str">
            <v>99IBV 125S200N</v>
          </cell>
          <cell r="B1662" t="str">
            <v>ASMVIRC</v>
          </cell>
          <cell r="C1662" t="str">
            <v>N</v>
          </cell>
          <cell r="D1662" t="str">
            <v>IBV 1-1/4 SOLDER x NUT MEDIUM1</v>
          </cell>
          <cell r="E1662" t="str">
            <v>670779720708</v>
          </cell>
          <cell r="F1662" t="str">
            <v>BALK</v>
          </cell>
          <cell r="G1662" t="str">
            <v>BRASS DZR</v>
          </cell>
          <cell r="H1662">
            <v>117.44</v>
          </cell>
          <cell r="I1662">
            <v>0</v>
          </cell>
          <cell r="J1662">
            <v>43488</v>
          </cell>
          <cell r="K1662" t="str">
            <v>China</v>
          </cell>
          <cell r="M1662" t="str">
            <v>1.78</v>
          </cell>
        </row>
        <row r="1663">
          <cell r="A1663" t="str">
            <v>99IBV 150E200N</v>
          </cell>
          <cell r="B1663" t="str">
            <v>ASMVIRC</v>
          </cell>
          <cell r="C1663" t="str">
            <v>N</v>
          </cell>
          <cell r="D1663" t="str">
            <v>IBV 1-1/2 PEX x NUT MEDIUM1</v>
          </cell>
          <cell r="E1663" t="str">
            <v>670779720937</v>
          </cell>
          <cell r="F1663" t="str">
            <v>BALK</v>
          </cell>
          <cell r="G1663" t="str">
            <v>BRASS DZR</v>
          </cell>
          <cell r="H1663">
            <v>146.63</v>
          </cell>
          <cell r="I1663">
            <v>0</v>
          </cell>
          <cell r="J1663">
            <v>43488</v>
          </cell>
          <cell r="K1663" t="str">
            <v>China</v>
          </cell>
          <cell r="M1663" t="str">
            <v>2.00</v>
          </cell>
        </row>
        <row r="1664">
          <cell r="A1664" t="str">
            <v>99IBV 150E250N</v>
          </cell>
          <cell r="B1664" t="str">
            <v>ASMVIRC</v>
          </cell>
          <cell r="C1664" t="str">
            <v>N</v>
          </cell>
          <cell r="D1664" t="str">
            <v>IBV 1-1/2 PEX x NUT MEDIUM2</v>
          </cell>
          <cell r="E1664" t="str">
            <v>670779720944</v>
          </cell>
          <cell r="F1664" t="str">
            <v>BALK</v>
          </cell>
          <cell r="G1664" t="str">
            <v>BRASS DZR</v>
          </cell>
          <cell r="H1664">
            <v>180.43</v>
          </cell>
          <cell r="I1664">
            <v>0</v>
          </cell>
          <cell r="J1664">
            <v>43488</v>
          </cell>
          <cell r="K1664" t="str">
            <v>China</v>
          </cell>
          <cell r="M1664" t="str">
            <v>2.48</v>
          </cell>
        </row>
        <row r="1665">
          <cell r="A1665" t="str">
            <v>99IBV 150F200N</v>
          </cell>
          <cell r="B1665" t="str">
            <v>ASMVIRC</v>
          </cell>
          <cell r="C1665" t="str">
            <v>N</v>
          </cell>
          <cell r="D1665" t="str">
            <v>IBV 1-1/2 FNPT x NUT MEDIUM1</v>
          </cell>
          <cell r="E1665" t="str">
            <v>670779720593</v>
          </cell>
          <cell r="F1665" t="str">
            <v>BALK</v>
          </cell>
          <cell r="G1665" t="str">
            <v>BRASS DZR</v>
          </cell>
          <cell r="H1665">
            <v>154.52000000000001</v>
          </cell>
          <cell r="I1665">
            <v>0</v>
          </cell>
          <cell r="J1665">
            <v>43486</v>
          </cell>
          <cell r="K1665" t="str">
            <v>China</v>
          </cell>
          <cell r="M1665" t="str">
            <v>2.53</v>
          </cell>
        </row>
        <row r="1666">
          <cell r="A1666" t="str">
            <v>99IBV 150F250N</v>
          </cell>
          <cell r="B1666" t="str">
            <v>ASMVIRC</v>
          </cell>
          <cell r="C1666" t="str">
            <v>N</v>
          </cell>
          <cell r="D1666" t="str">
            <v>IBV 1-1/2 FNPT x NUT MEDIUM2</v>
          </cell>
          <cell r="E1666" t="str">
            <v>670779720609</v>
          </cell>
          <cell r="F1666" t="str">
            <v>BALK</v>
          </cell>
          <cell r="G1666" t="str">
            <v>BRASS DZR</v>
          </cell>
          <cell r="H1666">
            <v>182.15</v>
          </cell>
          <cell r="I1666">
            <v>0</v>
          </cell>
          <cell r="J1666">
            <v>43486</v>
          </cell>
          <cell r="K1666" t="str">
            <v>China</v>
          </cell>
          <cell r="M1666" t="str">
            <v>3.02</v>
          </cell>
        </row>
        <row r="1667">
          <cell r="A1667" t="str">
            <v>99IBV 150P200N</v>
          </cell>
          <cell r="B1667" t="str">
            <v>ASMVIRC</v>
          </cell>
          <cell r="C1667" t="str">
            <v>N</v>
          </cell>
          <cell r="D1667" t="str">
            <v>IBV 1-1/2 PRESS x NUT MEDIUM1</v>
          </cell>
          <cell r="E1667" t="str">
            <v>670779720821</v>
          </cell>
          <cell r="F1667" t="str">
            <v>BALK</v>
          </cell>
          <cell r="G1667" t="str">
            <v>BRASS DZR</v>
          </cell>
          <cell r="H1667">
            <v>162.26</v>
          </cell>
          <cell r="I1667">
            <v>0</v>
          </cell>
          <cell r="J1667">
            <v>43488</v>
          </cell>
          <cell r="K1667" t="str">
            <v>China</v>
          </cell>
          <cell r="M1667" t="str">
            <v>2.59</v>
          </cell>
        </row>
        <row r="1668">
          <cell r="A1668" t="str">
            <v>99IBV 150P250N</v>
          </cell>
          <cell r="B1668" t="str">
            <v>ASMVIRC</v>
          </cell>
          <cell r="C1668" t="str">
            <v>N</v>
          </cell>
          <cell r="D1668" t="str">
            <v>IBV 1-1/2 PRESS x NUT MEDIUM2</v>
          </cell>
          <cell r="E1668" t="str">
            <v>670779720838</v>
          </cell>
          <cell r="F1668" t="str">
            <v>BALK</v>
          </cell>
          <cell r="G1668" t="str">
            <v>BRASS DZR</v>
          </cell>
          <cell r="H1668">
            <v>191.26</v>
          </cell>
          <cell r="I1668">
            <v>0</v>
          </cell>
          <cell r="J1668">
            <v>43488</v>
          </cell>
          <cell r="K1668" t="str">
            <v>China</v>
          </cell>
          <cell r="M1668" t="str">
            <v>3.08</v>
          </cell>
        </row>
        <row r="1669">
          <cell r="A1669" t="str">
            <v>99IBV 150S200N</v>
          </cell>
          <cell r="B1669" t="str">
            <v>ASMVIRC</v>
          </cell>
          <cell r="C1669" t="str">
            <v>N</v>
          </cell>
          <cell r="D1669" t="str">
            <v>IBV 1-1/2 SOLDER x NUT MEDIUM1</v>
          </cell>
          <cell r="E1669" t="str">
            <v>670779720715</v>
          </cell>
          <cell r="F1669" t="str">
            <v>BALK</v>
          </cell>
          <cell r="G1669" t="str">
            <v>BRASS DZR</v>
          </cell>
          <cell r="H1669">
            <v>154.52000000000001</v>
          </cell>
          <cell r="I1669">
            <v>0</v>
          </cell>
          <cell r="J1669">
            <v>43488</v>
          </cell>
          <cell r="K1669" t="str">
            <v>China</v>
          </cell>
          <cell r="M1669" t="str">
            <v>2.48</v>
          </cell>
        </row>
        <row r="1670">
          <cell r="A1670" t="str">
            <v>99IBV 150S250N</v>
          </cell>
          <cell r="B1670" t="str">
            <v>ASMVIRC</v>
          </cell>
          <cell r="C1670" t="str">
            <v>N</v>
          </cell>
          <cell r="D1670" t="str">
            <v>IBV 1-1/2 SOLDER x NUT MEDIUM2</v>
          </cell>
          <cell r="E1670" t="str">
            <v>670779720722</v>
          </cell>
          <cell r="F1670" t="str">
            <v>BALK</v>
          </cell>
          <cell r="G1670" t="str">
            <v>BRASS DZR</v>
          </cell>
          <cell r="H1670">
            <v>182.15</v>
          </cell>
          <cell r="I1670">
            <v>0</v>
          </cell>
          <cell r="J1670">
            <v>43488</v>
          </cell>
          <cell r="K1670" t="str">
            <v>China</v>
          </cell>
          <cell r="M1670" t="str">
            <v>2.97</v>
          </cell>
        </row>
        <row r="1671">
          <cell r="A1671" t="str">
            <v>99IBV 200E250N</v>
          </cell>
          <cell r="B1671" t="str">
            <v>ASMVIRC</v>
          </cell>
          <cell r="C1671" t="str">
            <v>N</v>
          </cell>
          <cell r="D1671" t="str">
            <v>IBV 2 PEX x NUT MEDIUM2</v>
          </cell>
          <cell r="E1671" t="str">
            <v>670779720951</v>
          </cell>
          <cell r="F1671" t="str">
            <v>BALK</v>
          </cell>
          <cell r="G1671" t="str">
            <v>BRASS DZR</v>
          </cell>
          <cell r="H1671">
            <v>297.13</v>
          </cell>
          <cell r="I1671">
            <v>0</v>
          </cell>
          <cell r="J1671">
            <v>43488</v>
          </cell>
          <cell r="K1671" t="str">
            <v>China</v>
          </cell>
          <cell r="M1671" t="str">
            <v>4.01</v>
          </cell>
        </row>
        <row r="1672">
          <cell r="A1672" t="str">
            <v>99IBV 200F250N</v>
          </cell>
          <cell r="B1672" t="str">
            <v>ASMVIRC</v>
          </cell>
          <cell r="C1672" t="str">
            <v>N</v>
          </cell>
          <cell r="D1672" t="str">
            <v>IBV 2 FNPT x NUT MEDIUM2</v>
          </cell>
          <cell r="E1672" t="str">
            <v>670779720616</v>
          </cell>
          <cell r="F1672" t="str">
            <v>BALK</v>
          </cell>
          <cell r="G1672" t="str">
            <v>BRASS DZR</v>
          </cell>
          <cell r="H1672">
            <v>250.86</v>
          </cell>
          <cell r="I1672">
            <v>0</v>
          </cell>
          <cell r="J1672">
            <v>43486</v>
          </cell>
          <cell r="K1672" t="str">
            <v>China</v>
          </cell>
          <cell r="M1672" t="str">
            <v>4.04</v>
          </cell>
        </row>
        <row r="1673">
          <cell r="A1673" t="str">
            <v>99IBV 200P250N</v>
          </cell>
          <cell r="B1673" t="str">
            <v>ASMVIRC</v>
          </cell>
          <cell r="C1673" t="str">
            <v>N</v>
          </cell>
          <cell r="D1673" t="str">
            <v>IBV 2 PRESS x NUT MEDIUM2</v>
          </cell>
          <cell r="E1673" t="str">
            <v>670779720845</v>
          </cell>
          <cell r="F1673" t="str">
            <v>BALK</v>
          </cell>
          <cell r="G1673" t="str">
            <v>BRASS DZR</v>
          </cell>
          <cell r="H1673">
            <v>263.38</v>
          </cell>
          <cell r="I1673">
            <v>0</v>
          </cell>
          <cell r="J1673">
            <v>43488</v>
          </cell>
          <cell r="K1673" t="str">
            <v>China</v>
          </cell>
          <cell r="M1673" t="str">
            <v>4.07</v>
          </cell>
        </row>
        <row r="1674">
          <cell r="A1674" t="str">
            <v>99IBV 200S250N</v>
          </cell>
          <cell r="B1674" t="str">
            <v>ASMVIRC</v>
          </cell>
          <cell r="C1674" t="str">
            <v>N</v>
          </cell>
          <cell r="D1674" t="str">
            <v>IBV 2 SOLDER x NUT MEDIUM2</v>
          </cell>
          <cell r="E1674" t="str">
            <v>670779720739</v>
          </cell>
          <cell r="F1674" t="str">
            <v>BALK</v>
          </cell>
          <cell r="G1674" t="str">
            <v>BRASS DZR</v>
          </cell>
          <cell r="H1674">
            <v>250.86</v>
          </cell>
          <cell r="I1674">
            <v>0</v>
          </cell>
          <cell r="J1674">
            <v>43488</v>
          </cell>
          <cell r="K1674" t="str">
            <v>China</v>
          </cell>
          <cell r="M1674" t="str">
            <v>4.01</v>
          </cell>
        </row>
        <row r="1675">
          <cell r="A1675" t="str">
            <v>TPNG-K 050P125N</v>
          </cell>
          <cell r="B1675" t="str">
            <v>ASMVIRC</v>
          </cell>
          <cell r="C1675" t="str">
            <v>N</v>
          </cell>
          <cell r="D1675" t="str">
            <v>TAILP./NUT/GSKT KIT 1/2P SM1</v>
          </cell>
          <cell r="E1675" t="str">
            <v>670779726410</v>
          </cell>
          <cell r="F1675" t="str">
            <v>BALK</v>
          </cell>
          <cell r="H1675">
            <v>25.01</v>
          </cell>
          <cell r="I1675">
            <v>29</v>
          </cell>
          <cell r="J1675">
            <v>44679</v>
          </cell>
          <cell r="K1675" t="str">
            <v>China</v>
          </cell>
          <cell r="M1675" t="str">
            <v>0.256</v>
          </cell>
        </row>
        <row r="1676">
          <cell r="A1676" t="str">
            <v>TPNG-K 075E125N</v>
          </cell>
          <cell r="B1676" t="str">
            <v>ASMVIRC</v>
          </cell>
          <cell r="C1676" t="str">
            <v>N</v>
          </cell>
          <cell r="D1676" t="str">
            <v>TAILP./NUT/GSKT KIT 3/4E SM1</v>
          </cell>
          <cell r="E1676" t="str">
            <v>670779726663</v>
          </cell>
          <cell r="F1676" t="str">
            <v>BALK</v>
          </cell>
          <cell r="H1676">
            <v>29.02</v>
          </cell>
          <cell r="I1676">
            <v>0</v>
          </cell>
          <cell r="J1676">
            <v>44712</v>
          </cell>
          <cell r="K1676" t="str">
            <v>China</v>
          </cell>
          <cell r="M1676" t="str">
            <v>0.263</v>
          </cell>
        </row>
        <row r="1677">
          <cell r="A1677" t="str">
            <v>TPNG-K 075P125N</v>
          </cell>
          <cell r="B1677" t="str">
            <v>ASMVIRC</v>
          </cell>
          <cell r="C1677" t="str">
            <v>N</v>
          </cell>
          <cell r="D1677" t="str">
            <v>TAILP./NUT/GSKT KIT 3/4P SM1</v>
          </cell>
          <cell r="E1677" t="str">
            <v>670779726427</v>
          </cell>
          <cell r="F1677" t="str">
            <v>BALK</v>
          </cell>
          <cell r="H1677">
            <v>29.02</v>
          </cell>
          <cell r="I1677">
            <v>26</v>
          </cell>
          <cell r="J1677">
            <v>44679</v>
          </cell>
          <cell r="K1677" t="str">
            <v>China</v>
          </cell>
          <cell r="M1677" t="str">
            <v>0.263</v>
          </cell>
        </row>
        <row r="1678">
          <cell r="A1678" t="str">
            <v>9000DM T650RWV</v>
          </cell>
          <cell r="B1678" t="str">
            <v>VIR 1</v>
          </cell>
          <cell r="C1678" t="str">
            <v>N</v>
          </cell>
          <cell r="D1678" t="str">
            <v>DIGITAL MANOMETER T650F RWV</v>
          </cell>
          <cell r="E1678" t="str">
            <v>670779725963</v>
          </cell>
          <cell r="F1678" t="str">
            <v>BALV</v>
          </cell>
          <cell r="H1678">
            <v>9798.44</v>
          </cell>
          <cell r="I1678">
            <v>3</v>
          </cell>
          <cell r="J1678">
            <v>44330</v>
          </cell>
          <cell r="K1678" t="str">
            <v>Italy</v>
          </cell>
          <cell r="L1678" t="str">
            <v>5</v>
          </cell>
          <cell r="M1678" t="str">
            <v>1.1</v>
          </cell>
        </row>
        <row r="1679">
          <cell r="A1679" t="str">
            <v>9000FILTER</v>
          </cell>
          <cell r="B1679" t="str">
            <v>VIR 1</v>
          </cell>
          <cell r="C1679" t="str">
            <v>N</v>
          </cell>
          <cell r="D1679" t="str">
            <v>FILTER/O-RING 2PC SET FOR MD</v>
          </cell>
          <cell r="F1679" t="str">
            <v>BALV</v>
          </cell>
          <cell r="H1679">
            <v>22.13</v>
          </cell>
          <cell r="I1679">
            <v>18</v>
          </cell>
          <cell r="J1679">
            <v>43724</v>
          </cell>
          <cell r="K1679" t="str">
            <v>Italy</v>
          </cell>
          <cell r="L1679" t="str">
            <v>1</v>
          </cell>
        </row>
        <row r="1680">
          <cell r="A1680" t="str">
            <v>9000PROBE</v>
          </cell>
          <cell r="B1680" t="str">
            <v>VIR 1</v>
          </cell>
          <cell r="C1680" t="str">
            <v>N</v>
          </cell>
          <cell r="D1680" t="str">
            <v>PROBE 2PC SET FOR MANOMETER</v>
          </cell>
          <cell r="E1680" t="str">
            <v>670779714981</v>
          </cell>
          <cell r="F1680" t="str">
            <v>BALV</v>
          </cell>
          <cell r="H1680">
            <v>294.32</v>
          </cell>
          <cell r="I1680">
            <v>17</v>
          </cell>
          <cell r="J1680">
            <v>42305</v>
          </cell>
          <cell r="K1680" t="str">
            <v>Italy</v>
          </cell>
          <cell r="L1680" t="str">
            <v>1</v>
          </cell>
        </row>
        <row r="1681">
          <cell r="A1681" t="str">
            <v>9407 1</v>
          </cell>
          <cell r="B1681" t="str">
            <v>VIR 1</v>
          </cell>
          <cell r="C1681" t="str">
            <v>N</v>
          </cell>
          <cell r="D1681" t="str">
            <v>DZR BRASS METERING STN THD</v>
          </cell>
          <cell r="E1681" t="str">
            <v>670779925066</v>
          </cell>
          <cell r="F1681" t="str">
            <v>BALV</v>
          </cell>
          <cell r="G1681" t="str">
            <v>BRASS DZR</v>
          </cell>
          <cell r="H1681">
            <v>95.92</v>
          </cell>
          <cell r="I1681">
            <v>105</v>
          </cell>
          <cell r="J1681">
            <v>40476</v>
          </cell>
          <cell r="K1681" t="str">
            <v>Italy</v>
          </cell>
          <cell r="L1681" t="str">
            <v>20</v>
          </cell>
          <cell r="M1681" t="str">
            <v>0.82</v>
          </cell>
        </row>
        <row r="1682">
          <cell r="A1682" t="str">
            <v>9407 1/2</v>
          </cell>
          <cell r="B1682" t="str">
            <v>VIR 1</v>
          </cell>
          <cell r="C1682" t="str">
            <v>N</v>
          </cell>
          <cell r="D1682" t="str">
            <v>DZR BRASS METERING STN THD</v>
          </cell>
          <cell r="E1682" t="str">
            <v>670779925042</v>
          </cell>
          <cell r="F1682" t="str">
            <v>BALV</v>
          </cell>
          <cell r="G1682" t="str">
            <v>BRASS DZR</v>
          </cell>
          <cell r="H1682">
            <v>70.88</v>
          </cell>
          <cell r="I1682">
            <v>124</v>
          </cell>
          <cell r="J1682">
            <v>40476</v>
          </cell>
          <cell r="K1682" t="str">
            <v>Italy</v>
          </cell>
          <cell r="L1682" t="str">
            <v>30</v>
          </cell>
          <cell r="M1682" t="str">
            <v>0.54</v>
          </cell>
        </row>
        <row r="1683">
          <cell r="A1683" t="str">
            <v>9407 1-1/2</v>
          </cell>
          <cell r="B1683" t="str">
            <v>VIR 1</v>
          </cell>
          <cell r="C1683" t="str">
            <v>N</v>
          </cell>
          <cell r="D1683" t="str">
            <v>DZR BRASS METERING STN THD</v>
          </cell>
          <cell r="E1683" t="str">
            <v>670779925080</v>
          </cell>
          <cell r="F1683" t="str">
            <v>BALV</v>
          </cell>
          <cell r="G1683" t="str">
            <v>BRASS DZR</v>
          </cell>
          <cell r="H1683">
            <v>134.57</v>
          </cell>
          <cell r="I1683">
            <v>62</v>
          </cell>
          <cell r="J1683">
            <v>40476</v>
          </cell>
          <cell r="K1683" t="str">
            <v>Italy</v>
          </cell>
          <cell r="L1683" t="str">
            <v>15</v>
          </cell>
          <cell r="M1683" t="str">
            <v>1.28</v>
          </cell>
        </row>
        <row r="1684">
          <cell r="A1684" t="str">
            <v>9407 1-1/4</v>
          </cell>
          <cell r="B1684" t="str">
            <v>VIR 1</v>
          </cell>
          <cell r="C1684" t="str">
            <v>N</v>
          </cell>
          <cell r="D1684" t="str">
            <v>DZR BRASS METERING STN THD</v>
          </cell>
          <cell r="E1684" t="str">
            <v>670779925073</v>
          </cell>
          <cell r="F1684" t="str">
            <v>BALV</v>
          </cell>
          <cell r="G1684" t="str">
            <v>BRASS DZR</v>
          </cell>
          <cell r="H1684">
            <v>120.1</v>
          </cell>
          <cell r="I1684">
            <v>60</v>
          </cell>
          <cell r="J1684">
            <v>40476</v>
          </cell>
          <cell r="K1684" t="str">
            <v>Italy</v>
          </cell>
          <cell r="L1684" t="str">
            <v>15</v>
          </cell>
          <cell r="M1684" t="str">
            <v>1.1</v>
          </cell>
        </row>
        <row r="1685">
          <cell r="A1685" t="str">
            <v>9407 2</v>
          </cell>
          <cell r="B1685" t="str">
            <v>VIR 1</v>
          </cell>
          <cell r="C1685" t="str">
            <v>N</v>
          </cell>
          <cell r="D1685" t="str">
            <v>DZR BRASS METERING STN THD</v>
          </cell>
          <cell r="E1685" t="str">
            <v>670779925202</v>
          </cell>
          <cell r="F1685" t="str">
            <v>BALV</v>
          </cell>
          <cell r="G1685" t="str">
            <v>BRASS DZR</v>
          </cell>
          <cell r="H1685">
            <v>181.7</v>
          </cell>
          <cell r="I1685">
            <v>39</v>
          </cell>
          <cell r="J1685">
            <v>40476</v>
          </cell>
          <cell r="K1685" t="str">
            <v>Italy</v>
          </cell>
          <cell r="L1685" t="str">
            <v>15</v>
          </cell>
          <cell r="M1685" t="str">
            <v>1.74</v>
          </cell>
        </row>
        <row r="1686">
          <cell r="A1686" t="str">
            <v>9407 3/4</v>
          </cell>
          <cell r="B1686" t="str">
            <v>VIR 1</v>
          </cell>
          <cell r="C1686" t="str">
            <v>N</v>
          </cell>
          <cell r="D1686" t="str">
            <v>DZR BRASS METERING STN THD</v>
          </cell>
          <cell r="E1686" t="str">
            <v>670779925059</v>
          </cell>
          <cell r="F1686" t="str">
            <v>BALV</v>
          </cell>
          <cell r="G1686" t="str">
            <v>BRASS DZR</v>
          </cell>
          <cell r="H1686">
            <v>76.900000000000006</v>
          </cell>
          <cell r="I1686">
            <v>360</v>
          </cell>
          <cell r="J1686">
            <v>40476</v>
          </cell>
          <cell r="K1686" t="str">
            <v>Italy</v>
          </cell>
          <cell r="L1686" t="str">
            <v>25</v>
          </cell>
          <cell r="M1686" t="str">
            <v>0.64</v>
          </cell>
        </row>
        <row r="1687">
          <cell r="A1687" t="str">
            <v>9407L 1/2</v>
          </cell>
          <cell r="B1687" t="str">
            <v>VIR 1</v>
          </cell>
          <cell r="C1687" t="str">
            <v>N</v>
          </cell>
          <cell r="D1687" t="str">
            <v>DZR BRASS METERING STN THD</v>
          </cell>
          <cell r="E1687" t="str">
            <v>670779714813</v>
          </cell>
          <cell r="F1687" t="str">
            <v>BALV</v>
          </cell>
          <cell r="G1687" t="str">
            <v>BRONZE</v>
          </cell>
          <cell r="H1687">
            <v>70.88</v>
          </cell>
          <cell r="I1687">
            <v>119</v>
          </cell>
          <cell r="J1687">
            <v>43010</v>
          </cell>
          <cell r="K1687" t="str">
            <v>Italy</v>
          </cell>
          <cell r="L1687" t="str">
            <v>30</v>
          </cell>
          <cell r="M1687" t="str">
            <v>.81</v>
          </cell>
        </row>
        <row r="1688">
          <cell r="A1688" t="str">
            <v>9407U 1/2</v>
          </cell>
          <cell r="B1688" t="str">
            <v>VIR 1</v>
          </cell>
          <cell r="C1688" t="str">
            <v>N</v>
          </cell>
          <cell r="D1688" t="str">
            <v>DZR BRASS METERING STN THD</v>
          </cell>
          <cell r="E1688" t="str">
            <v>670779714806</v>
          </cell>
          <cell r="F1688" t="str">
            <v>BALV</v>
          </cell>
          <cell r="G1688" t="str">
            <v>BRONZE</v>
          </cell>
          <cell r="H1688">
            <v>70.88</v>
          </cell>
          <cell r="I1688">
            <v>120</v>
          </cell>
          <cell r="J1688">
            <v>43010</v>
          </cell>
          <cell r="K1688" t="str">
            <v>Italy</v>
          </cell>
          <cell r="L1688" t="str">
            <v>30</v>
          </cell>
          <cell r="M1688" t="str">
            <v>.81</v>
          </cell>
        </row>
        <row r="1689">
          <cell r="A1689" t="str">
            <v>9407X 1/2</v>
          </cell>
          <cell r="B1689" t="str">
            <v>VIR 1</v>
          </cell>
          <cell r="C1689" t="str">
            <v>N</v>
          </cell>
          <cell r="D1689" t="str">
            <v>DZR BRASS METERING STN THD</v>
          </cell>
          <cell r="E1689" t="str">
            <v>670779714790</v>
          </cell>
          <cell r="F1689" t="str">
            <v>BALV</v>
          </cell>
          <cell r="G1689" t="str">
            <v>BRONZE</v>
          </cell>
          <cell r="H1689">
            <v>70.88</v>
          </cell>
          <cell r="I1689">
            <v>120</v>
          </cell>
          <cell r="J1689">
            <v>43010</v>
          </cell>
          <cell r="K1689" t="str">
            <v>Italy</v>
          </cell>
          <cell r="L1689" t="str">
            <v>30</v>
          </cell>
          <cell r="M1689" t="str">
            <v>.81</v>
          </cell>
        </row>
        <row r="1690">
          <cell r="A1690" t="str">
            <v>9450A 10</v>
          </cell>
          <cell r="B1690" t="str">
            <v>REGENT</v>
          </cell>
          <cell r="C1690" t="str">
            <v>N</v>
          </cell>
          <cell r="D1690" t="str">
            <v>316SS ORIFICE PLATE</v>
          </cell>
          <cell r="E1690" t="str">
            <v>670779705644</v>
          </cell>
          <cell r="F1690" t="str">
            <v>BALV</v>
          </cell>
          <cell r="G1690" t="str">
            <v>STEEL STAINLESS</v>
          </cell>
          <cell r="H1690">
            <v>2055.2399999999998</v>
          </cell>
          <cell r="I1690">
            <v>8</v>
          </cell>
          <cell r="J1690">
            <v>41586</v>
          </cell>
          <cell r="K1690" t="str">
            <v>Taiwan</v>
          </cell>
          <cell r="L1690" t="str">
            <v>0</v>
          </cell>
          <cell r="M1690" t="str">
            <v>12</v>
          </cell>
        </row>
        <row r="1691">
          <cell r="A1691" t="str">
            <v>9450A 12</v>
          </cell>
          <cell r="B1691" t="str">
            <v>REGENT</v>
          </cell>
          <cell r="C1691" t="str">
            <v>N</v>
          </cell>
          <cell r="D1691" t="str">
            <v>316SS ORIFICE PLATE</v>
          </cell>
          <cell r="E1691" t="str">
            <v>670779705651</v>
          </cell>
          <cell r="F1691" t="str">
            <v>BALV</v>
          </cell>
          <cell r="G1691" t="str">
            <v>STEEL STAINLESS</v>
          </cell>
          <cell r="H1691">
            <v>2841.27</v>
          </cell>
          <cell r="I1691">
            <v>12</v>
          </cell>
          <cell r="J1691">
            <v>41586</v>
          </cell>
          <cell r="K1691" t="str">
            <v>Taiwan</v>
          </cell>
          <cell r="L1691" t="str">
            <v>0</v>
          </cell>
          <cell r="M1691" t="str">
            <v>15.6</v>
          </cell>
        </row>
        <row r="1692">
          <cell r="A1692" t="str">
            <v>9450A 2-1/2</v>
          </cell>
          <cell r="B1692" t="str">
            <v>REGENT</v>
          </cell>
          <cell r="C1692" t="str">
            <v>N</v>
          </cell>
          <cell r="D1692" t="str">
            <v>316SS ORIFICE PLATE</v>
          </cell>
          <cell r="E1692" t="str">
            <v>670779705583</v>
          </cell>
          <cell r="F1692" t="str">
            <v>BALV</v>
          </cell>
          <cell r="G1692" t="str">
            <v>STEEL STAINLESS</v>
          </cell>
          <cell r="H1692">
            <v>393.9</v>
          </cell>
          <cell r="I1692">
            <v>102</v>
          </cell>
          <cell r="J1692">
            <v>41586</v>
          </cell>
          <cell r="K1692" t="str">
            <v>Taiwan</v>
          </cell>
          <cell r="L1692" t="str">
            <v>0</v>
          </cell>
          <cell r="M1692" t="str">
            <v>3.4</v>
          </cell>
        </row>
        <row r="1693">
          <cell r="A1693" t="str">
            <v>9450A 3</v>
          </cell>
          <cell r="B1693" t="str">
            <v>REGENT</v>
          </cell>
          <cell r="C1693" t="str">
            <v>N</v>
          </cell>
          <cell r="D1693" t="str">
            <v>316SS ORIFICE PLATE</v>
          </cell>
          <cell r="E1693" t="str">
            <v>670779705590</v>
          </cell>
          <cell r="F1693" t="str">
            <v>BALV</v>
          </cell>
          <cell r="G1693" t="str">
            <v>STEEL STAINLESS</v>
          </cell>
          <cell r="H1693">
            <v>474.28</v>
          </cell>
          <cell r="I1693">
            <v>97</v>
          </cell>
          <cell r="J1693">
            <v>41586</v>
          </cell>
          <cell r="K1693" t="str">
            <v>Taiwan</v>
          </cell>
          <cell r="L1693" t="str">
            <v>0</v>
          </cell>
          <cell r="M1693" t="str">
            <v>4</v>
          </cell>
        </row>
        <row r="1694">
          <cell r="A1694" t="str">
            <v>9450A 4</v>
          </cell>
          <cell r="B1694" t="str">
            <v>REGENT</v>
          </cell>
          <cell r="C1694" t="str">
            <v>N</v>
          </cell>
          <cell r="D1694" t="str">
            <v>316SS ORIFICE PLATE</v>
          </cell>
          <cell r="E1694" t="str">
            <v>670779705606</v>
          </cell>
          <cell r="F1694" t="str">
            <v>BALV</v>
          </cell>
          <cell r="G1694" t="str">
            <v>STEEL STAINLESS</v>
          </cell>
          <cell r="H1694">
            <v>580.86</v>
          </cell>
          <cell r="I1694">
            <v>9</v>
          </cell>
          <cell r="J1694">
            <v>41586</v>
          </cell>
          <cell r="K1694" t="str">
            <v>Taiwan</v>
          </cell>
          <cell r="L1694" t="str">
            <v>0</v>
          </cell>
          <cell r="M1694" t="str">
            <v>4.4</v>
          </cell>
        </row>
        <row r="1695">
          <cell r="A1695" t="str">
            <v>9450A 5</v>
          </cell>
          <cell r="B1695" t="str">
            <v>REGENT</v>
          </cell>
          <cell r="C1695" t="str">
            <v>N</v>
          </cell>
          <cell r="D1695" t="str">
            <v>316SS ORIFICE PLATE</v>
          </cell>
          <cell r="E1695" t="str">
            <v>670779705613</v>
          </cell>
          <cell r="F1695" t="str">
            <v>BALV</v>
          </cell>
          <cell r="G1695" t="str">
            <v>STEEL STAINLESS</v>
          </cell>
          <cell r="H1695">
            <v>816.01</v>
          </cell>
          <cell r="I1695">
            <v>14</v>
          </cell>
          <cell r="J1695">
            <v>41586</v>
          </cell>
          <cell r="K1695" t="str">
            <v>Taiwan</v>
          </cell>
          <cell r="L1695" t="str">
            <v>0</v>
          </cell>
          <cell r="M1695" t="str">
            <v>5.8</v>
          </cell>
        </row>
        <row r="1696">
          <cell r="A1696" t="str">
            <v>9450A 6</v>
          </cell>
          <cell r="B1696" t="str">
            <v>REGENT</v>
          </cell>
          <cell r="C1696" t="str">
            <v>N</v>
          </cell>
          <cell r="D1696" t="str">
            <v>316SS ORIFICE PLATE</v>
          </cell>
          <cell r="E1696" t="str">
            <v>670779705620</v>
          </cell>
          <cell r="F1696" t="str">
            <v>BALV</v>
          </cell>
          <cell r="G1696" t="str">
            <v>STEEL STAINLESS</v>
          </cell>
          <cell r="H1696">
            <v>956.9</v>
          </cell>
          <cell r="I1696">
            <v>9</v>
          </cell>
          <cell r="J1696">
            <v>41586</v>
          </cell>
          <cell r="K1696" t="str">
            <v>Taiwan</v>
          </cell>
          <cell r="L1696" t="str">
            <v>0</v>
          </cell>
          <cell r="M1696" t="str">
            <v>6.8</v>
          </cell>
        </row>
        <row r="1697">
          <cell r="A1697" t="str">
            <v>9450A 8</v>
          </cell>
          <cell r="B1697" t="str">
            <v>REGENT</v>
          </cell>
          <cell r="C1697" t="str">
            <v>N</v>
          </cell>
          <cell r="D1697" t="str">
            <v>316SS ORIFICE PLATE</v>
          </cell>
          <cell r="E1697" t="str">
            <v>670779705637</v>
          </cell>
          <cell r="F1697" t="str">
            <v>BALV</v>
          </cell>
          <cell r="G1697" t="str">
            <v>STEEL STAINLESS</v>
          </cell>
          <cell r="H1697">
            <v>1488.39</v>
          </cell>
          <cell r="I1697">
            <v>23</v>
          </cell>
          <cell r="J1697">
            <v>41586</v>
          </cell>
          <cell r="K1697" t="str">
            <v>Taiwan</v>
          </cell>
          <cell r="L1697" t="str">
            <v>0</v>
          </cell>
          <cell r="M1697" t="str">
            <v>9.4</v>
          </cell>
        </row>
        <row r="1698">
          <cell r="A1698" t="str">
            <v>9510R-HNDL</v>
          </cell>
          <cell r="B1698" t="str">
            <v>VIR 1</v>
          </cell>
          <cell r="C1698" t="str">
            <v>N</v>
          </cell>
          <cell r="D1698" t="str">
            <v>HANDLE KIT for 9517/19</v>
          </cell>
          <cell r="E1698" t="str">
            <v>670779713069</v>
          </cell>
          <cell r="F1698" t="str">
            <v>BALV</v>
          </cell>
          <cell r="H1698">
            <v>12.12</v>
          </cell>
          <cell r="I1698">
            <v>794</v>
          </cell>
          <cell r="J1698">
            <v>42611</v>
          </cell>
          <cell r="K1698" t="str">
            <v>Italy</v>
          </cell>
          <cell r="L1698" t="str">
            <v>1</v>
          </cell>
          <cell r="M1698" t="str">
            <v>0</v>
          </cell>
        </row>
        <row r="1699">
          <cell r="A1699" t="str">
            <v>9517 1</v>
          </cell>
          <cell r="B1699" t="str">
            <v>VIR 1</v>
          </cell>
          <cell r="C1699" t="str">
            <v>N</v>
          </cell>
          <cell r="D1699" t="str">
            <v>DRZ BRASS BALANCING VLV THD</v>
          </cell>
          <cell r="E1699" t="str">
            <v>670779951065</v>
          </cell>
          <cell r="F1699" t="str">
            <v>BALV</v>
          </cell>
          <cell r="G1699" t="str">
            <v>BRASS DZR</v>
          </cell>
          <cell r="H1699">
            <v>148.09</v>
          </cell>
          <cell r="I1699">
            <v>183</v>
          </cell>
          <cell r="J1699">
            <v>40476</v>
          </cell>
          <cell r="K1699" t="str">
            <v>Italy</v>
          </cell>
          <cell r="L1699" t="str">
            <v>10</v>
          </cell>
          <cell r="M1699" t="str">
            <v>1.68</v>
          </cell>
        </row>
        <row r="1700">
          <cell r="A1700" t="str">
            <v>9517 1/2</v>
          </cell>
          <cell r="B1700" t="str">
            <v>VIR 1</v>
          </cell>
          <cell r="C1700" t="str">
            <v>N</v>
          </cell>
          <cell r="D1700" t="str">
            <v>DRZ BRASS BALANCING VLV THD</v>
          </cell>
          <cell r="E1700" t="str">
            <v>670779951041</v>
          </cell>
          <cell r="F1700" t="str">
            <v>BALV</v>
          </cell>
          <cell r="G1700" t="str">
            <v>BRASS DZR</v>
          </cell>
          <cell r="H1700">
            <v>121.57</v>
          </cell>
          <cell r="I1700">
            <v>612</v>
          </cell>
          <cell r="J1700">
            <v>40546</v>
          </cell>
          <cell r="K1700" t="str">
            <v>Italy</v>
          </cell>
          <cell r="L1700" t="str">
            <v>20</v>
          </cell>
          <cell r="M1700" t="str">
            <v>1.24</v>
          </cell>
        </row>
        <row r="1701">
          <cell r="A1701" t="str">
            <v>9517 1-1/2</v>
          </cell>
          <cell r="B1701" t="str">
            <v>VIR 1</v>
          </cell>
          <cell r="C1701" t="str">
            <v>N</v>
          </cell>
          <cell r="D1701" t="str">
            <v>DRZ BRASS BALANCING VLV THD</v>
          </cell>
          <cell r="E1701" t="str">
            <v>670779951089</v>
          </cell>
          <cell r="F1701" t="str">
            <v>BALV</v>
          </cell>
          <cell r="G1701" t="str">
            <v>BRASS DZR</v>
          </cell>
          <cell r="H1701">
            <v>260.89999999999998</v>
          </cell>
          <cell r="I1701">
            <v>865</v>
          </cell>
          <cell r="J1701">
            <v>40476</v>
          </cell>
          <cell r="K1701" t="str">
            <v>Italy</v>
          </cell>
          <cell r="L1701" t="str">
            <v>10</v>
          </cell>
          <cell r="M1701" t="str">
            <v>3.44</v>
          </cell>
        </row>
        <row r="1702">
          <cell r="A1702" t="str">
            <v>9517 1-1/4</v>
          </cell>
          <cell r="B1702" t="str">
            <v>VIR 1</v>
          </cell>
          <cell r="C1702" t="str">
            <v>N</v>
          </cell>
          <cell r="D1702" t="str">
            <v>DRZ BRASS BALANCING VLV THD</v>
          </cell>
          <cell r="E1702" t="str">
            <v>670779951072</v>
          </cell>
          <cell r="F1702" t="str">
            <v>BALV</v>
          </cell>
          <cell r="G1702" t="str">
            <v>BRASS DZR</v>
          </cell>
          <cell r="H1702">
            <v>216.02</v>
          </cell>
          <cell r="I1702">
            <v>211</v>
          </cell>
          <cell r="J1702">
            <v>40476</v>
          </cell>
          <cell r="K1702" t="str">
            <v>Italy</v>
          </cell>
          <cell r="L1702" t="str">
            <v>10</v>
          </cell>
          <cell r="M1702" t="str">
            <v>2.74</v>
          </cell>
        </row>
        <row r="1703">
          <cell r="A1703" t="str">
            <v>9517 2</v>
          </cell>
          <cell r="B1703" t="str">
            <v>VIR 1</v>
          </cell>
          <cell r="C1703" t="str">
            <v>N</v>
          </cell>
          <cell r="D1703" t="str">
            <v>DRZ BRASS BALANCING VLV THD</v>
          </cell>
          <cell r="E1703" t="str">
            <v>670779951201</v>
          </cell>
          <cell r="F1703" t="str">
            <v>BALV</v>
          </cell>
          <cell r="G1703" t="str">
            <v>BRASS DZR</v>
          </cell>
          <cell r="H1703">
            <v>347.91</v>
          </cell>
          <cell r="I1703">
            <v>900</v>
          </cell>
          <cell r="J1703">
            <v>40476</v>
          </cell>
          <cell r="K1703" t="str">
            <v>Italy</v>
          </cell>
          <cell r="L1703" t="str">
            <v>5</v>
          </cell>
          <cell r="M1703" t="str">
            <v>4.74</v>
          </cell>
        </row>
        <row r="1704">
          <cell r="A1704" t="str">
            <v>9517 3/4</v>
          </cell>
          <cell r="B1704" t="str">
            <v>VIR 1</v>
          </cell>
          <cell r="C1704" t="str">
            <v>N</v>
          </cell>
          <cell r="D1704" t="str">
            <v>DRZ BRASS BALANCING VLV THD</v>
          </cell>
          <cell r="E1704" t="str">
            <v>670779951058</v>
          </cell>
          <cell r="F1704" t="str">
            <v>BALV</v>
          </cell>
          <cell r="G1704" t="str">
            <v>BRASS DZR</v>
          </cell>
          <cell r="H1704">
            <v>130.44999999999999</v>
          </cell>
          <cell r="I1704">
            <v>439</v>
          </cell>
          <cell r="J1704">
            <v>40546</v>
          </cell>
          <cell r="K1704" t="str">
            <v>Italy</v>
          </cell>
          <cell r="L1704" t="str">
            <v>15</v>
          </cell>
          <cell r="M1704" t="str">
            <v>1.42</v>
          </cell>
        </row>
        <row r="1705">
          <cell r="A1705" t="str">
            <v>9517IBV 050 050F050F</v>
          </cell>
          <cell r="B1705" t="str">
            <v>ASMVIR1</v>
          </cell>
          <cell r="C1705" t="str">
            <v>N</v>
          </cell>
          <cell r="D1705" t="str">
            <v>9517IBV 050 050F050F</v>
          </cell>
          <cell r="F1705" t="str">
            <v>BALV</v>
          </cell>
          <cell r="G1705" t="str">
            <v>BRASS DZR</v>
          </cell>
          <cell r="H1705">
            <v>148.72</v>
          </cell>
          <cell r="I1705">
            <v>0</v>
          </cell>
          <cell r="J1705">
            <v>43404</v>
          </cell>
          <cell r="K1705" t="str">
            <v>Italy</v>
          </cell>
          <cell r="M1705" t="str">
            <v>2.08</v>
          </cell>
        </row>
        <row r="1706">
          <cell r="A1706" t="str">
            <v>9517IBV 050 050F050P</v>
          </cell>
          <cell r="B1706" t="str">
            <v>ASMVIR1</v>
          </cell>
          <cell r="C1706" t="str">
            <v>N</v>
          </cell>
          <cell r="D1706" t="str">
            <v>9517IBV 050 050F050P</v>
          </cell>
          <cell r="F1706" t="str">
            <v>BALV</v>
          </cell>
          <cell r="G1706" t="str">
            <v>BRASS DZR</v>
          </cell>
          <cell r="H1706">
            <v>156.13</v>
          </cell>
          <cell r="I1706">
            <v>0</v>
          </cell>
          <cell r="J1706">
            <v>43572</v>
          </cell>
          <cell r="K1706" t="str">
            <v>Italy</v>
          </cell>
          <cell r="L1706" t="str">
            <v>20</v>
          </cell>
        </row>
        <row r="1707">
          <cell r="A1707" t="str">
            <v>9517IBV 050 050M050E</v>
          </cell>
          <cell r="B1707" t="str">
            <v>ASMVIR1</v>
          </cell>
          <cell r="C1707" t="str">
            <v>N</v>
          </cell>
          <cell r="D1707" t="str">
            <v>9517IBV 050 050M050E</v>
          </cell>
          <cell r="F1707" t="str">
            <v>BALV</v>
          </cell>
          <cell r="G1707" t="str">
            <v>BRASS DZR</v>
          </cell>
          <cell r="H1707">
            <v>148.72</v>
          </cell>
          <cell r="I1707">
            <v>0</v>
          </cell>
          <cell r="J1707">
            <v>43486</v>
          </cell>
          <cell r="K1707" t="str">
            <v>Italy</v>
          </cell>
          <cell r="L1707" t="str">
            <v>20</v>
          </cell>
          <cell r="M1707" t="str">
            <v>0</v>
          </cell>
        </row>
        <row r="1708">
          <cell r="A1708" t="str">
            <v>9517IBV 050 050M050F</v>
          </cell>
          <cell r="B1708" t="str">
            <v>ASMVIR1</v>
          </cell>
          <cell r="C1708" t="str">
            <v>N</v>
          </cell>
          <cell r="D1708" t="str">
            <v>9517IBV 050 050M050F</v>
          </cell>
          <cell r="F1708" t="str">
            <v>BALV</v>
          </cell>
          <cell r="G1708" t="str">
            <v>BRASS DZR</v>
          </cell>
          <cell r="H1708">
            <v>148.72</v>
          </cell>
          <cell r="I1708">
            <v>0</v>
          </cell>
          <cell r="J1708">
            <v>42977</v>
          </cell>
          <cell r="K1708" t="str">
            <v>Italy</v>
          </cell>
          <cell r="L1708" t="str">
            <v>20</v>
          </cell>
          <cell r="M1708" t="str">
            <v>2.08</v>
          </cell>
        </row>
        <row r="1709">
          <cell r="A1709" t="str">
            <v>9517IBV 050 050M050P</v>
          </cell>
          <cell r="B1709" t="str">
            <v>ASMVIR1</v>
          </cell>
          <cell r="C1709" t="str">
            <v>N</v>
          </cell>
          <cell r="D1709" t="str">
            <v>9517IBV 050 050M050P</v>
          </cell>
          <cell r="F1709" t="str">
            <v>BALV</v>
          </cell>
          <cell r="G1709" t="str">
            <v>BRASS DZR</v>
          </cell>
          <cell r="H1709">
            <v>156.13</v>
          </cell>
          <cell r="I1709">
            <v>0</v>
          </cell>
          <cell r="J1709">
            <v>43567</v>
          </cell>
          <cell r="K1709" t="str">
            <v>Italy</v>
          </cell>
          <cell r="L1709" t="str">
            <v>20</v>
          </cell>
        </row>
        <row r="1710">
          <cell r="A1710" t="str">
            <v>9517IBV 050 050M050S</v>
          </cell>
          <cell r="B1710" t="str">
            <v>ASMVIR1</v>
          </cell>
          <cell r="C1710" t="str">
            <v>N</v>
          </cell>
          <cell r="D1710" t="str">
            <v>9517IBV 050 050M050S</v>
          </cell>
          <cell r="F1710" t="str">
            <v>BALV</v>
          </cell>
          <cell r="G1710" t="str">
            <v>BRASS DZR</v>
          </cell>
          <cell r="H1710">
            <v>148.72</v>
          </cell>
          <cell r="I1710">
            <v>0</v>
          </cell>
          <cell r="J1710">
            <v>42977</v>
          </cell>
          <cell r="K1710" t="str">
            <v>Italy</v>
          </cell>
          <cell r="L1710" t="str">
            <v>20</v>
          </cell>
          <cell r="M1710" t="str">
            <v>2.08</v>
          </cell>
        </row>
        <row r="1711">
          <cell r="A1711" t="str">
            <v>9517IBV 050 050M075E</v>
          </cell>
          <cell r="B1711" t="str">
            <v>ASMVIR1</v>
          </cell>
          <cell r="C1711" t="str">
            <v>N</v>
          </cell>
          <cell r="D1711" t="str">
            <v>9517IBV 050 050M075E</v>
          </cell>
          <cell r="F1711" t="str">
            <v>BALV</v>
          </cell>
          <cell r="G1711" t="str">
            <v>BRASS DZR</v>
          </cell>
          <cell r="H1711">
            <v>148.72</v>
          </cell>
          <cell r="I1711">
            <v>0</v>
          </cell>
          <cell r="J1711">
            <v>43486</v>
          </cell>
          <cell r="K1711" t="str">
            <v>Italy</v>
          </cell>
          <cell r="L1711" t="str">
            <v>20</v>
          </cell>
          <cell r="M1711" t="str">
            <v>0</v>
          </cell>
        </row>
        <row r="1712">
          <cell r="A1712" t="str">
            <v>9517IBV 050 050M075F</v>
          </cell>
          <cell r="B1712" t="str">
            <v>ASMVIR1</v>
          </cell>
          <cell r="C1712" t="str">
            <v>N</v>
          </cell>
          <cell r="D1712" t="str">
            <v>9517IBV 050 050M075F</v>
          </cell>
          <cell r="F1712" t="str">
            <v>BALV</v>
          </cell>
          <cell r="G1712" t="str">
            <v>BRASS DZR</v>
          </cell>
          <cell r="H1712">
            <v>148.72</v>
          </cell>
          <cell r="I1712">
            <v>0</v>
          </cell>
          <cell r="J1712">
            <v>43311</v>
          </cell>
          <cell r="K1712" t="str">
            <v>Italy</v>
          </cell>
          <cell r="L1712" t="str">
            <v>20</v>
          </cell>
          <cell r="M1712" t="str">
            <v>2.08</v>
          </cell>
        </row>
        <row r="1713">
          <cell r="A1713" t="str">
            <v>9517IBV 050 050M075P</v>
          </cell>
          <cell r="B1713" t="str">
            <v>ASMVIR1</v>
          </cell>
          <cell r="C1713" t="str">
            <v>N</v>
          </cell>
          <cell r="D1713" t="str">
            <v>9517IBV 050 050M075P</v>
          </cell>
          <cell r="F1713" t="str">
            <v>BALV</v>
          </cell>
          <cell r="G1713" t="str">
            <v>BRASS DZR</v>
          </cell>
          <cell r="H1713">
            <v>156.13</v>
          </cell>
          <cell r="I1713">
            <v>0</v>
          </cell>
          <cell r="J1713">
            <v>43571</v>
          </cell>
          <cell r="K1713" t="str">
            <v>Italy</v>
          </cell>
          <cell r="L1713" t="str">
            <v>20</v>
          </cell>
        </row>
        <row r="1714">
          <cell r="A1714" t="str">
            <v>9517IBV 050 050M075S</v>
          </cell>
          <cell r="B1714" t="str">
            <v>ASMVIR1</v>
          </cell>
          <cell r="C1714" t="str">
            <v>N</v>
          </cell>
          <cell r="D1714" t="str">
            <v>9517IBV 050 050M075S</v>
          </cell>
          <cell r="F1714" t="str">
            <v>BALV</v>
          </cell>
          <cell r="G1714" t="str">
            <v>BRASS DZR</v>
          </cell>
          <cell r="H1714">
            <v>148.72</v>
          </cell>
          <cell r="I1714">
            <v>0</v>
          </cell>
          <cell r="J1714">
            <v>43311</v>
          </cell>
          <cell r="K1714" t="str">
            <v>Italy</v>
          </cell>
          <cell r="L1714" t="str">
            <v>20</v>
          </cell>
          <cell r="M1714" t="str">
            <v>2.08</v>
          </cell>
        </row>
        <row r="1715">
          <cell r="A1715" t="str">
            <v>9517IBV 050 050P050P</v>
          </cell>
          <cell r="B1715" t="str">
            <v>ASMVIR1</v>
          </cell>
          <cell r="C1715" t="str">
            <v>N</v>
          </cell>
          <cell r="D1715" t="str">
            <v>9517IBV 050 050P050P</v>
          </cell>
          <cell r="F1715" t="str">
            <v>BALV</v>
          </cell>
          <cell r="G1715" t="str">
            <v>BRASS DZR</v>
          </cell>
          <cell r="H1715">
            <v>156.13</v>
          </cell>
          <cell r="I1715">
            <v>0</v>
          </cell>
          <cell r="J1715">
            <v>43572</v>
          </cell>
          <cell r="K1715" t="str">
            <v>Italy</v>
          </cell>
          <cell r="L1715" t="str">
            <v>20</v>
          </cell>
        </row>
        <row r="1716">
          <cell r="A1716" t="str">
            <v>9517IBV 050 050S050S</v>
          </cell>
          <cell r="B1716" t="str">
            <v>ASMVIR1</v>
          </cell>
          <cell r="C1716" t="str">
            <v>N</v>
          </cell>
          <cell r="D1716" t="str">
            <v>9517IBV 050 050S050S</v>
          </cell>
          <cell r="F1716" t="str">
            <v>BALV</v>
          </cell>
          <cell r="G1716" t="str">
            <v>BRASS DZR</v>
          </cell>
          <cell r="H1716">
            <v>148.72</v>
          </cell>
          <cell r="I1716">
            <v>0</v>
          </cell>
          <cell r="J1716">
            <v>43404</v>
          </cell>
          <cell r="K1716" t="str">
            <v>Italy</v>
          </cell>
          <cell r="M1716" t="str">
            <v>2.08</v>
          </cell>
        </row>
        <row r="1717">
          <cell r="A1717" t="str">
            <v>9517IBV 075 050M075E</v>
          </cell>
          <cell r="B1717" t="str">
            <v>ASMVIR1</v>
          </cell>
          <cell r="C1717" t="str">
            <v>N</v>
          </cell>
          <cell r="D1717" t="str">
            <v>9517IBV 075 050M075E</v>
          </cell>
          <cell r="F1717" t="str">
            <v>BALV</v>
          </cell>
          <cell r="G1717" t="str">
            <v>BRASS DZR</v>
          </cell>
          <cell r="H1717">
            <v>171.77</v>
          </cell>
          <cell r="I1717">
            <v>0</v>
          </cell>
          <cell r="J1717">
            <v>43486</v>
          </cell>
          <cell r="K1717" t="str">
            <v>Italy</v>
          </cell>
          <cell r="L1717" t="str">
            <v>20</v>
          </cell>
          <cell r="M1717" t="str">
            <v>0</v>
          </cell>
        </row>
        <row r="1718">
          <cell r="A1718" t="str">
            <v>9517IBV 075 050M075F</v>
          </cell>
          <cell r="B1718" t="str">
            <v>ASMVIR1</v>
          </cell>
          <cell r="C1718" t="str">
            <v>N</v>
          </cell>
          <cell r="D1718" t="str">
            <v>9517IBV 075 050M075F</v>
          </cell>
          <cell r="F1718" t="str">
            <v>BALV</v>
          </cell>
          <cell r="G1718" t="str">
            <v>BRASS DZR</v>
          </cell>
          <cell r="H1718">
            <v>171.77</v>
          </cell>
          <cell r="I1718">
            <v>0</v>
          </cell>
          <cell r="J1718">
            <v>43000</v>
          </cell>
          <cell r="K1718" t="str">
            <v>Italy</v>
          </cell>
          <cell r="L1718" t="str">
            <v>20</v>
          </cell>
          <cell r="M1718" t="str">
            <v>2.81</v>
          </cell>
        </row>
        <row r="1719">
          <cell r="A1719" t="str">
            <v>9517IBV 075 050M075P</v>
          </cell>
          <cell r="B1719" t="str">
            <v>ASMVIR1</v>
          </cell>
          <cell r="C1719" t="str">
            <v>N</v>
          </cell>
          <cell r="D1719" t="str">
            <v>9517IBV 075 050M075P</v>
          </cell>
          <cell r="F1719" t="str">
            <v>BALV</v>
          </cell>
          <cell r="G1719" t="str">
            <v>BRASS DZR</v>
          </cell>
          <cell r="H1719">
            <v>180.33</v>
          </cell>
          <cell r="I1719">
            <v>0</v>
          </cell>
          <cell r="J1719">
            <v>43571</v>
          </cell>
          <cell r="K1719" t="str">
            <v>Italy</v>
          </cell>
          <cell r="L1719" t="str">
            <v>15</v>
          </cell>
        </row>
        <row r="1720">
          <cell r="A1720" t="str">
            <v>9517IBV 075 050M075S</v>
          </cell>
          <cell r="B1720" t="str">
            <v>ASMVIR1</v>
          </cell>
          <cell r="C1720" t="str">
            <v>N</v>
          </cell>
          <cell r="D1720" t="str">
            <v>9517IBV 075 050M075S</v>
          </cell>
          <cell r="F1720" t="str">
            <v>BALV</v>
          </cell>
          <cell r="G1720" t="str">
            <v>BRASS DZR</v>
          </cell>
          <cell r="H1720">
            <v>171.77</v>
          </cell>
          <cell r="I1720">
            <v>0</v>
          </cell>
          <cell r="J1720">
            <v>43000</v>
          </cell>
          <cell r="K1720" t="str">
            <v>Italy</v>
          </cell>
          <cell r="L1720" t="str">
            <v>20</v>
          </cell>
          <cell r="M1720" t="str">
            <v>2.83</v>
          </cell>
        </row>
        <row r="1721">
          <cell r="A1721" t="str">
            <v>9517IBV 075 050M100E</v>
          </cell>
          <cell r="B1721" t="str">
            <v>ASMVIR1</v>
          </cell>
          <cell r="C1721" t="str">
            <v>N</v>
          </cell>
          <cell r="D1721" t="str">
            <v>9517IBV 075 050M100E</v>
          </cell>
          <cell r="F1721" t="str">
            <v>BALV</v>
          </cell>
          <cell r="G1721" t="str">
            <v>BRASS DZR</v>
          </cell>
          <cell r="H1721">
            <v>171.77</v>
          </cell>
          <cell r="I1721">
            <v>0</v>
          </cell>
          <cell r="J1721">
            <v>43486</v>
          </cell>
          <cell r="K1721" t="str">
            <v>Italy</v>
          </cell>
          <cell r="L1721" t="str">
            <v>20</v>
          </cell>
          <cell r="M1721" t="str">
            <v>0</v>
          </cell>
        </row>
        <row r="1722">
          <cell r="A1722" t="str">
            <v>9517IBV 075 050M100F</v>
          </cell>
          <cell r="B1722" t="str">
            <v>ASMVIR1</v>
          </cell>
          <cell r="C1722" t="str">
            <v>N</v>
          </cell>
          <cell r="D1722" t="str">
            <v>9517IBV 075 050M100F</v>
          </cell>
          <cell r="F1722" t="str">
            <v>BALV</v>
          </cell>
          <cell r="G1722" t="str">
            <v>BRASS DZR</v>
          </cell>
          <cell r="H1722">
            <v>171.77</v>
          </cell>
          <cell r="I1722">
            <v>0</v>
          </cell>
          <cell r="J1722">
            <v>43311</v>
          </cell>
          <cell r="K1722" t="str">
            <v>Italy</v>
          </cell>
          <cell r="L1722" t="str">
            <v>20</v>
          </cell>
          <cell r="M1722" t="str">
            <v>2.81</v>
          </cell>
        </row>
        <row r="1723">
          <cell r="A1723" t="str">
            <v>9517IBV 075 050M100P</v>
          </cell>
          <cell r="B1723" t="str">
            <v>ASMVIR1</v>
          </cell>
          <cell r="C1723" t="str">
            <v>N</v>
          </cell>
          <cell r="D1723" t="str">
            <v>9517IBV 075 050M100P</v>
          </cell>
          <cell r="F1723" t="str">
            <v>BALV</v>
          </cell>
          <cell r="G1723" t="str">
            <v>BRASS DZR</v>
          </cell>
          <cell r="H1723">
            <v>180.33</v>
          </cell>
          <cell r="I1723">
            <v>0</v>
          </cell>
          <cell r="J1723">
            <v>43571</v>
          </cell>
          <cell r="K1723" t="str">
            <v>Italy</v>
          </cell>
          <cell r="L1723" t="str">
            <v>15</v>
          </cell>
        </row>
        <row r="1724">
          <cell r="A1724" t="str">
            <v>9517IBV 075 050M100S</v>
          </cell>
          <cell r="B1724" t="str">
            <v>ASMVIR1</v>
          </cell>
          <cell r="C1724" t="str">
            <v>N</v>
          </cell>
          <cell r="D1724" t="str">
            <v>9517IBV 075 050M100S</v>
          </cell>
          <cell r="F1724" t="str">
            <v>BALV</v>
          </cell>
          <cell r="G1724" t="str">
            <v>BRASS DZR</v>
          </cell>
          <cell r="H1724">
            <v>171.77</v>
          </cell>
          <cell r="I1724">
            <v>0</v>
          </cell>
          <cell r="J1724">
            <v>43311</v>
          </cell>
          <cell r="K1724" t="str">
            <v>Italy</v>
          </cell>
          <cell r="L1724" t="str">
            <v>20</v>
          </cell>
          <cell r="M1724" t="str">
            <v>2.83</v>
          </cell>
        </row>
        <row r="1725">
          <cell r="A1725" t="str">
            <v>9517IBV 075 075F075F</v>
          </cell>
          <cell r="B1725" t="str">
            <v>ASMVIR1</v>
          </cell>
          <cell r="C1725" t="str">
            <v>N</v>
          </cell>
          <cell r="D1725" t="str">
            <v>9517IBV 075 075F075F</v>
          </cell>
          <cell r="F1725" t="str">
            <v>BALV</v>
          </cell>
          <cell r="G1725" t="str">
            <v>BRASS DZR</v>
          </cell>
          <cell r="H1725">
            <v>171.77</v>
          </cell>
          <cell r="I1725">
            <v>0</v>
          </cell>
          <cell r="J1725">
            <v>43404</v>
          </cell>
          <cell r="K1725" t="str">
            <v>Italy</v>
          </cell>
          <cell r="M1725" t="str">
            <v>2.81</v>
          </cell>
        </row>
        <row r="1726">
          <cell r="A1726" t="str">
            <v>9517IBV 075 075F075P</v>
          </cell>
          <cell r="B1726" t="str">
            <v>ASMVIR1</v>
          </cell>
          <cell r="C1726" t="str">
            <v>N</v>
          </cell>
          <cell r="D1726" t="str">
            <v>9517IBV 075 075F075P</v>
          </cell>
          <cell r="F1726" t="str">
            <v>BALV</v>
          </cell>
          <cell r="G1726" t="str">
            <v>BRASS DZR</v>
          </cell>
          <cell r="H1726">
            <v>180.33</v>
          </cell>
          <cell r="I1726">
            <v>0</v>
          </cell>
          <cell r="J1726">
            <v>43572</v>
          </cell>
          <cell r="K1726" t="str">
            <v>Italy</v>
          </cell>
          <cell r="L1726" t="str">
            <v>15</v>
          </cell>
        </row>
        <row r="1727">
          <cell r="A1727" t="str">
            <v>9517IBV 075 075M075E</v>
          </cell>
          <cell r="B1727" t="str">
            <v>ASMVIR1</v>
          </cell>
          <cell r="C1727" t="str">
            <v>N</v>
          </cell>
          <cell r="D1727" t="str">
            <v>9517IBV 075 075M075E</v>
          </cell>
          <cell r="F1727" t="str">
            <v>BALV</v>
          </cell>
          <cell r="G1727" t="str">
            <v>BRASS DZR</v>
          </cell>
          <cell r="H1727">
            <v>171.77</v>
          </cell>
          <cell r="I1727">
            <v>0</v>
          </cell>
          <cell r="J1727">
            <v>43486</v>
          </cell>
          <cell r="K1727" t="str">
            <v>Italy</v>
          </cell>
          <cell r="L1727" t="str">
            <v>20</v>
          </cell>
          <cell r="M1727" t="str">
            <v>0</v>
          </cell>
        </row>
        <row r="1728">
          <cell r="A1728" t="str">
            <v>9517IBV 075 075M075F</v>
          </cell>
          <cell r="B1728" t="str">
            <v>ASMVIR1</v>
          </cell>
          <cell r="C1728" t="str">
            <v>N</v>
          </cell>
          <cell r="D1728" t="str">
            <v>9517IBV 075 075M075F</v>
          </cell>
          <cell r="F1728" t="str">
            <v>BALV</v>
          </cell>
          <cell r="G1728" t="str">
            <v>BRASS DZR</v>
          </cell>
          <cell r="H1728">
            <v>171.77</v>
          </cell>
          <cell r="I1728">
            <v>0</v>
          </cell>
          <cell r="J1728">
            <v>42977</v>
          </cell>
          <cell r="K1728" t="str">
            <v>Italy</v>
          </cell>
          <cell r="L1728" t="str">
            <v>20</v>
          </cell>
          <cell r="M1728" t="str">
            <v>2.81</v>
          </cell>
        </row>
        <row r="1729">
          <cell r="A1729" t="str">
            <v>9517IBV 075 075M075P</v>
          </cell>
          <cell r="B1729" t="str">
            <v>ASMVIR1</v>
          </cell>
          <cell r="C1729" t="str">
            <v>N</v>
          </cell>
          <cell r="D1729" t="str">
            <v>9517IBV 075 075M075P</v>
          </cell>
          <cell r="F1729" t="str">
            <v>BALV</v>
          </cell>
          <cell r="G1729" t="str">
            <v>BRASS DZR</v>
          </cell>
          <cell r="H1729">
            <v>180.33</v>
          </cell>
          <cell r="I1729">
            <v>0</v>
          </cell>
          <cell r="J1729">
            <v>43571</v>
          </cell>
          <cell r="K1729" t="str">
            <v>Italy</v>
          </cell>
          <cell r="L1729" t="str">
            <v>15</v>
          </cell>
        </row>
        <row r="1730">
          <cell r="A1730" t="str">
            <v>9517IBV 075 075M075S</v>
          </cell>
          <cell r="B1730" t="str">
            <v>ASMVIR1</v>
          </cell>
          <cell r="C1730" t="str">
            <v>N</v>
          </cell>
          <cell r="D1730" t="str">
            <v>9517IBV 075 075M075S</v>
          </cell>
          <cell r="F1730" t="str">
            <v>BALV</v>
          </cell>
          <cell r="G1730" t="str">
            <v>BRASS DZR</v>
          </cell>
          <cell r="H1730">
            <v>171.77</v>
          </cell>
          <cell r="I1730">
            <v>0</v>
          </cell>
          <cell r="J1730">
            <v>42977</v>
          </cell>
          <cell r="K1730" t="str">
            <v>Italy</v>
          </cell>
          <cell r="L1730" t="str">
            <v>20</v>
          </cell>
          <cell r="M1730" t="str">
            <v>2.83</v>
          </cell>
        </row>
        <row r="1731">
          <cell r="A1731" t="str">
            <v>9517IBV 075 075M100E</v>
          </cell>
          <cell r="B1731" t="str">
            <v>ASMVIR1</v>
          </cell>
          <cell r="C1731" t="str">
            <v>N</v>
          </cell>
          <cell r="D1731" t="str">
            <v>9517IBV 075 075M100E</v>
          </cell>
          <cell r="F1731" t="str">
            <v>BALV</v>
          </cell>
          <cell r="G1731" t="str">
            <v>BRASS DZR</v>
          </cell>
          <cell r="H1731">
            <v>171.77</v>
          </cell>
          <cell r="I1731">
            <v>0</v>
          </cell>
          <cell r="J1731">
            <v>43486</v>
          </cell>
          <cell r="K1731" t="str">
            <v>Italy</v>
          </cell>
          <cell r="L1731" t="str">
            <v>20</v>
          </cell>
          <cell r="M1731" t="str">
            <v>0</v>
          </cell>
        </row>
        <row r="1732">
          <cell r="A1732" t="str">
            <v>9517IBV 075 075M100F</v>
          </cell>
          <cell r="B1732" t="str">
            <v>ASMVIR1</v>
          </cell>
          <cell r="C1732" t="str">
            <v>N</v>
          </cell>
          <cell r="D1732" t="str">
            <v>9517IBV 075 075M100F</v>
          </cell>
          <cell r="F1732" t="str">
            <v>BALV</v>
          </cell>
          <cell r="G1732" t="str">
            <v>BRASS DZR</v>
          </cell>
          <cell r="H1732">
            <v>171.77</v>
          </cell>
          <cell r="I1732">
            <v>0</v>
          </cell>
          <cell r="J1732">
            <v>43311</v>
          </cell>
          <cell r="K1732" t="str">
            <v>Italy</v>
          </cell>
          <cell r="L1732" t="str">
            <v>20</v>
          </cell>
          <cell r="M1732" t="str">
            <v>2.81</v>
          </cell>
        </row>
        <row r="1733">
          <cell r="A1733" t="str">
            <v>9517IBV 075 075M100P</v>
          </cell>
          <cell r="B1733" t="str">
            <v>ASMVIR1</v>
          </cell>
          <cell r="C1733" t="str">
            <v>N</v>
          </cell>
          <cell r="D1733" t="str">
            <v>9517IBV 075 075M100P</v>
          </cell>
          <cell r="F1733" t="str">
            <v>BALV</v>
          </cell>
          <cell r="G1733" t="str">
            <v>BRASS DZR</v>
          </cell>
          <cell r="H1733">
            <v>180.33</v>
          </cell>
          <cell r="I1733">
            <v>0</v>
          </cell>
          <cell r="J1733">
            <v>43571</v>
          </cell>
          <cell r="K1733" t="str">
            <v>Italy</v>
          </cell>
          <cell r="L1733" t="str">
            <v>15</v>
          </cell>
        </row>
        <row r="1734">
          <cell r="A1734" t="str">
            <v>9517IBV 075 075M100S</v>
          </cell>
          <cell r="B1734" t="str">
            <v>ASMVIR1</v>
          </cell>
          <cell r="C1734" t="str">
            <v>N</v>
          </cell>
          <cell r="D1734" t="str">
            <v>9517IBV 075 075M100S</v>
          </cell>
          <cell r="F1734" t="str">
            <v>BALV</v>
          </cell>
          <cell r="G1734" t="str">
            <v>BRASS DZR</v>
          </cell>
          <cell r="H1734">
            <v>171.77</v>
          </cell>
          <cell r="I1734">
            <v>0</v>
          </cell>
          <cell r="J1734">
            <v>43311</v>
          </cell>
          <cell r="K1734" t="str">
            <v>Italy</v>
          </cell>
          <cell r="L1734" t="str">
            <v>20</v>
          </cell>
          <cell r="M1734" t="str">
            <v>2.83</v>
          </cell>
        </row>
        <row r="1735">
          <cell r="A1735" t="str">
            <v>9517IBV 075 075P075P</v>
          </cell>
          <cell r="B1735" t="str">
            <v>ASMVIR1</v>
          </cell>
          <cell r="C1735" t="str">
            <v>N</v>
          </cell>
          <cell r="D1735" t="str">
            <v>9517IBV 075 075P075P</v>
          </cell>
          <cell r="F1735" t="str">
            <v>BALV</v>
          </cell>
          <cell r="G1735" t="str">
            <v>BRASS DZR</v>
          </cell>
          <cell r="H1735">
            <v>180.33</v>
          </cell>
          <cell r="I1735">
            <v>0</v>
          </cell>
          <cell r="J1735">
            <v>43572</v>
          </cell>
          <cell r="K1735" t="str">
            <v>Italy</v>
          </cell>
          <cell r="L1735" t="str">
            <v>15</v>
          </cell>
        </row>
        <row r="1736">
          <cell r="A1736" t="str">
            <v>9517IBV 075 075S075S</v>
          </cell>
          <cell r="B1736" t="str">
            <v>ASMVIR1</v>
          </cell>
          <cell r="C1736" t="str">
            <v>N</v>
          </cell>
          <cell r="D1736" t="str">
            <v>9517IBV 075 075S075S</v>
          </cell>
          <cell r="F1736" t="str">
            <v>BALV</v>
          </cell>
          <cell r="G1736" t="str">
            <v>BRASS DZR</v>
          </cell>
          <cell r="H1736">
            <v>171.77</v>
          </cell>
          <cell r="I1736">
            <v>0</v>
          </cell>
          <cell r="J1736">
            <v>43404</v>
          </cell>
          <cell r="K1736" t="str">
            <v>Italy</v>
          </cell>
          <cell r="M1736" t="str">
            <v>2.83</v>
          </cell>
        </row>
        <row r="1737">
          <cell r="A1737" t="str">
            <v>9517IBV 100 050M100E</v>
          </cell>
          <cell r="B1737" t="str">
            <v>ASMVIR1</v>
          </cell>
          <cell r="C1737" t="str">
            <v>N</v>
          </cell>
          <cell r="D1737" t="str">
            <v>9517IBV 100 050M100E</v>
          </cell>
          <cell r="F1737" t="str">
            <v>BALV</v>
          </cell>
          <cell r="G1737" t="str">
            <v>BRASS DZR</v>
          </cell>
          <cell r="H1737">
            <v>206.42</v>
          </cell>
          <cell r="I1737">
            <v>0</v>
          </cell>
          <cell r="J1737">
            <v>43486</v>
          </cell>
          <cell r="K1737" t="str">
            <v>Italy</v>
          </cell>
          <cell r="L1737" t="str">
            <v>20</v>
          </cell>
          <cell r="M1737" t="str">
            <v>0</v>
          </cell>
        </row>
        <row r="1738">
          <cell r="A1738" t="str">
            <v>9517IBV 100 050M100F</v>
          </cell>
          <cell r="B1738" t="str">
            <v>ASMVIR1</v>
          </cell>
          <cell r="C1738" t="str">
            <v>N</v>
          </cell>
          <cell r="D1738" t="str">
            <v>9517IBV 100 050M100F</v>
          </cell>
          <cell r="F1738" t="str">
            <v>BALV</v>
          </cell>
          <cell r="G1738" t="str">
            <v>BRASS DZR</v>
          </cell>
          <cell r="H1738">
            <v>206.42</v>
          </cell>
          <cell r="I1738">
            <v>0</v>
          </cell>
          <cell r="J1738">
            <v>43311</v>
          </cell>
          <cell r="K1738" t="str">
            <v>Italy</v>
          </cell>
          <cell r="L1738" t="str">
            <v>20</v>
          </cell>
          <cell r="M1738" t="str">
            <v>3.39</v>
          </cell>
        </row>
        <row r="1739">
          <cell r="A1739" t="str">
            <v>9517IBV 100 050M100P</v>
          </cell>
          <cell r="B1739" t="str">
            <v>ASMVIR1</v>
          </cell>
          <cell r="C1739" t="str">
            <v>N</v>
          </cell>
          <cell r="D1739" t="str">
            <v>9517IBV 100 050M100P</v>
          </cell>
          <cell r="F1739" t="str">
            <v>BALV</v>
          </cell>
          <cell r="G1739" t="str">
            <v>BRASS DZR</v>
          </cell>
          <cell r="H1739">
            <v>216.72</v>
          </cell>
          <cell r="I1739">
            <v>0</v>
          </cell>
          <cell r="J1739">
            <v>43571</v>
          </cell>
          <cell r="K1739" t="str">
            <v>Italy</v>
          </cell>
          <cell r="L1739" t="str">
            <v>10</v>
          </cell>
        </row>
        <row r="1740">
          <cell r="A1740" t="str">
            <v>9517IBV 100 050M100S</v>
          </cell>
          <cell r="B1740" t="str">
            <v>ASMVIR1</v>
          </cell>
          <cell r="C1740" t="str">
            <v>N</v>
          </cell>
          <cell r="D1740" t="str">
            <v>9517IBV 100 050M100S</v>
          </cell>
          <cell r="F1740" t="str">
            <v>BALV</v>
          </cell>
          <cell r="G1740" t="str">
            <v>BRASS DZR</v>
          </cell>
          <cell r="H1740">
            <v>206.42</v>
          </cell>
          <cell r="I1740">
            <v>0</v>
          </cell>
          <cell r="J1740">
            <v>43311</v>
          </cell>
          <cell r="K1740" t="str">
            <v>Italy</v>
          </cell>
          <cell r="L1740" t="str">
            <v>20</v>
          </cell>
          <cell r="M1740" t="str">
            <v>3.35</v>
          </cell>
        </row>
        <row r="1741">
          <cell r="A1741" t="str">
            <v>9517IBV 100 050M125E</v>
          </cell>
          <cell r="B1741" t="str">
            <v>ASMVIR1</v>
          </cell>
          <cell r="C1741" t="str">
            <v>N</v>
          </cell>
          <cell r="D1741" t="str">
            <v>9517IBV 100 050M125E</v>
          </cell>
          <cell r="F1741" t="str">
            <v>BALV</v>
          </cell>
          <cell r="G1741" t="str">
            <v>BRASS DZR</v>
          </cell>
          <cell r="H1741">
            <v>206.42</v>
          </cell>
          <cell r="I1741">
            <v>0</v>
          </cell>
          <cell r="J1741">
            <v>45022</v>
          </cell>
          <cell r="K1741" t="str">
            <v>Italy</v>
          </cell>
          <cell r="L1741" t="str">
            <v>20</v>
          </cell>
          <cell r="M1741" t="str">
            <v>0</v>
          </cell>
        </row>
        <row r="1742">
          <cell r="A1742" t="str">
            <v>9517IBV 100 050M125F</v>
          </cell>
          <cell r="B1742" t="str">
            <v>ASMVIR1</v>
          </cell>
          <cell r="C1742" t="str">
            <v>N</v>
          </cell>
          <cell r="D1742" t="str">
            <v>9517IBV 100 050M125F</v>
          </cell>
          <cell r="F1742" t="str">
            <v>BALV</v>
          </cell>
          <cell r="G1742" t="str">
            <v>BRASS DZR</v>
          </cell>
          <cell r="H1742">
            <v>206.42</v>
          </cell>
          <cell r="I1742">
            <v>0</v>
          </cell>
          <cell r="J1742">
            <v>45021</v>
          </cell>
          <cell r="K1742" t="str">
            <v>Italy</v>
          </cell>
          <cell r="L1742" t="str">
            <v>20</v>
          </cell>
          <cell r="M1742" t="str">
            <v>3.39</v>
          </cell>
        </row>
        <row r="1743">
          <cell r="A1743" t="str">
            <v>9517IBV 100 050M125P</v>
          </cell>
          <cell r="B1743" t="str">
            <v>ASMVIR1</v>
          </cell>
          <cell r="C1743" t="str">
            <v>N</v>
          </cell>
          <cell r="D1743" t="str">
            <v>9517IBV 100 050M125P</v>
          </cell>
          <cell r="F1743" t="str">
            <v>BALV</v>
          </cell>
          <cell r="G1743" t="str">
            <v>BRASS DZR</v>
          </cell>
          <cell r="H1743">
            <v>216.72</v>
          </cell>
          <cell r="I1743">
            <v>0</v>
          </cell>
          <cell r="J1743">
            <v>45021</v>
          </cell>
          <cell r="K1743" t="str">
            <v>Italy</v>
          </cell>
          <cell r="L1743" t="str">
            <v>10</v>
          </cell>
        </row>
        <row r="1744">
          <cell r="A1744" t="str">
            <v>9517IBV 100 050M125S</v>
          </cell>
          <cell r="B1744" t="str">
            <v>ASMVIR1</v>
          </cell>
          <cell r="C1744" t="str">
            <v>N</v>
          </cell>
          <cell r="D1744" t="str">
            <v>9517IBV 100 050M125S</v>
          </cell>
          <cell r="F1744" t="str">
            <v>BALV</v>
          </cell>
          <cell r="G1744" t="str">
            <v>BRASS DZR</v>
          </cell>
          <cell r="H1744">
            <v>206.42</v>
          </cell>
          <cell r="I1744">
            <v>0</v>
          </cell>
          <cell r="J1744">
            <v>45021</v>
          </cell>
          <cell r="K1744" t="str">
            <v>Italy</v>
          </cell>
          <cell r="L1744" t="str">
            <v>20</v>
          </cell>
          <cell r="M1744" t="str">
            <v>3.35</v>
          </cell>
        </row>
        <row r="1745">
          <cell r="A1745" t="str">
            <v>9517IBV 100 075M100E</v>
          </cell>
          <cell r="B1745" t="str">
            <v>ASMVIR1</v>
          </cell>
          <cell r="C1745" t="str">
            <v>N</v>
          </cell>
          <cell r="D1745" t="str">
            <v>9517IBV 100 075M100E</v>
          </cell>
          <cell r="F1745" t="str">
            <v>BALV</v>
          </cell>
          <cell r="G1745" t="str">
            <v>BRASS DZR</v>
          </cell>
          <cell r="H1745">
            <v>206.42</v>
          </cell>
          <cell r="I1745">
            <v>0</v>
          </cell>
          <cell r="J1745">
            <v>43486</v>
          </cell>
          <cell r="K1745" t="str">
            <v>Italy</v>
          </cell>
          <cell r="L1745" t="str">
            <v>20</v>
          </cell>
          <cell r="M1745" t="str">
            <v>0</v>
          </cell>
        </row>
        <row r="1746">
          <cell r="A1746" t="str">
            <v>9517IBV 100 075M100F</v>
          </cell>
          <cell r="B1746" t="str">
            <v>ASMVIR1</v>
          </cell>
          <cell r="C1746" t="str">
            <v>N</v>
          </cell>
          <cell r="D1746" t="str">
            <v>9517IBV 100 075M100F</v>
          </cell>
          <cell r="F1746" t="str">
            <v>BALV</v>
          </cell>
          <cell r="G1746" t="str">
            <v>BRASS DZR</v>
          </cell>
          <cell r="H1746">
            <v>206.42</v>
          </cell>
          <cell r="I1746">
            <v>0</v>
          </cell>
          <cell r="J1746">
            <v>43000</v>
          </cell>
          <cell r="K1746" t="str">
            <v>Italy</v>
          </cell>
          <cell r="L1746" t="str">
            <v>20</v>
          </cell>
          <cell r="M1746" t="str">
            <v>3.39</v>
          </cell>
        </row>
        <row r="1747">
          <cell r="A1747" t="str">
            <v>9517IBV 100 075M100P</v>
          </cell>
          <cell r="B1747" t="str">
            <v>ASMVIR1</v>
          </cell>
          <cell r="C1747" t="str">
            <v>N</v>
          </cell>
          <cell r="D1747" t="str">
            <v>9517IBV 100 075M100P</v>
          </cell>
          <cell r="F1747" t="str">
            <v>BALV</v>
          </cell>
          <cell r="G1747" t="str">
            <v>BRASS DZR</v>
          </cell>
          <cell r="H1747">
            <v>216.72</v>
          </cell>
          <cell r="I1747">
            <v>0</v>
          </cell>
          <cell r="J1747">
            <v>43571</v>
          </cell>
          <cell r="K1747" t="str">
            <v>Italy</v>
          </cell>
          <cell r="L1747" t="str">
            <v>10</v>
          </cell>
        </row>
        <row r="1748">
          <cell r="A1748" t="str">
            <v>9517IBV 100 075M100S</v>
          </cell>
          <cell r="B1748" t="str">
            <v>ASMVIR1</v>
          </cell>
          <cell r="C1748" t="str">
            <v>N</v>
          </cell>
          <cell r="D1748" t="str">
            <v>9517IBV 100 075M100S</v>
          </cell>
          <cell r="F1748" t="str">
            <v>BALV</v>
          </cell>
          <cell r="G1748" t="str">
            <v>BRASS DZR</v>
          </cell>
          <cell r="H1748">
            <v>206.42</v>
          </cell>
          <cell r="I1748">
            <v>0</v>
          </cell>
          <cell r="J1748">
            <v>43000</v>
          </cell>
          <cell r="K1748" t="str">
            <v>Italy</v>
          </cell>
          <cell r="L1748" t="str">
            <v>20</v>
          </cell>
          <cell r="M1748" t="str">
            <v>3.35</v>
          </cell>
        </row>
        <row r="1749">
          <cell r="A1749" t="str">
            <v>9517IBV 100 075M125E</v>
          </cell>
          <cell r="B1749" t="str">
            <v>ASMVIR1</v>
          </cell>
          <cell r="C1749" t="str">
            <v>N</v>
          </cell>
          <cell r="D1749" t="str">
            <v>9517IBV 100 075M125E</v>
          </cell>
          <cell r="F1749" t="str">
            <v>BALV</v>
          </cell>
          <cell r="G1749" t="str">
            <v>BRASS DZR</v>
          </cell>
          <cell r="H1749">
            <v>206.42</v>
          </cell>
          <cell r="I1749">
            <v>0</v>
          </cell>
          <cell r="J1749">
            <v>45022</v>
          </cell>
          <cell r="K1749" t="str">
            <v>Italy</v>
          </cell>
          <cell r="L1749" t="str">
            <v>20</v>
          </cell>
          <cell r="M1749" t="str">
            <v>0</v>
          </cell>
        </row>
        <row r="1750">
          <cell r="A1750" t="str">
            <v>9517IBV 100 075M125F</v>
          </cell>
          <cell r="B1750" t="str">
            <v>ASMVIR1</v>
          </cell>
          <cell r="C1750" t="str">
            <v>N</v>
          </cell>
          <cell r="D1750" t="str">
            <v>9517IBV 100 075M125F</v>
          </cell>
          <cell r="F1750" t="str">
            <v>BALV</v>
          </cell>
          <cell r="G1750" t="str">
            <v>BRASS DZR</v>
          </cell>
          <cell r="H1750">
            <v>206.42</v>
          </cell>
          <cell r="I1750">
            <v>0</v>
          </cell>
          <cell r="J1750">
            <v>45021</v>
          </cell>
          <cell r="K1750" t="str">
            <v>Italy</v>
          </cell>
          <cell r="L1750" t="str">
            <v>20</v>
          </cell>
          <cell r="M1750" t="str">
            <v>3.39</v>
          </cell>
        </row>
        <row r="1751">
          <cell r="A1751" t="str">
            <v>9517IBV 100 075M125P</v>
          </cell>
          <cell r="B1751" t="str">
            <v>ASMVIR1</v>
          </cell>
          <cell r="C1751" t="str">
            <v>N</v>
          </cell>
          <cell r="D1751" t="str">
            <v>9517IBV 100 075M125P</v>
          </cell>
          <cell r="F1751" t="str">
            <v>BALV</v>
          </cell>
          <cell r="G1751" t="str">
            <v>BRASS DZR</v>
          </cell>
          <cell r="H1751">
            <v>216.72</v>
          </cell>
          <cell r="I1751">
            <v>0</v>
          </cell>
          <cell r="J1751">
            <v>45021</v>
          </cell>
          <cell r="K1751" t="str">
            <v>Italy</v>
          </cell>
          <cell r="L1751" t="str">
            <v>10</v>
          </cell>
        </row>
        <row r="1752">
          <cell r="A1752" t="str">
            <v>9517IBV 100 075M125S</v>
          </cell>
          <cell r="B1752" t="str">
            <v>ASMVIR1</v>
          </cell>
          <cell r="C1752" t="str">
            <v>N</v>
          </cell>
          <cell r="D1752" t="str">
            <v>9517IBV 100 075M125S</v>
          </cell>
          <cell r="F1752" t="str">
            <v>BALV</v>
          </cell>
          <cell r="G1752" t="str">
            <v>BRASS DZR</v>
          </cell>
          <cell r="H1752">
            <v>206.42</v>
          </cell>
          <cell r="I1752">
            <v>0</v>
          </cell>
          <cell r="J1752">
            <v>45021</v>
          </cell>
          <cell r="K1752" t="str">
            <v>Italy</v>
          </cell>
          <cell r="L1752" t="str">
            <v>20</v>
          </cell>
          <cell r="M1752" t="str">
            <v>3.35</v>
          </cell>
        </row>
        <row r="1753">
          <cell r="A1753" t="str">
            <v>9517IBV 100 100F100F</v>
          </cell>
          <cell r="B1753" t="str">
            <v>ASMVIR1</v>
          </cell>
          <cell r="C1753" t="str">
            <v>N</v>
          </cell>
          <cell r="D1753" t="str">
            <v>9517IBV 100 100F100F</v>
          </cell>
          <cell r="F1753" t="str">
            <v>BALV</v>
          </cell>
          <cell r="G1753" t="str">
            <v>BRASS DZR</v>
          </cell>
          <cell r="H1753">
            <v>206.42</v>
          </cell>
          <cell r="I1753">
            <v>0</v>
          </cell>
          <cell r="J1753">
            <v>43404</v>
          </cell>
          <cell r="K1753" t="str">
            <v>Italy</v>
          </cell>
          <cell r="M1753" t="str">
            <v>3.39</v>
          </cell>
        </row>
        <row r="1754">
          <cell r="A1754" t="str">
            <v>9517IBV 100 100F100P</v>
          </cell>
          <cell r="B1754" t="str">
            <v>ASMVIR1</v>
          </cell>
          <cell r="C1754" t="str">
            <v>N</v>
          </cell>
          <cell r="D1754" t="str">
            <v>9517IBV 100 100F100P</v>
          </cell>
          <cell r="F1754" t="str">
            <v>BALV</v>
          </cell>
          <cell r="G1754" t="str">
            <v>BRASS DZR</v>
          </cell>
          <cell r="H1754">
            <v>216.72</v>
          </cell>
          <cell r="I1754">
            <v>0</v>
          </cell>
          <cell r="J1754">
            <v>43572</v>
          </cell>
          <cell r="K1754" t="str">
            <v>Italy</v>
          </cell>
          <cell r="L1754" t="str">
            <v>10</v>
          </cell>
        </row>
        <row r="1755">
          <cell r="A1755" t="str">
            <v>9517IBV 100 100M100E</v>
          </cell>
          <cell r="B1755" t="str">
            <v>ASMVIR1</v>
          </cell>
          <cell r="C1755" t="str">
            <v>N</v>
          </cell>
          <cell r="D1755" t="str">
            <v>9517IBV 100 100M100E</v>
          </cell>
          <cell r="F1755" t="str">
            <v>BALV</v>
          </cell>
          <cell r="G1755" t="str">
            <v>BRASS DZR</v>
          </cell>
          <cell r="H1755">
            <v>206.42</v>
          </cell>
          <cell r="I1755">
            <v>0</v>
          </cell>
          <cell r="J1755">
            <v>43486</v>
          </cell>
          <cell r="K1755" t="str">
            <v>Italy</v>
          </cell>
          <cell r="L1755" t="str">
            <v>20</v>
          </cell>
          <cell r="M1755" t="str">
            <v>0</v>
          </cell>
        </row>
        <row r="1756">
          <cell r="A1756" t="str">
            <v>9517IBV 100 100M100F</v>
          </cell>
          <cell r="B1756" t="str">
            <v>ASMVIR1</v>
          </cell>
          <cell r="C1756" t="str">
            <v>N</v>
          </cell>
          <cell r="D1756" t="str">
            <v>9517IBV 100 100M100F</v>
          </cell>
          <cell r="F1756" t="str">
            <v>BALV</v>
          </cell>
          <cell r="G1756" t="str">
            <v>BRASS DZR</v>
          </cell>
          <cell r="H1756">
            <v>206.42</v>
          </cell>
          <cell r="I1756">
            <v>0</v>
          </cell>
          <cell r="J1756">
            <v>42977</v>
          </cell>
          <cell r="K1756" t="str">
            <v>Italy</v>
          </cell>
          <cell r="L1756" t="str">
            <v>20</v>
          </cell>
          <cell r="M1756" t="str">
            <v>3.39</v>
          </cell>
        </row>
        <row r="1757">
          <cell r="A1757" t="str">
            <v>9517IBV 100 100M100P</v>
          </cell>
          <cell r="B1757" t="str">
            <v>ASMVIR1</v>
          </cell>
          <cell r="C1757" t="str">
            <v>N</v>
          </cell>
          <cell r="D1757" t="str">
            <v>9517IBV 100 100M100P</v>
          </cell>
          <cell r="F1757" t="str">
            <v>BALV</v>
          </cell>
          <cell r="G1757" t="str">
            <v>BRASS DZR</v>
          </cell>
          <cell r="H1757">
            <v>216.72</v>
          </cell>
          <cell r="I1757">
            <v>0</v>
          </cell>
          <cell r="J1757">
            <v>43571</v>
          </cell>
          <cell r="K1757" t="str">
            <v>Italy</v>
          </cell>
          <cell r="L1757" t="str">
            <v>10</v>
          </cell>
        </row>
        <row r="1758">
          <cell r="A1758" t="str">
            <v>9517IBV 100 100M100S</v>
          </cell>
          <cell r="B1758" t="str">
            <v>ASMVIR1</v>
          </cell>
          <cell r="C1758" t="str">
            <v>N</v>
          </cell>
          <cell r="D1758" t="str">
            <v>9517IBV 100 100M100S</v>
          </cell>
          <cell r="F1758" t="str">
            <v>BALV</v>
          </cell>
          <cell r="G1758" t="str">
            <v>BRASS DZR</v>
          </cell>
          <cell r="H1758">
            <v>206.42</v>
          </cell>
          <cell r="I1758">
            <v>0</v>
          </cell>
          <cell r="J1758">
            <v>42977</v>
          </cell>
          <cell r="K1758" t="str">
            <v>Italy</v>
          </cell>
          <cell r="L1758" t="str">
            <v>20</v>
          </cell>
          <cell r="M1758" t="str">
            <v>3.35</v>
          </cell>
        </row>
        <row r="1759">
          <cell r="A1759" t="str">
            <v>9517IBV 100 100M125E</v>
          </cell>
          <cell r="B1759" t="str">
            <v>ASMVIR1</v>
          </cell>
          <cell r="C1759" t="str">
            <v>N</v>
          </cell>
          <cell r="D1759" t="str">
            <v>9517IBV 100 100M125E</v>
          </cell>
          <cell r="F1759" t="str">
            <v>BALV</v>
          </cell>
          <cell r="G1759" t="str">
            <v>BRASS DZR</v>
          </cell>
          <cell r="H1759">
            <v>206.42</v>
          </cell>
          <cell r="I1759">
            <v>0</v>
          </cell>
          <cell r="J1759">
            <v>45022</v>
          </cell>
          <cell r="K1759" t="str">
            <v>Italy</v>
          </cell>
          <cell r="L1759" t="str">
            <v>20</v>
          </cell>
          <cell r="M1759" t="str">
            <v>0</v>
          </cell>
        </row>
        <row r="1760">
          <cell r="A1760" t="str">
            <v>9517IBV 100 100M125F</v>
          </cell>
          <cell r="B1760" t="str">
            <v>ASMVIR1</v>
          </cell>
          <cell r="C1760" t="str">
            <v>N</v>
          </cell>
          <cell r="D1760" t="str">
            <v>9517IBV 100 100M125F</v>
          </cell>
          <cell r="F1760" t="str">
            <v>BALV</v>
          </cell>
          <cell r="G1760" t="str">
            <v>BRASS DZR</v>
          </cell>
          <cell r="H1760">
            <v>206.42</v>
          </cell>
          <cell r="I1760">
            <v>0</v>
          </cell>
          <cell r="J1760">
            <v>45021</v>
          </cell>
          <cell r="K1760" t="str">
            <v>Italy</v>
          </cell>
          <cell r="L1760" t="str">
            <v>20</v>
          </cell>
          <cell r="M1760" t="str">
            <v>3.39</v>
          </cell>
        </row>
        <row r="1761">
          <cell r="A1761" t="str">
            <v>9517IBV 100 100M125P</v>
          </cell>
          <cell r="B1761" t="str">
            <v>ASMVIR1</v>
          </cell>
          <cell r="C1761" t="str">
            <v>N</v>
          </cell>
          <cell r="D1761" t="str">
            <v>9517IBV 100 100M125P</v>
          </cell>
          <cell r="F1761" t="str">
            <v>BALV</v>
          </cell>
          <cell r="G1761" t="str">
            <v>BRASS DZR</v>
          </cell>
          <cell r="H1761">
            <v>216.72</v>
          </cell>
          <cell r="I1761">
            <v>0</v>
          </cell>
          <cell r="J1761">
            <v>45021</v>
          </cell>
          <cell r="K1761" t="str">
            <v>Italy</v>
          </cell>
          <cell r="L1761" t="str">
            <v>10</v>
          </cell>
        </row>
        <row r="1762">
          <cell r="A1762" t="str">
            <v>9517IBV 100 100M125S</v>
          </cell>
          <cell r="B1762" t="str">
            <v>ASMVIR1</v>
          </cell>
          <cell r="C1762" t="str">
            <v>N</v>
          </cell>
          <cell r="D1762" t="str">
            <v>9517IBV 100 100M125S</v>
          </cell>
          <cell r="F1762" t="str">
            <v>BALV</v>
          </cell>
          <cell r="G1762" t="str">
            <v>BRASS DZR</v>
          </cell>
          <cell r="H1762">
            <v>206.42</v>
          </cell>
          <cell r="I1762">
            <v>0</v>
          </cell>
          <cell r="J1762">
            <v>45021</v>
          </cell>
          <cell r="K1762" t="str">
            <v>Italy</v>
          </cell>
          <cell r="L1762" t="str">
            <v>20</v>
          </cell>
          <cell r="M1762" t="str">
            <v>3.35</v>
          </cell>
        </row>
        <row r="1763">
          <cell r="A1763" t="str">
            <v>9517IBV 100 100P100P</v>
          </cell>
          <cell r="B1763" t="str">
            <v>ASMVIR1</v>
          </cell>
          <cell r="C1763" t="str">
            <v>N</v>
          </cell>
          <cell r="D1763" t="str">
            <v>9517IBV 100 100P100P</v>
          </cell>
          <cell r="F1763" t="str">
            <v>BALV</v>
          </cell>
          <cell r="G1763" t="str">
            <v>BRASS DZR</v>
          </cell>
          <cell r="H1763">
            <v>216.72</v>
          </cell>
          <cell r="I1763">
            <v>0</v>
          </cell>
          <cell r="J1763">
            <v>43572</v>
          </cell>
          <cell r="K1763" t="str">
            <v>Italy</v>
          </cell>
          <cell r="L1763" t="str">
            <v>10</v>
          </cell>
        </row>
        <row r="1764">
          <cell r="A1764" t="str">
            <v>9517IBV 100 100S100S</v>
          </cell>
          <cell r="B1764" t="str">
            <v>ASMVIR1</v>
          </cell>
          <cell r="C1764" t="str">
            <v>N</v>
          </cell>
          <cell r="D1764" t="str">
            <v>9517IBV 100 100S100S</v>
          </cell>
          <cell r="F1764" t="str">
            <v>BALV</v>
          </cell>
          <cell r="G1764" t="str">
            <v>BRASS DZR</v>
          </cell>
          <cell r="H1764">
            <v>206.42</v>
          </cell>
          <cell r="I1764">
            <v>0</v>
          </cell>
          <cell r="J1764">
            <v>43404</v>
          </cell>
          <cell r="K1764" t="str">
            <v>Italy</v>
          </cell>
          <cell r="M1764" t="str">
            <v>3.35</v>
          </cell>
        </row>
        <row r="1765">
          <cell r="A1765" t="str">
            <v>9517IBVL 050 050F050F</v>
          </cell>
          <cell r="B1765" t="str">
            <v>ASMVIR1</v>
          </cell>
          <cell r="C1765" t="str">
            <v>N</v>
          </cell>
          <cell r="D1765" t="str">
            <v>9517IBVL 050 050F050F</v>
          </cell>
          <cell r="F1765" t="str">
            <v>BALV</v>
          </cell>
          <cell r="G1765" t="str">
            <v>BRASS DZR</v>
          </cell>
          <cell r="H1765">
            <v>148.72</v>
          </cell>
          <cell r="I1765">
            <v>0</v>
          </cell>
          <cell r="J1765">
            <v>43404</v>
          </cell>
          <cell r="K1765" t="str">
            <v>Italy</v>
          </cell>
          <cell r="M1765" t="str">
            <v>2.08</v>
          </cell>
        </row>
        <row r="1766">
          <cell r="A1766" t="str">
            <v>9517IBVL 050 050F050P</v>
          </cell>
          <cell r="B1766" t="str">
            <v>ASMVIR1</v>
          </cell>
          <cell r="C1766" t="str">
            <v>N</v>
          </cell>
          <cell r="D1766" t="str">
            <v>9517IBVL 050 050F050P</v>
          </cell>
          <cell r="F1766" t="str">
            <v>BALV</v>
          </cell>
          <cell r="G1766" t="str">
            <v>BRASS DZR</v>
          </cell>
          <cell r="H1766">
            <v>156.13</v>
          </cell>
          <cell r="I1766">
            <v>0</v>
          </cell>
          <cell r="J1766">
            <v>43572</v>
          </cell>
          <cell r="K1766" t="str">
            <v>Italy</v>
          </cell>
          <cell r="L1766" t="str">
            <v>20</v>
          </cell>
        </row>
        <row r="1767">
          <cell r="A1767" t="str">
            <v>9517IBVL 050 050M050E</v>
          </cell>
          <cell r="B1767" t="str">
            <v>ASMVIR1</v>
          </cell>
          <cell r="C1767" t="str">
            <v>N</v>
          </cell>
          <cell r="D1767" t="str">
            <v>9517IBVL 050 050M050E</v>
          </cell>
          <cell r="F1767" t="str">
            <v>BALV</v>
          </cell>
          <cell r="G1767" t="str">
            <v>BRASS DZR</v>
          </cell>
          <cell r="H1767">
            <v>148.72</v>
          </cell>
          <cell r="I1767">
            <v>0</v>
          </cell>
          <cell r="J1767">
            <v>43486</v>
          </cell>
          <cell r="K1767" t="str">
            <v>Italy</v>
          </cell>
          <cell r="L1767" t="str">
            <v>20</v>
          </cell>
          <cell r="M1767" t="str">
            <v>0</v>
          </cell>
        </row>
        <row r="1768">
          <cell r="A1768" t="str">
            <v>9517IBVL 050 050M050F</v>
          </cell>
          <cell r="B1768" t="str">
            <v>ASMVIR1</v>
          </cell>
          <cell r="C1768" t="str">
            <v>N</v>
          </cell>
          <cell r="D1768" t="str">
            <v>9517IBVL 050 050M050F</v>
          </cell>
          <cell r="F1768" t="str">
            <v>BALV</v>
          </cell>
          <cell r="G1768" t="str">
            <v>BRASS DZR</v>
          </cell>
          <cell r="H1768">
            <v>148.72</v>
          </cell>
          <cell r="I1768">
            <v>0</v>
          </cell>
          <cell r="J1768">
            <v>42977</v>
          </cell>
          <cell r="K1768" t="str">
            <v>Italy</v>
          </cell>
          <cell r="L1768" t="str">
            <v>20</v>
          </cell>
          <cell r="M1768" t="str">
            <v>2.08</v>
          </cell>
        </row>
        <row r="1769">
          <cell r="A1769" t="str">
            <v>9517IBVL 050 050M050P</v>
          </cell>
          <cell r="B1769" t="str">
            <v>ASMVIR1</v>
          </cell>
          <cell r="C1769" t="str">
            <v>N</v>
          </cell>
          <cell r="D1769" t="str">
            <v>9517IBVL 050 050M050P</v>
          </cell>
          <cell r="F1769" t="str">
            <v>BALV</v>
          </cell>
          <cell r="G1769" t="str">
            <v>BRASS DZR</v>
          </cell>
          <cell r="H1769">
            <v>156.13</v>
          </cell>
          <cell r="I1769">
            <v>0</v>
          </cell>
          <cell r="J1769">
            <v>43571</v>
          </cell>
          <cell r="K1769" t="str">
            <v>Italy</v>
          </cell>
          <cell r="L1769" t="str">
            <v>20</v>
          </cell>
        </row>
        <row r="1770">
          <cell r="A1770" t="str">
            <v>9517IBVL 050 050M050S</v>
          </cell>
          <cell r="B1770" t="str">
            <v>ASMVIR1</v>
          </cell>
          <cell r="C1770" t="str">
            <v>N</v>
          </cell>
          <cell r="D1770" t="str">
            <v>9517IBVL 050 050M050S</v>
          </cell>
          <cell r="F1770" t="str">
            <v>BALV</v>
          </cell>
          <cell r="G1770" t="str">
            <v>BRASS DZR</v>
          </cell>
          <cell r="H1770">
            <v>148.72</v>
          </cell>
          <cell r="I1770">
            <v>0</v>
          </cell>
          <cell r="J1770">
            <v>42977</v>
          </cell>
          <cell r="K1770" t="str">
            <v>Italy</v>
          </cell>
          <cell r="L1770" t="str">
            <v>20</v>
          </cell>
          <cell r="M1770" t="str">
            <v>2.08</v>
          </cell>
        </row>
        <row r="1771">
          <cell r="A1771" t="str">
            <v>9517IBVL 050 050M075E</v>
          </cell>
          <cell r="B1771" t="str">
            <v>ASMVIR1</v>
          </cell>
          <cell r="C1771" t="str">
            <v>N</v>
          </cell>
          <cell r="D1771" t="str">
            <v>9517IBVL 050 050M075E</v>
          </cell>
          <cell r="F1771" t="str">
            <v>BALV</v>
          </cell>
          <cell r="G1771" t="str">
            <v>BRASS DZR</v>
          </cell>
          <cell r="H1771">
            <v>148.72</v>
          </cell>
          <cell r="I1771">
            <v>0</v>
          </cell>
          <cell r="J1771">
            <v>43486</v>
          </cell>
          <cell r="K1771" t="str">
            <v>Italy</v>
          </cell>
          <cell r="L1771" t="str">
            <v>20</v>
          </cell>
          <cell r="M1771" t="str">
            <v>0</v>
          </cell>
        </row>
        <row r="1772">
          <cell r="A1772" t="str">
            <v>9517IBVL 050 050M075F</v>
          </cell>
          <cell r="B1772" t="str">
            <v>ASMVIR1</v>
          </cell>
          <cell r="C1772" t="str">
            <v>N</v>
          </cell>
          <cell r="D1772" t="str">
            <v>9517IBVL 050 050M075F</v>
          </cell>
          <cell r="F1772" t="str">
            <v>BALV</v>
          </cell>
          <cell r="G1772" t="str">
            <v>BRASS DZR</v>
          </cell>
          <cell r="H1772">
            <v>148.72</v>
          </cell>
          <cell r="I1772">
            <v>0</v>
          </cell>
          <cell r="J1772">
            <v>43311</v>
          </cell>
          <cell r="K1772" t="str">
            <v>Italy</v>
          </cell>
          <cell r="L1772" t="str">
            <v>20</v>
          </cell>
          <cell r="M1772" t="str">
            <v>2.81</v>
          </cell>
        </row>
        <row r="1773">
          <cell r="A1773" t="str">
            <v>9517IBVL 050 050M075P</v>
          </cell>
          <cell r="B1773" t="str">
            <v>ASMVIR1</v>
          </cell>
          <cell r="C1773" t="str">
            <v>N</v>
          </cell>
          <cell r="D1773" t="str">
            <v>9517IBVL 050 050M075P</v>
          </cell>
          <cell r="F1773" t="str">
            <v>BALV</v>
          </cell>
          <cell r="G1773" t="str">
            <v>BRASS DZR</v>
          </cell>
          <cell r="H1773">
            <v>156.13</v>
          </cell>
          <cell r="I1773">
            <v>0</v>
          </cell>
          <cell r="J1773">
            <v>43571</v>
          </cell>
          <cell r="K1773" t="str">
            <v>Italy</v>
          </cell>
          <cell r="L1773" t="str">
            <v>20</v>
          </cell>
        </row>
        <row r="1774">
          <cell r="A1774" t="str">
            <v>9517IBVL 050 050M075S</v>
          </cell>
          <cell r="B1774" t="str">
            <v>ASMVIR1</v>
          </cell>
          <cell r="C1774" t="str">
            <v>N</v>
          </cell>
          <cell r="D1774" t="str">
            <v>9517IBVL 050 050M075S</v>
          </cell>
          <cell r="F1774" t="str">
            <v>BALV</v>
          </cell>
          <cell r="G1774" t="str">
            <v>BRASS DZR</v>
          </cell>
          <cell r="H1774">
            <v>148.72</v>
          </cell>
          <cell r="I1774">
            <v>0</v>
          </cell>
          <cell r="J1774">
            <v>43311</v>
          </cell>
          <cell r="K1774" t="str">
            <v>Italy</v>
          </cell>
          <cell r="L1774" t="str">
            <v>20</v>
          </cell>
          <cell r="M1774" t="str">
            <v>2.08</v>
          </cell>
        </row>
        <row r="1775">
          <cell r="A1775" t="str">
            <v>9517IBVL 050 050P050P</v>
          </cell>
          <cell r="B1775" t="str">
            <v>ASMVIR1</v>
          </cell>
          <cell r="C1775" t="str">
            <v>N</v>
          </cell>
          <cell r="D1775" t="str">
            <v>9517IBVL 050 050P050P</v>
          </cell>
          <cell r="F1775" t="str">
            <v>BALV</v>
          </cell>
          <cell r="G1775" t="str">
            <v>BRASS DZR</v>
          </cell>
          <cell r="H1775">
            <v>156.13</v>
          </cell>
          <cell r="I1775">
            <v>0</v>
          </cell>
          <cell r="J1775">
            <v>43572</v>
          </cell>
          <cell r="K1775" t="str">
            <v>Italy</v>
          </cell>
          <cell r="L1775" t="str">
            <v>20</v>
          </cell>
        </row>
        <row r="1776">
          <cell r="A1776" t="str">
            <v>9517IBVL 050 050S050S</v>
          </cell>
          <cell r="B1776" t="str">
            <v>ASMVIR1</v>
          </cell>
          <cell r="C1776" t="str">
            <v>N</v>
          </cell>
          <cell r="D1776" t="str">
            <v>9517IBVL 050 050S050S</v>
          </cell>
          <cell r="F1776" t="str">
            <v>BALV</v>
          </cell>
          <cell r="G1776" t="str">
            <v>BRASS DZR</v>
          </cell>
          <cell r="H1776">
            <v>148.72</v>
          </cell>
          <cell r="I1776">
            <v>0</v>
          </cell>
          <cell r="J1776">
            <v>43404</v>
          </cell>
          <cell r="K1776" t="str">
            <v>Italy</v>
          </cell>
          <cell r="M1776" t="str">
            <v>2.08</v>
          </cell>
        </row>
        <row r="1777">
          <cell r="A1777" t="str">
            <v>9517IBVU 050 050F050F</v>
          </cell>
          <cell r="B1777" t="str">
            <v>ASMVIR1</v>
          </cell>
          <cell r="C1777" t="str">
            <v>N</v>
          </cell>
          <cell r="D1777" t="str">
            <v>9517IBVU 050 050F050F</v>
          </cell>
          <cell r="F1777" t="str">
            <v>BALV</v>
          </cell>
          <cell r="G1777" t="str">
            <v>BRASS DZR</v>
          </cell>
          <cell r="H1777">
            <v>148.72</v>
          </cell>
          <cell r="I1777">
            <v>0</v>
          </cell>
          <cell r="J1777">
            <v>43404</v>
          </cell>
          <cell r="K1777" t="str">
            <v>Italy</v>
          </cell>
          <cell r="M1777" t="str">
            <v>2.08</v>
          </cell>
        </row>
        <row r="1778">
          <cell r="A1778" t="str">
            <v>9517IBVU 050 050F050P</v>
          </cell>
          <cell r="B1778" t="str">
            <v>ASMVIR1</v>
          </cell>
          <cell r="C1778" t="str">
            <v>N</v>
          </cell>
          <cell r="D1778" t="str">
            <v>9517IBVU 050 050F050P</v>
          </cell>
          <cell r="F1778" t="str">
            <v>BALV</v>
          </cell>
          <cell r="G1778" t="str">
            <v>BRASS DZR</v>
          </cell>
          <cell r="H1778">
            <v>156.13</v>
          </cell>
          <cell r="I1778">
            <v>0</v>
          </cell>
          <cell r="J1778">
            <v>43572</v>
          </cell>
          <cell r="K1778" t="str">
            <v>Italy</v>
          </cell>
          <cell r="L1778" t="str">
            <v>20</v>
          </cell>
        </row>
        <row r="1779">
          <cell r="A1779" t="str">
            <v>9517IBVU 050 050M050E</v>
          </cell>
          <cell r="B1779" t="str">
            <v>ASMVIR1</v>
          </cell>
          <cell r="C1779" t="str">
            <v>N</v>
          </cell>
          <cell r="D1779" t="str">
            <v>9517IBVU 050 050M050E</v>
          </cell>
          <cell r="F1779" t="str">
            <v>BALV</v>
          </cell>
          <cell r="G1779" t="str">
            <v>BRASS DZR</v>
          </cell>
          <cell r="H1779">
            <v>148.72</v>
          </cell>
          <cell r="I1779">
            <v>0</v>
          </cell>
          <cell r="J1779">
            <v>43486</v>
          </cell>
          <cell r="K1779" t="str">
            <v>Italy</v>
          </cell>
          <cell r="L1779" t="str">
            <v>20</v>
          </cell>
          <cell r="M1779" t="str">
            <v>0</v>
          </cell>
        </row>
        <row r="1780">
          <cell r="A1780" t="str">
            <v>9517IBVU 050 050M050F</v>
          </cell>
          <cell r="B1780" t="str">
            <v>ASMVIR1</v>
          </cell>
          <cell r="C1780" t="str">
            <v>N</v>
          </cell>
          <cell r="D1780" t="str">
            <v>9517IBVU 050 050M050F</v>
          </cell>
          <cell r="F1780" t="str">
            <v>BALV</v>
          </cell>
          <cell r="G1780" t="str">
            <v>BRASS DZR</v>
          </cell>
          <cell r="H1780">
            <v>148.72</v>
          </cell>
          <cell r="I1780">
            <v>0</v>
          </cell>
          <cell r="J1780">
            <v>42977</v>
          </cell>
          <cell r="K1780" t="str">
            <v>Italy</v>
          </cell>
          <cell r="L1780" t="str">
            <v>20</v>
          </cell>
          <cell r="M1780" t="str">
            <v>2.08</v>
          </cell>
        </row>
        <row r="1781">
          <cell r="A1781" t="str">
            <v>9517IBVU 050 050M050P</v>
          </cell>
          <cell r="B1781" t="str">
            <v>ASMVIR1</v>
          </cell>
          <cell r="C1781" t="str">
            <v>N</v>
          </cell>
          <cell r="D1781" t="str">
            <v>9517IBVU 050 050M050P</v>
          </cell>
          <cell r="F1781" t="str">
            <v>BALV</v>
          </cell>
          <cell r="G1781" t="str">
            <v>BRASS DZR</v>
          </cell>
          <cell r="H1781">
            <v>156.13</v>
          </cell>
          <cell r="I1781">
            <v>0</v>
          </cell>
          <cell r="J1781">
            <v>43571</v>
          </cell>
          <cell r="K1781" t="str">
            <v>Italy</v>
          </cell>
          <cell r="L1781" t="str">
            <v>20</v>
          </cell>
        </row>
        <row r="1782">
          <cell r="A1782" t="str">
            <v>9517IBVU 050 050M050S</v>
          </cell>
          <cell r="B1782" t="str">
            <v>ASMVIR1</v>
          </cell>
          <cell r="C1782" t="str">
            <v>N</v>
          </cell>
          <cell r="D1782" t="str">
            <v>9517IBVU 050 050M050S</v>
          </cell>
          <cell r="F1782" t="str">
            <v>BALV</v>
          </cell>
          <cell r="G1782" t="str">
            <v>BRASS DZR</v>
          </cell>
          <cell r="H1782">
            <v>148.72</v>
          </cell>
          <cell r="I1782">
            <v>0</v>
          </cell>
          <cell r="J1782">
            <v>42977</v>
          </cell>
          <cell r="K1782" t="str">
            <v>Italy</v>
          </cell>
          <cell r="L1782" t="str">
            <v>20</v>
          </cell>
          <cell r="M1782" t="str">
            <v>2.08</v>
          </cell>
        </row>
        <row r="1783">
          <cell r="A1783" t="str">
            <v>9517IBVU 050 050M075E</v>
          </cell>
          <cell r="B1783" t="str">
            <v>ASMVIR1</v>
          </cell>
          <cell r="C1783" t="str">
            <v>N</v>
          </cell>
          <cell r="D1783" t="str">
            <v>9517IBVU 050 050M075E</v>
          </cell>
          <cell r="F1783" t="str">
            <v>BALV</v>
          </cell>
          <cell r="G1783" t="str">
            <v>BRASS DZR</v>
          </cell>
          <cell r="H1783">
            <v>148.72</v>
          </cell>
          <cell r="I1783">
            <v>0</v>
          </cell>
          <cell r="J1783">
            <v>43486</v>
          </cell>
          <cell r="K1783" t="str">
            <v>Italy</v>
          </cell>
          <cell r="L1783" t="str">
            <v>20</v>
          </cell>
          <cell r="M1783" t="str">
            <v>0</v>
          </cell>
        </row>
        <row r="1784">
          <cell r="A1784" t="str">
            <v>9517IBVU 050 050M075F</v>
          </cell>
          <cell r="B1784" t="str">
            <v>ASMVIR1</v>
          </cell>
          <cell r="C1784" t="str">
            <v>N</v>
          </cell>
          <cell r="D1784" t="str">
            <v>9517IBVU 050 050M075F</v>
          </cell>
          <cell r="F1784" t="str">
            <v>BALV</v>
          </cell>
          <cell r="G1784" t="str">
            <v>BRASS DZR</v>
          </cell>
          <cell r="H1784">
            <v>148.72</v>
          </cell>
          <cell r="I1784">
            <v>0</v>
          </cell>
          <cell r="J1784">
            <v>43311</v>
          </cell>
          <cell r="K1784" t="str">
            <v>Italy</v>
          </cell>
          <cell r="L1784" t="str">
            <v>20</v>
          </cell>
          <cell r="M1784" t="str">
            <v>2.08</v>
          </cell>
        </row>
        <row r="1785">
          <cell r="A1785" t="str">
            <v>9517IBVU 050 050M075P</v>
          </cell>
          <cell r="B1785" t="str">
            <v>ASMVIR1</v>
          </cell>
          <cell r="C1785" t="str">
            <v>N</v>
          </cell>
          <cell r="D1785" t="str">
            <v>9517IBVU 050 050M075P</v>
          </cell>
          <cell r="F1785" t="str">
            <v>BALV</v>
          </cell>
          <cell r="G1785" t="str">
            <v>BRASS DZR</v>
          </cell>
          <cell r="H1785">
            <v>156.13</v>
          </cell>
          <cell r="I1785">
            <v>0</v>
          </cell>
          <cell r="J1785">
            <v>43571</v>
          </cell>
          <cell r="K1785" t="str">
            <v>Italy</v>
          </cell>
          <cell r="L1785" t="str">
            <v>20</v>
          </cell>
        </row>
        <row r="1786">
          <cell r="A1786" t="str">
            <v>9517IBVU 050 050M075S</v>
          </cell>
          <cell r="B1786" t="str">
            <v>ASMVIR1</v>
          </cell>
          <cell r="C1786" t="str">
            <v>N</v>
          </cell>
          <cell r="D1786" t="str">
            <v>9517IBVU 050 050M075S</v>
          </cell>
          <cell r="F1786" t="str">
            <v>BALV</v>
          </cell>
          <cell r="G1786" t="str">
            <v>BRASS DZR</v>
          </cell>
          <cell r="H1786">
            <v>148.72</v>
          </cell>
          <cell r="I1786">
            <v>0</v>
          </cell>
          <cell r="J1786">
            <v>43311</v>
          </cell>
          <cell r="K1786" t="str">
            <v>Italy</v>
          </cell>
          <cell r="L1786" t="str">
            <v>20</v>
          </cell>
          <cell r="M1786" t="str">
            <v>2.08</v>
          </cell>
        </row>
        <row r="1787">
          <cell r="A1787" t="str">
            <v>9517IBVU 050 050P050P</v>
          </cell>
          <cell r="B1787" t="str">
            <v>ASMVIR1</v>
          </cell>
          <cell r="C1787" t="str">
            <v>N</v>
          </cell>
          <cell r="D1787" t="str">
            <v>9517IBVU 050 050P050P</v>
          </cell>
          <cell r="F1787" t="str">
            <v>BALV</v>
          </cell>
          <cell r="G1787" t="str">
            <v>BRASS DZR</v>
          </cell>
          <cell r="H1787">
            <v>156.13</v>
          </cell>
          <cell r="I1787">
            <v>0</v>
          </cell>
          <cell r="J1787">
            <v>43572</v>
          </cell>
          <cell r="K1787" t="str">
            <v>Italy</v>
          </cell>
          <cell r="L1787" t="str">
            <v>20</v>
          </cell>
        </row>
        <row r="1788">
          <cell r="A1788" t="str">
            <v>9517IBVU 050 050S050S</v>
          </cell>
          <cell r="B1788" t="str">
            <v>ASMVIR1</v>
          </cell>
          <cell r="C1788" t="str">
            <v>N</v>
          </cell>
          <cell r="D1788" t="str">
            <v>9517IBVU 050 050S050S</v>
          </cell>
          <cell r="F1788" t="str">
            <v>BALV</v>
          </cell>
          <cell r="G1788" t="str">
            <v>BRASS DZR</v>
          </cell>
          <cell r="H1788">
            <v>148.72</v>
          </cell>
          <cell r="I1788">
            <v>0</v>
          </cell>
          <cell r="J1788">
            <v>43404</v>
          </cell>
          <cell r="K1788" t="str">
            <v>Italy</v>
          </cell>
          <cell r="M1788" t="str">
            <v>2.08</v>
          </cell>
        </row>
        <row r="1789">
          <cell r="A1789" t="str">
            <v>9517IBVX 050 050F050F</v>
          </cell>
          <cell r="B1789" t="str">
            <v>ASMVIR1</v>
          </cell>
          <cell r="C1789" t="str">
            <v>N</v>
          </cell>
          <cell r="D1789" t="str">
            <v>9517IBVX 050 050F050F</v>
          </cell>
          <cell r="F1789" t="str">
            <v>BALV</v>
          </cell>
          <cell r="G1789" t="str">
            <v>BRASS DZR</v>
          </cell>
          <cell r="H1789">
            <v>148.72</v>
          </cell>
          <cell r="I1789">
            <v>0</v>
          </cell>
          <cell r="J1789">
            <v>43969</v>
          </cell>
          <cell r="K1789" t="str">
            <v>Italy</v>
          </cell>
          <cell r="L1789" t="str">
            <v>20</v>
          </cell>
          <cell r="M1789" t="str">
            <v>2.08</v>
          </cell>
        </row>
        <row r="1790">
          <cell r="A1790" t="str">
            <v>9517IBVX 050 050M050E</v>
          </cell>
          <cell r="B1790" t="str">
            <v>ASMVIR1</v>
          </cell>
          <cell r="C1790" t="str">
            <v>N</v>
          </cell>
          <cell r="D1790" t="str">
            <v>9517IBVX 050 050M050E</v>
          </cell>
          <cell r="F1790" t="str">
            <v>BALV</v>
          </cell>
          <cell r="G1790" t="str">
            <v>BRASS DZR</v>
          </cell>
          <cell r="H1790">
            <v>148.72</v>
          </cell>
          <cell r="I1790">
            <v>0</v>
          </cell>
          <cell r="J1790">
            <v>43969</v>
          </cell>
          <cell r="K1790" t="str">
            <v>Italy</v>
          </cell>
          <cell r="L1790" t="str">
            <v>20</v>
          </cell>
          <cell r="M1790" t="str">
            <v>0</v>
          </cell>
        </row>
        <row r="1791">
          <cell r="A1791" t="str">
            <v>9517IBVX 050 050M050F</v>
          </cell>
          <cell r="B1791" t="str">
            <v>ASMVIR1</v>
          </cell>
          <cell r="C1791" t="str">
            <v>N</v>
          </cell>
          <cell r="D1791" t="str">
            <v>9517IBVX 050 050M050F</v>
          </cell>
          <cell r="F1791" t="str">
            <v>BALV</v>
          </cell>
          <cell r="G1791" t="str">
            <v>BRASS DZR</v>
          </cell>
          <cell r="H1791">
            <v>148.72</v>
          </cell>
          <cell r="I1791">
            <v>0</v>
          </cell>
          <cell r="J1791">
            <v>43969</v>
          </cell>
          <cell r="K1791" t="str">
            <v>Italy</v>
          </cell>
          <cell r="L1791" t="str">
            <v>20</v>
          </cell>
          <cell r="M1791" t="str">
            <v>2.08</v>
          </cell>
        </row>
        <row r="1792">
          <cell r="A1792" t="str">
            <v>9517IBVX 050 050M050P</v>
          </cell>
          <cell r="B1792" t="str">
            <v>ASMVIR1</v>
          </cell>
          <cell r="C1792" t="str">
            <v>N</v>
          </cell>
          <cell r="D1792" t="str">
            <v>9517IBVX 050 050M050P</v>
          </cell>
          <cell r="F1792" t="str">
            <v>BALV</v>
          </cell>
          <cell r="G1792" t="str">
            <v>BRASS DZR</v>
          </cell>
          <cell r="H1792">
            <v>156.13</v>
          </cell>
          <cell r="I1792">
            <v>0</v>
          </cell>
          <cell r="J1792">
            <v>43969</v>
          </cell>
          <cell r="K1792" t="str">
            <v>Italy</v>
          </cell>
          <cell r="L1792" t="str">
            <v>20</v>
          </cell>
        </row>
        <row r="1793">
          <cell r="A1793" t="str">
            <v>9517IBVX 050 050M050S</v>
          </cell>
          <cell r="B1793" t="str">
            <v>ASMVIR1</v>
          </cell>
          <cell r="C1793" t="str">
            <v>N</v>
          </cell>
          <cell r="D1793" t="str">
            <v>9517IBVX 050 050M050S</v>
          </cell>
          <cell r="F1793" t="str">
            <v>BALV</v>
          </cell>
          <cell r="G1793" t="str">
            <v>BRASS DZR</v>
          </cell>
          <cell r="H1793">
            <v>148.72</v>
          </cell>
          <cell r="I1793">
            <v>0</v>
          </cell>
          <cell r="J1793">
            <v>43969</v>
          </cell>
          <cell r="K1793" t="str">
            <v>Italy</v>
          </cell>
          <cell r="L1793" t="str">
            <v>20</v>
          </cell>
          <cell r="M1793" t="str">
            <v>2.08</v>
          </cell>
        </row>
        <row r="1794">
          <cell r="A1794" t="str">
            <v>9517IBVX 050 050M075E</v>
          </cell>
          <cell r="B1794" t="str">
            <v>ASMVIR1</v>
          </cell>
          <cell r="C1794" t="str">
            <v>N</v>
          </cell>
          <cell r="D1794" t="str">
            <v>9517IBVX 050 050M075E</v>
          </cell>
          <cell r="F1794" t="str">
            <v>BALV</v>
          </cell>
          <cell r="G1794" t="str">
            <v>BRASS DZR</v>
          </cell>
          <cell r="H1794">
            <v>148.72</v>
          </cell>
          <cell r="I1794">
            <v>0</v>
          </cell>
          <cell r="J1794">
            <v>43969</v>
          </cell>
          <cell r="K1794" t="str">
            <v>Italy</v>
          </cell>
          <cell r="L1794" t="str">
            <v>20</v>
          </cell>
          <cell r="M1794" t="str">
            <v>0</v>
          </cell>
        </row>
        <row r="1795">
          <cell r="A1795" t="str">
            <v>9517IBVX 050 050M075F</v>
          </cell>
          <cell r="B1795" t="str">
            <v>ASMVIR1</v>
          </cell>
          <cell r="C1795" t="str">
            <v>N</v>
          </cell>
          <cell r="D1795" t="str">
            <v>9517IBVX 050 050M075F</v>
          </cell>
          <cell r="F1795" t="str">
            <v>BALV</v>
          </cell>
          <cell r="G1795" t="str">
            <v>BRASS DZR</v>
          </cell>
          <cell r="H1795">
            <v>148.72</v>
          </cell>
          <cell r="I1795">
            <v>0</v>
          </cell>
          <cell r="J1795">
            <v>43969</v>
          </cell>
          <cell r="K1795" t="str">
            <v>Italy</v>
          </cell>
          <cell r="L1795" t="str">
            <v>20</v>
          </cell>
          <cell r="M1795" t="str">
            <v>2.08</v>
          </cell>
        </row>
        <row r="1796">
          <cell r="A1796" t="str">
            <v>9517IBVX 050 050M075P</v>
          </cell>
          <cell r="B1796" t="str">
            <v>ASMVIR1</v>
          </cell>
          <cell r="C1796" t="str">
            <v>N</v>
          </cell>
          <cell r="D1796" t="str">
            <v>9517IBVX 050 050M075P</v>
          </cell>
          <cell r="F1796" t="str">
            <v>BALV</v>
          </cell>
          <cell r="G1796" t="str">
            <v>BRASS DZR</v>
          </cell>
          <cell r="H1796">
            <v>156.13</v>
          </cell>
          <cell r="I1796">
            <v>0</v>
          </cell>
          <cell r="J1796">
            <v>43969</v>
          </cell>
          <cell r="K1796" t="str">
            <v>Italy</v>
          </cell>
          <cell r="L1796" t="str">
            <v>20</v>
          </cell>
        </row>
        <row r="1797">
          <cell r="A1797" t="str">
            <v>9517IBVX 050 050M075S</v>
          </cell>
          <cell r="B1797" t="str">
            <v>ASMVIR1</v>
          </cell>
          <cell r="C1797" t="str">
            <v>N</v>
          </cell>
          <cell r="D1797" t="str">
            <v>9517IBVX 050 050M075S</v>
          </cell>
          <cell r="F1797" t="str">
            <v>BALV</v>
          </cell>
          <cell r="G1797" t="str">
            <v>BRASS DZR</v>
          </cell>
          <cell r="H1797">
            <v>148.72</v>
          </cell>
          <cell r="I1797">
            <v>0</v>
          </cell>
          <cell r="J1797">
            <v>43969</v>
          </cell>
          <cell r="K1797" t="str">
            <v>Italy</v>
          </cell>
          <cell r="L1797" t="str">
            <v>20</v>
          </cell>
          <cell r="M1797" t="str">
            <v>2.08</v>
          </cell>
        </row>
        <row r="1798">
          <cell r="A1798" t="str">
            <v>9517IBVX 050 050P050P</v>
          </cell>
          <cell r="B1798" t="str">
            <v>ASMVIR1</v>
          </cell>
          <cell r="C1798" t="str">
            <v>N</v>
          </cell>
          <cell r="D1798" t="str">
            <v>9517IBVX 050 050P050P</v>
          </cell>
          <cell r="F1798" t="str">
            <v>BALV</v>
          </cell>
          <cell r="G1798" t="str">
            <v>BRASS DZR</v>
          </cell>
          <cell r="H1798">
            <v>156.13</v>
          </cell>
          <cell r="I1798">
            <v>0</v>
          </cell>
          <cell r="J1798">
            <v>43969</v>
          </cell>
          <cell r="K1798" t="str">
            <v>Italy</v>
          </cell>
          <cell r="L1798" t="str">
            <v>20</v>
          </cell>
        </row>
        <row r="1799">
          <cell r="A1799" t="str">
            <v>9517IBVX 050 050S050S</v>
          </cell>
          <cell r="B1799" t="str">
            <v>ASMVIR1</v>
          </cell>
          <cell r="C1799" t="str">
            <v>N</v>
          </cell>
          <cell r="D1799" t="str">
            <v>9517IBVX 050 050S050S</v>
          </cell>
          <cell r="F1799" t="str">
            <v>BALV</v>
          </cell>
          <cell r="G1799" t="str">
            <v>BRASS DZR</v>
          </cell>
          <cell r="H1799">
            <v>148.72</v>
          </cell>
          <cell r="I1799">
            <v>0</v>
          </cell>
          <cell r="J1799">
            <v>43969</v>
          </cell>
          <cell r="K1799" t="str">
            <v>Italy</v>
          </cell>
          <cell r="M1799" t="str">
            <v>2.08</v>
          </cell>
        </row>
        <row r="1800">
          <cell r="A1800" t="str">
            <v>9517L 1/2</v>
          </cell>
          <cell r="B1800" t="str">
            <v>VIR 1</v>
          </cell>
          <cell r="C1800" t="str">
            <v>N</v>
          </cell>
          <cell r="D1800" t="str">
            <v>DRZ BRASS BALANCING VLV THD</v>
          </cell>
          <cell r="E1800" t="str">
            <v>670779714622</v>
          </cell>
          <cell r="F1800" t="str">
            <v>BALV</v>
          </cell>
          <cell r="G1800" t="str">
            <v>BRASS DZR</v>
          </cell>
          <cell r="H1800">
            <v>121.57</v>
          </cell>
          <cell r="I1800">
            <v>149</v>
          </cell>
          <cell r="J1800">
            <v>42975</v>
          </cell>
          <cell r="K1800" t="str">
            <v>Italy</v>
          </cell>
          <cell r="L1800" t="str">
            <v>20</v>
          </cell>
          <cell r="M1800" t="str">
            <v>1.2</v>
          </cell>
        </row>
        <row r="1801">
          <cell r="A1801" t="str">
            <v>9517T 050 050E050E</v>
          </cell>
          <cell r="B1801" t="str">
            <v>ASMVIR1</v>
          </cell>
          <cell r="C1801" t="str">
            <v>N</v>
          </cell>
          <cell r="D1801" t="str">
            <v>9517T 050 050E050E</v>
          </cell>
          <cell r="F1801" t="str">
            <v>BALV</v>
          </cell>
          <cell r="G1801" t="str">
            <v>BRASS DZR</v>
          </cell>
          <cell r="H1801">
            <v>128.94</v>
          </cell>
          <cell r="I1801">
            <v>0</v>
          </cell>
          <cell r="J1801">
            <v>43403</v>
          </cell>
          <cell r="K1801" t="str">
            <v>Italy</v>
          </cell>
          <cell r="M1801" t="str">
            <v>1.65</v>
          </cell>
        </row>
        <row r="1802">
          <cell r="A1802" t="str">
            <v>9517T 050 050M050E</v>
          </cell>
          <cell r="B1802" t="str">
            <v>ASMVIR1</v>
          </cell>
          <cell r="C1802" t="str">
            <v>N</v>
          </cell>
          <cell r="D1802" t="str">
            <v>9517T 050 050M050E</v>
          </cell>
          <cell r="F1802" t="str">
            <v>BALV</v>
          </cell>
          <cell r="G1802" t="str">
            <v>BRASS DZR</v>
          </cell>
          <cell r="H1802">
            <v>128.94</v>
          </cell>
          <cell r="I1802">
            <v>0</v>
          </cell>
          <cell r="J1802">
            <v>43403</v>
          </cell>
          <cell r="K1802" t="str">
            <v>Italy</v>
          </cell>
          <cell r="M1802" t="str">
            <v>1.65</v>
          </cell>
        </row>
        <row r="1803">
          <cell r="A1803" t="str">
            <v>9517T 050 050M050F</v>
          </cell>
          <cell r="B1803" t="str">
            <v>ASMVIR1</v>
          </cell>
          <cell r="C1803" t="str">
            <v>N</v>
          </cell>
          <cell r="D1803" t="str">
            <v>9517T 050 050M050F</v>
          </cell>
          <cell r="F1803" t="str">
            <v>BALV</v>
          </cell>
          <cell r="G1803" t="str">
            <v>BRASS DZR</v>
          </cell>
          <cell r="H1803">
            <v>128.94</v>
          </cell>
          <cell r="I1803">
            <v>0</v>
          </cell>
          <cell r="J1803">
            <v>42977</v>
          </cell>
          <cell r="K1803" t="str">
            <v>Italy</v>
          </cell>
          <cell r="L1803" t="str">
            <v>20</v>
          </cell>
          <cell r="M1803" t="str">
            <v>1.65</v>
          </cell>
        </row>
        <row r="1804">
          <cell r="A1804" t="str">
            <v>9517T 050 050M050P</v>
          </cell>
          <cell r="B1804" t="str">
            <v>ASMVIR1</v>
          </cell>
          <cell r="C1804" t="str">
            <v>N</v>
          </cell>
          <cell r="D1804" t="str">
            <v>9517T 050 050M050P</v>
          </cell>
          <cell r="F1804" t="str">
            <v>BALV</v>
          </cell>
          <cell r="G1804" t="str">
            <v>BRASS DZR</v>
          </cell>
          <cell r="H1804">
            <v>135.99</v>
          </cell>
          <cell r="I1804">
            <v>49</v>
          </cell>
          <cell r="J1804">
            <v>42977</v>
          </cell>
          <cell r="K1804" t="str">
            <v>Italy</v>
          </cell>
          <cell r="L1804" t="str">
            <v>20</v>
          </cell>
          <cell r="M1804" t="str">
            <v>1.65</v>
          </cell>
        </row>
        <row r="1805">
          <cell r="A1805" t="str">
            <v>9517T 050 050M050S</v>
          </cell>
          <cell r="B1805" t="str">
            <v>ASMVIR1</v>
          </cell>
          <cell r="C1805" t="str">
            <v>N</v>
          </cell>
          <cell r="D1805" t="str">
            <v>9517T 050 050M050S</v>
          </cell>
          <cell r="F1805" t="str">
            <v>BALV</v>
          </cell>
          <cell r="G1805" t="str">
            <v>BRASS DZR</v>
          </cell>
          <cell r="H1805">
            <v>128.94</v>
          </cell>
          <cell r="I1805">
            <v>0</v>
          </cell>
          <cell r="J1805">
            <v>42977</v>
          </cell>
          <cell r="K1805" t="str">
            <v>Italy</v>
          </cell>
          <cell r="L1805" t="str">
            <v>20</v>
          </cell>
          <cell r="M1805" t="str">
            <v>1.65</v>
          </cell>
        </row>
        <row r="1806">
          <cell r="A1806" t="str">
            <v>9517T 050 050M075F</v>
          </cell>
          <cell r="B1806" t="str">
            <v>ASMVIR1</v>
          </cell>
          <cell r="C1806" t="str">
            <v>N</v>
          </cell>
          <cell r="D1806" t="str">
            <v>9517T 050 050M075F</v>
          </cell>
          <cell r="F1806" t="str">
            <v>BALV</v>
          </cell>
          <cell r="G1806" t="str">
            <v>BRASS DZR</v>
          </cell>
          <cell r="H1806">
            <v>128.94</v>
          </cell>
          <cell r="I1806">
            <v>0</v>
          </cell>
          <cell r="J1806">
            <v>45057</v>
          </cell>
          <cell r="K1806" t="str">
            <v>Italy</v>
          </cell>
          <cell r="L1806" t="str">
            <v>20</v>
          </cell>
          <cell r="M1806" t="str">
            <v>1.65</v>
          </cell>
        </row>
        <row r="1807">
          <cell r="A1807" t="str">
            <v>9517T 050 050P050P</v>
          </cell>
          <cell r="B1807" t="str">
            <v>ASMVIR1</v>
          </cell>
          <cell r="C1807" t="str">
            <v>N</v>
          </cell>
          <cell r="D1807" t="str">
            <v>9517T 050 050P050P</v>
          </cell>
          <cell r="E1807" t="str">
            <v>670779715551</v>
          </cell>
          <cell r="F1807" t="str">
            <v>BALV</v>
          </cell>
          <cell r="G1807" t="str">
            <v>BRASS DZR</v>
          </cell>
          <cell r="H1807">
            <v>135.99</v>
          </cell>
          <cell r="I1807">
            <v>10</v>
          </cell>
          <cell r="J1807">
            <v>42968</v>
          </cell>
          <cell r="K1807" t="str">
            <v>Italy</v>
          </cell>
          <cell r="L1807" t="str">
            <v>20</v>
          </cell>
          <cell r="M1807" t="str">
            <v>1.65</v>
          </cell>
        </row>
        <row r="1808">
          <cell r="A1808" t="str">
            <v>9517T 050 075F075F</v>
          </cell>
          <cell r="B1808" t="str">
            <v>ASMVIR1</v>
          </cell>
          <cell r="C1808" t="str">
            <v>N</v>
          </cell>
          <cell r="D1808" t="str">
            <v>9517T 050 075F075F</v>
          </cell>
          <cell r="F1808" t="str">
            <v>BALV</v>
          </cell>
          <cell r="G1808" t="str">
            <v>BRASS DZR</v>
          </cell>
          <cell r="H1808">
            <v>128.94</v>
          </cell>
          <cell r="I1808">
            <v>0</v>
          </cell>
          <cell r="J1808">
            <v>43956</v>
          </cell>
          <cell r="K1808" t="str">
            <v>Italy</v>
          </cell>
          <cell r="L1808" t="str">
            <v>20</v>
          </cell>
          <cell r="M1808" t="str">
            <v>1.65</v>
          </cell>
        </row>
        <row r="1809">
          <cell r="A1809" t="str">
            <v>9517T 050 075S075S</v>
          </cell>
          <cell r="B1809" t="str">
            <v>ASMVIR1</v>
          </cell>
          <cell r="C1809" t="str">
            <v>N</v>
          </cell>
          <cell r="D1809" t="str">
            <v>9517T 050 075S075S</v>
          </cell>
          <cell r="F1809" t="str">
            <v>BALV</v>
          </cell>
          <cell r="G1809" t="str">
            <v>BRASS DZR</v>
          </cell>
          <cell r="H1809">
            <v>128.94</v>
          </cell>
          <cell r="I1809">
            <v>0</v>
          </cell>
          <cell r="J1809">
            <v>43956</v>
          </cell>
          <cell r="K1809" t="str">
            <v>Italy</v>
          </cell>
          <cell r="L1809" t="str">
            <v>20</v>
          </cell>
          <cell r="M1809" t="str">
            <v>1.65</v>
          </cell>
        </row>
        <row r="1810">
          <cell r="A1810" t="str">
            <v>9517T 075 050M075E</v>
          </cell>
          <cell r="B1810" t="str">
            <v>ASMVIR1</v>
          </cell>
          <cell r="C1810" t="str">
            <v>N</v>
          </cell>
          <cell r="D1810" t="str">
            <v>9517T 075 050M075E</v>
          </cell>
          <cell r="F1810" t="str">
            <v>BALV</v>
          </cell>
          <cell r="G1810" t="str">
            <v>BRASS DZR</v>
          </cell>
          <cell r="H1810">
            <v>144.19999999999999</v>
          </cell>
          <cell r="I1810">
            <v>0</v>
          </cell>
          <cell r="J1810">
            <v>43403</v>
          </cell>
          <cell r="K1810" t="str">
            <v>Italy</v>
          </cell>
          <cell r="M1810" t="str">
            <v>1.95</v>
          </cell>
        </row>
        <row r="1811">
          <cell r="A1811" t="str">
            <v>9517T 075 050M075F</v>
          </cell>
          <cell r="B1811" t="str">
            <v>ASMVIR1</v>
          </cell>
          <cell r="C1811" t="str">
            <v>N</v>
          </cell>
          <cell r="D1811" t="str">
            <v>9517T 075 050M075F</v>
          </cell>
          <cell r="F1811" t="str">
            <v>BALV</v>
          </cell>
          <cell r="G1811" t="str">
            <v>BRASS DZR</v>
          </cell>
          <cell r="H1811">
            <v>144.19999999999999</v>
          </cell>
          <cell r="I1811">
            <v>0</v>
          </cell>
          <cell r="J1811">
            <v>43000</v>
          </cell>
          <cell r="K1811" t="str">
            <v>Italy</v>
          </cell>
          <cell r="L1811" t="str">
            <v>20</v>
          </cell>
          <cell r="M1811" t="str">
            <v>1.95</v>
          </cell>
        </row>
        <row r="1812">
          <cell r="A1812" t="str">
            <v>9517T 075 050M075P</v>
          </cell>
          <cell r="B1812" t="str">
            <v>ASMVIR1</v>
          </cell>
          <cell r="C1812" t="str">
            <v>N</v>
          </cell>
          <cell r="D1812" t="str">
            <v>9517T 075 050M075P</v>
          </cell>
          <cell r="F1812" t="str">
            <v>BALV</v>
          </cell>
          <cell r="G1812" t="str">
            <v>BRASS DZR</v>
          </cell>
          <cell r="H1812">
            <v>151.4</v>
          </cell>
          <cell r="I1812">
            <v>22</v>
          </cell>
          <cell r="J1812">
            <v>43000</v>
          </cell>
          <cell r="K1812" t="str">
            <v>Italy</v>
          </cell>
          <cell r="L1812" t="str">
            <v>20</v>
          </cell>
          <cell r="M1812" t="str">
            <v>1.95</v>
          </cell>
        </row>
        <row r="1813">
          <cell r="A1813" t="str">
            <v>9517T 075 050M075S</v>
          </cell>
          <cell r="B1813" t="str">
            <v>ASMVIR1</v>
          </cell>
          <cell r="C1813" t="str">
            <v>N</v>
          </cell>
          <cell r="D1813" t="str">
            <v>9517T 075 050M075S</v>
          </cell>
          <cell r="F1813" t="str">
            <v>BALV</v>
          </cell>
          <cell r="G1813" t="str">
            <v>BRASS DZR</v>
          </cell>
          <cell r="H1813">
            <v>144.19999999999999</v>
          </cell>
          <cell r="I1813">
            <v>0</v>
          </cell>
          <cell r="J1813">
            <v>43000</v>
          </cell>
          <cell r="K1813" t="str">
            <v>Italy</v>
          </cell>
          <cell r="L1813" t="str">
            <v>20</v>
          </cell>
          <cell r="M1813" t="str">
            <v>1.95</v>
          </cell>
        </row>
        <row r="1814">
          <cell r="A1814" t="str">
            <v>9517T 075 050M100F</v>
          </cell>
          <cell r="B1814" t="str">
            <v>ASMVIR1</v>
          </cell>
          <cell r="C1814" t="str">
            <v>N</v>
          </cell>
          <cell r="D1814" t="str">
            <v>9517T 075 050M075F</v>
          </cell>
          <cell r="F1814" t="str">
            <v>BALV</v>
          </cell>
          <cell r="G1814" t="str">
            <v>BRASS DZR</v>
          </cell>
          <cell r="H1814">
            <v>144.19999999999999</v>
          </cell>
          <cell r="I1814">
            <v>0</v>
          </cell>
          <cell r="J1814">
            <v>45056</v>
          </cell>
          <cell r="K1814" t="str">
            <v>Italy</v>
          </cell>
          <cell r="L1814" t="str">
            <v>20</v>
          </cell>
          <cell r="M1814" t="str">
            <v>1.95</v>
          </cell>
        </row>
        <row r="1815">
          <cell r="A1815" t="str">
            <v>9517T 075 075E075E</v>
          </cell>
          <cell r="B1815" t="str">
            <v>ASMVIR1</v>
          </cell>
          <cell r="C1815" t="str">
            <v>N</v>
          </cell>
          <cell r="D1815" t="str">
            <v>9517T 075 075E075E</v>
          </cell>
          <cell r="F1815" t="str">
            <v>BALV</v>
          </cell>
          <cell r="G1815" t="str">
            <v>BRASS DZR</v>
          </cell>
          <cell r="H1815">
            <v>144.19999999999999</v>
          </cell>
          <cell r="I1815">
            <v>0</v>
          </cell>
          <cell r="J1815">
            <v>43403</v>
          </cell>
          <cell r="K1815" t="str">
            <v>Italy</v>
          </cell>
          <cell r="M1815" t="str">
            <v>1.95</v>
          </cell>
        </row>
        <row r="1816">
          <cell r="A1816" t="str">
            <v>9517T 075 075F075F</v>
          </cell>
          <cell r="B1816" t="str">
            <v>ASMVIR1</v>
          </cell>
          <cell r="C1816" t="str">
            <v>N</v>
          </cell>
          <cell r="D1816" t="str">
            <v>9517T 075 075F075F</v>
          </cell>
          <cell r="F1816" t="str">
            <v>BALV</v>
          </cell>
          <cell r="G1816" t="str">
            <v>BRASS DZR</v>
          </cell>
          <cell r="H1816">
            <v>144.19999999999999</v>
          </cell>
          <cell r="I1816">
            <v>0</v>
          </cell>
          <cell r="J1816">
            <v>43969</v>
          </cell>
          <cell r="K1816" t="str">
            <v>Italy</v>
          </cell>
          <cell r="L1816" t="str">
            <v>20</v>
          </cell>
          <cell r="M1816" t="str">
            <v>1.95</v>
          </cell>
        </row>
        <row r="1817">
          <cell r="A1817" t="str">
            <v>9517T 075 075M075E</v>
          </cell>
          <cell r="B1817" t="str">
            <v>ASMVIR1</v>
          </cell>
          <cell r="C1817" t="str">
            <v>N</v>
          </cell>
          <cell r="D1817" t="str">
            <v>9517T 075 075M075E</v>
          </cell>
          <cell r="F1817" t="str">
            <v>BALV</v>
          </cell>
          <cell r="G1817" t="str">
            <v>BRASS DZR</v>
          </cell>
          <cell r="H1817">
            <v>144.19999999999999</v>
          </cell>
          <cell r="I1817">
            <v>0</v>
          </cell>
          <cell r="J1817">
            <v>43403</v>
          </cell>
          <cell r="K1817" t="str">
            <v>Italy</v>
          </cell>
          <cell r="M1817" t="str">
            <v>1.95</v>
          </cell>
        </row>
        <row r="1818">
          <cell r="A1818" t="str">
            <v>9517T 075 075M075F</v>
          </cell>
          <cell r="B1818" t="str">
            <v>ASMVIR1</v>
          </cell>
          <cell r="C1818" t="str">
            <v>N</v>
          </cell>
          <cell r="D1818" t="str">
            <v>9517T 075 075M075F</v>
          </cell>
          <cell r="F1818" t="str">
            <v>BALV</v>
          </cell>
          <cell r="G1818" t="str">
            <v>BRASS DZR</v>
          </cell>
          <cell r="H1818">
            <v>144.19999999999999</v>
          </cell>
          <cell r="I1818">
            <v>0</v>
          </cell>
          <cell r="J1818">
            <v>42977</v>
          </cell>
          <cell r="K1818" t="str">
            <v>Italy</v>
          </cell>
          <cell r="L1818" t="str">
            <v>20</v>
          </cell>
          <cell r="M1818" t="str">
            <v>1.95</v>
          </cell>
        </row>
        <row r="1819">
          <cell r="A1819" t="str">
            <v>9517T 075 075M075P</v>
          </cell>
          <cell r="B1819" t="str">
            <v>ASMVIR1</v>
          </cell>
          <cell r="C1819" t="str">
            <v>N</v>
          </cell>
          <cell r="D1819" t="str">
            <v>9517T 075 075M075P</v>
          </cell>
          <cell r="F1819" t="str">
            <v>BALV</v>
          </cell>
          <cell r="G1819" t="str">
            <v>BRASS DZR</v>
          </cell>
          <cell r="H1819">
            <v>151.4</v>
          </cell>
          <cell r="I1819">
            <v>0</v>
          </cell>
          <cell r="J1819">
            <v>42977</v>
          </cell>
          <cell r="K1819" t="str">
            <v>Italy</v>
          </cell>
          <cell r="L1819" t="str">
            <v>20</v>
          </cell>
          <cell r="M1819" t="str">
            <v>1.95</v>
          </cell>
        </row>
        <row r="1820">
          <cell r="A1820" t="str">
            <v>9517T 075 075M075S</v>
          </cell>
          <cell r="B1820" t="str">
            <v>ASMVIR1</v>
          </cell>
          <cell r="C1820" t="str">
            <v>N</v>
          </cell>
          <cell r="D1820" t="str">
            <v>9517T 075 075M075S</v>
          </cell>
          <cell r="F1820" t="str">
            <v>BALV</v>
          </cell>
          <cell r="G1820" t="str">
            <v>BRASS DZR</v>
          </cell>
          <cell r="H1820">
            <v>144.19999999999999</v>
          </cell>
          <cell r="I1820">
            <v>0</v>
          </cell>
          <cell r="J1820">
            <v>42977</v>
          </cell>
          <cell r="K1820" t="str">
            <v>Italy</v>
          </cell>
          <cell r="L1820" t="str">
            <v>20</v>
          </cell>
          <cell r="M1820" t="str">
            <v>1.95</v>
          </cell>
        </row>
        <row r="1821">
          <cell r="A1821" t="str">
            <v>9517T 075 075M100F</v>
          </cell>
          <cell r="B1821" t="str">
            <v>ASMVIR1</v>
          </cell>
          <cell r="C1821" t="str">
            <v>N</v>
          </cell>
          <cell r="D1821" t="str">
            <v>9517T 075 075M100F</v>
          </cell>
          <cell r="F1821" t="str">
            <v>BALV</v>
          </cell>
          <cell r="G1821" t="str">
            <v>BRASS DZR</v>
          </cell>
          <cell r="H1821">
            <v>144.19999999999999</v>
          </cell>
          <cell r="I1821">
            <v>0</v>
          </cell>
          <cell r="J1821">
            <v>45056</v>
          </cell>
          <cell r="K1821" t="str">
            <v>Italy</v>
          </cell>
          <cell r="L1821" t="str">
            <v>20</v>
          </cell>
          <cell r="M1821" t="str">
            <v>1.95</v>
          </cell>
        </row>
        <row r="1822">
          <cell r="A1822" t="str">
            <v>9517T 075 075P075P</v>
          </cell>
          <cell r="B1822" t="str">
            <v>ASMVIR1</v>
          </cell>
          <cell r="C1822" t="str">
            <v>N</v>
          </cell>
          <cell r="D1822" t="str">
            <v>9517T 075 075P075P</v>
          </cell>
          <cell r="E1822" t="str">
            <v>670779715568</v>
          </cell>
          <cell r="F1822" t="str">
            <v>BALV</v>
          </cell>
          <cell r="G1822" t="str">
            <v>BRASS DZR</v>
          </cell>
          <cell r="H1822">
            <v>151.4</v>
          </cell>
          <cell r="I1822">
            <v>19</v>
          </cell>
          <cell r="J1822">
            <v>42968</v>
          </cell>
          <cell r="K1822" t="str">
            <v>Italy</v>
          </cell>
          <cell r="L1822" t="str">
            <v>20</v>
          </cell>
          <cell r="M1822" t="str">
            <v>1.95</v>
          </cell>
        </row>
        <row r="1823">
          <cell r="A1823" t="str">
            <v>9517T 075 075S075S</v>
          </cell>
          <cell r="B1823" t="str">
            <v>ASMVIR1</v>
          </cell>
          <cell r="C1823" t="str">
            <v>N</v>
          </cell>
          <cell r="D1823" t="str">
            <v>9517T 075 075S075S</v>
          </cell>
          <cell r="F1823" t="str">
            <v>BALV</v>
          </cell>
          <cell r="G1823" t="str">
            <v>BRASS DZR</v>
          </cell>
          <cell r="H1823">
            <v>144.19999999999999</v>
          </cell>
          <cell r="I1823">
            <v>0</v>
          </cell>
          <cell r="J1823">
            <v>43969</v>
          </cell>
          <cell r="K1823" t="str">
            <v>Italy</v>
          </cell>
          <cell r="L1823" t="str">
            <v>20</v>
          </cell>
          <cell r="M1823" t="str">
            <v>1.95</v>
          </cell>
        </row>
        <row r="1824">
          <cell r="A1824" t="str">
            <v>9517T 1</v>
          </cell>
          <cell r="B1824" t="str">
            <v>VIR 1</v>
          </cell>
          <cell r="C1824" t="str">
            <v>N</v>
          </cell>
          <cell r="D1824" t="str">
            <v>DRZ BRASS BAL VALVE UNION ENDS</v>
          </cell>
          <cell r="E1824" t="str">
            <v>670779713618</v>
          </cell>
          <cell r="F1824" t="str">
            <v>BALV</v>
          </cell>
          <cell r="G1824" t="str">
            <v>BRASS DZR</v>
          </cell>
          <cell r="H1824">
            <v>148.09</v>
          </cell>
          <cell r="I1824">
            <v>996</v>
          </cell>
          <cell r="J1824">
            <v>42760</v>
          </cell>
          <cell r="K1824" t="str">
            <v>Italy</v>
          </cell>
          <cell r="L1824" t="str">
            <v>10</v>
          </cell>
          <cell r="M1824" t="str">
            <v>1.2</v>
          </cell>
        </row>
        <row r="1825">
          <cell r="A1825" t="str">
            <v>9517T 1/2</v>
          </cell>
          <cell r="B1825" t="str">
            <v>VIR 1</v>
          </cell>
          <cell r="C1825" t="str">
            <v>N</v>
          </cell>
          <cell r="D1825" t="str">
            <v>DRZ BRASS BAL VALVE UNION ENDS</v>
          </cell>
          <cell r="E1825" t="str">
            <v>670779713595</v>
          </cell>
          <cell r="F1825" t="str">
            <v>BALV</v>
          </cell>
          <cell r="G1825" t="str">
            <v>BRASS DZR</v>
          </cell>
          <cell r="H1825">
            <v>121.57</v>
          </cell>
          <cell r="I1825">
            <v>672</v>
          </cell>
          <cell r="J1825">
            <v>42760</v>
          </cell>
          <cell r="K1825" t="str">
            <v>Italy</v>
          </cell>
          <cell r="L1825" t="str">
            <v>20</v>
          </cell>
          <cell r="M1825" t="str">
            <v>1.2</v>
          </cell>
        </row>
        <row r="1826">
          <cell r="A1826" t="str">
            <v>9517T 100 050M100E</v>
          </cell>
          <cell r="B1826" t="str">
            <v>ASMVIR1</v>
          </cell>
          <cell r="C1826" t="str">
            <v>N</v>
          </cell>
          <cell r="D1826" t="str">
            <v>9517T 100 050M100E</v>
          </cell>
          <cell r="F1826" t="str">
            <v>BALV</v>
          </cell>
          <cell r="G1826" t="str">
            <v>BRASS DZR</v>
          </cell>
          <cell r="H1826">
            <v>159.18</v>
          </cell>
          <cell r="I1826">
            <v>0</v>
          </cell>
          <cell r="J1826">
            <v>43508</v>
          </cell>
          <cell r="K1826" t="str">
            <v>Italy</v>
          </cell>
          <cell r="M1826" t="str">
            <v>2.35</v>
          </cell>
        </row>
        <row r="1827">
          <cell r="A1827" t="str">
            <v>9517T 100 050M100F</v>
          </cell>
          <cell r="B1827" t="str">
            <v>ASMVIR1</v>
          </cell>
          <cell r="C1827" t="str">
            <v>N</v>
          </cell>
          <cell r="D1827" t="str">
            <v>9517T 100 050M100F</v>
          </cell>
          <cell r="F1827" t="str">
            <v>BALV</v>
          </cell>
          <cell r="G1827" t="str">
            <v>BRASS DZR</v>
          </cell>
          <cell r="H1827">
            <v>159.18</v>
          </cell>
          <cell r="I1827">
            <v>0</v>
          </cell>
          <cell r="J1827">
            <v>43508</v>
          </cell>
          <cell r="K1827" t="str">
            <v>Italy</v>
          </cell>
          <cell r="L1827" t="str">
            <v>20</v>
          </cell>
          <cell r="M1827" t="str">
            <v>2.35</v>
          </cell>
        </row>
        <row r="1828">
          <cell r="A1828" t="str">
            <v>9517T 100 050M100P</v>
          </cell>
          <cell r="B1828" t="str">
            <v>ASMVIR1</v>
          </cell>
          <cell r="C1828" t="str">
            <v>N</v>
          </cell>
          <cell r="D1828" t="str">
            <v>9517T 100 050M100P</v>
          </cell>
          <cell r="F1828" t="str">
            <v>BALV</v>
          </cell>
          <cell r="G1828" t="str">
            <v>BRASS DZR</v>
          </cell>
          <cell r="H1828">
            <v>170.35</v>
          </cell>
          <cell r="I1828">
            <v>0</v>
          </cell>
          <cell r="J1828">
            <v>43508</v>
          </cell>
          <cell r="K1828" t="str">
            <v>Italy</v>
          </cell>
          <cell r="L1828" t="str">
            <v>20</v>
          </cell>
          <cell r="M1828" t="str">
            <v>2.35</v>
          </cell>
        </row>
        <row r="1829">
          <cell r="A1829" t="str">
            <v>9517T 100 050M100S</v>
          </cell>
          <cell r="B1829" t="str">
            <v>ASMVIR1</v>
          </cell>
          <cell r="C1829" t="str">
            <v>N</v>
          </cell>
          <cell r="D1829" t="str">
            <v>9517T 100 050M100S</v>
          </cell>
          <cell r="F1829" t="str">
            <v>BALV</v>
          </cell>
          <cell r="G1829" t="str">
            <v>BRASS DZR</v>
          </cell>
          <cell r="H1829">
            <v>159.18</v>
          </cell>
          <cell r="I1829">
            <v>0</v>
          </cell>
          <cell r="J1829">
            <v>43508</v>
          </cell>
          <cell r="K1829" t="str">
            <v>Italy</v>
          </cell>
          <cell r="L1829" t="str">
            <v>20</v>
          </cell>
          <cell r="M1829" t="str">
            <v>2.35</v>
          </cell>
        </row>
        <row r="1830">
          <cell r="A1830" t="str">
            <v>9517T 100 075M100E</v>
          </cell>
          <cell r="B1830" t="str">
            <v>ASMVIR1</v>
          </cell>
          <cell r="C1830" t="str">
            <v>N</v>
          </cell>
          <cell r="D1830" t="str">
            <v>9517T 100 075M100E</v>
          </cell>
          <cell r="F1830" t="str">
            <v>BALV</v>
          </cell>
          <cell r="G1830" t="str">
            <v>BRASS DZR</v>
          </cell>
          <cell r="H1830">
            <v>159.18</v>
          </cell>
          <cell r="I1830">
            <v>0</v>
          </cell>
          <cell r="J1830">
            <v>43403</v>
          </cell>
          <cell r="K1830" t="str">
            <v>Italy</v>
          </cell>
          <cell r="M1830" t="str">
            <v>2.35</v>
          </cell>
        </row>
        <row r="1831">
          <cell r="A1831" t="str">
            <v>9517T 100 075M100F</v>
          </cell>
          <cell r="B1831" t="str">
            <v>ASMVIR1</v>
          </cell>
          <cell r="C1831" t="str">
            <v>N</v>
          </cell>
          <cell r="D1831" t="str">
            <v>9517T 100 075M100F</v>
          </cell>
          <cell r="F1831" t="str">
            <v>BALV</v>
          </cell>
          <cell r="G1831" t="str">
            <v>BRASS DZR</v>
          </cell>
          <cell r="H1831">
            <v>159.18</v>
          </cell>
          <cell r="I1831">
            <v>0</v>
          </cell>
          <cell r="J1831">
            <v>43000</v>
          </cell>
          <cell r="K1831" t="str">
            <v>Italy</v>
          </cell>
          <cell r="L1831" t="str">
            <v>20</v>
          </cell>
          <cell r="M1831" t="str">
            <v>2.35</v>
          </cell>
        </row>
        <row r="1832">
          <cell r="A1832" t="str">
            <v>9517T 100 075M100P</v>
          </cell>
          <cell r="B1832" t="str">
            <v>ASMVIR1</v>
          </cell>
          <cell r="C1832" t="str">
            <v>N</v>
          </cell>
          <cell r="D1832" t="str">
            <v>9517T 100 075M100P</v>
          </cell>
          <cell r="F1832" t="str">
            <v>BALV</v>
          </cell>
          <cell r="G1832" t="str">
            <v>BRASS DZR</v>
          </cell>
          <cell r="H1832">
            <v>170.35</v>
          </cell>
          <cell r="I1832">
            <v>0</v>
          </cell>
          <cell r="J1832">
            <v>43000</v>
          </cell>
          <cell r="K1832" t="str">
            <v>Italy</v>
          </cell>
          <cell r="L1832" t="str">
            <v>20</v>
          </cell>
          <cell r="M1832" t="str">
            <v>2.35</v>
          </cell>
        </row>
        <row r="1833">
          <cell r="A1833" t="str">
            <v>9517T 100 075M100S</v>
          </cell>
          <cell r="B1833" t="str">
            <v>ASMVIR1</v>
          </cell>
          <cell r="C1833" t="str">
            <v>N</v>
          </cell>
          <cell r="D1833" t="str">
            <v>9517T 100 075M100S</v>
          </cell>
          <cell r="F1833" t="str">
            <v>BALV</v>
          </cell>
          <cell r="G1833" t="str">
            <v>BRASS DZR</v>
          </cell>
          <cell r="H1833">
            <v>159.18</v>
          </cell>
          <cell r="I1833">
            <v>0</v>
          </cell>
          <cell r="J1833">
            <v>43000</v>
          </cell>
          <cell r="K1833" t="str">
            <v>Italy</v>
          </cell>
          <cell r="L1833" t="str">
            <v>20</v>
          </cell>
          <cell r="M1833" t="str">
            <v>2.35</v>
          </cell>
        </row>
        <row r="1834">
          <cell r="A1834" t="str">
            <v>9517T 100 075M125F</v>
          </cell>
          <cell r="B1834" t="str">
            <v>ASMVIR1</v>
          </cell>
          <cell r="C1834" t="str">
            <v>N</v>
          </cell>
          <cell r="D1834" t="str">
            <v>9517T 100 075M125F</v>
          </cell>
          <cell r="F1834" t="str">
            <v>BALV</v>
          </cell>
          <cell r="G1834" t="str">
            <v>BRASS DZR</v>
          </cell>
          <cell r="H1834">
            <v>159.18</v>
          </cell>
          <cell r="I1834">
            <v>0</v>
          </cell>
          <cell r="J1834">
            <v>45057</v>
          </cell>
          <cell r="K1834" t="str">
            <v>Italy</v>
          </cell>
          <cell r="L1834" t="str">
            <v>20</v>
          </cell>
          <cell r="M1834" t="str">
            <v>2.35</v>
          </cell>
        </row>
        <row r="1835">
          <cell r="A1835" t="str">
            <v>9517T 100 100E100E</v>
          </cell>
          <cell r="B1835" t="str">
            <v>ASMVIR1</v>
          </cell>
          <cell r="C1835" t="str">
            <v>N</v>
          </cell>
          <cell r="D1835" t="str">
            <v>9517T 100 100E100E</v>
          </cell>
          <cell r="F1835" t="str">
            <v>BALV</v>
          </cell>
          <cell r="G1835" t="str">
            <v>BRASS DZR</v>
          </cell>
          <cell r="H1835">
            <v>159.18</v>
          </cell>
          <cell r="I1835">
            <v>0</v>
          </cell>
          <cell r="J1835">
            <v>43403</v>
          </cell>
          <cell r="K1835" t="str">
            <v>Italy</v>
          </cell>
          <cell r="M1835" t="str">
            <v>2.35</v>
          </cell>
        </row>
        <row r="1836">
          <cell r="A1836" t="str">
            <v>9517T 100 100F100F</v>
          </cell>
          <cell r="B1836" t="str">
            <v>ASMVIR1</v>
          </cell>
          <cell r="C1836" t="str">
            <v>N</v>
          </cell>
          <cell r="D1836" t="str">
            <v>9517T 100 100F100F</v>
          </cell>
          <cell r="F1836" t="str">
            <v>BALV</v>
          </cell>
          <cell r="G1836" t="str">
            <v>BRASS DZR</v>
          </cell>
          <cell r="H1836">
            <v>159.18</v>
          </cell>
          <cell r="I1836">
            <v>0</v>
          </cell>
          <cell r="J1836">
            <v>43969</v>
          </cell>
          <cell r="K1836" t="str">
            <v>Italy</v>
          </cell>
          <cell r="L1836" t="str">
            <v>20</v>
          </cell>
          <cell r="M1836" t="str">
            <v>2.35</v>
          </cell>
        </row>
        <row r="1837">
          <cell r="A1837" t="str">
            <v>9517T 100 100M100E</v>
          </cell>
          <cell r="B1837" t="str">
            <v>ASMVIR1</v>
          </cell>
          <cell r="C1837" t="str">
            <v>N</v>
          </cell>
          <cell r="D1837" t="str">
            <v>9517T 100 100M100E</v>
          </cell>
          <cell r="F1837" t="str">
            <v>BALV</v>
          </cell>
          <cell r="G1837" t="str">
            <v>BRASS DZR</v>
          </cell>
          <cell r="H1837">
            <v>159.18</v>
          </cell>
          <cell r="I1837">
            <v>0</v>
          </cell>
          <cell r="J1837">
            <v>43403</v>
          </cell>
          <cell r="K1837" t="str">
            <v>Italy</v>
          </cell>
          <cell r="M1837" t="str">
            <v>2.35</v>
          </cell>
        </row>
        <row r="1838">
          <cell r="A1838" t="str">
            <v>9517T 100 100M100F</v>
          </cell>
          <cell r="B1838" t="str">
            <v>ASMVIR1</v>
          </cell>
          <cell r="C1838" t="str">
            <v>N</v>
          </cell>
          <cell r="D1838" t="str">
            <v>9517T 100 100M100F</v>
          </cell>
          <cell r="F1838" t="str">
            <v>BALV</v>
          </cell>
          <cell r="G1838" t="str">
            <v>BRASS DZR</v>
          </cell>
          <cell r="H1838">
            <v>159.18</v>
          </cell>
          <cell r="I1838">
            <v>0</v>
          </cell>
          <cell r="J1838">
            <v>42977</v>
          </cell>
          <cell r="K1838" t="str">
            <v>Italy</v>
          </cell>
          <cell r="L1838" t="str">
            <v>20</v>
          </cell>
          <cell r="M1838" t="str">
            <v>2.35</v>
          </cell>
        </row>
        <row r="1839">
          <cell r="A1839" t="str">
            <v>9517T 100 100M100P</v>
          </cell>
          <cell r="B1839" t="str">
            <v>ASMVIR1</v>
          </cell>
          <cell r="C1839" t="str">
            <v>N</v>
          </cell>
          <cell r="D1839" t="str">
            <v>9517T 100 100M100P</v>
          </cell>
          <cell r="F1839" t="str">
            <v>BALV</v>
          </cell>
          <cell r="G1839" t="str">
            <v>BRASS DZR</v>
          </cell>
          <cell r="H1839">
            <v>170.35</v>
          </cell>
          <cell r="I1839">
            <v>0</v>
          </cell>
          <cell r="J1839">
            <v>42977</v>
          </cell>
          <cell r="K1839" t="str">
            <v>Italy</v>
          </cell>
          <cell r="L1839" t="str">
            <v>20</v>
          </cell>
          <cell r="M1839" t="str">
            <v>2.35</v>
          </cell>
        </row>
        <row r="1840">
          <cell r="A1840" t="str">
            <v>9517T 100 100M100S</v>
          </cell>
          <cell r="B1840" t="str">
            <v>ASMVIR1</v>
          </cell>
          <cell r="C1840" t="str">
            <v>N</v>
          </cell>
          <cell r="D1840" t="str">
            <v>9517T 100 100M100S</v>
          </cell>
          <cell r="F1840" t="str">
            <v>BALV</v>
          </cell>
          <cell r="G1840" t="str">
            <v>BRASS DZR</v>
          </cell>
          <cell r="H1840">
            <v>159.18</v>
          </cell>
          <cell r="I1840">
            <v>0</v>
          </cell>
          <cell r="J1840">
            <v>42977</v>
          </cell>
          <cell r="K1840" t="str">
            <v>Italy</v>
          </cell>
          <cell r="L1840" t="str">
            <v>20</v>
          </cell>
          <cell r="M1840" t="str">
            <v>2.35</v>
          </cell>
        </row>
        <row r="1841">
          <cell r="A1841" t="str">
            <v>9517T 100 100M125F</v>
          </cell>
          <cell r="B1841" t="str">
            <v>ASMVIR1</v>
          </cell>
          <cell r="C1841" t="str">
            <v>N</v>
          </cell>
          <cell r="D1841" t="str">
            <v>9517T 100 100M125F</v>
          </cell>
          <cell r="F1841" t="str">
            <v>BALV</v>
          </cell>
          <cell r="G1841" t="str">
            <v>BRASS DZR</v>
          </cell>
          <cell r="H1841">
            <v>159.18</v>
          </cell>
          <cell r="I1841">
            <v>0</v>
          </cell>
          <cell r="J1841">
            <v>45057</v>
          </cell>
          <cell r="K1841" t="str">
            <v>Italy</v>
          </cell>
          <cell r="L1841" t="str">
            <v>20</v>
          </cell>
          <cell r="M1841" t="str">
            <v>2.35</v>
          </cell>
        </row>
        <row r="1842">
          <cell r="A1842" t="str">
            <v>9517T 100 100P100P</v>
          </cell>
          <cell r="B1842" t="str">
            <v>ASMVIR1</v>
          </cell>
          <cell r="C1842" t="str">
            <v>N</v>
          </cell>
          <cell r="D1842" t="str">
            <v>9517T 100 100P100P</v>
          </cell>
          <cell r="E1842" t="str">
            <v>670779715575</v>
          </cell>
          <cell r="F1842" t="str">
            <v>BALV</v>
          </cell>
          <cell r="G1842" t="str">
            <v>BRASS DZR</v>
          </cell>
          <cell r="H1842">
            <v>170.35</v>
          </cell>
          <cell r="I1842">
            <v>8</v>
          </cell>
          <cell r="J1842">
            <v>42968</v>
          </cell>
          <cell r="K1842" t="str">
            <v>Italy</v>
          </cell>
          <cell r="L1842" t="str">
            <v>20</v>
          </cell>
          <cell r="M1842" t="str">
            <v>2.35</v>
          </cell>
        </row>
        <row r="1843">
          <cell r="A1843" t="str">
            <v>9517T 100 100S100S</v>
          </cell>
          <cell r="B1843" t="str">
            <v>ASMVIR1</v>
          </cell>
          <cell r="C1843" t="str">
            <v>N</v>
          </cell>
          <cell r="D1843" t="str">
            <v>9517T 100 100S100S</v>
          </cell>
          <cell r="F1843" t="str">
            <v>BALV</v>
          </cell>
          <cell r="G1843" t="str">
            <v>BRASS DZR</v>
          </cell>
          <cell r="H1843">
            <v>159.18</v>
          </cell>
          <cell r="I1843">
            <v>0</v>
          </cell>
          <cell r="J1843">
            <v>43969</v>
          </cell>
          <cell r="K1843" t="str">
            <v>Italy</v>
          </cell>
          <cell r="L1843" t="str">
            <v>20</v>
          </cell>
          <cell r="M1843" t="str">
            <v>2.35</v>
          </cell>
        </row>
        <row r="1844">
          <cell r="A1844" t="str">
            <v>9517T 3/4</v>
          </cell>
          <cell r="B1844" t="str">
            <v>VIR 1</v>
          </cell>
          <cell r="C1844" t="str">
            <v>N</v>
          </cell>
          <cell r="D1844" t="str">
            <v>DRZ BRASS BAL VALVE UNION ENDS</v>
          </cell>
          <cell r="E1844" t="str">
            <v>670779713601</v>
          </cell>
          <cell r="F1844" t="str">
            <v>BALV</v>
          </cell>
          <cell r="G1844" t="str">
            <v>BRASS DZR</v>
          </cell>
          <cell r="H1844">
            <v>130.44999999999999</v>
          </cell>
          <cell r="I1844">
            <v>585</v>
          </cell>
          <cell r="J1844">
            <v>42760</v>
          </cell>
          <cell r="K1844" t="str">
            <v>Italy</v>
          </cell>
          <cell r="L1844" t="str">
            <v>15</v>
          </cell>
          <cell r="M1844" t="str">
            <v>1.2</v>
          </cell>
        </row>
        <row r="1845">
          <cell r="A1845" t="str">
            <v>9517TL 050 050E050E</v>
          </cell>
          <cell r="B1845" t="str">
            <v>ASMVIR1</v>
          </cell>
          <cell r="C1845" t="str">
            <v>N</v>
          </cell>
          <cell r="D1845" t="str">
            <v>9517TL 050 050E050E</v>
          </cell>
          <cell r="F1845" t="str">
            <v>BALV</v>
          </cell>
          <cell r="G1845" t="str">
            <v>BRASS DZR</v>
          </cell>
          <cell r="H1845">
            <v>128.94</v>
          </cell>
          <cell r="I1845">
            <v>0</v>
          </cell>
          <cell r="J1845">
            <v>43403</v>
          </cell>
          <cell r="K1845" t="str">
            <v>Italy</v>
          </cell>
          <cell r="M1845" t="str">
            <v>1.65</v>
          </cell>
        </row>
        <row r="1846">
          <cell r="A1846" t="str">
            <v>9517TL 050 050M050E</v>
          </cell>
          <cell r="B1846" t="str">
            <v>ASMVIR1</v>
          </cell>
          <cell r="C1846" t="str">
            <v>N</v>
          </cell>
          <cell r="D1846" t="str">
            <v>9517TL 050 050M050E</v>
          </cell>
          <cell r="F1846" t="str">
            <v>BALV</v>
          </cell>
          <cell r="G1846" t="str">
            <v>BRASS DZR</v>
          </cell>
          <cell r="H1846">
            <v>128.94</v>
          </cell>
          <cell r="I1846">
            <v>0</v>
          </cell>
          <cell r="J1846">
            <v>43403</v>
          </cell>
          <cell r="K1846" t="str">
            <v>Italy</v>
          </cell>
          <cell r="M1846" t="str">
            <v>1.65</v>
          </cell>
        </row>
        <row r="1847">
          <cell r="A1847" t="str">
            <v>9517TL 050 050M050F</v>
          </cell>
          <cell r="B1847" t="str">
            <v>ASMVIR1</v>
          </cell>
          <cell r="C1847" t="str">
            <v>N</v>
          </cell>
          <cell r="D1847" t="str">
            <v>9517TL 050 050M050F</v>
          </cell>
          <cell r="F1847" t="str">
            <v>BALV</v>
          </cell>
          <cell r="G1847" t="str">
            <v>BRASS DZR</v>
          </cell>
          <cell r="H1847">
            <v>128.94</v>
          </cell>
          <cell r="I1847">
            <v>0</v>
          </cell>
          <cell r="J1847">
            <v>42977</v>
          </cell>
          <cell r="K1847" t="str">
            <v>Italy</v>
          </cell>
          <cell r="L1847" t="str">
            <v>20</v>
          </cell>
          <cell r="M1847" t="str">
            <v>1.65</v>
          </cell>
        </row>
        <row r="1848">
          <cell r="A1848" t="str">
            <v>9517TL 050 050M050P</v>
          </cell>
          <cell r="B1848" t="str">
            <v>ASMVIR1</v>
          </cell>
          <cell r="C1848" t="str">
            <v>N</v>
          </cell>
          <cell r="D1848" t="str">
            <v>9517TL 050 050M050P</v>
          </cell>
          <cell r="F1848" t="str">
            <v>BALV</v>
          </cell>
          <cell r="G1848" t="str">
            <v>BRASS DZR</v>
          </cell>
          <cell r="H1848">
            <v>135.99</v>
          </cell>
          <cell r="I1848">
            <v>50</v>
          </cell>
          <cell r="J1848">
            <v>42977</v>
          </cell>
          <cell r="K1848" t="str">
            <v>Italy</v>
          </cell>
          <cell r="L1848" t="str">
            <v>20</v>
          </cell>
          <cell r="M1848" t="str">
            <v>1.65</v>
          </cell>
        </row>
        <row r="1849">
          <cell r="A1849" t="str">
            <v>9517TL 050 050M050S</v>
          </cell>
          <cell r="B1849" t="str">
            <v>ASMVIR1</v>
          </cell>
          <cell r="C1849" t="str">
            <v>N</v>
          </cell>
          <cell r="D1849" t="str">
            <v>9517TL 050 050M050S</v>
          </cell>
          <cell r="F1849" t="str">
            <v>BALV</v>
          </cell>
          <cell r="G1849" t="str">
            <v>BRASS DZR</v>
          </cell>
          <cell r="H1849">
            <v>128.94</v>
          </cell>
          <cell r="I1849">
            <v>0</v>
          </cell>
          <cell r="J1849">
            <v>42977</v>
          </cell>
          <cell r="K1849" t="str">
            <v>Italy</v>
          </cell>
          <cell r="L1849" t="str">
            <v>20</v>
          </cell>
          <cell r="M1849" t="str">
            <v>1.65</v>
          </cell>
        </row>
        <row r="1850">
          <cell r="A1850" t="str">
            <v>9517TL 050 050M075F</v>
          </cell>
          <cell r="B1850" t="str">
            <v>ASMVIR1</v>
          </cell>
          <cell r="C1850" t="str">
            <v>N</v>
          </cell>
          <cell r="D1850" t="str">
            <v>9517TL 050 050M075F</v>
          </cell>
          <cell r="F1850" t="str">
            <v>BALV</v>
          </cell>
          <cell r="G1850" t="str">
            <v>BRASS DZR</v>
          </cell>
          <cell r="H1850">
            <v>128.94</v>
          </cell>
          <cell r="I1850">
            <v>0</v>
          </cell>
          <cell r="J1850">
            <v>45057</v>
          </cell>
          <cell r="K1850" t="str">
            <v>Italy</v>
          </cell>
          <cell r="L1850" t="str">
            <v>20</v>
          </cell>
          <cell r="M1850" t="str">
            <v>1.65</v>
          </cell>
        </row>
        <row r="1851">
          <cell r="A1851" t="str">
            <v>9517TL 050 050P050P</v>
          </cell>
          <cell r="B1851" t="str">
            <v>ASMVIR1</v>
          </cell>
          <cell r="C1851" t="str">
            <v>N</v>
          </cell>
          <cell r="D1851" t="str">
            <v>9517TL 050 050P050P</v>
          </cell>
          <cell r="E1851" t="str">
            <v>670779715544</v>
          </cell>
          <cell r="F1851" t="str">
            <v>BALV</v>
          </cell>
          <cell r="G1851" t="str">
            <v>BRASS DZR</v>
          </cell>
          <cell r="H1851">
            <v>135.99</v>
          </cell>
          <cell r="I1851">
            <v>20</v>
          </cell>
          <cell r="J1851">
            <v>42968</v>
          </cell>
          <cell r="K1851" t="str">
            <v>Italy</v>
          </cell>
          <cell r="L1851" t="str">
            <v>20</v>
          </cell>
          <cell r="M1851" t="str">
            <v>1.65</v>
          </cell>
        </row>
        <row r="1852">
          <cell r="A1852" t="str">
            <v>9517TL 050 075F075F</v>
          </cell>
          <cell r="B1852" t="str">
            <v>ASMVIR1</v>
          </cell>
          <cell r="C1852" t="str">
            <v>N</v>
          </cell>
          <cell r="D1852" t="str">
            <v>9517TL 050 075F075F</v>
          </cell>
          <cell r="F1852" t="str">
            <v>BALV</v>
          </cell>
          <cell r="G1852" t="str">
            <v>BRASS DZR</v>
          </cell>
          <cell r="H1852">
            <v>128.94</v>
          </cell>
          <cell r="I1852">
            <v>0</v>
          </cell>
          <cell r="J1852">
            <v>43956</v>
          </cell>
          <cell r="K1852" t="str">
            <v>Italy</v>
          </cell>
          <cell r="L1852" t="str">
            <v>20</v>
          </cell>
          <cell r="M1852" t="str">
            <v>1.65</v>
          </cell>
        </row>
        <row r="1853">
          <cell r="A1853" t="str">
            <v>9517TL 050 075S075S</v>
          </cell>
          <cell r="B1853" t="str">
            <v>ASMVIR1</v>
          </cell>
          <cell r="C1853" t="str">
            <v>N</v>
          </cell>
          <cell r="D1853" t="str">
            <v>9517TL 050 075S075S</v>
          </cell>
          <cell r="F1853" t="str">
            <v>BALV</v>
          </cell>
          <cell r="G1853" t="str">
            <v>BRASS DZR</v>
          </cell>
          <cell r="H1853">
            <v>128.94</v>
          </cell>
          <cell r="I1853">
            <v>1</v>
          </cell>
          <cell r="J1853">
            <v>43956</v>
          </cell>
          <cell r="K1853" t="str">
            <v>Italy</v>
          </cell>
          <cell r="L1853" t="str">
            <v>20</v>
          </cell>
          <cell r="M1853" t="str">
            <v>1.65</v>
          </cell>
        </row>
        <row r="1854">
          <cell r="A1854" t="str">
            <v>9517TL 1/2</v>
          </cell>
          <cell r="B1854" t="str">
            <v>VIR 1</v>
          </cell>
          <cell r="C1854" t="str">
            <v>N</v>
          </cell>
          <cell r="D1854" t="str">
            <v>DRZ BRASS BAL VALVE UNION ENDS</v>
          </cell>
          <cell r="E1854" t="str">
            <v>670779713588</v>
          </cell>
          <cell r="F1854" t="str">
            <v>BALV</v>
          </cell>
          <cell r="G1854" t="str">
            <v>BRASS DZR</v>
          </cell>
          <cell r="H1854">
            <v>121.57</v>
          </cell>
          <cell r="I1854">
            <v>442</v>
          </cell>
          <cell r="J1854">
            <v>42760</v>
          </cell>
          <cell r="K1854" t="str">
            <v>Italy</v>
          </cell>
          <cell r="L1854" t="str">
            <v>20</v>
          </cell>
          <cell r="M1854" t="str">
            <v>1.2</v>
          </cell>
        </row>
        <row r="1855">
          <cell r="A1855" t="str">
            <v>9517TU 050 050E050E</v>
          </cell>
          <cell r="B1855" t="str">
            <v>ASMVIR1</v>
          </cell>
          <cell r="C1855" t="str">
            <v>N</v>
          </cell>
          <cell r="D1855" t="str">
            <v>9517TU 050 050E050E</v>
          </cell>
          <cell r="F1855" t="str">
            <v>BALV</v>
          </cell>
          <cell r="G1855" t="str">
            <v>BRASS DZR</v>
          </cell>
          <cell r="H1855">
            <v>128.94</v>
          </cell>
          <cell r="I1855">
            <v>0</v>
          </cell>
          <cell r="J1855">
            <v>43403</v>
          </cell>
          <cell r="K1855" t="str">
            <v>Italy</v>
          </cell>
          <cell r="M1855" t="str">
            <v>1.65</v>
          </cell>
        </row>
        <row r="1856">
          <cell r="A1856" t="str">
            <v>9517TU 050 050M050E</v>
          </cell>
          <cell r="B1856" t="str">
            <v>ASMVIR1</v>
          </cell>
          <cell r="C1856" t="str">
            <v>N</v>
          </cell>
          <cell r="D1856" t="str">
            <v>9517TU 050 050M050E</v>
          </cell>
          <cell r="F1856" t="str">
            <v>BALV</v>
          </cell>
          <cell r="G1856" t="str">
            <v>BRASS DZR</v>
          </cell>
          <cell r="H1856">
            <v>128.94</v>
          </cell>
          <cell r="I1856">
            <v>0</v>
          </cell>
          <cell r="J1856">
            <v>43403</v>
          </cell>
          <cell r="K1856" t="str">
            <v>Italy</v>
          </cell>
          <cell r="M1856" t="str">
            <v>1.65</v>
          </cell>
        </row>
        <row r="1857">
          <cell r="A1857" t="str">
            <v>9517TU 050 050M050F</v>
          </cell>
          <cell r="B1857" t="str">
            <v>ASMVIR1</v>
          </cell>
          <cell r="C1857" t="str">
            <v>N</v>
          </cell>
          <cell r="D1857" t="str">
            <v>9517TU 050 050M050F</v>
          </cell>
          <cell r="F1857" t="str">
            <v>BALV</v>
          </cell>
          <cell r="G1857" t="str">
            <v>BRASS DZR</v>
          </cell>
          <cell r="H1857">
            <v>128.94</v>
          </cell>
          <cell r="I1857">
            <v>0</v>
          </cell>
          <cell r="J1857">
            <v>42977</v>
          </cell>
          <cell r="K1857" t="str">
            <v>Italy</v>
          </cell>
          <cell r="L1857" t="str">
            <v>20</v>
          </cell>
          <cell r="M1857" t="str">
            <v>1.65</v>
          </cell>
        </row>
        <row r="1858">
          <cell r="A1858" t="str">
            <v>9517TU 050 050M050P</v>
          </cell>
          <cell r="B1858" t="str">
            <v>ASMVIR1</v>
          </cell>
          <cell r="C1858" t="str">
            <v>N</v>
          </cell>
          <cell r="D1858" t="str">
            <v>9517TU 050 050M050P</v>
          </cell>
          <cell r="F1858" t="str">
            <v>BALV</v>
          </cell>
          <cell r="G1858" t="str">
            <v>BRASS DZR</v>
          </cell>
          <cell r="H1858">
            <v>135.99</v>
          </cell>
          <cell r="I1858">
            <v>50</v>
          </cell>
          <cell r="J1858">
            <v>42977</v>
          </cell>
          <cell r="K1858" t="str">
            <v>Italy</v>
          </cell>
          <cell r="L1858" t="str">
            <v>20</v>
          </cell>
          <cell r="M1858" t="str">
            <v>1.65</v>
          </cell>
        </row>
        <row r="1859">
          <cell r="A1859" t="str">
            <v>9517TU 050 050M050S</v>
          </cell>
          <cell r="B1859" t="str">
            <v>ASMVIR1</v>
          </cell>
          <cell r="C1859" t="str">
            <v>N</v>
          </cell>
          <cell r="D1859" t="str">
            <v>9517TU 050 050M050S</v>
          </cell>
          <cell r="F1859" t="str">
            <v>BALV</v>
          </cell>
          <cell r="G1859" t="str">
            <v>BRASS DZR</v>
          </cell>
          <cell r="H1859">
            <v>128.94</v>
          </cell>
          <cell r="I1859">
            <v>0</v>
          </cell>
          <cell r="J1859">
            <v>42977</v>
          </cell>
          <cell r="K1859" t="str">
            <v>Italy</v>
          </cell>
          <cell r="L1859" t="str">
            <v>20</v>
          </cell>
          <cell r="M1859" t="str">
            <v>1.65</v>
          </cell>
        </row>
        <row r="1860">
          <cell r="A1860" t="str">
            <v>9517TU 050 050M075F</v>
          </cell>
          <cell r="B1860" t="str">
            <v>ASMVIR1</v>
          </cell>
          <cell r="C1860" t="str">
            <v>N</v>
          </cell>
          <cell r="D1860" t="str">
            <v>9517TU 050 050M075F</v>
          </cell>
          <cell r="F1860" t="str">
            <v>BALV</v>
          </cell>
          <cell r="G1860" t="str">
            <v>BRASS DZR</v>
          </cell>
          <cell r="H1860">
            <v>128.94</v>
          </cell>
          <cell r="I1860">
            <v>0</v>
          </cell>
          <cell r="J1860">
            <v>45057</v>
          </cell>
          <cell r="K1860" t="str">
            <v>Italy</v>
          </cell>
          <cell r="L1860" t="str">
            <v>20</v>
          </cell>
          <cell r="M1860" t="str">
            <v>1.65</v>
          </cell>
        </row>
        <row r="1861">
          <cell r="A1861" t="str">
            <v>9517TU 050 050P050P</v>
          </cell>
          <cell r="B1861" t="str">
            <v>ASMVIR1</v>
          </cell>
          <cell r="C1861" t="str">
            <v>N</v>
          </cell>
          <cell r="D1861" t="str">
            <v>9517TU 050 050P050P</v>
          </cell>
          <cell r="E1861" t="str">
            <v>670779715537</v>
          </cell>
          <cell r="F1861" t="str">
            <v>BALV</v>
          </cell>
          <cell r="G1861" t="str">
            <v>BRASS DZR</v>
          </cell>
          <cell r="H1861">
            <v>135.99</v>
          </cell>
          <cell r="I1861">
            <v>18</v>
          </cell>
          <cell r="J1861">
            <v>42968</v>
          </cell>
          <cell r="K1861" t="str">
            <v>Italy</v>
          </cell>
          <cell r="L1861" t="str">
            <v>20</v>
          </cell>
          <cell r="M1861" t="str">
            <v>1.65</v>
          </cell>
        </row>
        <row r="1862">
          <cell r="A1862" t="str">
            <v>9517TU 050 075F075F</v>
          </cell>
          <cell r="B1862" t="str">
            <v>ASMVIR1</v>
          </cell>
          <cell r="C1862" t="str">
            <v>N</v>
          </cell>
          <cell r="D1862" t="str">
            <v>9517TU 050 075F075F</v>
          </cell>
          <cell r="F1862" t="str">
            <v>BALV</v>
          </cell>
          <cell r="G1862" t="str">
            <v>BRASS DZR</v>
          </cell>
          <cell r="H1862">
            <v>128.94</v>
          </cell>
          <cell r="I1862">
            <v>0</v>
          </cell>
          <cell r="J1862">
            <v>43956</v>
          </cell>
          <cell r="K1862" t="str">
            <v>Italy</v>
          </cell>
          <cell r="L1862" t="str">
            <v>20</v>
          </cell>
          <cell r="M1862" t="str">
            <v>1.65</v>
          </cell>
        </row>
        <row r="1863">
          <cell r="A1863" t="str">
            <v>9517TU 050 075S075S</v>
          </cell>
          <cell r="B1863" t="str">
            <v>ASMVIR1</v>
          </cell>
          <cell r="C1863" t="str">
            <v>N</v>
          </cell>
          <cell r="D1863" t="str">
            <v>9517TU 050 075S075S</v>
          </cell>
          <cell r="F1863" t="str">
            <v>BALV</v>
          </cell>
          <cell r="G1863" t="str">
            <v>BRASS DZR</v>
          </cell>
          <cell r="H1863">
            <v>128.94</v>
          </cell>
          <cell r="I1863">
            <v>0</v>
          </cell>
          <cell r="J1863">
            <v>43956</v>
          </cell>
          <cell r="K1863" t="str">
            <v>Italy</v>
          </cell>
          <cell r="L1863" t="str">
            <v>20</v>
          </cell>
          <cell r="M1863" t="str">
            <v>1.65</v>
          </cell>
        </row>
        <row r="1864">
          <cell r="A1864" t="str">
            <v>9517TU 1/2</v>
          </cell>
          <cell r="B1864" t="str">
            <v>VIR 1</v>
          </cell>
          <cell r="C1864" t="str">
            <v>N</v>
          </cell>
          <cell r="D1864" t="str">
            <v>DRZ BRASS BAL VALVE UNION ENDS</v>
          </cell>
          <cell r="E1864" t="str">
            <v>670779713571</v>
          </cell>
          <cell r="F1864" t="str">
            <v>BALV</v>
          </cell>
          <cell r="G1864" t="str">
            <v>BRASS DZR</v>
          </cell>
          <cell r="H1864">
            <v>121.57</v>
          </cell>
          <cell r="I1864">
            <v>426</v>
          </cell>
          <cell r="J1864">
            <v>42760</v>
          </cell>
          <cell r="K1864" t="str">
            <v>Italy</v>
          </cell>
          <cell r="L1864" t="str">
            <v>20</v>
          </cell>
          <cell r="M1864" t="str">
            <v>1.2</v>
          </cell>
        </row>
        <row r="1865">
          <cell r="A1865" t="str">
            <v>9517TX 050 050E050E</v>
          </cell>
          <cell r="B1865" t="str">
            <v>ASMVIR1</v>
          </cell>
          <cell r="C1865" t="str">
            <v>N</v>
          </cell>
          <cell r="D1865" t="str">
            <v>9517TX 050 050E050E</v>
          </cell>
          <cell r="F1865" t="str">
            <v>BALV</v>
          </cell>
          <cell r="G1865" t="str">
            <v>BRASS DZR</v>
          </cell>
          <cell r="H1865">
            <v>128.94</v>
          </cell>
          <cell r="I1865">
            <v>0</v>
          </cell>
          <cell r="J1865">
            <v>43969</v>
          </cell>
          <cell r="K1865" t="str">
            <v>Italy</v>
          </cell>
          <cell r="L1865" t="str">
            <v>20</v>
          </cell>
          <cell r="M1865" t="str">
            <v>1.65</v>
          </cell>
        </row>
        <row r="1866">
          <cell r="A1866" t="str">
            <v>9517TX 050 050M050E</v>
          </cell>
          <cell r="B1866" t="str">
            <v>ASMVIR1</v>
          </cell>
          <cell r="C1866" t="str">
            <v>N</v>
          </cell>
          <cell r="D1866" t="str">
            <v>9517TX 050 050M050E</v>
          </cell>
          <cell r="F1866" t="str">
            <v>BALV</v>
          </cell>
          <cell r="G1866" t="str">
            <v>BRASS DZR</v>
          </cell>
          <cell r="H1866">
            <v>128.94</v>
          </cell>
          <cell r="I1866">
            <v>0</v>
          </cell>
          <cell r="J1866">
            <v>43969</v>
          </cell>
          <cell r="K1866" t="str">
            <v>Italy</v>
          </cell>
          <cell r="M1866" t="str">
            <v>1.65</v>
          </cell>
        </row>
        <row r="1867">
          <cell r="A1867" t="str">
            <v>9517TX 050 050M050F</v>
          </cell>
          <cell r="B1867" t="str">
            <v>ASMVIR1</v>
          </cell>
          <cell r="C1867" t="str">
            <v>N</v>
          </cell>
          <cell r="D1867" t="str">
            <v>9517TX 050 050M050F</v>
          </cell>
          <cell r="F1867" t="str">
            <v>BALV</v>
          </cell>
          <cell r="G1867" t="str">
            <v>BRASS DZR</v>
          </cell>
          <cell r="H1867">
            <v>128.94</v>
          </cell>
          <cell r="I1867">
            <v>0</v>
          </cell>
          <cell r="J1867">
            <v>43969</v>
          </cell>
          <cell r="K1867" t="str">
            <v>Italy</v>
          </cell>
          <cell r="L1867" t="str">
            <v>20</v>
          </cell>
          <cell r="M1867" t="str">
            <v>1.65</v>
          </cell>
        </row>
        <row r="1868">
          <cell r="A1868" t="str">
            <v>9517TX 050 050M050P</v>
          </cell>
          <cell r="B1868" t="str">
            <v>ASMVIR1</v>
          </cell>
          <cell r="C1868" t="str">
            <v>N</v>
          </cell>
          <cell r="D1868" t="str">
            <v>9517TX 050 050M050P</v>
          </cell>
          <cell r="F1868" t="str">
            <v>BALV</v>
          </cell>
          <cell r="G1868" t="str">
            <v>BRASS DZR</v>
          </cell>
          <cell r="H1868">
            <v>135.99</v>
          </cell>
          <cell r="I1868">
            <v>0</v>
          </cell>
          <cell r="J1868">
            <v>43969</v>
          </cell>
          <cell r="K1868" t="str">
            <v>Italy</v>
          </cell>
          <cell r="L1868" t="str">
            <v>20</v>
          </cell>
          <cell r="M1868" t="str">
            <v>1.65</v>
          </cell>
        </row>
        <row r="1869">
          <cell r="A1869" t="str">
            <v>9517TX 050 050M050S</v>
          </cell>
          <cell r="B1869" t="str">
            <v>ASMVIR1</v>
          </cell>
          <cell r="C1869" t="str">
            <v>N</v>
          </cell>
          <cell r="D1869" t="str">
            <v>9517TX 050 050M050S</v>
          </cell>
          <cell r="F1869" t="str">
            <v>BALV</v>
          </cell>
          <cell r="G1869" t="str">
            <v>BRASS DZR</v>
          </cell>
          <cell r="H1869">
            <v>128.94</v>
          </cell>
          <cell r="I1869">
            <v>0</v>
          </cell>
          <cell r="J1869">
            <v>43969</v>
          </cell>
          <cell r="K1869" t="str">
            <v>Italy</v>
          </cell>
          <cell r="L1869" t="str">
            <v>20</v>
          </cell>
          <cell r="M1869" t="str">
            <v>1.65</v>
          </cell>
        </row>
        <row r="1870">
          <cell r="A1870" t="str">
            <v>9517TX 050 050M075F</v>
          </cell>
          <cell r="B1870" t="str">
            <v>ASMVIR1</v>
          </cell>
          <cell r="C1870" t="str">
            <v>N</v>
          </cell>
          <cell r="D1870" t="str">
            <v>9517TX 050 050M075F</v>
          </cell>
          <cell r="F1870" t="str">
            <v>BALV</v>
          </cell>
          <cell r="G1870" t="str">
            <v>BRASS DZR</v>
          </cell>
          <cell r="H1870">
            <v>128.94</v>
          </cell>
          <cell r="I1870">
            <v>0</v>
          </cell>
          <cell r="J1870">
            <v>45057</v>
          </cell>
          <cell r="K1870" t="str">
            <v>Italy</v>
          </cell>
          <cell r="L1870" t="str">
            <v>20</v>
          </cell>
          <cell r="M1870" t="str">
            <v>1.65</v>
          </cell>
        </row>
        <row r="1871">
          <cell r="A1871" t="str">
            <v>9517TX 050 050P050P</v>
          </cell>
          <cell r="B1871" t="str">
            <v>ASMVIR1</v>
          </cell>
          <cell r="C1871" t="str">
            <v>N</v>
          </cell>
          <cell r="D1871" t="str">
            <v>9517TX 050 050P050P</v>
          </cell>
          <cell r="F1871" t="str">
            <v>BALV</v>
          </cell>
          <cell r="G1871" t="str">
            <v>BRASS DZR</v>
          </cell>
          <cell r="H1871">
            <v>135.99</v>
          </cell>
          <cell r="I1871">
            <v>0</v>
          </cell>
          <cell r="J1871">
            <v>43969</v>
          </cell>
          <cell r="K1871" t="str">
            <v>Italy</v>
          </cell>
          <cell r="L1871" t="str">
            <v>20</v>
          </cell>
          <cell r="M1871" t="str">
            <v>1.65</v>
          </cell>
        </row>
        <row r="1872">
          <cell r="A1872" t="str">
            <v>9517TX 050 075F075F</v>
          </cell>
          <cell r="B1872" t="str">
            <v>ASMVIR1</v>
          </cell>
          <cell r="C1872" t="str">
            <v>N</v>
          </cell>
          <cell r="D1872" t="str">
            <v>9517TX 050 075F075F</v>
          </cell>
          <cell r="F1872" t="str">
            <v>BALV</v>
          </cell>
          <cell r="G1872" t="str">
            <v>BRASS DZR</v>
          </cell>
          <cell r="H1872">
            <v>128.94</v>
          </cell>
          <cell r="I1872">
            <v>0</v>
          </cell>
          <cell r="J1872">
            <v>43956</v>
          </cell>
          <cell r="K1872" t="str">
            <v>Italy</v>
          </cell>
          <cell r="L1872" t="str">
            <v>20</v>
          </cell>
          <cell r="M1872" t="str">
            <v>1.65</v>
          </cell>
        </row>
        <row r="1873">
          <cell r="A1873" t="str">
            <v>9517TX 050 075S075S</v>
          </cell>
          <cell r="B1873" t="str">
            <v>ASMVIR1</v>
          </cell>
          <cell r="C1873" t="str">
            <v>N</v>
          </cell>
          <cell r="D1873" t="str">
            <v>9517TX 050 075S075S</v>
          </cell>
          <cell r="F1873" t="str">
            <v>BALV</v>
          </cell>
          <cell r="G1873" t="str">
            <v>BRASS DZR</v>
          </cell>
          <cell r="H1873">
            <v>128.94</v>
          </cell>
          <cell r="I1873">
            <v>0</v>
          </cell>
          <cell r="J1873">
            <v>43956</v>
          </cell>
          <cell r="K1873" t="str">
            <v>Italy</v>
          </cell>
          <cell r="L1873" t="str">
            <v>20</v>
          </cell>
          <cell r="M1873" t="str">
            <v>1.65</v>
          </cell>
        </row>
        <row r="1874">
          <cell r="A1874" t="str">
            <v>9517TX 1/2</v>
          </cell>
          <cell r="B1874" t="str">
            <v>VIR 1</v>
          </cell>
          <cell r="C1874" t="str">
            <v>N</v>
          </cell>
          <cell r="D1874" t="str">
            <v>DRZ BRASS BAL VALVE UNION ENDS</v>
          </cell>
          <cell r="E1874" t="str">
            <v>670779722733</v>
          </cell>
          <cell r="F1874" t="str">
            <v>BALV</v>
          </cell>
          <cell r="G1874" t="str">
            <v>BRASS DZR</v>
          </cell>
          <cell r="H1874">
            <v>121.57</v>
          </cell>
          <cell r="I1874">
            <v>367</v>
          </cell>
          <cell r="J1874">
            <v>43873</v>
          </cell>
          <cell r="K1874" t="str">
            <v>Italy</v>
          </cell>
          <cell r="L1874" t="str">
            <v>20</v>
          </cell>
          <cell r="M1874" t="str">
            <v>1.2</v>
          </cell>
        </row>
        <row r="1875">
          <cell r="A1875" t="str">
            <v>9517U 1/2</v>
          </cell>
          <cell r="B1875" t="str">
            <v>VIR 1</v>
          </cell>
          <cell r="C1875" t="str">
            <v>N</v>
          </cell>
          <cell r="D1875" t="str">
            <v>DRZ BRASS BALANCING VLV THD</v>
          </cell>
          <cell r="E1875" t="str">
            <v>670779714615</v>
          </cell>
          <cell r="F1875" t="str">
            <v>BALV</v>
          </cell>
          <cell r="G1875" t="str">
            <v>BRASS DZR</v>
          </cell>
          <cell r="H1875">
            <v>121.57</v>
          </cell>
          <cell r="I1875">
            <v>198</v>
          </cell>
          <cell r="J1875">
            <v>42975</v>
          </cell>
          <cell r="K1875" t="str">
            <v>Italy</v>
          </cell>
          <cell r="L1875" t="str">
            <v>20</v>
          </cell>
          <cell r="M1875" t="str">
            <v>1.2</v>
          </cell>
        </row>
        <row r="1876">
          <cell r="A1876" t="str">
            <v>9517X 1/2</v>
          </cell>
          <cell r="B1876" t="str">
            <v>VIR 1</v>
          </cell>
          <cell r="C1876" t="str">
            <v>N</v>
          </cell>
          <cell r="D1876" t="str">
            <v>DRZ BRASS BALANCING VLV THD</v>
          </cell>
          <cell r="E1876" t="str">
            <v>670779714608</v>
          </cell>
          <cell r="F1876" t="str">
            <v>BALV</v>
          </cell>
          <cell r="G1876" t="str">
            <v>BRASS DZR</v>
          </cell>
          <cell r="H1876">
            <v>121.57</v>
          </cell>
          <cell r="I1876">
            <v>310</v>
          </cell>
          <cell r="J1876">
            <v>42975</v>
          </cell>
          <cell r="K1876" t="str">
            <v>Italy</v>
          </cell>
          <cell r="L1876" t="str">
            <v>20</v>
          </cell>
          <cell r="M1876" t="str">
            <v>1.2</v>
          </cell>
        </row>
        <row r="1877">
          <cell r="A1877" t="str">
            <v>9519 1</v>
          </cell>
          <cell r="B1877" t="str">
            <v>VIR 1</v>
          </cell>
          <cell r="C1877" t="str">
            <v>N</v>
          </cell>
          <cell r="D1877" t="str">
            <v>DRZ BRASS BALANCING VLV SOLDER</v>
          </cell>
          <cell r="E1877" t="str">
            <v>670779945064</v>
          </cell>
          <cell r="F1877" t="str">
            <v>BALV</v>
          </cell>
          <cell r="G1877" t="str">
            <v>BRASS DZR</v>
          </cell>
          <cell r="H1877">
            <v>148.09</v>
          </cell>
          <cell r="I1877">
            <v>185</v>
          </cell>
          <cell r="J1877">
            <v>40476</v>
          </cell>
          <cell r="K1877" t="str">
            <v>Italy</v>
          </cell>
          <cell r="L1877" t="str">
            <v>10</v>
          </cell>
          <cell r="M1877" t="str">
            <v>1.52</v>
          </cell>
        </row>
        <row r="1878">
          <cell r="A1878" t="str">
            <v>9519 1/2</v>
          </cell>
          <cell r="B1878" t="str">
            <v>VIR 1</v>
          </cell>
          <cell r="C1878" t="str">
            <v>N</v>
          </cell>
          <cell r="D1878" t="str">
            <v>DRZ BRASS BALANCING VLV SOLDER</v>
          </cell>
          <cell r="E1878" t="str">
            <v>670779945040</v>
          </cell>
          <cell r="F1878" t="str">
            <v>BALV</v>
          </cell>
          <cell r="G1878" t="str">
            <v>BRASS DZR</v>
          </cell>
          <cell r="H1878">
            <v>121.57</v>
          </cell>
          <cell r="I1878">
            <v>904</v>
          </cell>
          <cell r="J1878">
            <v>40546</v>
          </cell>
          <cell r="K1878" t="str">
            <v>Italy</v>
          </cell>
          <cell r="L1878" t="str">
            <v>20</v>
          </cell>
          <cell r="M1878" t="str">
            <v>1.16</v>
          </cell>
        </row>
        <row r="1879">
          <cell r="A1879" t="str">
            <v>9519 1-1/2</v>
          </cell>
          <cell r="B1879" t="str">
            <v>VIR 1</v>
          </cell>
          <cell r="C1879" t="str">
            <v>N</v>
          </cell>
          <cell r="D1879" t="str">
            <v>DRZ BRASS BALANCING VLV SOLDER</v>
          </cell>
          <cell r="E1879" t="str">
            <v>670779945088</v>
          </cell>
          <cell r="F1879" t="str">
            <v>BALV</v>
          </cell>
          <cell r="G1879" t="str">
            <v>BRASS DZR</v>
          </cell>
          <cell r="H1879">
            <v>260.89999999999998</v>
          </cell>
          <cell r="I1879">
            <v>323</v>
          </cell>
          <cell r="J1879">
            <v>40476</v>
          </cell>
          <cell r="K1879" t="str">
            <v>Italy</v>
          </cell>
          <cell r="L1879" t="str">
            <v>8</v>
          </cell>
          <cell r="M1879" t="str">
            <v>3.12</v>
          </cell>
        </row>
        <row r="1880">
          <cell r="A1880" t="str">
            <v>9519 1-1/4</v>
          </cell>
          <cell r="B1880" t="str">
            <v>VIR 1</v>
          </cell>
          <cell r="C1880" t="str">
            <v>N</v>
          </cell>
          <cell r="D1880" t="str">
            <v>DRZ BRASS BALANCING VLV SOLDER</v>
          </cell>
          <cell r="E1880" t="str">
            <v>670779945071</v>
          </cell>
          <cell r="F1880" t="str">
            <v>BALV</v>
          </cell>
          <cell r="G1880" t="str">
            <v>BRASS DZR</v>
          </cell>
          <cell r="H1880">
            <v>216.02</v>
          </cell>
          <cell r="I1880">
            <v>129</v>
          </cell>
          <cell r="J1880">
            <v>40476</v>
          </cell>
          <cell r="K1880" t="str">
            <v>Italy</v>
          </cell>
          <cell r="L1880" t="str">
            <v>10</v>
          </cell>
          <cell r="M1880" t="str">
            <v>2.46</v>
          </cell>
        </row>
        <row r="1881">
          <cell r="A1881" t="str">
            <v>9519 2</v>
          </cell>
          <cell r="B1881" t="str">
            <v>VIR 1</v>
          </cell>
          <cell r="C1881" t="str">
            <v>N</v>
          </cell>
          <cell r="D1881" t="str">
            <v>DRZ BRASS BALANCING VLV SOLDER</v>
          </cell>
          <cell r="E1881" t="str">
            <v>670779945200</v>
          </cell>
          <cell r="F1881" t="str">
            <v>BALV</v>
          </cell>
          <cell r="G1881" t="str">
            <v>BRASS DZR</v>
          </cell>
          <cell r="H1881">
            <v>347.91</v>
          </cell>
          <cell r="I1881">
            <v>55</v>
          </cell>
          <cell r="J1881">
            <v>40476</v>
          </cell>
          <cell r="K1881" t="str">
            <v>Italy</v>
          </cell>
          <cell r="L1881" t="str">
            <v>5</v>
          </cell>
          <cell r="M1881" t="str">
            <v>4.54</v>
          </cell>
        </row>
        <row r="1882">
          <cell r="A1882" t="str">
            <v>9519 3/4</v>
          </cell>
          <cell r="B1882" t="str">
            <v>VIR 1</v>
          </cell>
          <cell r="C1882" t="str">
            <v>N</v>
          </cell>
          <cell r="D1882" t="str">
            <v>DRZ BRASS BALANCING VLV SOLDER</v>
          </cell>
          <cell r="E1882" t="str">
            <v>670779945051</v>
          </cell>
          <cell r="F1882" t="str">
            <v>BALV</v>
          </cell>
          <cell r="H1882">
            <v>130.44999999999999</v>
          </cell>
          <cell r="I1882">
            <v>413</v>
          </cell>
          <cell r="J1882">
            <v>40570</v>
          </cell>
          <cell r="K1882" t="str">
            <v>Italy</v>
          </cell>
          <cell r="L1882" t="str">
            <v>15</v>
          </cell>
          <cell r="M1882" t="str">
            <v>1.28</v>
          </cell>
        </row>
        <row r="1883">
          <cell r="A1883" t="str">
            <v>9519L 1/2</v>
          </cell>
          <cell r="B1883" t="str">
            <v>VIR 1</v>
          </cell>
          <cell r="C1883" t="str">
            <v>N</v>
          </cell>
          <cell r="D1883" t="str">
            <v>DRZ BRASS BALANCING VLV SOLDER</v>
          </cell>
          <cell r="E1883" t="str">
            <v>670779714653</v>
          </cell>
          <cell r="F1883" t="str">
            <v>BALV</v>
          </cell>
          <cell r="G1883" t="str">
            <v>BRASS DZR</v>
          </cell>
          <cell r="H1883">
            <v>121.57</v>
          </cell>
          <cell r="I1883">
            <v>198</v>
          </cell>
          <cell r="J1883">
            <v>42977</v>
          </cell>
          <cell r="K1883" t="str">
            <v>Italy</v>
          </cell>
          <cell r="L1883" t="str">
            <v>20</v>
          </cell>
          <cell r="M1883" t="str">
            <v>1.2</v>
          </cell>
        </row>
        <row r="1884">
          <cell r="A1884" t="str">
            <v>9519U 1/2</v>
          </cell>
          <cell r="B1884" t="str">
            <v>VIR 1</v>
          </cell>
          <cell r="C1884" t="str">
            <v>N</v>
          </cell>
          <cell r="D1884" t="str">
            <v>DRZ BRASS BALANCING VLV SOLDER</v>
          </cell>
          <cell r="E1884" t="str">
            <v>670779714646</v>
          </cell>
          <cell r="F1884" t="str">
            <v>BALV</v>
          </cell>
          <cell r="G1884" t="str">
            <v>BRASS DZR</v>
          </cell>
          <cell r="H1884">
            <v>121.57</v>
          </cell>
          <cell r="I1884">
            <v>137</v>
          </cell>
          <cell r="J1884">
            <v>42977</v>
          </cell>
          <cell r="K1884" t="str">
            <v>Italy</v>
          </cell>
          <cell r="L1884" t="str">
            <v>20</v>
          </cell>
          <cell r="M1884" t="str">
            <v>1.2</v>
          </cell>
        </row>
        <row r="1885">
          <cell r="A1885" t="str">
            <v>9519X 1/2</v>
          </cell>
          <cell r="B1885" t="str">
            <v>VIR 1</v>
          </cell>
          <cell r="C1885" t="str">
            <v>N</v>
          </cell>
          <cell r="D1885" t="str">
            <v>DRZ BRASS BALANCING VLV SOLDER</v>
          </cell>
          <cell r="E1885" t="str">
            <v>670779714639</v>
          </cell>
          <cell r="F1885" t="str">
            <v>BALV</v>
          </cell>
          <cell r="G1885" t="str">
            <v>BRASS DZR</v>
          </cell>
          <cell r="H1885">
            <v>121.57</v>
          </cell>
          <cell r="I1885">
            <v>279</v>
          </cell>
          <cell r="J1885">
            <v>42977</v>
          </cell>
          <cell r="K1885" t="str">
            <v>Italy</v>
          </cell>
          <cell r="L1885" t="str">
            <v>20</v>
          </cell>
          <cell r="M1885" t="str">
            <v>1.2</v>
          </cell>
        </row>
        <row r="1886">
          <cell r="A1886" t="str">
            <v>9527/29AB-CAP 1</v>
          </cell>
          <cell r="B1886" t="str">
            <v>VIR C</v>
          </cell>
          <cell r="C1886" t="str">
            <v>N</v>
          </cell>
          <cell r="D1886" t="str">
            <v>CAP for 9527AB/9529AB 1</v>
          </cell>
          <cell r="E1886" t="str">
            <v>670779712918</v>
          </cell>
          <cell r="F1886" t="str">
            <v>BALV</v>
          </cell>
          <cell r="H1886">
            <v>2.78</v>
          </cell>
          <cell r="I1886">
            <v>300</v>
          </cell>
          <cell r="J1886">
            <v>42569</v>
          </cell>
          <cell r="K1886" t="str">
            <v>China</v>
          </cell>
          <cell r="L1886" t="str">
            <v>1</v>
          </cell>
          <cell r="M1886" t="str">
            <v>0</v>
          </cell>
        </row>
        <row r="1887">
          <cell r="A1887" t="str">
            <v>9527/29AB-CAP 1/2 - 3/4</v>
          </cell>
          <cell r="B1887" t="str">
            <v>VIR C</v>
          </cell>
          <cell r="C1887" t="str">
            <v>N</v>
          </cell>
          <cell r="D1887" t="str">
            <v>CAP for 9527AB/9529AB 1/2 -3/4</v>
          </cell>
          <cell r="E1887" t="str">
            <v>670779712895</v>
          </cell>
          <cell r="F1887" t="str">
            <v>BALV</v>
          </cell>
          <cell r="H1887">
            <v>2.09</v>
          </cell>
          <cell r="I1887">
            <v>267</v>
          </cell>
          <cell r="J1887">
            <v>42569</v>
          </cell>
          <cell r="K1887" t="str">
            <v>China</v>
          </cell>
          <cell r="L1887" t="str">
            <v>1</v>
          </cell>
          <cell r="M1887" t="str">
            <v>0</v>
          </cell>
        </row>
        <row r="1888">
          <cell r="A1888" t="str">
            <v>9527/29AB-CAP 1-1/4 - 2</v>
          </cell>
          <cell r="B1888" t="str">
            <v>VIR C</v>
          </cell>
          <cell r="C1888" t="str">
            <v>N</v>
          </cell>
          <cell r="D1888" t="str">
            <v>CAP for 9527AB/9529AB 1-1/4 -2</v>
          </cell>
          <cell r="E1888" t="str">
            <v>670779712901</v>
          </cell>
          <cell r="F1888" t="str">
            <v>BALV</v>
          </cell>
          <cell r="H1888">
            <v>3.49</v>
          </cell>
          <cell r="I1888">
            <v>349</v>
          </cell>
          <cell r="J1888">
            <v>42566</v>
          </cell>
          <cell r="K1888" t="str">
            <v>China</v>
          </cell>
          <cell r="L1888" t="str">
            <v>1</v>
          </cell>
          <cell r="M1888" t="str">
            <v>0</v>
          </cell>
        </row>
        <row r="1889">
          <cell r="A1889" t="str">
            <v>9574P 10</v>
          </cell>
          <cell r="B1889" t="str">
            <v>ZETKAMA</v>
          </cell>
          <cell r="C1889" t="str">
            <v>N</v>
          </cell>
          <cell r="D1889" t="str">
            <v>IRON BALANCING VALVE FLANGED</v>
          </cell>
          <cell r="E1889" t="str">
            <v>670779954103</v>
          </cell>
          <cell r="F1889" t="str">
            <v>BALV</v>
          </cell>
          <cell r="G1889" t="str">
            <v>IRON</v>
          </cell>
          <cell r="H1889">
            <v>8213.82</v>
          </cell>
          <cell r="I1889">
            <v>29</v>
          </cell>
          <cell r="J1889">
            <v>40476</v>
          </cell>
          <cell r="K1889" t="str">
            <v>Poland</v>
          </cell>
          <cell r="L1889" t="str">
            <v>0</v>
          </cell>
          <cell r="M1889" t="str">
            <v>400</v>
          </cell>
        </row>
        <row r="1890">
          <cell r="A1890" t="str">
            <v>9574P 12</v>
          </cell>
          <cell r="B1890" t="str">
            <v>ZETKAMA</v>
          </cell>
          <cell r="C1890" t="str">
            <v>N</v>
          </cell>
          <cell r="D1890" t="str">
            <v>IRON BALANCING VALVE FLANGED</v>
          </cell>
          <cell r="E1890" t="str">
            <v>670779954127</v>
          </cell>
          <cell r="F1890" t="str">
            <v>BALV</v>
          </cell>
          <cell r="G1890" t="str">
            <v>IRON</v>
          </cell>
          <cell r="H1890">
            <v>11132.81</v>
          </cell>
          <cell r="I1890">
            <v>16</v>
          </cell>
          <cell r="J1890">
            <v>40476</v>
          </cell>
          <cell r="K1890" t="str">
            <v>Poland</v>
          </cell>
          <cell r="L1890" t="str">
            <v>0</v>
          </cell>
          <cell r="M1890" t="str">
            <v>569</v>
          </cell>
        </row>
        <row r="1891">
          <cell r="A1891" t="str">
            <v>9574P 14</v>
          </cell>
          <cell r="B1891" t="str">
            <v>ZETKAMA</v>
          </cell>
          <cell r="C1891" t="str">
            <v>N</v>
          </cell>
          <cell r="D1891" t="str">
            <v>IRON BALANCING VALVE FLANGED</v>
          </cell>
          <cell r="E1891" t="str">
            <v>670779726021</v>
          </cell>
          <cell r="F1891" t="str">
            <v>BALV</v>
          </cell>
          <cell r="G1891" t="str">
            <v>IRON</v>
          </cell>
          <cell r="H1891">
            <v>28060.61</v>
          </cell>
          <cell r="I1891">
            <v>4</v>
          </cell>
          <cell r="J1891">
            <v>44362</v>
          </cell>
          <cell r="K1891" t="str">
            <v>Poland</v>
          </cell>
          <cell r="L1891" t="str">
            <v>0</v>
          </cell>
          <cell r="M1891" t="str">
            <v>825</v>
          </cell>
        </row>
        <row r="1892">
          <cell r="A1892" t="str">
            <v>9574P 16</v>
          </cell>
          <cell r="B1892" t="str">
            <v>ZETKAMA</v>
          </cell>
          <cell r="C1892" t="str">
            <v>N</v>
          </cell>
          <cell r="D1892" t="str">
            <v>IRON BALANCING VALVE FLANGED</v>
          </cell>
          <cell r="E1892" t="str">
            <v>670779726038</v>
          </cell>
          <cell r="F1892" t="str">
            <v>BALV</v>
          </cell>
          <cell r="G1892" t="str">
            <v>IRON</v>
          </cell>
          <cell r="H1892">
            <v>41660.57</v>
          </cell>
          <cell r="I1892">
            <v>3</v>
          </cell>
          <cell r="J1892">
            <v>44362</v>
          </cell>
          <cell r="K1892" t="str">
            <v>Poland</v>
          </cell>
          <cell r="L1892" t="str">
            <v>0</v>
          </cell>
          <cell r="M1892" t="str">
            <v>1123</v>
          </cell>
        </row>
        <row r="1893">
          <cell r="A1893" t="str">
            <v>9574P 2</v>
          </cell>
          <cell r="B1893" t="str">
            <v>ZETKAMA</v>
          </cell>
          <cell r="C1893" t="str">
            <v>N</v>
          </cell>
          <cell r="D1893" t="str">
            <v>IRON BALANCING VALVE FLANGED</v>
          </cell>
          <cell r="E1893" t="str">
            <v>670779716381</v>
          </cell>
          <cell r="F1893" t="str">
            <v>BALV</v>
          </cell>
          <cell r="G1893" t="str">
            <v>IRON</v>
          </cell>
          <cell r="H1893">
            <v>587.05999999999995</v>
          </cell>
          <cell r="I1893">
            <v>143</v>
          </cell>
          <cell r="J1893">
            <v>43137</v>
          </cell>
          <cell r="K1893" t="str">
            <v>Poland</v>
          </cell>
          <cell r="L1893" t="str">
            <v>1</v>
          </cell>
          <cell r="M1893" t="str">
            <v>18.3</v>
          </cell>
        </row>
        <row r="1894">
          <cell r="A1894" t="str">
            <v>9574P 2-1/2</v>
          </cell>
          <cell r="B1894" t="str">
            <v>ZETKAMA</v>
          </cell>
          <cell r="C1894" t="str">
            <v>N</v>
          </cell>
          <cell r="D1894" t="str">
            <v>IRON BALANCING VALVE FLANGED</v>
          </cell>
          <cell r="E1894" t="str">
            <v>670779954257</v>
          </cell>
          <cell r="F1894" t="str">
            <v>BALV</v>
          </cell>
          <cell r="G1894" t="str">
            <v>IRON</v>
          </cell>
          <cell r="H1894">
            <v>879.77</v>
          </cell>
          <cell r="I1894">
            <v>310</v>
          </cell>
          <cell r="J1894">
            <v>40476</v>
          </cell>
          <cell r="K1894" t="str">
            <v>Poland</v>
          </cell>
          <cell r="L1894" t="str">
            <v>0</v>
          </cell>
          <cell r="M1894" t="str">
            <v>32</v>
          </cell>
        </row>
        <row r="1895">
          <cell r="A1895" t="str">
            <v>9574P 3</v>
          </cell>
          <cell r="B1895" t="str">
            <v>ZETKAMA</v>
          </cell>
          <cell r="C1895" t="str">
            <v>N</v>
          </cell>
          <cell r="D1895" t="str">
            <v>IRON BALANCING VALVE FLANGED</v>
          </cell>
          <cell r="E1895" t="str">
            <v>670779954301</v>
          </cell>
          <cell r="F1895" t="str">
            <v>BALV</v>
          </cell>
          <cell r="G1895" t="str">
            <v>IRON</v>
          </cell>
          <cell r="H1895">
            <v>1024.5</v>
          </cell>
          <cell r="I1895">
            <v>388</v>
          </cell>
          <cell r="J1895">
            <v>40476</v>
          </cell>
          <cell r="K1895" t="str">
            <v>Poland</v>
          </cell>
          <cell r="L1895" t="str">
            <v>0</v>
          </cell>
          <cell r="M1895" t="str">
            <v>42.8</v>
          </cell>
        </row>
        <row r="1896">
          <cell r="A1896" t="str">
            <v>9574P 4</v>
          </cell>
          <cell r="B1896" t="str">
            <v>ZETKAMA</v>
          </cell>
          <cell r="C1896" t="str">
            <v>N</v>
          </cell>
          <cell r="D1896" t="str">
            <v>IRON BALANCING VALVE FLANGED</v>
          </cell>
          <cell r="E1896" t="str">
            <v>670779954400</v>
          </cell>
          <cell r="F1896" t="str">
            <v>BALV</v>
          </cell>
          <cell r="G1896" t="str">
            <v>IRON</v>
          </cell>
          <cell r="H1896">
            <v>1408.28</v>
          </cell>
          <cell r="I1896">
            <v>199</v>
          </cell>
          <cell r="J1896">
            <v>40476</v>
          </cell>
          <cell r="K1896" t="str">
            <v>Poland</v>
          </cell>
          <cell r="L1896" t="str">
            <v>0</v>
          </cell>
          <cell r="M1896" t="str">
            <v>63.8</v>
          </cell>
        </row>
        <row r="1897">
          <cell r="A1897" t="str">
            <v>9574P 5</v>
          </cell>
          <cell r="B1897" t="str">
            <v>ZETKAMA</v>
          </cell>
          <cell r="C1897" t="str">
            <v>N</v>
          </cell>
          <cell r="D1897" t="str">
            <v>IRON BALANCING VALVE FLANGED</v>
          </cell>
          <cell r="E1897" t="str">
            <v>670779954509</v>
          </cell>
          <cell r="F1897" t="str">
            <v>BALV</v>
          </cell>
          <cell r="G1897" t="str">
            <v>IRON</v>
          </cell>
          <cell r="H1897">
            <v>1980.69</v>
          </cell>
          <cell r="I1897">
            <v>39</v>
          </cell>
          <cell r="J1897">
            <v>40476</v>
          </cell>
          <cell r="K1897" t="str">
            <v>Poland</v>
          </cell>
          <cell r="L1897" t="str">
            <v>0</v>
          </cell>
          <cell r="M1897" t="str">
            <v>85.4</v>
          </cell>
        </row>
        <row r="1898">
          <cell r="A1898" t="str">
            <v>9574P 6</v>
          </cell>
          <cell r="B1898" t="str">
            <v>ZETKAMA</v>
          </cell>
          <cell r="C1898" t="str">
            <v>N</v>
          </cell>
          <cell r="D1898" t="str">
            <v>IRON BALANCING VALVE FLANGED</v>
          </cell>
          <cell r="E1898" t="str">
            <v>670779954608</v>
          </cell>
          <cell r="F1898" t="str">
            <v>BALV</v>
          </cell>
          <cell r="G1898" t="str">
            <v>IRON</v>
          </cell>
          <cell r="H1898">
            <v>2484.81</v>
          </cell>
          <cell r="I1898">
            <v>77</v>
          </cell>
          <cell r="J1898">
            <v>40476</v>
          </cell>
          <cell r="K1898" t="str">
            <v>Poland</v>
          </cell>
          <cell r="L1898" t="str">
            <v>0</v>
          </cell>
          <cell r="M1898" t="str">
            <v>118.4</v>
          </cell>
        </row>
        <row r="1899">
          <cell r="A1899" t="str">
            <v>9574P 8</v>
          </cell>
          <cell r="B1899" t="str">
            <v>ZETKAMA</v>
          </cell>
          <cell r="C1899" t="str">
            <v>N</v>
          </cell>
          <cell r="D1899" t="str">
            <v>IRON BALANCING VALVE FLANGED</v>
          </cell>
          <cell r="E1899" t="str">
            <v>670779954806</v>
          </cell>
          <cell r="F1899" t="str">
            <v>BALV</v>
          </cell>
          <cell r="G1899" t="str">
            <v>IRON</v>
          </cell>
          <cell r="H1899">
            <v>5447.7</v>
          </cell>
          <cell r="I1899">
            <v>46</v>
          </cell>
          <cell r="J1899">
            <v>40476</v>
          </cell>
          <cell r="K1899" t="str">
            <v>Poland</v>
          </cell>
          <cell r="L1899" t="str">
            <v>0</v>
          </cell>
          <cell r="M1899" t="str">
            <v>268</v>
          </cell>
        </row>
        <row r="1900">
          <cell r="A1900" t="str">
            <v>9574P-HW 14 - 16</v>
          </cell>
          <cell r="B1900" t="str">
            <v>ZETKAMA</v>
          </cell>
          <cell r="C1900" t="str">
            <v>N</v>
          </cell>
          <cell r="D1900" t="str">
            <v>HANDWHEEL FOR 9574P 14-16</v>
          </cell>
          <cell r="E1900" t="str">
            <v>670779726045</v>
          </cell>
          <cell r="F1900" t="str">
            <v>BALV</v>
          </cell>
          <cell r="G1900" t="str">
            <v>POLYPROPYLENE</v>
          </cell>
          <cell r="H1900">
            <v>698.78</v>
          </cell>
          <cell r="I1900">
            <v>12</v>
          </cell>
          <cell r="J1900">
            <v>44362</v>
          </cell>
          <cell r="K1900" t="str">
            <v>Poland</v>
          </cell>
          <cell r="L1900" t="str">
            <v>0</v>
          </cell>
          <cell r="M1900" t="str">
            <v>0</v>
          </cell>
        </row>
        <row r="1901">
          <cell r="A1901" t="str">
            <v>9574P-HW 2-1/2 - 6</v>
          </cell>
          <cell r="B1901" t="str">
            <v>ZETKAMA</v>
          </cell>
          <cell r="C1901" t="str">
            <v>N</v>
          </cell>
          <cell r="D1901" t="str">
            <v>HANDWHEEL 9574P 2-1/2-6</v>
          </cell>
          <cell r="F1901" t="str">
            <v>BALV</v>
          </cell>
          <cell r="G1901" t="str">
            <v>POLYPROPYLENE</v>
          </cell>
          <cell r="H1901">
            <v>53.34</v>
          </cell>
          <cell r="I1901">
            <v>57</v>
          </cell>
          <cell r="J1901">
            <v>41717</v>
          </cell>
          <cell r="K1901" t="str">
            <v>Poland</v>
          </cell>
          <cell r="L1901" t="str">
            <v>20</v>
          </cell>
          <cell r="M1901" t="str">
            <v>0.292</v>
          </cell>
        </row>
        <row r="1902">
          <cell r="A1902" t="str">
            <v>9574P-HW 8 - 12</v>
          </cell>
          <cell r="B1902" t="str">
            <v>ZETKAMA</v>
          </cell>
          <cell r="C1902" t="str">
            <v>N</v>
          </cell>
          <cell r="D1902" t="str">
            <v>HANDWHEEL 9574P 8-12</v>
          </cell>
          <cell r="F1902" t="str">
            <v>BALV</v>
          </cell>
          <cell r="G1902" t="str">
            <v>POLYPROPYLENE</v>
          </cell>
          <cell r="H1902">
            <v>203.28</v>
          </cell>
          <cell r="I1902">
            <v>6</v>
          </cell>
          <cell r="J1902">
            <v>41717</v>
          </cell>
          <cell r="K1902" t="str">
            <v>Poland</v>
          </cell>
          <cell r="L1902" t="str">
            <v>0</v>
          </cell>
          <cell r="M1902" t="str">
            <v>3.36</v>
          </cell>
        </row>
        <row r="1903">
          <cell r="A1903" t="str">
            <v>95INSL 1</v>
          </cell>
          <cell r="B1903" t="str">
            <v>VIR 1</v>
          </cell>
          <cell r="C1903" t="str">
            <v>N</v>
          </cell>
          <cell r="D1903" t="str">
            <v>INSULATION CLAMSHELL 9517/9519</v>
          </cell>
          <cell r="E1903" t="str">
            <v>670779709307</v>
          </cell>
          <cell r="F1903" t="str">
            <v>BALV</v>
          </cell>
          <cell r="H1903">
            <v>39.83</v>
          </cell>
          <cell r="I1903">
            <v>144</v>
          </cell>
          <cell r="J1903">
            <v>41779</v>
          </cell>
          <cell r="K1903" t="str">
            <v>Italy</v>
          </cell>
          <cell r="L1903" t="str">
            <v>1</v>
          </cell>
          <cell r="M1903" t="str">
            <v>0.18</v>
          </cell>
        </row>
        <row r="1904">
          <cell r="A1904" t="str">
            <v>95INSL 1/2</v>
          </cell>
          <cell r="B1904" t="str">
            <v>VIR 1</v>
          </cell>
          <cell r="C1904" t="str">
            <v>N</v>
          </cell>
          <cell r="D1904" t="str">
            <v>INSULATION CLAMSHELL 9517/9519</v>
          </cell>
          <cell r="E1904" t="str">
            <v>670779709284</v>
          </cell>
          <cell r="F1904" t="str">
            <v>BALV</v>
          </cell>
          <cell r="H1904">
            <v>35.6</v>
          </cell>
          <cell r="I1904">
            <v>115</v>
          </cell>
          <cell r="J1904">
            <v>41779</v>
          </cell>
          <cell r="K1904" t="str">
            <v>Italy</v>
          </cell>
          <cell r="L1904" t="str">
            <v>1</v>
          </cell>
          <cell r="M1904" t="str">
            <v>0.16</v>
          </cell>
        </row>
        <row r="1905">
          <cell r="A1905" t="str">
            <v>95INSL 1-1/2</v>
          </cell>
          <cell r="B1905" t="str">
            <v>VIR 1</v>
          </cell>
          <cell r="C1905" t="str">
            <v>N</v>
          </cell>
          <cell r="D1905" t="str">
            <v>INSULATION CLAMSHELL 9517/9519</v>
          </cell>
          <cell r="E1905" t="str">
            <v>670779709321</v>
          </cell>
          <cell r="F1905" t="str">
            <v>BALV</v>
          </cell>
          <cell r="H1905">
            <v>47.54</v>
          </cell>
          <cell r="I1905">
            <v>120</v>
          </cell>
          <cell r="J1905">
            <v>41779</v>
          </cell>
          <cell r="K1905" t="str">
            <v>Italy</v>
          </cell>
          <cell r="L1905" t="str">
            <v>1</v>
          </cell>
          <cell r="M1905" t="str">
            <v>0.21</v>
          </cell>
        </row>
        <row r="1906">
          <cell r="A1906" t="str">
            <v>95INSL 1-1/4</v>
          </cell>
          <cell r="B1906" t="str">
            <v>VIR 1</v>
          </cell>
          <cell r="C1906" t="str">
            <v>N</v>
          </cell>
          <cell r="D1906" t="str">
            <v>INSULATION CLAMSHELL 9517/9519</v>
          </cell>
          <cell r="E1906" t="str">
            <v>670779709314</v>
          </cell>
          <cell r="F1906" t="str">
            <v>BALV</v>
          </cell>
          <cell r="H1906">
            <v>45.18</v>
          </cell>
          <cell r="I1906">
            <v>70</v>
          </cell>
          <cell r="J1906">
            <v>41779</v>
          </cell>
          <cell r="K1906" t="str">
            <v>Italy</v>
          </cell>
          <cell r="L1906" t="str">
            <v>1</v>
          </cell>
          <cell r="M1906" t="str">
            <v>0.20</v>
          </cell>
        </row>
        <row r="1907">
          <cell r="A1907" t="str">
            <v>95INSL 2</v>
          </cell>
          <cell r="B1907" t="str">
            <v>VIR 1</v>
          </cell>
          <cell r="C1907" t="str">
            <v>N</v>
          </cell>
          <cell r="D1907" t="str">
            <v>INSULATION CLAMSHELL 9517/9519</v>
          </cell>
          <cell r="E1907" t="str">
            <v>670779709338</v>
          </cell>
          <cell r="F1907" t="str">
            <v>BALV</v>
          </cell>
          <cell r="H1907">
            <v>55.24</v>
          </cell>
          <cell r="I1907">
            <v>105</v>
          </cell>
          <cell r="J1907">
            <v>41779</v>
          </cell>
          <cell r="K1907" t="str">
            <v>Italy</v>
          </cell>
          <cell r="L1907" t="str">
            <v>1</v>
          </cell>
          <cell r="M1907" t="str">
            <v>0.24</v>
          </cell>
        </row>
        <row r="1908">
          <cell r="A1908" t="str">
            <v>95INSL 3/4</v>
          </cell>
          <cell r="B1908" t="str">
            <v>VIR 1</v>
          </cell>
          <cell r="C1908" t="str">
            <v>N</v>
          </cell>
          <cell r="D1908" t="str">
            <v>INSULATION CLAMSHELL 9517/9519</v>
          </cell>
          <cell r="E1908" t="str">
            <v>670779709291</v>
          </cell>
          <cell r="F1908" t="str">
            <v>BALV</v>
          </cell>
          <cell r="H1908">
            <v>37.659999999999997</v>
          </cell>
          <cell r="I1908">
            <v>335</v>
          </cell>
          <cell r="J1908">
            <v>41779</v>
          </cell>
          <cell r="K1908" t="str">
            <v>Italy</v>
          </cell>
          <cell r="L1908" t="str">
            <v>1</v>
          </cell>
          <cell r="M1908" t="str">
            <v>0.17</v>
          </cell>
        </row>
        <row r="1909">
          <cell r="A1909" t="str">
            <v>95TP/BLUE 1/4</v>
          </cell>
          <cell r="B1909" t="str">
            <v>VIR C</v>
          </cell>
          <cell r="C1909" t="str">
            <v>N</v>
          </cell>
          <cell r="D1909" t="str">
            <v>REPLACEMENT TEST POINT BLUE</v>
          </cell>
          <cell r="E1909" t="str">
            <v>670779919027</v>
          </cell>
          <cell r="F1909" t="str">
            <v>BALV</v>
          </cell>
          <cell r="H1909">
            <v>11.69</v>
          </cell>
          <cell r="I1909">
            <v>1618</v>
          </cell>
          <cell r="J1909">
            <v>40476</v>
          </cell>
          <cell r="K1909" t="str">
            <v>China</v>
          </cell>
          <cell r="L1909" t="str">
            <v>500</v>
          </cell>
          <cell r="M1909" t="str">
            <v>0.6</v>
          </cell>
        </row>
        <row r="1910">
          <cell r="A1910" t="str">
            <v>95TP/RED 1/4</v>
          </cell>
          <cell r="B1910" t="str">
            <v>VIR C</v>
          </cell>
          <cell r="C1910" t="str">
            <v>N</v>
          </cell>
          <cell r="D1910" t="str">
            <v>REPLACEMENT TEST POINT RED</v>
          </cell>
          <cell r="E1910" t="str">
            <v>670779921020</v>
          </cell>
          <cell r="F1910" t="str">
            <v>BALV</v>
          </cell>
          <cell r="H1910">
            <v>11.69</v>
          </cell>
          <cell r="I1910">
            <v>1335</v>
          </cell>
          <cell r="J1910">
            <v>40476</v>
          </cell>
          <cell r="K1910" t="str">
            <v>China</v>
          </cell>
          <cell r="L1910" t="str">
            <v>500</v>
          </cell>
          <cell r="M1910" t="str">
            <v>0.6</v>
          </cell>
        </row>
        <row r="1911">
          <cell r="A1911" t="str">
            <v>95TP-DC 1/4</v>
          </cell>
          <cell r="B1911" t="str">
            <v>VIR 1</v>
          </cell>
          <cell r="C1911" t="str">
            <v>N</v>
          </cell>
          <cell r="D1911" t="str">
            <v>TEST POINT DRAIN CAPS</v>
          </cell>
          <cell r="E1911" t="str">
            <v>670779917023</v>
          </cell>
          <cell r="F1911" t="str">
            <v>BALV</v>
          </cell>
          <cell r="H1911">
            <v>2.71</v>
          </cell>
          <cell r="I1911">
            <v>0</v>
          </cell>
          <cell r="J1911">
            <v>40476</v>
          </cell>
          <cell r="K1911" t="str">
            <v>Italy</v>
          </cell>
          <cell r="L1911" t="str">
            <v>1</v>
          </cell>
          <cell r="M1911" t="str">
            <v>0.2</v>
          </cell>
        </row>
        <row r="1912">
          <cell r="A1912" t="str">
            <v>95TP-EX 1/4</v>
          </cell>
          <cell r="B1912" t="str">
            <v>VIR C</v>
          </cell>
          <cell r="C1912" t="str">
            <v>N</v>
          </cell>
          <cell r="D1912" t="str">
            <v>TEST POINT EXTENSION</v>
          </cell>
          <cell r="E1912" t="str">
            <v>670779895024</v>
          </cell>
          <cell r="F1912" t="str">
            <v>BALV</v>
          </cell>
          <cell r="H1912">
            <v>10.38</v>
          </cell>
          <cell r="I1912">
            <v>923</v>
          </cell>
          <cell r="J1912">
            <v>40476</v>
          </cell>
          <cell r="K1912" t="str">
            <v>China</v>
          </cell>
          <cell r="L1912" t="str">
            <v>250</v>
          </cell>
          <cell r="M1912" t="str">
            <v>0.12</v>
          </cell>
        </row>
        <row r="1913">
          <cell r="A1913" t="str">
            <v>95TP-SD 1/4</v>
          </cell>
          <cell r="B1913" t="str">
            <v>VIR 1</v>
          </cell>
          <cell r="C1913" t="str">
            <v>N</v>
          </cell>
          <cell r="D1913" t="str">
            <v>TEST POINT C/W DRN FITTING RED</v>
          </cell>
          <cell r="E1913" t="str">
            <v>670779893020</v>
          </cell>
          <cell r="F1913" t="str">
            <v>BALV</v>
          </cell>
          <cell r="H1913">
            <v>37.9</v>
          </cell>
          <cell r="I1913">
            <v>48</v>
          </cell>
          <cell r="J1913">
            <v>40476</v>
          </cell>
          <cell r="K1913" t="str">
            <v>Italy</v>
          </cell>
          <cell r="L1913" t="str">
            <v>1</v>
          </cell>
          <cell r="M1913" t="str">
            <v>0.36</v>
          </cell>
        </row>
        <row r="1914">
          <cell r="A1914" t="str">
            <v>9707IBV 050 050E050E</v>
          </cell>
          <cell r="B1914" t="str">
            <v>ASMVIR1</v>
          </cell>
          <cell r="C1914" t="str">
            <v>N</v>
          </cell>
          <cell r="D1914" t="str">
            <v>PICV C/W IBV ExE 1/2</v>
          </cell>
          <cell r="F1914" t="str">
            <v>BALV</v>
          </cell>
          <cell r="G1914" t="str">
            <v>BRASS DZR</v>
          </cell>
          <cell r="H1914">
            <v>295.88</v>
          </cell>
          <cell r="I1914">
            <v>0</v>
          </cell>
          <cell r="J1914">
            <v>44621</v>
          </cell>
          <cell r="K1914" t="str">
            <v>Italy</v>
          </cell>
          <cell r="L1914" t="str">
            <v>20</v>
          </cell>
        </row>
        <row r="1915">
          <cell r="A1915" t="str">
            <v>9707IBV 050 050F050F</v>
          </cell>
          <cell r="B1915" t="str">
            <v>ASMVIR1</v>
          </cell>
          <cell r="C1915" t="str">
            <v>N</v>
          </cell>
          <cell r="D1915" t="str">
            <v>PICV C/W IBV FxF 1/2</v>
          </cell>
          <cell r="F1915" t="str">
            <v>BALV</v>
          </cell>
          <cell r="G1915" t="str">
            <v>BRASS DZR</v>
          </cell>
          <cell r="H1915">
            <v>295.88</v>
          </cell>
          <cell r="I1915">
            <v>0</v>
          </cell>
          <cell r="J1915">
            <v>43559</v>
          </cell>
          <cell r="K1915" t="str">
            <v>Italy</v>
          </cell>
          <cell r="L1915" t="str">
            <v>20</v>
          </cell>
        </row>
        <row r="1916">
          <cell r="A1916" t="str">
            <v>9707IBV 050 050F050P</v>
          </cell>
          <cell r="B1916" t="str">
            <v>ASMVIR1</v>
          </cell>
          <cell r="C1916" t="str">
            <v>N</v>
          </cell>
          <cell r="D1916" t="str">
            <v>PICV C/W IBV PxF 1/2</v>
          </cell>
          <cell r="F1916" t="str">
            <v>BALV</v>
          </cell>
          <cell r="G1916" t="str">
            <v>BRASS DZR</v>
          </cell>
          <cell r="H1916">
            <v>310.7</v>
          </cell>
          <cell r="I1916">
            <v>0</v>
          </cell>
          <cell r="J1916">
            <v>43563</v>
          </cell>
          <cell r="K1916" t="str">
            <v>Italy</v>
          </cell>
          <cell r="L1916" t="str">
            <v>20</v>
          </cell>
        </row>
        <row r="1917">
          <cell r="A1917" t="str">
            <v>9707IBV 050 050M050E</v>
          </cell>
          <cell r="B1917" t="str">
            <v>ASMVIR1</v>
          </cell>
          <cell r="C1917" t="str">
            <v>N</v>
          </cell>
          <cell r="D1917" t="str">
            <v>PICV C/W IBV ExM 1/2</v>
          </cell>
          <cell r="F1917" t="str">
            <v>BALV</v>
          </cell>
          <cell r="G1917" t="str">
            <v>BRASS DZR</v>
          </cell>
          <cell r="H1917">
            <v>295.88</v>
          </cell>
          <cell r="I1917">
            <v>0</v>
          </cell>
          <cell r="J1917">
            <v>43600</v>
          </cell>
          <cell r="K1917" t="str">
            <v>Italy</v>
          </cell>
          <cell r="L1917" t="str">
            <v>20</v>
          </cell>
        </row>
        <row r="1918">
          <cell r="A1918" t="str">
            <v>9707IBV 050 050M050F</v>
          </cell>
          <cell r="B1918" t="str">
            <v>ASMVIR1</v>
          </cell>
          <cell r="C1918" t="str">
            <v>N</v>
          </cell>
          <cell r="D1918" t="str">
            <v>PICV C/W IBV FxM 1/2</v>
          </cell>
          <cell r="F1918" t="str">
            <v>BALV</v>
          </cell>
          <cell r="G1918" t="str">
            <v>BRASS DZR</v>
          </cell>
          <cell r="H1918">
            <v>295.88</v>
          </cell>
          <cell r="I1918">
            <v>0</v>
          </cell>
          <cell r="J1918">
            <v>43553</v>
          </cell>
          <cell r="K1918" t="str">
            <v>Italy</v>
          </cell>
          <cell r="L1918" t="str">
            <v>20</v>
          </cell>
        </row>
        <row r="1919">
          <cell r="A1919" t="str">
            <v>9707IBV 050 050M050P</v>
          </cell>
          <cell r="B1919" t="str">
            <v>ASMVIR1</v>
          </cell>
          <cell r="C1919" t="str">
            <v>N</v>
          </cell>
          <cell r="D1919" t="str">
            <v>PICV C/W IBV PxM 1/2</v>
          </cell>
          <cell r="F1919" t="str">
            <v>BALV</v>
          </cell>
          <cell r="G1919" t="str">
            <v>BRASS DZR</v>
          </cell>
          <cell r="H1919">
            <v>310.7</v>
          </cell>
          <cell r="I1919">
            <v>0</v>
          </cell>
          <cell r="J1919">
            <v>43563</v>
          </cell>
          <cell r="K1919" t="str">
            <v>Italy</v>
          </cell>
          <cell r="L1919" t="str">
            <v>20</v>
          </cell>
        </row>
        <row r="1920">
          <cell r="A1920" t="str">
            <v>9707IBV 050 050M050S</v>
          </cell>
          <cell r="B1920" t="str">
            <v>ASMVIR1</v>
          </cell>
          <cell r="C1920" t="str">
            <v>N</v>
          </cell>
          <cell r="D1920" t="str">
            <v>PICV C/W IBV SxMNPT 1/2</v>
          </cell>
          <cell r="F1920" t="str">
            <v>BALV</v>
          </cell>
          <cell r="G1920" t="str">
            <v>BRASS DZR</v>
          </cell>
          <cell r="H1920">
            <v>295.88</v>
          </cell>
          <cell r="I1920">
            <v>0</v>
          </cell>
          <cell r="J1920">
            <v>43523</v>
          </cell>
          <cell r="K1920" t="str">
            <v>Italy</v>
          </cell>
          <cell r="L1920" t="str">
            <v>20</v>
          </cell>
          <cell r="M1920" t="str">
            <v>1.55</v>
          </cell>
        </row>
        <row r="1921">
          <cell r="A1921" t="str">
            <v>9707IBV 050 050S050S</v>
          </cell>
          <cell r="B1921" t="str">
            <v>ASMVIR1</v>
          </cell>
          <cell r="C1921" t="str">
            <v>N</v>
          </cell>
          <cell r="D1921" t="str">
            <v>PICV C/W IBV SxS 1/2</v>
          </cell>
          <cell r="F1921" t="str">
            <v>BALV</v>
          </cell>
          <cell r="G1921" t="str">
            <v>BRASS DZR</v>
          </cell>
          <cell r="H1921">
            <v>295.88</v>
          </cell>
          <cell r="I1921">
            <v>0</v>
          </cell>
          <cell r="J1921">
            <v>43432</v>
          </cell>
          <cell r="K1921" t="str">
            <v>Italy</v>
          </cell>
          <cell r="L1921" t="str">
            <v>20</v>
          </cell>
          <cell r="M1921" t="str">
            <v>1.5</v>
          </cell>
        </row>
        <row r="1922">
          <cell r="A1922" t="str">
            <v>9707IBV 075 050E050E</v>
          </cell>
          <cell r="B1922" t="str">
            <v>ASMVIR1</v>
          </cell>
          <cell r="C1922" t="str">
            <v>N</v>
          </cell>
          <cell r="D1922" t="str">
            <v>PICV C/W IBV ExE 1/2-HighFlow</v>
          </cell>
          <cell r="F1922" t="str">
            <v>BALV</v>
          </cell>
          <cell r="G1922" t="str">
            <v>BRASS DZR</v>
          </cell>
          <cell r="H1922">
            <v>341.91</v>
          </cell>
          <cell r="I1922">
            <v>0</v>
          </cell>
          <cell r="J1922">
            <v>44621</v>
          </cell>
          <cell r="K1922" t="str">
            <v>Italy</v>
          </cell>
          <cell r="L1922" t="str">
            <v>15</v>
          </cell>
        </row>
        <row r="1923">
          <cell r="A1923" t="str">
            <v>9707IBV 075 050F050F</v>
          </cell>
          <cell r="B1923" t="str">
            <v>ASMVIR1</v>
          </cell>
          <cell r="C1923" t="str">
            <v>N</v>
          </cell>
          <cell r="D1923" t="str">
            <v>PICV C/W IBV FxF 1/2-HighFlow</v>
          </cell>
          <cell r="F1923" t="str">
            <v>BALV</v>
          </cell>
          <cell r="G1923" t="str">
            <v>BRASS DZR</v>
          </cell>
          <cell r="H1923">
            <v>341.91</v>
          </cell>
          <cell r="I1923">
            <v>0</v>
          </cell>
          <cell r="J1923">
            <v>43559</v>
          </cell>
          <cell r="K1923" t="str">
            <v>Italy</v>
          </cell>
          <cell r="L1923" t="str">
            <v>15</v>
          </cell>
        </row>
        <row r="1924">
          <cell r="A1924" t="str">
            <v>9707IBV 075 050F050P</v>
          </cell>
          <cell r="B1924" t="str">
            <v>ASMVIR1</v>
          </cell>
          <cell r="C1924" t="str">
            <v>N</v>
          </cell>
          <cell r="D1924" t="str">
            <v>PICV C/W IBV PxF 1/2-HighFlow</v>
          </cell>
          <cell r="F1924" t="str">
            <v>BALV</v>
          </cell>
          <cell r="G1924" t="str">
            <v>BRASS DZR</v>
          </cell>
          <cell r="H1924">
            <v>359</v>
          </cell>
          <cell r="I1924">
            <v>0</v>
          </cell>
          <cell r="J1924">
            <v>43563</v>
          </cell>
          <cell r="K1924" t="str">
            <v>Italy</v>
          </cell>
          <cell r="L1924" t="str">
            <v>15</v>
          </cell>
        </row>
        <row r="1925">
          <cell r="A1925" t="str">
            <v>9707IBV 075 050M050E</v>
          </cell>
          <cell r="B1925" t="str">
            <v>ASMVIR1</v>
          </cell>
          <cell r="C1925" t="str">
            <v>N</v>
          </cell>
          <cell r="D1925" t="str">
            <v>PICV C/W IBV ExM 1/2-HighFlow</v>
          </cell>
          <cell r="F1925" t="str">
            <v>BALV</v>
          </cell>
          <cell r="G1925" t="str">
            <v>BRASS DZR</v>
          </cell>
          <cell r="H1925">
            <v>341.91</v>
          </cell>
          <cell r="I1925">
            <v>0</v>
          </cell>
          <cell r="J1925">
            <v>43600</v>
          </cell>
          <cell r="K1925" t="str">
            <v>Italy</v>
          </cell>
          <cell r="L1925" t="str">
            <v>15</v>
          </cell>
        </row>
        <row r="1926">
          <cell r="A1926" t="str">
            <v>9707IBV 075 050M050F</v>
          </cell>
          <cell r="B1926" t="str">
            <v>ASMVIR1</v>
          </cell>
          <cell r="C1926" t="str">
            <v>N</v>
          </cell>
          <cell r="D1926" t="str">
            <v>PICV C/W IBV FxM 1/2-HighFlow</v>
          </cell>
          <cell r="F1926" t="str">
            <v>BALV</v>
          </cell>
          <cell r="G1926" t="str">
            <v>BRASS DZR</v>
          </cell>
          <cell r="H1926">
            <v>341.91</v>
          </cell>
          <cell r="I1926">
            <v>0</v>
          </cell>
          <cell r="J1926">
            <v>43553</v>
          </cell>
          <cell r="K1926" t="str">
            <v>Italy</v>
          </cell>
          <cell r="L1926" t="str">
            <v>15</v>
          </cell>
        </row>
        <row r="1927">
          <cell r="A1927" t="str">
            <v>9707IBV 075 050M050P</v>
          </cell>
          <cell r="B1927" t="str">
            <v>ASMVIR1</v>
          </cell>
          <cell r="C1927" t="str">
            <v>N</v>
          </cell>
          <cell r="D1927" t="str">
            <v>PICV C/W IBV PxM 1/2-HighFlow</v>
          </cell>
          <cell r="F1927" t="str">
            <v>BALV</v>
          </cell>
          <cell r="G1927" t="str">
            <v>BRASS DZR</v>
          </cell>
          <cell r="H1927">
            <v>359</v>
          </cell>
          <cell r="I1927">
            <v>0</v>
          </cell>
          <cell r="J1927">
            <v>43563</v>
          </cell>
          <cell r="K1927" t="str">
            <v>Italy</v>
          </cell>
          <cell r="L1927" t="str">
            <v>15</v>
          </cell>
        </row>
        <row r="1928">
          <cell r="A1928" t="str">
            <v>9707IBV 075 050M050S</v>
          </cell>
          <cell r="B1928" t="str">
            <v>ASMVIR1</v>
          </cell>
          <cell r="C1928" t="str">
            <v>N</v>
          </cell>
          <cell r="D1928" t="str">
            <v>PICV C/W IBV SxMNPT 1/2-HiFlow</v>
          </cell>
          <cell r="F1928" t="str">
            <v>BALV</v>
          </cell>
          <cell r="G1928" t="str">
            <v>BRASS DZR</v>
          </cell>
          <cell r="H1928">
            <v>341.91</v>
          </cell>
          <cell r="I1928">
            <v>0</v>
          </cell>
          <cell r="J1928">
            <v>43523</v>
          </cell>
          <cell r="K1928" t="str">
            <v>Italy</v>
          </cell>
          <cell r="L1928" t="str">
            <v>15</v>
          </cell>
          <cell r="M1928" t="str">
            <v>2.09</v>
          </cell>
        </row>
        <row r="1929">
          <cell r="A1929" t="str">
            <v>9707IBV 075 050M075F</v>
          </cell>
          <cell r="B1929" t="str">
            <v>ASMVIR1</v>
          </cell>
          <cell r="C1929" t="str">
            <v>N</v>
          </cell>
          <cell r="D1929" t="str">
            <v>PICV C/W IBV FxM 3/4 -DS1</v>
          </cell>
          <cell r="F1929" t="str">
            <v>BALV</v>
          </cell>
          <cell r="G1929" t="str">
            <v>BRASS DZR</v>
          </cell>
          <cell r="H1929">
            <v>355.29</v>
          </cell>
          <cell r="I1929">
            <v>0</v>
          </cell>
          <cell r="J1929">
            <v>43861</v>
          </cell>
          <cell r="K1929" t="str">
            <v>Italy</v>
          </cell>
          <cell r="L1929" t="str">
            <v>15</v>
          </cell>
        </row>
        <row r="1930">
          <cell r="A1930" t="str">
            <v>9707IBV 075 050S050S</v>
          </cell>
          <cell r="B1930" t="str">
            <v>ASMVIR1</v>
          </cell>
          <cell r="C1930" t="str">
            <v>N</v>
          </cell>
          <cell r="D1930" t="str">
            <v>PICV C/W IBV SxS 1/2-Highflow</v>
          </cell>
          <cell r="F1930" t="str">
            <v>BALV</v>
          </cell>
          <cell r="G1930" t="str">
            <v>BRASS DZR</v>
          </cell>
          <cell r="H1930">
            <v>341.91</v>
          </cell>
          <cell r="I1930">
            <v>0</v>
          </cell>
          <cell r="J1930">
            <v>43489</v>
          </cell>
          <cell r="K1930" t="str">
            <v>Italy</v>
          </cell>
          <cell r="L1930" t="str">
            <v>15</v>
          </cell>
          <cell r="M1930" t="str">
            <v>2.05</v>
          </cell>
        </row>
        <row r="1931">
          <cell r="A1931" t="str">
            <v>9707IBV 075 075E075E</v>
          </cell>
          <cell r="B1931" t="str">
            <v>ASMVIR1</v>
          </cell>
          <cell r="C1931" t="str">
            <v>N</v>
          </cell>
          <cell r="D1931" t="str">
            <v>PICV C/W IBV ExE 3/4</v>
          </cell>
          <cell r="F1931" t="str">
            <v>BALV</v>
          </cell>
          <cell r="G1931" t="str">
            <v>BRASS DZR</v>
          </cell>
          <cell r="H1931">
            <v>355.29</v>
          </cell>
          <cell r="I1931">
            <v>0</v>
          </cell>
          <cell r="J1931">
            <v>44621</v>
          </cell>
          <cell r="K1931" t="str">
            <v>Italy</v>
          </cell>
          <cell r="L1931" t="str">
            <v>15</v>
          </cell>
        </row>
        <row r="1932">
          <cell r="A1932" t="str">
            <v>9707IBV 075 075F075F</v>
          </cell>
          <cell r="B1932" t="str">
            <v>ASMVIR1</v>
          </cell>
          <cell r="C1932" t="str">
            <v>N</v>
          </cell>
          <cell r="D1932" t="str">
            <v>PICV C/W IBV FxF 3/4</v>
          </cell>
          <cell r="F1932" t="str">
            <v>BALV</v>
          </cell>
          <cell r="G1932" t="str">
            <v>BRASS DZR</v>
          </cell>
          <cell r="H1932">
            <v>355.29</v>
          </cell>
          <cell r="I1932">
            <v>0</v>
          </cell>
          <cell r="J1932">
            <v>43559</v>
          </cell>
          <cell r="K1932" t="str">
            <v>Italy</v>
          </cell>
          <cell r="L1932" t="str">
            <v>15</v>
          </cell>
        </row>
        <row r="1933">
          <cell r="A1933" t="str">
            <v>9707IBV 075 075F075P</v>
          </cell>
          <cell r="B1933" t="str">
            <v>ASMVIR1</v>
          </cell>
          <cell r="C1933" t="str">
            <v>N</v>
          </cell>
          <cell r="D1933" t="str">
            <v>PICV C/W IBV PxF 3/4</v>
          </cell>
          <cell r="F1933" t="str">
            <v>BALV</v>
          </cell>
          <cell r="G1933" t="str">
            <v>BRASS DZR</v>
          </cell>
          <cell r="H1933">
            <v>373.04</v>
          </cell>
          <cell r="I1933">
            <v>0</v>
          </cell>
          <cell r="J1933">
            <v>43563</v>
          </cell>
          <cell r="K1933" t="str">
            <v>Italy</v>
          </cell>
          <cell r="L1933" t="str">
            <v>15</v>
          </cell>
        </row>
        <row r="1934">
          <cell r="A1934" t="str">
            <v>9707IBV 075 075M075E</v>
          </cell>
          <cell r="B1934" t="str">
            <v>ASMVIR1</v>
          </cell>
          <cell r="C1934" t="str">
            <v>N</v>
          </cell>
          <cell r="D1934" t="str">
            <v>PICV C/W IBV ExM 3/4</v>
          </cell>
          <cell r="F1934" t="str">
            <v>BALV</v>
          </cell>
          <cell r="G1934" t="str">
            <v>BRASS DZR</v>
          </cell>
          <cell r="H1934">
            <v>355.29</v>
          </cell>
          <cell r="I1934">
            <v>0</v>
          </cell>
          <cell r="J1934">
            <v>43600</v>
          </cell>
          <cell r="K1934" t="str">
            <v>Italy</v>
          </cell>
          <cell r="L1934" t="str">
            <v>15</v>
          </cell>
        </row>
        <row r="1935">
          <cell r="A1935" t="str">
            <v>9707IBV 075 075M075F</v>
          </cell>
          <cell r="B1935" t="str">
            <v>ASMVIR1</v>
          </cell>
          <cell r="C1935" t="str">
            <v>N</v>
          </cell>
          <cell r="D1935" t="str">
            <v>PICV C/W IBV FxM 3/4</v>
          </cell>
          <cell r="F1935" t="str">
            <v>BALV</v>
          </cell>
          <cell r="G1935" t="str">
            <v>BRASS DZR</v>
          </cell>
          <cell r="H1935">
            <v>355.29</v>
          </cell>
          <cell r="I1935">
            <v>0</v>
          </cell>
          <cell r="J1935">
            <v>43553</v>
          </cell>
          <cell r="K1935" t="str">
            <v>Italy</v>
          </cell>
          <cell r="L1935" t="str">
            <v>15</v>
          </cell>
        </row>
        <row r="1936">
          <cell r="A1936" t="str">
            <v>9707IBV 075 075M075P</v>
          </cell>
          <cell r="B1936" t="str">
            <v>ASMVIR1</v>
          </cell>
          <cell r="C1936" t="str">
            <v>N</v>
          </cell>
          <cell r="D1936" t="str">
            <v>PICV C/W IBV PxM 3/4</v>
          </cell>
          <cell r="F1936" t="str">
            <v>BALV</v>
          </cell>
          <cell r="G1936" t="str">
            <v>BRASS DZR</v>
          </cell>
          <cell r="H1936">
            <v>373.04</v>
          </cell>
          <cell r="I1936">
            <v>0</v>
          </cell>
          <cell r="J1936">
            <v>43563</v>
          </cell>
          <cell r="K1936" t="str">
            <v>Italy</v>
          </cell>
          <cell r="L1936" t="str">
            <v>15</v>
          </cell>
        </row>
        <row r="1937">
          <cell r="A1937" t="str">
            <v>9707IBV 075 075M075S</v>
          </cell>
          <cell r="B1937" t="str">
            <v>ASMVIR1</v>
          </cell>
          <cell r="C1937" t="str">
            <v>N</v>
          </cell>
          <cell r="D1937" t="str">
            <v>PICV C/W IBV SxMNPT 3/4</v>
          </cell>
          <cell r="F1937" t="str">
            <v>BALV</v>
          </cell>
          <cell r="G1937" t="str">
            <v>BRASS DZR</v>
          </cell>
          <cell r="H1937">
            <v>355.29</v>
          </cell>
          <cell r="I1937">
            <v>0</v>
          </cell>
          <cell r="J1937">
            <v>43523</v>
          </cell>
          <cell r="K1937" t="str">
            <v>Italy</v>
          </cell>
          <cell r="L1937" t="str">
            <v>15</v>
          </cell>
          <cell r="M1937" t="str">
            <v>2.13</v>
          </cell>
        </row>
        <row r="1938">
          <cell r="A1938" t="str">
            <v>9707IBV 075 075S075S</v>
          </cell>
          <cell r="B1938" t="str">
            <v>ASMVIR1</v>
          </cell>
          <cell r="C1938" t="str">
            <v>N</v>
          </cell>
          <cell r="D1938" t="str">
            <v>PICV C/W IBV SxS 3/4</v>
          </cell>
          <cell r="F1938" t="str">
            <v>BALV</v>
          </cell>
          <cell r="G1938" t="str">
            <v>BRASS DZR</v>
          </cell>
          <cell r="H1938">
            <v>355.29</v>
          </cell>
          <cell r="I1938">
            <v>0</v>
          </cell>
          <cell r="J1938">
            <v>43489</v>
          </cell>
          <cell r="K1938" t="str">
            <v>Italy</v>
          </cell>
          <cell r="L1938" t="str">
            <v>15</v>
          </cell>
          <cell r="M1938" t="str">
            <v>2.08</v>
          </cell>
        </row>
        <row r="1939">
          <cell r="A1939" t="str">
            <v>9707IBV 100 050M100F</v>
          </cell>
          <cell r="B1939" t="str">
            <v>ASMVIR1</v>
          </cell>
          <cell r="C1939" t="str">
            <v>N</v>
          </cell>
          <cell r="D1939" t="str">
            <v>PICV C/W IBV FxM 1 -DS2</v>
          </cell>
          <cell r="F1939" t="str">
            <v>BALV</v>
          </cell>
          <cell r="G1939" t="str">
            <v>BRASS DZR</v>
          </cell>
          <cell r="H1939">
            <v>451.1</v>
          </cell>
          <cell r="I1939">
            <v>0</v>
          </cell>
          <cell r="J1939">
            <v>43861</v>
          </cell>
          <cell r="K1939" t="str">
            <v>Italy</v>
          </cell>
          <cell r="L1939" t="str">
            <v>10</v>
          </cell>
        </row>
        <row r="1940">
          <cell r="A1940" t="str">
            <v>9707IBV 100 075E075E</v>
          </cell>
          <cell r="B1940" t="str">
            <v>ASMVIR1</v>
          </cell>
          <cell r="C1940" t="str">
            <v>N</v>
          </cell>
          <cell r="D1940" t="str">
            <v>PICV C/W IBV ExE 3/4-HighFlow</v>
          </cell>
          <cell r="F1940" t="str">
            <v>BALV</v>
          </cell>
          <cell r="G1940" t="str">
            <v>BRASS DZR</v>
          </cell>
          <cell r="H1940">
            <v>424.23</v>
          </cell>
          <cell r="I1940">
            <v>0</v>
          </cell>
          <cell r="J1940">
            <v>44621</v>
          </cell>
          <cell r="K1940" t="str">
            <v>Italy</v>
          </cell>
          <cell r="L1940" t="str">
            <v>10</v>
          </cell>
        </row>
        <row r="1941">
          <cell r="A1941" t="str">
            <v>9707IBV 100 075F075F</v>
          </cell>
          <cell r="B1941" t="str">
            <v>ASMVIR1</v>
          </cell>
          <cell r="C1941" t="str">
            <v>N</v>
          </cell>
          <cell r="D1941" t="str">
            <v>PICV C/W IBV FxF 3/4-HighFlow</v>
          </cell>
          <cell r="F1941" t="str">
            <v>BALV</v>
          </cell>
          <cell r="G1941" t="str">
            <v>BRASS DZR</v>
          </cell>
          <cell r="H1941">
            <v>424.23</v>
          </cell>
          <cell r="I1941">
            <v>0</v>
          </cell>
          <cell r="J1941">
            <v>43559</v>
          </cell>
          <cell r="K1941" t="str">
            <v>Italy</v>
          </cell>
          <cell r="L1941" t="str">
            <v>10</v>
          </cell>
        </row>
        <row r="1942">
          <cell r="A1942" t="str">
            <v>9707IBV 100 075F075P</v>
          </cell>
          <cell r="B1942" t="str">
            <v>ASMVIR1</v>
          </cell>
          <cell r="C1942" t="str">
            <v>N</v>
          </cell>
          <cell r="D1942" t="str">
            <v>PICV C/W IBV PxF 3/4-HighFlow</v>
          </cell>
          <cell r="F1942" t="str">
            <v>BALV</v>
          </cell>
          <cell r="G1942" t="str">
            <v>BRASS DZR</v>
          </cell>
          <cell r="H1942">
            <v>424.23</v>
          </cell>
          <cell r="I1942">
            <v>0</v>
          </cell>
          <cell r="J1942">
            <v>43563</v>
          </cell>
          <cell r="K1942" t="str">
            <v>Italy</v>
          </cell>
          <cell r="L1942" t="str">
            <v>10</v>
          </cell>
        </row>
        <row r="1943">
          <cell r="A1943" t="str">
            <v>9707IBV 100 075M075E</v>
          </cell>
          <cell r="B1943" t="str">
            <v>ASMVIR1</v>
          </cell>
          <cell r="C1943" t="str">
            <v>N</v>
          </cell>
          <cell r="D1943" t="str">
            <v>PICV C/W IBV ExM 3/4-HighFlow</v>
          </cell>
          <cell r="F1943" t="str">
            <v>BALV</v>
          </cell>
          <cell r="G1943" t="str">
            <v>BRASS DZR</v>
          </cell>
          <cell r="H1943">
            <v>424.23</v>
          </cell>
          <cell r="I1943">
            <v>0</v>
          </cell>
          <cell r="J1943">
            <v>43600</v>
          </cell>
          <cell r="K1943" t="str">
            <v>Italy</v>
          </cell>
          <cell r="L1943" t="str">
            <v>10</v>
          </cell>
        </row>
        <row r="1944">
          <cell r="A1944" t="str">
            <v>9707IBV 100 075M075F</v>
          </cell>
          <cell r="B1944" t="str">
            <v>ASMVIR1</v>
          </cell>
          <cell r="C1944" t="str">
            <v>N</v>
          </cell>
          <cell r="D1944" t="str">
            <v>PICV C/W IBV FxM 3/4-HighFlow</v>
          </cell>
          <cell r="F1944" t="str">
            <v>BALV</v>
          </cell>
          <cell r="G1944" t="str">
            <v>BRASS DZR</v>
          </cell>
          <cell r="H1944">
            <v>424.23</v>
          </cell>
          <cell r="I1944">
            <v>0</v>
          </cell>
          <cell r="J1944">
            <v>43553</v>
          </cell>
          <cell r="K1944" t="str">
            <v>Italy</v>
          </cell>
          <cell r="L1944" t="str">
            <v>10</v>
          </cell>
        </row>
        <row r="1945">
          <cell r="A1945" t="str">
            <v>9707IBV 100 075M075P</v>
          </cell>
          <cell r="B1945" t="str">
            <v>ASMVIR1</v>
          </cell>
          <cell r="C1945" t="str">
            <v>N</v>
          </cell>
          <cell r="D1945" t="str">
            <v>PICV C/W IBV PxM 3/4-HighFlow</v>
          </cell>
          <cell r="F1945" t="str">
            <v>BALV</v>
          </cell>
          <cell r="G1945" t="str">
            <v>BRASS DZR</v>
          </cell>
          <cell r="H1945">
            <v>424.23</v>
          </cell>
          <cell r="I1945">
            <v>0</v>
          </cell>
          <cell r="J1945">
            <v>43563</v>
          </cell>
          <cell r="K1945" t="str">
            <v>Italy</v>
          </cell>
          <cell r="L1945" t="str">
            <v>10</v>
          </cell>
        </row>
        <row r="1946">
          <cell r="A1946" t="str">
            <v>9707IBV 100 075M075S</v>
          </cell>
          <cell r="B1946" t="str">
            <v>ASMVIR1</v>
          </cell>
          <cell r="C1946" t="str">
            <v>N</v>
          </cell>
          <cell r="D1946" t="str">
            <v>PICV C/W IBV SxMNPT 3/4-HiFlow</v>
          </cell>
          <cell r="F1946" t="str">
            <v>BALV</v>
          </cell>
          <cell r="G1946" t="str">
            <v>BRASS DZR</v>
          </cell>
          <cell r="H1946">
            <v>424.23</v>
          </cell>
          <cell r="I1946">
            <v>0</v>
          </cell>
          <cell r="J1946">
            <v>43523</v>
          </cell>
          <cell r="K1946" t="str">
            <v>Italy</v>
          </cell>
          <cell r="L1946" t="str">
            <v>10</v>
          </cell>
          <cell r="M1946" t="str">
            <v>3.76</v>
          </cell>
        </row>
        <row r="1947">
          <cell r="A1947" t="str">
            <v>9707IBV 100 075M100F</v>
          </cell>
          <cell r="B1947" t="str">
            <v>ASMVIR1</v>
          </cell>
          <cell r="C1947" t="str">
            <v>N</v>
          </cell>
          <cell r="D1947" t="str">
            <v>PICV C/W IBV FxM 1 -DS1</v>
          </cell>
          <cell r="F1947" t="str">
            <v>BALV</v>
          </cell>
          <cell r="G1947" t="str">
            <v>BRASS DZR</v>
          </cell>
          <cell r="H1947">
            <v>451.1</v>
          </cell>
          <cell r="I1947">
            <v>0</v>
          </cell>
          <cell r="J1947">
            <v>43861</v>
          </cell>
          <cell r="K1947" t="str">
            <v>Italy</v>
          </cell>
          <cell r="L1947" t="str">
            <v>10</v>
          </cell>
        </row>
        <row r="1948">
          <cell r="A1948" t="str">
            <v>9707IBV 100 075S075S</v>
          </cell>
          <cell r="B1948" t="str">
            <v>ASMVIR1</v>
          </cell>
          <cell r="C1948" t="str">
            <v>N</v>
          </cell>
          <cell r="D1948" t="str">
            <v>PICV C/W IBV SxS 3/4-Highflow</v>
          </cell>
          <cell r="F1948" t="str">
            <v>BALV</v>
          </cell>
          <cell r="G1948" t="str">
            <v>BRASS DZR</v>
          </cell>
          <cell r="H1948">
            <v>424.23</v>
          </cell>
          <cell r="I1948">
            <v>0</v>
          </cell>
          <cell r="J1948">
            <v>43489</v>
          </cell>
          <cell r="K1948" t="str">
            <v>Italy</v>
          </cell>
          <cell r="L1948" t="str">
            <v>10</v>
          </cell>
          <cell r="M1948" t="str">
            <v>3.70</v>
          </cell>
        </row>
        <row r="1949">
          <cell r="A1949" t="str">
            <v>9707IBV 100 100E100E</v>
          </cell>
          <cell r="B1949" t="str">
            <v>ASMVIR1</v>
          </cell>
          <cell r="C1949" t="str">
            <v>N</v>
          </cell>
          <cell r="D1949" t="str">
            <v>PICV C/W IBV ExE 1</v>
          </cell>
          <cell r="F1949" t="str">
            <v>BALV</v>
          </cell>
          <cell r="G1949" t="str">
            <v>BRASS DZR</v>
          </cell>
          <cell r="H1949">
            <v>451.1</v>
          </cell>
          <cell r="I1949">
            <v>0</v>
          </cell>
          <cell r="J1949">
            <v>44621</v>
          </cell>
          <cell r="K1949" t="str">
            <v>Italy</v>
          </cell>
          <cell r="L1949" t="str">
            <v>10</v>
          </cell>
        </row>
        <row r="1950">
          <cell r="A1950" t="str">
            <v>9707IBV 100 100F100F</v>
          </cell>
          <cell r="B1950" t="str">
            <v>ASMVIR1</v>
          </cell>
          <cell r="C1950" t="str">
            <v>N</v>
          </cell>
          <cell r="D1950" t="str">
            <v>PICV C/W IBV FxF 1</v>
          </cell>
          <cell r="F1950" t="str">
            <v>BALV</v>
          </cell>
          <cell r="G1950" t="str">
            <v>BRASS DZR</v>
          </cell>
          <cell r="H1950">
            <v>451.1</v>
          </cell>
          <cell r="I1950">
            <v>0</v>
          </cell>
          <cell r="J1950">
            <v>43559</v>
          </cell>
          <cell r="K1950" t="str">
            <v>Italy</v>
          </cell>
          <cell r="L1950" t="str">
            <v>10</v>
          </cell>
        </row>
        <row r="1951">
          <cell r="A1951" t="str">
            <v>9707IBV 100 100F100P</v>
          </cell>
          <cell r="B1951" t="str">
            <v>ASMVIR1</v>
          </cell>
          <cell r="C1951" t="str">
            <v>N</v>
          </cell>
          <cell r="D1951" t="str">
            <v>PICV C/W IBV PxF 1</v>
          </cell>
          <cell r="F1951" t="str">
            <v>BALV</v>
          </cell>
          <cell r="G1951" t="str">
            <v>BRASS DZR</v>
          </cell>
          <cell r="H1951">
            <v>473.66</v>
          </cell>
          <cell r="I1951">
            <v>0</v>
          </cell>
          <cell r="J1951">
            <v>43563</v>
          </cell>
          <cell r="K1951" t="str">
            <v>Italy</v>
          </cell>
          <cell r="L1951" t="str">
            <v>10</v>
          </cell>
        </row>
        <row r="1952">
          <cell r="A1952" t="str">
            <v>9707IBV 100 100M100E</v>
          </cell>
          <cell r="B1952" t="str">
            <v>ASMVIR1</v>
          </cell>
          <cell r="C1952" t="str">
            <v>N</v>
          </cell>
          <cell r="D1952" t="str">
            <v>PICV C/W IBV ExM 1</v>
          </cell>
          <cell r="F1952" t="str">
            <v>BALV</v>
          </cell>
          <cell r="G1952" t="str">
            <v>BRASS DZR</v>
          </cell>
          <cell r="H1952">
            <v>451.1</v>
          </cell>
          <cell r="I1952">
            <v>0</v>
          </cell>
          <cell r="J1952">
            <v>43600</v>
          </cell>
          <cell r="K1952" t="str">
            <v>Italy</v>
          </cell>
          <cell r="L1952" t="str">
            <v>10</v>
          </cell>
        </row>
        <row r="1953">
          <cell r="A1953" t="str">
            <v>9707IBV 100 100M100F</v>
          </cell>
          <cell r="B1953" t="str">
            <v>ASMVIR1</v>
          </cell>
          <cell r="C1953" t="str">
            <v>N</v>
          </cell>
          <cell r="D1953" t="str">
            <v>PICV C/W IBV FxM 1</v>
          </cell>
          <cell r="F1953" t="str">
            <v>BALV</v>
          </cell>
          <cell r="G1953" t="str">
            <v>BRASS DZR</v>
          </cell>
          <cell r="H1953">
            <v>451.1</v>
          </cell>
          <cell r="I1953">
            <v>0</v>
          </cell>
          <cell r="J1953">
            <v>43553</v>
          </cell>
          <cell r="K1953" t="str">
            <v>Italy</v>
          </cell>
          <cell r="L1953" t="str">
            <v>10</v>
          </cell>
        </row>
        <row r="1954">
          <cell r="A1954" t="str">
            <v>9707IBV 100 100M100P</v>
          </cell>
          <cell r="B1954" t="str">
            <v>ASMVIR1</v>
          </cell>
          <cell r="C1954" t="str">
            <v>N</v>
          </cell>
          <cell r="D1954" t="str">
            <v>PICV C/W IBV PxM 1</v>
          </cell>
          <cell r="F1954" t="str">
            <v>BALV</v>
          </cell>
          <cell r="G1954" t="str">
            <v>BRASS DZR</v>
          </cell>
          <cell r="H1954">
            <v>473.66</v>
          </cell>
          <cell r="I1954">
            <v>0</v>
          </cell>
          <cell r="J1954">
            <v>43563</v>
          </cell>
          <cell r="K1954" t="str">
            <v>Italy</v>
          </cell>
          <cell r="L1954" t="str">
            <v>10</v>
          </cell>
        </row>
        <row r="1955">
          <cell r="A1955" t="str">
            <v>9707IBV 100 100M100S</v>
          </cell>
          <cell r="B1955" t="str">
            <v>ASMVIR1</v>
          </cell>
          <cell r="C1955" t="str">
            <v>N</v>
          </cell>
          <cell r="D1955" t="str">
            <v>PICV C/W IBV SxMNPT 1</v>
          </cell>
          <cell r="F1955" t="str">
            <v>BALV</v>
          </cell>
          <cell r="G1955" t="str">
            <v>BRASS DZR</v>
          </cell>
          <cell r="H1955">
            <v>451.1</v>
          </cell>
          <cell r="I1955">
            <v>0</v>
          </cell>
          <cell r="J1955">
            <v>43523</v>
          </cell>
          <cell r="K1955" t="str">
            <v>Italy</v>
          </cell>
          <cell r="L1955" t="str">
            <v>10</v>
          </cell>
          <cell r="M1955" t="str">
            <v>3.82</v>
          </cell>
        </row>
        <row r="1956">
          <cell r="A1956" t="str">
            <v>9707IBV 100 100S100S</v>
          </cell>
          <cell r="B1956" t="str">
            <v>ASMVIR1</v>
          </cell>
          <cell r="C1956" t="str">
            <v>N</v>
          </cell>
          <cell r="D1956" t="str">
            <v>PICV C/W IBV SxS 1</v>
          </cell>
          <cell r="F1956" t="str">
            <v>BALV</v>
          </cell>
          <cell r="G1956" t="str">
            <v>BRASS DZR</v>
          </cell>
          <cell r="H1956">
            <v>451.1</v>
          </cell>
          <cell r="I1956">
            <v>0</v>
          </cell>
          <cell r="J1956">
            <v>43489</v>
          </cell>
          <cell r="K1956" t="str">
            <v>Italy</v>
          </cell>
          <cell r="L1956" t="str">
            <v>10</v>
          </cell>
          <cell r="M1956" t="str">
            <v>3.80</v>
          </cell>
        </row>
        <row r="1957">
          <cell r="A1957" t="str">
            <v>9707IBV 125 075M125F</v>
          </cell>
          <cell r="B1957" t="str">
            <v>ASMVIR1</v>
          </cell>
          <cell r="C1957" t="str">
            <v>N</v>
          </cell>
          <cell r="D1957" t="str">
            <v>PICV C/W IBV FxM 1-1/4 -DS2</v>
          </cell>
          <cell r="F1957" t="str">
            <v>BALV</v>
          </cell>
          <cell r="G1957" t="str">
            <v>BRASS DZR</v>
          </cell>
          <cell r="H1957">
            <v>683.2</v>
          </cell>
          <cell r="I1957">
            <v>0</v>
          </cell>
          <cell r="J1957">
            <v>43861</v>
          </cell>
          <cell r="K1957" t="str">
            <v>Italy</v>
          </cell>
          <cell r="L1957" t="str">
            <v>5</v>
          </cell>
        </row>
        <row r="1958">
          <cell r="A1958" t="str">
            <v>9707IBV 125 100E100E</v>
          </cell>
          <cell r="B1958" t="str">
            <v>ASMVIR1</v>
          </cell>
          <cell r="C1958" t="str">
            <v>N</v>
          </cell>
          <cell r="D1958" t="str">
            <v>PICV C/W IBV ExE 1-Highflow</v>
          </cell>
          <cell r="F1958" t="str">
            <v>BALV</v>
          </cell>
          <cell r="G1958" t="str">
            <v>BRASS DZR</v>
          </cell>
          <cell r="H1958">
            <v>651.27</v>
          </cell>
          <cell r="I1958">
            <v>0</v>
          </cell>
          <cell r="J1958">
            <v>44621</v>
          </cell>
          <cell r="K1958" t="str">
            <v>Italy</v>
          </cell>
          <cell r="L1958" t="str">
            <v>5</v>
          </cell>
        </row>
        <row r="1959">
          <cell r="A1959" t="str">
            <v>9707IBV 125 100F100F</v>
          </cell>
          <cell r="B1959" t="str">
            <v>ASMVIR1</v>
          </cell>
          <cell r="C1959" t="str">
            <v>N</v>
          </cell>
          <cell r="D1959" t="str">
            <v>PICV C/W IBV FxF 1-Highflow</v>
          </cell>
          <cell r="F1959" t="str">
            <v>BALV</v>
          </cell>
          <cell r="G1959" t="str">
            <v>BRASS DZR</v>
          </cell>
          <cell r="H1959">
            <v>651.27</v>
          </cell>
          <cell r="I1959">
            <v>0</v>
          </cell>
          <cell r="J1959">
            <v>43559</v>
          </cell>
          <cell r="K1959" t="str">
            <v>Italy</v>
          </cell>
          <cell r="L1959" t="str">
            <v>5</v>
          </cell>
        </row>
        <row r="1960">
          <cell r="A1960" t="str">
            <v>9707IBV 125 100F100P</v>
          </cell>
          <cell r="B1960" t="str">
            <v>ASMVIR1</v>
          </cell>
          <cell r="C1960" t="str">
            <v>N</v>
          </cell>
          <cell r="D1960" t="str">
            <v>PICV C/W IBV PxF 1-Highflow</v>
          </cell>
          <cell r="F1960" t="str">
            <v>BALV</v>
          </cell>
          <cell r="G1960" t="str">
            <v>BRASS DZR</v>
          </cell>
          <cell r="H1960">
            <v>683.84</v>
          </cell>
          <cell r="I1960">
            <v>0</v>
          </cell>
          <cell r="J1960">
            <v>43563</v>
          </cell>
          <cell r="K1960" t="str">
            <v>Italy</v>
          </cell>
          <cell r="L1960" t="str">
            <v>5</v>
          </cell>
        </row>
        <row r="1961">
          <cell r="A1961" t="str">
            <v>9707IBV 125 100M100E</v>
          </cell>
          <cell r="B1961" t="str">
            <v>ASMVIR1</v>
          </cell>
          <cell r="C1961" t="str">
            <v>N</v>
          </cell>
          <cell r="D1961" t="str">
            <v>PICV C/W IBV ExM 1-Highflow</v>
          </cell>
          <cell r="F1961" t="str">
            <v>BALV</v>
          </cell>
          <cell r="G1961" t="str">
            <v>BRASS DZR</v>
          </cell>
          <cell r="H1961">
            <v>651.27</v>
          </cell>
          <cell r="I1961">
            <v>0</v>
          </cell>
          <cell r="J1961">
            <v>43600</v>
          </cell>
          <cell r="K1961" t="str">
            <v>Italy</v>
          </cell>
          <cell r="L1961" t="str">
            <v>5</v>
          </cell>
        </row>
        <row r="1962">
          <cell r="A1962" t="str">
            <v>9707IBV 125 100M100F</v>
          </cell>
          <cell r="B1962" t="str">
            <v>ASMVIR1</v>
          </cell>
          <cell r="C1962" t="str">
            <v>N</v>
          </cell>
          <cell r="D1962" t="str">
            <v>PICV C/W IBV FxM 1-Highflow</v>
          </cell>
          <cell r="F1962" t="str">
            <v>BALV</v>
          </cell>
          <cell r="G1962" t="str">
            <v>BRASS DZR</v>
          </cell>
          <cell r="H1962">
            <v>651.27</v>
          </cell>
          <cell r="I1962">
            <v>0</v>
          </cell>
          <cell r="J1962">
            <v>43553</v>
          </cell>
          <cell r="K1962" t="str">
            <v>Italy</v>
          </cell>
          <cell r="L1962" t="str">
            <v>5</v>
          </cell>
        </row>
        <row r="1963">
          <cell r="A1963" t="str">
            <v>9707IBV 125 100M100P</v>
          </cell>
          <cell r="B1963" t="str">
            <v>ASMVIR1</v>
          </cell>
          <cell r="C1963" t="str">
            <v>N</v>
          </cell>
          <cell r="D1963" t="str">
            <v>PICV C/W IBV PxM 1-Highflow</v>
          </cell>
          <cell r="F1963" t="str">
            <v>BALV</v>
          </cell>
          <cell r="G1963" t="str">
            <v>BRASS DZR</v>
          </cell>
          <cell r="H1963">
            <v>683.84</v>
          </cell>
          <cell r="I1963">
            <v>0</v>
          </cell>
          <cell r="J1963">
            <v>43563</v>
          </cell>
          <cell r="K1963" t="str">
            <v>Italy</v>
          </cell>
          <cell r="L1963" t="str">
            <v>5</v>
          </cell>
        </row>
        <row r="1964">
          <cell r="A1964" t="str">
            <v>9707IBV 125 100M100S</v>
          </cell>
          <cell r="B1964" t="str">
            <v>ASMVIR1</v>
          </cell>
          <cell r="C1964" t="str">
            <v>N</v>
          </cell>
          <cell r="D1964" t="str">
            <v>PICV C/W IBV SxMNPT 1-Highflow</v>
          </cell>
          <cell r="F1964" t="str">
            <v>BALV</v>
          </cell>
          <cell r="G1964" t="str">
            <v>BRASS DZR</v>
          </cell>
          <cell r="H1964">
            <v>651.27</v>
          </cell>
          <cell r="I1964">
            <v>0</v>
          </cell>
          <cell r="J1964">
            <v>43523</v>
          </cell>
          <cell r="K1964" t="str">
            <v>Italy</v>
          </cell>
          <cell r="L1964" t="str">
            <v>5</v>
          </cell>
          <cell r="M1964" t="str">
            <v>5.83</v>
          </cell>
        </row>
        <row r="1965">
          <cell r="A1965" t="str">
            <v>9707IBV 125 100M125F</v>
          </cell>
          <cell r="B1965" t="str">
            <v>ASMVIR1</v>
          </cell>
          <cell r="C1965" t="str">
            <v>N</v>
          </cell>
          <cell r="D1965" t="str">
            <v>PICV C/W IBV FxM 1-1/4 -DS1</v>
          </cell>
          <cell r="F1965" t="str">
            <v>BALV</v>
          </cell>
          <cell r="G1965" t="str">
            <v>BRASS DZR</v>
          </cell>
          <cell r="H1965">
            <v>683.2</v>
          </cell>
          <cell r="I1965">
            <v>0</v>
          </cell>
          <cell r="J1965">
            <v>43861</v>
          </cell>
          <cell r="K1965" t="str">
            <v>Italy</v>
          </cell>
          <cell r="L1965" t="str">
            <v>5</v>
          </cell>
        </row>
        <row r="1966">
          <cell r="A1966" t="str">
            <v>9707IBV 125 100S100S</v>
          </cell>
          <cell r="B1966" t="str">
            <v>ASMVIR1</v>
          </cell>
          <cell r="C1966" t="str">
            <v>N</v>
          </cell>
          <cell r="D1966" t="str">
            <v>PICV C/W IBV SxS 1-Highflow</v>
          </cell>
          <cell r="F1966" t="str">
            <v>BALV</v>
          </cell>
          <cell r="G1966" t="str">
            <v>BRASS DZR</v>
          </cell>
          <cell r="H1966">
            <v>651.27</v>
          </cell>
          <cell r="I1966">
            <v>0</v>
          </cell>
          <cell r="J1966">
            <v>43489</v>
          </cell>
          <cell r="K1966" t="str">
            <v>Italy</v>
          </cell>
          <cell r="L1966" t="str">
            <v>5</v>
          </cell>
          <cell r="M1966" t="str">
            <v>5.82</v>
          </cell>
        </row>
        <row r="1967">
          <cell r="A1967" t="str">
            <v>9707IBV 125 125F125F</v>
          </cell>
          <cell r="B1967" t="str">
            <v>ASMVIR1</v>
          </cell>
          <cell r="C1967" t="str">
            <v>N</v>
          </cell>
          <cell r="D1967" t="str">
            <v>PICV C/W IBV FxF 1-1/4</v>
          </cell>
          <cell r="F1967" t="str">
            <v>BALV</v>
          </cell>
          <cell r="G1967" t="str">
            <v>BRASS DZR</v>
          </cell>
          <cell r="H1967">
            <v>683.2</v>
          </cell>
          <cell r="I1967">
            <v>0</v>
          </cell>
          <cell r="J1967">
            <v>43559</v>
          </cell>
          <cell r="K1967" t="str">
            <v>Italy</v>
          </cell>
          <cell r="L1967" t="str">
            <v>5</v>
          </cell>
        </row>
        <row r="1968">
          <cell r="A1968" t="str">
            <v>9707IBV 125 125F125P</v>
          </cell>
          <cell r="B1968" t="str">
            <v>ASMVIR1</v>
          </cell>
          <cell r="C1968" t="str">
            <v>N</v>
          </cell>
          <cell r="D1968" t="str">
            <v>PICV C/W IBV PxF 1-1/4</v>
          </cell>
          <cell r="F1968" t="str">
            <v>BALV</v>
          </cell>
          <cell r="G1968" t="str">
            <v>BRASS DZR</v>
          </cell>
          <cell r="H1968">
            <v>717.39</v>
          </cell>
          <cell r="I1968">
            <v>0</v>
          </cell>
          <cell r="J1968">
            <v>43563</v>
          </cell>
          <cell r="K1968" t="str">
            <v>Italy</v>
          </cell>
          <cell r="L1968" t="str">
            <v>5</v>
          </cell>
        </row>
        <row r="1969">
          <cell r="A1969" t="str">
            <v>9707IBV 125 125M125E</v>
          </cell>
          <cell r="B1969" t="str">
            <v>ASMVIR1</v>
          </cell>
          <cell r="C1969" t="str">
            <v>N</v>
          </cell>
          <cell r="D1969" t="str">
            <v>PICV C/W IBV ExM 1-1/4</v>
          </cell>
          <cell r="F1969" t="str">
            <v>BALV</v>
          </cell>
          <cell r="G1969" t="str">
            <v>BRASS DZR</v>
          </cell>
          <cell r="H1969">
            <v>683.2</v>
          </cell>
          <cell r="I1969">
            <v>0</v>
          </cell>
          <cell r="J1969">
            <v>43600</v>
          </cell>
          <cell r="K1969" t="str">
            <v>Italy</v>
          </cell>
          <cell r="L1969" t="str">
            <v>5</v>
          </cell>
        </row>
        <row r="1970">
          <cell r="A1970" t="str">
            <v>9707IBV 125 125M125F</v>
          </cell>
          <cell r="B1970" t="str">
            <v>ASMVIR1</v>
          </cell>
          <cell r="C1970" t="str">
            <v>N</v>
          </cell>
          <cell r="D1970" t="str">
            <v>PICV C/W IBV FxM 1-1/4</v>
          </cell>
          <cell r="F1970" t="str">
            <v>BALV</v>
          </cell>
          <cell r="G1970" t="str">
            <v>BRASS DZR</v>
          </cell>
          <cell r="H1970">
            <v>683.2</v>
          </cell>
          <cell r="I1970">
            <v>0</v>
          </cell>
          <cell r="J1970">
            <v>43553</v>
          </cell>
          <cell r="K1970" t="str">
            <v>Italy</v>
          </cell>
          <cell r="L1970" t="str">
            <v>5</v>
          </cell>
        </row>
        <row r="1971">
          <cell r="A1971" t="str">
            <v>9707IBV 125 125M125P</v>
          </cell>
          <cell r="B1971" t="str">
            <v>ASMVIR1</v>
          </cell>
          <cell r="C1971" t="str">
            <v>N</v>
          </cell>
          <cell r="D1971" t="str">
            <v>PICV C/W IBV PxM 1-1/4</v>
          </cell>
          <cell r="F1971" t="str">
            <v>BALV</v>
          </cell>
          <cell r="G1971" t="str">
            <v>BRASS DZR</v>
          </cell>
          <cell r="H1971">
            <v>717.39</v>
          </cell>
          <cell r="I1971">
            <v>0</v>
          </cell>
          <cell r="J1971">
            <v>43563</v>
          </cell>
          <cell r="K1971" t="str">
            <v>Italy</v>
          </cell>
          <cell r="L1971" t="str">
            <v>5</v>
          </cell>
        </row>
        <row r="1972">
          <cell r="A1972" t="str">
            <v>9707IBV 125 125M125S</v>
          </cell>
          <cell r="B1972" t="str">
            <v>ASMVIR1</v>
          </cell>
          <cell r="C1972" t="str">
            <v>N</v>
          </cell>
          <cell r="D1972" t="str">
            <v>PICV C/W IBV SxMNPT 1-1/4</v>
          </cell>
          <cell r="F1972" t="str">
            <v>BALV</v>
          </cell>
          <cell r="G1972" t="str">
            <v>BRASS DZR</v>
          </cell>
          <cell r="H1972">
            <v>683.2</v>
          </cell>
          <cell r="I1972">
            <v>0</v>
          </cell>
          <cell r="J1972">
            <v>43523</v>
          </cell>
          <cell r="K1972" t="str">
            <v>Italy</v>
          </cell>
          <cell r="L1972" t="str">
            <v>5</v>
          </cell>
          <cell r="M1972" t="str">
            <v>6.82</v>
          </cell>
        </row>
        <row r="1973">
          <cell r="A1973" t="str">
            <v>9707IBV 125 125S125S</v>
          </cell>
          <cell r="B1973" t="str">
            <v>ASMVIR1</v>
          </cell>
          <cell r="C1973" t="str">
            <v>N</v>
          </cell>
          <cell r="D1973" t="str">
            <v>PICV C/W IBV SxS 1-1/4</v>
          </cell>
          <cell r="F1973" t="str">
            <v>BALV</v>
          </cell>
          <cell r="G1973" t="str">
            <v>BRASS DZR</v>
          </cell>
          <cell r="H1973">
            <v>683.2</v>
          </cell>
          <cell r="I1973">
            <v>0</v>
          </cell>
          <cell r="J1973">
            <v>43489</v>
          </cell>
          <cell r="K1973" t="str">
            <v>Italy</v>
          </cell>
          <cell r="L1973" t="str">
            <v>5</v>
          </cell>
          <cell r="M1973" t="str">
            <v>6.73</v>
          </cell>
        </row>
        <row r="1974">
          <cell r="A1974" t="str">
            <v>9707IBVL 050 050E050E</v>
          </cell>
          <cell r="B1974" t="str">
            <v>ASMVIR1</v>
          </cell>
          <cell r="C1974" t="str">
            <v>N</v>
          </cell>
          <cell r="D1974" t="str">
            <v>PICV C/W IBV ExE 1/2-LowFlow</v>
          </cell>
          <cell r="F1974" t="str">
            <v>BALV</v>
          </cell>
          <cell r="G1974" t="str">
            <v>BRASS DZR</v>
          </cell>
          <cell r="H1974">
            <v>295.88</v>
          </cell>
          <cell r="I1974">
            <v>0</v>
          </cell>
          <cell r="J1974">
            <v>44621</v>
          </cell>
          <cell r="K1974" t="str">
            <v>Italy</v>
          </cell>
          <cell r="L1974" t="str">
            <v>20</v>
          </cell>
        </row>
        <row r="1975">
          <cell r="A1975" t="str">
            <v>9707IBVL 050 050F050F</v>
          </cell>
          <cell r="B1975" t="str">
            <v>ASMVIR1</v>
          </cell>
          <cell r="C1975" t="str">
            <v>N</v>
          </cell>
          <cell r="D1975" t="str">
            <v>PICV C/W IBV FxF 1/2-LowFlow</v>
          </cell>
          <cell r="F1975" t="str">
            <v>BALV</v>
          </cell>
          <cell r="G1975" t="str">
            <v>BRASS DZR</v>
          </cell>
          <cell r="H1975">
            <v>295.88</v>
          </cell>
          <cell r="I1975">
            <v>0</v>
          </cell>
          <cell r="J1975">
            <v>43559</v>
          </cell>
          <cell r="K1975" t="str">
            <v>Italy</v>
          </cell>
          <cell r="L1975" t="str">
            <v>20</v>
          </cell>
        </row>
        <row r="1976">
          <cell r="A1976" t="str">
            <v>9707IBVL 050 050F050P</v>
          </cell>
          <cell r="B1976" t="str">
            <v>ASMVIR1</v>
          </cell>
          <cell r="C1976" t="str">
            <v>N</v>
          </cell>
          <cell r="D1976" t="str">
            <v>PICV C/W IBV PxF 1/2-LowFlow</v>
          </cell>
          <cell r="F1976" t="str">
            <v>BALV</v>
          </cell>
          <cell r="G1976" t="str">
            <v>BRASS DZR</v>
          </cell>
          <cell r="H1976">
            <v>310.7</v>
          </cell>
          <cell r="I1976">
            <v>0</v>
          </cell>
          <cell r="J1976">
            <v>43563</v>
          </cell>
          <cell r="K1976" t="str">
            <v>Italy</v>
          </cell>
          <cell r="L1976" t="str">
            <v>20</v>
          </cell>
        </row>
        <row r="1977">
          <cell r="A1977" t="str">
            <v>9707IBVL 050 050M050E</v>
          </cell>
          <cell r="B1977" t="str">
            <v>ASMVIR1</v>
          </cell>
          <cell r="C1977" t="str">
            <v>N</v>
          </cell>
          <cell r="D1977" t="str">
            <v>PICV C/W IBV ExM 1/2-LowFlow</v>
          </cell>
          <cell r="F1977" t="str">
            <v>BALV</v>
          </cell>
          <cell r="G1977" t="str">
            <v>BRASS DZR</v>
          </cell>
          <cell r="H1977">
            <v>295.88</v>
          </cell>
          <cell r="I1977">
            <v>0</v>
          </cell>
          <cell r="J1977">
            <v>43600</v>
          </cell>
          <cell r="K1977" t="str">
            <v>Italy</v>
          </cell>
          <cell r="L1977" t="str">
            <v>20</v>
          </cell>
        </row>
        <row r="1978">
          <cell r="A1978" t="str">
            <v>9707IBVL 050 050M050F</v>
          </cell>
          <cell r="B1978" t="str">
            <v>ASMVIR1</v>
          </cell>
          <cell r="C1978" t="str">
            <v>N</v>
          </cell>
          <cell r="D1978" t="str">
            <v>PICV C/W IBV FxM 1/2-LowFlow</v>
          </cell>
          <cell r="F1978" t="str">
            <v>BALV</v>
          </cell>
          <cell r="G1978" t="str">
            <v>BRASS DZR</v>
          </cell>
          <cell r="H1978">
            <v>295.88</v>
          </cell>
          <cell r="I1978">
            <v>0</v>
          </cell>
          <cell r="J1978">
            <v>43553</v>
          </cell>
          <cell r="K1978" t="str">
            <v>Italy</v>
          </cell>
          <cell r="L1978" t="str">
            <v>20</v>
          </cell>
        </row>
        <row r="1979">
          <cell r="A1979" t="str">
            <v>9707IBVL 050 050M050P</v>
          </cell>
          <cell r="B1979" t="str">
            <v>ASMVIR1</v>
          </cell>
          <cell r="C1979" t="str">
            <v>N</v>
          </cell>
          <cell r="D1979" t="str">
            <v>PICV C/W IBV PxM 1/2-LowFlow</v>
          </cell>
          <cell r="F1979" t="str">
            <v>BALV</v>
          </cell>
          <cell r="G1979" t="str">
            <v>BRASS DZR</v>
          </cell>
          <cell r="H1979">
            <v>310.7</v>
          </cell>
          <cell r="I1979">
            <v>0</v>
          </cell>
          <cell r="J1979">
            <v>43563</v>
          </cell>
          <cell r="K1979" t="str">
            <v>Italy</v>
          </cell>
          <cell r="L1979" t="str">
            <v>20</v>
          </cell>
        </row>
        <row r="1980">
          <cell r="A1980" t="str">
            <v>9707IBVL 050 050M050S</v>
          </cell>
          <cell r="B1980" t="str">
            <v>ASMVIR1</v>
          </cell>
          <cell r="C1980" t="str">
            <v>N</v>
          </cell>
          <cell r="D1980" t="str">
            <v>PICV C/W IBV SxMNPT 1/2-LoFlow</v>
          </cell>
          <cell r="F1980" t="str">
            <v>BALV</v>
          </cell>
          <cell r="G1980" t="str">
            <v>BRASS DZR</v>
          </cell>
          <cell r="H1980">
            <v>295.88</v>
          </cell>
          <cell r="I1980">
            <v>0</v>
          </cell>
          <cell r="J1980">
            <v>43523</v>
          </cell>
          <cell r="K1980" t="str">
            <v>Italy</v>
          </cell>
          <cell r="L1980" t="str">
            <v>20</v>
          </cell>
          <cell r="M1980" t="str">
            <v>1.55</v>
          </cell>
        </row>
        <row r="1981">
          <cell r="A1981" t="str">
            <v>9707IBVL 050 050S050S</v>
          </cell>
          <cell r="B1981" t="str">
            <v>ASMVIR1</v>
          </cell>
          <cell r="C1981" t="str">
            <v>N</v>
          </cell>
          <cell r="D1981" t="str">
            <v>PICV C/W IBV SxS 1/2-Lowflow</v>
          </cell>
          <cell r="F1981" t="str">
            <v>BALV</v>
          </cell>
          <cell r="G1981" t="str">
            <v>BRASS DZR</v>
          </cell>
          <cell r="H1981">
            <v>295.88</v>
          </cell>
          <cell r="I1981">
            <v>0</v>
          </cell>
          <cell r="J1981">
            <v>43489</v>
          </cell>
          <cell r="K1981" t="str">
            <v>Italy</v>
          </cell>
          <cell r="L1981" t="str">
            <v>20</v>
          </cell>
          <cell r="M1981" t="str">
            <v>1.5</v>
          </cell>
        </row>
        <row r="1982">
          <cell r="A1982" t="str">
            <v>9707R 1</v>
          </cell>
          <cell r="B1982" t="str">
            <v>VIR 1</v>
          </cell>
          <cell r="C1982" t="str">
            <v>N</v>
          </cell>
          <cell r="D1982" t="str">
            <v>PICV DZR BRASS C/W TP 1</v>
          </cell>
          <cell r="E1982" t="str">
            <v>670779713540</v>
          </cell>
          <cell r="F1982" t="str">
            <v>BALV</v>
          </cell>
          <cell r="G1982" t="str">
            <v>BRASS DZR</v>
          </cell>
          <cell r="H1982">
            <v>360.49</v>
          </cell>
          <cell r="I1982">
            <v>165</v>
          </cell>
          <cell r="J1982">
            <v>42734</v>
          </cell>
          <cell r="K1982" t="str">
            <v>Italy</v>
          </cell>
          <cell r="L1982" t="str">
            <v>10</v>
          </cell>
          <cell r="M1982" t="str">
            <v>0</v>
          </cell>
        </row>
        <row r="1983">
          <cell r="A1983" t="str">
            <v>9707R 1/2</v>
          </cell>
          <cell r="B1983" t="str">
            <v>VIR 1</v>
          </cell>
          <cell r="C1983" t="str">
            <v>N</v>
          </cell>
          <cell r="D1983" t="str">
            <v>PICV DZR BRASS C/W TP 1/2</v>
          </cell>
          <cell r="E1983" t="str">
            <v>670779713106</v>
          </cell>
          <cell r="F1983" t="str">
            <v>BALV</v>
          </cell>
          <cell r="G1983" t="str">
            <v>BRASS DZR</v>
          </cell>
          <cell r="H1983">
            <v>252.9</v>
          </cell>
          <cell r="I1983">
            <v>300</v>
          </cell>
          <cell r="J1983">
            <v>42615</v>
          </cell>
          <cell r="K1983" t="str">
            <v>Italy</v>
          </cell>
          <cell r="L1983" t="str">
            <v>24</v>
          </cell>
          <cell r="M1983" t="str">
            <v>0</v>
          </cell>
        </row>
        <row r="1984">
          <cell r="A1984" t="str">
            <v>9707R 1-1/4</v>
          </cell>
          <cell r="B1984" t="str">
            <v>VIR 1</v>
          </cell>
          <cell r="C1984" t="str">
            <v>N</v>
          </cell>
          <cell r="D1984" t="str">
            <v>PICV DZR BRASS C/W TP 1-1/4</v>
          </cell>
          <cell r="E1984" t="str">
            <v>670779720623</v>
          </cell>
          <cell r="F1984" t="str">
            <v>BALV</v>
          </cell>
          <cell r="G1984" t="str">
            <v>BRASS DZR</v>
          </cell>
          <cell r="H1984">
            <v>546.72</v>
          </cell>
          <cell r="I1984">
            <v>124</v>
          </cell>
          <cell r="J1984">
            <v>43483</v>
          </cell>
          <cell r="K1984" t="str">
            <v>Italy</v>
          </cell>
          <cell r="L1984" t="str">
            <v>5</v>
          </cell>
          <cell r="M1984" t="str">
            <v>4.45</v>
          </cell>
        </row>
        <row r="1985">
          <cell r="A1985" t="str">
            <v>9707R 3/4</v>
          </cell>
          <cell r="B1985" t="str">
            <v>VIR 1</v>
          </cell>
          <cell r="C1985" t="str">
            <v>N</v>
          </cell>
          <cell r="D1985" t="str">
            <v>PICV DZR BRASS C/W TP 3/4</v>
          </cell>
          <cell r="E1985" t="str">
            <v>670779713120</v>
          </cell>
          <cell r="F1985" t="str">
            <v>BALV</v>
          </cell>
          <cell r="G1985" t="str">
            <v>BRASS DZR</v>
          </cell>
          <cell r="H1985">
            <v>294.51</v>
          </cell>
          <cell r="I1985">
            <v>275</v>
          </cell>
          <cell r="J1985">
            <v>42615</v>
          </cell>
          <cell r="K1985" t="str">
            <v>Italy</v>
          </cell>
          <cell r="L1985" t="str">
            <v>12</v>
          </cell>
          <cell r="M1985" t="str">
            <v>0</v>
          </cell>
        </row>
        <row r="1986">
          <cell r="A1986" t="str">
            <v>9707RL 1/2</v>
          </cell>
          <cell r="B1986" t="str">
            <v>VIR 1</v>
          </cell>
          <cell r="C1986" t="str">
            <v>N</v>
          </cell>
          <cell r="D1986" t="str">
            <v>PICV DZR BRASS C/W TP 1/2-L</v>
          </cell>
          <cell r="E1986" t="str">
            <v>670779713113</v>
          </cell>
          <cell r="F1986" t="str">
            <v>BALV</v>
          </cell>
          <cell r="G1986" t="str">
            <v>BRASS DZR</v>
          </cell>
          <cell r="H1986">
            <v>252.9</v>
          </cell>
          <cell r="I1986">
            <v>313</v>
          </cell>
          <cell r="J1986">
            <v>42615</v>
          </cell>
          <cell r="K1986" t="str">
            <v>Italy</v>
          </cell>
          <cell r="L1986" t="str">
            <v>24</v>
          </cell>
          <cell r="M1986" t="str">
            <v>0</v>
          </cell>
        </row>
        <row r="1987">
          <cell r="A1987" t="str">
            <v>9707T 050 050E050E</v>
          </cell>
          <cell r="B1987" t="str">
            <v>ASMVIR1</v>
          </cell>
          <cell r="C1987" t="str">
            <v>N</v>
          </cell>
          <cell r="D1987" t="str">
            <v>PICV C/W TPCS ExE 1/2</v>
          </cell>
          <cell r="F1987" t="str">
            <v>BALV</v>
          </cell>
          <cell r="G1987" t="str">
            <v>BRASS DZR</v>
          </cell>
          <cell r="H1987">
            <v>282.88</v>
          </cell>
          <cell r="I1987">
            <v>0</v>
          </cell>
          <cell r="J1987">
            <v>44621</v>
          </cell>
          <cell r="K1987" t="str">
            <v>Italy</v>
          </cell>
          <cell r="L1987" t="str">
            <v>20</v>
          </cell>
          <cell r="M1987" t="str">
            <v>1.19</v>
          </cell>
        </row>
        <row r="1988">
          <cell r="A1988" t="str">
            <v>9707T 050 050F050F</v>
          </cell>
          <cell r="B1988" t="str">
            <v>ASMVIR1</v>
          </cell>
          <cell r="C1988" t="str">
            <v>N</v>
          </cell>
          <cell r="D1988" t="str">
            <v>PICV C/W TPCS FxF 1/2</v>
          </cell>
          <cell r="F1988" t="str">
            <v>BALV</v>
          </cell>
          <cell r="G1988" t="str">
            <v>BRASS DZR</v>
          </cell>
          <cell r="H1988">
            <v>282.88</v>
          </cell>
          <cell r="I1988">
            <v>0</v>
          </cell>
          <cell r="J1988">
            <v>43532</v>
          </cell>
          <cell r="K1988" t="str">
            <v>Italy</v>
          </cell>
          <cell r="L1988" t="str">
            <v>20</v>
          </cell>
        </row>
        <row r="1989">
          <cell r="A1989" t="str">
            <v>9707T 050 050M050E</v>
          </cell>
          <cell r="B1989" t="str">
            <v>ASMVIR1</v>
          </cell>
          <cell r="C1989" t="str">
            <v>N</v>
          </cell>
          <cell r="D1989" t="str">
            <v>PICV C/W TPCS ExM 1/2</v>
          </cell>
          <cell r="F1989" t="str">
            <v>BALV</v>
          </cell>
          <cell r="G1989" t="str">
            <v>BRASS DZR</v>
          </cell>
          <cell r="H1989">
            <v>282.88</v>
          </cell>
          <cell r="I1989">
            <v>0</v>
          </cell>
          <cell r="J1989">
            <v>44620</v>
          </cell>
          <cell r="K1989" t="str">
            <v>Italy</v>
          </cell>
          <cell r="L1989" t="str">
            <v>20</v>
          </cell>
          <cell r="M1989" t="str">
            <v>1.19</v>
          </cell>
        </row>
        <row r="1990">
          <cell r="A1990" t="str">
            <v>9707T 050 050M050F</v>
          </cell>
          <cell r="B1990" t="str">
            <v>ASMVIR1</v>
          </cell>
          <cell r="C1990" t="str">
            <v>N</v>
          </cell>
          <cell r="D1990" t="str">
            <v>PICV C/W TPCS FxM 1/2</v>
          </cell>
          <cell r="F1990" t="str">
            <v>BALV</v>
          </cell>
          <cell r="G1990" t="str">
            <v>BRASS DZR</v>
          </cell>
          <cell r="H1990">
            <v>282.88</v>
          </cell>
          <cell r="I1990">
            <v>0</v>
          </cell>
          <cell r="J1990">
            <v>43776</v>
          </cell>
          <cell r="K1990" t="str">
            <v>Italy</v>
          </cell>
          <cell r="L1990" t="str">
            <v>20</v>
          </cell>
          <cell r="M1990" t="str">
            <v>1.19</v>
          </cell>
        </row>
        <row r="1991">
          <cell r="A1991" t="str">
            <v>9707T 050 050M050M</v>
          </cell>
          <cell r="B1991" t="str">
            <v>ASMVIR1</v>
          </cell>
          <cell r="C1991" t="str">
            <v>N</v>
          </cell>
          <cell r="D1991" t="str">
            <v>PICV C/W TPCS MxM 1/2</v>
          </cell>
          <cell r="F1991" t="str">
            <v>BALV</v>
          </cell>
          <cell r="G1991" t="str">
            <v>BRASS DZR</v>
          </cell>
          <cell r="H1991">
            <v>282.88</v>
          </cell>
          <cell r="I1991">
            <v>0</v>
          </cell>
          <cell r="J1991">
            <v>43531</v>
          </cell>
          <cell r="K1991" t="str">
            <v>Italy</v>
          </cell>
          <cell r="L1991" t="str">
            <v>20</v>
          </cell>
        </row>
        <row r="1992">
          <cell r="A1992" t="str">
            <v>9707T 050 050M050S</v>
          </cell>
          <cell r="B1992" t="str">
            <v>ASMVIR1</v>
          </cell>
          <cell r="C1992" t="str">
            <v>N</v>
          </cell>
          <cell r="D1992" t="str">
            <v>PICV C/W TPCS SxM 1/2</v>
          </cell>
          <cell r="F1992" t="str">
            <v>BALV</v>
          </cell>
          <cell r="G1992" t="str">
            <v>BRASS DZR</v>
          </cell>
          <cell r="H1992">
            <v>282.88</v>
          </cell>
          <cell r="I1992">
            <v>0</v>
          </cell>
          <cell r="J1992">
            <v>43549</v>
          </cell>
          <cell r="K1992" t="str">
            <v>Italy</v>
          </cell>
          <cell r="L1992" t="str">
            <v>20</v>
          </cell>
          <cell r="M1992" t="str">
            <v>1.19</v>
          </cell>
        </row>
        <row r="1993">
          <cell r="A1993" t="str">
            <v>9707T 050 050S050S</v>
          </cell>
          <cell r="B1993" t="str">
            <v>ASMVIR1</v>
          </cell>
          <cell r="C1993" t="str">
            <v>N</v>
          </cell>
          <cell r="D1993" t="str">
            <v>PICV C/W TPCS SxS 1/2</v>
          </cell>
          <cell r="F1993" t="str">
            <v>BALV</v>
          </cell>
          <cell r="G1993" t="str">
            <v>BRASS DZR</v>
          </cell>
          <cell r="H1993">
            <v>282.88</v>
          </cell>
          <cell r="I1993">
            <v>0</v>
          </cell>
          <cell r="J1993">
            <v>43525</v>
          </cell>
          <cell r="K1993" t="str">
            <v>Italy</v>
          </cell>
          <cell r="L1993" t="str">
            <v>20</v>
          </cell>
          <cell r="M1993" t="str">
            <v>1.19</v>
          </cell>
        </row>
        <row r="1994">
          <cell r="A1994" t="str">
            <v>9707T 075 050E050E</v>
          </cell>
          <cell r="B1994" t="str">
            <v>ASMVIR1</v>
          </cell>
          <cell r="C1994" t="str">
            <v>N</v>
          </cell>
          <cell r="D1994" t="str">
            <v>PICV C/W TPCS ExE 1/2-Highflow</v>
          </cell>
          <cell r="F1994" t="str">
            <v>BALV</v>
          </cell>
          <cell r="G1994" t="str">
            <v>BRASS DZR</v>
          </cell>
          <cell r="H1994">
            <v>327.58999999999997</v>
          </cell>
          <cell r="I1994">
            <v>0</v>
          </cell>
          <cell r="J1994">
            <v>44621</v>
          </cell>
          <cell r="K1994" t="str">
            <v>Italy</v>
          </cell>
          <cell r="L1994" t="str">
            <v>15</v>
          </cell>
          <cell r="M1994" t="str">
            <v>1.71</v>
          </cell>
        </row>
        <row r="1995">
          <cell r="A1995" t="str">
            <v>9707T 075 050F050F</v>
          </cell>
          <cell r="B1995" t="str">
            <v>ASMVIR1</v>
          </cell>
          <cell r="C1995" t="str">
            <v>N</v>
          </cell>
          <cell r="D1995" t="str">
            <v>PICV C/W TPCS FxF 1/2-Highflow</v>
          </cell>
          <cell r="F1995" t="str">
            <v>BALV</v>
          </cell>
          <cell r="G1995" t="str">
            <v>BRASS DZR</v>
          </cell>
          <cell r="H1995">
            <v>327.58999999999997</v>
          </cell>
          <cell r="I1995">
            <v>0</v>
          </cell>
          <cell r="J1995">
            <v>43532</v>
          </cell>
          <cell r="K1995" t="str">
            <v>Italy</v>
          </cell>
          <cell r="L1995" t="str">
            <v>15</v>
          </cell>
        </row>
        <row r="1996">
          <cell r="A1996" t="str">
            <v>9707T 075 050M050E</v>
          </cell>
          <cell r="B1996" t="str">
            <v>ASMVIR1</v>
          </cell>
          <cell r="C1996" t="str">
            <v>N</v>
          </cell>
          <cell r="D1996" t="str">
            <v>PICV C/W TPCS ExM 1/2-Highflow</v>
          </cell>
          <cell r="F1996" t="str">
            <v>BALV</v>
          </cell>
          <cell r="G1996" t="str">
            <v>BRASS DZR</v>
          </cell>
          <cell r="H1996">
            <v>327.58999999999997</v>
          </cell>
          <cell r="I1996">
            <v>0</v>
          </cell>
          <cell r="J1996">
            <v>44620</v>
          </cell>
          <cell r="K1996" t="str">
            <v>Italy</v>
          </cell>
          <cell r="L1996" t="str">
            <v>15</v>
          </cell>
          <cell r="M1996" t="str">
            <v>1.71</v>
          </cell>
        </row>
        <row r="1997">
          <cell r="A1997" t="str">
            <v>9707T 075 050M050M</v>
          </cell>
          <cell r="B1997" t="str">
            <v>ASMVIR1</v>
          </cell>
          <cell r="C1997" t="str">
            <v>N</v>
          </cell>
          <cell r="D1997" t="str">
            <v>PICV C/W TPCS MxM 1/2-Highflow</v>
          </cell>
          <cell r="F1997" t="str">
            <v>BALV</v>
          </cell>
          <cell r="G1997" t="str">
            <v>BRASS DZR</v>
          </cell>
          <cell r="H1997">
            <v>327.58999999999997</v>
          </cell>
          <cell r="I1997">
            <v>0</v>
          </cell>
          <cell r="J1997">
            <v>43531</v>
          </cell>
          <cell r="K1997" t="str">
            <v>Italy</v>
          </cell>
          <cell r="L1997" t="str">
            <v>15</v>
          </cell>
        </row>
        <row r="1998">
          <cell r="A1998" t="str">
            <v>9707T 075 050M050S</v>
          </cell>
          <cell r="B1998" t="str">
            <v>ASMVIR1</v>
          </cell>
          <cell r="C1998" t="str">
            <v>N</v>
          </cell>
          <cell r="D1998" t="str">
            <v>PICV C/W TPCS SxM 1/2-Highflow</v>
          </cell>
          <cell r="F1998" t="str">
            <v>BALV</v>
          </cell>
          <cell r="G1998" t="str">
            <v>BRASS DZR</v>
          </cell>
          <cell r="H1998">
            <v>327.58999999999997</v>
          </cell>
          <cell r="I1998">
            <v>0</v>
          </cell>
          <cell r="J1998">
            <v>43549</v>
          </cell>
          <cell r="K1998" t="str">
            <v>Italy</v>
          </cell>
          <cell r="L1998" t="str">
            <v>15</v>
          </cell>
          <cell r="M1998" t="str">
            <v>1.71</v>
          </cell>
        </row>
        <row r="1999">
          <cell r="A1999" t="str">
            <v>9707T 075 050M075F</v>
          </cell>
          <cell r="B1999" t="str">
            <v>ASMVIR1</v>
          </cell>
          <cell r="C1999" t="str">
            <v>N</v>
          </cell>
          <cell r="D1999" t="str">
            <v>PICV C/W TPCS FxM 3/4 - DS1</v>
          </cell>
          <cell r="F1999" t="str">
            <v>BALV</v>
          </cell>
          <cell r="G1999" t="str">
            <v>BRASS DZR</v>
          </cell>
          <cell r="H1999">
            <v>337.73</v>
          </cell>
          <cell r="I1999">
            <v>0</v>
          </cell>
          <cell r="J1999">
            <v>43811</v>
          </cell>
          <cell r="K1999" t="str">
            <v>Italy</v>
          </cell>
          <cell r="L1999" t="str">
            <v>15</v>
          </cell>
          <cell r="M1999" t="str">
            <v>1.72</v>
          </cell>
        </row>
        <row r="2000">
          <cell r="A2000" t="str">
            <v>9707T 075 050S050S</v>
          </cell>
          <cell r="B2000" t="str">
            <v>ASMVIR1</v>
          </cell>
          <cell r="C2000" t="str">
            <v>N</v>
          </cell>
          <cell r="D2000" t="str">
            <v>PICV C/W TPCS SxS 1/2-Highflow</v>
          </cell>
          <cell r="F2000" t="str">
            <v>BALV</v>
          </cell>
          <cell r="G2000" t="str">
            <v>BRASS DZR</v>
          </cell>
          <cell r="H2000">
            <v>327.58999999999997</v>
          </cell>
          <cell r="I2000">
            <v>0</v>
          </cell>
          <cell r="J2000">
            <v>43525</v>
          </cell>
          <cell r="K2000" t="str">
            <v>Italy</v>
          </cell>
          <cell r="L2000" t="str">
            <v>15</v>
          </cell>
          <cell r="M2000" t="str">
            <v>1.71</v>
          </cell>
        </row>
        <row r="2001">
          <cell r="A2001" t="str">
            <v>9707T 075 075E075E</v>
          </cell>
          <cell r="B2001" t="str">
            <v>ASMVIR1</v>
          </cell>
          <cell r="C2001" t="str">
            <v>N</v>
          </cell>
          <cell r="D2001" t="str">
            <v>PICV C/W TPCS ExE 3/4</v>
          </cell>
          <cell r="F2001" t="str">
            <v>BALV</v>
          </cell>
          <cell r="G2001" t="str">
            <v>BRASS DZR</v>
          </cell>
          <cell r="H2001">
            <v>337.73</v>
          </cell>
          <cell r="I2001">
            <v>0</v>
          </cell>
          <cell r="J2001">
            <v>44621</v>
          </cell>
          <cell r="K2001" t="str">
            <v>Italy</v>
          </cell>
          <cell r="L2001" t="str">
            <v>15</v>
          </cell>
          <cell r="M2001" t="str">
            <v>1.72</v>
          </cell>
        </row>
        <row r="2002">
          <cell r="A2002" t="str">
            <v>9707T 075 075F075F</v>
          </cell>
          <cell r="B2002" t="str">
            <v>ASMVIR1</v>
          </cell>
          <cell r="C2002" t="str">
            <v>N</v>
          </cell>
          <cell r="D2002" t="str">
            <v>PICV C/W TPCS FxF 3/4</v>
          </cell>
          <cell r="F2002" t="str">
            <v>BALV</v>
          </cell>
          <cell r="G2002" t="str">
            <v>BRASS DZR</v>
          </cell>
          <cell r="H2002">
            <v>337.73</v>
          </cell>
          <cell r="I2002">
            <v>0</v>
          </cell>
          <cell r="J2002">
            <v>43532</v>
          </cell>
          <cell r="K2002" t="str">
            <v>Italy</v>
          </cell>
          <cell r="L2002" t="str">
            <v>15</v>
          </cell>
        </row>
        <row r="2003">
          <cell r="A2003" t="str">
            <v>9707T 075 075M075E</v>
          </cell>
          <cell r="B2003" t="str">
            <v>ASMVIR1</v>
          </cell>
          <cell r="C2003" t="str">
            <v>N</v>
          </cell>
          <cell r="D2003" t="str">
            <v>PICV C/W TPCS ExM 3/4</v>
          </cell>
          <cell r="F2003" t="str">
            <v>BALV</v>
          </cell>
          <cell r="G2003" t="str">
            <v>BRASS DZR</v>
          </cell>
          <cell r="H2003">
            <v>337.73</v>
          </cell>
          <cell r="I2003">
            <v>0</v>
          </cell>
          <cell r="J2003">
            <v>44620</v>
          </cell>
          <cell r="K2003" t="str">
            <v>Italy</v>
          </cell>
          <cell r="L2003" t="str">
            <v>15</v>
          </cell>
          <cell r="M2003" t="str">
            <v>1.72</v>
          </cell>
        </row>
        <row r="2004">
          <cell r="A2004" t="str">
            <v>9707T 075 075M075F</v>
          </cell>
          <cell r="B2004" t="str">
            <v>ASMVIR1</v>
          </cell>
          <cell r="C2004" t="str">
            <v>N</v>
          </cell>
          <cell r="D2004" t="str">
            <v>PICV C/W TPCS FxM 3/4</v>
          </cell>
          <cell r="F2004" t="str">
            <v>BALV</v>
          </cell>
          <cell r="G2004" t="str">
            <v>BRASS DZR</v>
          </cell>
          <cell r="H2004">
            <v>337.73</v>
          </cell>
          <cell r="I2004">
            <v>0</v>
          </cell>
          <cell r="J2004">
            <v>43776</v>
          </cell>
          <cell r="K2004" t="str">
            <v>Italy</v>
          </cell>
          <cell r="L2004" t="str">
            <v>15</v>
          </cell>
          <cell r="M2004" t="str">
            <v>1.72</v>
          </cell>
        </row>
        <row r="2005">
          <cell r="A2005" t="str">
            <v>9707T 075 075M075M</v>
          </cell>
          <cell r="B2005" t="str">
            <v>ASMVIR1</v>
          </cell>
          <cell r="C2005" t="str">
            <v>N</v>
          </cell>
          <cell r="D2005" t="str">
            <v>PICV C/W TPCS MxM 3/4</v>
          </cell>
          <cell r="F2005" t="str">
            <v>BALV</v>
          </cell>
          <cell r="G2005" t="str">
            <v>BRASS DZR</v>
          </cell>
          <cell r="H2005">
            <v>337.73</v>
          </cell>
          <cell r="I2005">
            <v>0</v>
          </cell>
          <cell r="J2005">
            <v>43531</v>
          </cell>
          <cell r="K2005" t="str">
            <v>Italy</v>
          </cell>
          <cell r="L2005" t="str">
            <v>15</v>
          </cell>
        </row>
        <row r="2006">
          <cell r="A2006" t="str">
            <v>9707T 075 075M075S</v>
          </cell>
          <cell r="B2006" t="str">
            <v>ASMVIR1</v>
          </cell>
          <cell r="C2006" t="str">
            <v>N</v>
          </cell>
          <cell r="D2006" t="str">
            <v>PICV C/W TPCS SxM 3/4</v>
          </cell>
          <cell r="F2006" t="str">
            <v>BALV</v>
          </cell>
          <cell r="G2006" t="str">
            <v>BRASS DZR</v>
          </cell>
          <cell r="H2006">
            <v>337.73</v>
          </cell>
          <cell r="I2006">
            <v>0</v>
          </cell>
          <cell r="J2006">
            <v>43549</v>
          </cell>
          <cell r="K2006" t="str">
            <v>Italy</v>
          </cell>
          <cell r="L2006" t="str">
            <v>15</v>
          </cell>
          <cell r="M2006" t="str">
            <v>1.72</v>
          </cell>
        </row>
        <row r="2007">
          <cell r="A2007" t="str">
            <v>9707T 075 075S075S</v>
          </cell>
          <cell r="B2007" t="str">
            <v>ASMVIR1</v>
          </cell>
          <cell r="C2007" t="str">
            <v>N</v>
          </cell>
          <cell r="D2007" t="str">
            <v>PICV C/W TPCS SxS 3/4</v>
          </cell>
          <cell r="F2007" t="str">
            <v>BALV</v>
          </cell>
          <cell r="G2007" t="str">
            <v>BRASS DZR</v>
          </cell>
          <cell r="H2007">
            <v>337.73</v>
          </cell>
          <cell r="I2007">
            <v>0</v>
          </cell>
          <cell r="J2007">
            <v>43525</v>
          </cell>
          <cell r="K2007" t="str">
            <v>Italy</v>
          </cell>
          <cell r="L2007" t="str">
            <v>15</v>
          </cell>
          <cell r="M2007" t="str">
            <v>1.74</v>
          </cell>
        </row>
        <row r="2008">
          <cell r="A2008" t="str">
            <v>9707T 100 075E075E</v>
          </cell>
          <cell r="B2008" t="str">
            <v>ASMVIR1</v>
          </cell>
          <cell r="C2008" t="str">
            <v>N</v>
          </cell>
          <cell r="D2008" t="str">
            <v>PICV C/W TPCS ExE 3/4-Highflow</v>
          </cell>
          <cell r="F2008" t="str">
            <v>BALV</v>
          </cell>
          <cell r="G2008" t="str">
            <v>BRASS DZR</v>
          </cell>
          <cell r="H2008">
            <v>404.28</v>
          </cell>
          <cell r="I2008">
            <v>0</v>
          </cell>
          <cell r="J2008">
            <v>44621</v>
          </cell>
          <cell r="K2008" t="str">
            <v>Italy</v>
          </cell>
          <cell r="L2008" t="str">
            <v>10</v>
          </cell>
          <cell r="M2008" t="str">
            <v>3.31</v>
          </cell>
        </row>
        <row r="2009">
          <cell r="A2009" t="str">
            <v>9707T 100 075F075F</v>
          </cell>
          <cell r="B2009" t="str">
            <v>ASMVIR1</v>
          </cell>
          <cell r="C2009" t="str">
            <v>N</v>
          </cell>
          <cell r="D2009" t="str">
            <v>PICV C/W TPCS FxF 3/4-Highflow</v>
          </cell>
          <cell r="F2009" t="str">
            <v>BALV</v>
          </cell>
          <cell r="G2009" t="str">
            <v>BRASS DZR</v>
          </cell>
          <cell r="H2009">
            <v>404.28</v>
          </cell>
          <cell r="I2009">
            <v>0</v>
          </cell>
          <cell r="J2009">
            <v>43532</v>
          </cell>
          <cell r="K2009" t="str">
            <v>Italy</v>
          </cell>
          <cell r="L2009" t="str">
            <v>10</v>
          </cell>
        </row>
        <row r="2010">
          <cell r="A2010" t="str">
            <v>9707T 100 075M075E</v>
          </cell>
          <cell r="B2010" t="str">
            <v>ASMVIR1</v>
          </cell>
          <cell r="C2010" t="str">
            <v>N</v>
          </cell>
          <cell r="D2010" t="str">
            <v>PICV C/W TPCS ExM 3/4-Highflow</v>
          </cell>
          <cell r="F2010" t="str">
            <v>BALV</v>
          </cell>
          <cell r="G2010" t="str">
            <v>BRASS DZR</v>
          </cell>
          <cell r="H2010">
            <v>404.28</v>
          </cell>
          <cell r="I2010">
            <v>0</v>
          </cell>
          <cell r="J2010">
            <v>44620</v>
          </cell>
          <cell r="K2010" t="str">
            <v>Italy</v>
          </cell>
          <cell r="L2010" t="str">
            <v>10</v>
          </cell>
          <cell r="M2010" t="str">
            <v>3.31</v>
          </cell>
        </row>
        <row r="2011">
          <cell r="A2011" t="str">
            <v>9707T 100 075M075M</v>
          </cell>
          <cell r="B2011" t="str">
            <v>ASMVIR1</v>
          </cell>
          <cell r="C2011" t="str">
            <v>N</v>
          </cell>
          <cell r="D2011" t="str">
            <v>PICV C/W TPCS MxM 3/4-Highflow</v>
          </cell>
          <cell r="F2011" t="str">
            <v>BALV</v>
          </cell>
          <cell r="G2011" t="str">
            <v>BRASS DZR</v>
          </cell>
          <cell r="H2011">
            <v>404.28</v>
          </cell>
          <cell r="I2011">
            <v>0</v>
          </cell>
          <cell r="J2011">
            <v>43531</v>
          </cell>
          <cell r="K2011" t="str">
            <v>Italy</v>
          </cell>
          <cell r="L2011" t="str">
            <v>10</v>
          </cell>
        </row>
        <row r="2012">
          <cell r="A2012" t="str">
            <v>9707T 100 075M075S</v>
          </cell>
          <cell r="B2012" t="str">
            <v>ASMVIR1</v>
          </cell>
          <cell r="C2012" t="str">
            <v>N</v>
          </cell>
          <cell r="D2012" t="str">
            <v>PICV C/W TPCS SxM 3/4-Highflow</v>
          </cell>
          <cell r="F2012" t="str">
            <v>BALV</v>
          </cell>
          <cell r="G2012" t="str">
            <v>BRASS DZR</v>
          </cell>
          <cell r="H2012">
            <v>404.28</v>
          </cell>
          <cell r="I2012">
            <v>0</v>
          </cell>
          <cell r="J2012">
            <v>43549</v>
          </cell>
          <cell r="K2012" t="str">
            <v>Italy</v>
          </cell>
          <cell r="L2012" t="str">
            <v>10</v>
          </cell>
          <cell r="M2012" t="str">
            <v>3.31</v>
          </cell>
        </row>
        <row r="2013">
          <cell r="A2013" t="str">
            <v>9707T 100 075S075S</v>
          </cell>
          <cell r="B2013" t="str">
            <v>ASMVIR1</v>
          </cell>
          <cell r="C2013" t="str">
            <v>N</v>
          </cell>
          <cell r="D2013" t="str">
            <v>PICV C/W TPCS SxS 3/4-Highflow</v>
          </cell>
          <cell r="F2013" t="str">
            <v>BALV</v>
          </cell>
          <cell r="G2013" t="str">
            <v>BRASS DZR</v>
          </cell>
          <cell r="H2013">
            <v>404.28</v>
          </cell>
          <cell r="I2013">
            <v>0</v>
          </cell>
          <cell r="J2013">
            <v>43525</v>
          </cell>
          <cell r="K2013" t="str">
            <v>Italy</v>
          </cell>
          <cell r="L2013" t="str">
            <v>10</v>
          </cell>
          <cell r="M2013" t="str">
            <v>2.97</v>
          </cell>
        </row>
        <row r="2014">
          <cell r="A2014" t="str">
            <v>9707T 100 100E100E</v>
          </cell>
          <cell r="B2014" t="str">
            <v>ASMVIR1</v>
          </cell>
          <cell r="C2014" t="str">
            <v>N</v>
          </cell>
          <cell r="D2014" t="str">
            <v>PICV C/W TPCS ExE 1</v>
          </cell>
          <cell r="F2014" t="str">
            <v>BALV</v>
          </cell>
          <cell r="G2014" t="str">
            <v>BRASS DZR</v>
          </cell>
          <cell r="H2014">
            <v>419.52</v>
          </cell>
          <cell r="I2014">
            <v>0</v>
          </cell>
          <cell r="J2014">
            <v>44621</v>
          </cell>
          <cell r="K2014" t="str">
            <v>Italy</v>
          </cell>
          <cell r="L2014" t="str">
            <v>10</v>
          </cell>
          <cell r="M2014" t="str">
            <v>3.13</v>
          </cell>
        </row>
        <row r="2015">
          <cell r="A2015" t="str">
            <v>9707T 100 100F100F</v>
          </cell>
          <cell r="B2015" t="str">
            <v>ASMVIR1</v>
          </cell>
          <cell r="C2015" t="str">
            <v>N</v>
          </cell>
          <cell r="D2015" t="str">
            <v>PICV C/W TPCS FxF 1</v>
          </cell>
          <cell r="F2015" t="str">
            <v>BALV</v>
          </cell>
          <cell r="G2015" t="str">
            <v>BRASS DZR</v>
          </cell>
          <cell r="H2015">
            <v>419.52</v>
          </cell>
          <cell r="I2015">
            <v>0</v>
          </cell>
          <cell r="J2015">
            <v>43532</v>
          </cell>
          <cell r="K2015" t="str">
            <v>Italy</v>
          </cell>
          <cell r="L2015" t="str">
            <v>10</v>
          </cell>
        </row>
        <row r="2016">
          <cell r="A2016" t="str">
            <v>9707T 100 100M100E</v>
          </cell>
          <cell r="B2016" t="str">
            <v>ASMVIR1</v>
          </cell>
          <cell r="C2016" t="str">
            <v>N</v>
          </cell>
          <cell r="D2016" t="str">
            <v>PICV C/W TPCS ExM 1</v>
          </cell>
          <cell r="F2016" t="str">
            <v>BALV</v>
          </cell>
          <cell r="G2016" t="str">
            <v>BRASS DZR</v>
          </cell>
          <cell r="H2016">
            <v>419.52</v>
          </cell>
          <cell r="I2016">
            <v>0</v>
          </cell>
          <cell r="J2016">
            <v>44620</v>
          </cell>
          <cell r="K2016" t="str">
            <v>Italy</v>
          </cell>
          <cell r="L2016" t="str">
            <v>10</v>
          </cell>
          <cell r="M2016" t="str">
            <v>3.13</v>
          </cell>
        </row>
        <row r="2017">
          <cell r="A2017" t="str">
            <v>9707T 100 100M100F</v>
          </cell>
          <cell r="B2017" t="str">
            <v>ASMVIR1</v>
          </cell>
          <cell r="C2017" t="str">
            <v>N</v>
          </cell>
          <cell r="D2017" t="str">
            <v>PICV C/W TPCS FxM 1</v>
          </cell>
          <cell r="F2017" t="str">
            <v>BALV</v>
          </cell>
          <cell r="G2017" t="str">
            <v>BRASS DZR</v>
          </cell>
          <cell r="H2017">
            <v>419.52</v>
          </cell>
          <cell r="I2017">
            <v>0</v>
          </cell>
          <cell r="J2017">
            <v>43776</v>
          </cell>
          <cell r="K2017" t="str">
            <v>Italy</v>
          </cell>
          <cell r="L2017" t="str">
            <v>10</v>
          </cell>
          <cell r="M2017" t="str">
            <v>3.13</v>
          </cell>
        </row>
        <row r="2018">
          <cell r="A2018" t="str">
            <v>9707T 100 100M100M</v>
          </cell>
          <cell r="B2018" t="str">
            <v>ASMVIR1</v>
          </cell>
          <cell r="C2018" t="str">
            <v>N</v>
          </cell>
          <cell r="D2018" t="str">
            <v>PICV C/W TPCS MxM 1</v>
          </cell>
          <cell r="F2018" t="str">
            <v>BALV</v>
          </cell>
          <cell r="G2018" t="str">
            <v>BRASS DZR</v>
          </cell>
          <cell r="H2018">
            <v>419.52</v>
          </cell>
          <cell r="I2018">
            <v>0</v>
          </cell>
          <cell r="J2018">
            <v>43531</v>
          </cell>
          <cell r="K2018" t="str">
            <v>Italy</v>
          </cell>
          <cell r="L2018" t="str">
            <v>10</v>
          </cell>
        </row>
        <row r="2019">
          <cell r="A2019" t="str">
            <v>9707T 100 100M100S</v>
          </cell>
          <cell r="B2019" t="str">
            <v>ASMVIR1</v>
          </cell>
          <cell r="C2019" t="str">
            <v>N</v>
          </cell>
          <cell r="D2019" t="str">
            <v>PICV C/W TPCS SxM 1</v>
          </cell>
          <cell r="F2019" t="str">
            <v>BALV</v>
          </cell>
          <cell r="G2019" t="str">
            <v>BRASS DZR</v>
          </cell>
          <cell r="H2019">
            <v>419.52</v>
          </cell>
          <cell r="I2019">
            <v>0</v>
          </cell>
          <cell r="J2019">
            <v>43549</v>
          </cell>
          <cell r="K2019" t="str">
            <v>Italy</v>
          </cell>
          <cell r="L2019" t="str">
            <v>10</v>
          </cell>
          <cell r="M2019" t="str">
            <v>3.13</v>
          </cell>
        </row>
        <row r="2020">
          <cell r="A2020" t="str">
            <v>9707T 100 100S100S</v>
          </cell>
          <cell r="B2020" t="str">
            <v>ASMVIR1</v>
          </cell>
          <cell r="C2020" t="str">
            <v>N</v>
          </cell>
          <cell r="D2020" t="str">
            <v>PICV C/W TPCS SxS 1</v>
          </cell>
          <cell r="F2020" t="str">
            <v>BALV</v>
          </cell>
          <cell r="G2020" t="str">
            <v>BRASS DZR</v>
          </cell>
          <cell r="H2020">
            <v>419.52</v>
          </cell>
          <cell r="I2020">
            <v>0</v>
          </cell>
          <cell r="J2020">
            <v>43525</v>
          </cell>
          <cell r="K2020" t="str">
            <v>Italy</v>
          </cell>
          <cell r="L2020" t="str">
            <v>10</v>
          </cell>
          <cell r="M2020" t="str">
            <v>3.14</v>
          </cell>
        </row>
        <row r="2021">
          <cell r="A2021" t="str">
            <v>9707T 125 100E100E</v>
          </cell>
          <cell r="B2021" t="str">
            <v>ASMVIR1</v>
          </cell>
          <cell r="C2021" t="str">
            <v>N</v>
          </cell>
          <cell r="D2021" t="str">
            <v>PICV C/W TPCS ExE 1-Highflow</v>
          </cell>
          <cell r="F2021" t="str">
            <v>BALV</v>
          </cell>
          <cell r="G2021" t="str">
            <v>BRASS DZR</v>
          </cell>
          <cell r="H2021">
            <v>611.53</v>
          </cell>
          <cell r="I2021">
            <v>0</v>
          </cell>
          <cell r="J2021">
            <v>44621</v>
          </cell>
          <cell r="K2021" t="str">
            <v>Italy</v>
          </cell>
          <cell r="L2021" t="str">
            <v>5</v>
          </cell>
        </row>
        <row r="2022">
          <cell r="A2022" t="str">
            <v>9707T 125 100F100F</v>
          </cell>
          <cell r="B2022" t="str">
            <v>ASMVIR1</v>
          </cell>
          <cell r="C2022" t="str">
            <v>N</v>
          </cell>
          <cell r="D2022" t="str">
            <v>PICV C/W TPCS FxF 1-Highflow</v>
          </cell>
          <cell r="F2022" t="str">
            <v>BALV</v>
          </cell>
          <cell r="G2022" t="str">
            <v>BRASS DZR</v>
          </cell>
          <cell r="H2022">
            <v>611.53</v>
          </cell>
          <cell r="I2022">
            <v>0</v>
          </cell>
          <cell r="J2022">
            <v>43532</v>
          </cell>
          <cell r="K2022" t="str">
            <v>Italy</v>
          </cell>
          <cell r="L2022" t="str">
            <v>5</v>
          </cell>
        </row>
        <row r="2023">
          <cell r="A2023" t="str">
            <v>9707T 125 100M100E</v>
          </cell>
          <cell r="B2023" t="str">
            <v>ASMVIR1</v>
          </cell>
          <cell r="C2023" t="str">
            <v>N</v>
          </cell>
          <cell r="D2023" t="str">
            <v>PICV C/W TPCS ExM 1-Highflow</v>
          </cell>
          <cell r="F2023" t="str">
            <v>BALV</v>
          </cell>
          <cell r="G2023" t="str">
            <v>BRASS DZR</v>
          </cell>
          <cell r="H2023">
            <v>611.53</v>
          </cell>
          <cell r="I2023">
            <v>0</v>
          </cell>
          <cell r="J2023">
            <v>44620</v>
          </cell>
          <cell r="K2023" t="str">
            <v>Italy</v>
          </cell>
          <cell r="L2023" t="str">
            <v>5</v>
          </cell>
        </row>
        <row r="2024">
          <cell r="A2024" t="str">
            <v>9707T 125 100M100M</v>
          </cell>
          <cell r="B2024" t="str">
            <v>ASMVIR1</v>
          </cell>
          <cell r="C2024" t="str">
            <v>N</v>
          </cell>
          <cell r="D2024" t="str">
            <v>PICV C/W TPCS MxM 1-Highflow</v>
          </cell>
          <cell r="F2024" t="str">
            <v>BALV</v>
          </cell>
          <cell r="G2024" t="str">
            <v>BRASS DZR</v>
          </cell>
          <cell r="H2024">
            <v>611.53</v>
          </cell>
          <cell r="I2024">
            <v>0</v>
          </cell>
          <cell r="J2024">
            <v>43531</v>
          </cell>
          <cell r="K2024" t="str">
            <v>Italy</v>
          </cell>
          <cell r="L2024" t="str">
            <v>5</v>
          </cell>
        </row>
        <row r="2025">
          <cell r="A2025" t="str">
            <v>9707T 125 100M100S</v>
          </cell>
          <cell r="B2025" t="str">
            <v>ASMVIR1</v>
          </cell>
          <cell r="C2025" t="str">
            <v>N</v>
          </cell>
          <cell r="D2025" t="str">
            <v>PICV C/W TPCS SxM 1-Highflow</v>
          </cell>
          <cell r="F2025" t="str">
            <v>BALV</v>
          </cell>
          <cell r="G2025" t="str">
            <v>BRASS DZR</v>
          </cell>
          <cell r="H2025">
            <v>611.53</v>
          </cell>
          <cell r="I2025">
            <v>0</v>
          </cell>
          <cell r="J2025">
            <v>43549</v>
          </cell>
          <cell r="K2025" t="str">
            <v>Italy</v>
          </cell>
          <cell r="L2025" t="str">
            <v>5</v>
          </cell>
        </row>
        <row r="2026">
          <cell r="A2026" t="str">
            <v>9707T 125 100S100S</v>
          </cell>
          <cell r="B2026" t="str">
            <v>ASMVIR1</v>
          </cell>
          <cell r="C2026" t="str">
            <v>N</v>
          </cell>
          <cell r="D2026" t="str">
            <v>PICV C/W TPCS SxS 1-Highflow</v>
          </cell>
          <cell r="F2026" t="str">
            <v>BALV</v>
          </cell>
          <cell r="G2026" t="str">
            <v>BRASS DZR</v>
          </cell>
          <cell r="H2026">
            <v>611.53</v>
          </cell>
          <cell r="I2026">
            <v>0</v>
          </cell>
          <cell r="J2026">
            <v>43525</v>
          </cell>
          <cell r="K2026" t="str">
            <v>Italy</v>
          </cell>
          <cell r="L2026" t="str">
            <v>5</v>
          </cell>
          <cell r="M2026" t="str">
            <v>5.17</v>
          </cell>
        </row>
        <row r="2027">
          <cell r="A2027" t="str">
            <v>9707T 125 125F125F</v>
          </cell>
          <cell r="B2027" t="str">
            <v>ASMVIR1</v>
          </cell>
          <cell r="C2027" t="str">
            <v>N</v>
          </cell>
          <cell r="D2027" t="str">
            <v>PICV C/W TPCS FxF 1-1/4</v>
          </cell>
          <cell r="F2027" t="str">
            <v>BALV</v>
          </cell>
          <cell r="G2027" t="str">
            <v>BRASS DZR</v>
          </cell>
          <cell r="H2027">
            <v>635.15</v>
          </cell>
          <cell r="I2027">
            <v>0</v>
          </cell>
          <cell r="J2027">
            <v>43532</v>
          </cell>
          <cell r="K2027" t="str">
            <v>Italy</v>
          </cell>
          <cell r="L2027" t="str">
            <v>5</v>
          </cell>
        </row>
        <row r="2028">
          <cell r="A2028" t="str">
            <v>9707T 125 125M125F</v>
          </cell>
          <cell r="B2028" t="str">
            <v>ASMVIR1</v>
          </cell>
          <cell r="C2028" t="str">
            <v>N</v>
          </cell>
          <cell r="D2028" t="str">
            <v>PICV C/W TPCS FxM 1-1/4</v>
          </cell>
          <cell r="F2028" t="str">
            <v>BALV</v>
          </cell>
          <cell r="G2028" t="str">
            <v>BRASS DZR</v>
          </cell>
          <cell r="H2028">
            <v>635.15</v>
          </cell>
          <cell r="I2028">
            <v>0</v>
          </cell>
          <cell r="J2028">
            <v>43776</v>
          </cell>
          <cell r="K2028" t="str">
            <v>Italy</v>
          </cell>
          <cell r="L2028" t="str">
            <v>5</v>
          </cell>
        </row>
        <row r="2029">
          <cell r="A2029" t="str">
            <v>9707T 125 125M125M</v>
          </cell>
          <cell r="B2029" t="str">
            <v>ASMVIR1</v>
          </cell>
          <cell r="C2029" t="str">
            <v>N</v>
          </cell>
          <cell r="D2029" t="str">
            <v>PICV C/W TPCS MxM 1-1/4</v>
          </cell>
          <cell r="F2029" t="str">
            <v>BALV</v>
          </cell>
          <cell r="G2029" t="str">
            <v>BRASS DZR</v>
          </cell>
          <cell r="H2029">
            <v>635.15</v>
          </cell>
          <cell r="I2029">
            <v>0</v>
          </cell>
          <cell r="J2029">
            <v>43531</v>
          </cell>
          <cell r="K2029" t="str">
            <v>Italy</v>
          </cell>
          <cell r="L2029" t="str">
            <v>5</v>
          </cell>
        </row>
        <row r="2030">
          <cell r="A2030" t="str">
            <v>9707T 125 125M125S</v>
          </cell>
          <cell r="B2030" t="str">
            <v>ASMVIR1</v>
          </cell>
          <cell r="C2030" t="str">
            <v>N</v>
          </cell>
          <cell r="D2030" t="str">
            <v>PICV C/W TPCS SxM 1-1/4</v>
          </cell>
          <cell r="F2030" t="str">
            <v>BALV</v>
          </cell>
          <cell r="G2030" t="str">
            <v>BRASS DZR</v>
          </cell>
          <cell r="H2030">
            <v>635.15</v>
          </cell>
          <cell r="I2030">
            <v>0</v>
          </cell>
          <cell r="J2030">
            <v>43549</v>
          </cell>
          <cell r="K2030" t="str">
            <v>Italy</v>
          </cell>
          <cell r="L2030" t="str">
            <v>5</v>
          </cell>
        </row>
        <row r="2031">
          <cell r="A2031" t="str">
            <v>9707T 125 125S125S</v>
          </cell>
          <cell r="B2031" t="str">
            <v>ASMVIR1</v>
          </cell>
          <cell r="C2031" t="str">
            <v>N</v>
          </cell>
          <cell r="D2031" t="str">
            <v>PICV C/W TPCS SxS 1-1/4</v>
          </cell>
          <cell r="F2031" t="str">
            <v>BALV</v>
          </cell>
          <cell r="G2031" t="str">
            <v>BRASS DZR</v>
          </cell>
          <cell r="H2031">
            <v>635.15</v>
          </cell>
          <cell r="I2031">
            <v>0</v>
          </cell>
          <cell r="J2031">
            <v>43525</v>
          </cell>
          <cell r="K2031" t="str">
            <v>Italy</v>
          </cell>
          <cell r="L2031" t="str">
            <v>5</v>
          </cell>
          <cell r="M2031" t="str">
            <v>5.17</v>
          </cell>
        </row>
        <row r="2032">
          <cell r="A2032" t="str">
            <v>9707TL 050 050E050E</v>
          </cell>
          <cell r="B2032" t="str">
            <v>ASMVIR1</v>
          </cell>
          <cell r="C2032" t="str">
            <v>N</v>
          </cell>
          <cell r="D2032" t="str">
            <v>PICV C/W TPCS ExE 1/2-Lowflow</v>
          </cell>
          <cell r="F2032" t="str">
            <v>BALV</v>
          </cell>
          <cell r="G2032" t="str">
            <v>BRASS DZR</v>
          </cell>
          <cell r="H2032">
            <v>282.88</v>
          </cell>
          <cell r="I2032">
            <v>0</v>
          </cell>
          <cell r="J2032">
            <v>44621</v>
          </cell>
          <cell r="K2032" t="str">
            <v>Italy</v>
          </cell>
          <cell r="L2032" t="str">
            <v>20</v>
          </cell>
          <cell r="M2032" t="str">
            <v>1.19</v>
          </cell>
        </row>
        <row r="2033">
          <cell r="A2033" t="str">
            <v>9707TL 050 050F050F</v>
          </cell>
          <cell r="B2033" t="str">
            <v>ASMVIR1</v>
          </cell>
          <cell r="C2033" t="str">
            <v>N</v>
          </cell>
          <cell r="D2033" t="str">
            <v>PICV C/W TPCS FxF 1/2-Lowflow</v>
          </cell>
          <cell r="F2033" t="str">
            <v>BALV</v>
          </cell>
          <cell r="G2033" t="str">
            <v>BRASS DZR</v>
          </cell>
          <cell r="H2033">
            <v>282.88</v>
          </cell>
          <cell r="I2033">
            <v>0</v>
          </cell>
          <cell r="J2033">
            <v>43532</v>
          </cell>
          <cell r="K2033" t="str">
            <v>Italy</v>
          </cell>
          <cell r="L2033" t="str">
            <v>20</v>
          </cell>
        </row>
        <row r="2034">
          <cell r="A2034" t="str">
            <v>9707TL 050 050M050E</v>
          </cell>
          <cell r="B2034" t="str">
            <v>ASMVIR1</v>
          </cell>
          <cell r="C2034" t="str">
            <v>N</v>
          </cell>
          <cell r="D2034" t="str">
            <v>PICV C/W TPCS ExM 1/2-Lowflow</v>
          </cell>
          <cell r="F2034" t="str">
            <v>BALV</v>
          </cell>
          <cell r="G2034" t="str">
            <v>BRASS DZR</v>
          </cell>
          <cell r="H2034">
            <v>282.88</v>
          </cell>
          <cell r="I2034">
            <v>0</v>
          </cell>
          <cell r="J2034">
            <v>44620</v>
          </cell>
          <cell r="K2034" t="str">
            <v>Italy</v>
          </cell>
          <cell r="L2034" t="str">
            <v>20</v>
          </cell>
          <cell r="M2034" t="str">
            <v>1.19</v>
          </cell>
        </row>
        <row r="2035">
          <cell r="A2035" t="str">
            <v>9707TL 050 050M050F</v>
          </cell>
          <cell r="B2035" t="str">
            <v>ASMVIR1</v>
          </cell>
          <cell r="C2035" t="str">
            <v>N</v>
          </cell>
          <cell r="D2035" t="str">
            <v>PICV C/W TPCS FxM 1/2-Lowflow</v>
          </cell>
          <cell r="F2035" t="str">
            <v>BALV</v>
          </cell>
          <cell r="G2035" t="str">
            <v>BRASS DZR</v>
          </cell>
          <cell r="H2035">
            <v>282.88</v>
          </cell>
          <cell r="I2035">
            <v>0</v>
          </cell>
          <cell r="J2035">
            <v>43776</v>
          </cell>
          <cell r="K2035" t="str">
            <v>Italy</v>
          </cell>
          <cell r="L2035" t="str">
            <v>20</v>
          </cell>
          <cell r="M2035" t="str">
            <v>1.19</v>
          </cell>
        </row>
        <row r="2036">
          <cell r="A2036" t="str">
            <v>9707TL 050 050M050M</v>
          </cell>
          <cell r="B2036" t="str">
            <v>ASMVIR1</v>
          </cell>
          <cell r="C2036" t="str">
            <v>N</v>
          </cell>
          <cell r="D2036" t="str">
            <v>PICV C/W TPCS MxM 1/2-Lowflow</v>
          </cell>
          <cell r="F2036" t="str">
            <v>BALV</v>
          </cell>
          <cell r="G2036" t="str">
            <v>BRASS DZR</v>
          </cell>
          <cell r="H2036">
            <v>282.88</v>
          </cell>
          <cell r="I2036">
            <v>0</v>
          </cell>
          <cell r="J2036">
            <v>43531</v>
          </cell>
          <cell r="K2036" t="str">
            <v>Italy</v>
          </cell>
          <cell r="L2036" t="str">
            <v>20</v>
          </cell>
        </row>
        <row r="2037">
          <cell r="A2037" t="str">
            <v>9707TL 050 050M050S</v>
          </cell>
          <cell r="B2037" t="str">
            <v>ASMVIR1</v>
          </cell>
          <cell r="C2037" t="str">
            <v>N</v>
          </cell>
          <cell r="D2037" t="str">
            <v>PICV C/W TPCS SxM 1/2-Lowflow</v>
          </cell>
          <cell r="F2037" t="str">
            <v>BALV</v>
          </cell>
          <cell r="G2037" t="str">
            <v>BRASS DZR</v>
          </cell>
          <cell r="H2037">
            <v>282.88</v>
          </cell>
          <cell r="I2037">
            <v>0</v>
          </cell>
          <cell r="J2037">
            <v>43549</v>
          </cell>
          <cell r="K2037" t="str">
            <v>Italy</v>
          </cell>
          <cell r="L2037" t="str">
            <v>20</v>
          </cell>
          <cell r="M2037" t="str">
            <v>1.19</v>
          </cell>
        </row>
        <row r="2038">
          <cell r="A2038" t="str">
            <v>9707TL 050 050S050S</v>
          </cell>
          <cell r="B2038" t="str">
            <v>ASMVIR1</v>
          </cell>
          <cell r="C2038" t="str">
            <v>N</v>
          </cell>
          <cell r="D2038" t="str">
            <v>PICV C/W TPCS SxS 1/2-Lowflow</v>
          </cell>
          <cell r="F2038" t="str">
            <v>BALV</v>
          </cell>
          <cell r="G2038" t="str">
            <v>BRASS DZR</v>
          </cell>
          <cell r="H2038">
            <v>282.88</v>
          </cell>
          <cell r="I2038">
            <v>0</v>
          </cell>
          <cell r="J2038">
            <v>43525</v>
          </cell>
          <cell r="K2038" t="str">
            <v>Italy</v>
          </cell>
          <cell r="L2038" t="str">
            <v>20</v>
          </cell>
          <cell r="M2038" t="str">
            <v>1.19</v>
          </cell>
        </row>
        <row r="2039">
          <cell r="A2039" t="str">
            <v>9900IBV 015 050E050E</v>
          </cell>
          <cell r="B2039" t="str">
            <v>ASMVIR1</v>
          </cell>
          <cell r="C2039" t="str">
            <v>N</v>
          </cell>
          <cell r="D2039" t="str">
            <v>9900IBV MINI 050E050E</v>
          </cell>
          <cell r="F2039" t="str">
            <v>BALV</v>
          </cell>
          <cell r="G2039" t="str">
            <v>BRASS</v>
          </cell>
          <cell r="H2039">
            <v>128.57</v>
          </cell>
          <cell r="I2039">
            <v>0</v>
          </cell>
          <cell r="J2039">
            <v>43594</v>
          </cell>
          <cell r="K2039" t="str">
            <v>Italy</v>
          </cell>
          <cell r="L2039" t="str">
            <v>1</v>
          </cell>
        </row>
        <row r="2040">
          <cell r="A2040" t="str">
            <v>9900IBV 015 050F050E</v>
          </cell>
          <cell r="B2040" t="str">
            <v>ASMVIR1</v>
          </cell>
          <cell r="C2040" t="str">
            <v>N</v>
          </cell>
          <cell r="D2040" t="str">
            <v>9900IBV MINI 050F050E</v>
          </cell>
          <cell r="F2040" t="str">
            <v>BALV</v>
          </cell>
          <cell r="G2040" t="str">
            <v>BRASS</v>
          </cell>
          <cell r="H2040">
            <v>128.57</v>
          </cell>
          <cell r="I2040">
            <v>0</v>
          </cell>
          <cell r="J2040">
            <v>44628</v>
          </cell>
          <cell r="K2040" t="str">
            <v>Italy</v>
          </cell>
          <cell r="L2040" t="str">
            <v>1</v>
          </cell>
        </row>
        <row r="2041">
          <cell r="A2041" t="str">
            <v>9900IBV 015 050F050F</v>
          </cell>
          <cell r="B2041" t="str">
            <v>ASMVIR1</v>
          </cell>
          <cell r="C2041" t="str">
            <v>N</v>
          </cell>
          <cell r="D2041" t="str">
            <v>9900IBV MINI 050F050S</v>
          </cell>
          <cell r="F2041" t="str">
            <v>BALV</v>
          </cell>
          <cell r="G2041" t="str">
            <v>BRASS</v>
          </cell>
          <cell r="H2041">
            <v>128.57</v>
          </cell>
          <cell r="I2041">
            <v>0</v>
          </cell>
          <cell r="J2041">
            <v>42913</v>
          </cell>
          <cell r="K2041" t="str">
            <v>Italy</v>
          </cell>
          <cell r="L2041" t="str">
            <v>1</v>
          </cell>
        </row>
        <row r="2042">
          <cell r="A2042" t="str">
            <v>9900IBV 015 050F050P</v>
          </cell>
          <cell r="B2042" t="str">
            <v>ASMVIR1</v>
          </cell>
          <cell r="C2042" t="str">
            <v>N</v>
          </cell>
          <cell r="D2042" t="str">
            <v>9900IBV MINI 050F050P</v>
          </cell>
          <cell r="F2042" t="str">
            <v>BALV</v>
          </cell>
          <cell r="G2042" t="str">
            <v>BRASS DZR</v>
          </cell>
          <cell r="H2042">
            <v>138.66</v>
          </cell>
          <cell r="I2042">
            <v>0</v>
          </cell>
          <cell r="J2042">
            <v>44628</v>
          </cell>
          <cell r="K2042" t="str">
            <v>Italy</v>
          </cell>
        </row>
        <row r="2043">
          <cell r="A2043" t="str">
            <v>9900IBV 015 050F050S</v>
          </cell>
          <cell r="B2043" t="str">
            <v>ASMVIR1</v>
          </cell>
          <cell r="C2043" t="str">
            <v>N</v>
          </cell>
          <cell r="D2043" t="str">
            <v>9900IBV MINI 050F050S</v>
          </cell>
          <cell r="F2043" t="str">
            <v>BALV</v>
          </cell>
          <cell r="G2043" t="str">
            <v>BRASS</v>
          </cell>
          <cell r="H2043">
            <v>122.44</v>
          </cell>
          <cell r="I2043">
            <v>0</v>
          </cell>
          <cell r="J2043">
            <v>44396</v>
          </cell>
          <cell r="K2043" t="str">
            <v>Italy</v>
          </cell>
          <cell r="L2043" t="str">
            <v>1</v>
          </cell>
        </row>
        <row r="2044">
          <cell r="A2044" t="str">
            <v>9900IBV 015 050M050E</v>
          </cell>
          <cell r="B2044" t="str">
            <v>ASMVIR1</v>
          </cell>
          <cell r="C2044" t="str">
            <v>N</v>
          </cell>
          <cell r="D2044" t="str">
            <v>9900IBV MINI 050M050E</v>
          </cell>
          <cell r="F2044" t="str">
            <v>BALV</v>
          </cell>
          <cell r="G2044" t="str">
            <v>BRASS</v>
          </cell>
          <cell r="H2044">
            <v>128.57</v>
          </cell>
          <cell r="I2044">
            <v>0</v>
          </cell>
          <cell r="J2044">
            <v>43594</v>
          </cell>
          <cell r="K2044" t="str">
            <v>Italy</v>
          </cell>
          <cell r="L2044" t="str">
            <v>1</v>
          </cell>
        </row>
        <row r="2045">
          <cell r="A2045" t="str">
            <v>9900IBV 015 050M050F</v>
          </cell>
          <cell r="B2045" t="str">
            <v>ASMVIR1</v>
          </cell>
          <cell r="C2045" t="str">
            <v>N</v>
          </cell>
          <cell r="D2045" t="str">
            <v>9900IBV MINI 050M050F</v>
          </cell>
          <cell r="F2045" t="str">
            <v>BALV</v>
          </cell>
          <cell r="G2045" t="str">
            <v>BRASS</v>
          </cell>
          <cell r="H2045">
            <v>128.57</v>
          </cell>
          <cell r="I2045">
            <v>0</v>
          </cell>
          <cell r="J2045">
            <v>42909</v>
          </cell>
          <cell r="K2045" t="str">
            <v>Italy</v>
          </cell>
          <cell r="L2045" t="str">
            <v>1</v>
          </cell>
        </row>
        <row r="2046">
          <cell r="A2046" t="str">
            <v>9900IBV 015 050M050P</v>
          </cell>
          <cell r="B2046" t="str">
            <v>ASMVIR1</v>
          </cell>
          <cell r="C2046" t="str">
            <v>N</v>
          </cell>
          <cell r="D2046" t="str">
            <v>9900IBV MINI 050M050P</v>
          </cell>
          <cell r="F2046" t="str">
            <v>BALV</v>
          </cell>
          <cell r="G2046" t="str">
            <v>BRASS DZR</v>
          </cell>
          <cell r="H2046">
            <v>138.66</v>
          </cell>
          <cell r="I2046">
            <v>0</v>
          </cell>
          <cell r="J2046">
            <v>43572</v>
          </cell>
          <cell r="K2046" t="str">
            <v>Italy</v>
          </cell>
        </row>
        <row r="2047">
          <cell r="A2047" t="str">
            <v>9900IBV 015 050M050S</v>
          </cell>
          <cell r="B2047" t="str">
            <v>ASMVIR1</v>
          </cell>
          <cell r="C2047" t="str">
            <v>N</v>
          </cell>
          <cell r="D2047" t="str">
            <v>9900IBV MINI 050M050S</v>
          </cell>
          <cell r="F2047" t="str">
            <v>BALV</v>
          </cell>
          <cell r="G2047" t="str">
            <v>BRASS</v>
          </cell>
          <cell r="H2047">
            <v>128.57</v>
          </cell>
          <cell r="I2047">
            <v>0</v>
          </cell>
          <cell r="J2047">
            <v>42907</v>
          </cell>
          <cell r="K2047" t="str">
            <v>Italy</v>
          </cell>
          <cell r="L2047" t="str">
            <v>1</v>
          </cell>
        </row>
        <row r="2048">
          <cell r="A2048" t="str">
            <v>9900IBV 015 050M075E</v>
          </cell>
          <cell r="B2048" t="str">
            <v>ASMVIR1</v>
          </cell>
          <cell r="C2048" t="str">
            <v>N</v>
          </cell>
          <cell r="D2048" t="str">
            <v>9900IBV MINI 050M075E (DS1)</v>
          </cell>
          <cell r="F2048" t="str">
            <v>BALV</v>
          </cell>
          <cell r="G2048" t="str">
            <v>BRASS</v>
          </cell>
          <cell r="H2048">
            <v>141.69</v>
          </cell>
          <cell r="I2048">
            <v>0</v>
          </cell>
          <cell r="J2048">
            <v>43361</v>
          </cell>
          <cell r="K2048" t="str">
            <v>Italy</v>
          </cell>
          <cell r="L2048" t="str">
            <v>1</v>
          </cell>
        </row>
        <row r="2049">
          <cell r="A2049" t="str">
            <v>9900IBV 015 050M075F</v>
          </cell>
          <cell r="B2049" t="str">
            <v>ASMVIR1</v>
          </cell>
          <cell r="C2049" t="str">
            <v>N</v>
          </cell>
          <cell r="D2049" t="str">
            <v>9900IBV MINI 050M075F (DS1)</v>
          </cell>
          <cell r="F2049" t="str">
            <v>BALV</v>
          </cell>
          <cell r="G2049" t="str">
            <v>BRASS</v>
          </cell>
          <cell r="H2049">
            <v>141.69</v>
          </cell>
          <cell r="I2049">
            <v>0</v>
          </cell>
          <cell r="J2049">
            <v>42909</v>
          </cell>
          <cell r="K2049" t="str">
            <v>Italy</v>
          </cell>
          <cell r="L2049" t="str">
            <v>1</v>
          </cell>
        </row>
        <row r="2050">
          <cell r="A2050" t="str">
            <v>9900IBV 015 050M075P</v>
          </cell>
          <cell r="B2050" t="str">
            <v>ASMVIR1</v>
          </cell>
          <cell r="C2050" t="str">
            <v>N</v>
          </cell>
          <cell r="D2050" t="str">
            <v>9900IBV MINI 050M075P (DS1)</v>
          </cell>
          <cell r="F2050" t="str">
            <v>BALV</v>
          </cell>
          <cell r="G2050" t="str">
            <v>BRASS</v>
          </cell>
          <cell r="H2050">
            <v>152.46</v>
          </cell>
          <cell r="I2050">
            <v>0</v>
          </cell>
          <cell r="J2050">
            <v>43593</v>
          </cell>
          <cell r="K2050" t="str">
            <v>Italy</v>
          </cell>
          <cell r="L2050" t="str">
            <v>1</v>
          </cell>
        </row>
        <row r="2051">
          <cell r="A2051" t="str">
            <v>9900IBV 015 050M075S</v>
          </cell>
          <cell r="B2051" t="str">
            <v>ASMVIR1</v>
          </cell>
          <cell r="C2051" t="str">
            <v>N</v>
          </cell>
          <cell r="D2051" t="str">
            <v>9900IBV MINI 050M075S (DS1)</v>
          </cell>
          <cell r="F2051" t="str">
            <v>BALV</v>
          </cell>
          <cell r="G2051" t="str">
            <v>BRASS</v>
          </cell>
          <cell r="H2051">
            <v>141.69</v>
          </cell>
          <cell r="I2051">
            <v>0</v>
          </cell>
          <cell r="J2051">
            <v>42907</v>
          </cell>
          <cell r="K2051" t="str">
            <v>Italy</v>
          </cell>
          <cell r="L2051" t="str">
            <v>1</v>
          </cell>
        </row>
        <row r="2052">
          <cell r="A2052" t="str">
            <v>9900IBV 015 050P050P</v>
          </cell>
          <cell r="B2052" t="str">
            <v>ASMVIR1</v>
          </cell>
          <cell r="C2052" t="str">
            <v>N</v>
          </cell>
          <cell r="D2052" t="str">
            <v>9900IBV MINI 050P050P</v>
          </cell>
          <cell r="F2052" t="str">
            <v>BALV</v>
          </cell>
          <cell r="G2052" t="str">
            <v>BRASS</v>
          </cell>
          <cell r="H2052">
            <v>138.66</v>
          </cell>
          <cell r="I2052">
            <v>0</v>
          </cell>
          <cell r="J2052">
            <v>43594</v>
          </cell>
          <cell r="K2052" t="str">
            <v>Italy</v>
          </cell>
          <cell r="L2052" t="str">
            <v>1</v>
          </cell>
        </row>
        <row r="2053">
          <cell r="A2053" t="str">
            <v>9900IBV 015 050S050S</v>
          </cell>
          <cell r="B2053" t="str">
            <v>ASMVIR1</v>
          </cell>
          <cell r="C2053" t="str">
            <v>N</v>
          </cell>
          <cell r="D2053" t="str">
            <v>9900IBV MINI 050S050S</v>
          </cell>
          <cell r="F2053" t="str">
            <v>BALV</v>
          </cell>
          <cell r="G2053" t="str">
            <v>BRASS</v>
          </cell>
          <cell r="H2053">
            <v>128.57</v>
          </cell>
          <cell r="I2053">
            <v>0</v>
          </cell>
          <cell r="J2053">
            <v>42905</v>
          </cell>
          <cell r="K2053" t="str">
            <v>Italy</v>
          </cell>
          <cell r="L2053" t="str">
            <v>1</v>
          </cell>
        </row>
        <row r="2054">
          <cell r="A2054" t="str">
            <v>9900IBV 015 075E075E</v>
          </cell>
          <cell r="B2054" t="str">
            <v>ASMVIR1</v>
          </cell>
          <cell r="C2054" t="str">
            <v>N</v>
          </cell>
          <cell r="D2054" t="str">
            <v>9900IBV MINI 075E075E</v>
          </cell>
          <cell r="F2054" t="str">
            <v>BALV</v>
          </cell>
          <cell r="G2054" t="str">
            <v>BRASS</v>
          </cell>
          <cell r="H2054">
            <v>141.69</v>
          </cell>
          <cell r="I2054">
            <v>0</v>
          </cell>
          <cell r="J2054">
            <v>43594</v>
          </cell>
          <cell r="K2054" t="str">
            <v>Italy</v>
          </cell>
          <cell r="L2054" t="str">
            <v>1</v>
          </cell>
        </row>
        <row r="2055">
          <cell r="A2055" t="str">
            <v>9900IBV 015 075F075E</v>
          </cell>
          <cell r="B2055" t="str">
            <v>ASMVIR1</v>
          </cell>
          <cell r="C2055" t="str">
            <v>N</v>
          </cell>
          <cell r="D2055" t="str">
            <v>9900IBV MINI 075F075E</v>
          </cell>
          <cell r="F2055" t="str">
            <v>BALV</v>
          </cell>
          <cell r="G2055" t="str">
            <v>BRASS</v>
          </cell>
          <cell r="H2055">
            <v>141.69</v>
          </cell>
          <cell r="I2055">
            <v>0</v>
          </cell>
          <cell r="J2055">
            <v>44628</v>
          </cell>
          <cell r="K2055" t="str">
            <v>Italy</v>
          </cell>
          <cell r="L2055" t="str">
            <v>1</v>
          </cell>
        </row>
        <row r="2056">
          <cell r="A2056" t="str">
            <v>9900IBV 015 075F075F</v>
          </cell>
          <cell r="B2056" t="str">
            <v>ASMVIR1</v>
          </cell>
          <cell r="C2056" t="str">
            <v>N</v>
          </cell>
          <cell r="D2056" t="str">
            <v>9900IBV MINI 075F075F</v>
          </cell>
          <cell r="F2056" t="str">
            <v>BALV</v>
          </cell>
          <cell r="G2056" t="str">
            <v>BRASS</v>
          </cell>
          <cell r="H2056">
            <v>141.69</v>
          </cell>
          <cell r="I2056">
            <v>0</v>
          </cell>
          <cell r="J2056">
            <v>42913</v>
          </cell>
          <cell r="K2056" t="str">
            <v>Italy</v>
          </cell>
          <cell r="L2056" t="str">
            <v>1</v>
          </cell>
        </row>
        <row r="2057">
          <cell r="A2057" t="str">
            <v>9900IBV 015 075F075P</v>
          </cell>
          <cell r="B2057" t="str">
            <v>ASMVIR1</v>
          </cell>
          <cell r="C2057" t="str">
            <v>N</v>
          </cell>
          <cell r="D2057" t="str">
            <v>9900IBV MINI 075F075P</v>
          </cell>
          <cell r="F2057" t="str">
            <v>BALV</v>
          </cell>
          <cell r="G2057" t="str">
            <v>BRASS</v>
          </cell>
          <cell r="H2057">
            <v>152.46</v>
          </cell>
          <cell r="I2057">
            <v>0</v>
          </cell>
          <cell r="J2057">
            <v>44628</v>
          </cell>
          <cell r="K2057" t="str">
            <v>Italy</v>
          </cell>
          <cell r="L2057" t="str">
            <v>1</v>
          </cell>
        </row>
        <row r="2058">
          <cell r="A2058" t="str">
            <v>9900IBV 015 075F075S</v>
          </cell>
          <cell r="B2058" t="str">
            <v>ASMVIR1</v>
          </cell>
          <cell r="C2058" t="str">
            <v>N</v>
          </cell>
          <cell r="D2058" t="str">
            <v>9900IBV MINI 075F075S</v>
          </cell>
          <cell r="F2058" t="str">
            <v>BALV</v>
          </cell>
          <cell r="G2058" t="str">
            <v>BRASS</v>
          </cell>
          <cell r="H2058">
            <v>134.94999999999999</v>
          </cell>
          <cell r="I2058">
            <v>0</v>
          </cell>
          <cell r="J2058">
            <v>44396</v>
          </cell>
          <cell r="K2058" t="str">
            <v>Italy</v>
          </cell>
          <cell r="L2058" t="str">
            <v>1</v>
          </cell>
        </row>
        <row r="2059">
          <cell r="A2059" t="str">
            <v>9900IBV 015 075M075E</v>
          </cell>
          <cell r="B2059" t="str">
            <v>ASMVIR1</v>
          </cell>
          <cell r="C2059" t="str">
            <v>N</v>
          </cell>
          <cell r="D2059" t="str">
            <v>9900IBV MINI 075M075E</v>
          </cell>
          <cell r="F2059" t="str">
            <v>BALV</v>
          </cell>
          <cell r="G2059" t="str">
            <v>BRASS</v>
          </cell>
          <cell r="H2059">
            <v>141.69</v>
          </cell>
          <cell r="I2059">
            <v>0</v>
          </cell>
          <cell r="J2059">
            <v>43361</v>
          </cell>
          <cell r="K2059" t="str">
            <v>Italy</v>
          </cell>
          <cell r="L2059" t="str">
            <v>1</v>
          </cell>
        </row>
        <row r="2060">
          <cell r="A2060" t="str">
            <v>9900IBV 015 075M075F</v>
          </cell>
          <cell r="B2060" t="str">
            <v>ASMVIR1</v>
          </cell>
          <cell r="C2060" t="str">
            <v>N</v>
          </cell>
          <cell r="D2060" t="str">
            <v>9900IBV MINI 075M075F</v>
          </cell>
          <cell r="F2060" t="str">
            <v>BALV</v>
          </cell>
          <cell r="G2060" t="str">
            <v>BRASS</v>
          </cell>
          <cell r="H2060">
            <v>141.69</v>
          </cell>
          <cell r="I2060">
            <v>0</v>
          </cell>
          <cell r="J2060">
            <v>42909</v>
          </cell>
          <cell r="K2060" t="str">
            <v>Italy</v>
          </cell>
          <cell r="L2060" t="str">
            <v>1</v>
          </cell>
        </row>
        <row r="2061">
          <cell r="A2061" t="str">
            <v>9900IBV 015 075M075P</v>
          </cell>
          <cell r="B2061" t="str">
            <v>ASMVIR1</v>
          </cell>
          <cell r="C2061" t="str">
            <v>N</v>
          </cell>
          <cell r="D2061" t="str">
            <v>9900IBV MINI 075M075P</v>
          </cell>
          <cell r="F2061" t="str">
            <v>BALV</v>
          </cell>
          <cell r="G2061" t="str">
            <v>BRASS</v>
          </cell>
          <cell r="H2061">
            <v>152.46</v>
          </cell>
          <cell r="I2061">
            <v>0</v>
          </cell>
          <cell r="J2061">
            <v>43593</v>
          </cell>
          <cell r="K2061" t="str">
            <v>Italy</v>
          </cell>
          <cell r="L2061" t="str">
            <v>1</v>
          </cell>
        </row>
        <row r="2062">
          <cell r="A2062" t="str">
            <v>9900IBV 015 075M075S</v>
          </cell>
          <cell r="B2062" t="str">
            <v>ASMVIR1</v>
          </cell>
          <cell r="C2062" t="str">
            <v>N</v>
          </cell>
          <cell r="D2062" t="str">
            <v>9900IBV MINI 075M075S</v>
          </cell>
          <cell r="F2062" t="str">
            <v>BALV</v>
          </cell>
          <cell r="G2062" t="str">
            <v>BRASS</v>
          </cell>
          <cell r="H2062">
            <v>141.69</v>
          </cell>
          <cell r="I2062">
            <v>0</v>
          </cell>
          <cell r="J2062">
            <v>42907</v>
          </cell>
          <cell r="K2062" t="str">
            <v>Italy</v>
          </cell>
          <cell r="L2062" t="str">
            <v>1</v>
          </cell>
        </row>
        <row r="2063">
          <cell r="A2063" t="str">
            <v>9900IBV 015 075S075S</v>
          </cell>
          <cell r="B2063" t="str">
            <v>ASMVIR1</v>
          </cell>
          <cell r="C2063" t="str">
            <v>N</v>
          </cell>
          <cell r="D2063" t="str">
            <v>9900IBV MINI 075S075S</v>
          </cell>
          <cell r="F2063" t="str">
            <v>BALV</v>
          </cell>
          <cell r="G2063" t="str">
            <v>BRASS</v>
          </cell>
          <cell r="H2063">
            <v>141.69</v>
          </cell>
          <cell r="I2063">
            <v>0</v>
          </cell>
          <cell r="J2063">
            <v>42906</v>
          </cell>
          <cell r="K2063" t="str">
            <v>Italy</v>
          </cell>
          <cell r="L2063" t="str">
            <v>1</v>
          </cell>
        </row>
        <row r="2064">
          <cell r="A2064" t="str">
            <v>9900IBV 020 050M075E</v>
          </cell>
          <cell r="B2064" t="str">
            <v>ASMVIR1</v>
          </cell>
          <cell r="C2064" t="str">
            <v>N</v>
          </cell>
          <cell r="D2064" t="str">
            <v>9900IBV SMALL1 050M075E (DS1)</v>
          </cell>
          <cell r="F2064" t="str">
            <v>BALV</v>
          </cell>
          <cell r="G2064" t="str">
            <v>BRASS</v>
          </cell>
          <cell r="H2064">
            <v>157.03</v>
          </cell>
          <cell r="I2064">
            <v>0</v>
          </cell>
          <cell r="J2064">
            <v>43594</v>
          </cell>
          <cell r="K2064" t="str">
            <v>Italy</v>
          </cell>
          <cell r="L2064" t="str">
            <v>1</v>
          </cell>
        </row>
        <row r="2065">
          <cell r="A2065" t="str">
            <v>9900IBV 020 050M075F</v>
          </cell>
          <cell r="B2065" t="str">
            <v>ASMVIR1</v>
          </cell>
          <cell r="C2065" t="str">
            <v>N</v>
          </cell>
          <cell r="D2065" t="str">
            <v>9900IBV SMALL1 050M075F (DS1)</v>
          </cell>
          <cell r="F2065" t="str">
            <v>BALV</v>
          </cell>
          <cell r="G2065" t="str">
            <v>BRASS</v>
          </cell>
          <cell r="H2065">
            <v>157.03</v>
          </cell>
          <cell r="I2065">
            <v>0</v>
          </cell>
          <cell r="J2065">
            <v>42909</v>
          </cell>
          <cell r="K2065" t="str">
            <v>Italy</v>
          </cell>
          <cell r="L2065" t="str">
            <v>1</v>
          </cell>
        </row>
        <row r="2066">
          <cell r="A2066" t="str">
            <v>9900IBV 020 050M075P</v>
          </cell>
          <cell r="B2066" t="str">
            <v>ASMVIR1</v>
          </cell>
          <cell r="C2066" t="str">
            <v>N</v>
          </cell>
          <cell r="D2066" t="str">
            <v>9900IBV SMALL1 050M075P (DS1)</v>
          </cell>
          <cell r="F2066" t="str">
            <v>BALV</v>
          </cell>
          <cell r="G2066" t="str">
            <v>BRASS</v>
          </cell>
          <cell r="H2066">
            <v>170.17</v>
          </cell>
          <cell r="I2066">
            <v>0</v>
          </cell>
          <cell r="J2066">
            <v>43593</v>
          </cell>
          <cell r="K2066" t="str">
            <v>Italy</v>
          </cell>
          <cell r="L2066" t="str">
            <v>1</v>
          </cell>
        </row>
        <row r="2067">
          <cell r="A2067" t="str">
            <v>9900IBV 020 050M075S</v>
          </cell>
          <cell r="B2067" t="str">
            <v>ASMVIR1</v>
          </cell>
          <cell r="C2067" t="str">
            <v>N</v>
          </cell>
          <cell r="D2067" t="str">
            <v>9900IBV SMALL1 050M075S (DS1)</v>
          </cell>
          <cell r="F2067" t="str">
            <v>BALV</v>
          </cell>
          <cell r="G2067" t="str">
            <v>BRASS</v>
          </cell>
          <cell r="H2067">
            <v>157.03</v>
          </cell>
          <cell r="I2067">
            <v>0</v>
          </cell>
          <cell r="J2067">
            <v>42907</v>
          </cell>
          <cell r="K2067" t="str">
            <v>Italy</v>
          </cell>
          <cell r="L2067" t="str">
            <v>1</v>
          </cell>
        </row>
        <row r="2068">
          <cell r="A2068" t="str">
            <v>9900IBV 020 050M100E</v>
          </cell>
          <cell r="B2068" t="str">
            <v>ASMVIR1</v>
          </cell>
          <cell r="C2068" t="str">
            <v>N</v>
          </cell>
          <cell r="D2068" t="str">
            <v>9900IBV SMALL1 050M100E (DS2)</v>
          </cell>
          <cell r="F2068" t="str">
            <v>BALV</v>
          </cell>
          <cell r="G2068" t="str">
            <v>BRASS</v>
          </cell>
          <cell r="H2068">
            <v>186.11</v>
          </cell>
          <cell r="I2068">
            <v>0</v>
          </cell>
          <cell r="J2068">
            <v>43594</v>
          </cell>
          <cell r="K2068" t="str">
            <v>Italy</v>
          </cell>
          <cell r="L2068" t="str">
            <v>1</v>
          </cell>
        </row>
        <row r="2069">
          <cell r="A2069" t="str">
            <v>9900IBV 020 050M100F</v>
          </cell>
          <cell r="B2069" t="str">
            <v>ASMVIR1</v>
          </cell>
          <cell r="C2069" t="str">
            <v>N</v>
          </cell>
          <cell r="D2069" t="str">
            <v>9900IBV SMALL1 050M100F (DS2)</v>
          </cell>
          <cell r="F2069" t="str">
            <v>BALV</v>
          </cell>
          <cell r="G2069" t="str">
            <v>BRASS</v>
          </cell>
          <cell r="H2069">
            <v>186.11</v>
          </cell>
          <cell r="I2069">
            <v>0</v>
          </cell>
          <cell r="J2069">
            <v>42909</v>
          </cell>
          <cell r="K2069" t="str">
            <v>Italy</v>
          </cell>
          <cell r="L2069" t="str">
            <v>1</v>
          </cell>
        </row>
        <row r="2070">
          <cell r="A2070" t="str">
            <v>9900IBV 020 050M100P</v>
          </cell>
          <cell r="B2070" t="str">
            <v>ASMVIR1</v>
          </cell>
          <cell r="C2070" t="str">
            <v>N</v>
          </cell>
          <cell r="D2070" t="str">
            <v>9900IBV SMALL1 050M100P (DS2)</v>
          </cell>
          <cell r="F2070" t="str">
            <v>BALV</v>
          </cell>
          <cell r="G2070" t="str">
            <v>BRASS</v>
          </cell>
          <cell r="H2070">
            <v>200.72</v>
          </cell>
          <cell r="I2070">
            <v>0</v>
          </cell>
          <cell r="J2070">
            <v>43593</v>
          </cell>
          <cell r="K2070" t="str">
            <v>Italy</v>
          </cell>
          <cell r="L2070" t="str">
            <v>1</v>
          </cell>
        </row>
        <row r="2071">
          <cell r="A2071" t="str">
            <v>9900IBV 020 050M100S</v>
          </cell>
          <cell r="B2071" t="str">
            <v>ASMVIR1</v>
          </cell>
          <cell r="C2071" t="str">
            <v>N</v>
          </cell>
          <cell r="D2071" t="str">
            <v>9900IBV SMALL1 050M100S (DS2)</v>
          </cell>
          <cell r="F2071" t="str">
            <v>BALV</v>
          </cell>
          <cell r="G2071" t="str">
            <v>BRASS</v>
          </cell>
          <cell r="H2071">
            <v>186.11</v>
          </cell>
          <cell r="I2071">
            <v>0</v>
          </cell>
          <cell r="J2071">
            <v>42907</v>
          </cell>
          <cell r="K2071" t="str">
            <v>Italy</v>
          </cell>
          <cell r="L2071" t="str">
            <v>1</v>
          </cell>
        </row>
        <row r="2072">
          <cell r="A2072" t="str">
            <v>9900IBV 020 075E075E</v>
          </cell>
          <cell r="B2072" t="str">
            <v>ASMVIR1</v>
          </cell>
          <cell r="C2072" t="str">
            <v>N</v>
          </cell>
          <cell r="D2072" t="str">
            <v>9900IBV SMALL1 075E075E</v>
          </cell>
          <cell r="F2072" t="str">
            <v>BALV</v>
          </cell>
          <cell r="G2072" t="str">
            <v>BRASS</v>
          </cell>
          <cell r="H2072">
            <v>157.03</v>
          </cell>
          <cell r="I2072">
            <v>0</v>
          </cell>
          <cell r="J2072">
            <v>43594</v>
          </cell>
          <cell r="K2072" t="str">
            <v>Italy</v>
          </cell>
          <cell r="L2072" t="str">
            <v>1</v>
          </cell>
        </row>
        <row r="2073">
          <cell r="A2073" t="str">
            <v>9900IBV 020 075F075E</v>
          </cell>
          <cell r="B2073" t="str">
            <v>ASMVIR1</v>
          </cell>
          <cell r="C2073" t="str">
            <v>N</v>
          </cell>
          <cell r="D2073" t="str">
            <v>9900IBV SMALL1 075F075E</v>
          </cell>
          <cell r="F2073" t="str">
            <v>BALV</v>
          </cell>
          <cell r="G2073" t="str">
            <v>BRASS</v>
          </cell>
          <cell r="H2073">
            <v>157.03</v>
          </cell>
          <cell r="I2073">
            <v>0</v>
          </cell>
          <cell r="J2073">
            <v>44628</v>
          </cell>
          <cell r="K2073" t="str">
            <v>Italy</v>
          </cell>
          <cell r="L2073" t="str">
            <v>1</v>
          </cell>
        </row>
        <row r="2074">
          <cell r="A2074" t="str">
            <v>9900IBV 020 075F075F</v>
          </cell>
          <cell r="B2074" t="str">
            <v>ASMVIR1</v>
          </cell>
          <cell r="C2074" t="str">
            <v>N</v>
          </cell>
          <cell r="D2074" t="str">
            <v>9900IBV SMALL1 075F075F</v>
          </cell>
          <cell r="F2074" t="str">
            <v>BALV</v>
          </cell>
          <cell r="G2074" t="str">
            <v>BRASS</v>
          </cell>
          <cell r="H2074">
            <v>157.03</v>
          </cell>
          <cell r="I2074">
            <v>0</v>
          </cell>
          <cell r="J2074">
            <v>42913</v>
          </cell>
          <cell r="K2074" t="str">
            <v>Italy</v>
          </cell>
          <cell r="L2074" t="str">
            <v>1</v>
          </cell>
        </row>
        <row r="2075">
          <cell r="A2075" t="str">
            <v>9900IBV 020 075F075P</v>
          </cell>
          <cell r="B2075" t="str">
            <v>ASMVIR1</v>
          </cell>
          <cell r="C2075" t="str">
            <v>N</v>
          </cell>
          <cell r="D2075" t="str">
            <v>9900IBV SMALL1 075P075P</v>
          </cell>
          <cell r="F2075" t="str">
            <v>BALV</v>
          </cell>
          <cell r="G2075" t="str">
            <v>BRASS</v>
          </cell>
          <cell r="H2075">
            <v>170.17</v>
          </cell>
          <cell r="I2075">
            <v>0</v>
          </cell>
          <cell r="J2075">
            <v>44628</v>
          </cell>
          <cell r="K2075" t="str">
            <v>Italy</v>
          </cell>
          <cell r="L2075" t="str">
            <v>1</v>
          </cell>
        </row>
        <row r="2076">
          <cell r="A2076" t="str">
            <v>9900IBV 020 075F075S</v>
          </cell>
          <cell r="B2076" t="str">
            <v>ASMVIR1</v>
          </cell>
          <cell r="C2076" t="str">
            <v>N</v>
          </cell>
          <cell r="D2076" t="str">
            <v>9900IBV SMALL1 075F075S</v>
          </cell>
          <cell r="F2076" t="str">
            <v>BALV</v>
          </cell>
          <cell r="G2076" t="str">
            <v>BRASS</v>
          </cell>
          <cell r="H2076">
            <v>149.55000000000001</v>
          </cell>
          <cell r="I2076">
            <v>0</v>
          </cell>
          <cell r="J2076">
            <v>44396</v>
          </cell>
          <cell r="K2076" t="str">
            <v>Italy</v>
          </cell>
          <cell r="L2076" t="str">
            <v>1</v>
          </cell>
        </row>
        <row r="2077">
          <cell r="A2077" t="str">
            <v>9900IBV 020 075M075E</v>
          </cell>
          <cell r="B2077" t="str">
            <v>ASMVIR1</v>
          </cell>
          <cell r="C2077" t="str">
            <v>N</v>
          </cell>
          <cell r="D2077" t="str">
            <v>9900IBV SMALL1 075M075E</v>
          </cell>
          <cell r="F2077" t="str">
            <v>BALV</v>
          </cell>
          <cell r="G2077" t="str">
            <v>BRASS</v>
          </cell>
          <cell r="H2077">
            <v>157.03</v>
          </cell>
          <cell r="I2077">
            <v>0</v>
          </cell>
          <cell r="J2077">
            <v>43594</v>
          </cell>
          <cell r="K2077" t="str">
            <v>Italy</v>
          </cell>
          <cell r="L2077" t="str">
            <v>1</v>
          </cell>
        </row>
        <row r="2078">
          <cell r="A2078" t="str">
            <v>9900IBV 020 075M075F</v>
          </cell>
          <cell r="B2078" t="str">
            <v>ASMVIR1</v>
          </cell>
          <cell r="C2078" t="str">
            <v>N</v>
          </cell>
          <cell r="D2078" t="str">
            <v>9900IBV SMALL1 075M075F</v>
          </cell>
          <cell r="F2078" t="str">
            <v>BALV</v>
          </cell>
          <cell r="G2078" t="str">
            <v>BRASS</v>
          </cell>
          <cell r="H2078">
            <v>157.03</v>
          </cell>
          <cell r="I2078">
            <v>0</v>
          </cell>
          <cell r="J2078">
            <v>42909</v>
          </cell>
          <cell r="K2078" t="str">
            <v>Italy</v>
          </cell>
          <cell r="L2078" t="str">
            <v>1</v>
          </cell>
        </row>
        <row r="2079">
          <cell r="A2079" t="str">
            <v>9900IBV 020 075M075P</v>
          </cell>
          <cell r="B2079" t="str">
            <v>ASMVIR1</v>
          </cell>
          <cell r="C2079" t="str">
            <v>N</v>
          </cell>
          <cell r="D2079" t="str">
            <v>9900IBV SMALL1 075M075P</v>
          </cell>
          <cell r="F2079" t="str">
            <v>BALV</v>
          </cell>
          <cell r="G2079" t="str">
            <v>BRASS</v>
          </cell>
          <cell r="H2079">
            <v>170.17</v>
          </cell>
          <cell r="I2079">
            <v>0</v>
          </cell>
          <cell r="J2079">
            <v>43593</v>
          </cell>
          <cell r="K2079" t="str">
            <v>Italy</v>
          </cell>
          <cell r="L2079" t="str">
            <v>1</v>
          </cell>
        </row>
        <row r="2080">
          <cell r="A2080" t="str">
            <v>9900IBV 020 075M075S</v>
          </cell>
          <cell r="B2080" t="str">
            <v>ASMVIR1</v>
          </cell>
          <cell r="C2080" t="str">
            <v>N</v>
          </cell>
          <cell r="D2080" t="str">
            <v>9900IBV SMALL1 075M075S</v>
          </cell>
          <cell r="F2080" t="str">
            <v>BALV</v>
          </cell>
          <cell r="G2080" t="str">
            <v>BRASS</v>
          </cell>
          <cell r="H2080">
            <v>157.03</v>
          </cell>
          <cell r="I2080">
            <v>0</v>
          </cell>
          <cell r="J2080">
            <v>42907</v>
          </cell>
          <cell r="K2080" t="str">
            <v>Italy</v>
          </cell>
          <cell r="L2080" t="str">
            <v>1</v>
          </cell>
        </row>
        <row r="2081">
          <cell r="A2081" t="str">
            <v>9900IBV 020 075M100E</v>
          </cell>
          <cell r="B2081" t="str">
            <v>ASMVIR1</v>
          </cell>
          <cell r="C2081" t="str">
            <v>N</v>
          </cell>
          <cell r="D2081" t="str">
            <v>9900IBV SMALL1 075M100E (DS1)</v>
          </cell>
          <cell r="F2081" t="str">
            <v>BALV</v>
          </cell>
          <cell r="G2081" t="str">
            <v>BRASS</v>
          </cell>
          <cell r="H2081">
            <v>186.11</v>
          </cell>
          <cell r="I2081">
            <v>0</v>
          </cell>
          <cell r="J2081">
            <v>43594</v>
          </cell>
          <cell r="K2081" t="str">
            <v>Italy</v>
          </cell>
          <cell r="L2081" t="str">
            <v>1</v>
          </cell>
        </row>
        <row r="2082">
          <cell r="A2082" t="str">
            <v>9900IBV 020 075M100F</v>
          </cell>
          <cell r="B2082" t="str">
            <v>ASMVIR1</v>
          </cell>
          <cell r="C2082" t="str">
            <v>N</v>
          </cell>
          <cell r="D2082" t="str">
            <v>9900IBV SMALL1 075M100F (DS1)</v>
          </cell>
          <cell r="F2082" t="str">
            <v>BALV</v>
          </cell>
          <cell r="G2082" t="str">
            <v>BRASS</v>
          </cell>
          <cell r="H2082">
            <v>186.11</v>
          </cell>
          <cell r="I2082">
            <v>0</v>
          </cell>
          <cell r="J2082">
            <v>42909</v>
          </cell>
          <cell r="K2082" t="str">
            <v>Italy</v>
          </cell>
          <cell r="L2082" t="str">
            <v>1</v>
          </cell>
        </row>
        <row r="2083">
          <cell r="A2083" t="str">
            <v>9900IBV 020 075M100P</v>
          </cell>
          <cell r="B2083" t="str">
            <v>ASMVIR1</v>
          </cell>
          <cell r="C2083" t="str">
            <v>N</v>
          </cell>
          <cell r="D2083" t="str">
            <v>9900IBV SMALL1 075M100P (DS1)</v>
          </cell>
          <cell r="F2083" t="str">
            <v>BALV</v>
          </cell>
          <cell r="G2083" t="str">
            <v>BRASS</v>
          </cell>
          <cell r="H2083">
            <v>200.72</v>
          </cell>
          <cell r="I2083">
            <v>0</v>
          </cell>
          <cell r="J2083">
            <v>43593</v>
          </cell>
          <cell r="K2083" t="str">
            <v>Italy</v>
          </cell>
          <cell r="L2083" t="str">
            <v>1</v>
          </cell>
        </row>
        <row r="2084">
          <cell r="A2084" t="str">
            <v>9900IBV 020 075M100S</v>
          </cell>
          <cell r="B2084" t="str">
            <v>ASMVIR1</v>
          </cell>
          <cell r="C2084" t="str">
            <v>N</v>
          </cell>
          <cell r="D2084" t="str">
            <v>9900IBV SMALL1 075M100S (DS1)</v>
          </cell>
          <cell r="F2084" t="str">
            <v>BALV</v>
          </cell>
          <cell r="G2084" t="str">
            <v>BRASS</v>
          </cell>
          <cell r="H2084">
            <v>186.11</v>
          </cell>
          <cell r="I2084">
            <v>0</v>
          </cell>
          <cell r="J2084">
            <v>42907</v>
          </cell>
          <cell r="K2084" t="str">
            <v>Italy</v>
          </cell>
          <cell r="L2084" t="str">
            <v>1</v>
          </cell>
        </row>
        <row r="2085">
          <cell r="A2085" t="str">
            <v>9900IBV 020 075P075P</v>
          </cell>
          <cell r="B2085" t="str">
            <v>ASMVIR1</v>
          </cell>
          <cell r="C2085" t="str">
            <v>N</v>
          </cell>
          <cell r="D2085" t="str">
            <v>9900IBV SMALL1 075P075P</v>
          </cell>
          <cell r="F2085" t="str">
            <v>BALV</v>
          </cell>
          <cell r="G2085" t="str">
            <v>BRASS</v>
          </cell>
          <cell r="H2085">
            <v>170.17</v>
          </cell>
          <cell r="I2085">
            <v>0</v>
          </cell>
          <cell r="J2085">
            <v>43594</v>
          </cell>
          <cell r="K2085" t="str">
            <v>Italy</v>
          </cell>
          <cell r="L2085" t="str">
            <v>1</v>
          </cell>
        </row>
        <row r="2086">
          <cell r="A2086" t="str">
            <v>9900IBV 020 075S075S</v>
          </cell>
          <cell r="B2086" t="str">
            <v>ASMVIR1</v>
          </cell>
          <cell r="C2086" t="str">
            <v>N</v>
          </cell>
          <cell r="D2086" t="str">
            <v>9900IBV SMALL1 075S075S</v>
          </cell>
          <cell r="F2086" t="str">
            <v>BALV</v>
          </cell>
          <cell r="G2086" t="str">
            <v>BRASS</v>
          </cell>
          <cell r="H2086">
            <v>157.03</v>
          </cell>
          <cell r="I2086">
            <v>0</v>
          </cell>
          <cell r="J2086">
            <v>42905</v>
          </cell>
          <cell r="K2086" t="str">
            <v>Italy</v>
          </cell>
          <cell r="L2086" t="str">
            <v>1</v>
          </cell>
        </row>
        <row r="2087">
          <cell r="A2087" t="str">
            <v>9900IBV 020 100E100E</v>
          </cell>
          <cell r="B2087" t="str">
            <v>ASMVIR1</v>
          </cell>
          <cell r="C2087" t="str">
            <v>N</v>
          </cell>
          <cell r="D2087" t="str">
            <v>9900IBV SMALL1 100E100E</v>
          </cell>
          <cell r="F2087" t="str">
            <v>BALV</v>
          </cell>
          <cell r="G2087" t="str">
            <v>BRASS</v>
          </cell>
          <cell r="H2087">
            <v>186.11</v>
          </cell>
          <cell r="I2087">
            <v>0</v>
          </cell>
          <cell r="J2087">
            <v>43594</v>
          </cell>
          <cell r="K2087" t="str">
            <v>Italy</v>
          </cell>
          <cell r="L2087" t="str">
            <v>1</v>
          </cell>
        </row>
        <row r="2088">
          <cell r="A2088" t="str">
            <v>9900IBV 020 100M100E</v>
          </cell>
          <cell r="B2088" t="str">
            <v>ASMVIR1</v>
          </cell>
          <cell r="C2088" t="str">
            <v>N</v>
          </cell>
          <cell r="D2088" t="str">
            <v>9900IBV SMALL1 100M100E</v>
          </cell>
          <cell r="F2088" t="str">
            <v>BALV</v>
          </cell>
          <cell r="G2088" t="str">
            <v>BRASS</v>
          </cell>
          <cell r="H2088">
            <v>186.11</v>
          </cell>
          <cell r="I2088">
            <v>0</v>
          </cell>
          <cell r="J2088">
            <v>43594</v>
          </cell>
          <cell r="K2088" t="str">
            <v>Italy</v>
          </cell>
          <cell r="L2088" t="str">
            <v>1</v>
          </cell>
        </row>
        <row r="2089">
          <cell r="A2089" t="str">
            <v>9900IBV 020 100M100F</v>
          </cell>
          <cell r="B2089" t="str">
            <v>ASMVIR1</v>
          </cell>
          <cell r="C2089" t="str">
            <v>N</v>
          </cell>
          <cell r="D2089" t="str">
            <v>9900IBV SMALL1 100M100F</v>
          </cell>
          <cell r="F2089" t="str">
            <v>BALV</v>
          </cell>
          <cell r="G2089" t="str">
            <v>BRASS</v>
          </cell>
          <cell r="H2089">
            <v>186.11</v>
          </cell>
          <cell r="I2089">
            <v>0</v>
          </cell>
          <cell r="J2089">
            <v>42909</v>
          </cell>
          <cell r="K2089" t="str">
            <v>Italy</v>
          </cell>
          <cell r="L2089" t="str">
            <v>1</v>
          </cell>
        </row>
        <row r="2090">
          <cell r="A2090" t="str">
            <v>9900IBV 020 100M100P</v>
          </cell>
          <cell r="B2090" t="str">
            <v>ASMVIR1</v>
          </cell>
          <cell r="C2090" t="str">
            <v>N</v>
          </cell>
          <cell r="D2090" t="str">
            <v>9900IBV SMALL1 100M100P</v>
          </cell>
          <cell r="F2090" t="str">
            <v>BALV</v>
          </cell>
          <cell r="G2090" t="str">
            <v>BRASS</v>
          </cell>
          <cell r="H2090">
            <v>200.72</v>
          </cell>
          <cell r="I2090">
            <v>0</v>
          </cell>
          <cell r="J2090">
            <v>43593</v>
          </cell>
          <cell r="K2090" t="str">
            <v>Italy</v>
          </cell>
          <cell r="L2090" t="str">
            <v>1</v>
          </cell>
        </row>
        <row r="2091">
          <cell r="A2091" t="str">
            <v>9900IBV 020 100M100S</v>
          </cell>
          <cell r="B2091" t="str">
            <v>ASMVIR1</v>
          </cell>
          <cell r="C2091" t="str">
            <v>N</v>
          </cell>
          <cell r="D2091" t="str">
            <v>9900IBV SMALL1 100M100S</v>
          </cell>
          <cell r="F2091" t="str">
            <v>BALV</v>
          </cell>
          <cell r="G2091" t="str">
            <v>BRASS</v>
          </cell>
          <cell r="H2091">
            <v>186.11</v>
          </cell>
          <cell r="I2091">
            <v>0</v>
          </cell>
          <cell r="J2091">
            <v>42907</v>
          </cell>
          <cell r="K2091" t="str">
            <v>Italy</v>
          </cell>
          <cell r="L2091" t="str">
            <v>1</v>
          </cell>
        </row>
        <row r="2092">
          <cell r="A2092" t="str">
            <v>9900IBV 020 100S100S</v>
          </cell>
          <cell r="B2092" t="str">
            <v>ASMVIR1</v>
          </cell>
          <cell r="C2092" t="str">
            <v>N</v>
          </cell>
          <cell r="D2092" t="str">
            <v>9900IBV SMALL1 100S100S</v>
          </cell>
          <cell r="F2092" t="str">
            <v>BALV</v>
          </cell>
          <cell r="G2092" t="str">
            <v>BRASS</v>
          </cell>
          <cell r="H2092">
            <v>186.11</v>
          </cell>
          <cell r="I2092">
            <v>0</v>
          </cell>
          <cell r="J2092">
            <v>42906</v>
          </cell>
          <cell r="K2092" t="str">
            <v>Italy</v>
          </cell>
          <cell r="L2092" t="str">
            <v>1</v>
          </cell>
        </row>
        <row r="2093">
          <cell r="A2093" t="str">
            <v>9900IBV 025 050M125E</v>
          </cell>
          <cell r="B2093" t="str">
            <v>ASMVIR1</v>
          </cell>
          <cell r="C2093" t="str">
            <v>N</v>
          </cell>
          <cell r="D2093" t="str">
            <v>9900IBV SMALL2 050M125E (DS3)</v>
          </cell>
          <cell r="F2093" t="str">
            <v>BALV</v>
          </cell>
          <cell r="G2093" t="str">
            <v>BRASS</v>
          </cell>
          <cell r="H2093">
            <v>341.25</v>
          </cell>
          <cell r="I2093">
            <v>0</v>
          </cell>
          <cell r="J2093">
            <v>43594</v>
          </cell>
          <cell r="K2093" t="str">
            <v>Italy</v>
          </cell>
          <cell r="L2093" t="str">
            <v>1</v>
          </cell>
        </row>
        <row r="2094">
          <cell r="A2094" t="str">
            <v>9900IBV 025 050M125F</v>
          </cell>
          <cell r="B2094" t="str">
            <v>ASMVIR1</v>
          </cell>
          <cell r="C2094" t="str">
            <v>N</v>
          </cell>
          <cell r="D2094" t="str">
            <v>9900IBV SMALL2 050M125F (DS3)</v>
          </cell>
          <cell r="F2094" t="str">
            <v>BALV</v>
          </cell>
          <cell r="G2094" t="str">
            <v>BRASS</v>
          </cell>
          <cell r="H2094">
            <v>226.66</v>
          </cell>
          <cell r="I2094">
            <v>0</v>
          </cell>
          <cell r="J2094">
            <v>43518</v>
          </cell>
          <cell r="K2094" t="str">
            <v>Italy</v>
          </cell>
          <cell r="L2094" t="str">
            <v>1</v>
          </cell>
        </row>
        <row r="2095">
          <cell r="A2095" t="str">
            <v>9900IBV 025 050M125P</v>
          </cell>
          <cell r="B2095" t="str">
            <v>ASMVIR1</v>
          </cell>
          <cell r="C2095" t="str">
            <v>N</v>
          </cell>
          <cell r="D2095" t="str">
            <v>9900IBV SMALL2 050M125P (DS3)</v>
          </cell>
          <cell r="F2095" t="str">
            <v>BALV</v>
          </cell>
          <cell r="G2095" t="str">
            <v>BRASS</v>
          </cell>
          <cell r="H2095">
            <v>243.3</v>
          </cell>
          <cell r="I2095">
            <v>0</v>
          </cell>
          <cell r="J2095">
            <v>43593</v>
          </cell>
          <cell r="K2095" t="str">
            <v>Italy</v>
          </cell>
          <cell r="L2095" t="str">
            <v>1</v>
          </cell>
        </row>
        <row r="2096">
          <cell r="A2096" t="str">
            <v>9900IBV 025 050M125S</v>
          </cell>
          <cell r="B2096" t="str">
            <v>ASMVIR1</v>
          </cell>
          <cell r="C2096" t="str">
            <v>N</v>
          </cell>
          <cell r="D2096" t="str">
            <v>9900IBV SMALL2 050M125S (DS3)</v>
          </cell>
          <cell r="F2096" t="str">
            <v>BALV</v>
          </cell>
          <cell r="G2096" t="str">
            <v>BRASS</v>
          </cell>
          <cell r="H2096">
            <v>226.66</v>
          </cell>
          <cell r="I2096">
            <v>0</v>
          </cell>
          <cell r="J2096">
            <v>43518</v>
          </cell>
          <cell r="K2096" t="str">
            <v>Italy</v>
          </cell>
          <cell r="L2096" t="str">
            <v>1</v>
          </cell>
        </row>
        <row r="2097">
          <cell r="A2097" t="str">
            <v>9900IBV 025 075M125E</v>
          </cell>
          <cell r="B2097" t="str">
            <v>ASMVIR1</v>
          </cell>
          <cell r="C2097" t="str">
            <v>N</v>
          </cell>
          <cell r="D2097" t="str">
            <v>9900IBV SMALL2 075M125E (DS2)</v>
          </cell>
          <cell r="F2097" t="str">
            <v>BALV</v>
          </cell>
          <cell r="G2097" t="str">
            <v>BRASS</v>
          </cell>
          <cell r="H2097">
            <v>226.66</v>
          </cell>
          <cell r="I2097">
            <v>0</v>
          </cell>
          <cell r="J2097">
            <v>43594</v>
          </cell>
          <cell r="K2097" t="str">
            <v>Italy</v>
          </cell>
          <cell r="L2097" t="str">
            <v>1</v>
          </cell>
        </row>
        <row r="2098">
          <cell r="A2098" t="str">
            <v>9900IBV 025 075M125F</v>
          </cell>
          <cell r="B2098" t="str">
            <v>ASMVIR1</v>
          </cell>
          <cell r="C2098" t="str">
            <v>N</v>
          </cell>
          <cell r="D2098" t="str">
            <v>9900IBV SMALL2 075M125F (DS2)</v>
          </cell>
          <cell r="F2098" t="str">
            <v>BALV</v>
          </cell>
          <cell r="G2098" t="str">
            <v>BRASS</v>
          </cell>
          <cell r="H2098">
            <v>226.66</v>
          </cell>
          <cell r="I2098">
            <v>0</v>
          </cell>
          <cell r="J2098">
            <v>42909</v>
          </cell>
          <cell r="K2098" t="str">
            <v>Italy</v>
          </cell>
          <cell r="L2098" t="str">
            <v>1</v>
          </cell>
        </row>
        <row r="2099">
          <cell r="A2099" t="str">
            <v>9900IBV 025 075M125P</v>
          </cell>
          <cell r="B2099" t="str">
            <v>ASMVIR1</v>
          </cell>
          <cell r="C2099" t="str">
            <v>N</v>
          </cell>
          <cell r="D2099" t="str">
            <v>9900IBV SMALL2 075M125P (DS2)</v>
          </cell>
          <cell r="F2099" t="str">
            <v>BALV</v>
          </cell>
          <cell r="G2099" t="str">
            <v>BRASS</v>
          </cell>
          <cell r="H2099">
            <v>243.3</v>
          </cell>
          <cell r="I2099">
            <v>0</v>
          </cell>
          <cell r="J2099">
            <v>43593</v>
          </cell>
          <cell r="K2099" t="str">
            <v>Italy</v>
          </cell>
          <cell r="L2099" t="str">
            <v>1</v>
          </cell>
        </row>
        <row r="2100">
          <cell r="A2100" t="str">
            <v>9900IBV 025 075M125S</v>
          </cell>
          <cell r="B2100" t="str">
            <v>ASMVIR1</v>
          </cell>
          <cell r="C2100" t="str">
            <v>N</v>
          </cell>
          <cell r="D2100" t="str">
            <v>9900IBV SMALL2 075M125S (DS2)</v>
          </cell>
          <cell r="F2100" t="str">
            <v>BALV</v>
          </cell>
          <cell r="G2100" t="str">
            <v>BRASS</v>
          </cell>
          <cell r="H2100">
            <v>226.66</v>
          </cell>
          <cell r="I2100">
            <v>0</v>
          </cell>
          <cell r="J2100">
            <v>42907</v>
          </cell>
          <cell r="K2100" t="str">
            <v>Italy</v>
          </cell>
          <cell r="L2100" t="str">
            <v>1</v>
          </cell>
        </row>
        <row r="2101">
          <cell r="A2101" t="str">
            <v>9900IBV 025 100F100F</v>
          </cell>
          <cell r="B2101" t="str">
            <v>ASMVIR1</v>
          </cell>
          <cell r="C2101" t="str">
            <v>N</v>
          </cell>
          <cell r="D2101" t="str">
            <v>9900IBV SMALL2 100F100F</v>
          </cell>
          <cell r="F2101" t="str">
            <v>BALV</v>
          </cell>
          <cell r="G2101" t="str">
            <v>BRASS</v>
          </cell>
          <cell r="H2101">
            <v>186.11</v>
          </cell>
          <cell r="I2101">
            <v>0</v>
          </cell>
          <cell r="J2101">
            <v>42913</v>
          </cell>
          <cell r="K2101" t="str">
            <v>Italy</v>
          </cell>
          <cell r="L2101" t="str">
            <v>1</v>
          </cell>
        </row>
        <row r="2102">
          <cell r="A2102" t="str">
            <v>9900IBV 025 100F100S</v>
          </cell>
          <cell r="B2102" t="str">
            <v>ASMVIR1</v>
          </cell>
          <cell r="C2102" t="str">
            <v>N</v>
          </cell>
          <cell r="D2102" t="str">
            <v>9900IBV SMALL2 100F100S</v>
          </cell>
          <cell r="F2102" t="str">
            <v>BALV</v>
          </cell>
          <cell r="G2102" t="str">
            <v>BRASS</v>
          </cell>
          <cell r="H2102">
            <v>177.24</v>
          </cell>
          <cell r="I2102">
            <v>0</v>
          </cell>
          <cell r="J2102">
            <v>44397</v>
          </cell>
          <cell r="K2102" t="str">
            <v>Italy</v>
          </cell>
          <cell r="L2102" t="str">
            <v>1</v>
          </cell>
        </row>
        <row r="2103">
          <cell r="A2103" t="str">
            <v>9900IBV 025 100M125E</v>
          </cell>
          <cell r="B2103" t="str">
            <v>ASMVIR1</v>
          </cell>
          <cell r="C2103" t="str">
            <v>N</v>
          </cell>
          <cell r="D2103" t="str">
            <v>9900IBV SMALL2 100M125E (DS1)</v>
          </cell>
          <cell r="F2103" t="str">
            <v>BALV</v>
          </cell>
          <cell r="G2103" t="str">
            <v>BRASS</v>
          </cell>
          <cell r="H2103">
            <v>226.66</v>
          </cell>
          <cell r="I2103">
            <v>0</v>
          </cell>
          <cell r="J2103">
            <v>43594</v>
          </cell>
          <cell r="K2103" t="str">
            <v>Italy</v>
          </cell>
          <cell r="L2103" t="str">
            <v>1</v>
          </cell>
        </row>
        <row r="2104">
          <cell r="A2104" t="str">
            <v>9900IBV 025 100M125F</v>
          </cell>
          <cell r="B2104" t="str">
            <v>ASMVIR1</v>
          </cell>
          <cell r="C2104" t="str">
            <v>N</v>
          </cell>
          <cell r="D2104" t="str">
            <v>9900IBV SMALL2 100M125F (DS1)</v>
          </cell>
          <cell r="F2104" t="str">
            <v>BALV</v>
          </cell>
          <cell r="G2104" t="str">
            <v>BRASS</v>
          </cell>
          <cell r="H2104">
            <v>226.66</v>
          </cell>
          <cell r="I2104">
            <v>0</v>
          </cell>
          <cell r="J2104">
            <v>42909</v>
          </cell>
          <cell r="K2104" t="str">
            <v>Italy</v>
          </cell>
          <cell r="L2104" t="str">
            <v>1</v>
          </cell>
        </row>
        <row r="2105">
          <cell r="A2105" t="str">
            <v>9900IBV 025 100M125P</v>
          </cell>
          <cell r="B2105" t="str">
            <v>ASMVIR1</v>
          </cell>
          <cell r="C2105" t="str">
            <v>N</v>
          </cell>
          <cell r="D2105" t="str">
            <v>9900IBV SMALL2 100M125P (DS1)</v>
          </cell>
          <cell r="F2105" t="str">
            <v>BALV</v>
          </cell>
          <cell r="G2105" t="str">
            <v>BRASS</v>
          </cell>
          <cell r="H2105">
            <v>243.3</v>
          </cell>
          <cell r="I2105">
            <v>0</v>
          </cell>
          <cell r="J2105">
            <v>43593</v>
          </cell>
          <cell r="K2105" t="str">
            <v>Italy</v>
          </cell>
          <cell r="L2105" t="str">
            <v>1</v>
          </cell>
        </row>
        <row r="2106">
          <cell r="A2106" t="str">
            <v>9900IBV 025 100M125S</v>
          </cell>
          <cell r="B2106" t="str">
            <v>ASMVIR1</v>
          </cell>
          <cell r="C2106" t="str">
            <v>N</v>
          </cell>
          <cell r="D2106" t="str">
            <v>9900IBV SMALL2 100M125S (DS1)</v>
          </cell>
          <cell r="F2106" t="str">
            <v>BALV</v>
          </cell>
          <cell r="G2106" t="str">
            <v>BRASS</v>
          </cell>
          <cell r="H2106">
            <v>226.66</v>
          </cell>
          <cell r="I2106">
            <v>0</v>
          </cell>
          <cell r="J2106">
            <v>42907</v>
          </cell>
          <cell r="K2106" t="str">
            <v>Italy</v>
          </cell>
          <cell r="L2106" t="str">
            <v>1</v>
          </cell>
        </row>
        <row r="2107">
          <cell r="A2107" t="str">
            <v>9900IBV 025 100P100P</v>
          </cell>
          <cell r="B2107" t="str">
            <v>ASMVIR1</v>
          </cell>
          <cell r="C2107" t="str">
            <v>N</v>
          </cell>
          <cell r="D2107" t="str">
            <v>9900IBV SMALL2 100P100P</v>
          </cell>
          <cell r="F2107" t="str">
            <v>BALV</v>
          </cell>
          <cell r="G2107" t="str">
            <v>BRASS</v>
          </cell>
          <cell r="H2107">
            <v>200.72</v>
          </cell>
          <cell r="I2107">
            <v>0</v>
          </cell>
          <cell r="J2107">
            <v>43594</v>
          </cell>
          <cell r="K2107" t="str">
            <v>Italy</v>
          </cell>
          <cell r="L2107" t="str">
            <v>1</v>
          </cell>
        </row>
        <row r="2108">
          <cell r="A2108" t="str">
            <v>9900IBV 025 125F125F</v>
          </cell>
          <cell r="B2108" t="str">
            <v>ASMVIR1</v>
          </cell>
          <cell r="C2108" t="str">
            <v>N</v>
          </cell>
          <cell r="D2108" t="str">
            <v>9900IBV SMALL2 125F125F</v>
          </cell>
          <cell r="F2108" t="str">
            <v>BALV</v>
          </cell>
          <cell r="G2108" t="str">
            <v>BRASS</v>
          </cell>
          <cell r="H2108">
            <v>226.66</v>
          </cell>
          <cell r="I2108">
            <v>0</v>
          </cell>
          <cell r="J2108">
            <v>42913</v>
          </cell>
          <cell r="K2108" t="str">
            <v>Italy</v>
          </cell>
          <cell r="L2108" t="str">
            <v>1</v>
          </cell>
        </row>
        <row r="2109">
          <cell r="A2109" t="str">
            <v>9900IBV 025 125F125S</v>
          </cell>
          <cell r="B2109" t="str">
            <v>ASMVIR1</v>
          </cell>
          <cell r="C2109" t="str">
            <v>N</v>
          </cell>
          <cell r="D2109" t="str">
            <v>9900IBV SMALL2 125F125S (DS1)</v>
          </cell>
          <cell r="F2109" t="str">
            <v>BALV</v>
          </cell>
          <cell r="G2109" t="str">
            <v>BRASS</v>
          </cell>
          <cell r="H2109">
            <v>215.86</v>
          </cell>
          <cell r="I2109">
            <v>0</v>
          </cell>
          <cell r="J2109">
            <v>44396</v>
          </cell>
          <cell r="K2109" t="str">
            <v>Italy</v>
          </cell>
          <cell r="L2109" t="str">
            <v>1</v>
          </cell>
        </row>
        <row r="2110">
          <cell r="A2110" t="str">
            <v>9900IBV 025 125M125E</v>
          </cell>
          <cell r="B2110" t="str">
            <v>ASMVIR1</v>
          </cell>
          <cell r="C2110" t="str">
            <v>N</v>
          </cell>
          <cell r="D2110" t="str">
            <v>9900IBV SMALL2 125M125E</v>
          </cell>
          <cell r="F2110" t="str">
            <v>BALV</v>
          </cell>
          <cell r="G2110" t="str">
            <v>BRASS</v>
          </cell>
          <cell r="H2110">
            <v>226.66</v>
          </cell>
          <cell r="I2110">
            <v>0</v>
          </cell>
          <cell r="J2110">
            <v>43594</v>
          </cell>
          <cell r="K2110" t="str">
            <v>Italy</v>
          </cell>
          <cell r="L2110" t="str">
            <v>1</v>
          </cell>
        </row>
        <row r="2111">
          <cell r="A2111" t="str">
            <v>9900IBV 025 125M125F</v>
          </cell>
          <cell r="B2111" t="str">
            <v>ASMVIR1</v>
          </cell>
          <cell r="C2111" t="str">
            <v>N</v>
          </cell>
          <cell r="D2111" t="str">
            <v>9900IBV SMALL2 125M125F</v>
          </cell>
          <cell r="F2111" t="str">
            <v>BALV</v>
          </cell>
          <cell r="G2111" t="str">
            <v>BRASS</v>
          </cell>
          <cell r="H2111">
            <v>226.66</v>
          </cell>
          <cell r="I2111">
            <v>0</v>
          </cell>
          <cell r="J2111">
            <v>42909</v>
          </cell>
          <cell r="K2111" t="str">
            <v>Italy</v>
          </cell>
          <cell r="L2111" t="str">
            <v>1</v>
          </cell>
        </row>
        <row r="2112">
          <cell r="A2112" t="str">
            <v>9900IBV 025 125M125P</v>
          </cell>
          <cell r="B2112" t="str">
            <v>ASMVIR1</v>
          </cell>
          <cell r="C2112" t="str">
            <v>N</v>
          </cell>
          <cell r="D2112" t="str">
            <v>9900IBV SMALL2 125M125P</v>
          </cell>
          <cell r="F2112" t="str">
            <v>BALV</v>
          </cell>
          <cell r="G2112" t="str">
            <v>BRASS</v>
          </cell>
          <cell r="H2112">
            <v>243.3</v>
          </cell>
          <cell r="I2112">
            <v>0</v>
          </cell>
          <cell r="J2112">
            <v>43593</v>
          </cell>
          <cell r="K2112" t="str">
            <v>Italy</v>
          </cell>
          <cell r="L2112" t="str">
            <v>1</v>
          </cell>
        </row>
        <row r="2113">
          <cell r="A2113" t="str">
            <v>9900IBV 025 125M125S</v>
          </cell>
          <cell r="B2113" t="str">
            <v>ASMVIR1</v>
          </cell>
          <cell r="C2113" t="str">
            <v>N</v>
          </cell>
          <cell r="D2113" t="str">
            <v>9900IBV SMALL2 125M125S</v>
          </cell>
          <cell r="F2113" t="str">
            <v>BALV</v>
          </cell>
          <cell r="G2113" t="str">
            <v>BRASS</v>
          </cell>
          <cell r="H2113">
            <v>226.66</v>
          </cell>
          <cell r="I2113">
            <v>0</v>
          </cell>
          <cell r="J2113">
            <v>42907</v>
          </cell>
          <cell r="K2113" t="str">
            <v>Italy</v>
          </cell>
          <cell r="L2113" t="str">
            <v>1</v>
          </cell>
        </row>
        <row r="2114">
          <cell r="A2114" t="str">
            <v>9900IBV 025 125S125S</v>
          </cell>
          <cell r="B2114" t="str">
            <v>ASMVIR1</v>
          </cell>
          <cell r="C2114" t="str">
            <v>N</v>
          </cell>
          <cell r="D2114" t="str">
            <v>9900IBV SMALL2 125S125S</v>
          </cell>
          <cell r="F2114" t="str">
            <v>BALV</v>
          </cell>
          <cell r="G2114" t="str">
            <v>BRASS</v>
          </cell>
          <cell r="H2114">
            <v>226.66</v>
          </cell>
          <cell r="I2114">
            <v>0</v>
          </cell>
          <cell r="J2114">
            <v>42906</v>
          </cell>
          <cell r="K2114" t="str">
            <v>Italy</v>
          </cell>
          <cell r="L2114" t="str">
            <v>1</v>
          </cell>
        </row>
        <row r="2115">
          <cell r="A2115" t="str">
            <v>9900IBV 032 075M125E</v>
          </cell>
          <cell r="B2115" t="str">
            <v>ASMVIR1</v>
          </cell>
          <cell r="C2115" t="str">
            <v>N</v>
          </cell>
          <cell r="D2115" t="str">
            <v>9900IBV MEDIUM1 075M125E (DS2)</v>
          </cell>
          <cell r="F2115" t="str">
            <v>BALV</v>
          </cell>
          <cell r="G2115" t="str">
            <v>BRASS</v>
          </cell>
          <cell r="H2115">
            <v>341.25</v>
          </cell>
          <cell r="I2115">
            <v>0</v>
          </cell>
          <cell r="J2115">
            <v>43594</v>
          </cell>
          <cell r="K2115" t="str">
            <v>Italy</v>
          </cell>
          <cell r="L2115" t="str">
            <v>1</v>
          </cell>
        </row>
        <row r="2116">
          <cell r="A2116" t="str">
            <v>9900IBV 032 075M125F</v>
          </cell>
          <cell r="B2116" t="str">
            <v>ASMVIR1</v>
          </cell>
          <cell r="C2116" t="str">
            <v>N</v>
          </cell>
          <cell r="D2116" t="str">
            <v>9900IBV MEDIUM1 075M125F (DS2)</v>
          </cell>
          <cell r="F2116" t="str">
            <v>BALV</v>
          </cell>
          <cell r="G2116" t="str">
            <v>BRASS</v>
          </cell>
          <cell r="H2116">
            <v>341.25</v>
          </cell>
          <cell r="I2116">
            <v>0</v>
          </cell>
          <cell r="J2116">
            <v>42913</v>
          </cell>
          <cell r="K2116" t="str">
            <v>Italy</v>
          </cell>
          <cell r="L2116" t="str">
            <v>1</v>
          </cell>
        </row>
        <row r="2117">
          <cell r="A2117" t="str">
            <v>9900IBV 032 075M125P</v>
          </cell>
          <cell r="B2117" t="str">
            <v>ASMVIR1</v>
          </cell>
          <cell r="C2117" t="str">
            <v>N</v>
          </cell>
          <cell r="D2117" t="str">
            <v>9900IBV MEDIUM1 075M125P (DS2)</v>
          </cell>
          <cell r="F2117" t="str">
            <v>BALV</v>
          </cell>
          <cell r="G2117" t="str">
            <v>BRASS</v>
          </cell>
          <cell r="H2117">
            <v>367.02</v>
          </cell>
          <cell r="I2117">
            <v>0</v>
          </cell>
          <cell r="J2117">
            <v>43593</v>
          </cell>
          <cell r="K2117" t="str">
            <v>Italy</v>
          </cell>
          <cell r="L2117" t="str">
            <v>1</v>
          </cell>
        </row>
        <row r="2118">
          <cell r="A2118" t="str">
            <v>9900IBV 032 075M125S</v>
          </cell>
          <cell r="B2118" t="str">
            <v>ASMVIR1</v>
          </cell>
          <cell r="C2118" t="str">
            <v>N</v>
          </cell>
          <cell r="D2118" t="str">
            <v>9900IBV MEDIUM1 075M125S (DS2)</v>
          </cell>
          <cell r="F2118" t="str">
            <v>BALV</v>
          </cell>
          <cell r="G2118" t="str">
            <v>BRASS</v>
          </cell>
          <cell r="H2118">
            <v>341.25</v>
          </cell>
          <cell r="I2118">
            <v>0</v>
          </cell>
          <cell r="J2118">
            <v>42908</v>
          </cell>
          <cell r="K2118" t="str">
            <v>Italy</v>
          </cell>
          <cell r="L2118" t="str">
            <v>1</v>
          </cell>
        </row>
        <row r="2119">
          <cell r="A2119" t="str">
            <v>9900IBV 032 075M150E</v>
          </cell>
          <cell r="B2119" t="str">
            <v>ASMVIR1</v>
          </cell>
          <cell r="C2119" t="str">
            <v>N</v>
          </cell>
          <cell r="D2119" t="str">
            <v>9900IBV MEDIUM1 075M150E (DS3)</v>
          </cell>
          <cell r="F2119" t="str">
            <v>BALV</v>
          </cell>
          <cell r="G2119" t="str">
            <v>BRASS</v>
          </cell>
          <cell r="H2119">
            <v>497.3</v>
          </cell>
          <cell r="I2119">
            <v>0</v>
          </cell>
          <cell r="J2119">
            <v>43594</v>
          </cell>
          <cell r="K2119" t="str">
            <v>Italy</v>
          </cell>
          <cell r="L2119" t="str">
            <v>1</v>
          </cell>
        </row>
        <row r="2120">
          <cell r="A2120" t="str">
            <v>9900IBV 032 075M150F</v>
          </cell>
          <cell r="B2120" t="str">
            <v>ASMVIR1</v>
          </cell>
          <cell r="C2120" t="str">
            <v>N</v>
          </cell>
          <cell r="D2120" t="str">
            <v>9900IBV MEDIUM1 075M150F (DS3)</v>
          </cell>
          <cell r="F2120" t="str">
            <v>BALV</v>
          </cell>
          <cell r="G2120" t="str">
            <v>BRASS</v>
          </cell>
          <cell r="H2120">
            <v>397.62</v>
          </cell>
          <cell r="I2120">
            <v>0</v>
          </cell>
          <cell r="J2120">
            <v>43518</v>
          </cell>
          <cell r="K2120" t="str">
            <v>Italy</v>
          </cell>
          <cell r="L2120" t="str">
            <v>1</v>
          </cell>
        </row>
        <row r="2121">
          <cell r="A2121" t="str">
            <v>9900IBV 032 075M150P</v>
          </cell>
          <cell r="B2121" t="str">
            <v>ASMVIR1</v>
          </cell>
          <cell r="C2121" t="str">
            <v>N</v>
          </cell>
          <cell r="D2121" t="str">
            <v>9900IBV MEDIUM1 075M150P (DS3)</v>
          </cell>
          <cell r="F2121" t="str">
            <v>BALV</v>
          </cell>
          <cell r="G2121" t="str">
            <v>BRASS</v>
          </cell>
          <cell r="H2121">
            <v>426.2</v>
          </cell>
          <cell r="I2121">
            <v>0</v>
          </cell>
          <cell r="J2121">
            <v>43593</v>
          </cell>
          <cell r="K2121" t="str">
            <v>Italy</v>
          </cell>
          <cell r="L2121" t="str">
            <v>1</v>
          </cell>
        </row>
        <row r="2122">
          <cell r="A2122" t="str">
            <v>9900IBV 032 075M150S</v>
          </cell>
          <cell r="B2122" t="str">
            <v>ASMVIR1</v>
          </cell>
          <cell r="C2122" t="str">
            <v>N</v>
          </cell>
          <cell r="D2122" t="str">
            <v>9900IBV MEDIUM1 075M150S (DS3)</v>
          </cell>
          <cell r="F2122" t="str">
            <v>BALV</v>
          </cell>
          <cell r="G2122" t="str">
            <v>BRASS</v>
          </cell>
          <cell r="H2122">
            <v>397.62</v>
          </cell>
          <cell r="I2122">
            <v>0</v>
          </cell>
          <cell r="J2122">
            <v>43518</v>
          </cell>
          <cell r="K2122" t="str">
            <v>Italy</v>
          </cell>
          <cell r="L2122" t="str">
            <v>1</v>
          </cell>
        </row>
        <row r="2123">
          <cell r="A2123" t="str">
            <v>9900IBV 032 100M125E</v>
          </cell>
          <cell r="B2123" t="str">
            <v>ASMVIR1</v>
          </cell>
          <cell r="C2123" t="str">
            <v>N</v>
          </cell>
          <cell r="D2123" t="str">
            <v>9900IBV MEDIUM1 100M125E (DS1)</v>
          </cell>
          <cell r="F2123" t="str">
            <v>BALV</v>
          </cell>
          <cell r="G2123" t="str">
            <v>BRASS</v>
          </cell>
          <cell r="H2123">
            <v>341.25</v>
          </cell>
          <cell r="I2123">
            <v>0</v>
          </cell>
          <cell r="J2123">
            <v>43594</v>
          </cell>
          <cell r="K2123" t="str">
            <v>Italy</v>
          </cell>
          <cell r="L2123" t="str">
            <v>1</v>
          </cell>
        </row>
        <row r="2124">
          <cell r="A2124" t="str">
            <v>9900IBV 032 100M125F</v>
          </cell>
          <cell r="B2124" t="str">
            <v>ASMVIR1</v>
          </cell>
          <cell r="C2124" t="str">
            <v>N</v>
          </cell>
          <cell r="D2124" t="str">
            <v>9900IBV MEDIUM1 100M125F (DS1)</v>
          </cell>
          <cell r="F2124" t="str">
            <v>BALV</v>
          </cell>
          <cell r="G2124" t="str">
            <v>BRASS</v>
          </cell>
          <cell r="H2124">
            <v>341.25</v>
          </cell>
          <cell r="I2124">
            <v>0</v>
          </cell>
          <cell r="J2124">
            <v>42913</v>
          </cell>
          <cell r="K2124" t="str">
            <v>Italy</v>
          </cell>
          <cell r="L2124" t="str">
            <v>1</v>
          </cell>
        </row>
        <row r="2125">
          <cell r="A2125" t="str">
            <v>9900IBV 032 100M125P</v>
          </cell>
          <cell r="B2125" t="str">
            <v>ASMVIR1</v>
          </cell>
          <cell r="C2125" t="str">
            <v>N</v>
          </cell>
          <cell r="D2125" t="str">
            <v>9900IBV MEDIUM1 100M125P (DS1)</v>
          </cell>
          <cell r="F2125" t="str">
            <v>BALV</v>
          </cell>
          <cell r="G2125" t="str">
            <v>BRASS</v>
          </cell>
          <cell r="H2125">
            <v>367.02</v>
          </cell>
          <cell r="I2125">
            <v>0</v>
          </cell>
          <cell r="J2125">
            <v>43593</v>
          </cell>
          <cell r="K2125" t="str">
            <v>Italy</v>
          </cell>
          <cell r="L2125" t="str">
            <v>1</v>
          </cell>
        </row>
        <row r="2126">
          <cell r="A2126" t="str">
            <v>9900IBV 032 100M125S</v>
          </cell>
          <cell r="B2126" t="str">
            <v>ASMVIR1</v>
          </cell>
          <cell r="C2126" t="str">
            <v>N</v>
          </cell>
          <cell r="D2126" t="str">
            <v>9900IBV MEDIUM1 100M125S (DS1)</v>
          </cell>
          <cell r="F2126" t="str">
            <v>BALV</v>
          </cell>
          <cell r="G2126" t="str">
            <v>BRASS</v>
          </cell>
          <cell r="H2126">
            <v>341.25</v>
          </cell>
          <cell r="I2126">
            <v>0</v>
          </cell>
          <cell r="J2126">
            <v>42908</v>
          </cell>
          <cell r="K2126" t="str">
            <v>Italy</v>
          </cell>
          <cell r="L2126" t="str">
            <v>1</v>
          </cell>
        </row>
        <row r="2127">
          <cell r="A2127" t="str">
            <v>9900IBV 032 100M150E</v>
          </cell>
          <cell r="B2127" t="str">
            <v>ASMVIR1</v>
          </cell>
          <cell r="C2127" t="str">
            <v>N</v>
          </cell>
          <cell r="D2127" t="str">
            <v>9900IBV MEDIUM1 100M150E (DS2)</v>
          </cell>
          <cell r="F2127" t="str">
            <v>BALV</v>
          </cell>
          <cell r="G2127" t="str">
            <v>BRASS</v>
          </cell>
          <cell r="H2127">
            <v>397.62</v>
          </cell>
          <cell r="I2127">
            <v>0</v>
          </cell>
          <cell r="J2127">
            <v>43594</v>
          </cell>
          <cell r="K2127" t="str">
            <v>Italy</v>
          </cell>
          <cell r="L2127" t="str">
            <v>1</v>
          </cell>
        </row>
        <row r="2128">
          <cell r="A2128" t="str">
            <v>9900IBV 032 100M150F</v>
          </cell>
          <cell r="B2128" t="str">
            <v>ASMVIR1</v>
          </cell>
          <cell r="C2128" t="str">
            <v>N</v>
          </cell>
          <cell r="D2128" t="str">
            <v>9900IBV MEDIUM1 100M150F (DS2)</v>
          </cell>
          <cell r="F2128" t="str">
            <v>BALV</v>
          </cell>
          <cell r="G2128" t="str">
            <v>BRASS</v>
          </cell>
          <cell r="H2128">
            <v>397.62</v>
          </cell>
          <cell r="I2128">
            <v>0</v>
          </cell>
          <cell r="J2128">
            <v>42913</v>
          </cell>
          <cell r="K2128" t="str">
            <v>Italy</v>
          </cell>
          <cell r="L2128" t="str">
            <v>1</v>
          </cell>
        </row>
        <row r="2129">
          <cell r="A2129" t="str">
            <v>9900IBV 032 100M150P</v>
          </cell>
          <cell r="B2129" t="str">
            <v>ASMVIR1</v>
          </cell>
          <cell r="C2129" t="str">
            <v>N</v>
          </cell>
          <cell r="D2129" t="str">
            <v>9900IBV MEDIUM1 100M150P (DS2)</v>
          </cell>
          <cell r="F2129" t="str">
            <v>BALV</v>
          </cell>
          <cell r="G2129" t="str">
            <v>BRASS</v>
          </cell>
          <cell r="H2129">
            <v>426.2</v>
          </cell>
          <cell r="I2129">
            <v>0</v>
          </cell>
          <cell r="J2129">
            <v>43593</v>
          </cell>
          <cell r="K2129" t="str">
            <v>Italy</v>
          </cell>
          <cell r="L2129" t="str">
            <v>1</v>
          </cell>
        </row>
        <row r="2130">
          <cell r="A2130" t="str">
            <v>9900IBV 032 100M150S</v>
          </cell>
          <cell r="B2130" t="str">
            <v>ASMVIR1</v>
          </cell>
          <cell r="C2130" t="str">
            <v>N</v>
          </cell>
          <cell r="D2130" t="str">
            <v>9900IBV MEDIUM1 100M150S (DS2)</v>
          </cell>
          <cell r="F2130" t="str">
            <v>BALV</v>
          </cell>
          <cell r="G2130" t="str">
            <v>BRASS</v>
          </cell>
          <cell r="H2130">
            <v>397.62</v>
          </cell>
          <cell r="I2130">
            <v>0</v>
          </cell>
          <cell r="J2130">
            <v>42908</v>
          </cell>
          <cell r="K2130" t="str">
            <v>Italy</v>
          </cell>
          <cell r="L2130" t="str">
            <v>1</v>
          </cell>
        </row>
        <row r="2131">
          <cell r="A2131" t="str">
            <v>9900IBV 032 125F125F</v>
          </cell>
          <cell r="B2131" t="str">
            <v>ASMVIR1</v>
          </cell>
          <cell r="C2131" t="str">
            <v>N</v>
          </cell>
          <cell r="D2131" t="str">
            <v>9900IBV MEDIUM1 125F125F</v>
          </cell>
          <cell r="F2131" t="str">
            <v>BALV</v>
          </cell>
          <cell r="G2131" t="str">
            <v>BRASS</v>
          </cell>
          <cell r="H2131">
            <v>341.25</v>
          </cell>
          <cell r="I2131">
            <v>0</v>
          </cell>
          <cell r="J2131">
            <v>42913</v>
          </cell>
          <cell r="K2131" t="str">
            <v>Italy</v>
          </cell>
          <cell r="L2131" t="str">
            <v>1</v>
          </cell>
        </row>
        <row r="2132">
          <cell r="A2132" t="str">
            <v>9900IBV 032 125F125S</v>
          </cell>
          <cell r="B2132" t="str">
            <v>ASMVIR1</v>
          </cell>
          <cell r="C2132" t="str">
            <v>N</v>
          </cell>
          <cell r="D2132" t="str">
            <v>9900IBV MEDIUM1 125F125S</v>
          </cell>
          <cell r="F2132" t="str">
            <v>BALV</v>
          </cell>
          <cell r="G2132" t="str">
            <v>BRASS</v>
          </cell>
          <cell r="H2132">
            <v>325.01</v>
          </cell>
          <cell r="I2132">
            <v>0</v>
          </cell>
          <cell r="J2132">
            <v>44396</v>
          </cell>
          <cell r="K2132" t="str">
            <v>Italy</v>
          </cell>
          <cell r="L2132" t="str">
            <v>1</v>
          </cell>
        </row>
        <row r="2133">
          <cell r="A2133" t="str">
            <v>9900IBV 032 125M125E</v>
          </cell>
          <cell r="B2133" t="str">
            <v>ASMVIR1</v>
          </cell>
          <cell r="C2133" t="str">
            <v>N</v>
          </cell>
          <cell r="D2133" t="str">
            <v>9900IBV MEDIUM1 125M125E</v>
          </cell>
          <cell r="F2133" t="str">
            <v>BALV</v>
          </cell>
          <cell r="G2133" t="str">
            <v>BRASS</v>
          </cell>
          <cell r="H2133">
            <v>341.25</v>
          </cell>
          <cell r="I2133">
            <v>0</v>
          </cell>
          <cell r="J2133">
            <v>43594</v>
          </cell>
          <cell r="K2133" t="str">
            <v>Italy</v>
          </cell>
          <cell r="L2133" t="str">
            <v>1</v>
          </cell>
        </row>
        <row r="2134">
          <cell r="A2134" t="str">
            <v>9900IBV 032 125M125F</v>
          </cell>
          <cell r="B2134" t="str">
            <v>ASMVIR1</v>
          </cell>
          <cell r="C2134" t="str">
            <v>N</v>
          </cell>
          <cell r="D2134" t="str">
            <v>9900IBV MEDIUM1 125M125F</v>
          </cell>
          <cell r="F2134" t="str">
            <v>BALV</v>
          </cell>
          <cell r="G2134" t="str">
            <v>BRASS</v>
          </cell>
          <cell r="H2134">
            <v>341.25</v>
          </cell>
          <cell r="I2134">
            <v>0</v>
          </cell>
          <cell r="J2134">
            <v>42913</v>
          </cell>
          <cell r="K2134" t="str">
            <v>Italy</v>
          </cell>
          <cell r="L2134" t="str">
            <v>1</v>
          </cell>
        </row>
        <row r="2135">
          <cell r="A2135" t="str">
            <v>9900IBV 032 125M125P</v>
          </cell>
          <cell r="B2135" t="str">
            <v>ASMVIR1</v>
          </cell>
          <cell r="C2135" t="str">
            <v>N</v>
          </cell>
          <cell r="D2135" t="str">
            <v>9900IBV MEDIUM1 125M125P</v>
          </cell>
          <cell r="F2135" t="str">
            <v>BALV</v>
          </cell>
          <cell r="G2135" t="str">
            <v>BRASS</v>
          </cell>
          <cell r="H2135">
            <v>367.02</v>
          </cell>
          <cell r="I2135">
            <v>0</v>
          </cell>
          <cell r="J2135">
            <v>43593</v>
          </cell>
          <cell r="K2135" t="str">
            <v>Italy</v>
          </cell>
          <cell r="L2135" t="str">
            <v>1</v>
          </cell>
        </row>
        <row r="2136">
          <cell r="A2136" t="str">
            <v>9900IBV 032 125M125S</v>
          </cell>
          <cell r="B2136" t="str">
            <v>ASMVIR1</v>
          </cell>
          <cell r="C2136" t="str">
            <v>N</v>
          </cell>
          <cell r="D2136" t="str">
            <v>9900IBV MEDIUM1 125M125S</v>
          </cell>
          <cell r="F2136" t="str">
            <v>BALV</v>
          </cell>
          <cell r="G2136" t="str">
            <v>BRASS</v>
          </cell>
          <cell r="H2136">
            <v>341.25</v>
          </cell>
          <cell r="I2136">
            <v>0</v>
          </cell>
          <cell r="J2136">
            <v>42908</v>
          </cell>
          <cell r="K2136" t="str">
            <v>Italy</v>
          </cell>
          <cell r="L2136" t="str">
            <v>1</v>
          </cell>
        </row>
        <row r="2137">
          <cell r="A2137" t="str">
            <v>9900IBV 032 125M150E</v>
          </cell>
          <cell r="B2137" t="str">
            <v>ASMVIR1</v>
          </cell>
          <cell r="C2137" t="str">
            <v>N</v>
          </cell>
          <cell r="D2137" t="str">
            <v>9900IBV MEDIUM1 125M150E (DS1)</v>
          </cell>
          <cell r="F2137" t="str">
            <v>BALV</v>
          </cell>
          <cell r="G2137" t="str">
            <v>BRASS</v>
          </cell>
          <cell r="H2137">
            <v>397.62</v>
          </cell>
          <cell r="I2137">
            <v>0</v>
          </cell>
          <cell r="J2137">
            <v>43594</v>
          </cell>
          <cell r="K2137" t="str">
            <v>Italy</v>
          </cell>
          <cell r="L2137" t="str">
            <v>1</v>
          </cell>
        </row>
        <row r="2138">
          <cell r="A2138" t="str">
            <v>9900IBV 032 125M150F</v>
          </cell>
          <cell r="B2138" t="str">
            <v>ASMVIR1</v>
          </cell>
          <cell r="C2138" t="str">
            <v>N</v>
          </cell>
          <cell r="D2138" t="str">
            <v>9900IBV MEDIUM1 125M150F (DS1)</v>
          </cell>
          <cell r="F2138" t="str">
            <v>BALV</v>
          </cell>
          <cell r="G2138" t="str">
            <v>BRASS</v>
          </cell>
          <cell r="H2138">
            <v>397.62</v>
          </cell>
          <cell r="I2138">
            <v>0</v>
          </cell>
          <cell r="J2138">
            <v>42913</v>
          </cell>
          <cell r="K2138" t="str">
            <v>Italy</v>
          </cell>
          <cell r="L2138" t="str">
            <v>1</v>
          </cell>
        </row>
        <row r="2139">
          <cell r="A2139" t="str">
            <v>9900IBV 032 125M150P</v>
          </cell>
          <cell r="B2139" t="str">
            <v>ASMVIR1</v>
          </cell>
          <cell r="C2139" t="str">
            <v>N</v>
          </cell>
          <cell r="D2139" t="str">
            <v>9900IBV MEDIUM1 125M150P (DS1)</v>
          </cell>
          <cell r="F2139" t="str">
            <v>BALV</v>
          </cell>
          <cell r="G2139" t="str">
            <v>BRASS</v>
          </cell>
          <cell r="H2139">
            <v>426.2</v>
          </cell>
          <cell r="I2139">
            <v>0</v>
          </cell>
          <cell r="J2139">
            <v>43593</v>
          </cell>
          <cell r="K2139" t="str">
            <v>Italy</v>
          </cell>
          <cell r="L2139" t="str">
            <v>1</v>
          </cell>
        </row>
        <row r="2140">
          <cell r="A2140" t="str">
            <v>9900IBV 032 125M150S</v>
          </cell>
          <cell r="B2140" t="str">
            <v>ASMVIR1</v>
          </cell>
          <cell r="C2140" t="str">
            <v>N</v>
          </cell>
          <cell r="D2140" t="str">
            <v>9900IBV MEDIUM1 125M150S (DS1)</v>
          </cell>
          <cell r="F2140" t="str">
            <v>BALV</v>
          </cell>
          <cell r="G2140" t="str">
            <v>BRASS</v>
          </cell>
          <cell r="H2140">
            <v>397.62</v>
          </cell>
          <cell r="I2140">
            <v>0</v>
          </cell>
          <cell r="J2140">
            <v>42908</v>
          </cell>
          <cell r="K2140" t="str">
            <v>Italy</v>
          </cell>
          <cell r="L2140" t="str">
            <v>1</v>
          </cell>
        </row>
        <row r="2141">
          <cell r="A2141" t="str">
            <v>9900IBV 032 125P125P</v>
          </cell>
          <cell r="B2141" t="str">
            <v>ASMVIR1</v>
          </cell>
          <cell r="C2141" t="str">
            <v>N</v>
          </cell>
          <cell r="D2141" t="str">
            <v>9900IBV MEDIUM1 125P125P</v>
          </cell>
          <cell r="F2141" t="str">
            <v>BALV</v>
          </cell>
          <cell r="G2141" t="str">
            <v>BRASS</v>
          </cell>
          <cell r="H2141">
            <v>367.02</v>
          </cell>
          <cell r="I2141">
            <v>0</v>
          </cell>
          <cell r="J2141">
            <v>43594</v>
          </cell>
          <cell r="K2141" t="str">
            <v>Italy</v>
          </cell>
          <cell r="L2141" t="str">
            <v>1</v>
          </cell>
        </row>
        <row r="2142">
          <cell r="A2142" t="str">
            <v>9900IBV 032 125S125S</v>
          </cell>
          <cell r="B2142" t="str">
            <v>ASMVIR1</v>
          </cell>
          <cell r="C2142" t="str">
            <v>N</v>
          </cell>
          <cell r="D2142" t="str">
            <v>9900IBV MEDIUM1 125S125S</v>
          </cell>
          <cell r="F2142" t="str">
            <v>BALV</v>
          </cell>
          <cell r="G2142" t="str">
            <v>BRASS</v>
          </cell>
          <cell r="H2142">
            <v>341.25</v>
          </cell>
          <cell r="I2142">
            <v>0</v>
          </cell>
          <cell r="J2142">
            <v>42905</v>
          </cell>
          <cell r="K2142" t="str">
            <v>Italy</v>
          </cell>
          <cell r="L2142" t="str">
            <v>1</v>
          </cell>
        </row>
        <row r="2143">
          <cell r="A2143" t="str">
            <v>9900IBV 032 150M150E</v>
          </cell>
          <cell r="B2143" t="str">
            <v>ASMVIR1</v>
          </cell>
          <cell r="C2143" t="str">
            <v>N</v>
          </cell>
          <cell r="D2143" t="str">
            <v>9900IBV MEDIUM1 150M150E</v>
          </cell>
          <cell r="F2143" t="str">
            <v>BALV</v>
          </cell>
          <cell r="G2143" t="str">
            <v>BRASS</v>
          </cell>
          <cell r="H2143">
            <v>397.62</v>
          </cell>
          <cell r="I2143">
            <v>0</v>
          </cell>
          <cell r="J2143">
            <v>43594</v>
          </cell>
          <cell r="K2143" t="str">
            <v>Italy</v>
          </cell>
          <cell r="L2143" t="str">
            <v>1</v>
          </cell>
        </row>
        <row r="2144">
          <cell r="A2144" t="str">
            <v>9900IBV 032 150M150F</v>
          </cell>
          <cell r="B2144" t="str">
            <v>ASMVIR1</v>
          </cell>
          <cell r="C2144" t="str">
            <v>N</v>
          </cell>
          <cell r="D2144" t="str">
            <v>9900IBV MEDIUM1 150M150F</v>
          </cell>
          <cell r="F2144" t="str">
            <v>BALV</v>
          </cell>
          <cell r="G2144" t="str">
            <v>BRASS</v>
          </cell>
          <cell r="H2144">
            <v>397.62</v>
          </cell>
          <cell r="I2144">
            <v>0</v>
          </cell>
          <cell r="J2144">
            <v>42913</v>
          </cell>
          <cell r="K2144" t="str">
            <v>Italy</v>
          </cell>
          <cell r="L2144" t="str">
            <v>1</v>
          </cell>
        </row>
        <row r="2145">
          <cell r="A2145" t="str">
            <v>9900IBV 032 150M150P</v>
          </cell>
          <cell r="B2145" t="str">
            <v>ASMVIR1</v>
          </cell>
          <cell r="C2145" t="str">
            <v>N</v>
          </cell>
          <cell r="D2145" t="str">
            <v>9900IBV MEDIUM1 150M150P</v>
          </cell>
          <cell r="F2145" t="str">
            <v>BALV</v>
          </cell>
          <cell r="G2145" t="str">
            <v>BRASS</v>
          </cell>
          <cell r="H2145">
            <v>426.2</v>
          </cell>
          <cell r="I2145">
            <v>0</v>
          </cell>
          <cell r="J2145">
            <v>43593</v>
          </cell>
          <cell r="K2145" t="str">
            <v>Italy</v>
          </cell>
          <cell r="L2145" t="str">
            <v>1</v>
          </cell>
        </row>
        <row r="2146">
          <cell r="A2146" t="str">
            <v>9900IBV 032 150M150S</v>
          </cell>
          <cell r="B2146" t="str">
            <v>ASMVIR1</v>
          </cell>
          <cell r="C2146" t="str">
            <v>N</v>
          </cell>
          <cell r="D2146" t="str">
            <v>9900IBV MEDIUM1 150M150S</v>
          </cell>
          <cell r="F2146" t="str">
            <v>BALV</v>
          </cell>
          <cell r="G2146" t="str">
            <v>BRASS</v>
          </cell>
          <cell r="H2146">
            <v>397.62</v>
          </cell>
          <cell r="I2146">
            <v>0</v>
          </cell>
          <cell r="J2146">
            <v>42908</v>
          </cell>
          <cell r="K2146" t="str">
            <v>Italy</v>
          </cell>
          <cell r="L2146" t="str">
            <v>1</v>
          </cell>
        </row>
        <row r="2147">
          <cell r="A2147" t="str">
            <v>9900IBV 032 150S150S</v>
          </cell>
          <cell r="B2147" t="str">
            <v>ASMVIR1</v>
          </cell>
          <cell r="C2147" t="str">
            <v>N</v>
          </cell>
          <cell r="D2147" t="str">
            <v>9900IBV MEDIUM1 150S150S</v>
          </cell>
          <cell r="F2147" t="str">
            <v>BALV</v>
          </cell>
          <cell r="G2147" t="str">
            <v>BRASS</v>
          </cell>
          <cell r="H2147">
            <v>397.62</v>
          </cell>
          <cell r="I2147">
            <v>0</v>
          </cell>
          <cell r="J2147">
            <v>42906</v>
          </cell>
          <cell r="K2147" t="str">
            <v>Italy</v>
          </cell>
          <cell r="L2147" t="str">
            <v>1</v>
          </cell>
        </row>
        <row r="2148">
          <cell r="A2148" t="str">
            <v>9900IBV 040 100M200F</v>
          </cell>
          <cell r="B2148" t="str">
            <v>ASMVIR1</v>
          </cell>
          <cell r="C2148" t="str">
            <v>N</v>
          </cell>
          <cell r="D2148" t="str">
            <v>9900IBV MEDIUM2 100M200F (DS3)</v>
          </cell>
          <cell r="F2148" t="str">
            <v>BALV</v>
          </cell>
          <cell r="G2148" t="str">
            <v>BRASS</v>
          </cell>
          <cell r="H2148">
            <v>497.3</v>
          </cell>
          <cell r="I2148">
            <v>0</v>
          </cell>
          <cell r="J2148">
            <v>43707</v>
          </cell>
          <cell r="K2148" t="str">
            <v>Italy</v>
          </cell>
          <cell r="L2148" t="str">
            <v>1</v>
          </cell>
        </row>
        <row r="2149">
          <cell r="A2149" t="str">
            <v>9900IBV 040 100M200P</v>
          </cell>
          <cell r="B2149" t="str">
            <v>ASMVIR1</v>
          </cell>
          <cell r="C2149" t="str">
            <v>N</v>
          </cell>
          <cell r="D2149" t="str">
            <v>9900IBV MEDIUM2 100M200P (DS3)</v>
          </cell>
          <cell r="F2149" t="str">
            <v>BALV</v>
          </cell>
          <cell r="G2149" t="str">
            <v>BRASS</v>
          </cell>
          <cell r="H2149">
            <v>497.3</v>
          </cell>
          <cell r="I2149">
            <v>0</v>
          </cell>
          <cell r="J2149">
            <v>43707</v>
          </cell>
          <cell r="K2149" t="str">
            <v>Italy</v>
          </cell>
          <cell r="L2149" t="str">
            <v>1</v>
          </cell>
        </row>
        <row r="2150">
          <cell r="A2150" t="str">
            <v>9900IBV 040 100M200S</v>
          </cell>
          <cell r="B2150" t="str">
            <v>ASMVIR1</v>
          </cell>
          <cell r="C2150" t="str">
            <v>N</v>
          </cell>
          <cell r="D2150" t="str">
            <v>9900IBV MEDIUM2 100M200S (DS3)</v>
          </cell>
          <cell r="F2150" t="str">
            <v>BALV</v>
          </cell>
          <cell r="G2150" t="str">
            <v>BRASS</v>
          </cell>
          <cell r="H2150">
            <v>497.3</v>
          </cell>
          <cell r="I2150">
            <v>0</v>
          </cell>
          <cell r="J2150">
            <v>43707</v>
          </cell>
          <cell r="K2150" t="str">
            <v>Italy</v>
          </cell>
          <cell r="L2150" t="str">
            <v>1</v>
          </cell>
        </row>
        <row r="2151">
          <cell r="A2151" t="str">
            <v>9900IBV 040 125M200E</v>
          </cell>
          <cell r="B2151" t="str">
            <v>ASMVIR1</v>
          </cell>
          <cell r="C2151" t="str">
            <v>N</v>
          </cell>
          <cell r="D2151" t="str">
            <v>9900IBV MEDIUM2 125M200E (DS2)</v>
          </cell>
          <cell r="F2151" t="str">
            <v>BALV</v>
          </cell>
          <cell r="G2151" t="str">
            <v>BRASS</v>
          </cell>
          <cell r="H2151">
            <v>497.3</v>
          </cell>
          <cell r="I2151">
            <v>0</v>
          </cell>
          <cell r="J2151">
            <v>43594</v>
          </cell>
          <cell r="K2151" t="str">
            <v>Italy</v>
          </cell>
          <cell r="L2151" t="str">
            <v>1</v>
          </cell>
        </row>
        <row r="2152">
          <cell r="A2152" t="str">
            <v>9900IBV 040 125M200F</v>
          </cell>
          <cell r="B2152" t="str">
            <v>ASMVIR1</v>
          </cell>
          <cell r="C2152" t="str">
            <v>N</v>
          </cell>
          <cell r="D2152" t="str">
            <v>9900IBV MEDIUM2 125M200F (DS2)</v>
          </cell>
          <cell r="F2152" t="str">
            <v>BALV</v>
          </cell>
          <cell r="G2152" t="str">
            <v>BRASS</v>
          </cell>
          <cell r="H2152">
            <v>497.3</v>
          </cell>
          <cell r="I2152">
            <v>0</v>
          </cell>
          <cell r="J2152">
            <v>42913</v>
          </cell>
          <cell r="K2152" t="str">
            <v>Italy</v>
          </cell>
          <cell r="L2152" t="str">
            <v>1</v>
          </cell>
        </row>
        <row r="2153">
          <cell r="A2153" t="str">
            <v>9900IBV 040 125M200P</v>
          </cell>
          <cell r="B2153" t="str">
            <v>ASMVIR1</v>
          </cell>
          <cell r="C2153" t="str">
            <v>N</v>
          </cell>
          <cell r="D2153" t="str">
            <v>9900IBV MEDIUM2 125M200P (DS2)</v>
          </cell>
          <cell r="F2153" t="str">
            <v>BALV</v>
          </cell>
          <cell r="G2153" t="str">
            <v>BRASS</v>
          </cell>
          <cell r="H2153">
            <v>530.86</v>
          </cell>
          <cell r="I2153">
            <v>0</v>
          </cell>
          <cell r="J2153">
            <v>43593</v>
          </cell>
          <cell r="K2153" t="str">
            <v>Italy</v>
          </cell>
          <cell r="L2153" t="str">
            <v>1</v>
          </cell>
        </row>
        <row r="2154">
          <cell r="A2154" t="str">
            <v>9900IBV 040 125M200S</v>
          </cell>
          <cell r="B2154" t="str">
            <v>ASMVIR1</v>
          </cell>
          <cell r="C2154" t="str">
            <v>N</v>
          </cell>
          <cell r="D2154" t="str">
            <v>9900IBV MEDIUM2 125M200S (DS2)</v>
          </cell>
          <cell r="F2154" t="str">
            <v>BALV</v>
          </cell>
          <cell r="G2154" t="str">
            <v>BRASS</v>
          </cell>
          <cell r="H2154">
            <v>497.3</v>
          </cell>
          <cell r="I2154">
            <v>0</v>
          </cell>
          <cell r="J2154">
            <v>42909</v>
          </cell>
          <cell r="K2154" t="str">
            <v>Italy</v>
          </cell>
          <cell r="L2154" t="str">
            <v>1</v>
          </cell>
        </row>
        <row r="2155">
          <cell r="A2155" t="str">
            <v>9900IBV 040 150F150F</v>
          </cell>
          <cell r="B2155" t="str">
            <v>ASMVIR1</v>
          </cell>
          <cell r="C2155" t="str">
            <v>N</v>
          </cell>
          <cell r="D2155" t="str">
            <v>9900IBV MEDIUM2 150F150F</v>
          </cell>
          <cell r="F2155" t="str">
            <v>BALV</v>
          </cell>
          <cell r="G2155" t="str">
            <v>BRASS</v>
          </cell>
          <cell r="H2155">
            <v>397.62</v>
          </cell>
          <cell r="I2155">
            <v>7</v>
          </cell>
          <cell r="J2155">
            <v>42913</v>
          </cell>
          <cell r="K2155" t="str">
            <v>Italy</v>
          </cell>
          <cell r="L2155" t="str">
            <v>1</v>
          </cell>
        </row>
        <row r="2156">
          <cell r="A2156" t="str">
            <v>9900IBV 040 150F150S</v>
          </cell>
          <cell r="B2156" t="str">
            <v>ASMVIR1</v>
          </cell>
          <cell r="C2156" t="str">
            <v>N</v>
          </cell>
          <cell r="D2156" t="str">
            <v>9900IBV MEDIUM2 150F150S</v>
          </cell>
          <cell r="F2156" t="str">
            <v>BALV</v>
          </cell>
          <cell r="G2156" t="str">
            <v>BRASS DZR</v>
          </cell>
          <cell r="H2156">
            <v>378.69</v>
          </cell>
          <cell r="I2156">
            <v>0</v>
          </cell>
          <cell r="J2156">
            <v>44397</v>
          </cell>
          <cell r="K2156" t="str">
            <v>Italy</v>
          </cell>
          <cell r="L2156" t="str">
            <v>1</v>
          </cell>
        </row>
        <row r="2157">
          <cell r="A2157" t="str">
            <v>9900IBV 040 150M200E</v>
          </cell>
          <cell r="B2157" t="str">
            <v>ASMVIR1</v>
          </cell>
          <cell r="C2157" t="str">
            <v>N</v>
          </cell>
          <cell r="D2157" t="str">
            <v>9900IBV MEDIUM2 150M200E (DS1)</v>
          </cell>
          <cell r="F2157" t="str">
            <v>BALV</v>
          </cell>
          <cell r="G2157" t="str">
            <v>BRASS</v>
          </cell>
          <cell r="H2157">
            <v>497.3</v>
          </cell>
          <cell r="I2157">
            <v>0</v>
          </cell>
          <cell r="J2157">
            <v>43594</v>
          </cell>
          <cell r="K2157" t="str">
            <v>Italy</v>
          </cell>
          <cell r="L2157" t="str">
            <v>1</v>
          </cell>
        </row>
        <row r="2158">
          <cell r="A2158" t="str">
            <v>9900IBV 040 150M200F</v>
          </cell>
          <cell r="B2158" t="str">
            <v>ASMVIR1</v>
          </cell>
          <cell r="C2158" t="str">
            <v>N</v>
          </cell>
          <cell r="D2158" t="str">
            <v>9900IBV MEDIUM2 150M200F (DS1)</v>
          </cell>
          <cell r="F2158" t="str">
            <v>BALV</v>
          </cell>
          <cell r="G2158" t="str">
            <v>BRASS</v>
          </cell>
          <cell r="H2158">
            <v>497.3</v>
          </cell>
          <cell r="I2158">
            <v>0</v>
          </cell>
          <cell r="J2158">
            <v>42913</v>
          </cell>
          <cell r="K2158" t="str">
            <v>Italy</v>
          </cell>
          <cell r="L2158" t="str">
            <v>1</v>
          </cell>
        </row>
        <row r="2159">
          <cell r="A2159" t="str">
            <v>9900IBV 040 150M200P</v>
          </cell>
          <cell r="B2159" t="str">
            <v>ASMVIR1</v>
          </cell>
          <cell r="C2159" t="str">
            <v>N</v>
          </cell>
          <cell r="D2159" t="str">
            <v>9900IBV MEDIUM2 150M200P (DS1)</v>
          </cell>
          <cell r="F2159" t="str">
            <v>BALV</v>
          </cell>
          <cell r="G2159" t="str">
            <v>BRASS</v>
          </cell>
          <cell r="H2159">
            <v>530.86</v>
          </cell>
          <cell r="I2159">
            <v>0</v>
          </cell>
          <cell r="J2159">
            <v>43593</v>
          </cell>
          <cell r="K2159" t="str">
            <v>Italy</v>
          </cell>
          <cell r="L2159" t="str">
            <v>1</v>
          </cell>
        </row>
        <row r="2160">
          <cell r="A2160" t="str">
            <v>9900IBV 040 150M200S</v>
          </cell>
          <cell r="B2160" t="str">
            <v>ASMVIR1</v>
          </cell>
          <cell r="C2160" t="str">
            <v>N</v>
          </cell>
          <cell r="D2160" t="str">
            <v>9900IBV MEDIUM2 150M200S (DS1)</v>
          </cell>
          <cell r="F2160" t="str">
            <v>BALV</v>
          </cell>
          <cell r="G2160" t="str">
            <v>BRASS</v>
          </cell>
          <cell r="H2160">
            <v>497.3</v>
          </cell>
          <cell r="I2160">
            <v>0</v>
          </cell>
          <cell r="J2160">
            <v>42909</v>
          </cell>
          <cell r="K2160" t="str">
            <v>Italy</v>
          </cell>
          <cell r="L2160" t="str">
            <v>1</v>
          </cell>
        </row>
        <row r="2161">
          <cell r="A2161" t="str">
            <v>9900IBV 040 150P150P</v>
          </cell>
          <cell r="B2161" t="str">
            <v>ASMVIR1</v>
          </cell>
          <cell r="C2161" t="str">
            <v>N</v>
          </cell>
          <cell r="D2161" t="str">
            <v>9900IBV MEDIUM2 150P150P</v>
          </cell>
          <cell r="F2161" t="str">
            <v>BALV</v>
          </cell>
          <cell r="G2161" t="str">
            <v>BRASS</v>
          </cell>
          <cell r="H2161">
            <v>426.2</v>
          </cell>
          <cell r="I2161">
            <v>0</v>
          </cell>
          <cell r="J2161">
            <v>43594</v>
          </cell>
          <cell r="K2161" t="str">
            <v>Italy</v>
          </cell>
          <cell r="L2161" t="str">
            <v>1</v>
          </cell>
        </row>
        <row r="2162">
          <cell r="A2162" t="str">
            <v>9900IBV 040 200F200F</v>
          </cell>
          <cell r="B2162" t="str">
            <v>ASMVIR1</v>
          </cell>
          <cell r="C2162" t="str">
            <v>N</v>
          </cell>
          <cell r="D2162" t="str">
            <v>9900IBV MEDIUM2 200F200F</v>
          </cell>
          <cell r="F2162" t="str">
            <v>BALV</v>
          </cell>
          <cell r="G2162" t="str">
            <v>BRASS</v>
          </cell>
          <cell r="H2162">
            <v>497.3</v>
          </cell>
          <cell r="I2162">
            <v>0</v>
          </cell>
          <cell r="J2162">
            <v>42913</v>
          </cell>
          <cell r="K2162" t="str">
            <v>Italy</v>
          </cell>
          <cell r="L2162" t="str">
            <v>1</v>
          </cell>
        </row>
        <row r="2163">
          <cell r="A2163" t="str">
            <v>9900IBV 040 200F200S</v>
          </cell>
          <cell r="B2163" t="str">
            <v>ASMVIR1</v>
          </cell>
          <cell r="C2163" t="str">
            <v>N</v>
          </cell>
          <cell r="D2163" t="str">
            <v>9900IBV MEDIUM2 200F200S</v>
          </cell>
          <cell r="F2163" t="str">
            <v>BALV</v>
          </cell>
          <cell r="G2163" t="str">
            <v>BRASS</v>
          </cell>
          <cell r="H2163">
            <v>473.62</v>
          </cell>
          <cell r="I2163">
            <v>0</v>
          </cell>
          <cell r="J2163">
            <v>44396</v>
          </cell>
          <cell r="K2163" t="str">
            <v>Italy</v>
          </cell>
          <cell r="L2163" t="str">
            <v>1</v>
          </cell>
        </row>
        <row r="2164">
          <cell r="A2164" t="str">
            <v>9900IBV 040 200M200E</v>
          </cell>
          <cell r="B2164" t="str">
            <v>ASMVIR1</v>
          </cell>
          <cell r="C2164" t="str">
            <v>N</v>
          </cell>
          <cell r="D2164" t="str">
            <v>9900IBV MEDIUM2 200M200E</v>
          </cell>
          <cell r="F2164" t="str">
            <v>BALV</v>
          </cell>
          <cell r="G2164" t="str">
            <v>BRASS</v>
          </cell>
          <cell r="H2164">
            <v>497.3</v>
          </cell>
          <cell r="I2164">
            <v>0</v>
          </cell>
          <cell r="J2164">
            <v>43594</v>
          </cell>
          <cell r="K2164" t="str">
            <v>Italy</v>
          </cell>
          <cell r="L2164" t="str">
            <v>1</v>
          </cell>
        </row>
        <row r="2165">
          <cell r="A2165" t="str">
            <v>9900IBV 040 200M200F</v>
          </cell>
          <cell r="B2165" t="str">
            <v>ASMVIR1</v>
          </cell>
          <cell r="C2165" t="str">
            <v>N</v>
          </cell>
          <cell r="D2165" t="str">
            <v>9900IBV MEDIUM2 200M200F</v>
          </cell>
          <cell r="F2165" t="str">
            <v>BALV</v>
          </cell>
          <cell r="G2165" t="str">
            <v>BRASS</v>
          </cell>
          <cell r="H2165">
            <v>497.3</v>
          </cell>
          <cell r="I2165">
            <v>0</v>
          </cell>
          <cell r="J2165">
            <v>42913</v>
          </cell>
          <cell r="K2165" t="str">
            <v>Italy</v>
          </cell>
          <cell r="L2165" t="str">
            <v>1</v>
          </cell>
        </row>
        <row r="2166">
          <cell r="A2166" t="str">
            <v>9900IBV 040 200M200P</v>
          </cell>
          <cell r="B2166" t="str">
            <v>ASMVIR1</v>
          </cell>
          <cell r="C2166" t="str">
            <v>N</v>
          </cell>
          <cell r="D2166" t="str">
            <v>9900IBV MEDIUM2 200M200P</v>
          </cell>
          <cell r="F2166" t="str">
            <v>BALV</v>
          </cell>
          <cell r="G2166" t="str">
            <v>BRASS</v>
          </cell>
          <cell r="H2166">
            <v>530.86</v>
          </cell>
          <cell r="I2166">
            <v>0</v>
          </cell>
          <cell r="J2166">
            <v>43593</v>
          </cell>
          <cell r="K2166" t="str">
            <v>Italy</v>
          </cell>
          <cell r="L2166" t="str">
            <v>1</v>
          </cell>
        </row>
        <row r="2167">
          <cell r="A2167" t="str">
            <v>9900IBV 040 200M200S</v>
          </cell>
          <cell r="B2167" t="str">
            <v>ASMVIR1</v>
          </cell>
          <cell r="C2167" t="str">
            <v>N</v>
          </cell>
          <cell r="D2167" t="str">
            <v>9900IBV MEDIUM2 200M200S</v>
          </cell>
          <cell r="F2167" t="str">
            <v>BALV</v>
          </cell>
          <cell r="G2167" t="str">
            <v>BRASS</v>
          </cell>
          <cell r="H2167">
            <v>497.3</v>
          </cell>
          <cell r="I2167">
            <v>0</v>
          </cell>
          <cell r="J2167">
            <v>42909</v>
          </cell>
          <cell r="K2167" t="str">
            <v>Italy</v>
          </cell>
          <cell r="L2167" t="str">
            <v>1</v>
          </cell>
        </row>
        <row r="2168">
          <cell r="A2168" t="str">
            <v>9900IBV 040 200P200P</v>
          </cell>
          <cell r="B2168" t="str">
            <v>ASMVIR1</v>
          </cell>
          <cell r="C2168" t="str">
            <v>N</v>
          </cell>
          <cell r="D2168" t="str">
            <v>9900IBV MEDIUM2 200P200P</v>
          </cell>
          <cell r="F2168" t="str">
            <v>BALV</v>
          </cell>
          <cell r="G2168" t="str">
            <v>BRASS</v>
          </cell>
          <cell r="H2168">
            <v>530.86</v>
          </cell>
          <cell r="I2168">
            <v>0</v>
          </cell>
          <cell r="J2168">
            <v>43594</v>
          </cell>
          <cell r="K2168" t="str">
            <v>Italy</v>
          </cell>
          <cell r="L2168" t="str">
            <v>1</v>
          </cell>
        </row>
        <row r="2169">
          <cell r="A2169" t="str">
            <v>9900IBV 040 200S200S</v>
          </cell>
          <cell r="B2169" t="str">
            <v>ASMVIR1</v>
          </cell>
          <cell r="C2169" t="str">
            <v>N</v>
          </cell>
          <cell r="D2169" t="str">
            <v>9900IBV MEDIUM2 200S200S</v>
          </cell>
          <cell r="F2169" t="str">
            <v>BALV</v>
          </cell>
          <cell r="G2169" t="str">
            <v>BRASS</v>
          </cell>
          <cell r="H2169">
            <v>497.3</v>
          </cell>
          <cell r="I2169">
            <v>0</v>
          </cell>
          <cell r="J2169">
            <v>42906</v>
          </cell>
          <cell r="K2169" t="str">
            <v>Italy</v>
          </cell>
          <cell r="L2169" t="str">
            <v>1</v>
          </cell>
        </row>
        <row r="2170">
          <cell r="A2170" t="str">
            <v>9900IBV 065 150M200F</v>
          </cell>
          <cell r="B2170" t="str">
            <v>ASMVIR1</v>
          </cell>
          <cell r="C2170" t="str">
            <v>N</v>
          </cell>
          <cell r="D2170" t="str">
            <v>9900IBV LARGE 150M200F (DS1)</v>
          </cell>
          <cell r="F2170" t="str">
            <v>BALV</v>
          </cell>
          <cell r="G2170" t="str">
            <v>BRASS</v>
          </cell>
          <cell r="H2170">
            <v>779.56</v>
          </cell>
          <cell r="I2170">
            <v>0</v>
          </cell>
          <cell r="J2170">
            <v>42913</v>
          </cell>
          <cell r="K2170" t="str">
            <v>Italy</v>
          </cell>
          <cell r="L2170" t="str">
            <v>1</v>
          </cell>
        </row>
        <row r="2171">
          <cell r="A2171" t="str">
            <v>9900IBV 065 150M200S</v>
          </cell>
          <cell r="B2171" t="str">
            <v>ASMVIR1</v>
          </cell>
          <cell r="C2171" t="str">
            <v>N</v>
          </cell>
          <cell r="D2171" t="str">
            <v>9900IBV LARGE 150M200S (DS1)</v>
          </cell>
          <cell r="F2171" t="str">
            <v>BALV</v>
          </cell>
          <cell r="G2171" t="str">
            <v>BRASS</v>
          </cell>
          <cell r="H2171">
            <v>779.56</v>
          </cell>
          <cell r="I2171">
            <v>0</v>
          </cell>
          <cell r="J2171">
            <v>42909</v>
          </cell>
          <cell r="K2171" t="str">
            <v>Italy</v>
          </cell>
          <cell r="L2171" t="str">
            <v>1</v>
          </cell>
        </row>
        <row r="2172">
          <cell r="A2172" t="str">
            <v>9900IBV 065 200F200F</v>
          </cell>
          <cell r="B2172" t="str">
            <v>ASMVIR1</v>
          </cell>
          <cell r="C2172" t="str">
            <v>N</v>
          </cell>
          <cell r="D2172" t="str">
            <v>9900IBV LARGE 200F200F</v>
          </cell>
          <cell r="F2172" t="str">
            <v>BALV</v>
          </cell>
          <cell r="G2172" t="str">
            <v>BRASS</v>
          </cell>
          <cell r="H2172">
            <v>779.56</v>
          </cell>
          <cell r="I2172">
            <v>0</v>
          </cell>
          <cell r="J2172">
            <v>42913</v>
          </cell>
          <cell r="K2172" t="str">
            <v>Italy</v>
          </cell>
          <cell r="L2172" t="str">
            <v>1</v>
          </cell>
        </row>
        <row r="2173">
          <cell r="A2173" t="str">
            <v>9900IBV 065 200F200S</v>
          </cell>
          <cell r="B2173" t="str">
            <v>ASMVIR1</v>
          </cell>
          <cell r="C2173" t="str">
            <v>N</v>
          </cell>
          <cell r="D2173" t="str">
            <v>9900IBV LARGE 200F200S</v>
          </cell>
          <cell r="F2173" t="str">
            <v>BALV</v>
          </cell>
          <cell r="G2173" t="str">
            <v>BRASS</v>
          </cell>
          <cell r="H2173">
            <v>742.43</v>
          </cell>
          <cell r="I2173">
            <v>0</v>
          </cell>
          <cell r="J2173">
            <v>44396</v>
          </cell>
          <cell r="K2173" t="str">
            <v>Italy</v>
          </cell>
          <cell r="L2173" t="str">
            <v>1</v>
          </cell>
        </row>
        <row r="2174">
          <cell r="A2174" t="str">
            <v>9900IBV 065 200M200F</v>
          </cell>
          <cell r="B2174" t="str">
            <v>ASMVIR1</v>
          </cell>
          <cell r="C2174" t="str">
            <v>N</v>
          </cell>
          <cell r="D2174" t="str">
            <v>9900IBV LARGE 200M200F</v>
          </cell>
          <cell r="F2174" t="str">
            <v>BALV</v>
          </cell>
          <cell r="G2174" t="str">
            <v>BRASS</v>
          </cell>
          <cell r="H2174">
            <v>779.56</v>
          </cell>
          <cell r="I2174">
            <v>0</v>
          </cell>
          <cell r="J2174">
            <v>42913</v>
          </cell>
          <cell r="K2174" t="str">
            <v>Italy</v>
          </cell>
          <cell r="L2174" t="str">
            <v>1</v>
          </cell>
        </row>
        <row r="2175">
          <cell r="A2175" t="str">
            <v>9900IBV 065 200M200S</v>
          </cell>
          <cell r="B2175" t="str">
            <v>ASMVIR1</v>
          </cell>
          <cell r="C2175" t="str">
            <v>N</v>
          </cell>
          <cell r="D2175" t="str">
            <v>9900IBV LARGE 200M200S</v>
          </cell>
          <cell r="F2175" t="str">
            <v>BALV</v>
          </cell>
          <cell r="G2175" t="str">
            <v>BRASS</v>
          </cell>
          <cell r="H2175">
            <v>779.56</v>
          </cell>
          <cell r="I2175">
            <v>0</v>
          </cell>
          <cell r="J2175">
            <v>42909</v>
          </cell>
          <cell r="K2175" t="str">
            <v>Italy</v>
          </cell>
          <cell r="L2175" t="str">
            <v>1</v>
          </cell>
        </row>
        <row r="2176">
          <cell r="A2176" t="str">
            <v>9900IBV 065 200S200S</v>
          </cell>
          <cell r="B2176" t="str">
            <v>ASMVIR1</v>
          </cell>
          <cell r="C2176" t="str">
            <v>N</v>
          </cell>
          <cell r="D2176" t="str">
            <v>9900IBV LARGE 200S200S</v>
          </cell>
          <cell r="F2176" t="str">
            <v>BALV</v>
          </cell>
          <cell r="G2176" t="str">
            <v>BRASS</v>
          </cell>
          <cell r="H2176">
            <v>779.56</v>
          </cell>
          <cell r="I2176">
            <v>0</v>
          </cell>
          <cell r="J2176">
            <v>42906</v>
          </cell>
          <cell r="K2176" t="str">
            <v>Italy</v>
          </cell>
          <cell r="L2176" t="str">
            <v>1</v>
          </cell>
        </row>
        <row r="2177">
          <cell r="A2177" t="str">
            <v>9900T 015 050E050E</v>
          </cell>
          <cell r="B2177" t="str">
            <v>ASMVIR1</v>
          </cell>
          <cell r="C2177" t="str">
            <v>N</v>
          </cell>
          <cell r="D2177" t="str">
            <v>9900T MINI 050E050E</v>
          </cell>
          <cell r="F2177" t="str">
            <v>BALV</v>
          </cell>
          <cell r="G2177" t="str">
            <v>BRASS DZR</v>
          </cell>
          <cell r="H2177">
            <v>112.39</v>
          </cell>
          <cell r="I2177">
            <v>0</v>
          </cell>
          <cell r="J2177">
            <v>43449</v>
          </cell>
          <cell r="K2177" t="str">
            <v>Italy</v>
          </cell>
          <cell r="L2177" t="str">
            <v>1</v>
          </cell>
        </row>
        <row r="2178">
          <cell r="A2178" t="str">
            <v>9900T 015 050F050F</v>
          </cell>
          <cell r="B2178" t="str">
            <v>ASMVIR1</v>
          </cell>
          <cell r="C2178" t="str">
            <v>N</v>
          </cell>
          <cell r="D2178" t="str">
            <v>9900T MINI 050F050F</v>
          </cell>
          <cell r="F2178" t="str">
            <v>BALV</v>
          </cell>
          <cell r="G2178" t="str">
            <v>BRASS</v>
          </cell>
          <cell r="H2178">
            <v>112.39</v>
          </cell>
          <cell r="I2178">
            <v>0</v>
          </cell>
          <cell r="J2178">
            <v>42908</v>
          </cell>
          <cell r="K2178" t="str">
            <v>Italy</v>
          </cell>
          <cell r="L2178" t="str">
            <v>1</v>
          </cell>
        </row>
        <row r="2179">
          <cell r="A2179" t="str">
            <v>9900T 015 050M050E</v>
          </cell>
          <cell r="B2179" t="str">
            <v>ASMVIR1</v>
          </cell>
          <cell r="C2179" t="str">
            <v>N</v>
          </cell>
          <cell r="D2179" t="str">
            <v>9900T MINI 050M050E</v>
          </cell>
          <cell r="F2179" t="str">
            <v>BALV</v>
          </cell>
          <cell r="G2179" t="str">
            <v>BRASS DZR</v>
          </cell>
          <cell r="H2179">
            <v>112.39</v>
          </cell>
          <cell r="I2179">
            <v>0</v>
          </cell>
          <cell r="J2179">
            <v>43450</v>
          </cell>
          <cell r="K2179" t="str">
            <v>Italy</v>
          </cell>
          <cell r="L2179" t="str">
            <v>1</v>
          </cell>
        </row>
        <row r="2180">
          <cell r="A2180" t="str">
            <v>9900T 015 050M050F</v>
          </cell>
          <cell r="B2180" t="str">
            <v>ASMVIR1</v>
          </cell>
          <cell r="C2180" t="str">
            <v>N</v>
          </cell>
          <cell r="D2180" t="str">
            <v>9900T MINI 050M050F</v>
          </cell>
          <cell r="F2180" t="str">
            <v>BALV</v>
          </cell>
          <cell r="G2180" t="str">
            <v>BRASS</v>
          </cell>
          <cell r="H2180">
            <v>112.39</v>
          </cell>
          <cell r="I2180">
            <v>0</v>
          </cell>
          <cell r="J2180">
            <v>42922</v>
          </cell>
          <cell r="K2180" t="str">
            <v>Italy</v>
          </cell>
          <cell r="L2180" t="str">
            <v>1</v>
          </cell>
        </row>
        <row r="2181">
          <cell r="A2181" t="str">
            <v>9900T 015 050M050M</v>
          </cell>
          <cell r="B2181" t="str">
            <v>ASMVIR1</v>
          </cell>
          <cell r="C2181" t="str">
            <v>N</v>
          </cell>
          <cell r="D2181" t="str">
            <v>9900T MINI 050M050M</v>
          </cell>
          <cell r="F2181" t="str">
            <v>BALV</v>
          </cell>
          <cell r="G2181" t="str">
            <v>BRASS</v>
          </cell>
          <cell r="H2181">
            <v>112.39</v>
          </cell>
          <cell r="I2181">
            <v>0</v>
          </cell>
          <cell r="J2181">
            <v>44012</v>
          </cell>
          <cell r="K2181" t="str">
            <v>Italy</v>
          </cell>
          <cell r="L2181" t="str">
            <v>1</v>
          </cell>
        </row>
        <row r="2182">
          <cell r="A2182" t="str">
            <v>9900T 015 050M050P</v>
          </cell>
          <cell r="B2182" t="str">
            <v>ASMVIR1</v>
          </cell>
          <cell r="C2182" t="str">
            <v>N</v>
          </cell>
          <cell r="D2182" t="str">
            <v>9900T MINI 050M050P</v>
          </cell>
          <cell r="F2182" t="str">
            <v>BALV</v>
          </cell>
          <cell r="G2182" t="str">
            <v>BRASS</v>
          </cell>
          <cell r="H2182">
            <v>121.65</v>
          </cell>
          <cell r="I2182">
            <v>0</v>
          </cell>
          <cell r="J2182">
            <v>42915</v>
          </cell>
          <cell r="K2182" t="str">
            <v>Italy</v>
          </cell>
          <cell r="L2182" t="str">
            <v>1</v>
          </cell>
        </row>
        <row r="2183">
          <cell r="A2183" t="str">
            <v>9900T 015 050M050S</v>
          </cell>
          <cell r="B2183" t="str">
            <v>ASMVIR1</v>
          </cell>
          <cell r="C2183" t="str">
            <v>N</v>
          </cell>
          <cell r="D2183" t="str">
            <v>9900T MINI 050M050S</v>
          </cell>
          <cell r="F2183" t="str">
            <v>BALV</v>
          </cell>
          <cell r="G2183" t="str">
            <v>BRASS</v>
          </cell>
          <cell r="H2183">
            <v>112.39</v>
          </cell>
          <cell r="I2183">
            <v>0</v>
          </cell>
          <cell r="J2183">
            <v>42940</v>
          </cell>
          <cell r="K2183" t="str">
            <v>Italy</v>
          </cell>
          <cell r="L2183" t="str">
            <v>1</v>
          </cell>
        </row>
        <row r="2184">
          <cell r="A2184" t="str">
            <v>9900T 015 050M075E</v>
          </cell>
          <cell r="B2184" t="str">
            <v>ASMVIR1</v>
          </cell>
          <cell r="C2184" t="str">
            <v>N</v>
          </cell>
          <cell r="D2184" t="str">
            <v>9900T MINI 050M075E (DS1)</v>
          </cell>
          <cell r="F2184" t="str">
            <v>BALV</v>
          </cell>
          <cell r="G2184" t="str">
            <v>BRASS DZR</v>
          </cell>
          <cell r="H2184">
            <v>122.78</v>
          </cell>
          <cell r="I2184">
            <v>0</v>
          </cell>
          <cell r="J2184">
            <v>43450</v>
          </cell>
          <cell r="K2184" t="str">
            <v>Italy</v>
          </cell>
          <cell r="L2184" t="str">
            <v>1</v>
          </cell>
        </row>
        <row r="2185">
          <cell r="A2185" t="str">
            <v>9900T 015 050M075F</v>
          </cell>
          <cell r="B2185" t="str">
            <v>ASMVIR1</v>
          </cell>
          <cell r="C2185" t="str">
            <v>N</v>
          </cell>
          <cell r="D2185" t="str">
            <v>9900T MINI 050M075F (DS1)</v>
          </cell>
          <cell r="F2185" t="str">
            <v>BALV</v>
          </cell>
          <cell r="G2185" t="str">
            <v>BRASS</v>
          </cell>
          <cell r="H2185">
            <v>122.78</v>
          </cell>
          <cell r="I2185">
            <v>0</v>
          </cell>
          <cell r="J2185">
            <v>42922</v>
          </cell>
          <cell r="K2185" t="str">
            <v>Italy</v>
          </cell>
          <cell r="L2185" t="str">
            <v>1</v>
          </cell>
        </row>
        <row r="2186">
          <cell r="A2186" t="str">
            <v>9900T 015 050M075M</v>
          </cell>
          <cell r="B2186" t="str">
            <v>ASMVIR1</v>
          </cell>
          <cell r="C2186" t="str">
            <v>N</v>
          </cell>
          <cell r="D2186" t="str">
            <v>9900T MINI 050M075M (DS1)</v>
          </cell>
          <cell r="F2186" t="str">
            <v>BALV</v>
          </cell>
          <cell r="G2186" t="str">
            <v>BRASS</v>
          </cell>
          <cell r="H2186">
            <v>122.78</v>
          </cell>
          <cell r="I2186">
            <v>0</v>
          </cell>
          <cell r="J2186">
            <v>44012</v>
          </cell>
          <cell r="K2186" t="str">
            <v>Italy</v>
          </cell>
          <cell r="L2186" t="str">
            <v>1</v>
          </cell>
        </row>
        <row r="2187">
          <cell r="A2187" t="str">
            <v>9900T 015 050M075S</v>
          </cell>
          <cell r="B2187" t="str">
            <v>ASMVIR1</v>
          </cell>
          <cell r="C2187" t="str">
            <v>N</v>
          </cell>
          <cell r="D2187" t="str">
            <v>9900T MINI 050M075S (DS1)</v>
          </cell>
          <cell r="F2187" t="str">
            <v>BALV</v>
          </cell>
          <cell r="G2187" t="str">
            <v>BRASS</v>
          </cell>
          <cell r="H2187">
            <v>122.78</v>
          </cell>
          <cell r="I2187">
            <v>0</v>
          </cell>
          <cell r="J2187">
            <v>42940</v>
          </cell>
          <cell r="K2187" t="str">
            <v>Italy</v>
          </cell>
          <cell r="L2187" t="str">
            <v>1</v>
          </cell>
        </row>
        <row r="2188">
          <cell r="A2188" t="str">
            <v>9900T 015 050P050P</v>
          </cell>
          <cell r="B2188" t="str">
            <v>ASMVIR1</v>
          </cell>
          <cell r="C2188" t="str">
            <v>N</v>
          </cell>
          <cell r="D2188" t="str">
            <v>9900T MINI 050P050P</v>
          </cell>
          <cell r="F2188" t="str">
            <v>BALV</v>
          </cell>
          <cell r="G2188" t="str">
            <v>BRASS</v>
          </cell>
          <cell r="H2188">
            <v>121.65</v>
          </cell>
          <cell r="I2188">
            <v>0</v>
          </cell>
          <cell r="J2188">
            <v>42914</v>
          </cell>
          <cell r="K2188" t="str">
            <v>Italy</v>
          </cell>
          <cell r="L2188" t="str">
            <v>1</v>
          </cell>
        </row>
        <row r="2189">
          <cell r="A2189" t="str">
            <v>9900T 015 050S050S</v>
          </cell>
          <cell r="B2189" t="str">
            <v>ASMVIR1</v>
          </cell>
          <cell r="C2189" t="str">
            <v>N</v>
          </cell>
          <cell r="D2189" t="str">
            <v>9900T MINI 050S050S</v>
          </cell>
          <cell r="F2189" t="str">
            <v>BALV</v>
          </cell>
          <cell r="G2189" t="str">
            <v>BRASS</v>
          </cell>
          <cell r="H2189">
            <v>112.39</v>
          </cell>
          <cell r="I2189">
            <v>0</v>
          </cell>
          <cell r="J2189">
            <v>42915</v>
          </cell>
          <cell r="K2189" t="str">
            <v>Italy</v>
          </cell>
          <cell r="L2189" t="str">
            <v>1</v>
          </cell>
        </row>
        <row r="2190">
          <cell r="A2190" t="str">
            <v>9900T 015 075E075E</v>
          </cell>
          <cell r="B2190" t="str">
            <v>ASMVIR1</v>
          </cell>
          <cell r="C2190" t="str">
            <v>N</v>
          </cell>
          <cell r="D2190" t="str">
            <v>9900T MINI 075E075E</v>
          </cell>
          <cell r="F2190" t="str">
            <v>BALV</v>
          </cell>
          <cell r="G2190" t="str">
            <v>BRASS DZR</v>
          </cell>
          <cell r="H2190">
            <v>122.78</v>
          </cell>
          <cell r="I2190">
            <v>0</v>
          </cell>
          <cell r="J2190">
            <v>43449</v>
          </cell>
          <cell r="K2190" t="str">
            <v>Italy</v>
          </cell>
          <cell r="L2190" t="str">
            <v>1</v>
          </cell>
        </row>
        <row r="2191">
          <cell r="A2191" t="str">
            <v>9900T 015 075F075F</v>
          </cell>
          <cell r="B2191" t="str">
            <v>ASMVIR1</v>
          </cell>
          <cell r="C2191" t="str">
            <v>N</v>
          </cell>
          <cell r="D2191" t="str">
            <v>9900T MINI 075F075F</v>
          </cell>
          <cell r="F2191" t="str">
            <v>BALV</v>
          </cell>
          <cell r="G2191" t="str">
            <v>BRASS</v>
          </cell>
          <cell r="H2191">
            <v>122.78</v>
          </cell>
          <cell r="I2191">
            <v>0</v>
          </cell>
          <cell r="J2191">
            <v>42908</v>
          </cell>
          <cell r="K2191" t="str">
            <v>Italy</v>
          </cell>
          <cell r="L2191" t="str">
            <v>1</v>
          </cell>
        </row>
        <row r="2192">
          <cell r="A2192" t="str">
            <v>9900T 015 075M075E</v>
          </cell>
          <cell r="B2192" t="str">
            <v>ASMVIR1</v>
          </cell>
          <cell r="C2192" t="str">
            <v>N</v>
          </cell>
          <cell r="D2192" t="str">
            <v>9900T MINI 075M075E</v>
          </cell>
          <cell r="F2192" t="str">
            <v>BALV</v>
          </cell>
          <cell r="G2192" t="str">
            <v>BRASS DZR</v>
          </cell>
          <cell r="H2192">
            <v>122.78</v>
          </cell>
          <cell r="I2192">
            <v>0</v>
          </cell>
          <cell r="J2192">
            <v>43450</v>
          </cell>
          <cell r="K2192" t="str">
            <v>Italy</v>
          </cell>
          <cell r="L2192" t="str">
            <v>1</v>
          </cell>
        </row>
        <row r="2193">
          <cell r="A2193" t="str">
            <v>9900T 015 075M075F</v>
          </cell>
          <cell r="B2193" t="str">
            <v>ASMVIR1</v>
          </cell>
          <cell r="C2193" t="str">
            <v>N</v>
          </cell>
          <cell r="D2193" t="str">
            <v>9900T MINI 075M075F</v>
          </cell>
          <cell r="F2193" t="str">
            <v>BALV</v>
          </cell>
          <cell r="G2193" t="str">
            <v>BRASS</v>
          </cell>
          <cell r="H2193">
            <v>122.78</v>
          </cell>
          <cell r="I2193">
            <v>0</v>
          </cell>
          <cell r="J2193">
            <v>42922</v>
          </cell>
          <cell r="K2193" t="str">
            <v>Italy</v>
          </cell>
          <cell r="L2193" t="str">
            <v>1</v>
          </cell>
        </row>
        <row r="2194">
          <cell r="A2194" t="str">
            <v>9900T 015 075M075M</v>
          </cell>
          <cell r="B2194" t="str">
            <v>ASMVIR1</v>
          </cell>
          <cell r="C2194" t="str">
            <v>N</v>
          </cell>
          <cell r="D2194" t="str">
            <v>9900T MINI 075M075M</v>
          </cell>
          <cell r="F2194" t="str">
            <v>BALV</v>
          </cell>
          <cell r="G2194" t="str">
            <v>BRASS</v>
          </cell>
          <cell r="H2194">
            <v>122.78</v>
          </cell>
          <cell r="I2194">
            <v>0</v>
          </cell>
          <cell r="J2194">
            <v>44012</v>
          </cell>
          <cell r="K2194" t="str">
            <v>Italy</v>
          </cell>
          <cell r="L2194" t="str">
            <v>1</v>
          </cell>
        </row>
        <row r="2195">
          <cell r="A2195" t="str">
            <v>9900T 015 075M075S</v>
          </cell>
          <cell r="B2195" t="str">
            <v>ASMVIR1</v>
          </cell>
          <cell r="C2195" t="str">
            <v>N</v>
          </cell>
          <cell r="D2195" t="str">
            <v>9900T MINI 075M075S</v>
          </cell>
          <cell r="F2195" t="str">
            <v>BALV</v>
          </cell>
          <cell r="G2195" t="str">
            <v>BRASS</v>
          </cell>
          <cell r="H2195">
            <v>122.78</v>
          </cell>
          <cell r="I2195">
            <v>0</v>
          </cell>
          <cell r="J2195">
            <v>42940</v>
          </cell>
          <cell r="K2195" t="str">
            <v>Italy</v>
          </cell>
          <cell r="L2195" t="str">
            <v>1</v>
          </cell>
        </row>
        <row r="2196">
          <cell r="A2196" t="str">
            <v>9900T 015 075S075S</v>
          </cell>
          <cell r="B2196" t="str">
            <v>ASMVIR1</v>
          </cell>
          <cell r="C2196" t="str">
            <v>N</v>
          </cell>
          <cell r="D2196" t="str">
            <v>9900T MINI 075S075S</v>
          </cell>
          <cell r="F2196" t="str">
            <v>BALV</v>
          </cell>
          <cell r="G2196" t="str">
            <v>BRASS</v>
          </cell>
          <cell r="H2196">
            <v>122.78</v>
          </cell>
          <cell r="I2196">
            <v>0</v>
          </cell>
          <cell r="J2196">
            <v>42915</v>
          </cell>
          <cell r="K2196" t="str">
            <v>Italy</v>
          </cell>
          <cell r="L2196" t="str">
            <v>1</v>
          </cell>
        </row>
        <row r="2197">
          <cell r="A2197" t="str">
            <v>9900T 020 050F050F</v>
          </cell>
          <cell r="B2197" t="str">
            <v>ASMVIR1</v>
          </cell>
          <cell r="C2197" t="str">
            <v>N</v>
          </cell>
          <cell r="D2197" t="str">
            <v>9900T SMALL1 050F050F</v>
          </cell>
          <cell r="F2197" t="str">
            <v>BALV</v>
          </cell>
          <cell r="G2197" t="str">
            <v>BRASS</v>
          </cell>
          <cell r="H2197">
            <v>134.72</v>
          </cell>
          <cell r="I2197">
            <v>0</v>
          </cell>
          <cell r="J2197">
            <v>42908</v>
          </cell>
          <cell r="K2197" t="str">
            <v>Italy</v>
          </cell>
          <cell r="L2197" t="str">
            <v>1</v>
          </cell>
        </row>
        <row r="2198">
          <cell r="A2198" t="str">
            <v>9900T 020 050M050F</v>
          </cell>
          <cell r="B2198" t="str">
            <v>ASMVIR1</v>
          </cell>
          <cell r="C2198" t="str">
            <v>N</v>
          </cell>
          <cell r="D2198" t="str">
            <v>9900T SMALL1 050M050F</v>
          </cell>
          <cell r="F2198" t="str">
            <v>BALV</v>
          </cell>
          <cell r="G2198" t="str">
            <v>BRASS</v>
          </cell>
          <cell r="H2198">
            <v>134.72</v>
          </cell>
          <cell r="I2198">
            <v>0</v>
          </cell>
          <cell r="J2198">
            <v>42922</v>
          </cell>
          <cell r="K2198" t="str">
            <v>Italy</v>
          </cell>
          <cell r="L2198" t="str">
            <v>1</v>
          </cell>
        </row>
        <row r="2199">
          <cell r="A2199" t="str">
            <v>9900T 020 050M050M</v>
          </cell>
          <cell r="B2199" t="str">
            <v>ASMVIR1</v>
          </cell>
          <cell r="C2199" t="str">
            <v>N</v>
          </cell>
          <cell r="D2199" t="str">
            <v>9900T SMALL1 050M050M</v>
          </cell>
          <cell r="F2199" t="str">
            <v>BALV</v>
          </cell>
          <cell r="G2199" t="str">
            <v>BRASS</v>
          </cell>
          <cell r="H2199">
            <v>134.72</v>
          </cell>
          <cell r="I2199">
            <v>0</v>
          </cell>
          <cell r="J2199">
            <v>44012</v>
          </cell>
          <cell r="K2199" t="str">
            <v>Italy</v>
          </cell>
          <cell r="L2199" t="str">
            <v>1</v>
          </cell>
        </row>
        <row r="2200">
          <cell r="A2200" t="str">
            <v>9900T 020 050M050P</v>
          </cell>
          <cell r="B2200" t="str">
            <v>ASMVIR1</v>
          </cell>
          <cell r="C2200" t="str">
            <v>N</v>
          </cell>
          <cell r="D2200" t="str">
            <v>9900T SMALL1 050M050P</v>
          </cell>
          <cell r="F2200" t="str">
            <v>BALV</v>
          </cell>
          <cell r="G2200" t="str">
            <v>BRASS</v>
          </cell>
          <cell r="H2200">
            <v>146.91</v>
          </cell>
          <cell r="I2200">
            <v>0</v>
          </cell>
          <cell r="J2200">
            <v>42915</v>
          </cell>
          <cell r="K2200" t="str">
            <v>Italy</v>
          </cell>
          <cell r="L2200" t="str">
            <v>1</v>
          </cell>
        </row>
        <row r="2201">
          <cell r="A2201" t="str">
            <v>9900T 020 050M050S</v>
          </cell>
          <cell r="B2201" t="str">
            <v>ASMVIR1</v>
          </cell>
          <cell r="C2201" t="str">
            <v>N</v>
          </cell>
          <cell r="D2201" t="str">
            <v>9900T SMALL1 050M050S</v>
          </cell>
          <cell r="F2201" t="str">
            <v>BALV</v>
          </cell>
          <cell r="G2201" t="str">
            <v>BRASS</v>
          </cell>
          <cell r="H2201">
            <v>134.72</v>
          </cell>
          <cell r="I2201">
            <v>0</v>
          </cell>
          <cell r="J2201">
            <v>42940</v>
          </cell>
          <cell r="K2201" t="str">
            <v>Italy</v>
          </cell>
          <cell r="L2201" t="str">
            <v>1</v>
          </cell>
        </row>
        <row r="2202">
          <cell r="A2202" t="str">
            <v>9900T 020 050M075E</v>
          </cell>
          <cell r="B2202" t="str">
            <v>ASMVIR1</v>
          </cell>
          <cell r="C2202" t="str">
            <v>N</v>
          </cell>
          <cell r="D2202" t="str">
            <v>9900T SMALL1 050M075E (DS1)</v>
          </cell>
          <cell r="F2202" t="str">
            <v>BALV</v>
          </cell>
          <cell r="G2202" t="str">
            <v>BRASS DZR</v>
          </cell>
          <cell r="H2202">
            <v>134.9</v>
          </cell>
          <cell r="I2202">
            <v>0</v>
          </cell>
          <cell r="J2202">
            <v>43450</v>
          </cell>
          <cell r="K2202" t="str">
            <v>Italy</v>
          </cell>
          <cell r="L2202" t="str">
            <v>1</v>
          </cell>
        </row>
        <row r="2203">
          <cell r="A2203" t="str">
            <v>9900T 020 050M075F</v>
          </cell>
          <cell r="B2203" t="str">
            <v>ASMVIR1</v>
          </cell>
          <cell r="C2203" t="str">
            <v>N</v>
          </cell>
          <cell r="D2203" t="str">
            <v>9900T SMALL1 050M075F (DS1)</v>
          </cell>
          <cell r="F2203" t="str">
            <v>BALV</v>
          </cell>
          <cell r="G2203" t="str">
            <v>BRASS</v>
          </cell>
          <cell r="H2203">
            <v>134.9</v>
          </cell>
          <cell r="I2203">
            <v>0</v>
          </cell>
          <cell r="J2203">
            <v>42922</v>
          </cell>
          <cell r="K2203" t="str">
            <v>Italy</v>
          </cell>
          <cell r="L2203" t="str">
            <v>1</v>
          </cell>
        </row>
        <row r="2204">
          <cell r="A2204" t="str">
            <v>9900T 020 050M075M</v>
          </cell>
          <cell r="B2204" t="str">
            <v>ASMVIR1</v>
          </cell>
          <cell r="C2204" t="str">
            <v>N</v>
          </cell>
          <cell r="D2204" t="str">
            <v>9900T SMALL1 050M075M (DS1)</v>
          </cell>
          <cell r="F2204" t="str">
            <v>BALV</v>
          </cell>
          <cell r="G2204" t="str">
            <v>BRASS</v>
          </cell>
          <cell r="H2204">
            <v>134.9</v>
          </cell>
          <cell r="I2204">
            <v>0</v>
          </cell>
          <cell r="J2204">
            <v>44012</v>
          </cell>
          <cell r="K2204" t="str">
            <v>Italy</v>
          </cell>
          <cell r="L2204" t="str">
            <v>1</v>
          </cell>
        </row>
        <row r="2205">
          <cell r="A2205" t="str">
            <v>9900T 020 050M075P</v>
          </cell>
          <cell r="B2205" t="str">
            <v>ASMVIR1</v>
          </cell>
          <cell r="C2205" t="str">
            <v>N</v>
          </cell>
          <cell r="D2205" t="str">
            <v>9900T SMALL1 050M075P (DS1)</v>
          </cell>
          <cell r="F2205" t="str">
            <v>BALV</v>
          </cell>
          <cell r="G2205" t="str">
            <v>BRASS</v>
          </cell>
          <cell r="H2205">
            <v>146.91</v>
          </cell>
          <cell r="I2205">
            <v>0</v>
          </cell>
          <cell r="J2205">
            <v>42915</v>
          </cell>
          <cell r="K2205" t="str">
            <v>Italy</v>
          </cell>
          <cell r="L2205" t="str">
            <v>1</v>
          </cell>
        </row>
        <row r="2206">
          <cell r="A2206" t="str">
            <v>9900T 020 050M075S</v>
          </cell>
          <cell r="B2206" t="str">
            <v>ASMVIR1</v>
          </cell>
          <cell r="C2206" t="str">
            <v>N</v>
          </cell>
          <cell r="D2206" t="str">
            <v>9900T SMALL1 050M075S (DS1)</v>
          </cell>
          <cell r="F2206" t="str">
            <v>BALV</v>
          </cell>
          <cell r="G2206" t="str">
            <v>BRASS</v>
          </cell>
          <cell r="H2206">
            <v>134.9</v>
          </cell>
          <cell r="I2206">
            <v>0</v>
          </cell>
          <cell r="J2206">
            <v>42940</v>
          </cell>
          <cell r="K2206" t="str">
            <v>Italy</v>
          </cell>
          <cell r="L2206" t="str">
            <v>1</v>
          </cell>
        </row>
        <row r="2207">
          <cell r="A2207" t="str">
            <v>9900T 020 050M100E</v>
          </cell>
          <cell r="B2207" t="str">
            <v>ASMVIR1</v>
          </cell>
          <cell r="C2207" t="str">
            <v>N</v>
          </cell>
          <cell r="D2207" t="str">
            <v>9900T SMALL1 050M100E (DS2)</v>
          </cell>
          <cell r="F2207" t="str">
            <v>BALV</v>
          </cell>
          <cell r="G2207" t="str">
            <v>BRASS DZR</v>
          </cell>
          <cell r="H2207">
            <v>148.36000000000001</v>
          </cell>
          <cell r="I2207">
            <v>0</v>
          </cell>
          <cell r="J2207">
            <v>43450</v>
          </cell>
          <cell r="K2207" t="str">
            <v>Italy</v>
          </cell>
          <cell r="L2207" t="str">
            <v>1</v>
          </cell>
        </row>
        <row r="2208">
          <cell r="A2208" t="str">
            <v>9900T 020 050M100M</v>
          </cell>
          <cell r="B2208" t="str">
            <v>ASMVIR1</v>
          </cell>
          <cell r="C2208" t="str">
            <v>N</v>
          </cell>
          <cell r="D2208" t="str">
            <v>9900T SMALL1 050M100M (DS2)</v>
          </cell>
          <cell r="F2208" t="str">
            <v>BALV</v>
          </cell>
          <cell r="G2208" t="str">
            <v>BRASS</v>
          </cell>
          <cell r="H2208">
            <v>148.36000000000001</v>
          </cell>
          <cell r="I2208">
            <v>0</v>
          </cell>
          <cell r="J2208">
            <v>44012</v>
          </cell>
          <cell r="K2208" t="str">
            <v>Italy</v>
          </cell>
          <cell r="L2208" t="str">
            <v>1</v>
          </cell>
        </row>
        <row r="2209">
          <cell r="A2209" t="str">
            <v>9900T 020 050M100S</v>
          </cell>
          <cell r="B2209" t="str">
            <v>ASMVIR1</v>
          </cell>
          <cell r="C2209" t="str">
            <v>N</v>
          </cell>
          <cell r="D2209" t="str">
            <v>9900T SMALL1 050M100S (DS2)</v>
          </cell>
          <cell r="F2209" t="str">
            <v>BALV</v>
          </cell>
          <cell r="G2209" t="str">
            <v>BRASS</v>
          </cell>
          <cell r="H2209">
            <v>148.36000000000001</v>
          </cell>
          <cell r="I2209">
            <v>0</v>
          </cell>
          <cell r="J2209">
            <v>42940</v>
          </cell>
          <cell r="K2209" t="str">
            <v>Italy</v>
          </cell>
          <cell r="L2209" t="str">
            <v>1</v>
          </cell>
        </row>
        <row r="2210">
          <cell r="A2210" t="str">
            <v>9900T 020 050P050P</v>
          </cell>
          <cell r="B2210" t="str">
            <v>ASMVIR1</v>
          </cell>
          <cell r="C2210" t="str">
            <v>N</v>
          </cell>
          <cell r="D2210" t="str">
            <v>9900T SMALL1 050P050P</v>
          </cell>
          <cell r="F2210" t="str">
            <v>BALV</v>
          </cell>
          <cell r="G2210" t="str">
            <v>BRASS</v>
          </cell>
          <cell r="H2210">
            <v>146.91</v>
          </cell>
          <cell r="I2210">
            <v>0</v>
          </cell>
          <cell r="J2210">
            <v>42914</v>
          </cell>
          <cell r="K2210" t="str">
            <v>Italy</v>
          </cell>
          <cell r="L2210" t="str">
            <v>1</v>
          </cell>
        </row>
        <row r="2211">
          <cell r="A2211" t="str">
            <v>9900T 020 050S050S</v>
          </cell>
          <cell r="B2211" t="str">
            <v>ASMVIR1</v>
          </cell>
          <cell r="C2211" t="str">
            <v>N</v>
          </cell>
          <cell r="D2211" t="str">
            <v>9900T SMALL1 050S050S</v>
          </cell>
          <cell r="F2211" t="str">
            <v>BALV</v>
          </cell>
          <cell r="G2211" t="str">
            <v>BRASS</v>
          </cell>
          <cell r="H2211">
            <v>134.72</v>
          </cell>
          <cell r="I2211">
            <v>0</v>
          </cell>
          <cell r="J2211">
            <v>42915</v>
          </cell>
          <cell r="K2211" t="str">
            <v>Italy</v>
          </cell>
          <cell r="L2211" t="str">
            <v>1</v>
          </cell>
        </row>
        <row r="2212">
          <cell r="A2212" t="str">
            <v>9900T 020 075E075E</v>
          </cell>
          <cell r="B2212" t="str">
            <v>ASMVIR1</v>
          </cell>
          <cell r="C2212" t="str">
            <v>N</v>
          </cell>
          <cell r="D2212" t="str">
            <v>9900T SMALL1 075E075E</v>
          </cell>
          <cell r="F2212" t="str">
            <v>BALV</v>
          </cell>
          <cell r="G2212" t="str">
            <v>BRASS DZR</v>
          </cell>
          <cell r="H2212">
            <v>134.9</v>
          </cell>
          <cell r="I2212">
            <v>0</v>
          </cell>
          <cell r="J2212">
            <v>43449</v>
          </cell>
          <cell r="K2212" t="str">
            <v>Italy</v>
          </cell>
          <cell r="L2212" t="str">
            <v>1</v>
          </cell>
        </row>
        <row r="2213">
          <cell r="A2213" t="str">
            <v>9900T 020 075F075F</v>
          </cell>
          <cell r="B2213" t="str">
            <v>ASMVIR1</v>
          </cell>
          <cell r="C2213" t="str">
            <v>N</v>
          </cell>
          <cell r="D2213" t="str">
            <v>9900T SMALL1 075F075F</v>
          </cell>
          <cell r="F2213" t="str">
            <v>BALV</v>
          </cell>
          <cell r="G2213" t="str">
            <v>BRASS</v>
          </cell>
          <cell r="H2213">
            <v>134.9</v>
          </cell>
          <cell r="I2213">
            <v>0</v>
          </cell>
          <cell r="J2213">
            <v>42908</v>
          </cell>
          <cell r="K2213" t="str">
            <v>Italy</v>
          </cell>
          <cell r="L2213" t="str">
            <v>1</v>
          </cell>
        </row>
        <row r="2214">
          <cell r="A2214" t="str">
            <v>9900T 020 075M075E</v>
          </cell>
          <cell r="B2214" t="str">
            <v>ASMVIR1</v>
          </cell>
          <cell r="C2214" t="str">
            <v>N</v>
          </cell>
          <cell r="D2214" t="str">
            <v>9900T SMALL1 075M075E</v>
          </cell>
          <cell r="F2214" t="str">
            <v>BALV</v>
          </cell>
          <cell r="G2214" t="str">
            <v>BRASS DZR</v>
          </cell>
          <cell r="H2214">
            <v>134.9</v>
          </cell>
          <cell r="I2214">
            <v>0</v>
          </cell>
          <cell r="J2214">
            <v>43450</v>
          </cell>
          <cell r="K2214" t="str">
            <v>Italy</v>
          </cell>
          <cell r="L2214" t="str">
            <v>1</v>
          </cell>
        </row>
        <row r="2215">
          <cell r="A2215" t="str">
            <v>9900T 020 075M075F</v>
          </cell>
          <cell r="B2215" t="str">
            <v>ASMVIR1</v>
          </cell>
          <cell r="C2215" t="str">
            <v>N</v>
          </cell>
          <cell r="D2215" t="str">
            <v>9900T SMALL1 075M075F</v>
          </cell>
          <cell r="F2215" t="str">
            <v>BALV</v>
          </cell>
          <cell r="G2215" t="str">
            <v>BRASS</v>
          </cell>
          <cell r="H2215">
            <v>134.9</v>
          </cell>
          <cell r="I2215">
            <v>0</v>
          </cell>
          <cell r="J2215">
            <v>42922</v>
          </cell>
          <cell r="K2215" t="str">
            <v>Italy</v>
          </cell>
          <cell r="L2215" t="str">
            <v>1</v>
          </cell>
        </row>
        <row r="2216">
          <cell r="A2216" t="str">
            <v>9900T 020 075M075M</v>
          </cell>
          <cell r="B2216" t="str">
            <v>ASMVIR1</v>
          </cell>
          <cell r="C2216" t="str">
            <v>N</v>
          </cell>
          <cell r="D2216" t="str">
            <v>9900T SMALL1 075M075M</v>
          </cell>
          <cell r="F2216" t="str">
            <v>BALV</v>
          </cell>
          <cell r="G2216" t="str">
            <v>BRASS</v>
          </cell>
          <cell r="H2216">
            <v>134.9</v>
          </cell>
          <cell r="I2216">
            <v>0</v>
          </cell>
          <cell r="J2216">
            <v>44012</v>
          </cell>
          <cell r="K2216" t="str">
            <v>Italy</v>
          </cell>
          <cell r="L2216" t="str">
            <v>1</v>
          </cell>
        </row>
        <row r="2217">
          <cell r="A2217" t="str">
            <v>9900T 020 075M075P</v>
          </cell>
          <cell r="B2217" t="str">
            <v>ASMVIR1</v>
          </cell>
          <cell r="C2217" t="str">
            <v>N</v>
          </cell>
          <cell r="D2217" t="str">
            <v>9900T SMALL1 075M075P</v>
          </cell>
          <cell r="F2217" t="str">
            <v>BALV</v>
          </cell>
          <cell r="G2217" t="str">
            <v>BRASS</v>
          </cell>
          <cell r="H2217">
            <v>146.91</v>
          </cell>
          <cell r="I2217">
            <v>0</v>
          </cell>
          <cell r="J2217">
            <v>42915</v>
          </cell>
          <cell r="K2217" t="str">
            <v>Italy</v>
          </cell>
          <cell r="L2217" t="str">
            <v>1</v>
          </cell>
        </row>
        <row r="2218">
          <cell r="A2218" t="str">
            <v>9900T 020 075M075S</v>
          </cell>
          <cell r="B2218" t="str">
            <v>ASMVIR1</v>
          </cell>
          <cell r="C2218" t="str">
            <v>N</v>
          </cell>
          <cell r="D2218" t="str">
            <v>9900T SMALL1 075M075S</v>
          </cell>
          <cell r="F2218" t="str">
            <v>BALV</v>
          </cell>
          <cell r="G2218" t="str">
            <v>BRASS</v>
          </cell>
          <cell r="H2218">
            <v>134.9</v>
          </cell>
          <cell r="I2218">
            <v>0</v>
          </cell>
          <cell r="J2218">
            <v>42940</v>
          </cell>
          <cell r="K2218" t="str">
            <v>Italy</v>
          </cell>
          <cell r="L2218" t="str">
            <v>1</v>
          </cell>
        </row>
        <row r="2219">
          <cell r="A2219" t="str">
            <v>9900T 020 075M100E</v>
          </cell>
          <cell r="B2219" t="str">
            <v>ASMVIR1</v>
          </cell>
          <cell r="C2219" t="str">
            <v>N</v>
          </cell>
          <cell r="D2219" t="str">
            <v>9900T SMALL1 075M100E (DS1)</v>
          </cell>
          <cell r="F2219" t="str">
            <v>BALV</v>
          </cell>
          <cell r="G2219" t="str">
            <v>BRASS DZR</v>
          </cell>
          <cell r="H2219">
            <v>148.36000000000001</v>
          </cell>
          <cell r="I2219">
            <v>0</v>
          </cell>
          <cell r="J2219">
            <v>43450</v>
          </cell>
          <cell r="K2219" t="str">
            <v>Italy</v>
          </cell>
          <cell r="L2219" t="str">
            <v>1</v>
          </cell>
        </row>
        <row r="2220">
          <cell r="A2220" t="str">
            <v>9900T 020 075M100M</v>
          </cell>
          <cell r="B2220" t="str">
            <v>ASMVIR1</v>
          </cell>
          <cell r="C2220" t="str">
            <v>N</v>
          </cell>
          <cell r="D2220" t="str">
            <v>9900T SMALL1 075M100M (DS1)</v>
          </cell>
          <cell r="F2220" t="str">
            <v>BALV</v>
          </cell>
          <cell r="G2220" t="str">
            <v>BRASS</v>
          </cell>
          <cell r="H2220">
            <v>148.36000000000001</v>
          </cell>
          <cell r="I2220">
            <v>0</v>
          </cell>
          <cell r="J2220">
            <v>44012</v>
          </cell>
          <cell r="K2220" t="str">
            <v>Italy</v>
          </cell>
          <cell r="L2220" t="str">
            <v>1</v>
          </cell>
        </row>
        <row r="2221">
          <cell r="A2221" t="str">
            <v>9900T 020 075M100S</v>
          </cell>
          <cell r="B2221" t="str">
            <v>ASMVIR1</v>
          </cell>
          <cell r="C2221" t="str">
            <v>N</v>
          </cell>
          <cell r="D2221" t="str">
            <v>9900T SMALL1 075M100S (DS1)</v>
          </cell>
          <cell r="F2221" t="str">
            <v>BALV</v>
          </cell>
          <cell r="G2221" t="str">
            <v>BRASS</v>
          </cell>
          <cell r="H2221">
            <v>148.36000000000001</v>
          </cell>
          <cell r="I2221">
            <v>0</v>
          </cell>
          <cell r="J2221">
            <v>42940</v>
          </cell>
          <cell r="K2221" t="str">
            <v>Italy</v>
          </cell>
          <cell r="L2221" t="str">
            <v>1</v>
          </cell>
        </row>
        <row r="2222">
          <cell r="A2222" t="str">
            <v>9900T 020 075P075P</v>
          </cell>
          <cell r="B2222" t="str">
            <v>ASMVIR1</v>
          </cell>
          <cell r="C2222" t="str">
            <v>N</v>
          </cell>
          <cell r="D2222" t="str">
            <v>9900T SMALL1 075P075P</v>
          </cell>
          <cell r="F2222" t="str">
            <v>BALV</v>
          </cell>
          <cell r="G2222" t="str">
            <v>BRASS</v>
          </cell>
          <cell r="H2222">
            <v>146.91</v>
          </cell>
          <cell r="I2222">
            <v>0</v>
          </cell>
          <cell r="J2222">
            <v>42914</v>
          </cell>
          <cell r="K2222" t="str">
            <v>Italy</v>
          </cell>
          <cell r="L2222" t="str">
            <v>1</v>
          </cell>
        </row>
        <row r="2223">
          <cell r="A2223" t="str">
            <v>9900T 020 075S075S</v>
          </cell>
          <cell r="B2223" t="str">
            <v>ASMVIR1</v>
          </cell>
          <cell r="C2223" t="str">
            <v>N</v>
          </cell>
          <cell r="D2223" t="str">
            <v>9900T SMALL1 075S075S</v>
          </cell>
          <cell r="F2223" t="str">
            <v>BALV</v>
          </cell>
          <cell r="G2223" t="str">
            <v>BRASS</v>
          </cell>
          <cell r="H2223">
            <v>134.9</v>
          </cell>
          <cell r="I2223">
            <v>0</v>
          </cell>
          <cell r="J2223">
            <v>42915</v>
          </cell>
          <cell r="K2223" t="str">
            <v>Italy</v>
          </cell>
          <cell r="L2223" t="str">
            <v>1</v>
          </cell>
        </row>
        <row r="2224">
          <cell r="A2224" t="str">
            <v>9900T 020 100E100E</v>
          </cell>
          <cell r="B2224" t="str">
            <v>ASMVIR1</v>
          </cell>
          <cell r="C2224" t="str">
            <v>N</v>
          </cell>
          <cell r="D2224" t="str">
            <v>9900T SMALL1 100E100E</v>
          </cell>
          <cell r="F2224" t="str">
            <v>BALV</v>
          </cell>
          <cell r="G2224" t="str">
            <v>BRASS DZR</v>
          </cell>
          <cell r="H2224">
            <v>148.36000000000001</v>
          </cell>
          <cell r="I2224">
            <v>0</v>
          </cell>
          <cell r="J2224">
            <v>43449</v>
          </cell>
          <cell r="K2224" t="str">
            <v>Italy</v>
          </cell>
          <cell r="L2224" t="str">
            <v>1</v>
          </cell>
        </row>
        <row r="2225">
          <cell r="A2225" t="str">
            <v>9900T 020 100M100E</v>
          </cell>
          <cell r="B2225" t="str">
            <v>ASMVIR1</v>
          </cell>
          <cell r="C2225" t="str">
            <v>N</v>
          </cell>
          <cell r="D2225" t="str">
            <v>9900T SMALL1 100M100E</v>
          </cell>
          <cell r="F2225" t="str">
            <v>BALV</v>
          </cell>
          <cell r="G2225" t="str">
            <v>BRASS DZR</v>
          </cell>
          <cell r="H2225">
            <v>148.36000000000001</v>
          </cell>
          <cell r="I2225">
            <v>0</v>
          </cell>
          <cell r="J2225">
            <v>43450</v>
          </cell>
          <cell r="K2225" t="str">
            <v>Italy</v>
          </cell>
          <cell r="L2225" t="str">
            <v>1</v>
          </cell>
        </row>
        <row r="2226">
          <cell r="A2226" t="str">
            <v>9900T 020 100M100M</v>
          </cell>
          <cell r="B2226" t="str">
            <v>ASMVIR1</v>
          </cell>
          <cell r="C2226" t="str">
            <v>N</v>
          </cell>
          <cell r="D2226" t="str">
            <v>9900T SMALL1 100M100M</v>
          </cell>
          <cell r="F2226" t="str">
            <v>BALV</v>
          </cell>
          <cell r="G2226" t="str">
            <v>BRASS</v>
          </cell>
          <cell r="H2226">
            <v>148.36000000000001</v>
          </cell>
          <cell r="I2226">
            <v>0</v>
          </cell>
          <cell r="J2226">
            <v>44012</v>
          </cell>
          <cell r="K2226" t="str">
            <v>Italy</v>
          </cell>
          <cell r="L2226" t="str">
            <v>1</v>
          </cell>
        </row>
        <row r="2227">
          <cell r="A2227" t="str">
            <v>9900T 020 100M100S</v>
          </cell>
          <cell r="B2227" t="str">
            <v>ASMVIR1</v>
          </cell>
          <cell r="C2227" t="str">
            <v>N</v>
          </cell>
          <cell r="D2227" t="str">
            <v>9900T SMALL1 100M100S</v>
          </cell>
          <cell r="F2227" t="str">
            <v>BALV</v>
          </cell>
          <cell r="G2227" t="str">
            <v>BRASS</v>
          </cell>
          <cell r="H2227">
            <v>148.36000000000001</v>
          </cell>
          <cell r="I2227">
            <v>0</v>
          </cell>
          <cell r="J2227">
            <v>42940</v>
          </cell>
          <cell r="K2227" t="str">
            <v>Italy</v>
          </cell>
          <cell r="L2227" t="str">
            <v>1</v>
          </cell>
        </row>
        <row r="2228">
          <cell r="A2228" t="str">
            <v>9900T 020 100S100S</v>
          </cell>
          <cell r="B2228" t="str">
            <v>ASMVIR1</v>
          </cell>
          <cell r="C2228" t="str">
            <v>N</v>
          </cell>
          <cell r="D2228" t="str">
            <v>9900T SMALL1 100S100S</v>
          </cell>
          <cell r="F2228" t="str">
            <v>BALV</v>
          </cell>
          <cell r="G2228" t="str">
            <v>BRASS</v>
          </cell>
          <cell r="H2228">
            <v>148.36000000000001</v>
          </cell>
          <cell r="I2228">
            <v>0</v>
          </cell>
          <cell r="J2228">
            <v>42915</v>
          </cell>
          <cell r="K2228" t="str">
            <v>Italy</v>
          </cell>
          <cell r="L2228" t="str">
            <v>1</v>
          </cell>
        </row>
        <row r="2229">
          <cell r="A2229" t="str">
            <v>9900T 025 050M100F</v>
          </cell>
          <cell r="B2229" t="str">
            <v>ASMVIR1</v>
          </cell>
          <cell r="C2229" t="str">
            <v>N</v>
          </cell>
          <cell r="D2229" t="str">
            <v>9900IBV SMALL2 050M100F (DS2)</v>
          </cell>
          <cell r="F2229" t="str">
            <v>BALV</v>
          </cell>
          <cell r="G2229" t="str">
            <v>BRASS</v>
          </cell>
          <cell r="H2229">
            <v>148.36000000000001</v>
          </cell>
          <cell r="I2229">
            <v>0</v>
          </cell>
          <cell r="J2229">
            <v>43465</v>
          </cell>
          <cell r="K2229" t="str">
            <v>Italy</v>
          </cell>
          <cell r="L2229" t="str">
            <v>1</v>
          </cell>
        </row>
        <row r="2230">
          <cell r="A2230" t="str">
            <v>9900T 025 050M100P</v>
          </cell>
          <cell r="B2230" t="str">
            <v>ASMVIR1</v>
          </cell>
          <cell r="C2230" t="str">
            <v>N</v>
          </cell>
          <cell r="D2230" t="str">
            <v>9900IBV SMALL2 050M100P (DS2)</v>
          </cell>
          <cell r="F2230" t="str">
            <v>BALV</v>
          </cell>
          <cell r="G2230" t="str">
            <v>BRASS</v>
          </cell>
          <cell r="H2230">
            <v>161.1</v>
          </cell>
          <cell r="I2230">
            <v>0</v>
          </cell>
          <cell r="J2230">
            <v>43465</v>
          </cell>
          <cell r="K2230" t="str">
            <v>Italy</v>
          </cell>
          <cell r="L2230" t="str">
            <v>1</v>
          </cell>
        </row>
        <row r="2231">
          <cell r="A2231" t="str">
            <v>9900T 025 075M100F</v>
          </cell>
          <cell r="B2231" t="str">
            <v>ASMVIR1</v>
          </cell>
          <cell r="C2231" t="str">
            <v>N</v>
          </cell>
          <cell r="D2231" t="str">
            <v>9900IBV SMALL2 075M100F (DS1)</v>
          </cell>
          <cell r="F2231" t="str">
            <v>BALV</v>
          </cell>
          <cell r="G2231" t="str">
            <v>BRASS</v>
          </cell>
          <cell r="H2231">
            <v>148.36000000000001</v>
          </cell>
          <cell r="I2231">
            <v>0</v>
          </cell>
          <cell r="J2231">
            <v>42922</v>
          </cell>
          <cell r="K2231" t="str">
            <v>Italy</v>
          </cell>
          <cell r="L2231" t="str">
            <v>1</v>
          </cell>
        </row>
        <row r="2232">
          <cell r="A2232" t="str">
            <v>9900T 025 075M100P</v>
          </cell>
          <cell r="B2232" t="str">
            <v>ASMVIR1</v>
          </cell>
          <cell r="C2232" t="str">
            <v>N</v>
          </cell>
          <cell r="D2232" t="str">
            <v>9900IBV SMALL2 075M100P (DS1)</v>
          </cell>
          <cell r="F2232" t="str">
            <v>BALV</v>
          </cell>
          <cell r="G2232" t="str">
            <v>BRASS</v>
          </cell>
          <cell r="H2232">
            <v>161.1</v>
          </cell>
          <cell r="I2232">
            <v>0</v>
          </cell>
          <cell r="J2232">
            <v>42915</v>
          </cell>
          <cell r="K2232" t="str">
            <v>Italy</v>
          </cell>
          <cell r="L2232" t="str">
            <v>1</v>
          </cell>
        </row>
        <row r="2233">
          <cell r="A2233" t="str">
            <v>9900T 025 075M125F</v>
          </cell>
          <cell r="B2233" t="str">
            <v>ASMVIR1</v>
          </cell>
          <cell r="C2233" t="str">
            <v>N</v>
          </cell>
          <cell r="D2233" t="str">
            <v>9900IBV SMALL2 075M125F (DS2)</v>
          </cell>
          <cell r="F2233" t="str">
            <v>BALV</v>
          </cell>
          <cell r="G2233" t="str">
            <v>BRASS</v>
          </cell>
          <cell r="H2233">
            <v>172.7</v>
          </cell>
          <cell r="I2233">
            <v>0</v>
          </cell>
          <cell r="J2233">
            <v>42922</v>
          </cell>
          <cell r="K2233" t="str">
            <v>Italy</v>
          </cell>
          <cell r="L2233" t="str">
            <v>1</v>
          </cell>
        </row>
        <row r="2234">
          <cell r="A2234" t="str">
            <v>9900T 025 075M125M</v>
          </cell>
          <cell r="B2234" t="str">
            <v>ASMVIR1</v>
          </cell>
          <cell r="C2234" t="str">
            <v>N</v>
          </cell>
          <cell r="D2234" t="str">
            <v>9900IBV SMALL2 075M125M (DS2)</v>
          </cell>
          <cell r="F2234" t="str">
            <v>BALV</v>
          </cell>
          <cell r="G2234" t="str">
            <v>BRASS</v>
          </cell>
          <cell r="H2234">
            <v>172.7</v>
          </cell>
          <cell r="I2234">
            <v>0</v>
          </cell>
          <cell r="J2234">
            <v>44013</v>
          </cell>
          <cell r="K2234" t="str">
            <v>Italy</v>
          </cell>
          <cell r="L2234" t="str">
            <v>1</v>
          </cell>
        </row>
        <row r="2235">
          <cell r="A2235" t="str">
            <v>9900T 025 075M125S</v>
          </cell>
          <cell r="B2235" t="str">
            <v>ASMVIR1</v>
          </cell>
          <cell r="C2235" t="str">
            <v>N</v>
          </cell>
          <cell r="D2235" t="str">
            <v>9900IBV SMALL2 075M125S (DS2)</v>
          </cell>
          <cell r="F2235" t="str">
            <v>BALV</v>
          </cell>
          <cell r="G2235" t="str">
            <v>BRASS</v>
          </cell>
          <cell r="H2235">
            <v>172.7</v>
          </cell>
          <cell r="I2235">
            <v>0</v>
          </cell>
          <cell r="J2235">
            <v>42940</v>
          </cell>
          <cell r="K2235" t="str">
            <v>Italy</v>
          </cell>
          <cell r="L2235" t="str">
            <v>1</v>
          </cell>
        </row>
        <row r="2236">
          <cell r="A2236" t="str">
            <v>9900T 025 100F100F</v>
          </cell>
          <cell r="B2236" t="str">
            <v>ASMVIR1</v>
          </cell>
          <cell r="C2236" t="str">
            <v>N</v>
          </cell>
          <cell r="D2236" t="str">
            <v>9900IBV SMALL2 100F100F</v>
          </cell>
          <cell r="F2236" t="str">
            <v>BALV</v>
          </cell>
          <cell r="G2236" t="str">
            <v>BRASS</v>
          </cell>
          <cell r="H2236">
            <v>148.36000000000001</v>
          </cell>
          <cell r="I2236">
            <v>0</v>
          </cell>
          <cell r="J2236">
            <v>42909</v>
          </cell>
          <cell r="K2236" t="str">
            <v>Italy</v>
          </cell>
          <cell r="L2236" t="str">
            <v>1</v>
          </cell>
        </row>
        <row r="2237">
          <cell r="A2237" t="str">
            <v>9900T 025 100M100F</v>
          </cell>
          <cell r="B2237" t="str">
            <v>ASMVIR1</v>
          </cell>
          <cell r="C2237" t="str">
            <v>N</v>
          </cell>
          <cell r="D2237" t="str">
            <v>9900IBV SMALL2 100M100F</v>
          </cell>
          <cell r="F2237" t="str">
            <v>BALV</v>
          </cell>
          <cell r="G2237" t="str">
            <v>BRASS</v>
          </cell>
          <cell r="H2237">
            <v>148.36000000000001</v>
          </cell>
          <cell r="I2237">
            <v>0</v>
          </cell>
          <cell r="J2237">
            <v>42922</v>
          </cell>
          <cell r="K2237" t="str">
            <v>Italy</v>
          </cell>
          <cell r="L2237" t="str">
            <v>1</v>
          </cell>
        </row>
        <row r="2238">
          <cell r="A2238" t="str">
            <v>9900T 025 100M100P</v>
          </cell>
          <cell r="B2238" t="str">
            <v>ASMVIR1</v>
          </cell>
          <cell r="C2238" t="str">
            <v>N</v>
          </cell>
          <cell r="D2238" t="str">
            <v>9900IBV SMALL2 100M100P</v>
          </cell>
          <cell r="F2238" t="str">
            <v>BALV</v>
          </cell>
          <cell r="G2238" t="str">
            <v>BRASS</v>
          </cell>
          <cell r="H2238">
            <v>161.1</v>
          </cell>
          <cell r="I2238">
            <v>0</v>
          </cell>
          <cell r="J2238">
            <v>42915</v>
          </cell>
          <cell r="K2238" t="str">
            <v>Italy</v>
          </cell>
          <cell r="L2238" t="str">
            <v>1</v>
          </cell>
        </row>
        <row r="2239">
          <cell r="A2239" t="str">
            <v>9900T 025 100M125F</v>
          </cell>
          <cell r="B2239" t="str">
            <v>ASMVIR1</v>
          </cell>
          <cell r="C2239" t="str">
            <v>N</v>
          </cell>
          <cell r="D2239" t="str">
            <v>9900IBV SMALL2 100M125F</v>
          </cell>
          <cell r="F2239" t="str">
            <v>BALV</v>
          </cell>
          <cell r="G2239" t="str">
            <v>BRASS</v>
          </cell>
          <cell r="H2239">
            <v>172.7</v>
          </cell>
          <cell r="I2239">
            <v>0</v>
          </cell>
          <cell r="J2239">
            <v>42922</v>
          </cell>
          <cell r="K2239" t="str">
            <v>Italy</v>
          </cell>
          <cell r="L2239" t="str">
            <v>1</v>
          </cell>
        </row>
        <row r="2240">
          <cell r="A2240" t="str">
            <v>9900T 025 100M125M</v>
          </cell>
          <cell r="B2240" t="str">
            <v>ASMVIR1</v>
          </cell>
          <cell r="C2240" t="str">
            <v>N</v>
          </cell>
          <cell r="D2240" t="str">
            <v>9900IBV SMALL2 100M125M</v>
          </cell>
          <cell r="F2240" t="str">
            <v>BALV</v>
          </cell>
          <cell r="G2240" t="str">
            <v>BRASS</v>
          </cell>
          <cell r="H2240">
            <v>172.7</v>
          </cell>
          <cell r="I2240">
            <v>0</v>
          </cell>
          <cell r="J2240">
            <v>44012</v>
          </cell>
          <cell r="K2240" t="str">
            <v>Italy</v>
          </cell>
          <cell r="L2240" t="str">
            <v>1</v>
          </cell>
        </row>
        <row r="2241">
          <cell r="A2241" t="str">
            <v>9900T 025 100M125S</v>
          </cell>
          <cell r="B2241" t="str">
            <v>ASMVIR1</v>
          </cell>
          <cell r="C2241" t="str">
            <v>N</v>
          </cell>
          <cell r="D2241" t="str">
            <v>9900IBV SMALL2 100M125S</v>
          </cell>
          <cell r="F2241" t="str">
            <v>BALV</v>
          </cell>
          <cell r="G2241" t="str">
            <v>BRASS</v>
          </cell>
          <cell r="H2241">
            <v>172.7</v>
          </cell>
          <cell r="I2241">
            <v>0</v>
          </cell>
          <cell r="J2241">
            <v>42940</v>
          </cell>
          <cell r="K2241" t="str">
            <v>Italy</v>
          </cell>
          <cell r="L2241" t="str">
            <v>1</v>
          </cell>
        </row>
        <row r="2242">
          <cell r="A2242" t="str">
            <v>9900T 025 100P100P</v>
          </cell>
          <cell r="B2242" t="str">
            <v>ASMVIR1</v>
          </cell>
          <cell r="C2242" t="str">
            <v>N</v>
          </cell>
          <cell r="D2242" t="str">
            <v>9900IBV SMALL2 100P100P</v>
          </cell>
          <cell r="F2242" t="str">
            <v>BALV</v>
          </cell>
          <cell r="G2242" t="str">
            <v>BRASS</v>
          </cell>
          <cell r="H2242">
            <v>161.1</v>
          </cell>
          <cell r="I2242">
            <v>0</v>
          </cell>
          <cell r="J2242">
            <v>42914</v>
          </cell>
          <cell r="K2242" t="str">
            <v>Italy</v>
          </cell>
          <cell r="L2242" t="str">
            <v>1</v>
          </cell>
        </row>
        <row r="2243">
          <cell r="A2243" t="str">
            <v>9900T 025 125F125F</v>
          </cell>
          <cell r="B2243" t="str">
            <v>ASMVIR1</v>
          </cell>
          <cell r="C2243" t="str">
            <v>N</v>
          </cell>
          <cell r="D2243" t="str">
            <v>9900IBV SMALL2 125F125F</v>
          </cell>
          <cell r="F2243" t="str">
            <v>BALV</v>
          </cell>
          <cell r="G2243" t="str">
            <v>BRASS</v>
          </cell>
          <cell r="H2243">
            <v>172.7</v>
          </cell>
          <cell r="I2243">
            <v>0</v>
          </cell>
          <cell r="J2243">
            <v>42909</v>
          </cell>
          <cell r="K2243" t="str">
            <v>Italy</v>
          </cell>
          <cell r="L2243" t="str">
            <v>1</v>
          </cell>
        </row>
        <row r="2244">
          <cell r="A2244" t="str">
            <v>9900T 025 125M125F</v>
          </cell>
          <cell r="B2244" t="str">
            <v>ASMVIR1</v>
          </cell>
          <cell r="C2244" t="str">
            <v>N</v>
          </cell>
          <cell r="D2244" t="str">
            <v>9900IBV SMALL2 125M125F</v>
          </cell>
          <cell r="F2244" t="str">
            <v>BALV</v>
          </cell>
          <cell r="G2244" t="str">
            <v>BRASS</v>
          </cell>
          <cell r="H2244">
            <v>172.7</v>
          </cell>
          <cell r="I2244">
            <v>0</v>
          </cell>
          <cell r="J2244">
            <v>42922</v>
          </cell>
          <cell r="K2244" t="str">
            <v>Italy</v>
          </cell>
          <cell r="L2244" t="str">
            <v>1</v>
          </cell>
        </row>
        <row r="2245">
          <cell r="A2245" t="str">
            <v>9900T 025 125M125M</v>
          </cell>
          <cell r="B2245" t="str">
            <v>ASMVIR1</v>
          </cell>
          <cell r="C2245" t="str">
            <v>N</v>
          </cell>
          <cell r="D2245" t="str">
            <v>9900IBV SMALL2 125M125M</v>
          </cell>
          <cell r="F2245" t="str">
            <v>BALV</v>
          </cell>
          <cell r="G2245" t="str">
            <v>BRASS</v>
          </cell>
          <cell r="H2245">
            <v>172.7</v>
          </cell>
          <cell r="I2245">
            <v>0</v>
          </cell>
          <cell r="J2245">
            <v>44012</v>
          </cell>
          <cell r="K2245" t="str">
            <v>Italy</v>
          </cell>
          <cell r="L2245" t="str">
            <v>1</v>
          </cell>
        </row>
        <row r="2246">
          <cell r="A2246" t="str">
            <v>9900T 025 125M125S</v>
          </cell>
          <cell r="B2246" t="str">
            <v>ASMVIR1</v>
          </cell>
          <cell r="C2246" t="str">
            <v>N</v>
          </cell>
          <cell r="D2246" t="str">
            <v>9900IBV SMALL2 125M125S</v>
          </cell>
          <cell r="F2246" t="str">
            <v>BALV</v>
          </cell>
          <cell r="G2246" t="str">
            <v>BRASS</v>
          </cell>
          <cell r="H2246">
            <v>172.7</v>
          </cell>
          <cell r="I2246">
            <v>0</v>
          </cell>
          <cell r="J2246">
            <v>42940</v>
          </cell>
          <cell r="K2246" t="str">
            <v>Italy</v>
          </cell>
          <cell r="L2246" t="str">
            <v>1</v>
          </cell>
        </row>
        <row r="2247">
          <cell r="A2247" t="str">
            <v>9900T 025 125S125S</v>
          </cell>
          <cell r="B2247" t="str">
            <v>ASMVIR1</v>
          </cell>
          <cell r="C2247" t="str">
            <v>N</v>
          </cell>
          <cell r="D2247" t="str">
            <v>9900IBV SMALL2 125S125S</v>
          </cell>
          <cell r="F2247" t="str">
            <v>BALV</v>
          </cell>
          <cell r="G2247" t="str">
            <v>BRASS</v>
          </cell>
          <cell r="H2247">
            <v>172.7</v>
          </cell>
          <cell r="I2247">
            <v>0</v>
          </cell>
          <cell r="J2247">
            <v>42915</v>
          </cell>
          <cell r="K2247" t="str">
            <v>Italy</v>
          </cell>
          <cell r="L2247" t="str">
            <v>1</v>
          </cell>
        </row>
        <row r="2248">
          <cell r="A2248" t="str">
            <v>9900T 032 075M125F</v>
          </cell>
          <cell r="B2248" t="str">
            <v>ASMVIR1</v>
          </cell>
          <cell r="C2248" t="str">
            <v>N</v>
          </cell>
          <cell r="D2248" t="str">
            <v>9900T MEDIUM1 075M125F (DS2)</v>
          </cell>
          <cell r="F2248" t="str">
            <v>BALV</v>
          </cell>
          <cell r="G2248" t="str">
            <v>BRASS</v>
          </cell>
          <cell r="H2248">
            <v>288.66000000000003</v>
          </cell>
          <cell r="I2248">
            <v>0</v>
          </cell>
          <cell r="J2248">
            <v>42922</v>
          </cell>
          <cell r="K2248" t="str">
            <v>Italy</v>
          </cell>
          <cell r="L2248" t="str">
            <v>1</v>
          </cell>
        </row>
        <row r="2249">
          <cell r="A2249" t="str">
            <v>9900T 032 075M125M</v>
          </cell>
          <cell r="B2249" t="str">
            <v>ASMVIR1</v>
          </cell>
          <cell r="C2249" t="str">
            <v>N</v>
          </cell>
          <cell r="D2249" t="str">
            <v>9900T MEDIUM1 075M125M (DS2)</v>
          </cell>
          <cell r="F2249" t="str">
            <v>BALV</v>
          </cell>
          <cell r="G2249" t="str">
            <v>BRASS</v>
          </cell>
          <cell r="H2249">
            <v>288.66000000000003</v>
          </cell>
          <cell r="I2249">
            <v>0</v>
          </cell>
          <cell r="J2249">
            <v>44013</v>
          </cell>
          <cell r="K2249" t="str">
            <v>Italy</v>
          </cell>
          <cell r="L2249" t="str">
            <v>1</v>
          </cell>
        </row>
        <row r="2250">
          <cell r="A2250" t="str">
            <v>9900T 032 075M125P</v>
          </cell>
          <cell r="B2250" t="str">
            <v>ASMVIR1</v>
          </cell>
          <cell r="C2250" t="str">
            <v>N</v>
          </cell>
          <cell r="D2250" t="str">
            <v>9900T MEDIUM1 075M125P (DS2)</v>
          </cell>
          <cell r="F2250" t="str">
            <v>BALV</v>
          </cell>
          <cell r="G2250" t="str">
            <v>BRASS DZR</v>
          </cell>
          <cell r="H2250">
            <v>311.8</v>
          </cell>
          <cell r="I2250">
            <v>0</v>
          </cell>
          <cell r="J2250">
            <v>43421</v>
          </cell>
          <cell r="K2250" t="str">
            <v>Italy</v>
          </cell>
          <cell r="L2250" t="str">
            <v>1</v>
          </cell>
        </row>
        <row r="2251">
          <cell r="A2251" t="str">
            <v>9900T 032 075M125S</v>
          </cell>
          <cell r="B2251" t="str">
            <v>ASMVIR1</v>
          </cell>
          <cell r="C2251" t="str">
            <v>N</v>
          </cell>
          <cell r="D2251" t="str">
            <v>9900T MEDIUM1 075M125S (DS2)</v>
          </cell>
          <cell r="F2251" t="str">
            <v>BALV</v>
          </cell>
          <cell r="G2251" t="str">
            <v>BRASS</v>
          </cell>
          <cell r="H2251">
            <v>288.66000000000003</v>
          </cell>
          <cell r="I2251">
            <v>0</v>
          </cell>
          <cell r="J2251">
            <v>42940</v>
          </cell>
          <cell r="K2251" t="str">
            <v>Italy</v>
          </cell>
          <cell r="L2251" t="str">
            <v>1</v>
          </cell>
        </row>
        <row r="2252">
          <cell r="A2252" t="str">
            <v>9900T 032 100M125F</v>
          </cell>
          <cell r="B2252" t="str">
            <v>ASMVIR1</v>
          </cell>
          <cell r="C2252" t="str">
            <v>N</v>
          </cell>
          <cell r="D2252" t="str">
            <v>9900T MEDIUM1 100M125F (DS1)</v>
          </cell>
          <cell r="F2252" t="str">
            <v>BALV</v>
          </cell>
          <cell r="G2252" t="str">
            <v>BRASS</v>
          </cell>
          <cell r="H2252">
            <v>288.66000000000003</v>
          </cell>
          <cell r="I2252">
            <v>0</v>
          </cell>
          <cell r="J2252">
            <v>42922</v>
          </cell>
          <cell r="K2252" t="str">
            <v>Italy</v>
          </cell>
          <cell r="L2252" t="str">
            <v>1</v>
          </cell>
        </row>
        <row r="2253">
          <cell r="A2253" t="str">
            <v>9900T 032 100M125M</v>
          </cell>
          <cell r="B2253" t="str">
            <v>ASMVIR1</v>
          </cell>
          <cell r="C2253" t="str">
            <v>N</v>
          </cell>
          <cell r="D2253" t="str">
            <v>9900T MEDIUM1 100M125M (DS1)</v>
          </cell>
          <cell r="F2253" t="str">
            <v>BALV</v>
          </cell>
          <cell r="G2253" t="str">
            <v>BRASS</v>
          </cell>
          <cell r="H2253">
            <v>288.66000000000003</v>
          </cell>
          <cell r="I2253">
            <v>0</v>
          </cell>
          <cell r="J2253">
            <v>44013</v>
          </cell>
          <cell r="K2253" t="str">
            <v>Italy</v>
          </cell>
          <cell r="L2253" t="str">
            <v>1</v>
          </cell>
        </row>
        <row r="2254">
          <cell r="A2254" t="str">
            <v>9900T 032 100M125P</v>
          </cell>
          <cell r="B2254" t="str">
            <v>ASMVIR1</v>
          </cell>
          <cell r="C2254" t="str">
            <v>N</v>
          </cell>
          <cell r="D2254" t="str">
            <v>9900T MEDIUM1 100M125P (DS1)</v>
          </cell>
          <cell r="F2254" t="str">
            <v>BALV</v>
          </cell>
          <cell r="G2254" t="str">
            <v>BRASS DZR</v>
          </cell>
          <cell r="H2254">
            <v>311.8</v>
          </cell>
          <cell r="I2254">
            <v>0</v>
          </cell>
          <cell r="J2254">
            <v>43421</v>
          </cell>
          <cell r="K2254" t="str">
            <v>Italy</v>
          </cell>
          <cell r="L2254" t="str">
            <v>1</v>
          </cell>
        </row>
        <row r="2255">
          <cell r="A2255" t="str">
            <v>9900T 032 100M125S</v>
          </cell>
          <cell r="B2255" t="str">
            <v>ASMVIR1</v>
          </cell>
          <cell r="C2255" t="str">
            <v>N</v>
          </cell>
          <cell r="D2255" t="str">
            <v>9900T MEDIUM1 100M125S (DS1)</v>
          </cell>
          <cell r="F2255" t="str">
            <v>BALV</v>
          </cell>
          <cell r="G2255" t="str">
            <v>BRASS</v>
          </cell>
          <cell r="H2255">
            <v>288.66000000000003</v>
          </cell>
          <cell r="I2255">
            <v>0</v>
          </cell>
          <cell r="J2255">
            <v>42940</v>
          </cell>
          <cell r="K2255" t="str">
            <v>Italy</v>
          </cell>
          <cell r="L2255" t="str">
            <v>1</v>
          </cell>
        </row>
        <row r="2256">
          <cell r="A2256" t="str">
            <v>9900T 032 100M150M</v>
          </cell>
          <cell r="B2256" t="str">
            <v>ASMVIR1</v>
          </cell>
          <cell r="C2256" t="str">
            <v>N</v>
          </cell>
          <cell r="D2256" t="str">
            <v>9900T MEDIUM1 100M150S (DS2)</v>
          </cell>
          <cell r="F2256" t="str">
            <v>BALV</v>
          </cell>
          <cell r="G2256" t="str">
            <v>BRASS</v>
          </cell>
          <cell r="H2256">
            <v>321.81</v>
          </cell>
          <cell r="I2256">
            <v>0</v>
          </cell>
          <cell r="J2256">
            <v>44013</v>
          </cell>
          <cell r="K2256" t="str">
            <v>Italy</v>
          </cell>
          <cell r="L2256" t="str">
            <v>1</v>
          </cell>
        </row>
        <row r="2257">
          <cell r="A2257" t="str">
            <v>9900T 032 100M150S</v>
          </cell>
          <cell r="B2257" t="str">
            <v>ASMVIR1</v>
          </cell>
          <cell r="C2257" t="str">
            <v>N</v>
          </cell>
          <cell r="D2257" t="str">
            <v>9900T MEDIUM1 100M150S (DS2)</v>
          </cell>
          <cell r="F2257" t="str">
            <v>BALV</v>
          </cell>
          <cell r="G2257" t="str">
            <v>BRASS</v>
          </cell>
          <cell r="H2257">
            <v>321.81</v>
          </cell>
          <cell r="I2257">
            <v>0</v>
          </cell>
          <cell r="J2257">
            <v>42940</v>
          </cell>
          <cell r="K2257" t="str">
            <v>Italy</v>
          </cell>
          <cell r="L2257" t="str">
            <v>1</v>
          </cell>
        </row>
        <row r="2258">
          <cell r="A2258" t="str">
            <v>9900T 032 125F125F</v>
          </cell>
          <cell r="B2258" t="str">
            <v>ASMVIR1</v>
          </cell>
          <cell r="C2258" t="str">
            <v>N</v>
          </cell>
          <cell r="D2258" t="str">
            <v>9900T MEDIUM1 125F125F</v>
          </cell>
          <cell r="F2258" t="str">
            <v>BALV</v>
          </cell>
          <cell r="G2258" t="str">
            <v>BRASS</v>
          </cell>
          <cell r="H2258">
            <v>288.66000000000003</v>
          </cell>
          <cell r="I2258">
            <v>0</v>
          </cell>
          <cell r="J2258">
            <v>42909</v>
          </cell>
          <cell r="K2258" t="str">
            <v>Italy</v>
          </cell>
          <cell r="L2258" t="str">
            <v>1</v>
          </cell>
        </row>
        <row r="2259">
          <cell r="A2259" t="str">
            <v>9900T 032 125M125F</v>
          </cell>
          <cell r="B2259" t="str">
            <v>ASMVIR1</v>
          </cell>
          <cell r="C2259" t="str">
            <v>N</v>
          </cell>
          <cell r="D2259" t="str">
            <v>9900T MEDIUM1 125M125F</v>
          </cell>
          <cell r="F2259" t="str">
            <v>BALV</v>
          </cell>
          <cell r="G2259" t="str">
            <v>BRASS</v>
          </cell>
          <cell r="H2259">
            <v>288.66000000000003</v>
          </cell>
          <cell r="I2259">
            <v>0</v>
          </cell>
          <cell r="J2259">
            <v>42922</v>
          </cell>
          <cell r="K2259" t="str">
            <v>Italy</v>
          </cell>
          <cell r="L2259" t="str">
            <v>1</v>
          </cell>
        </row>
        <row r="2260">
          <cell r="A2260" t="str">
            <v>9900T 032 125M125M</v>
          </cell>
          <cell r="B2260" t="str">
            <v>ASMVIR1</v>
          </cell>
          <cell r="C2260" t="str">
            <v>N</v>
          </cell>
          <cell r="D2260" t="str">
            <v>9900T MEDIUM1 125M125M</v>
          </cell>
          <cell r="F2260" t="str">
            <v>BALV</v>
          </cell>
          <cell r="G2260" t="str">
            <v>BRASS</v>
          </cell>
          <cell r="H2260">
            <v>288.66000000000003</v>
          </cell>
          <cell r="I2260">
            <v>0</v>
          </cell>
          <cell r="J2260">
            <v>44013</v>
          </cell>
          <cell r="K2260" t="str">
            <v>Italy</v>
          </cell>
          <cell r="L2260" t="str">
            <v>1</v>
          </cell>
        </row>
        <row r="2261">
          <cell r="A2261" t="str">
            <v>9900T 032 125M125P</v>
          </cell>
          <cell r="B2261" t="str">
            <v>ASMVIR1</v>
          </cell>
          <cell r="C2261" t="str">
            <v>N</v>
          </cell>
          <cell r="D2261" t="str">
            <v>9900T MEDIUM1 125M125P</v>
          </cell>
          <cell r="F2261" t="str">
            <v>BALV</v>
          </cell>
          <cell r="G2261" t="str">
            <v>BRASS DZR</v>
          </cell>
          <cell r="H2261">
            <v>311.8</v>
          </cell>
          <cell r="I2261">
            <v>0</v>
          </cell>
          <cell r="J2261">
            <v>43421</v>
          </cell>
          <cell r="K2261" t="str">
            <v>Italy</v>
          </cell>
          <cell r="L2261" t="str">
            <v>1</v>
          </cell>
        </row>
        <row r="2262">
          <cell r="A2262" t="str">
            <v>9900T 032 125M125S</v>
          </cell>
          <cell r="B2262" t="str">
            <v>ASMVIR1</v>
          </cell>
          <cell r="C2262" t="str">
            <v>N</v>
          </cell>
          <cell r="D2262" t="str">
            <v>9900T MEDIUM1 125M125S</v>
          </cell>
          <cell r="F2262" t="str">
            <v>BALV</v>
          </cell>
          <cell r="G2262" t="str">
            <v>BRASS</v>
          </cell>
          <cell r="H2262">
            <v>288.66000000000003</v>
          </cell>
          <cell r="I2262">
            <v>0</v>
          </cell>
          <cell r="J2262">
            <v>42940</v>
          </cell>
          <cell r="K2262" t="str">
            <v>Italy</v>
          </cell>
          <cell r="L2262" t="str">
            <v>1</v>
          </cell>
        </row>
        <row r="2263">
          <cell r="A2263" t="str">
            <v>9900T 032 125M150M</v>
          </cell>
          <cell r="B2263" t="str">
            <v>ASMVIR1</v>
          </cell>
          <cell r="C2263" t="str">
            <v>N</v>
          </cell>
          <cell r="D2263" t="str">
            <v>9900T MEDIUM1 125M150M</v>
          </cell>
          <cell r="F2263" t="str">
            <v>BALV</v>
          </cell>
          <cell r="G2263" t="str">
            <v>BRASS</v>
          </cell>
          <cell r="H2263">
            <v>321.81</v>
          </cell>
          <cell r="I2263">
            <v>0</v>
          </cell>
          <cell r="J2263">
            <v>44013</v>
          </cell>
          <cell r="K2263" t="str">
            <v>Italy</v>
          </cell>
          <cell r="L2263" t="str">
            <v>1</v>
          </cell>
        </row>
        <row r="2264">
          <cell r="A2264" t="str">
            <v>9900T 032 125M150S</v>
          </cell>
          <cell r="B2264" t="str">
            <v>ASMVIR1</v>
          </cell>
          <cell r="C2264" t="str">
            <v>N</v>
          </cell>
          <cell r="D2264" t="str">
            <v>9900T MEDIUM1 125M150S</v>
          </cell>
          <cell r="F2264" t="str">
            <v>BALV</v>
          </cell>
          <cell r="G2264" t="str">
            <v>BRASS</v>
          </cell>
          <cell r="H2264">
            <v>321.81</v>
          </cell>
          <cell r="I2264">
            <v>0</v>
          </cell>
          <cell r="J2264">
            <v>42940</v>
          </cell>
          <cell r="K2264" t="str">
            <v>Italy</v>
          </cell>
          <cell r="L2264" t="str">
            <v>1</v>
          </cell>
        </row>
        <row r="2265">
          <cell r="A2265" t="str">
            <v>9900T 032 125P125P</v>
          </cell>
          <cell r="B2265" t="str">
            <v>ASMVIR1</v>
          </cell>
          <cell r="C2265" t="str">
            <v>N</v>
          </cell>
          <cell r="D2265" t="str">
            <v>9900T MEDIUM1 125P125P</v>
          </cell>
          <cell r="F2265" t="str">
            <v>BALV</v>
          </cell>
          <cell r="G2265" t="str">
            <v>BRASS DZR</v>
          </cell>
          <cell r="H2265">
            <v>311.8</v>
          </cell>
          <cell r="I2265">
            <v>0</v>
          </cell>
          <cell r="J2265">
            <v>43421</v>
          </cell>
          <cell r="K2265" t="str">
            <v>Italy</v>
          </cell>
          <cell r="L2265" t="str">
            <v>1</v>
          </cell>
        </row>
        <row r="2266">
          <cell r="A2266" t="str">
            <v>9900T 032 125S125S</v>
          </cell>
          <cell r="B2266" t="str">
            <v>ASMVIR1</v>
          </cell>
          <cell r="C2266" t="str">
            <v>N</v>
          </cell>
          <cell r="D2266" t="str">
            <v>9900T MEDIUM1 125S125S</v>
          </cell>
          <cell r="F2266" t="str">
            <v>BALV</v>
          </cell>
          <cell r="G2266" t="str">
            <v>BRASS</v>
          </cell>
          <cell r="H2266">
            <v>288.66000000000003</v>
          </cell>
          <cell r="I2266">
            <v>0</v>
          </cell>
          <cell r="J2266">
            <v>42915</v>
          </cell>
          <cell r="K2266" t="str">
            <v>Italy</v>
          </cell>
          <cell r="L2266" t="str">
            <v>1</v>
          </cell>
        </row>
        <row r="2267">
          <cell r="A2267" t="str">
            <v>9900T 032 150M150F</v>
          </cell>
          <cell r="B2267" t="str">
            <v>ASMVIR1</v>
          </cell>
          <cell r="C2267" t="str">
            <v>N</v>
          </cell>
          <cell r="D2267" t="str">
            <v>9900T MEDIUM1 150M150F</v>
          </cell>
          <cell r="F2267" t="str">
            <v>BALV</v>
          </cell>
          <cell r="G2267" t="str">
            <v>BRASS</v>
          </cell>
          <cell r="H2267">
            <v>321.81</v>
          </cell>
          <cell r="I2267">
            <v>0</v>
          </cell>
          <cell r="J2267">
            <v>45218</v>
          </cell>
          <cell r="K2267" t="str">
            <v>Italy</v>
          </cell>
          <cell r="L2267" t="str">
            <v>1</v>
          </cell>
        </row>
        <row r="2268">
          <cell r="A2268" t="str">
            <v>9900T 032 150M150M</v>
          </cell>
          <cell r="B2268" t="str">
            <v>ASMVIR1</v>
          </cell>
          <cell r="C2268" t="str">
            <v>N</v>
          </cell>
          <cell r="D2268" t="str">
            <v>9900T MEDIUM1 150M150M</v>
          </cell>
          <cell r="F2268" t="str">
            <v>BALV</v>
          </cell>
          <cell r="G2268" t="str">
            <v>BRASS</v>
          </cell>
          <cell r="H2268">
            <v>321.81</v>
          </cell>
          <cell r="I2268">
            <v>0</v>
          </cell>
          <cell r="J2268">
            <v>44013</v>
          </cell>
          <cell r="K2268" t="str">
            <v>Italy</v>
          </cell>
          <cell r="L2268" t="str">
            <v>1</v>
          </cell>
        </row>
        <row r="2269">
          <cell r="A2269" t="str">
            <v>9900T 032 150M150S</v>
          </cell>
          <cell r="B2269" t="str">
            <v>ASMVIR1</v>
          </cell>
          <cell r="C2269" t="str">
            <v>N</v>
          </cell>
          <cell r="D2269" t="str">
            <v>9900T MEDIUM1 150M150S</v>
          </cell>
          <cell r="F2269" t="str">
            <v>BALV</v>
          </cell>
          <cell r="G2269" t="str">
            <v>BRASS</v>
          </cell>
          <cell r="H2269">
            <v>321.81</v>
          </cell>
          <cell r="I2269">
            <v>0</v>
          </cell>
          <cell r="J2269">
            <v>42940</v>
          </cell>
          <cell r="K2269" t="str">
            <v>Italy</v>
          </cell>
          <cell r="L2269" t="str">
            <v>1</v>
          </cell>
        </row>
        <row r="2270">
          <cell r="A2270" t="str">
            <v>9900T 032 150S150S</v>
          </cell>
          <cell r="B2270" t="str">
            <v>ASMVIR1</v>
          </cell>
          <cell r="C2270" t="str">
            <v>N</v>
          </cell>
          <cell r="D2270" t="str">
            <v>9900T MEDIUM1 150S150S</v>
          </cell>
          <cell r="F2270" t="str">
            <v>BALV</v>
          </cell>
          <cell r="G2270" t="str">
            <v>BRASS</v>
          </cell>
          <cell r="H2270">
            <v>321.81</v>
          </cell>
          <cell r="I2270">
            <v>0</v>
          </cell>
          <cell r="J2270">
            <v>42915</v>
          </cell>
          <cell r="K2270" t="str">
            <v>Italy</v>
          </cell>
          <cell r="L2270" t="str">
            <v>1</v>
          </cell>
        </row>
        <row r="2271">
          <cell r="A2271" t="str">
            <v>9900T 040 100M150F</v>
          </cell>
          <cell r="B2271" t="str">
            <v>ASMVIR1</v>
          </cell>
          <cell r="C2271" t="str">
            <v>N</v>
          </cell>
          <cell r="D2271" t="str">
            <v>9900T MEDIUM2 100M150F (DS2)</v>
          </cell>
          <cell r="F2271" t="str">
            <v>BALV</v>
          </cell>
          <cell r="G2271" t="str">
            <v>BRASS DZR</v>
          </cell>
          <cell r="H2271">
            <v>321.81</v>
          </cell>
          <cell r="I2271">
            <v>0</v>
          </cell>
          <cell r="J2271">
            <v>43449</v>
          </cell>
          <cell r="K2271" t="str">
            <v>Italy</v>
          </cell>
          <cell r="L2271" t="str">
            <v>1</v>
          </cell>
        </row>
        <row r="2272">
          <cell r="A2272" t="str">
            <v>9900T 040 100M150P</v>
          </cell>
          <cell r="B2272" t="str">
            <v>ASMVIR1</v>
          </cell>
          <cell r="C2272" t="str">
            <v>N</v>
          </cell>
          <cell r="D2272" t="str">
            <v>9900T MEDIUM2 100M150P (DS2)</v>
          </cell>
          <cell r="F2272" t="str">
            <v>BALV</v>
          </cell>
          <cell r="G2272" t="str">
            <v>BRASS DZR</v>
          </cell>
          <cell r="H2272">
            <v>346.57</v>
          </cell>
          <cell r="I2272">
            <v>0</v>
          </cell>
          <cell r="J2272">
            <v>43449</v>
          </cell>
          <cell r="K2272" t="str">
            <v>Italy</v>
          </cell>
          <cell r="L2272" t="str">
            <v>1</v>
          </cell>
        </row>
        <row r="2273">
          <cell r="A2273" t="str">
            <v>9900T 040 125M150F</v>
          </cell>
          <cell r="B2273" t="str">
            <v>ASMVIR1</v>
          </cell>
          <cell r="C2273" t="str">
            <v>N</v>
          </cell>
          <cell r="D2273" t="str">
            <v>9900T MEDIUM2 125M150F (DS1)</v>
          </cell>
          <cell r="F2273" t="str">
            <v>BALV</v>
          </cell>
          <cell r="G2273" t="str">
            <v>BRASS</v>
          </cell>
          <cell r="H2273">
            <v>321.81</v>
          </cell>
          <cell r="I2273">
            <v>0</v>
          </cell>
          <cell r="J2273">
            <v>42922</v>
          </cell>
          <cell r="K2273" t="str">
            <v>Italy</v>
          </cell>
          <cell r="L2273" t="str">
            <v>1</v>
          </cell>
        </row>
        <row r="2274">
          <cell r="A2274" t="str">
            <v>9900T 040 125M150P</v>
          </cell>
          <cell r="B2274" t="str">
            <v>ASMVIR1</v>
          </cell>
          <cell r="C2274" t="str">
            <v>N</v>
          </cell>
          <cell r="D2274" t="str">
            <v>9900T MEDIUM2 125M150P (DS1)</v>
          </cell>
          <cell r="F2274" t="str">
            <v>BALV</v>
          </cell>
          <cell r="G2274" t="str">
            <v>BRASS DZR</v>
          </cell>
          <cell r="H2274">
            <v>346.57</v>
          </cell>
          <cell r="I2274">
            <v>0</v>
          </cell>
          <cell r="J2274">
            <v>43449</v>
          </cell>
          <cell r="K2274" t="str">
            <v>Italy</v>
          </cell>
          <cell r="L2274" t="str">
            <v>1</v>
          </cell>
        </row>
        <row r="2275">
          <cell r="A2275" t="str">
            <v>9900T 040 125M200F</v>
          </cell>
          <cell r="B2275" t="str">
            <v>ASMVIR1</v>
          </cell>
          <cell r="C2275" t="str">
            <v>N</v>
          </cell>
          <cell r="D2275" t="str">
            <v>9900T MEDIUM2 125M200F (DS2)</v>
          </cell>
          <cell r="F2275" t="str">
            <v>BALV</v>
          </cell>
          <cell r="G2275" t="str">
            <v>BRASS</v>
          </cell>
          <cell r="H2275">
            <v>385.06</v>
          </cell>
          <cell r="I2275">
            <v>0</v>
          </cell>
          <cell r="J2275">
            <v>42922</v>
          </cell>
          <cell r="K2275" t="str">
            <v>Italy</v>
          </cell>
          <cell r="L2275" t="str">
            <v>1</v>
          </cell>
        </row>
        <row r="2276">
          <cell r="A2276" t="str">
            <v>9900T 040 125M200M</v>
          </cell>
          <cell r="B2276" t="str">
            <v>ASMVIR1</v>
          </cell>
          <cell r="C2276" t="str">
            <v>N</v>
          </cell>
          <cell r="D2276" t="str">
            <v>9900T MEDIUM2 125M200M (DS2)</v>
          </cell>
          <cell r="F2276" t="str">
            <v>BALV</v>
          </cell>
          <cell r="G2276" t="str">
            <v>BRASS</v>
          </cell>
          <cell r="H2276">
            <v>385.06</v>
          </cell>
          <cell r="I2276">
            <v>0</v>
          </cell>
          <cell r="J2276">
            <v>44014</v>
          </cell>
          <cell r="K2276" t="str">
            <v>Italy</v>
          </cell>
          <cell r="L2276" t="str">
            <v>1</v>
          </cell>
        </row>
        <row r="2277">
          <cell r="A2277" t="str">
            <v>9900T 040 125M200P</v>
          </cell>
          <cell r="B2277" t="str">
            <v>ASMVIR1</v>
          </cell>
          <cell r="C2277" t="str">
            <v>N</v>
          </cell>
          <cell r="D2277" t="str">
            <v>9900T MEDIUM2 125M200P (DS2)</v>
          </cell>
          <cell r="F2277" t="str">
            <v>BALV</v>
          </cell>
          <cell r="G2277" t="str">
            <v>BRASS DZR</v>
          </cell>
          <cell r="H2277">
            <v>412.98</v>
          </cell>
          <cell r="I2277">
            <v>0</v>
          </cell>
          <cell r="J2277">
            <v>43449</v>
          </cell>
          <cell r="K2277" t="str">
            <v>Italy</v>
          </cell>
          <cell r="L2277" t="str">
            <v>1</v>
          </cell>
        </row>
        <row r="2278">
          <cell r="A2278" t="str">
            <v>9900T 040 125M200S</v>
          </cell>
          <cell r="B2278" t="str">
            <v>ASMVIR1</v>
          </cell>
          <cell r="C2278" t="str">
            <v>N</v>
          </cell>
          <cell r="D2278" t="str">
            <v>9900T MEDIUM2 125M200S (DS2)</v>
          </cell>
          <cell r="F2278" t="str">
            <v>BALV</v>
          </cell>
          <cell r="G2278" t="str">
            <v>BRASS</v>
          </cell>
          <cell r="H2278">
            <v>385.06</v>
          </cell>
          <cell r="I2278">
            <v>0</v>
          </cell>
          <cell r="J2278">
            <v>42940</v>
          </cell>
          <cell r="K2278" t="str">
            <v>Italy</v>
          </cell>
          <cell r="L2278" t="str">
            <v>1</v>
          </cell>
        </row>
        <row r="2279">
          <cell r="A2279" t="str">
            <v>9900T 040 150F150F</v>
          </cell>
          <cell r="B2279" t="str">
            <v>ASMVIR1</v>
          </cell>
          <cell r="C2279" t="str">
            <v>N</v>
          </cell>
          <cell r="D2279" t="str">
            <v>9900T MEDIUM2 150F150F</v>
          </cell>
          <cell r="F2279" t="str">
            <v>BALV</v>
          </cell>
          <cell r="G2279" t="str">
            <v>BRASS</v>
          </cell>
          <cell r="H2279">
            <v>321.81</v>
          </cell>
          <cell r="I2279">
            <v>0</v>
          </cell>
          <cell r="J2279">
            <v>42909</v>
          </cell>
          <cell r="K2279" t="str">
            <v>Italy</v>
          </cell>
          <cell r="L2279" t="str">
            <v>1</v>
          </cell>
        </row>
        <row r="2280">
          <cell r="A2280" t="str">
            <v>9900T 040 150M150F</v>
          </cell>
          <cell r="B2280" t="str">
            <v>ASMVIR1</v>
          </cell>
          <cell r="C2280" t="str">
            <v>N</v>
          </cell>
          <cell r="D2280" t="str">
            <v>9900T MEDIUM2 150M150F</v>
          </cell>
          <cell r="F2280" t="str">
            <v>BALV</v>
          </cell>
          <cell r="G2280" t="str">
            <v>BRASS</v>
          </cell>
          <cell r="H2280">
            <v>321.81</v>
          </cell>
          <cell r="I2280">
            <v>0</v>
          </cell>
          <cell r="J2280">
            <v>42922</v>
          </cell>
          <cell r="K2280" t="str">
            <v>Italy</v>
          </cell>
          <cell r="L2280" t="str">
            <v>1</v>
          </cell>
        </row>
        <row r="2281">
          <cell r="A2281" t="str">
            <v>9900T 040 150M150P</v>
          </cell>
          <cell r="B2281" t="str">
            <v>ASMVIR1</v>
          </cell>
          <cell r="C2281" t="str">
            <v>N</v>
          </cell>
          <cell r="D2281" t="str">
            <v>9900T MEDIUM2 150M150P</v>
          </cell>
          <cell r="F2281" t="str">
            <v>BALV</v>
          </cell>
          <cell r="G2281" t="str">
            <v>BRASS DZR</v>
          </cell>
          <cell r="H2281">
            <v>346.57</v>
          </cell>
          <cell r="I2281">
            <v>0</v>
          </cell>
          <cell r="J2281">
            <v>43449</v>
          </cell>
          <cell r="K2281" t="str">
            <v>Italy</v>
          </cell>
          <cell r="L2281" t="str">
            <v>1</v>
          </cell>
        </row>
        <row r="2282">
          <cell r="A2282" t="str">
            <v>9900T 040 150M200F</v>
          </cell>
          <cell r="B2282" t="str">
            <v>ASMVIR1</v>
          </cell>
          <cell r="C2282" t="str">
            <v>N</v>
          </cell>
          <cell r="D2282" t="str">
            <v>9900T MEDIUM2 150M200F (DS1)</v>
          </cell>
          <cell r="F2282" t="str">
            <v>BALV</v>
          </cell>
          <cell r="G2282" t="str">
            <v>BRASS</v>
          </cell>
          <cell r="H2282">
            <v>385.06</v>
          </cell>
          <cell r="I2282">
            <v>0</v>
          </cell>
          <cell r="J2282">
            <v>42922</v>
          </cell>
          <cell r="K2282" t="str">
            <v>Italy</v>
          </cell>
          <cell r="L2282" t="str">
            <v>1</v>
          </cell>
        </row>
        <row r="2283">
          <cell r="A2283" t="str">
            <v>9900T 040 150M200M</v>
          </cell>
          <cell r="B2283" t="str">
            <v>ASMVIR1</v>
          </cell>
          <cell r="C2283" t="str">
            <v>N</v>
          </cell>
          <cell r="D2283" t="str">
            <v>9900T MEDIUM2 150M200M (DS1)</v>
          </cell>
          <cell r="F2283" t="str">
            <v>BALV</v>
          </cell>
          <cell r="G2283" t="str">
            <v>BRASS</v>
          </cell>
          <cell r="H2283">
            <v>385.06</v>
          </cell>
          <cell r="I2283">
            <v>0</v>
          </cell>
          <cell r="J2283">
            <v>44014</v>
          </cell>
          <cell r="K2283" t="str">
            <v>Italy</v>
          </cell>
          <cell r="L2283" t="str">
            <v>1</v>
          </cell>
        </row>
        <row r="2284">
          <cell r="A2284" t="str">
            <v>9900T 040 150M200P</v>
          </cell>
          <cell r="B2284" t="str">
            <v>ASMVIR1</v>
          </cell>
          <cell r="C2284" t="str">
            <v>N</v>
          </cell>
          <cell r="D2284" t="str">
            <v>9900T MEDIUM2 150M200P (DS1)</v>
          </cell>
          <cell r="F2284" t="str">
            <v>BALV</v>
          </cell>
          <cell r="G2284" t="str">
            <v>BRASS DZR</v>
          </cell>
          <cell r="H2284">
            <v>412.98</v>
          </cell>
          <cell r="I2284">
            <v>0</v>
          </cell>
          <cell r="J2284">
            <v>43449</v>
          </cell>
          <cell r="K2284" t="str">
            <v>Italy</v>
          </cell>
          <cell r="L2284" t="str">
            <v>1</v>
          </cell>
        </row>
        <row r="2285">
          <cell r="A2285" t="str">
            <v>9900T 040 150M200S</v>
          </cell>
          <cell r="B2285" t="str">
            <v>ASMVIR1</v>
          </cell>
          <cell r="C2285" t="str">
            <v>N</v>
          </cell>
          <cell r="D2285" t="str">
            <v>9900T MEDIUM2 150M200S (DS1)</v>
          </cell>
          <cell r="F2285" t="str">
            <v>BALV</v>
          </cell>
          <cell r="G2285" t="str">
            <v>BRASS</v>
          </cell>
          <cell r="H2285">
            <v>385.06</v>
          </cell>
          <cell r="I2285">
            <v>0</v>
          </cell>
          <cell r="J2285">
            <v>42940</v>
          </cell>
          <cell r="K2285" t="str">
            <v>Italy</v>
          </cell>
          <cell r="L2285" t="str">
            <v>1</v>
          </cell>
        </row>
        <row r="2286">
          <cell r="A2286" t="str">
            <v>9900T 040 150P150P</v>
          </cell>
          <cell r="B2286" t="str">
            <v>ASMVIR1</v>
          </cell>
          <cell r="C2286" t="str">
            <v>N</v>
          </cell>
          <cell r="D2286" t="str">
            <v>9900T MEDIUM2 150P150P</v>
          </cell>
          <cell r="F2286" t="str">
            <v>BALV</v>
          </cell>
          <cell r="G2286" t="str">
            <v>BRASS DZR</v>
          </cell>
          <cell r="H2286">
            <v>346.57</v>
          </cell>
          <cell r="I2286">
            <v>0</v>
          </cell>
          <cell r="J2286">
            <v>43449</v>
          </cell>
          <cell r="K2286" t="str">
            <v>Italy</v>
          </cell>
          <cell r="L2286" t="str">
            <v>1</v>
          </cell>
        </row>
        <row r="2287">
          <cell r="A2287" t="str">
            <v>9900T 040 200F200F</v>
          </cell>
          <cell r="B2287" t="str">
            <v>ASMVIR1</v>
          </cell>
          <cell r="C2287" t="str">
            <v>N</v>
          </cell>
          <cell r="D2287" t="str">
            <v>9900T MEDIUM2 200F200F</v>
          </cell>
          <cell r="F2287" t="str">
            <v>BALV</v>
          </cell>
          <cell r="G2287" t="str">
            <v>BRASS</v>
          </cell>
          <cell r="H2287">
            <v>385.06</v>
          </cell>
          <cell r="I2287">
            <v>0</v>
          </cell>
          <cell r="J2287">
            <v>42909</v>
          </cell>
          <cell r="K2287" t="str">
            <v>Italy</v>
          </cell>
          <cell r="L2287" t="str">
            <v>1</v>
          </cell>
        </row>
        <row r="2288">
          <cell r="A2288" t="str">
            <v>9900T 040 200M200F</v>
          </cell>
          <cell r="B2288" t="str">
            <v>ASMVIR1</v>
          </cell>
          <cell r="C2288" t="str">
            <v>N</v>
          </cell>
          <cell r="D2288" t="str">
            <v>9900T MEDIUM2 200M200F</v>
          </cell>
          <cell r="F2288" t="str">
            <v>BALV</v>
          </cell>
          <cell r="G2288" t="str">
            <v>BRASS</v>
          </cell>
          <cell r="H2288">
            <v>385.06</v>
          </cell>
          <cell r="I2288">
            <v>0</v>
          </cell>
          <cell r="J2288">
            <v>42922</v>
          </cell>
          <cell r="K2288" t="str">
            <v>Italy</v>
          </cell>
          <cell r="L2288" t="str">
            <v>1</v>
          </cell>
        </row>
        <row r="2289">
          <cell r="A2289" t="str">
            <v>9900T 040 200M200M</v>
          </cell>
          <cell r="B2289" t="str">
            <v>ASMVIR1</v>
          </cell>
          <cell r="C2289" t="str">
            <v>N</v>
          </cell>
          <cell r="D2289" t="str">
            <v>9900T MEDIUM2 200M200M</v>
          </cell>
          <cell r="F2289" t="str">
            <v>BALV</v>
          </cell>
          <cell r="G2289" t="str">
            <v>BRASS</v>
          </cell>
          <cell r="H2289">
            <v>385.06</v>
          </cell>
          <cell r="I2289">
            <v>0</v>
          </cell>
          <cell r="J2289">
            <v>44014</v>
          </cell>
          <cell r="K2289" t="str">
            <v>Italy</v>
          </cell>
          <cell r="L2289" t="str">
            <v>1</v>
          </cell>
        </row>
        <row r="2290">
          <cell r="A2290" t="str">
            <v>9900T 040 200M200P</v>
          </cell>
          <cell r="B2290" t="str">
            <v>ASMVIR1</v>
          </cell>
          <cell r="C2290" t="str">
            <v>N</v>
          </cell>
          <cell r="D2290" t="str">
            <v>9900T MEDIUM2 200M200P</v>
          </cell>
          <cell r="F2290" t="str">
            <v>BALV</v>
          </cell>
          <cell r="G2290" t="str">
            <v>BRASS DZR</v>
          </cell>
          <cell r="H2290">
            <v>412.98</v>
          </cell>
          <cell r="I2290">
            <v>0</v>
          </cell>
          <cell r="J2290">
            <v>43449</v>
          </cell>
          <cell r="K2290" t="str">
            <v>Italy</v>
          </cell>
          <cell r="L2290" t="str">
            <v>1</v>
          </cell>
        </row>
        <row r="2291">
          <cell r="A2291" t="str">
            <v>9900T 040 200M200S</v>
          </cell>
          <cell r="B2291" t="str">
            <v>ASMVIR1</v>
          </cell>
          <cell r="C2291" t="str">
            <v>N</v>
          </cell>
          <cell r="D2291" t="str">
            <v>9900T MEDIUM2 200M200S</v>
          </cell>
          <cell r="F2291" t="str">
            <v>BALV</v>
          </cell>
          <cell r="G2291" t="str">
            <v>BRASS</v>
          </cell>
          <cell r="H2291">
            <v>385.06</v>
          </cell>
          <cell r="I2291">
            <v>0</v>
          </cell>
          <cell r="J2291">
            <v>42940</v>
          </cell>
          <cell r="K2291" t="str">
            <v>Italy</v>
          </cell>
          <cell r="L2291" t="str">
            <v>1</v>
          </cell>
        </row>
        <row r="2292">
          <cell r="A2292" t="str">
            <v>9900T 040 200P200P</v>
          </cell>
          <cell r="B2292" t="str">
            <v>ASMVIR1</v>
          </cell>
          <cell r="C2292" t="str">
            <v>N</v>
          </cell>
          <cell r="D2292" t="str">
            <v>9900T MEDIUM2 200P200P</v>
          </cell>
          <cell r="F2292" t="str">
            <v>BALV</v>
          </cell>
          <cell r="G2292" t="str">
            <v>BRASS DZR</v>
          </cell>
          <cell r="H2292">
            <v>412.9</v>
          </cell>
          <cell r="I2292">
            <v>0</v>
          </cell>
          <cell r="J2292">
            <v>43449</v>
          </cell>
          <cell r="K2292" t="str">
            <v>Italy</v>
          </cell>
          <cell r="L2292" t="str">
            <v>1</v>
          </cell>
        </row>
        <row r="2293">
          <cell r="A2293" t="str">
            <v>9900T 040 200S200S</v>
          </cell>
          <cell r="B2293" t="str">
            <v>ASMVIR1</v>
          </cell>
          <cell r="C2293" t="str">
            <v>N</v>
          </cell>
          <cell r="D2293" t="str">
            <v>9900T MEDIUM2 200S200S</v>
          </cell>
          <cell r="F2293" t="str">
            <v>BALV</v>
          </cell>
          <cell r="G2293" t="str">
            <v>BRASS</v>
          </cell>
          <cell r="H2293">
            <v>385.06</v>
          </cell>
          <cell r="I2293">
            <v>0</v>
          </cell>
          <cell r="J2293">
            <v>42915</v>
          </cell>
          <cell r="K2293" t="str">
            <v>Italy</v>
          </cell>
          <cell r="L2293" t="str">
            <v>1</v>
          </cell>
        </row>
        <row r="2294">
          <cell r="A2294" t="str">
            <v>9900T 065 150M200F</v>
          </cell>
          <cell r="B2294" t="str">
            <v>ASMVIR1</v>
          </cell>
          <cell r="C2294" t="str">
            <v>N</v>
          </cell>
          <cell r="D2294" t="str">
            <v>9900T LARGE 150M200F (DS1)</v>
          </cell>
          <cell r="F2294" t="str">
            <v>BALV</v>
          </cell>
          <cell r="G2294" t="str">
            <v>BRASS</v>
          </cell>
          <cell r="H2294">
            <v>590.29999999999995</v>
          </cell>
          <cell r="I2294">
            <v>0</v>
          </cell>
          <cell r="J2294">
            <v>42922</v>
          </cell>
          <cell r="K2294" t="str">
            <v>Italy</v>
          </cell>
          <cell r="L2294" t="str">
            <v>1</v>
          </cell>
        </row>
        <row r="2295">
          <cell r="A2295" t="str">
            <v>9900T 065 150M200M</v>
          </cell>
          <cell r="B2295" t="str">
            <v>ASMVIR1</v>
          </cell>
          <cell r="C2295" t="str">
            <v>N</v>
          </cell>
          <cell r="D2295" t="str">
            <v>9900IBV LARGE 150M200M (DS1)</v>
          </cell>
          <cell r="F2295" t="str">
            <v>BALV</v>
          </cell>
          <cell r="G2295" t="str">
            <v>BRASS</v>
          </cell>
          <cell r="H2295">
            <v>590.29999999999995</v>
          </cell>
          <cell r="I2295">
            <v>0</v>
          </cell>
          <cell r="J2295">
            <v>44014</v>
          </cell>
          <cell r="K2295" t="str">
            <v>Italy</v>
          </cell>
          <cell r="L2295" t="str">
            <v>1</v>
          </cell>
        </row>
        <row r="2296">
          <cell r="A2296" t="str">
            <v>9900T 065 150M200S</v>
          </cell>
          <cell r="B2296" t="str">
            <v>ASMVIR1</v>
          </cell>
          <cell r="C2296" t="str">
            <v>N</v>
          </cell>
          <cell r="D2296" t="str">
            <v>9900IBV LARGE 150M200S (DS1)</v>
          </cell>
          <cell r="F2296" t="str">
            <v>BALV</v>
          </cell>
          <cell r="G2296" t="str">
            <v>BRASS</v>
          </cell>
          <cell r="H2296">
            <v>590.29999999999995</v>
          </cell>
          <cell r="I2296">
            <v>0</v>
          </cell>
          <cell r="J2296">
            <v>42940</v>
          </cell>
          <cell r="K2296" t="str">
            <v>Italy</v>
          </cell>
          <cell r="L2296" t="str">
            <v>1</v>
          </cell>
        </row>
        <row r="2297">
          <cell r="A2297" t="str">
            <v>9900T 065 200F200F</v>
          </cell>
          <cell r="B2297" t="str">
            <v>ASMVIR1</v>
          </cell>
          <cell r="C2297" t="str">
            <v>N</v>
          </cell>
          <cell r="D2297" t="str">
            <v>9900T LARGE 200F200F</v>
          </cell>
          <cell r="F2297" t="str">
            <v>BALV</v>
          </cell>
          <cell r="G2297" t="str">
            <v>BRASS</v>
          </cell>
          <cell r="H2297">
            <v>590.29999999999995</v>
          </cell>
          <cell r="I2297">
            <v>0</v>
          </cell>
          <cell r="J2297">
            <v>42909</v>
          </cell>
          <cell r="K2297" t="str">
            <v>Italy</v>
          </cell>
          <cell r="L2297" t="str">
            <v>1</v>
          </cell>
        </row>
        <row r="2298">
          <cell r="A2298" t="str">
            <v>9900T 065 200M200F</v>
          </cell>
          <cell r="B2298" t="str">
            <v>ASMVIR1</v>
          </cell>
          <cell r="C2298" t="str">
            <v>N</v>
          </cell>
          <cell r="D2298" t="str">
            <v>9900T LARGE 200M200F</v>
          </cell>
          <cell r="F2298" t="str">
            <v>BALV</v>
          </cell>
          <cell r="G2298" t="str">
            <v>BRASS</v>
          </cell>
          <cell r="H2298">
            <v>590.29999999999995</v>
          </cell>
          <cell r="I2298">
            <v>0</v>
          </cell>
          <cell r="J2298">
            <v>42922</v>
          </cell>
          <cell r="K2298" t="str">
            <v>Italy</v>
          </cell>
          <cell r="L2298" t="str">
            <v>1</v>
          </cell>
        </row>
        <row r="2299">
          <cell r="A2299" t="str">
            <v>9900T 065 200M200M</v>
          </cell>
          <cell r="B2299" t="str">
            <v>ASMVIR1</v>
          </cell>
          <cell r="C2299" t="str">
            <v>N</v>
          </cell>
          <cell r="D2299" t="str">
            <v>9900IBV LARGE 200M200M</v>
          </cell>
          <cell r="F2299" t="str">
            <v>BALV</v>
          </cell>
          <cell r="G2299" t="str">
            <v>BRASS</v>
          </cell>
          <cell r="H2299">
            <v>590.29999999999995</v>
          </cell>
          <cell r="I2299">
            <v>0</v>
          </cell>
          <cell r="J2299">
            <v>44014</v>
          </cell>
          <cell r="K2299" t="str">
            <v>Italy</v>
          </cell>
          <cell r="L2299" t="str">
            <v>1</v>
          </cell>
        </row>
        <row r="2300">
          <cell r="A2300" t="str">
            <v>9900T 065 200M200S</v>
          </cell>
          <cell r="B2300" t="str">
            <v>ASMVIR1</v>
          </cell>
          <cell r="C2300" t="str">
            <v>N</v>
          </cell>
          <cell r="D2300" t="str">
            <v>9900IBV LARGE 200M200S</v>
          </cell>
          <cell r="F2300" t="str">
            <v>BALV</v>
          </cell>
          <cell r="G2300" t="str">
            <v>BRASS</v>
          </cell>
          <cell r="H2300">
            <v>590.29999999999995</v>
          </cell>
          <cell r="I2300">
            <v>0</v>
          </cell>
          <cell r="J2300">
            <v>42940</v>
          </cell>
          <cell r="K2300" t="str">
            <v>Italy</v>
          </cell>
          <cell r="L2300" t="str">
            <v>1</v>
          </cell>
        </row>
        <row r="2301">
          <cell r="A2301" t="str">
            <v>9900T 065 200S200S</v>
          </cell>
          <cell r="B2301" t="str">
            <v>ASMVIR1</v>
          </cell>
          <cell r="C2301" t="str">
            <v>N</v>
          </cell>
          <cell r="D2301" t="str">
            <v>9900IBV LARGE 200S200S</v>
          </cell>
          <cell r="F2301" t="str">
            <v>BALV</v>
          </cell>
          <cell r="G2301" t="str">
            <v>BRASS</v>
          </cell>
          <cell r="H2301">
            <v>590.29999999999995</v>
          </cell>
          <cell r="I2301">
            <v>0</v>
          </cell>
          <cell r="J2301">
            <v>42915</v>
          </cell>
          <cell r="K2301" t="str">
            <v>Italy</v>
          </cell>
          <cell r="L2301" t="str">
            <v>1</v>
          </cell>
        </row>
        <row r="2302">
          <cell r="A2302" t="str">
            <v>9907IBV-EE 050MIN</v>
          </cell>
          <cell r="B2302" t="str">
            <v>ASMVIR1</v>
          </cell>
          <cell r="C2302" t="str">
            <v>N</v>
          </cell>
          <cell r="D2302" t="str">
            <v>9907IBV-EE 050MIN</v>
          </cell>
          <cell r="F2302" t="str">
            <v>BALV</v>
          </cell>
          <cell r="G2302" t="str">
            <v>BRASS</v>
          </cell>
          <cell r="H2302">
            <v>201.82</v>
          </cell>
          <cell r="I2302">
            <v>0</v>
          </cell>
          <cell r="J2302">
            <v>44670</v>
          </cell>
          <cell r="K2302" t="str">
            <v>Italy</v>
          </cell>
          <cell r="L2302" t="str">
            <v>1</v>
          </cell>
        </row>
        <row r="2303">
          <cell r="A2303" t="str">
            <v>9907IBV-EE 075MIN</v>
          </cell>
          <cell r="B2303" t="str">
            <v>ASMVIR1</v>
          </cell>
          <cell r="C2303" t="str">
            <v>N</v>
          </cell>
          <cell r="D2303" t="str">
            <v>9907IBV-EE 075MIN</v>
          </cell>
          <cell r="F2303" t="str">
            <v>BALV</v>
          </cell>
          <cell r="G2303" t="str">
            <v>BRASS</v>
          </cell>
          <cell r="H2303">
            <v>214.97</v>
          </cell>
          <cell r="I2303">
            <v>0</v>
          </cell>
          <cell r="J2303">
            <v>44670</v>
          </cell>
          <cell r="K2303" t="str">
            <v>Italy</v>
          </cell>
          <cell r="L2303" t="str">
            <v>1</v>
          </cell>
        </row>
        <row r="2304">
          <cell r="A2304" t="str">
            <v>9907IBV-EE 075SML</v>
          </cell>
          <cell r="B2304" t="str">
            <v>ASMVIR1</v>
          </cell>
          <cell r="C2304" t="str">
            <v>N</v>
          </cell>
          <cell r="D2304" t="str">
            <v>9907IBV-EE 075SML</v>
          </cell>
          <cell r="F2304" t="str">
            <v>BALV</v>
          </cell>
          <cell r="G2304" t="str">
            <v>BRASS</v>
          </cell>
          <cell r="H2304">
            <v>263.13</v>
          </cell>
          <cell r="I2304">
            <v>0</v>
          </cell>
          <cell r="J2304">
            <v>44670</v>
          </cell>
          <cell r="K2304" t="str">
            <v>Italy</v>
          </cell>
          <cell r="L2304" t="str">
            <v>1</v>
          </cell>
        </row>
        <row r="2305">
          <cell r="A2305" t="str">
            <v>9907IBV-EE 100SML</v>
          </cell>
          <cell r="B2305" t="str">
            <v>ASMVIR1</v>
          </cell>
          <cell r="C2305" t="str">
            <v>N</v>
          </cell>
          <cell r="D2305" t="str">
            <v>9907IBV-EE 100SML</v>
          </cell>
          <cell r="F2305" t="str">
            <v>BALV</v>
          </cell>
          <cell r="G2305" t="str">
            <v>BRASS</v>
          </cell>
          <cell r="H2305">
            <v>292.23</v>
          </cell>
          <cell r="I2305">
            <v>0</v>
          </cell>
          <cell r="J2305">
            <v>44670</v>
          </cell>
          <cell r="K2305" t="str">
            <v>Italy</v>
          </cell>
          <cell r="L2305" t="str">
            <v>1</v>
          </cell>
        </row>
        <row r="2306">
          <cell r="A2306" t="str">
            <v>9907IBV-FF 050MIN</v>
          </cell>
          <cell r="B2306" t="str">
            <v>ASMVIR1</v>
          </cell>
          <cell r="C2306" t="str">
            <v>N</v>
          </cell>
          <cell r="D2306" t="str">
            <v>9907IBV-FF 050MIN</v>
          </cell>
          <cell r="F2306" t="str">
            <v>BALV</v>
          </cell>
          <cell r="G2306" t="str">
            <v>BRASS</v>
          </cell>
          <cell r="H2306">
            <v>201.82</v>
          </cell>
          <cell r="I2306">
            <v>0</v>
          </cell>
          <cell r="J2306">
            <v>42913</v>
          </cell>
          <cell r="K2306" t="str">
            <v>Italy</v>
          </cell>
          <cell r="L2306" t="str">
            <v>1</v>
          </cell>
        </row>
        <row r="2307">
          <cell r="A2307" t="str">
            <v>9907IBV-FF 075MIN</v>
          </cell>
          <cell r="B2307" t="str">
            <v>ASMVIR1</v>
          </cell>
          <cell r="C2307" t="str">
            <v>N</v>
          </cell>
          <cell r="D2307" t="str">
            <v>9907IBV-FF 075MIN</v>
          </cell>
          <cell r="F2307" t="str">
            <v>BALV</v>
          </cell>
          <cell r="G2307" t="str">
            <v>BRASS</v>
          </cell>
          <cell r="H2307">
            <v>214.97</v>
          </cell>
          <cell r="I2307">
            <v>0</v>
          </cell>
          <cell r="J2307">
            <v>42913</v>
          </cell>
          <cell r="K2307" t="str">
            <v>Italy</v>
          </cell>
          <cell r="L2307" t="str">
            <v>1</v>
          </cell>
        </row>
        <row r="2308">
          <cell r="A2308" t="str">
            <v>9907IBV-FF 075SML</v>
          </cell>
          <cell r="B2308" t="str">
            <v>ASMVIR1</v>
          </cell>
          <cell r="C2308" t="str">
            <v>N</v>
          </cell>
          <cell r="D2308" t="str">
            <v>9907IBV-FF 075SML</v>
          </cell>
          <cell r="F2308" t="str">
            <v>BALV</v>
          </cell>
          <cell r="G2308" t="str">
            <v>BRASS</v>
          </cell>
          <cell r="H2308">
            <v>263.13</v>
          </cell>
          <cell r="I2308">
            <v>0</v>
          </cell>
          <cell r="J2308">
            <v>42913</v>
          </cell>
          <cell r="K2308" t="str">
            <v>Italy</v>
          </cell>
          <cell r="L2308" t="str">
            <v>1</v>
          </cell>
        </row>
        <row r="2309">
          <cell r="A2309" t="str">
            <v>9907IBV-FF 100SML</v>
          </cell>
          <cell r="B2309" t="str">
            <v>ASMVIR1</v>
          </cell>
          <cell r="C2309" t="str">
            <v>N</v>
          </cell>
          <cell r="D2309" t="str">
            <v>9907IBV-FF 100SML</v>
          </cell>
          <cell r="F2309" t="str">
            <v>BALV</v>
          </cell>
          <cell r="G2309" t="str">
            <v>BRASS</v>
          </cell>
          <cell r="H2309">
            <v>292.23</v>
          </cell>
          <cell r="I2309">
            <v>0</v>
          </cell>
          <cell r="J2309">
            <v>42913</v>
          </cell>
          <cell r="K2309" t="str">
            <v>Italy</v>
          </cell>
          <cell r="L2309" t="str">
            <v>1</v>
          </cell>
        </row>
        <row r="2310">
          <cell r="A2310" t="str">
            <v>9907IBV-FF 125MED</v>
          </cell>
          <cell r="B2310" t="str">
            <v>ASMVIR1</v>
          </cell>
          <cell r="C2310" t="str">
            <v>N</v>
          </cell>
          <cell r="D2310" t="str">
            <v>9907IBV-FF 125MED</v>
          </cell>
          <cell r="F2310" t="str">
            <v>BALV</v>
          </cell>
          <cell r="G2310" t="str">
            <v>BRASS</v>
          </cell>
          <cell r="H2310">
            <v>515.12</v>
          </cell>
          <cell r="I2310">
            <v>0</v>
          </cell>
          <cell r="J2310">
            <v>42913</v>
          </cell>
          <cell r="K2310" t="str">
            <v>Italy</v>
          </cell>
          <cell r="L2310" t="str">
            <v>1</v>
          </cell>
        </row>
        <row r="2311">
          <cell r="A2311" t="str">
            <v>9907IBV-FF 125SML</v>
          </cell>
          <cell r="B2311" t="str">
            <v>ASMVIR1</v>
          </cell>
          <cell r="C2311" t="str">
            <v>N</v>
          </cell>
          <cell r="D2311" t="str">
            <v>9907IBV-FF 125SML</v>
          </cell>
          <cell r="F2311" t="str">
            <v>BALV</v>
          </cell>
          <cell r="G2311" t="str">
            <v>BRASS</v>
          </cell>
          <cell r="H2311">
            <v>332.77</v>
          </cell>
          <cell r="I2311">
            <v>0</v>
          </cell>
          <cell r="J2311">
            <v>42913</v>
          </cell>
          <cell r="K2311" t="str">
            <v>Italy</v>
          </cell>
          <cell r="L2311" t="str">
            <v>1</v>
          </cell>
        </row>
        <row r="2312">
          <cell r="A2312" t="str">
            <v>9907IBV-FF 150MED</v>
          </cell>
          <cell r="B2312" t="str">
            <v>ASMVIR1</v>
          </cell>
          <cell r="C2312" t="str">
            <v>N</v>
          </cell>
          <cell r="D2312" t="str">
            <v>9907IBV-FF 150MED</v>
          </cell>
          <cell r="F2312" t="str">
            <v>BALV</v>
          </cell>
          <cell r="G2312" t="str">
            <v>BRASS</v>
          </cell>
          <cell r="H2312">
            <v>571.48</v>
          </cell>
          <cell r="I2312">
            <v>0</v>
          </cell>
          <cell r="J2312">
            <v>42913</v>
          </cell>
          <cell r="K2312" t="str">
            <v>Italy</v>
          </cell>
          <cell r="L2312" t="str">
            <v>1</v>
          </cell>
        </row>
        <row r="2313">
          <cell r="A2313" t="str">
            <v>9907IBV-FF 200LRG</v>
          </cell>
          <cell r="B2313" t="str">
            <v>ASMVIR1</v>
          </cell>
          <cell r="C2313" t="str">
            <v>N</v>
          </cell>
          <cell r="D2313" t="str">
            <v>9907IBV-FF 200LRG</v>
          </cell>
          <cell r="F2313" t="str">
            <v>BALV</v>
          </cell>
          <cell r="G2313" t="str">
            <v>BRASS</v>
          </cell>
          <cell r="H2313">
            <v>1390.25</v>
          </cell>
          <cell r="I2313">
            <v>0</v>
          </cell>
          <cell r="J2313">
            <v>42913</v>
          </cell>
          <cell r="K2313" t="str">
            <v>Italy</v>
          </cell>
          <cell r="L2313" t="str">
            <v>1</v>
          </cell>
        </row>
        <row r="2314">
          <cell r="A2314" t="str">
            <v>9907IBV-FF 200MED</v>
          </cell>
          <cell r="B2314" t="str">
            <v>ASMVIR1</v>
          </cell>
          <cell r="C2314" t="str">
            <v>N</v>
          </cell>
          <cell r="D2314" t="str">
            <v>9907IBV-FF 200MED</v>
          </cell>
          <cell r="F2314" t="str">
            <v>BALV</v>
          </cell>
          <cell r="G2314" t="str">
            <v>BRASS</v>
          </cell>
          <cell r="H2314">
            <v>671.14</v>
          </cell>
          <cell r="I2314">
            <v>0</v>
          </cell>
          <cell r="J2314">
            <v>42913</v>
          </cell>
          <cell r="K2314" t="str">
            <v>Italy</v>
          </cell>
          <cell r="L2314" t="str">
            <v>1</v>
          </cell>
        </row>
        <row r="2315">
          <cell r="A2315" t="str">
            <v>9907IBV-ME 050MIN</v>
          </cell>
          <cell r="B2315" t="str">
            <v>ASMVIR1</v>
          </cell>
          <cell r="C2315" t="str">
            <v>N</v>
          </cell>
          <cell r="D2315" t="str">
            <v>9907IBV-ME 050MIN</v>
          </cell>
          <cell r="F2315" t="str">
            <v>BALV</v>
          </cell>
          <cell r="G2315" t="str">
            <v>BRASS</v>
          </cell>
          <cell r="H2315">
            <v>201.82</v>
          </cell>
          <cell r="I2315">
            <v>0</v>
          </cell>
          <cell r="J2315">
            <v>44670</v>
          </cell>
          <cell r="K2315" t="str">
            <v>Italy</v>
          </cell>
          <cell r="L2315" t="str">
            <v>1</v>
          </cell>
        </row>
        <row r="2316">
          <cell r="A2316" t="str">
            <v>9907IBV-ME 075MIN</v>
          </cell>
          <cell r="B2316" t="str">
            <v>ASMVIR1</v>
          </cell>
          <cell r="C2316" t="str">
            <v>N</v>
          </cell>
          <cell r="D2316" t="str">
            <v>9907IBV-ME 075MIN</v>
          </cell>
          <cell r="F2316" t="str">
            <v>BALV</v>
          </cell>
          <cell r="G2316" t="str">
            <v>BRASS</v>
          </cell>
          <cell r="H2316">
            <v>214.97</v>
          </cell>
          <cell r="I2316">
            <v>0</v>
          </cell>
          <cell r="J2316">
            <v>44670</v>
          </cell>
          <cell r="K2316" t="str">
            <v>Italy</v>
          </cell>
          <cell r="L2316" t="str">
            <v>1</v>
          </cell>
        </row>
        <row r="2317">
          <cell r="A2317" t="str">
            <v>9907IBV-ME 075SML</v>
          </cell>
          <cell r="B2317" t="str">
            <v>ASMVIR1</v>
          </cell>
          <cell r="C2317" t="str">
            <v>N</v>
          </cell>
          <cell r="D2317" t="str">
            <v>9907IBV-ME 075SML</v>
          </cell>
          <cell r="F2317" t="str">
            <v>BALV</v>
          </cell>
          <cell r="G2317" t="str">
            <v>BRASS</v>
          </cell>
          <cell r="H2317">
            <v>263.13</v>
          </cell>
          <cell r="I2317">
            <v>0</v>
          </cell>
          <cell r="J2317">
            <v>44670</v>
          </cell>
          <cell r="K2317" t="str">
            <v>Italy</v>
          </cell>
          <cell r="L2317" t="str">
            <v>1</v>
          </cell>
        </row>
        <row r="2318">
          <cell r="A2318" t="str">
            <v>9907IBV-ME 100SML</v>
          </cell>
          <cell r="B2318" t="str">
            <v>ASMVIR1</v>
          </cell>
          <cell r="C2318" t="str">
            <v>N</v>
          </cell>
          <cell r="D2318" t="str">
            <v>9907IBV-ME 100SML</v>
          </cell>
          <cell r="F2318" t="str">
            <v>BALV</v>
          </cell>
          <cell r="G2318" t="str">
            <v>BRASS</v>
          </cell>
          <cell r="H2318">
            <v>292.23</v>
          </cell>
          <cell r="I2318">
            <v>0</v>
          </cell>
          <cell r="J2318">
            <v>44670</v>
          </cell>
          <cell r="K2318" t="str">
            <v>Italy</v>
          </cell>
          <cell r="L2318" t="str">
            <v>1</v>
          </cell>
        </row>
        <row r="2319">
          <cell r="A2319" t="str">
            <v>9907IBV-ME 125MED</v>
          </cell>
          <cell r="B2319" t="str">
            <v>ASMVIR1</v>
          </cell>
          <cell r="C2319" t="str">
            <v>N</v>
          </cell>
          <cell r="D2319" t="str">
            <v>9907IBV-ME 125MED</v>
          </cell>
          <cell r="F2319" t="str">
            <v>BALV</v>
          </cell>
          <cell r="G2319" t="str">
            <v>BRASS</v>
          </cell>
          <cell r="H2319">
            <v>515.12</v>
          </cell>
          <cell r="I2319">
            <v>0</v>
          </cell>
          <cell r="J2319">
            <v>44670</v>
          </cell>
          <cell r="K2319" t="str">
            <v>Italy</v>
          </cell>
          <cell r="L2319" t="str">
            <v>1</v>
          </cell>
        </row>
        <row r="2320">
          <cell r="A2320" t="str">
            <v>9907IBV-ME 125SML</v>
          </cell>
          <cell r="B2320" t="str">
            <v>ASMVIR1</v>
          </cell>
          <cell r="C2320" t="str">
            <v>N</v>
          </cell>
          <cell r="D2320" t="str">
            <v>9907IBV-ME 125SML</v>
          </cell>
          <cell r="F2320" t="str">
            <v>BALV</v>
          </cell>
          <cell r="G2320" t="str">
            <v>BRASS</v>
          </cell>
          <cell r="H2320">
            <v>332.77</v>
          </cell>
          <cell r="I2320">
            <v>0</v>
          </cell>
          <cell r="J2320">
            <v>44670</v>
          </cell>
          <cell r="K2320" t="str">
            <v>Italy</v>
          </cell>
          <cell r="L2320" t="str">
            <v>1</v>
          </cell>
        </row>
        <row r="2321">
          <cell r="A2321" t="str">
            <v>9907IBV-ME 150MED</v>
          </cell>
          <cell r="B2321" t="str">
            <v>ASMVIR1</v>
          </cell>
          <cell r="C2321" t="str">
            <v>N</v>
          </cell>
          <cell r="D2321" t="str">
            <v>9907IBV-ME 150MED</v>
          </cell>
          <cell r="F2321" t="str">
            <v>BALV</v>
          </cell>
          <cell r="G2321" t="str">
            <v>BRASS</v>
          </cell>
          <cell r="H2321">
            <v>571.48</v>
          </cell>
          <cell r="I2321">
            <v>0</v>
          </cell>
          <cell r="J2321">
            <v>44670</v>
          </cell>
          <cell r="K2321" t="str">
            <v>Italy</v>
          </cell>
          <cell r="L2321" t="str">
            <v>1</v>
          </cell>
        </row>
        <row r="2322">
          <cell r="A2322" t="str">
            <v>9907IBV-ME 200MED</v>
          </cell>
          <cell r="B2322" t="str">
            <v>ASMVIR1</v>
          </cell>
          <cell r="C2322" t="str">
            <v>N</v>
          </cell>
          <cell r="D2322" t="str">
            <v>9907IBV-ME 200MED</v>
          </cell>
          <cell r="F2322" t="str">
            <v>BALV</v>
          </cell>
          <cell r="G2322" t="str">
            <v>BRASS</v>
          </cell>
          <cell r="H2322">
            <v>671.14</v>
          </cell>
          <cell r="I2322">
            <v>0</v>
          </cell>
          <cell r="J2322">
            <v>44670</v>
          </cell>
          <cell r="K2322" t="str">
            <v>Italy</v>
          </cell>
          <cell r="L2322" t="str">
            <v>1</v>
          </cell>
        </row>
        <row r="2323">
          <cell r="A2323" t="str">
            <v>9907IBV-MF 050MIN</v>
          </cell>
          <cell r="B2323" t="str">
            <v>ASMVIR1</v>
          </cell>
          <cell r="C2323" t="str">
            <v>N</v>
          </cell>
          <cell r="D2323" t="str">
            <v>9907IBV-MF 050MIN</v>
          </cell>
          <cell r="F2323" t="str">
            <v>BALV</v>
          </cell>
          <cell r="G2323" t="str">
            <v>BRASS</v>
          </cell>
          <cell r="H2323">
            <v>201.82</v>
          </cell>
          <cell r="I2323">
            <v>281</v>
          </cell>
          <cell r="J2323">
            <v>42909</v>
          </cell>
          <cell r="K2323" t="str">
            <v>Italy</v>
          </cell>
          <cell r="L2323" t="str">
            <v>1</v>
          </cell>
        </row>
        <row r="2324">
          <cell r="A2324" t="str">
            <v>9907IBV-MF 075MIN</v>
          </cell>
          <cell r="B2324" t="str">
            <v>ASMVIR1</v>
          </cell>
          <cell r="C2324" t="str">
            <v>N</v>
          </cell>
          <cell r="D2324" t="str">
            <v>9907IBV-MF 075MIN</v>
          </cell>
          <cell r="F2324" t="str">
            <v>BALV</v>
          </cell>
          <cell r="G2324" t="str">
            <v>BRASS</v>
          </cell>
          <cell r="H2324">
            <v>214.97</v>
          </cell>
          <cell r="I2324">
            <v>0</v>
          </cell>
          <cell r="J2324">
            <v>42909</v>
          </cell>
          <cell r="K2324" t="str">
            <v>Italy</v>
          </cell>
          <cell r="L2324" t="str">
            <v>1</v>
          </cell>
        </row>
        <row r="2325">
          <cell r="A2325" t="str">
            <v>9907IBV-MF 075SML</v>
          </cell>
          <cell r="B2325" t="str">
            <v>ASMVIR1</v>
          </cell>
          <cell r="C2325" t="str">
            <v>N</v>
          </cell>
          <cell r="D2325" t="str">
            <v>9907IBV-MF 075SML</v>
          </cell>
          <cell r="F2325" t="str">
            <v>BALV</v>
          </cell>
          <cell r="G2325" t="str">
            <v>BRASS</v>
          </cell>
          <cell r="H2325">
            <v>263.13</v>
          </cell>
          <cell r="I2325">
            <v>281</v>
          </cell>
          <cell r="J2325">
            <v>42909</v>
          </cell>
          <cell r="K2325" t="str">
            <v>Italy</v>
          </cell>
          <cell r="L2325" t="str">
            <v>1</v>
          </cell>
        </row>
        <row r="2326">
          <cell r="A2326" t="str">
            <v>9907IBV-MF 100SML</v>
          </cell>
          <cell r="B2326" t="str">
            <v>ASMVIR1</v>
          </cell>
          <cell r="C2326" t="str">
            <v>N</v>
          </cell>
          <cell r="D2326" t="str">
            <v>9907IBV-MF 100SML</v>
          </cell>
          <cell r="F2326" t="str">
            <v>BALV</v>
          </cell>
          <cell r="G2326" t="str">
            <v>BRASS</v>
          </cell>
          <cell r="H2326">
            <v>292.23</v>
          </cell>
          <cell r="I2326">
            <v>0</v>
          </cell>
          <cell r="J2326">
            <v>42909</v>
          </cell>
          <cell r="K2326" t="str">
            <v>Italy</v>
          </cell>
          <cell r="L2326" t="str">
            <v>1</v>
          </cell>
        </row>
        <row r="2327">
          <cell r="A2327" t="str">
            <v>9907IBV-MF 125MED</v>
          </cell>
          <cell r="B2327" t="str">
            <v>ASMVIR1</v>
          </cell>
          <cell r="C2327" t="str">
            <v>N</v>
          </cell>
          <cell r="D2327" t="str">
            <v>9907IBV-MF 125MED</v>
          </cell>
          <cell r="F2327" t="str">
            <v>BALV</v>
          </cell>
          <cell r="G2327" t="str">
            <v>BRASS</v>
          </cell>
          <cell r="H2327">
            <v>515.12</v>
          </cell>
          <cell r="I2327">
            <v>0</v>
          </cell>
          <cell r="J2327">
            <v>42913</v>
          </cell>
          <cell r="K2327" t="str">
            <v>Italy</v>
          </cell>
          <cell r="L2327" t="str">
            <v>1</v>
          </cell>
        </row>
        <row r="2328">
          <cell r="A2328" t="str">
            <v>9907IBV-MF 125SML</v>
          </cell>
          <cell r="B2328" t="str">
            <v>ASMVIR1</v>
          </cell>
          <cell r="C2328" t="str">
            <v>N</v>
          </cell>
          <cell r="D2328" t="str">
            <v>9907IBV-MF 125SML</v>
          </cell>
          <cell r="F2328" t="str">
            <v>BALV</v>
          </cell>
          <cell r="G2328" t="str">
            <v>BRASS</v>
          </cell>
          <cell r="H2328">
            <v>332.77</v>
          </cell>
          <cell r="I2328">
            <v>0</v>
          </cell>
          <cell r="J2328">
            <v>42909</v>
          </cell>
          <cell r="K2328" t="str">
            <v>Italy</v>
          </cell>
          <cell r="L2328" t="str">
            <v>1</v>
          </cell>
        </row>
        <row r="2329">
          <cell r="A2329" t="str">
            <v>9907IBV-MF 150MED</v>
          </cell>
          <cell r="B2329" t="str">
            <v>ASMVIR1</v>
          </cell>
          <cell r="C2329" t="str">
            <v>N</v>
          </cell>
          <cell r="D2329" t="str">
            <v>9907IBV-MF 150MED</v>
          </cell>
          <cell r="F2329" t="str">
            <v>BALV</v>
          </cell>
          <cell r="G2329" t="str">
            <v>BRASS</v>
          </cell>
          <cell r="H2329">
            <v>571.48</v>
          </cell>
          <cell r="I2329">
            <v>0</v>
          </cell>
          <cell r="J2329">
            <v>42913</v>
          </cell>
          <cell r="K2329" t="str">
            <v>Italy</v>
          </cell>
          <cell r="L2329" t="str">
            <v>1</v>
          </cell>
        </row>
        <row r="2330">
          <cell r="A2330" t="str">
            <v>9907IBV-MF 200LRG</v>
          </cell>
          <cell r="B2330" t="str">
            <v>ASMVIR1</v>
          </cell>
          <cell r="C2330" t="str">
            <v>N</v>
          </cell>
          <cell r="D2330" t="str">
            <v>9907IBV-MF 200LRG</v>
          </cell>
          <cell r="F2330" t="str">
            <v>BALV</v>
          </cell>
          <cell r="G2330" t="str">
            <v>BRASS</v>
          </cell>
          <cell r="H2330">
            <v>1390.25</v>
          </cell>
          <cell r="I2330">
            <v>0</v>
          </cell>
          <cell r="J2330">
            <v>42913</v>
          </cell>
          <cell r="K2330" t="str">
            <v>Italy</v>
          </cell>
          <cell r="L2330" t="str">
            <v>1</v>
          </cell>
        </row>
        <row r="2331">
          <cell r="A2331" t="str">
            <v>9907IBV-MF 200MED</v>
          </cell>
          <cell r="B2331" t="str">
            <v>ASMVIR1</v>
          </cell>
          <cell r="C2331" t="str">
            <v>N</v>
          </cell>
          <cell r="D2331" t="str">
            <v>9907IBV-MF 200MED</v>
          </cell>
          <cell r="F2331" t="str">
            <v>BALV</v>
          </cell>
          <cell r="G2331" t="str">
            <v>BRASS</v>
          </cell>
          <cell r="H2331">
            <v>671.14</v>
          </cell>
          <cell r="I2331">
            <v>0</v>
          </cell>
          <cell r="J2331">
            <v>42913</v>
          </cell>
          <cell r="K2331" t="str">
            <v>Italy</v>
          </cell>
          <cell r="L2331" t="str">
            <v>1</v>
          </cell>
        </row>
        <row r="2332">
          <cell r="A2332" t="str">
            <v>9907IBV-MP 050MIN</v>
          </cell>
          <cell r="B2332" t="str">
            <v>ASMVIR1</v>
          </cell>
          <cell r="C2332" t="str">
            <v>N</v>
          </cell>
          <cell r="D2332" t="str">
            <v>9907IBV-MP 050MIN</v>
          </cell>
          <cell r="F2332" t="str">
            <v>BALV</v>
          </cell>
          <cell r="G2332" t="str">
            <v>BRASS</v>
          </cell>
          <cell r="H2332">
            <v>211.9</v>
          </cell>
          <cell r="I2332">
            <v>0</v>
          </cell>
          <cell r="J2332">
            <v>43650</v>
          </cell>
          <cell r="K2332" t="str">
            <v>Italy</v>
          </cell>
          <cell r="L2332" t="str">
            <v>1</v>
          </cell>
        </row>
        <row r="2333">
          <cell r="A2333" t="str">
            <v>9907IBV-MP 075MIN</v>
          </cell>
          <cell r="B2333" t="str">
            <v>ASMVIR1</v>
          </cell>
          <cell r="C2333" t="str">
            <v>N</v>
          </cell>
          <cell r="D2333" t="str">
            <v>9907IBV-MP 075MIN</v>
          </cell>
          <cell r="F2333" t="str">
            <v>BALV</v>
          </cell>
          <cell r="G2333" t="str">
            <v>BRASS</v>
          </cell>
          <cell r="H2333">
            <v>225.71</v>
          </cell>
          <cell r="I2333">
            <v>0</v>
          </cell>
          <cell r="J2333">
            <v>43650</v>
          </cell>
          <cell r="K2333" t="str">
            <v>Italy</v>
          </cell>
          <cell r="L2333" t="str">
            <v>1</v>
          </cell>
        </row>
        <row r="2334">
          <cell r="A2334" t="str">
            <v>9907IBV-MP 075SML</v>
          </cell>
          <cell r="B2334" t="str">
            <v>ASMVIR1</v>
          </cell>
          <cell r="C2334" t="str">
            <v>N</v>
          </cell>
          <cell r="D2334" t="str">
            <v>9907IBV-MP 075SML</v>
          </cell>
          <cell r="F2334" t="str">
            <v>BALV</v>
          </cell>
          <cell r="G2334" t="str">
            <v>BRASS</v>
          </cell>
          <cell r="H2334">
            <v>276.29000000000002</v>
          </cell>
          <cell r="I2334">
            <v>0</v>
          </cell>
          <cell r="J2334">
            <v>43650</v>
          </cell>
          <cell r="K2334" t="str">
            <v>Italy</v>
          </cell>
          <cell r="L2334" t="str">
            <v>1</v>
          </cell>
        </row>
        <row r="2335">
          <cell r="A2335" t="str">
            <v>9907IBV-MP 100SML</v>
          </cell>
          <cell r="B2335" t="str">
            <v>ASMVIR1</v>
          </cell>
          <cell r="C2335" t="str">
            <v>N</v>
          </cell>
          <cell r="D2335" t="str">
            <v>9907IBV-MP 100SML</v>
          </cell>
          <cell r="F2335" t="str">
            <v>BALV</v>
          </cell>
          <cell r="G2335" t="str">
            <v>BRASS</v>
          </cell>
          <cell r="H2335">
            <v>306.85000000000002</v>
          </cell>
          <cell r="I2335">
            <v>0</v>
          </cell>
          <cell r="J2335">
            <v>43650</v>
          </cell>
          <cell r="K2335" t="str">
            <v>Italy</v>
          </cell>
          <cell r="L2335" t="str">
            <v>1</v>
          </cell>
        </row>
        <row r="2336">
          <cell r="A2336" t="str">
            <v>9907IBV-MP 125MED</v>
          </cell>
          <cell r="B2336" t="str">
            <v>ASMVIR1</v>
          </cell>
          <cell r="C2336" t="str">
            <v>N</v>
          </cell>
          <cell r="D2336" t="str">
            <v>9907IBV-MP 125MED</v>
          </cell>
          <cell r="F2336" t="str">
            <v>BALV</v>
          </cell>
          <cell r="G2336" t="str">
            <v>BRASS</v>
          </cell>
          <cell r="H2336">
            <v>540.87</v>
          </cell>
          <cell r="I2336">
            <v>0</v>
          </cell>
          <cell r="J2336">
            <v>43650</v>
          </cell>
          <cell r="K2336" t="str">
            <v>Italy</v>
          </cell>
          <cell r="L2336" t="str">
            <v>1</v>
          </cell>
        </row>
        <row r="2337">
          <cell r="A2337" t="str">
            <v>9907IBV-MP 125SML</v>
          </cell>
          <cell r="B2337" t="str">
            <v>ASMVIR1</v>
          </cell>
          <cell r="C2337" t="str">
            <v>N</v>
          </cell>
          <cell r="D2337" t="str">
            <v>9907IBV-MP 125SML</v>
          </cell>
          <cell r="F2337" t="str">
            <v>BALV</v>
          </cell>
          <cell r="G2337" t="str">
            <v>BRASS</v>
          </cell>
          <cell r="H2337">
            <v>349.42</v>
          </cell>
          <cell r="I2337">
            <v>0</v>
          </cell>
          <cell r="J2337">
            <v>43650</v>
          </cell>
          <cell r="K2337" t="str">
            <v>Italy</v>
          </cell>
          <cell r="L2337" t="str">
            <v>1</v>
          </cell>
        </row>
        <row r="2338">
          <cell r="A2338" t="str">
            <v>9907IBV-MP 150MED</v>
          </cell>
          <cell r="B2338" t="str">
            <v>ASMVIR1</v>
          </cell>
          <cell r="C2338" t="str">
            <v>N</v>
          </cell>
          <cell r="D2338" t="str">
            <v>9907IBV-MP 150MED</v>
          </cell>
          <cell r="F2338" t="str">
            <v>BALV</v>
          </cell>
          <cell r="G2338" t="str">
            <v>BRASS</v>
          </cell>
          <cell r="H2338">
            <v>600.05999999999995</v>
          </cell>
          <cell r="I2338">
            <v>0</v>
          </cell>
          <cell r="J2338">
            <v>43650</v>
          </cell>
          <cell r="K2338" t="str">
            <v>Italy</v>
          </cell>
          <cell r="L2338" t="str">
            <v>1</v>
          </cell>
        </row>
        <row r="2339">
          <cell r="A2339" t="str">
            <v>9907IBV-MP 200MED</v>
          </cell>
          <cell r="B2339" t="str">
            <v>ASMVIR1</v>
          </cell>
          <cell r="C2339" t="str">
            <v>N</v>
          </cell>
          <cell r="D2339" t="str">
            <v>9907IBV-MP 200MED</v>
          </cell>
          <cell r="F2339" t="str">
            <v>BALV</v>
          </cell>
          <cell r="G2339" t="str">
            <v>BRASS</v>
          </cell>
          <cell r="H2339">
            <v>704.72</v>
          </cell>
          <cell r="I2339">
            <v>0</v>
          </cell>
          <cell r="J2339">
            <v>43650</v>
          </cell>
          <cell r="K2339" t="str">
            <v>Italy</v>
          </cell>
          <cell r="L2339" t="str">
            <v>1</v>
          </cell>
        </row>
        <row r="2340">
          <cell r="A2340" t="str">
            <v>9907IBV-MS 050MIN</v>
          </cell>
          <cell r="B2340" t="str">
            <v>ASMVIR1</v>
          </cell>
          <cell r="C2340" t="str">
            <v>N</v>
          </cell>
          <cell r="D2340" t="str">
            <v>9907IBV-MS 050MIN</v>
          </cell>
          <cell r="F2340" t="str">
            <v>BALV</v>
          </cell>
          <cell r="G2340" t="str">
            <v>BRASS</v>
          </cell>
          <cell r="H2340">
            <v>201.82</v>
          </cell>
          <cell r="I2340">
            <v>0</v>
          </cell>
          <cell r="J2340">
            <v>42907</v>
          </cell>
          <cell r="K2340" t="str">
            <v>Italy</v>
          </cell>
          <cell r="L2340" t="str">
            <v>1</v>
          </cell>
        </row>
        <row r="2341">
          <cell r="A2341" t="str">
            <v>9907IBV-MS 075MIN</v>
          </cell>
          <cell r="B2341" t="str">
            <v>ASMVIR1</v>
          </cell>
          <cell r="C2341" t="str">
            <v>N</v>
          </cell>
          <cell r="D2341" t="str">
            <v>9907IBV-MS 075MIN</v>
          </cell>
          <cell r="F2341" t="str">
            <v>BALV</v>
          </cell>
          <cell r="G2341" t="str">
            <v>BRASS</v>
          </cell>
          <cell r="H2341">
            <v>214.97</v>
          </cell>
          <cell r="I2341">
            <v>0</v>
          </cell>
          <cell r="J2341">
            <v>42907</v>
          </cell>
          <cell r="K2341" t="str">
            <v>Italy</v>
          </cell>
          <cell r="L2341" t="str">
            <v>1</v>
          </cell>
        </row>
        <row r="2342">
          <cell r="A2342" t="str">
            <v>9907IBV-MS 075SML</v>
          </cell>
          <cell r="B2342" t="str">
            <v>ASMVIR1</v>
          </cell>
          <cell r="C2342" t="str">
            <v>N</v>
          </cell>
          <cell r="D2342" t="str">
            <v>9907IBV-MS 075SML</v>
          </cell>
          <cell r="F2342" t="str">
            <v>BALV</v>
          </cell>
          <cell r="G2342" t="str">
            <v>BRASS</v>
          </cell>
          <cell r="H2342">
            <v>263.13</v>
          </cell>
          <cell r="I2342">
            <v>0</v>
          </cell>
          <cell r="J2342">
            <v>42907</v>
          </cell>
          <cell r="K2342" t="str">
            <v>Italy</v>
          </cell>
          <cell r="L2342" t="str">
            <v>1</v>
          </cell>
        </row>
        <row r="2343">
          <cell r="A2343" t="str">
            <v>9907IBV-MS 100SML</v>
          </cell>
          <cell r="B2343" t="str">
            <v>ASMVIR1</v>
          </cell>
          <cell r="C2343" t="str">
            <v>N</v>
          </cell>
          <cell r="D2343" t="str">
            <v>9907IBV-MS 100SML</v>
          </cell>
          <cell r="F2343" t="str">
            <v>BALV</v>
          </cell>
          <cell r="G2343" t="str">
            <v>BRASS</v>
          </cell>
          <cell r="H2343">
            <v>292.23</v>
          </cell>
          <cell r="I2343">
            <v>0</v>
          </cell>
          <cell r="J2343">
            <v>42907</v>
          </cell>
          <cell r="K2343" t="str">
            <v>Italy</v>
          </cell>
          <cell r="L2343" t="str">
            <v>1</v>
          </cell>
        </row>
        <row r="2344">
          <cell r="A2344" t="str">
            <v>9907IBV-MS 125MED</v>
          </cell>
          <cell r="B2344" t="str">
            <v>ASMVIR1</v>
          </cell>
          <cell r="C2344" t="str">
            <v>N</v>
          </cell>
          <cell r="D2344" t="str">
            <v>9907IBV-MS 125MED</v>
          </cell>
          <cell r="F2344" t="str">
            <v>BALV</v>
          </cell>
          <cell r="G2344" t="str">
            <v>BRASS</v>
          </cell>
          <cell r="H2344">
            <v>515.12</v>
          </cell>
          <cell r="I2344">
            <v>0</v>
          </cell>
          <cell r="J2344">
            <v>42908</v>
          </cell>
          <cell r="K2344" t="str">
            <v>Italy</v>
          </cell>
          <cell r="L2344" t="str">
            <v>1</v>
          </cell>
        </row>
        <row r="2345">
          <cell r="A2345" t="str">
            <v>9907IBV-MS 125SML</v>
          </cell>
          <cell r="B2345" t="str">
            <v>ASMVIR1</v>
          </cell>
          <cell r="C2345" t="str">
            <v>N</v>
          </cell>
          <cell r="D2345" t="str">
            <v>9907IBV-MS 125SML</v>
          </cell>
          <cell r="F2345" t="str">
            <v>BALV</v>
          </cell>
          <cell r="G2345" t="str">
            <v>BRASS</v>
          </cell>
          <cell r="H2345">
            <v>332.77</v>
          </cell>
          <cell r="I2345">
            <v>0</v>
          </cell>
          <cell r="J2345">
            <v>42907</v>
          </cell>
          <cell r="K2345" t="str">
            <v>Italy</v>
          </cell>
          <cell r="L2345" t="str">
            <v>1</v>
          </cell>
        </row>
        <row r="2346">
          <cell r="A2346" t="str">
            <v>9907IBV-MS 150MED</v>
          </cell>
          <cell r="B2346" t="str">
            <v>ASMVIR1</v>
          </cell>
          <cell r="C2346" t="str">
            <v>N</v>
          </cell>
          <cell r="D2346" t="str">
            <v>9907IBV-MS 150MED</v>
          </cell>
          <cell r="F2346" t="str">
            <v>BALV</v>
          </cell>
          <cell r="G2346" t="str">
            <v>BRASS</v>
          </cell>
          <cell r="H2346">
            <v>571.48</v>
          </cell>
          <cell r="I2346">
            <v>0</v>
          </cell>
          <cell r="J2346">
            <v>42908</v>
          </cell>
          <cell r="K2346" t="str">
            <v>Italy</v>
          </cell>
          <cell r="L2346" t="str">
            <v>1</v>
          </cell>
        </row>
        <row r="2347">
          <cell r="A2347" t="str">
            <v>9907IBV-MS 200LRG</v>
          </cell>
          <cell r="B2347" t="str">
            <v>ASMVIR1</v>
          </cell>
          <cell r="C2347" t="str">
            <v>N</v>
          </cell>
          <cell r="D2347" t="str">
            <v>9907IBV-MS 200LRG</v>
          </cell>
          <cell r="F2347" t="str">
            <v>BALV</v>
          </cell>
          <cell r="G2347" t="str">
            <v>BRASS</v>
          </cell>
          <cell r="H2347">
            <v>1390.25</v>
          </cell>
          <cell r="I2347">
            <v>0</v>
          </cell>
          <cell r="J2347">
            <v>42909</v>
          </cell>
          <cell r="K2347" t="str">
            <v>Italy</v>
          </cell>
          <cell r="L2347" t="str">
            <v>1</v>
          </cell>
        </row>
        <row r="2348">
          <cell r="A2348" t="str">
            <v>9907IBV-MS 200MED</v>
          </cell>
          <cell r="B2348" t="str">
            <v>ASMVIR1</v>
          </cell>
          <cell r="C2348" t="str">
            <v>N</v>
          </cell>
          <cell r="D2348" t="str">
            <v>9907IBV-MS 200MED</v>
          </cell>
          <cell r="F2348" t="str">
            <v>BALV</v>
          </cell>
          <cell r="G2348" t="str">
            <v>BRASS</v>
          </cell>
          <cell r="H2348">
            <v>671.14</v>
          </cell>
          <cell r="I2348">
            <v>0</v>
          </cell>
          <cell r="J2348">
            <v>42909</v>
          </cell>
          <cell r="K2348" t="str">
            <v>Italy</v>
          </cell>
          <cell r="L2348" t="str">
            <v>1</v>
          </cell>
        </row>
        <row r="2349">
          <cell r="A2349" t="str">
            <v>9907IBV-PP 050MIN</v>
          </cell>
          <cell r="B2349" t="str">
            <v>ASMVIR1</v>
          </cell>
          <cell r="C2349" t="str">
            <v>N</v>
          </cell>
          <cell r="D2349" t="str">
            <v>9907IBV-PP 050MIN</v>
          </cell>
          <cell r="F2349" t="str">
            <v>BALV</v>
          </cell>
          <cell r="G2349" t="str">
            <v>BRASS</v>
          </cell>
          <cell r="H2349">
            <v>211.9</v>
          </cell>
          <cell r="I2349">
            <v>0</v>
          </cell>
          <cell r="J2349">
            <v>44670</v>
          </cell>
          <cell r="K2349" t="str">
            <v>Italy</v>
          </cell>
          <cell r="L2349" t="str">
            <v>1</v>
          </cell>
        </row>
        <row r="2350">
          <cell r="A2350" t="str">
            <v>9907IBV-PP 075SML</v>
          </cell>
          <cell r="B2350" t="str">
            <v>ASMVIR1</v>
          </cell>
          <cell r="C2350" t="str">
            <v>N</v>
          </cell>
          <cell r="D2350" t="str">
            <v>9907IBV-PP 075SML</v>
          </cell>
          <cell r="F2350" t="str">
            <v>BALV</v>
          </cell>
          <cell r="G2350" t="str">
            <v>BRASS</v>
          </cell>
          <cell r="H2350">
            <v>276.29000000000002</v>
          </cell>
          <cell r="I2350">
            <v>0</v>
          </cell>
          <cell r="J2350">
            <v>44670</v>
          </cell>
          <cell r="K2350" t="str">
            <v>Italy</v>
          </cell>
          <cell r="L2350" t="str">
            <v>1</v>
          </cell>
        </row>
        <row r="2351">
          <cell r="A2351" t="str">
            <v>9907IBV-PP 100SML</v>
          </cell>
          <cell r="B2351" t="str">
            <v>ASMVIR1</v>
          </cell>
          <cell r="C2351" t="str">
            <v>N</v>
          </cell>
          <cell r="D2351" t="str">
            <v>9907IBV-PP 100SML</v>
          </cell>
          <cell r="F2351" t="str">
            <v>BALV</v>
          </cell>
          <cell r="G2351" t="str">
            <v>BRASS</v>
          </cell>
          <cell r="H2351">
            <v>306.85000000000002</v>
          </cell>
          <cell r="I2351">
            <v>0</v>
          </cell>
          <cell r="J2351">
            <v>44670</v>
          </cell>
          <cell r="K2351" t="str">
            <v>Italy</v>
          </cell>
          <cell r="L2351" t="str">
            <v>1</v>
          </cell>
        </row>
        <row r="2352">
          <cell r="A2352" t="str">
            <v>9907IBV-PP 125MED</v>
          </cell>
          <cell r="B2352" t="str">
            <v>ASMVIR1</v>
          </cell>
          <cell r="C2352" t="str">
            <v>N</v>
          </cell>
          <cell r="D2352" t="str">
            <v>9907IBV-PP 125MED</v>
          </cell>
          <cell r="F2352" t="str">
            <v>BALV</v>
          </cell>
          <cell r="G2352" t="str">
            <v>BRASS</v>
          </cell>
          <cell r="H2352">
            <v>540.87</v>
          </cell>
          <cell r="I2352">
            <v>0</v>
          </cell>
          <cell r="J2352">
            <v>43658</v>
          </cell>
          <cell r="K2352" t="str">
            <v>Italy</v>
          </cell>
          <cell r="L2352" t="str">
            <v>1</v>
          </cell>
        </row>
        <row r="2353">
          <cell r="A2353" t="str">
            <v>9907IBV-PP 150MED</v>
          </cell>
          <cell r="B2353" t="str">
            <v>ASMVIR1</v>
          </cell>
          <cell r="C2353" t="str">
            <v>N</v>
          </cell>
          <cell r="D2353" t="str">
            <v>9907IBV-PP 150MED</v>
          </cell>
          <cell r="F2353" t="str">
            <v>BALV</v>
          </cell>
          <cell r="G2353" t="str">
            <v>BRASS</v>
          </cell>
          <cell r="H2353">
            <v>600.05999999999995</v>
          </cell>
          <cell r="I2353">
            <v>0</v>
          </cell>
          <cell r="J2353">
            <v>44670</v>
          </cell>
          <cell r="K2353" t="str">
            <v>Italy</v>
          </cell>
          <cell r="L2353" t="str">
            <v>1</v>
          </cell>
        </row>
        <row r="2354">
          <cell r="A2354" t="str">
            <v>9907IBV-PP 200MED</v>
          </cell>
          <cell r="B2354" t="str">
            <v>ASMVIR1</v>
          </cell>
          <cell r="C2354" t="str">
            <v>N</v>
          </cell>
          <cell r="D2354" t="str">
            <v>9907IBV-PP 200MED</v>
          </cell>
          <cell r="F2354" t="str">
            <v>BALV</v>
          </cell>
          <cell r="G2354" t="str">
            <v>BRASS</v>
          </cell>
          <cell r="H2354">
            <v>704.72</v>
          </cell>
          <cell r="I2354">
            <v>0</v>
          </cell>
          <cell r="J2354">
            <v>43658</v>
          </cell>
          <cell r="K2354" t="str">
            <v>Italy</v>
          </cell>
          <cell r="L2354" t="str">
            <v>1</v>
          </cell>
        </row>
        <row r="2355">
          <cell r="A2355" t="str">
            <v>9907IBV-SS 050MIN</v>
          </cell>
          <cell r="B2355" t="str">
            <v>ASMVIR1</v>
          </cell>
          <cell r="C2355" t="str">
            <v>N</v>
          </cell>
          <cell r="D2355" t="str">
            <v>9907IBV-SS 050MIN</v>
          </cell>
          <cell r="F2355" t="str">
            <v>BALV</v>
          </cell>
          <cell r="G2355" t="str">
            <v>BRASS</v>
          </cell>
          <cell r="H2355">
            <v>201.82</v>
          </cell>
          <cell r="I2355">
            <v>0</v>
          </cell>
          <cell r="J2355">
            <v>42905</v>
          </cell>
          <cell r="K2355" t="str">
            <v>Italy</v>
          </cell>
          <cell r="L2355" t="str">
            <v>1</v>
          </cell>
        </row>
        <row r="2356">
          <cell r="A2356" t="str">
            <v>9907IBV-SS 075MIN</v>
          </cell>
          <cell r="B2356" t="str">
            <v>ASMVIR1</v>
          </cell>
          <cell r="C2356" t="str">
            <v>N</v>
          </cell>
          <cell r="D2356" t="str">
            <v>9907IBV-SS 075MIN</v>
          </cell>
          <cell r="F2356" t="str">
            <v>BALV</v>
          </cell>
          <cell r="G2356" t="str">
            <v>BRASS</v>
          </cell>
          <cell r="H2356">
            <v>214.97</v>
          </cell>
          <cell r="I2356">
            <v>0</v>
          </cell>
          <cell r="J2356">
            <v>42906</v>
          </cell>
          <cell r="K2356" t="str">
            <v>Italy</v>
          </cell>
          <cell r="L2356" t="str">
            <v>1</v>
          </cell>
        </row>
        <row r="2357">
          <cell r="A2357" t="str">
            <v>9907IBV-SS 075SML</v>
          </cell>
          <cell r="B2357" t="str">
            <v>ASMVIR1</v>
          </cell>
          <cell r="C2357" t="str">
            <v>N</v>
          </cell>
          <cell r="D2357" t="str">
            <v>9907IBV-SS 075SML</v>
          </cell>
          <cell r="F2357" t="str">
            <v>BALV</v>
          </cell>
          <cell r="G2357" t="str">
            <v>BRASS</v>
          </cell>
          <cell r="H2357">
            <v>263.13</v>
          </cell>
          <cell r="I2357">
            <v>0</v>
          </cell>
          <cell r="J2357">
            <v>42901</v>
          </cell>
          <cell r="K2357" t="str">
            <v>Italy</v>
          </cell>
          <cell r="L2357" t="str">
            <v>1</v>
          </cell>
        </row>
        <row r="2358">
          <cell r="A2358" t="str">
            <v>9907IBV-SS 100SML</v>
          </cell>
          <cell r="B2358" t="str">
            <v>ASMVIR1</v>
          </cell>
          <cell r="C2358" t="str">
            <v>N</v>
          </cell>
          <cell r="D2358" t="str">
            <v>9907IBV-SS 100SML</v>
          </cell>
          <cell r="F2358" t="str">
            <v>BALV</v>
          </cell>
          <cell r="G2358" t="str">
            <v>BRASS</v>
          </cell>
          <cell r="H2358">
            <v>292.23</v>
          </cell>
          <cell r="I2358">
            <v>0</v>
          </cell>
          <cell r="J2358">
            <v>42906</v>
          </cell>
          <cell r="K2358" t="str">
            <v>Italy</v>
          </cell>
          <cell r="L2358" t="str">
            <v>1</v>
          </cell>
        </row>
        <row r="2359">
          <cell r="A2359" t="str">
            <v>9907IBV-SS 125MED</v>
          </cell>
          <cell r="B2359" t="str">
            <v>ASMVIR1</v>
          </cell>
          <cell r="C2359" t="str">
            <v>N</v>
          </cell>
          <cell r="D2359" t="str">
            <v>9907IBV-SS 125MED</v>
          </cell>
          <cell r="F2359" t="str">
            <v>BALV</v>
          </cell>
          <cell r="G2359" t="str">
            <v>BRASS</v>
          </cell>
          <cell r="H2359">
            <v>515.12</v>
          </cell>
          <cell r="I2359">
            <v>0</v>
          </cell>
          <cell r="J2359">
            <v>42901</v>
          </cell>
          <cell r="K2359" t="str">
            <v>Italy</v>
          </cell>
          <cell r="L2359" t="str">
            <v>1</v>
          </cell>
        </row>
        <row r="2360">
          <cell r="A2360" t="str">
            <v>9907IBV-SS 125SML</v>
          </cell>
          <cell r="B2360" t="str">
            <v>ASMVIR1</v>
          </cell>
          <cell r="C2360" t="str">
            <v>N</v>
          </cell>
          <cell r="D2360" t="str">
            <v>9907IBV-SS 125SML</v>
          </cell>
          <cell r="F2360" t="str">
            <v>BALV</v>
          </cell>
          <cell r="G2360" t="str">
            <v>BRASS</v>
          </cell>
          <cell r="H2360">
            <v>332.77</v>
          </cell>
          <cell r="I2360">
            <v>0</v>
          </cell>
          <cell r="J2360">
            <v>42906</v>
          </cell>
          <cell r="K2360" t="str">
            <v>Italy</v>
          </cell>
          <cell r="L2360" t="str">
            <v>1</v>
          </cell>
        </row>
        <row r="2361">
          <cell r="A2361" t="str">
            <v>9907IBV-SS 150MED</v>
          </cell>
          <cell r="B2361" t="str">
            <v>ASMVIR1</v>
          </cell>
          <cell r="C2361" t="str">
            <v>N</v>
          </cell>
          <cell r="D2361" t="str">
            <v>9907IBV-SS 150MED</v>
          </cell>
          <cell r="F2361" t="str">
            <v>BALV</v>
          </cell>
          <cell r="G2361" t="str">
            <v>BRASS</v>
          </cell>
          <cell r="H2361">
            <v>571.48</v>
          </cell>
          <cell r="I2361">
            <v>0</v>
          </cell>
          <cell r="J2361">
            <v>42906</v>
          </cell>
          <cell r="K2361" t="str">
            <v>Italy</v>
          </cell>
          <cell r="L2361" t="str">
            <v>1</v>
          </cell>
        </row>
        <row r="2362">
          <cell r="A2362" t="str">
            <v>9907IBV-SS 200LRG</v>
          </cell>
          <cell r="B2362" t="str">
            <v>ASMVIR1</v>
          </cell>
          <cell r="C2362" t="str">
            <v>N</v>
          </cell>
          <cell r="D2362" t="str">
            <v>9907IBV-SS 200LRG</v>
          </cell>
          <cell r="F2362" t="str">
            <v>BALV</v>
          </cell>
          <cell r="G2362" t="str">
            <v>BRASS</v>
          </cell>
          <cell r="H2362">
            <v>1390.25</v>
          </cell>
          <cell r="I2362">
            <v>0</v>
          </cell>
          <cell r="J2362">
            <v>42906</v>
          </cell>
          <cell r="K2362" t="str">
            <v>Italy</v>
          </cell>
          <cell r="L2362" t="str">
            <v>1</v>
          </cell>
        </row>
        <row r="2363">
          <cell r="A2363" t="str">
            <v>9907IBV-SS 200MED</v>
          </cell>
          <cell r="B2363" t="str">
            <v>ASMVIR1</v>
          </cell>
          <cell r="C2363" t="str">
            <v>N</v>
          </cell>
          <cell r="D2363" t="str">
            <v>9907IBV-SS 200MED</v>
          </cell>
          <cell r="F2363" t="str">
            <v>BALV</v>
          </cell>
          <cell r="G2363" t="str">
            <v>BRASS</v>
          </cell>
          <cell r="H2363">
            <v>671.14</v>
          </cell>
          <cell r="I2363">
            <v>0</v>
          </cell>
          <cell r="J2363">
            <v>42906</v>
          </cell>
          <cell r="K2363" t="str">
            <v>Italy</v>
          </cell>
          <cell r="L2363" t="str">
            <v>1</v>
          </cell>
        </row>
        <row r="2364">
          <cell r="A2364" t="str">
            <v>9907T 1 2250</v>
          </cell>
          <cell r="B2364" t="str">
            <v>ASMVIR1</v>
          </cell>
          <cell r="C2364" t="str">
            <v>N</v>
          </cell>
          <cell r="D2364" t="str">
            <v>AUTOBALNCE 1 FNPT 7.93 GPM</v>
          </cell>
          <cell r="F2364" t="str">
            <v>BALV</v>
          </cell>
          <cell r="G2364" t="str">
            <v>BRASS</v>
          </cell>
          <cell r="H2364">
            <v>0</v>
          </cell>
          <cell r="I2364">
            <v>0</v>
          </cell>
          <cell r="J2364">
            <v>42807</v>
          </cell>
          <cell r="K2364" t="str">
            <v>Italy</v>
          </cell>
          <cell r="L2364" t="str">
            <v>1</v>
          </cell>
        </row>
        <row r="2365">
          <cell r="A2365" t="str">
            <v>9907T 1 2260</v>
          </cell>
          <cell r="B2365" t="str">
            <v>ASMVIR1</v>
          </cell>
          <cell r="C2365" t="str">
            <v>N</v>
          </cell>
          <cell r="D2365" t="str">
            <v>AUTOBALNCE 1 FNPT 9.51 GPM</v>
          </cell>
          <cell r="F2365" t="str">
            <v>BALV</v>
          </cell>
          <cell r="G2365" t="str">
            <v>BRASS</v>
          </cell>
          <cell r="H2365">
            <v>0</v>
          </cell>
          <cell r="I2365">
            <v>0</v>
          </cell>
          <cell r="J2365">
            <v>42794</v>
          </cell>
          <cell r="K2365" t="str">
            <v>Italy</v>
          </cell>
          <cell r="L2365" t="str">
            <v>1</v>
          </cell>
        </row>
        <row r="2366">
          <cell r="A2366" t="str">
            <v>9907T 1/2 1203</v>
          </cell>
          <cell r="B2366" t="str">
            <v>ASMVIR1</v>
          </cell>
          <cell r="C2366" t="str">
            <v>N</v>
          </cell>
          <cell r="D2366" t="str">
            <v>AUTOBALANCE 1/2MNPT 0.48GPM</v>
          </cell>
          <cell r="F2366" t="str">
            <v>BALV</v>
          </cell>
          <cell r="G2366" t="str">
            <v>BRASS</v>
          </cell>
          <cell r="H2366">
            <v>0</v>
          </cell>
          <cell r="I2366">
            <v>0</v>
          </cell>
          <cell r="J2366">
            <v>41848</v>
          </cell>
          <cell r="K2366" t="str">
            <v>Italy</v>
          </cell>
          <cell r="L2366" t="str">
            <v>1</v>
          </cell>
        </row>
        <row r="2367">
          <cell r="A2367" t="str">
            <v>9907T 1/2 1206</v>
          </cell>
          <cell r="B2367" t="str">
            <v>ASMVIR1</v>
          </cell>
          <cell r="C2367" t="str">
            <v>N</v>
          </cell>
          <cell r="D2367" t="str">
            <v>AUTOBALANCE 1/2MNPT 0.95GPM</v>
          </cell>
          <cell r="F2367" t="str">
            <v>BALV</v>
          </cell>
          <cell r="G2367" t="str">
            <v>BRASS</v>
          </cell>
          <cell r="H2367">
            <v>0</v>
          </cell>
          <cell r="I2367">
            <v>0</v>
          </cell>
          <cell r="J2367">
            <v>41848</v>
          </cell>
          <cell r="K2367" t="str">
            <v>Italy</v>
          </cell>
          <cell r="L2367" t="str">
            <v>1</v>
          </cell>
        </row>
        <row r="2368">
          <cell r="A2368" t="str">
            <v>9907T 1/2 1207</v>
          </cell>
          <cell r="B2368" t="str">
            <v>ASMVIR1</v>
          </cell>
          <cell r="C2368" t="str">
            <v>N</v>
          </cell>
          <cell r="D2368" t="str">
            <v>AUTOBALANCE 1/2MNPT 1.1GPM</v>
          </cell>
          <cell r="F2368" t="str">
            <v>BALV</v>
          </cell>
          <cell r="G2368" t="str">
            <v>BRASS</v>
          </cell>
          <cell r="H2368">
            <v>0</v>
          </cell>
          <cell r="I2368">
            <v>0</v>
          </cell>
          <cell r="J2368">
            <v>42199</v>
          </cell>
          <cell r="K2368" t="str">
            <v>Italy</v>
          </cell>
          <cell r="L2368" t="str">
            <v>1</v>
          </cell>
        </row>
        <row r="2369">
          <cell r="A2369" t="str">
            <v>9907T 1/2 1209</v>
          </cell>
          <cell r="B2369" t="str">
            <v>ASMVIR1</v>
          </cell>
          <cell r="C2369" t="str">
            <v>N</v>
          </cell>
          <cell r="D2369" t="str">
            <v>AUTOBALANCE 1/2MNPT 1.43GPM</v>
          </cell>
          <cell r="F2369" t="str">
            <v>BALV</v>
          </cell>
          <cell r="G2369" t="str">
            <v>BRASS</v>
          </cell>
          <cell r="H2369">
            <v>0</v>
          </cell>
          <cell r="I2369">
            <v>0</v>
          </cell>
          <cell r="J2369">
            <v>42199</v>
          </cell>
          <cell r="K2369" t="str">
            <v>Italy</v>
          </cell>
          <cell r="L2369" t="str">
            <v>1</v>
          </cell>
        </row>
        <row r="2370">
          <cell r="A2370" t="str">
            <v>9907T 1/2 1210</v>
          </cell>
          <cell r="B2370" t="str">
            <v>ASMVIR1</v>
          </cell>
          <cell r="C2370" t="str">
            <v>N</v>
          </cell>
          <cell r="D2370" t="str">
            <v>AUTOBALANCE 1/2MNPT 1.59GPM</v>
          </cell>
          <cell r="F2370" t="str">
            <v>BALV</v>
          </cell>
          <cell r="G2370" t="str">
            <v>BRASS</v>
          </cell>
          <cell r="H2370">
            <v>0</v>
          </cell>
          <cell r="I2370">
            <v>0</v>
          </cell>
          <cell r="J2370">
            <v>42199</v>
          </cell>
          <cell r="K2370" t="str">
            <v>Italy</v>
          </cell>
          <cell r="L2370" t="str">
            <v>1</v>
          </cell>
        </row>
        <row r="2371">
          <cell r="A2371" t="str">
            <v>9907T 1/2 1215</v>
          </cell>
          <cell r="B2371" t="str">
            <v>ASMVIR1</v>
          </cell>
          <cell r="C2371" t="str">
            <v>N</v>
          </cell>
          <cell r="D2371" t="str">
            <v>AUTOBALANCE 1/2MNPT 2.38GPM</v>
          </cell>
          <cell r="F2371" t="str">
            <v>BALV</v>
          </cell>
          <cell r="G2371" t="str">
            <v>BRASS</v>
          </cell>
          <cell r="H2371">
            <v>0</v>
          </cell>
          <cell r="I2371">
            <v>0</v>
          </cell>
          <cell r="J2371">
            <v>42794</v>
          </cell>
          <cell r="K2371" t="str">
            <v>Italy</v>
          </cell>
          <cell r="L2371" t="str">
            <v>1</v>
          </cell>
        </row>
        <row r="2372">
          <cell r="A2372" t="str">
            <v>9907T 1-1/2 IBV 4216 DS2</v>
          </cell>
          <cell r="B2372" t="str">
            <v>ASMVIR1</v>
          </cell>
          <cell r="C2372" t="str">
            <v>N</v>
          </cell>
          <cell r="D2372" t="str">
            <v>AUTOBALNCE 1-1/2 IBV 24.7 GPM</v>
          </cell>
          <cell r="F2372" t="str">
            <v>BALV</v>
          </cell>
          <cell r="G2372" t="str">
            <v>BRASS</v>
          </cell>
          <cell r="H2372">
            <v>0</v>
          </cell>
          <cell r="I2372">
            <v>0</v>
          </cell>
          <cell r="J2372">
            <v>42856</v>
          </cell>
          <cell r="K2372" t="str">
            <v>Italy</v>
          </cell>
          <cell r="L2372" t="str">
            <v>1</v>
          </cell>
        </row>
        <row r="2373">
          <cell r="A2373" t="str">
            <v>9907T 1-1/4 4274</v>
          </cell>
          <cell r="B2373" t="str">
            <v>ASMVIR1</v>
          </cell>
          <cell r="C2373" t="str">
            <v>N</v>
          </cell>
          <cell r="D2373" t="str">
            <v>AUTOBALNCE 1-1/4  FNPT 11.7GPM</v>
          </cell>
          <cell r="F2373" t="str">
            <v>BALV</v>
          </cell>
          <cell r="G2373" t="str">
            <v>BRASS</v>
          </cell>
          <cell r="H2373">
            <v>0</v>
          </cell>
          <cell r="I2373">
            <v>0</v>
          </cell>
          <cell r="J2373">
            <v>42794</v>
          </cell>
          <cell r="K2373" t="str">
            <v>Italy</v>
          </cell>
          <cell r="L2373" t="str">
            <v>1</v>
          </cell>
        </row>
        <row r="2374">
          <cell r="A2374" t="str">
            <v>9907T 2 6230</v>
          </cell>
          <cell r="B2374" t="str">
            <v>ASMVIR1</v>
          </cell>
          <cell r="C2374" t="str">
            <v>N</v>
          </cell>
          <cell r="D2374" t="str">
            <v>AUTOBALNCE 2 47.6 GPM</v>
          </cell>
          <cell r="F2374" t="str">
            <v>BALV</v>
          </cell>
          <cell r="G2374" t="str">
            <v>BRASS</v>
          </cell>
          <cell r="H2374">
            <v>0</v>
          </cell>
          <cell r="I2374">
            <v>0</v>
          </cell>
          <cell r="J2374">
            <v>42788</v>
          </cell>
          <cell r="K2374" t="str">
            <v>Italy</v>
          </cell>
          <cell r="L2374" t="str">
            <v>1</v>
          </cell>
        </row>
        <row r="2375">
          <cell r="A2375" t="str">
            <v>9907T 2 IBV 4217 DS2</v>
          </cell>
          <cell r="B2375" t="str">
            <v>ASMVIR1</v>
          </cell>
          <cell r="C2375" t="str">
            <v>N</v>
          </cell>
          <cell r="D2375" t="str">
            <v>AUTOBALNCE 2 IBV 26.6 GPM</v>
          </cell>
          <cell r="F2375" t="str">
            <v>BALV</v>
          </cell>
          <cell r="G2375" t="str">
            <v>BRASS</v>
          </cell>
          <cell r="H2375">
            <v>0</v>
          </cell>
          <cell r="I2375">
            <v>0</v>
          </cell>
          <cell r="J2375">
            <v>42856</v>
          </cell>
          <cell r="K2375" t="str">
            <v>Italy</v>
          </cell>
          <cell r="L2375" t="str">
            <v>1</v>
          </cell>
        </row>
        <row r="2376">
          <cell r="A2376" t="str">
            <v>9907T 2 IBV 6220</v>
          </cell>
          <cell r="B2376" t="str">
            <v>ASMVIR1</v>
          </cell>
          <cell r="C2376" t="str">
            <v>N</v>
          </cell>
          <cell r="D2376" t="str">
            <v>AUTOBALNCE 2 IBV 31.7 GPM</v>
          </cell>
          <cell r="F2376" t="str">
            <v>BALV</v>
          </cell>
          <cell r="G2376" t="str">
            <v>BRASS</v>
          </cell>
          <cell r="H2376">
            <v>0</v>
          </cell>
          <cell r="I2376">
            <v>0</v>
          </cell>
          <cell r="J2376">
            <v>41968</v>
          </cell>
          <cell r="K2376" t="str">
            <v>Italy</v>
          </cell>
          <cell r="L2376" t="str">
            <v>1</v>
          </cell>
        </row>
        <row r="2377">
          <cell r="A2377" t="str">
            <v>9907T 2 IBV 6222</v>
          </cell>
          <cell r="B2377" t="str">
            <v>ASMVIR1</v>
          </cell>
          <cell r="C2377" t="str">
            <v>N</v>
          </cell>
          <cell r="D2377" t="str">
            <v>AUTOBALNCE 2 IBV 34.9 GPM</v>
          </cell>
          <cell r="F2377" t="str">
            <v>BALV</v>
          </cell>
          <cell r="G2377" t="str">
            <v>BRASS</v>
          </cell>
          <cell r="H2377">
            <v>0</v>
          </cell>
          <cell r="I2377">
            <v>0</v>
          </cell>
          <cell r="J2377">
            <v>41968</v>
          </cell>
          <cell r="K2377" t="str">
            <v>Italy</v>
          </cell>
          <cell r="L2377" t="str">
            <v>1</v>
          </cell>
        </row>
        <row r="2378">
          <cell r="A2378" t="str">
            <v>9907T 2 IBV 6230</v>
          </cell>
          <cell r="B2378" t="str">
            <v>ASMVIR1</v>
          </cell>
          <cell r="C2378" t="str">
            <v>N</v>
          </cell>
          <cell r="D2378" t="str">
            <v>AUTOBALNCE 2 IBV 47.6 GPM</v>
          </cell>
          <cell r="F2378" t="str">
            <v>BALV</v>
          </cell>
          <cell r="G2378" t="str">
            <v>BRASS</v>
          </cell>
          <cell r="H2378">
            <v>0</v>
          </cell>
          <cell r="I2378">
            <v>0</v>
          </cell>
          <cell r="J2378">
            <v>42355</v>
          </cell>
          <cell r="K2378" t="str">
            <v>Italy</v>
          </cell>
          <cell r="L2378" t="str">
            <v>1</v>
          </cell>
        </row>
        <row r="2379">
          <cell r="A2379" t="str">
            <v>9907T 2 IBV 6233</v>
          </cell>
          <cell r="B2379" t="str">
            <v>ASMVIR1</v>
          </cell>
          <cell r="C2379" t="str">
            <v>N</v>
          </cell>
          <cell r="D2379" t="str">
            <v>AUTOBALNCE 2 IBV 53 GPM</v>
          </cell>
          <cell r="F2379" t="str">
            <v>BALV</v>
          </cell>
          <cell r="G2379" t="str">
            <v>BRASS</v>
          </cell>
          <cell r="H2379">
            <v>0</v>
          </cell>
          <cell r="I2379">
            <v>0</v>
          </cell>
          <cell r="J2379">
            <v>42856</v>
          </cell>
          <cell r="K2379" t="str">
            <v>Italy</v>
          </cell>
          <cell r="L2379" t="str">
            <v>1</v>
          </cell>
        </row>
        <row r="2380">
          <cell r="A2380" t="str">
            <v>9907T 2 IBV 6233 DS1</v>
          </cell>
          <cell r="B2380" t="str">
            <v>ASMVIR1</v>
          </cell>
          <cell r="C2380" t="str">
            <v>N</v>
          </cell>
          <cell r="D2380" t="str">
            <v>AUTOBALNCE 2 IBV 53 GPM</v>
          </cell>
          <cell r="F2380" t="str">
            <v>BALV</v>
          </cell>
          <cell r="G2380" t="str">
            <v>BRASS</v>
          </cell>
          <cell r="H2380">
            <v>0</v>
          </cell>
          <cell r="I2380">
            <v>0</v>
          </cell>
          <cell r="J2380">
            <v>42856</v>
          </cell>
          <cell r="K2380" t="str">
            <v>Italy</v>
          </cell>
          <cell r="L2380" t="str">
            <v>1</v>
          </cell>
        </row>
        <row r="2381">
          <cell r="A2381" t="str">
            <v>9907T 2 IBV 6245</v>
          </cell>
          <cell r="B2381" t="str">
            <v>ASMVIR1</v>
          </cell>
          <cell r="C2381" t="str">
            <v>N</v>
          </cell>
          <cell r="D2381" t="str">
            <v>AUTOBALNCE 2 IBV 70 GPM</v>
          </cell>
          <cell r="F2381" t="str">
            <v>BALV</v>
          </cell>
          <cell r="G2381" t="str">
            <v>BRASS</v>
          </cell>
          <cell r="H2381">
            <v>0</v>
          </cell>
          <cell r="I2381">
            <v>0</v>
          </cell>
          <cell r="J2381">
            <v>42856</v>
          </cell>
          <cell r="K2381" t="str">
            <v>Italy</v>
          </cell>
          <cell r="L2381" t="str">
            <v>1</v>
          </cell>
        </row>
        <row r="2382">
          <cell r="A2382" t="str">
            <v>9907T 2 IBV 6245 DS1</v>
          </cell>
          <cell r="B2382" t="str">
            <v>ASMVIR1</v>
          </cell>
          <cell r="C2382" t="str">
            <v>N</v>
          </cell>
          <cell r="D2382" t="str">
            <v>AUTOBALNCE 2 IBV 70 GPM</v>
          </cell>
          <cell r="F2382" t="str">
            <v>BALV</v>
          </cell>
          <cell r="G2382" t="str">
            <v>BRASS</v>
          </cell>
          <cell r="H2382">
            <v>0</v>
          </cell>
          <cell r="I2382">
            <v>0</v>
          </cell>
          <cell r="J2382">
            <v>42856</v>
          </cell>
          <cell r="K2382" t="str">
            <v>Italy</v>
          </cell>
          <cell r="L2382" t="str">
            <v>1</v>
          </cell>
        </row>
        <row r="2383">
          <cell r="A2383" t="str">
            <v>9907T 2 IBV 6250</v>
          </cell>
          <cell r="B2383" t="str">
            <v>ASMVIR1</v>
          </cell>
          <cell r="C2383" t="str">
            <v>N</v>
          </cell>
          <cell r="D2383" t="str">
            <v>AUTOBALNCE 2 IBV 79.3 GPM</v>
          </cell>
          <cell r="F2383" t="str">
            <v>BALV</v>
          </cell>
          <cell r="G2383" t="str">
            <v>BRASS</v>
          </cell>
          <cell r="H2383">
            <v>0</v>
          </cell>
          <cell r="I2383">
            <v>0</v>
          </cell>
          <cell r="J2383">
            <v>42576</v>
          </cell>
          <cell r="K2383" t="str">
            <v>Italy</v>
          </cell>
          <cell r="L2383" t="str">
            <v>1</v>
          </cell>
        </row>
        <row r="2384">
          <cell r="A2384" t="str">
            <v>9907T 3/4 1206</v>
          </cell>
          <cell r="B2384" t="str">
            <v>ASMVIR1</v>
          </cell>
          <cell r="C2384" t="str">
            <v>N</v>
          </cell>
          <cell r="D2384" t="str">
            <v>AUTO-BALANCING 3/4FNPT 0.95GPM</v>
          </cell>
          <cell r="F2384" t="str">
            <v>BALV</v>
          </cell>
          <cell r="G2384" t="str">
            <v>BRASS</v>
          </cell>
          <cell r="H2384">
            <v>0</v>
          </cell>
          <cell r="I2384">
            <v>0</v>
          </cell>
          <cell r="J2384">
            <v>42507</v>
          </cell>
          <cell r="K2384" t="str">
            <v>Italy</v>
          </cell>
          <cell r="L2384" t="str">
            <v>1</v>
          </cell>
        </row>
        <row r="2385">
          <cell r="A2385" t="str">
            <v>9907T F1-1/4 4250</v>
          </cell>
          <cell r="B2385" t="str">
            <v>ASMVIR1</v>
          </cell>
          <cell r="C2385" t="str">
            <v>N</v>
          </cell>
          <cell r="D2385" t="str">
            <v>AUTOBALNCE 1-1/4  FNPT 8.0GPM</v>
          </cell>
          <cell r="F2385" t="str">
            <v>BALV</v>
          </cell>
          <cell r="G2385" t="str">
            <v>BRASS</v>
          </cell>
          <cell r="H2385">
            <v>0</v>
          </cell>
          <cell r="I2385">
            <v>0</v>
          </cell>
          <cell r="J2385">
            <v>42536</v>
          </cell>
          <cell r="K2385" t="str">
            <v>Italy</v>
          </cell>
          <cell r="L2385" t="str">
            <v>1</v>
          </cell>
        </row>
        <row r="2386">
          <cell r="A2386" t="str">
            <v>9907T F1-1/4 4262</v>
          </cell>
          <cell r="B2386" t="str">
            <v>ASMVIR1</v>
          </cell>
          <cell r="C2386" t="str">
            <v>N</v>
          </cell>
          <cell r="D2386" t="str">
            <v>AUTOBALNCE 1-1/4  FNPT 9.83GPM</v>
          </cell>
          <cell r="F2386" t="str">
            <v>BALV</v>
          </cell>
          <cell r="G2386" t="str">
            <v>BRASS</v>
          </cell>
          <cell r="H2386">
            <v>0</v>
          </cell>
          <cell r="I2386">
            <v>0</v>
          </cell>
          <cell r="J2386">
            <v>42536</v>
          </cell>
          <cell r="K2386" t="str">
            <v>Italy</v>
          </cell>
          <cell r="L2386" t="str">
            <v>1</v>
          </cell>
        </row>
        <row r="2387">
          <cell r="A2387" t="str">
            <v>9907T-EE 050MIN</v>
          </cell>
          <cell r="B2387" t="str">
            <v>ASMVIR1</v>
          </cell>
          <cell r="C2387" t="str">
            <v>N</v>
          </cell>
          <cell r="D2387" t="str">
            <v>9907T-EE 050MIN</v>
          </cell>
          <cell r="F2387" t="str">
            <v>BALV</v>
          </cell>
          <cell r="G2387" t="str">
            <v>BRASS DZR</v>
          </cell>
          <cell r="H2387">
            <v>185.65</v>
          </cell>
          <cell r="I2387">
            <v>0</v>
          </cell>
          <cell r="J2387">
            <v>43449</v>
          </cell>
          <cell r="K2387" t="str">
            <v>Italy</v>
          </cell>
          <cell r="L2387" t="str">
            <v>1</v>
          </cell>
        </row>
        <row r="2388">
          <cell r="A2388" t="str">
            <v>9907T-EE 075MIN</v>
          </cell>
          <cell r="B2388" t="str">
            <v>ASMVIR1</v>
          </cell>
          <cell r="C2388" t="str">
            <v>N</v>
          </cell>
          <cell r="D2388" t="str">
            <v>9907T-EE 075MIN</v>
          </cell>
          <cell r="F2388" t="str">
            <v>BALV</v>
          </cell>
          <cell r="G2388" t="str">
            <v>BRASS DZR</v>
          </cell>
          <cell r="H2388">
            <v>196.05</v>
          </cell>
          <cell r="I2388">
            <v>0</v>
          </cell>
          <cell r="J2388">
            <v>43449</v>
          </cell>
          <cell r="K2388" t="str">
            <v>Italy</v>
          </cell>
          <cell r="L2388" t="str">
            <v>1</v>
          </cell>
        </row>
        <row r="2389">
          <cell r="A2389" t="str">
            <v>9907T-EE 075SML</v>
          </cell>
          <cell r="B2389" t="str">
            <v>ASMVIR1</v>
          </cell>
          <cell r="C2389" t="str">
            <v>N</v>
          </cell>
          <cell r="D2389" t="str">
            <v>9907T-EE 075SML</v>
          </cell>
          <cell r="F2389" t="str">
            <v>BALV</v>
          </cell>
          <cell r="G2389" t="str">
            <v>BRASS DZR</v>
          </cell>
          <cell r="H2389">
            <v>240.98</v>
          </cell>
          <cell r="I2389">
            <v>0</v>
          </cell>
          <cell r="J2389">
            <v>43449</v>
          </cell>
          <cell r="K2389" t="str">
            <v>Italy</v>
          </cell>
          <cell r="L2389" t="str">
            <v>1</v>
          </cell>
        </row>
        <row r="2390">
          <cell r="A2390" t="str">
            <v>9907T-EE 100SML</v>
          </cell>
          <cell r="B2390" t="str">
            <v>ASMVIR1</v>
          </cell>
          <cell r="C2390" t="str">
            <v>N</v>
          </cell>
          <cell r="D2390" t="str">
            <v>9907T-EE 100SML</v>
          </cell>
          <cell r="F2390" t="str">
            <v>BALV</v>
          </cell>
          <cell r="G2390" t="str">
            <v>BRASS DZR</v>
          </cell>
          <cell r="H2390">
            <v>254.47</v>
          </cell>
          <cell r="I2390">
            <v>0</v>
          </cell>
          <cell r="J2390">
            <v>43449</v>
          </cell>
          <cell r="K2390" t="str">
            <v>Italy</v>
          </cell>
          <cell r="L2390" t="str">
            <v>1</v>
          </cell>
        </row>
        <row r="2391">
          <cell r="A2391" t="str">
            <v>9907T-FF 050MIN</v>
          </cell>
          <cell r="B2391" t="str">
            <v>ASMVIR1</v>
          </cell>
          <cell r="C2391" t="str">
            <v>N</v>
          </cell>
          <cell r="D2391" t="str">
            <v>9907T-FF 050MIN</v>
          </cell>
          <cell r="F2391" t="str">
            <v>BALV</v>
          </cell>
          <cell r="G2391" t="str">
            <v>BRASS</v>
          </cell>
          <cell r="H2391">
            <v>185.65</v>
          </cell>
          <cell r="I2391">
            <v>0</v>
          </cell>
          <cell r="J2391">
            <v>42908</v>
          </cell>
          <cell r="K2391" t="str">
            <v>Italy</v>
          </cell>
          <cell r="L2391" t="str">
            <v>1</v>
          </cell>
        </row>
        <row r="2392">
          <cell r="A2392" t="str">
            <v>9907T-FF 050SML</v>
          </cell>
          <cell r="B2392" t="str">
            <v>ASMVIR1</v>
          </cell>
          <cell r="C2392" t="str">
            <v>N</v>
          </cell>
          <cell r="D2392" t="str">
            <v>9907T-FF 050SML</v>
          </cell>
          <cell r="F2392" t="str">
            <v>BALV</v>
          </cell>
          <cell r="G2392" t="str">
            <v>BRASS</v>
          </cell>
          <cell r="H2392">
            <v>240.98</v>
          </cell>
          <cell r="I2392">
            <v>0</v>
          </cell>
          <cell r="J2392">
            <v>42908</v>
          </cell>
          <cell r="K2392" t="str">
            <v>Italy</v>
          </cell>
          <cell r="L2392" t="str">
            <v>1</v>
          </cell>
        </row>
        <row r="2393">
          <cell r="A2393" t="str">
            <v>9907T-FF 075MIN</v>
          </cell>
          <cell r="B2393" t="str">
            <v>ASMVIR1</v>
          </cell>
          <cell r="C2393" t="str">
            <v>N</v>
          </cell>
          <cell r="D2393" t="str">
            <v>9907T-FF 075MIN</v>
          </cell>
          <cell r="F2393" t="str">
            <v>BALV</v>
          </cell>
          <cell r="G2393" t="str">
            <v>BRASS</v>
          </cell>
          <cell r="H2393">
            <v>196.05</v>
          </cell>
          <cell r="I2393">
            <v>0</v>
          </cell>
          <cell r="J2393">
            <v>42908</v>
          </cell>
          <cell r="K2393" t="str">
            <v>Italy</v>
          </cell>
          <cell r="L2393" t="str">
            <v>1</v>
          </cell>
        </row>
        <row r="2394">
          <cell r="A2394" t="str">
            <v>9907T-FF 075SML</v>
          </cell>
          <cell r="B2394" t="str">
            <v>ASMVIR1</v>
          </cell>
          <cell r="C2394" t="str">
            <v>N</v>
          </cell>
          <cell r="D2394" t="str">
            <v>9907T-FF 075SML</v>
          </cell>
          <cell r="F2394" t="str">
            <v>BALV</v>
          </cell>
          <cell r="G2394" t="str">
            <v>BRASS</v>
          </cell>
          <cell r="H2394">
            <v>240.98</v>
          </cell>
          <cell r="I2394">
            <v>0</v>
          </cell>
          <cell r="J2394">
            <v>42908</v>
          </cell>
          <cell r="K2394" t="str">
            <v>Italy</v>
          </cell>
          <cell r="L2394" t="str">
            <v>1</v>
          </cell>
        </row>
        <row r="2395">
          <cell r="A2395" t="str">
            <v>9907T-FF 100SML</v>
          </cell>
          <cell r="B2395" t="str">
            <v>ASMVIR1</v>
          </cell>
          <cell r="C2395" t="str">
            <v>N</v>
          </cell>
          <cell r="D2395" t="str">
            <v>9907T-FF 100SML</v>
          </cell>
          <cell r="F2395" t="str">
            <v>BALV</v>
          </cell>
          <cell r="G2395" t="str">
            <v>BRASS</v>
          </cell>
          <cell r="H2395">
            <v>254.47</v>
          </cell>
          <cell r="I2395">
            <v>0</v>
          </cell>
          <cell r="J2395">
            <v>42909</v>
          </cell>
          <cell r="K2395" t="str">
            <v>Italy</v>
          </cell>
          <cell r="L2395" t="str">
            <v>1</v>
          </cell>
        </row>
        <row r="2396">
          <cell r="A2396" t="str">
            <v>9907T-FF 125MED</v>
          </cell>
          <cell r="B2396" t="str">
            <v>ASMVIR1</v>
          </cell>
          <cell r="C2396" t="str">
            <v>N</v>
          </cell>
          <cell r="D2396" t="str">
            <v>9907T-FF 125MED</v>
          </cell>
          <cell r="F2396" t="str">
            <v>BALV</v>
          </cell>
          <cell r="G2396" t="str">
            <v>BRASS</v>
          </cell>
          <cell r="H2396">
            <v>462.53</v>
          </cell>
          <cell r="I2396">
            <v>1</v>
          </cell>
          <cell r="J2396">
            <v>42909</v>
          </cell>
          <cell r="K2396" t="str">
            <v>Italy</v>
          </cell>
          <cell r="L2396" t="str">
            <v>1</v>
          </cell>
        </row>
        <row r="2397">
          <cell r="A2397" t="str">
            <v>9907T-FF 125SML</v>
          </cell>
          <cell r="B2397" t="str">
            <v>ASMVIR1</v>
          </cell>
          <cell r="C2397" t="str">
            <v>N</v>
          </cell>
          <cell r="D2397" t="str">
            <v>9907T-FF 125SML</v>
          </cell>
          <cell r="F2397" t="str">
            <v>BALV</v>
          </cell>
          <cell r="G2397" t="str">
            <v>BRASS</v>
          </cell>
          <cell r="H2397">
            <v>278.77999999999997</v>
          </cell>
          <cell r="I2397">
            <v>0</v>
          </cell>
          <cell r="J2397">
            <v>42909</v>
          </cell>
          <cell r="K2397" t="str">
            <v>Italy</v>
          </cell>
          <cell r="L2397" t="str">
            <v>1</v>
          </cell>
        </row>
        <row r="2398">
          <cell r="A2398" t="str">
            <v>9907T-FF 150MED</v>
          </cell>
          <cell r="B2398" t="str">
            <v>ASMVIR1</v>
          </cell>
          <cell r="C2398" t="str">
            <v>N</v>
          </cell>
          <cell r="D2398" t="str">
            <v>9907T-FF 150MED</v>
          </cell>
          <cell r="F2398" t="str">
            <v>BALV</v>
          </cell>
          <cell r="G2398" t="str">
            <v>BRASS</v>
          </cell>
          <cell r="H2398">
            <v>495.63</v>
          </cell>
          <cell r="I2398">
            <v>0</v>
          </cell>
          <cell r="J2398">
            <v>42909</v>
          </cell>
          <cell r="K2398" t="str">
            <v>Italy</v>
          </cell>
          <cell r="L2398" t="str">
            <v>1</v>
          </cell>
        </row>
        <row r="2399">
          <cell r="A2399" t="str">
            <v>9907T-FF 200LRG</v>
          </cell>
          <cell r="B2399" t="str">
            <v>ASMVIR1</v>
          </cell>
          <cell r="C2399" t="str">
            <v>N</v>
          </cell>
          <cell r="D2399" t="str">
            <v>9907T-FF 200LRG</v>
          </cell>
          <cell r="F2399" t="str">
            <v>BALV</v>
          </cell>
          <cell r="G2399" t="str">
            <v>BRASS</v>
          </cell>
          <cell r="H2399">
            <v>1200.99</v>
          </cell>
          <cell r="I2399">
            <v>0</v>
          </cell>
          <cell r="J2399">
            <v>42909</v>
          </cell>
          <cell r="K2399" t="str">
            <v>Italy</v>
          </cell>
          <cell r="L2399" t="str">
            <v>1</v>
          </cell>
        </row>
        <row r="2400">
          <cell r="A2400" t="str">
            <v>9907T-FF 200MED</v>
          </cell>
          <cell r="B2400" t="str">
            <v>ASMVIR1</v>
          </cell>
          <cell r="C2400" t="str">
            <v>N</v>
          </cell>
          <cell r="D2400" t="str">
            <v>9907T-FF 200MED</v>
          </cell>
          <cell r="F2400" t="str">
            <v>BALV</v>
          </cell>
          <cell r="G2400" t="str">
            <v>BRASS</v>
          </cell>
          <cell r="H2400">
            <v>558.89</v>
          </cell>
          <cell r="I2400">
            <v>0</v>
          </cell>
          <cell r="J2400">
            <v>42909</v>
          </cell>
          <cell r="K2400" t="str">
            <v>Italy</v>
          </cell>
          <cell r="L2400" t="str">
            <v>1</v>
          </cell>
        </row>
        <row r="2401">
          <cell r="A2401" t="str">
            <v>9907T-ME 050MIN</v>
          </cell>
          <cell r="B2401" t="str">
            <v>ASMVIR1</v>
          </cell>
          <cell r="C2401" t="str">
            <v>N</v>
          </cell>
          <cell r="D2401" t="str">
            <v>9907T-ME 050MIN</v>
          </cell>
          <cell r="F2401" t="str">
            <v>BALV</v>
          </cell>
          <cell r="G2401" t="str">
            <v>BRASS DZR</v>
          </cell>
          <cell r="H2401">
            <v>185.65</v>
          </cell>
          <cell r="I2401">
            <v>0</v>
          </cell>
          <cell r="J2401">
            <v>43450</v>
          </cell>
          <cell r="K2401" t="str">
            <v>Italy</v>
          </cell>
          <cell r="L2401" t="str">
            <v>1</v>
          </cell>
        </row>
        <row r="2402">
          <cell r="A2402" t="str">
            <v>9907T-ME 075MIN</v>
          </cell>
          <cell r="B2402" t="str">
            <v>ASMVIR1</v>
          </cell>
          <cell r="C2402" t="str">
            <v>N</v>
          </cell>
          <cell r="D2402" t="str">
            <v>9907T-ME 075MIN</v>
          </cell>
          <cell r="F2402" t="str">
            <v>BALV</v>
          </cell>
          <cell r="G2402" t="str">
            <v>BRASS DZR</v>
          </cell>
          <cell r="H2402">
            <v>196.05</v>
          </cell>
          <cell r="I2402">
            <v>0</v>
          </cell>
          <cell r="J2402">
            <v>43450</v>
          </cell>
          <cell r="K2402" t="str">
            <v>Italy</v>
          </cell>
          <cell r="L2402" t="str">
            <v>1</v>
          </cell>
        </row>
        <row r="2403">
          <cell r="A2403" t="str">
            <v>9907T-ME 075SML</v>
          </cell>
          <cell r="B2403" t="str">
            <v>ASMVIR1</v>
          </cell>
          <cell r="C2403" t="str">
            <v>N</v>
          </cell>
          <cell r="D2403" t="str">
            <v>9907T-ME 075SML</v>
          </cell>
          <cell r="F2403" t="str">
            <v>BALV</v>
          </cell>
          <cell r="G2403" t="str">
            <v>BRASS DZR</v>
          </cell>
          <cell r="H2403">
            <v>240.98</v>
          </cell>
          <cell r="I2403">
            <v>0</v>
          </cell>
          <cell r="J2403">
            <v>43450</v>
          </cell>
          <cell r="K2403" t="str">
            <v>Italy</v>
          </cell>
          <cell r="L2403" t="str">
            <v>1</v>
          </cell>
        </row>
        <row r="2404">
          <cell r="A2404" t="str">
            <v>9907T-ME 100SML</v>
          </cell>
          <cell r="B2404" t="str">
            <v>ASMVIR1</v>
          </cell>
          <cell r="C2404" t="str">
            <v>N</v>
          </cell>
          <cell r="D2404" t="str">
            <v>9907T-ME 100SML</v>
          </cell>
          <cell r="F2404" t="str">
            <v>BALV</v>
          </cell>
          <cell r="G2404" t="str">
            <v>BRASS DZR</v>
          </cell>
          <cell r="H2404">
            <v>254.47</v>
          </cell>
          <cell r="I2404">
            <v>0</v>
          </cell>
          <cell r="J2404">
            <v>43450</v>
          </cell>
          <cell r="K2404" t="str">
            <v>Italy</v>
          </cell>
          <cell r="L2404" t="str">
            <v>1</v>
          </cell>
        </row>
        <row r="2405">
          <cell r="A2405" t="str">
            <v>9907T-MF 050MIN</v>
          </cell>
          <cell r="B2405" t="str">
            <v>ASMVIR1</v>
          </cell>
          <cell r="C2405" t="str">
            <v>N</v>
          </cell>
          <cell r="D2405" t="str">
            <v>9907T-MF 050MIN</v>
          </cell>
          <cell r="F2405" t="str">
            <v>BALV</v>
          </cell>
          <cell r="G2405" t="str">
            <v>BRASS</v>
          </cell>
          <cell r="H2405">
            <v>185.65</v>
          </cell>
          <cell r="I2405">
            <v>0</v>
          </cell>
          <cell r="J2405">
            <v>42922</v>
          </cell>
          <cell r="K2405" t="str">
            <v>Italy</v>
          </cell>
          <cell r="L2405" t="str">
            <v>1</v>
          </cell>
        </row>
        <row r="2406">
          <cell r="A2406" t="str">
            <v>9907T-MF 050SML</v>
          </cell>
          <cell r="B2406" t="str">
            <v>ASMVIR1</v>
          </cell>
          <cell r="C2406" t="str">
            <v>N</v>
          </cell>
          <cell r="D2406" t="str">
            <v>9907T-MF 050SML</v>
          </cell>
          <cell r="F2406" t="str">
            <v>BALV</v>
          </cell>
          <cell r="G2406" t="str">
            <v>BRASS</v>
          </cell>
          <cell r="H2406">
            <v>240.98</v>
          </cell>
          <cell r="I2406">
            <v>0</v>
          </cell>
          <cell r="J2406">
            <v>42922</v>
          </cell>
          <cell r="K2406" t="str">
            <v>Italy</v>
          </cell>
          <cell r="L2406" t="str">
            <v>1</v>
          </cell>
        </row>
        <row r="2407">
          <cell r="A2407" t="str">
            <v>9907T-MF 075MIN</v>
          </cell>
          <cell r="B2407" t="str">
            <v>ASMVIR1</v>
          </cell>
          <cell r="C2407" t="str">
            <v>N</v>
          </cell>
          <cell r="D2407" t="str">
            <v>9907T-MF 075MIN</v>
          </cell>
          <cell r="F2407" t="str">
            <v>BALV</v>
          </cell>
          <cell r="G2407" t="str">
            <v>BRASS</v>
          </cell>
          <cell r="H2407">
            <v>196.05</v>
          </cell>
          <cell r="I2407">
            <v>0</v>
          </cell>
          <cell r="J2407">
            <v>42922</v>
          </cell>
          <cell r="K2407" t="str">
            <v>Italy</v>
          </cell>
          <cell r="L2407" t="str">
            <v>1</v>
          </cell>
        </row>
        <row r="2408">
          <cell r="A2408" t="str">
            <v>9907T-MF 075SML</v>
          </cell>
          <cell r="B2408" t="str">
            <v>ASMVIR1</v>
          </cell>
          <cell r="C2408" t="str">
            <v>N</v>
          </cell>
          <cell r="D2408" t="str">
            <v>9907T-MF 075SML</v>
          </cell>
          <cell r="F2408" t="str">
            <v>BALV</v>
          </cell>
          <cell r="G2408" t="str">
            <v>BRASS</v>
          </cell>
          <cell r="H2408">
            <v>240.98</v>
          </cell>
          <cell r="I2408">
            <v>0</v>
          </cell>
          <cell r="J2408">
            <v>42922</v>
          </cell>
          <cell r="K2408" t="str">
            <v>Italy</v>
          </cell>
          <cell r="L2408" t="str">
            <v>1</v>
          </cell>
        </row>
        <row r="2409">
          <cell r="A2409" t="str">
            <v>9907T-MF 100SML</v>
          </cell>
          <cell r="B2409" t="str">
            <v>ASMVIR1</v>
          </cell>
          <cell r="C2409" t="str">
            <v>N</v>
          </cell>
          <cell r="D2409" t="str">
            <v>9907T-MF 100SML</v>
          </cell>
          <cell r="F2409" t="str">
            <v>BALV</v>
          </cell>
          <cell r="G2409" t="str">
            <v>BRASS</v>
          </cell>
          <cell r="H2409">
            <v>254.47</v>
          </cell>
          <cell r="I2409">
            <v>0</v>
          </cell>
          <cell r="J2409">
            <v>42922</v>
          </cell>
          <cell r="K2409" t="str">
            <v>Italy</v>
          </cell>
          <cell r="L2409" t="str">
            <v>1</v>
          </cell>
        </row>
        <row r="2410">
          <cell r="A2410" t="str">
            <v>9907T-MF 125MED</v>
          </cell>
          <cell r="B2410" t="str">
            <v>ASMVIR1</v>
          </cell>
          <cell r="C2410" t="str">
            <v>N</v>
          </cell>
          <cell r="D2410" t="str">
            <v>9907T-MF 125MED</v>
          </cell>
          <cell r="F2410" t="str">
            <v>BALV</v>
          </cell>
          <cell r="G2410" t="str">
            <v>BRASS</v>
          </cell>
          <cell r="H2410">
            <v>462.53</v>
          </cell>
          <cell r="I2410">
            <v>0</v>
          </cell>
          <cell r="J2410">
            <v>42922</v>
          </cell>
          <cell r="K2410" t="str">
            <v>Italy</v>
          </cell>
          <cell r="L2410" t="str">
            <v>1</v>
          </cell>
        </row>
        <row r="2411">
          <cell r="A2411" t="str">
            <v>9907T-MF 125SML</v>
          </cell>
          <cell r="B2411" t="str">
            <v>ASMVIR1</v>
          </cell>
          <cell r="C2411" t="str">
            <v>N</v>
          </cell>
          <cell r="D2411" t="str">
            <v>9907T-MF 125SML</v>
          </cell>
          <cell r="F2411" t="str">
            <v>BALV</v>
          </cell>
          <cell r="G2411" t="str">
            <v>BRASS</v>
          </cell>
          <cell r="H2411">
            <v>278.77999999999997</v>
          </cell>
          <cell r="I2411">
            <v>0</v>
          </cell>
          <cell r="J2411">
            <v>42922</v>
          </cell>
          <cell r="K2411" t="str">
            <v>Italy</v>
          </cell>
          <cell r="L2411" t="str">
            <v>1</v>
          </cell>
        </row>
        <row r="2412">
          <cell r="A2412" t="str">
            <v>9907T-MF 150MED</v>
          </cell>
          <cell r="B2412" t="str">
            <v>ASMVIR1</v>
          </cell>
          <cell r="C2412" t="str">
            <v>N</v>
          </cell>
          <cell r="D2412" t="str">
            <v>9907T-MF 150MED</v>
          </cell>
          <cell r="F2412" t="str">
            <v>BALV</v>
          </cell>
          <cell r="G2412" t="str">
            <v>BRASS</v>
          </cell>
          <cell r="H2412">
            <v>495.63</v>
          </cell>
          <cell r="I2412">
            <v>0</v>
          </cell>
          <cell r="J2412">
            <v>42922</v>
          </cell>
          <cell r="K2412" t="str">
            <v>Italy</v>
          </cell>
          <cell r="L2412" t="str">
            <v>1</v>
          </cell>
        </row>
        <row r="2413">
          <cell r="A2413" t="str">
            <v>9907T-MF 200LRG</v>
          </cell>
          <cell r="B2413" t="str">
            <v>ASMVIR1</v>
          </cell>
          <cell r="C2413" t="str">
            <v>N</v>
          </cell>
          <cell r="D2413" t="str">
            <v>9907T-MF 200LRG</v>
          </cell>
          <cell r="F2413" t="str">
            <v>BALV</v>
          </cell>
          <cell r="G2413" t="str">
            <v>BRASS</v>
          </cell>
          <cell r="H2413">
            <v>1200.99</v>
          </cell>
          <cell r="I2413">
            <v>0</v>
          </cell>
          <cell r="J2413">
            <v>42922</v>
          </cell>
          <cell r="K2413" t="str">
            <v>Italy</v>
          </cell>
          <cell r="L2413" t="str">
            <v>1</v>
          </cell>
        </row>
        <row r="2414">
          <cell r="A2414" t="str">
            <v>9907T-MF 200MED</v>
          </cell>
          <cell r="B2414" t="str">
            <v>ASMVIR1</v>
          </cell>
          <cell r="C2414" t="str">
            <v>N</v>
          </cell>
          <cell r="D2414" t="str">
            <v>9907T-MF 200MED</v>
          </cell>
          <cell r="F2414" t="str">
            <v>BALV</v>
          </cell>
          <cell r="G2414" t="str">
            <v>BRASS</v>
          </cell>
          <cell r="H2414">
            <v>558.89</v>
          </cell>
          <cell r="I2414">
            <v>0</v>
          </cell>
          <cell r="J2414">
            <v>42922</v>
          </cell>
          <cell r="K2414" t="str">
            <v>Italy</v>
          </cell>
          <cell r="L2414" t="str">
            <v>1</v>
          </cell>
        </row>
        <row r="2415">
          <cell r="A2415" t="str">
            <v>9907T-MP 050MIN</v>
          </cell>
          <cell r="B2415" t="str">
            <v>ASMVIR1</v>
          </cell>
          <cell r="C2415" t="str">
            <v>N</v>
          </cell>
          <cell r="D2415" t="str">
            <v>9907T-MP 050MIN</v>
          </cell>
          <cell r="F2415" t="str">
            <v>BALV</v>
          </cell>
          <cell r="G2415" t="str">
            <v>BRASS</v>
          </cell>
          <cell r="H2415">
            <v>194.94</v>
          </cell>
          <cell r="I2415">
            <v>0</v>
          </cell>
          <cell r="J2415">
            <v>42915</v>
          </cell>
          <cell r="K2415" t="str">
            <v>Italy</v>
          </cell>
          <cell r="L2415" t="str">
            <v>1</v>
          </cell>
        </row>
        <row r="2416">
          <cell r="A2416" t="str">
            <v>9907T-MP 050SML</v>
          </cell>
          <cell r="B2416" t="str">
            <v>ASMVIR1</v>
          </cell>
          <cell r="C2416" t="str">
            <v>N</v>
          </cell>
          <cell r="D2416" t="str">
            <v>9907T-MP 050SML</v>
          </cell>
          <cell r="F2416" t="str">
            <v>BALV</v>
          </cell>
          <cell r="G2416" t="str">
            <v>BRASS</v>
          </cell>
          <cell r="H2416">
            <v>253.01</v>
          </cell>
          <cell r="I2416">
            <v>0</v>
          </cell>
          <cell r="J2416">
            <v>42915</v>
          </cell>
          <cell r="K2416" t="str">
            <v>Italy</v>
          </cell>
          <cell r="L2416" t="str">
            <v>1</v>
          </cell>
        </row>
        <row r="2417">
          <cell r="A2417" t="str">
            <v>9907T-MP 075SML</v>
          </cell>
          <cell r="B2417" t="str">
            <v>ASMVIR1</v>
          </cell>
          <cell r="C2417" t="str">
            <v>N</v>
          </cell>
          <cell r="D2417" t="str">
            <v>9907T-MP 075SML</v>
          </cell>
          <cell r="F2417" t="str">
            <v>BALV</v>
          </cell>
          <cell r="G2417" t="str">
            <v>BRASS</v>
          </cell>
          <cell r="H2417">
            <v>253.01</v>
          </cell>
          <cell r="I2417">
            <v>0</v>
          </cell>
          <cell r="J2417">
            <v>42915</v>
          </cell>
          <cell r="K2417" t="str">
            <v>Italy</v>
          </cell>
          <cell r="L2417" t="str">
            <v>1</v>
          </cell>
        </row>
        <row r="2418">
          <cell r="A2418" t="str">
            <v>9907T-MP 100SML</v>
          </cell>
          <cell r="B2418" t="str">
            <v>ASMVIR1</v>
          </cell>
          <cell r="C2418" t="str">
            <v>N</v>
          </cell>
          <cell r="D2418" t="str">
            <v>9907T-MP 100SML</v>
          </cell>
          <cell r="F2418" t="str">
            <v>BALV</v>
          </cell>
          <cell r="G2418" t="str">
            <v>BRASS</v>
          </cell>
          <cell r="H2418">
            <v>267.20999999999998</v>
          </cell>
          <cell r="I2418">
            <v>0</v>
          </cell>
          <cell r="J2418">
            <v>42915</v>
          </cell>
          <cell r="K2418" t="str">
            <v>Italy</v>
          </cell>
          <cell r="L2418" t="str">
            <v>1</v>
          </cell>
        </row>
        <row r="2419">
          <cell r="A2419" t="str">
            <v>9907T-MP 125MED</v>
          </cell>
          <cell r="B2419" t="str">
            <v>ASMVIR1</v>
          </cell>
          <cell r="C2419" t="str">
            <v>N</v>
          </cell>
          <cell r="D2419" t="str">
            <v>9907T-MP 125MED</v>
          </cell>
          <cell r="F2419" t="str">
            <v>BALV</v>
          </cell>
          <cell r="G2419" t="str">
            <v>BRASS DZR</v>
          </cell>
          <cell r="H2419">
            <v>485.65</v>
          </cell>
          <cell r="I2419">
            <v>0</v>
          </cell>
          <cell r="J2419">
            <v>43421</v>
          </cell>
          <cell r="K2419" t="str">
            <v>Italy</v>
          </cell>
          <cell r="L2419" t="str">
            <v>1</v>
          </cell>
        </row>
        <row r="2420">
          <cell r="A2420" t="str">
            <v>9907T-MP 150MED</v>
          </cell>
          <cell r="B2420" t="str">
            <v>ASMVIR1</v>
          </cell>
          <cell r="C2420" t="str">
            <v>N</v>
          </cell>
          <cell r="D2420" t="str">
            <v>9907T-MP 150MED</v>
          </cell>
          <cell r="F2420" t="str">
            <v>BALV</v>
          </cell>
          <cell r="G2420" t="str">
            <v>BRASS DZR</v>
          </cell>
          <cell r="H2420">
            <v>520.41999999999996</v>
          </cell>
          <cell r="I2420">
            <v>0</v>
          </cell>
          <cell r="J2420">
            <v>43449</v>
          </cell>
          <cell r="K2420" t="str">
            <v>Italy</v>
          </cell>
          <cell r="L2420" t="str">
            <v>1</v>
          </cell>
        </row>
        <row r="2421">
          <cell r="A2421" t="str">
            <v>9907T-MP 200MED</v>
          </cell>
          <cell r="B2421" t="str">
            <v>ASMVIR1</v>
          </cell>
          <cell r="C2421" t="str">
            <v>N</v>
          </cell>
          <cell r="D2421" t="str">
            <v>9907T-MP 200MED</v>
          </cell>
          <cell r="F2421" t="str">
            <v>BALV</v>
          </cell>
          <cell r="G2421" t="str">
            <v>BRASS DZR</v>
          </cell>
          <cell r="H2421">
            <v>586.83000000000004</v>
          </cell>
          <cell r="I2421">
            <v>0</v>
          </cell>
          <cell r="J2421">
            <v>43449</v>
          </cell>
          <cell r="K2421" t="str">
            <v>Italy</v>
          </cell>
          <cell r="L2421" t="str">
            <v>1</v>
          </cell>
        </row>
        <row r="2422">
          <cell r="A2422" t="str">
            <v>9907T-MS 050MIN</v>
          </cell>
          <cell r="B2422" t="str">
            <v>ASMVIR1</v>
          </cell>
          <cell r="C2422" t="str">
            <v>N</v>
          </cell>
          <cell r="D2422" t="str">
            <v>9907T-MS 050MIN</v>
          </cell>
          <cell r="F2422" t="str">
            <v>BALV</v>
          </cell>
          <cell r="G2422" t="str">
            <v>BRASS</v>
          </cell>
          <cell r="H2422">
            <v>185.65</v>
          </cell>
          <cell r="I2422">
            <v>0</v>
          </cell>
          <cell r="J2422">
            <v>42940</v>
          </cell>
          <cell r="K2422" t="str">
            <v>Italy</v>
          </cell>
          <cell r="L2422" t="str">
            <v>1</v>
          </cell>
        </row>
        <row r="2423">
          <cell r="A2423" t="str">
            <v>9907T-MS 050SML</v>
          </cell>
          <cell r="B2423" t="str">
            <v>ASMVIR1</v>
          </cell>
          <cell r="C2423" t="str">
            <v>N</v>
          </cell>
          <cell r="D2423" t="str">
            <v>9907T-MS 050SML</v>
          </cell>
          <cell r="F2423" t="str">
            <v>BALV</v>
          </cell>
          <cell r="G2423" t="str">
            <v>BRASS</v>
          </cell>
          <cell r="H2423">
            <v>240.98</v>
          </cell>
          <cell r="I2423">
            <v>0</v>
          </cell>
          <cell r="J2423">
            <v>42940</v>
          </cell>
          <cell r="K2423" t="str">
            <v>Italy</v>
          </cell>
          <cell r="L2423" t="str">
            <v>1</v>
          </cell>
        </row>
        <row r="2424">
          <cell r="A2424" t="str">
            <v>9907T-MS 075MIN</v>
          </cell>
          <cell r="B2424" t="str">
            <v>ASMVIR1</v>
          </cell>
          <cell r="C2424" t="str">
            <v>N</v>
          </cell>
          <cell r="D2424" t="str">
            <v>9907T-MS 075MIN</v>
          </cell>
          <cell r="F2424" t="str">
            <v>BALV</v>
          </cell>
          <cell r="G2424" t="str">
            <v>BRASS</v>
          </cell>
          <cell r="H2424">
            <v>196.05</v>
          </cell>
          <cell r="I2424">
            <v>0</v>
          </cell>
          <cell r="J2424">
            <v>42940</v>
          </cell>
          <cell r="K2424" t="str">
            <v>Italy</v>
          </cell>
          <cell r="L2424" t="str">
            <v>1</v>
          </cell>
        </row>
        <row r="2425">
          <cell r="A2425" t="str">
            <v>9907T-MS 075SML</v>
          </cell>
          <cell r="B2425" t="str">
            <v>ASMVIR1</v>
          </cell>
          <cell r="C2425" t="str">
            <v>N</v>
          </cell>
          <cell r="D2425" t="str">
            <v>9907T-MS 075SML</v>
          </cell>
          <cell r="F2425" t="str">
            <v>BALV</v>
          </cell>
          <cell r="G2425" t="str">
            <v>BRASS</v>
          </cell>
          <cell r="H2425">
            <v>240.98</v>
          </cell>
          <cell r="I2425">
            <v>0</v>
          </cell>
          <cell r="J2425">
            <v>42940</v>
          </cell>
          <cell r="K2425" t="str">
            <v>Italy</v>
          </cell>
          <cell r="L2425" t="str">
            <v>1</v>
          </cell>
        </row>
        <row r="2426">
          <cell r="A2426" t="str">
            <v>9907T-MS 100SML</v>
          </cell>
          <cell r="B2426" t="str">
            <v>ASMVIR1</v>
          </cell>
          <cell r="C2426" t="str">
            <v>N</v>
          </cell>
          <cell r="D2426" t="str">
            <v>9907T-MS 100SML</v>
          </cell>
          <cell r="F2426" t="str">
            <v>BALV</v>
          </cell>
          <cell r="G2426" t="str">
            <v>BRASS</v>
          </cell>
          <cell r="H2426">
            <v>254.47</v>
          </cell>
          <cell r="I2426">
            <v>0</v>
          </cell>
          <cell r="J2426">
            <v>42940</v>
          </cell>
          <cell r="K2426" t="str">
            <v>Italy</v>
          </cell>
          <cell r="L2426" t="str">
            <v>1</v>
          </cell>
        </row>
        <row r="2427">
          <cell r="A2427" t="str">
            <v>9907T-MS 125MED</v>
          </cell>
          <cell r="B2427" t="str">
            <v>ASMVIR1</v>
          </cell>
          <cell r="C2427" t="str">
            <v>N</v>
          </cell>
          <cell r="D2427" t="str">
            <v>9907T-MS 125MED</v>
          </cell>
          <cell r="F2427" t="str">
            <v>BALV</v>
          </cell>
          <cell r="G2427" t="str">
            <v>BRASS</v>
          </cell>
          <cell r="H2427">
            <v>462.53</v>
          </cell>
          <cell r="I2427">
            <v>0</v>
          </cell>
          <cell r="J2427">
            <v>42940</v>
          </cell>
          <cell r="K2427" t="str">
            <v>Italy</v>
          </cell>
          <cell r="L2427" t="str">
            <v>1</v>
          </cell>
        </row>
        <row r="2428">
          <cell r="A2428" t="str">
            <v>9907T-MS 125SML</v>
          </cell>
          <cell r="B2428" t="str">
            <v>ASMVIR1</v>
          </cell>
          <cell r="C2428" t="str">
            <v>N</v>
          </cell>
          <cell r="D2428" t="str">
            <v>9907T-MS 125SML</v>
          </cell>
          <cell r="F2428" t="str">
            <v>BALV</v>
          </cell>
          <cell r="G2428" t="str">
            <v>BRASS</v>
          </cell>
          <cell r="H2428">
            <v>278.77999999999997</v>
          </cell>
          <cell r="I2428">
            <v>0</v>
          </cell>
          <cell r="J2428">
            <v>42940</v>
          </cell>
          <cell r="K2428" t="str">
            <v>Italy</v>
          </cell>
          <cell r="L2428" t="str">
            <v>1</v>
          </cell>
        </row>
        <row r="2429">
          <cell r="A2429" t="str">
            <v>9907T-MS 150MED</v>
          </cell>
          <cell r="B2429" t="str">
            <v>ASMVIR1</v>
          </cell>
          <cell r="C2429" t="str">
            <v>N</v>
          </cell>
          <cell r="D2429" t="str">
            <v>9907T-MS 150MED</v>
          </cell>
          <cell r="F2429" t="str">
            <v>BALV</v>
          </cell>
          <cell r="G2429" t="str">
            <v>BRASS</v>
          </cell>
          <cell r="H2429">
            <v>495.63</v>
          </cell>
          <cell r="I2429">
            <v>0</v>
          </cell>
          <cell r="J2429">
            <v>42940</v>
          </cell>
          <cell r="K2429" t="str">
            <v>Italy</v>
          </cell>
          <cell r="L2429" t="str">
            <v>1</v>
          </cell>
        </row>
        <row r="2430">
          <cell r="A2430" t="str">
            <v>9907T-MS 200LRG</v>
          </cell>
          <cell r="B2430" t="str">
            <v>ASMVIR1</v>
          </cell>
          <cell r="C2430" t="str">
            <v>N</v>
          </cell>
          <cell r="D2430" t="str">
            <v>9907T-MS 200LRG</v>
          </cell>
          <cell r="F2430" t="str">
            <v>BALV</v>
          </cell>
          <cell r="G2430" t="str">
            <v>BRASS</v>
          </cell>
          <cell r="H2430">
            <v>1200.99</v>
          </cell>
          <cell r="I2430">
            <v>0</v>
          </cell>
          <cell r="J2430">
            <v>42940</v>
          </cell>
          <cell r="K2430" t="str">
            <v>Italy</v>
          </cell>
          <cell r="L2430" t="str">
            <v>1</v>
          </cell>
        </row>
        <row r="2431">
          <cell r="A2431" t="str">
            <v>9907T-MS 200MED</v>
          </cell>
          <cell r="B2431" t="str">
            <v>ASMVIR1</v>
          </cell>
          <cell r="C2431" t="str">
            <v>N</v>
          </cell>
          <cell r="D2431" t="str">
            <v>9907T-MS 200MED</v>
          </cell>
          <cell r="F2431" t="str">
            <v>BALV</v>
          </cell>
          <cell r="G2431" t="str">
            <v>BRASS</v>
          </cell>
          <cell r="H2431">
            <v>558.89</v>
          </cell>
          <cell r="I2431">
            <v>0</v>
          </cell>
          <cell r="J2431">
            <v>42940</v>
          </cell>
          <cell r="K2431" t="str">
            <v>Italy</v>
          </cell>
          <cell r="L2431" t="str">
            <v>1</v>
          </cell>
        </row>
        <row r="2432">
          <cell r="A2432" t="str">
            <v>9907T-PP 050MIN</v>
          </cell>
          <cell r="B2432" t="str">
            <v>ASMVIR1</v>
          </cell>
          <cell r="C2432" t="str">
            <v>N</v>
          </cell>
          <cell r="D2432" t="str">
            <v>9907T-PP 050MIN</v>
          </cell>
          <cell r="F2432" t="str">
            <v>BALV</v>
          </cell>
          <cell r="G2432" t="str">
            <v>BRASS</v>
          </cell>
          <cell r="H2432">
            <v>194.94</v>
          </cell>
          <cell r="I2432">
            <v>0</v>
          </cell>
          <cell r="J2432">
            <v>42914</v>
          </cell>
          <cell r="K2432" t="str">
            <v>Italy</v>
          </cell>
          <cell r="L2432" t="str">
            <v>1</v>
          </cell>
        </row>
        <row r="2433">
          <cell r="A2433" t="str">
            <v>9907T-PP 050SML</v>
          </cell>
          <cell r="B2433" t="str">
            <v>ASMVIR1</v>
          </cell>
          <cell r="C2433" t="str">
            <v>N</v>
          </cell>
          <cell r="D2433" t="str">
            <v>9907T-PP 050SML</v>
          </cell>
          <cell r="F2433" t="str">
            <v>BALV</v>
          </cell>
          <cell r="G2433" t="str">
            <v>BRASS</v>
          </cell>
          <cell r="H2433">
            <v>253.01</v>
          </cell>
          <cell r="I2433">
            <v>0</v>
          </cell>
          <cell r="J2433">
            <v>42914</v>
          </cell>
          <cell r="K2433" t="str">
            <v>Italy</v>
          </cell>
          <cell r="L2433" t="str">
            <v>1</v>
          </cell>
        </row>
        <row r="2434">
          <cell r="A2434" t="str">
            <v>9907T-PP 075SML</v>
          </cell>
          <cell r="B2434" t="str">
            <v>ASMVIR1</v>
          </cell>
          <cell r="C2434" t="str">
            <v>N</v>
          </cell>
          <cell r="D2434" t="str">
            <v>9907T-PP 075SML</v>
          </cell>
          <cell r="F2434" t="str">
            <v>BALV</v>
          </cell>
          <cell r="G2434" t="str">
            <v>BRASS</v>
          </cell>
          <cell r="H2434">
            <v>253.01</v>
          </cell>
          <cell r="I2434">
            <v>0</v>
          </cell>
          <cell r="J2434">
            <v>42914</v>
          </cell>
          <cell r="K2434" t="str">
            <v>Italy</v>
          </cell>
          <cell r="L2434" t="str">
            <v>1</v>
          </cell>
        </row>
        <row r="2435">
          <cell r="A2435" t="str">
            <v>9907T-PP 100SML</v>
          </cell>
          <cell r="B2435" t="str">
            <v>ASMVIR1</v>
          </cell>
          <cell r="C2435" t="str">
            <v>N</v>
          </cell>
          <cell r="D2435" t="str">
            <v>9907T-PP 100SML</v>
          </cell>
          <cell r="F2435" t="str">
            <v>BALV</v>
          </cell>
          <cell r="G2435" t="str">
            <v>BRASS</v>
          </cell>
          <cell r="H2435">
            <v>267.20999999999998</v>
          </cell>
          <cell r="I2435">
            <v>0</v>
          </cell>
          <cell r="J2435">
            <v>42914</v>
          </cell>
          <cell r="K2435" t="str">
            <v>Italy</v>
          </cell>
          <cell r="L2435" t="str">
            <v>1</v>
          </cell>
        </row>
        <row r="2436">
          <cell r="A2436" t="str">
            <v>9907T-PP 125MED</v>
          </cell>
          <cell r="B2436" t="str">
            <v>ASMVIR1</v>
          </cell>
          <cell r="C2436" t="str">
            <v>N</v>
          </cell>
          <cell r="D2436" t="str">
            <v>9907T-PP 125MED</v>
          </cell>
          <cell r="F2436" t="str">
            <v>BALV</v>
          </cell>
          <cell r="G2436" t="str">
            <v>BRASS DZR</v>
          </cell>
          <cell r="H2436">
            <v>485.65</v>
          </cell>
          <cell r="I2436">
            <v>0</v>
          </cell>
          <cell r="J2436">
            <v>43421</v>
          </cell>
          <cell r="K2436" t="str">
            <v>Italy</v>
          </cell>
          <cell r="L2436" t="str">
            <v>1</v>
          </cell>
        </row>
        <row r="2437">
          <cell r="A2437" t="str">
            <v>9907T-PP 150MED</v>
          </cell>
          <cell r="B2437" t="str">
            <v>ASMVIR1</v>
          </cell>
          <cell r="C2437" t="str">
            <v>N</v>
          </cell>
          <cell r="D2437" t="str">
            <v>9907T-PP 150MED</v>
          </cell>
          <cell r="F2437" t="str">
            <v>BALV</v>
          </cell>
          <cell r="G2437" t="str">
            <v>BRASS DZR</v>
          </cell>
          <cell r="H2437">
            <v>520.41999999999996</v>
          </cell>
          <cell r="I2437">
            <v>0</v>
          </cell>
          <cell r="J2437">
            <v>43449</v>
          </cell>
          <cell r="K2437" t="str">
            <v>Italy</v>
          </cell>
          <cell r="L2437" t="str">
            <v>1</v>
          </cell>
        </row>
        <row r="2438">
          <cell r="A2438" t="str">
            <v>9907T-PP 200MED</v>
          </cell>
          <cell r="B2438" t="str">
            <v>ASMVIR1</v>
          </cell>
          <cell r="C2438" t="str">
            <v>N</v>
          </cell>
          <cell r="D2438" t="str">
            <v>9907T-PP 200MED</v>
          </cell>
          <cell r="F2438" t="str">
            <v>BALV</v>
          </cell>
          <cell r="G2438" t="str">
            <v>BRASS DZR</v>
          </cell>
          <cell r="H2438">
            <v>586.83000000000004</v>
          </cell>
          <cell r="I2438">
            <v>0</v>
          </cell>
          <cell r="J2438">
            <v>43449</v>
          </cell>
          <cell r="K2438" t="str">
            <v>Italy</v>
          </cell>
          <cell r="L2438" t="str">
            <v>1</v>
          </cell>
        </row>
        <row r="2439">
          <cell r="A2439" t="str">
            <v>9907T-SS 050MIN</v>
          </cell>
          <cell r="B2439" t="str">
            <v>ASMVIR1</v>
          </cell>
          <cell r="C2439" t="str">
            <v>N</v>
          </cell>
          <cell r="D2439" t="str">
            <v>9907T-SS 050MIN</v>
          </cell>
          <cell r="F2439" t="str">
            <v>BALV</v>
          </cell>
          <cell r="G2439" t="str">
            <v>BRASS</v>
          </cell>
          <cell r="H2439">
            <v>185.65</v>
          </cell>
          <cell r="I2439">
            <v>0</v>
          </cell>
          <cell r="J2439">
            <v>42915</v>
          </cell>
          <cell r="K2439" t="str">
            <v>Italy</v>
          </cell>
          <cell r="L2439" t="str">
            <v>1</v>
          </cell>
        </row>
        <row r="2440">
          <cell r="A2440" t="str">
            <v>9907T-SS 050SML</v>
          </cell>
          <cell r="B2440" t="str">
            <v>ASMVIR1</v>
          </cell>
          <cell r="C2440" t="str">
            <v>N</v>
          </cell>
          <cell r="D2440" t="str">
            <v>9907T-SS 050SML</v>
          </cell>
          <cell r="F2440" t="str">
            <v>BALV</v>
          </cell>
          <cell r="G2440" t="str">
            <v>BRASS</v>
          </cell>
          <cell r="H2440">
            <v>240.98</v>
          </cell>
          <cell r="I2440">
            <v>0</v>
          </cell>
          <cell r="J2440">
            <v>42915</v>
          </cell>
          <cell r="K2440" t="str">
            <v>Italy</v>
          </cell>
          <cell r="L2440" t="str">
            <v>1</v>
          </cell>
        </row>
        <row r="2441">
          <cell r="A2441" t="str">
            <v>9907T-SS 075MIN</v>
          </cell>
          <cell r="B2441" t="str">
            <v>ASMVIR1</v>
          </cell>
          <cell r="C2441" t="str">
            <v>N</v>
          </cell>
          <cell r="D2441" t="str">
            <v>9907T-SS 075MIN</v>
          </cell>
          <cell r="F2441" t="str">
            <v>BALV</v>
          </cell>
          <cell r="G2441" t="str">
            <v>BRASS</v>
          </cell>
          <cell r="H2441">
            <v>196.05</v>
          </cell>
          <cell r="I2441">
            <v>0</v>
          </cell>
          <cell r="J2441">
            <v>42915</v>
          </cell>
          <cell r="K2441" t="str">
            <v>Italy</v>
          </cell>
          <cell r="L2441" t="str">
            <v>1</v>
          </cell>
        </row>
        <row r="2442">
          <cell r="A2442" t="str">
            <v>9907T-SS 075SML</v>
          </cell>
          <cell r="B2442" t="str">
            <v>ASMVIR1</v>
          </cell>
          <cell r="C2442" t="str">
            <v>N</v>
          </cell>
          <cell r="D2442" t="str">
            <v>9907T-SS 075SML</v>
          </cell>
          <cell r="F2442" t="str">
            <v>BALV</v>
          </cell>
          <cell r="G2442" t="str">
            <v>BRASS</v>
          </cell>
          <cell r="H2442">
            <v>240.98</v>
          </cell>
          <cell r="I2442">
            <v>0</v>
          </cell>
          <cell r="J2442">
            <v>42915</v>
          </cell>
          <cell r="K2442" t="str">
            <v>Italy</v>
          </cell>
          <cell r="L2442" t="str">
            <v>1</v>
          </cell>
        </row>
        <row r="2443">
          <cell r="A2443" t="str">
            <v>9907T-SS 100SML</v>
          </cell>
          <cell r="B2443" t="str">
            <v>ASMVIR1</v>
          </cell>
          <cell r="C2443" t="str">
            <v>N</v>
          </cell>
          <cell r="D2443" t="str">
            <v>9907T-SS 100SML</v>
          </cell>
          <cell r="F2443" t="str">
            <v>BALV</v>
          </cell>
          <cell r="G2443" t="str">
            <v>BRASS</v>
          </cell>
          <cell r="H2443">
            <v>254.47</v>
          </cell>
          <cell r="I2443">
            <v>0</v>
          </cell>
          <cell r="J2443">
            <v>42915</v>
          </cell>
          <cell r="K2443" t="str">
            <v>Italy</v>
          </cell>
          <cell r="L2443" t="str">
            <v>1</v>
          </cell>
        </row>
        <row r="2444">
          <cell r="A2444" t="str">
            <v>9907T-SS 125MED</v>
          </cell>
          <cell r="B2444" t="str">
            <v>ASMVIR1</v>
          </cell>
          <cell r="C2444" t="str">
            <v>N</v>
          </cell>
          <cell r="D2444" t="str">
            <v>9907T-SS 125MED</v>
          </cell>
          <cell r="F2444" t="str">
            <v>BALV</v>
          </cell>
          <cell r="G2444" t="str">
            <v>BRASS</v>
          </cell>
          <cell r="H2444">
            <v>462.53</v>
          </cell>
          <cell r="I2444">
            <v>0</v>
          </cell>
          <cell r="J2444">
            <v>42915</v>
          </cell>
          <cell r="K2444" t="str">
            <v>Italy</v>
          </cell>
          <cell r="L2444" t="str">
            <v>1</v>
          </cell>
        </row>
        <row r="2445">
          <cell r="A2445" t="str">
            <v>9907T-SS 125SML</v>
          </cell>
          <cell r="B2445" t="str">
            <v>ASMVIR1</v>
          </cell>
          <cell r="C2445" t="str">
            <v>N</v>
          </cell>
          <cell r="D2445" t="str">
            <v>9907T-SS 125SML</v>
          </cell>
          <cell r="F2445" t="str">
            <v>BALV</v>
          </cell>
          <cell r="G2445" t="str">
            <v>BRASS</v>
          </cell>
          <cell r="H2445">
            <v>278.77999999999997</v>
          </cell>
          <cell r="I2445">
            <v>0</v>
          </cell>
          <cell r="J2445">
            <v>42915</v>
          </cell>
          <cell r="K2445" t="str">
            <v>Italy</v>
          </cell>
          <cell r="L2445" t="str">
            <v>1</v>
          </cell>
        </row>
        <row r="2446">
          <cell r="A2446" t="str">
            <v>9907T-SS 150MED</v>
          </cell>
          <cell r="B2446" t="str">
            <v>ASMVIR1</v>
          </cell>
          <cell r="C2446" t="str">
            <v>N</v>
          </cell>
          <cell r="D2446" t="str">
            <v>9907T-SS 150MED</v>
          </cell>
          <cell r="F2446" t="str">
            <v>BALV</v>
          </cell>
          <cell r="G2446" t="str">
            <v>BRASS</v>
          </cell>
          <cell r="H2446">
            <v>495.63</v>
          </cell>
          <cell r="I2446">
            <v>0</v>
          </cell>
          <cell r="J2446">
            <v>42915</v>
          </cell>
          <cell r="K2446" t="str">
            <v>Italy</v>
          </cell>
          <cell r="L2446" t="str">
            <v>1</v>
          </cell>
        </row>
        <row r="2447">
          <cell r="A2447" t="str">
            <v>9907T-SS 200LRG</v>
          </cell>
          <cell r="B2447" t="str">
            <v>ASMVIR1</v>
          </cell>
          <cell r="C2447" t="str">
            <v>N</v>
          </cell>
          <cell r="D2447" t="str">
            <v>9907T-SS 200LRG</v>
          </cell>
          <cell r="F2447" t="str">
            <v>BALV</v>
          </cell>
          <cell r="G2447" t="str">
            <v>BRASS</v>
          </cell>
          <cell r="H2447">
            <v>1200.99</v>
          </cell>
          <cell r="I2447">
            <v>0</v>
          </cell>
          <cell r="J2447">
            <v>42915</v>
          </cell>
          <cell r="K2447" t="str">
            <v>Italy</v>
          </cell>
          <cell r="L2447" t="str">
            <v>1</v>
          </cell>
        </row>
        <row r="2448">
          <cell r="A2448" t="str">
            <v>9907T-SS 200MED</v>
          </cell>
          <cell r="B2448" t="str">
            <v>ASMVIR1</v>
          </cell>
          <cell r="C2448" t="str">
            <v>N</v>
          </cell>
          <cell r="D2448" t="str">
            <v>9907T-SS 200MED</v>
          </cell>
          <cell r="F2448" t="str">
            <v>BALV</v>
          </cell>
          <cell r="G2448" t="str">
            <v>BRASS</v>
          </cell>
          <cell r="H2448">
            <v>558.89</v>
          </cell>
          <cell r="I2448">
            <v>0</v>
          </cell>
          <cell r="J2448">
            <v>42915</v>
          </cell>
          <cell r="K2448" t="str">
            <v>Italy</v>
          </cell>
          <cell r="L2448" t="str">
            <v>1</v>
          </cell>
        </row>
        <row r="2449">
          <cell r="A2449" t="str">
            <v>9957-BF</v>
          </cell>
          <cell r="B2449" t="str">
            <v>VIR C 2</v>
          </cell>
          <cell r="C2449" t="str">
            <v>N</v>
          </cell>
          <cell r="D2449" t="str">
            <v>BLIND FLANGE FOR WAFER BODY</v>
          </cell>
          <cell r="E2449" t="str">
            <v>670779712840</v>
          </cell>
          <cell r="F2449" t="str">
            <v>BALV</v>
          </cell>
          <cell r="G2449" t="str">
            <v>IRON</v>
          </cell>
          <cell r="H2449">
            <v>37.65</v>
          </cell>
          <cell r="I2449">
            <v>598</v>
          </cell>
          <cell r="J2449">
            <v>42550</v>
          </cell>
          <cell r="K2449" t="str">
            <v>China</v>
          </cell>
          <cell r="L2449" t="str">
            <v>1</v>
          </cell>
        </row>
        <row r="2450">
          <cell r="A2450" t="str">
            <v>9957-BNK</v>
          </cell>
          <cell r="B2450" t="str">
            <v>VIR C 2</v>
          </cell>
          <cell r="C2450" t="str">
            <v>N</v>
          </cell>
          <cell r="D2450" t="str">
            <v>BOLT NUT KIT FOR WAFER BODY</v>
          </cell>
          <cell r="E2450" t="str">
            <v>670779712871</v>
          </cell>
          <cell r="F2450" t="str">
            <v>BALV</v>
          </cell>
          <cell r="G2450" t="str">
            <v>IRON</v>
          </cell>
          <cell r="H2450">
            <v>0</v>
          </cell>
          <cell r="I2450">
            <v>372</v>
          </cell>
          <cell r="J2450">
            <v>42550</v>
          </cell>
          <cell r="K2450" t="str">
            <v>China</v>
          </cell>
          <cell r="L2450" t="str">
            <v>1</v>
          </cell>
        </row>
        <row r="2451">
          <cell r="A2451" t="str">
            <v>9957-EB</v>
          </cell>
          <cell r="B2451" t="str">
            <v>VIR C 2</v>
          </cell>
          <cell r="C2451" t="str">
            <v>N</v>
          </cell>
          <cell r="D2451" t="str">
            <v>EYE BOLT FOR WAFER BODY</v>
          </cell>
          <cell r="E2451" t="str">
            <v>670779712857</v>
          </cell>
          <cell r="F2451" t="str">
            <v>BALV</v>
          </cell>
          <cell r="G2451" t="str">
            <v>IRON</v>
          </cell>
          <cell r="H2451">
            <v>0</v>
          </cell>
          <cell r="I2451">
            <v>757</v>
          </cell>
          <cell r="J2451">
            <v>42550</v>
          </cell>
          <cell r="K2451" t="str">
            <v>China</v>
          </cell>
          <cell r="L2451" t="str">
            <v>1</v>
          </cell>
        </row>
        <row r="2452">
          <cell r="A2452" t="str">
            <v>9957-OR</v>
          </cell>
          <cell r="B2452" t="str">
            <v>VIR 1</v>
          </cell>
          <cell r="C2452" t="str">
            <v>N</v>
          </cell>
          <cell r="D2452" t="str">
            <v>O-RING FOR CARTRIDGE LARGE</v>
          </cell>
          <cell r="E2452" t="str">
            <v>670779712857</v>
          </cell>
          <cell r="F2452" t="str">
            <v>BALV</v>
          </cell>
          <cell r="G2452" t="str">
            <v>IRON</v>
          </cell>
          <cell r="H2452">
            <v>0</v>
          </cell>
          <cell r="I2452">
            <v>189</v>
          </cell>
          <cell r="J2452">
            <v>42550</v>
          </cell>
          <cell r="K2452" t="str">
            <v>Italy</v>
          </cell>
          <cell r="L2452" t="str">
            <v>200</v>
          </cell>
        </row>
        <row r="2453">
          <cell r="A2453" t="str">
            <v>9957RW 10</v>
          </cell>
          <cell r="B2453" t="str">
            <v>IFLOW</v>
          </cell>
          <cell r="C2453" t="str">
            <v>N</v>
          </cell>
          <cell r="D2453" t="str">
            <v>DI WAFER AUTO BAL VALVE 10</v>
          </cell>
          <cell r="F2453" t="str">
            <v>BALV</v>
          </cell>
          <cell r="G2453" t="str">
            <v>IRON</v>
          </cell>
          <cell r="H2453">
            <v>0</v>
          </cell>
          <cell r="I2453">
            <v>22</v>
          </cell>
          <cell r="J2453">
            <v>42550</v>
          </cell>
          <cell r="K2453" t="str">
            <v>China</v>
          </cell>
          <cell r="L2453" t="str">
            <v>1</v>
          </cell>
          <cell r="M2453" t="str">
            <v>46.2</v>
          </cell>
        </row>
        <row r="2454">
          <cell r="A2454" t="str">
            <v>9957RW 12</v>
          </cell>
          <cell r="B2454" t="str">
            <v>IFLOW</v>
          </cell>
          <cell r="C2454" t="str">
            <v>N</v>
          </cell>
          <cell r="D2454" t="str">
            <v>DI WAFER AUTO BAL VALVE 12</v>
          </cell>
          <cell r="F2454" t="str">
            <v>BALV</v>
          </cell>
          <cell r="G2454" t="str">
            <v>IRON</v>
          </cell>
          <cell r="H2454">
            <v>0</v>
          </cell>
          <cell r="I2454">
            <v>20</v>
          </cell>
          <cell r="J2454">
            <v>42550</v>
          </cell>
          <cell r="K2454" t="str">
            <v>China</v>
          </cell>
          <cell r="L2454" t="str">
            <v>1</v>
          </cell>
          <cell r="M2454" t="str">
            <v>61.6</v>
          </cell>
        </row>
        <row r="2455">
          <cell r="A2455" t="str">
            <v>9957RW 2-1/2</v>
          </cell>
          <cell r="B2455" t="str">
            <v>IFLOW</v>
          </cell>
          <cell r="C2455" t="str">
            <v>N</v>
          </cell>
          <cell r="D2455" t="str">
            <v>DI WAFER AUTO BAL VALVE 2-1/2</v>
          </cell>
          <cell r="F2455" t="str">
            <v>BALV</v>
          </cell>
          <cell r="G2455" t="str">
            <v>IRON</v>
          </cell>
          <cell r="H2455">
            <v>0</v>
          </cell>
          <cell r="I2455">
            <v>83</v>
          </cell>
          <cell r="J2455">
            <v>42550</v>
          </cell>
          <cell r="K2455" t="str">
            <v>China</v>
          </cell>
          <cell r="L2455" t="str">
            <v>1</v>
          </cell>
          <cell r="M2455" t="str">
            <v>8.1</v>
          </cell>
        </row>
        <row r="2456">
          <cell r="A2456" t="str">
            <v>9957RW 3</v>
          </cell>
          <cell r="B2456" t="str">
            <v>IFLOW</v>
          </cell>
          <cell r="C2456" t="str">
            <v>N</v>
          </cell>
          <cell r="D2456" t="str">
            <v>DI WAFER AUTO BAL VALVE 3</v>
          </cell>
          <cell r="F2456" t="str">
            <v>BALV</v>
          </cell>
          <cell r="G2456" t="str">
            <v>IRON</v>
          </cell>
          <cell r="H2456">
            <v>0</v>
          </cell>
          <cell r="I2456">
            <v>132</v>
          </cell>
          <cell r="J2456">
            <v>42550</v>
          </cell>
          <cell r="K2456" t="str">
            <v>China</v>
          </cell>
          <cell r="L2456" t="str">
            <v>1</v>
          </cell>
          <cell r="M2456" t="str">
            <v>10.3</v>
          </cell>
        </row>
        <row r="2457">
          <cell r="A2457" t="str">
            <v>9957RW 4</v>
          </cell>
          <cell r="B2457" t="str">
            <v>IFLOW</v>
          </cell>
          <cell r="C2457" t="str">
            <v>N</v>
          </cell>
          <cell r="D2457" t="str">
            <v>DI WAFER AUTO BAL VALVE 4</v>
          </cell>
          <cell r="F2457" t="str">
            <v>BALV</v>
          </cell>
          <cell r="G2457" t="str">
            <v>IRON</v>
          </cell>
          <cell r="H2457">
            <v>0</v>
          </cell>
          <cell r="I2457">
            <v>109</v>
          </cell>
          <cell r="J2457">
            <v>42550</v>
          </cell>
          <cell r="K2457" t="str">
            <v>China</v>
          </cell>
          <cell r="L2457" t="str">
            <v>1</v>
          </cell>
          <cell r="M2457" t="str">
            <v>16.5</v>
          </cell>
        </row>
        <row r="2458">
          <cell r="A2458" t="str">
            <v>9957RW 5</v>
          </cell>
          <cell r="B2458" t="str">
            <v>IFLOW</v>
          </cell>
          <cell r="C2458" t="str">
            <v>N</v>
          </cell>
          <cell r="D2458" t="str">
            <v>DI WAFER AUTO BAL VALVE 5</v>
          </cell>
          <cell r="F2458" t="str">
            <v>BALV</v>
          </cell>
          <cell r="G2458" t="str">
            <v>IRON</v>
          </cell>
          <cell r="H2458">
            <v>0</v>
          </cell>
          <cell r="I2458">
            <v>53</v>
          </cell>
          <cell r="J2458">
            <v>42550</v>
          </cell>
          <cell r="K2458" t="str">
            <v>China</v>
          </cell>
          <cell r="L2458" t="str">
            <v>1</v>
          </cell>
          <cell r="M2458" t="str">
            <v>19.6</v>
          </cell>
        </row>
        <row r="2459">
          <cell r="A2459" t="str">
            <v>9957RW 6</v>
          </cell>
          <cell r="B2459" t="str">
            <v>IFLOW</v>
          </cell>
          <cell r="C2459" t="str">
            <v>N</v>
          </cell>
          <cell r="D2459" t="str">
            <v>DI WAFER AUTO BAL VALVE 6</v>
          </cell>
          <cell r="F2459" t="str">
            <v>BALV</v>
          </cell>
          <cell r="G2459" t="str">
            <v>IRON</v>
          </cell>
          <cell r="H2459">
            <v>0</v>
          </cell>
          <cell r="I2459">
            <v>49</v>
          </cell>
          <cell r="J2459">
            <v>42550</v>
          </cell>
          <cell r="K2459" t="str">
            <v>China</v>
          </cell>
          <cell r="L2459" t="str">
            <v>1</v>
          </cell>
          <cell r="M2459" t="str">
            <v>24.6</v>
          </cell>
        </row>
        <row r="2460">
          <cell r="A2460" t="str">
            <v>9957RW 8</v>
          </cell>
          <cell r="B2460" t="str">
            <v>IFLOW</v>
          </cell>
          <cell r="C2460" t="str">
            <v>N</v>
          </cell>
          <cell r="D2460" t="str">
            <v>DI WAFER AUTO BAL VALVE 8</v>
          </cell>
          <cell r="F2460" t="str">
            <v>BALV</v>
          </cell>
          <cell r="G2460" t="str">
            <v>IRON</v>
          </cell>
          <cell r="H2460">
            <v>0</v>
          </cell>
          <cell r="I2460">
            <v>26</v>
          </cell>
          <cell r="J2460">
            <v>42550</v>
          </cell>
          <cell r="K2460" t="str">
            <v>China</v>
          </cell>
          <cell r="L2460" t="str">
            <v>1</v>
          </cell>
          <cell r="M2460" t="str">
            <v>35.0</v>
          </cell>
        </row>
        <row r="2461">
          <cell r="A2461" t="str">
            <v>9957W 10</v>
          </cell>
          <cell r="B2461" t="str">
            <v>ASMVIR1</v>
          </cell>
          <cell r="C2461" t="str">
            <v>N</v>
          </cell>
          <cell r="D2461" t="str">
            <v>AUTOMATIC BALANCING VALVE 10</v>
          </cell>
          <cell r="E2461" t="str">
            <v>670779712826</v>
          </cell>
          <cell r="F2461" t="str">
            <v>BALV</v>
          </cell>
          <cell r="G2461" t="str">
            <v>IRON</v>
          </cell>
          <cell r="H2461">
            <v>8811.81</v>
          </cell>
          <cell r="I2461">
            <v>0</v>
          </cell>
          <cell r="J2461">
            <v>42835</v>
          </cell>
          <cell r="K2461" t="str">
            <v>Italy</v>
          </cell>
          <cell r="L2461" t="str">
            <v>1</v>
          </cell>
          <cell r="M2461" t="str">
            <v>79.2</v>
          </cell>
        </row>
        <row r="2462">
          <cell r="A2462" t="str">
            <v>9957W 12</v>
          </cell>
          <cell r="B2462" t="str">
            <v>ASMVIR1</v>
          </cell>
          <cell r="C2462" t="str">
            <v>N</v>
          </cell>
          <cell r="D2462" t="str">
            <v>AUTOMATIC BALANCING VALVE 12</v>
          </cell>
          <cell r="E2462" t="str">
            <v>670779712833</v>
          </cell>
          <cell r="F2462" t="str">
            <v>BALV</v>
          </cell>
          <cell r="G2462" t="str">
            <v>IRON</v>
          </cell>
          <cell r="H2462">
            <v>12211.93</v>
          </cell>
          <cell r="I2462">
            <v>0</v>
          </cell>
          <cell r="J2462">
            <v>42835</v>
          </cell>
          <cell r="K2462" t="str">
            <v>Italy</v>
          </cell>
          <cell r="L2462" t="str">
            <v>1</v>
          </cell>
          <cell r="M2462" t="str">
            <v>103.1</v>
          </cell>
        </row>
        <row r="2463">
          <cell r="A2463" t="str">
            <v>9957W 2-1/2</v>
          </cell>
          <cell r="B2463" t="str">
            <v>ASMVIR1</v>
          </cell>
          <cell r="C2463" t="str">
            <v>N</v>
          </cell>
          <cell r="D2463" t="str">
            <v>AUT BALANCING VALVE 2-1/2</v>
          </cell>
          <cell r="E2463" t="str">
            <v>670779712765</v>
          </cell>
          <cell r="F2463" t="str">
            <v>BALV</v>
          </cell>
          <cell r="G2463" t="str">
            <v>IRON</v>
          </cell>
          <cell r="H2463">
            <v>849.4</v>
          </cell>
          <cell r="I2463">
            <v>0</v>
          </cell>
          <cell r="J2463">
            <v>42835</v>
          </cell>
          <cell r="K2463" t="str">
            <v>Italy</v>
          </cell>
          <cell r="L2463" t="str">
            <v>1</v>
          </cell>
          <cell r="M2463" t="str">
            <v>12</v>
          </cell>
        </row>
        <row r="2464">
          <cell r="A2464" t="str">
            <v>9957W 3</v>
          </cell>
          <cell r="B2464" t="str">
            <v>ASMVIR1</v>
          </cell>
          <cell r="C2464" t="str">
            <v>N</v>
          </cell>
          <cell r="D2464" t="str">
            <v>AUTOMATIC BALANCING VALVE 3</v>
          </cell>
          <cell r="E2464" t="str">
            <v>670779712772</v>
          </cell>
          <cell r="F2464" t="str">
            <v>BALV</v>
          </cell>
          <cell r="G2464" t="str">
            <v>IRON</v>
          </cell>
          <cell r="H2464">
            <v>878.3</v>
          </cell>
          <cell r="I2464">
            <v>0</v>
          </cell>
          <cell r="J2464">
            <v>42835</v>
          </cell>
          <cell r="K2464" t="str">
            <v>Italy</v>
          </cell>
          <cell r="L2464" t="str">
            <v>1</v>
          </cell>
          <cell r="M2464" t="str">
            <v>15.3</v>
          </cell>
        </row>
        <row r="2465">
          <cell r="A2465" t="str">
            <v>9957W 4</v>
          </cell>
          <cell r="B2465" t="str">
            <v>ASMVIR1</v>
          </cell>
          <cell r="C2465" t="str">
            <v>N</v>
          </cell>
          <cell r="D2465" t="str">
            <v>AUTOMATIC BALANCING VALVE  4</v>
          </cell>
          <cell r="E2465" t="str">
            <v>670779712789</v>
          </cell>
          <cell r="F2465" t="str">
            <v>BALV</v>
          </cell>
          <cell r="G2465" t="str">
            <v>IRON</v>
          </cell>
          <cell r="H2465">
            <v>1629.79</v>
          </cell>
          <cell r="I2465">
            <v>0</v>
          </cell>
          <cell r="J2465">
            <v>42835</v>
          </cell>
          <cell r="K2465" t="str">
            <v>Italy</v>
          </cell>
          <cell r="L2465" t="str">
            <v>1</v>
          </cell>
          <cell r="M2465" t="str">
            <v>24.5</v>
          </cell>
        </row>
        <row r="2466">
          <cell r="A2466" t="str">
            <v>9957W 5</v>
          </cell>
          <cell r="B2466" t="str">
            <v>ASMVIR1</v>
          </cell>
          <cell r="C2466" t="str">
            <v>N</v>
          </cell>
          <cell r="D2466" t="str">
            <v>AUTOMATIC BALANCING VALVE 5</v>
          </cell>
          <cell r="E2466" t="str">
            <v>670779712796</v>
          </cell>
          <cell r="F2466" t="str">
            <v>BALV</v>
          </cell>
          <cell r="G2466" t="str">
            <v>IRON</v>
          </cell>
          <cell r="H2466">
            <v>2361.9299999999998</v>
          </cell>
          <cell r="I2466">
            <v>0</v>
          </cell>
          <cell r="J2466">
            <v>42835</v>
          </cell>
          <cell r="K2466" t="str">
            <v>Italy</v>
          </cell>
          <cell r="L2466" t="str">
            <v>1</v>
          </cell>
          <cell r="M2466" t="str">
            <v>32.4</v>
          </cell>
        </row>
        <row r="2467">
          <cell r="A2467" t="str">
            <v>9957W 6</v>
          </cell>
          <cell r="B2467" t="str">
            <v>ASMVIR1</v>
          </cell>
          <cell r="C2467" t="str">
            <v>N</v>
          </cell>
          <cell r="D2467" t="str">
            <v>AUTOMATIC BALANCING VALVE 6</v>
          </cell>
          <cell r="E2467" t="str">
            <v>670779712802</v>
          </cell>
          <cell r="F2467" t="str">
            <v>BALV</v>
          </cell>
          <cell r="G2467" t="str">
            <v>IRON</v>
          </cell>
          <cell r="H2467">
            <v>3071.68</v>
          </cell>
          <cell r="I2467">
            <v>0</v>
          </cell>
          <cell r="J2467">
            <v>42835</v>
          </cell>
          <cell r="K2467" t="str">
            <v>Italy</v>
          </cell>
          <cell r="L2467" t="str">
            <v>1</v>
          </cell>
          <cell r="M2467" t="str">
            <v>39.6</v>
          </cell>
        </row>
        <row r="2468">
          <cell r="A2468" t="str">
            <v>9957W 8</v>
          </cell>
          <cell r="B2468" t="str">
            <v>ASMVIR1</v>
          </cell>
          <cell r="C2468" t="str">
            <v>N</v>
          </cell>
          <cell r="D2468" t="str">
            <v>AUTOMATIC BALANCING VALVE 8</v>
          </cell>
          <cell r="E2468" t="str">
            <v>670779712819</v>
          </cell>
          <cell r="F2468" t="str">
            <v>BALV</v>
          </cell>
          <cell r="G2468" t="str">
            <v>IRON</v>
          </cell>
          <cell r="H2468">
            <v>6259.62</v>
          </cell>
          <cell r="I2468">
            <v>0</v>
          </cell>
          <cell r="J2468">
            <v>42835</v>
          </cell>
          <cell r="K2468" t="str">
            <v>Italy</v>
          </cell>
          <cell r="L2468" t="str">
            <v>1</v>
          </cell>
          <cell r="M2468" t="str">
            <v>55.8</v>
          </cell>
        </row>
        <row r="2469">
          <cell r="A2469" t="str">
            <v>99INSL 1</v>
          </cell>
          <cell r="B2469" t="str">
            <v>VIR 1</v>
          </cell>
          <cell r="C2469" t="str">
            <v>N</v>
          </cell>
          <cell r="D2469" t="str">
            <v>INSULATION SHELL 99IBV/9900V</v>
          </cell>
          <cell r="E2469" t="str">
            <v>670779712703</v>
          </cell>
          <cell r="F2469" t="str">
            <v>BALV</v>
          </cell>
          <cell r="H2469">
            <v>76.92</v>
          </cell>
          <cell r="I2469">
            <v>361</v>
          </cell>
          <cell r="J2469">
            <v>42548</v>
          </cell>
          <cell r="K2469" t="str">
            <v>Italy</v>
          </cell>
          <cell r="L2469" t="str">
            <v>1</v>
          </cell>
          <cell r="M2469" t="str">
            <v>0.12</v>
          </cell>
        </row>
        <row r="2470">
          <cell r="A2470" t="str">
            <v>99INSL 1-1/4</v>
          </cell>
          <cell r="B2470" t="str">
            <v>VIR 1</v>
          </cell>
          <cell r="C2470" t="str">
            <v>N</v>
          </cell>
          <cell r="D2470" t="str">
            <v>INSULATION SHELL 99IBV/9900V</v>
          </cell>
          <cell r="E2470" t="str">
            <v>670779712710</v>
          </cell>
          <cell r="F2470" t="str">
            <v>BALV</v>
          </cell>
          <cell r="H2470">
            <v>42.97</v>
          </cell>
          <cell r="I2470">
            <v>165</v>
          </cell>
          <cell r="J2470">
            <v>42548</v>
          </cell>
          <cell r="K2470" t="str">
            <v>Italy</v>
          </cell>
          <cell r="L2470" t="str">
            <v>1</v>
          </cell>
          <cell r="M2470" t="str">
            <v>0.20</v>
          </cell>
        </row>
        <row r="2471">
          <cell r="A2471" t="str">
            <v>99INSL 3/4 MINI</v>
          </cell>
          <cell r="B2471" t="str">
            <v>VIR 1</v>
          </cell>
          <cell r="C2471" t="str">
            <v>N</v>
          </cell>
          <cell r="D2471" t="str">
            <v>INSULATION SHELL 99IBV/9900V</v>
          </cell>
          <cell r="E2471" t="str">
            <v>670779712680</v>
          </cell>
          <cell r="F2471" t="str">
            <v>BALV</v>
          </cell>
          <cell r="H2471">
            <v>61.13</v>
          </cell>
          <cell r="I2471">
            <v>512</v>
          </cell>
          <cell r="J2471">
            <v>42548</v>
          </cell>
          <cell r="K2471" t="str">
            <v>Italy</v>
          </cell>
          <cell r="L2471" t="str">
            <v>1</v>
          </cell>
          <cell r="M2471" t="str">
            <v>0.10</v>
          </cell>
        </row>
        <row r="2472">
          <cell r="A2472" t="str">
            <v>99INSL 3/4 SMALL</v>
          </cell>
          <cell r="B2472" t="str">
            <v>VIR 1</v>
          </cell>
          <cell r="C2472" t="str">
            <v>N</v>
          </cell>
          <cell r="D2472" t="str">
            <v>INSULATION SHELL 99IBV/9900V</v>
          </cell>
          <cell r="E2472" t="str">
            <v>670779712697</v>
          </cell>
          <cell r="F2472" t="str">
            <v>BALV</v>
          </cell>
          <cell r="H2472">
            <v>0</v>
          </cell>
          <cell r="I2472">
            <v>0</v>
          </cell>
          <cell r="J2472">
            <v>42548</v>
          </cell>
          <cell r="K2472" t="str">
            <v>Italy</v>
          </cell>
          <cell r="L2472" t="str">
            <v>1</v>
          </cell>
        </row>
        <row r="2473">
          <cell r="A2473" t="str">
            <v>99K-SPR</v>
          </cell>
          <cell r="B2473" t="str">
            <v>VIR 1</v>
          </cell>
          <cell r="C2473" t="str">
            <v>N</v>
          </cell>
          <cell r="D2473" t="str">
            <v>SPRING FOR WAFER BODY</v>
          </cell>
          <cell r="E2473" t="str">
            <v>670779712888</v>
          </cell>
          <cell r="F2473" t="str">
            <v>BALV</v>
          </cell>
          <cell r="G2473" t="str">
            <v>IRON</v>
          </cell>
          <cell r="H2473">
            <v>0</v>
          </cell>
          <cell r="I2473">
            <v>0</v>
          </cell>
          <cell r="J2473">
            <v>42550</v>
          </cell>
          <cell r="K2473" t="str">
            <v>Italy</v>
          </cell>
          <cell r="L2473" t="str">
            <v>1</v>
          </cell>
        </row>
        <row r="2474">
          <cell r="A2474" t="str">
            <v>AV9517 1</v>
          </cell>
          <cell r="B2474" t="str">
            <v>VIR 1</v>
          </cell>
          <cell r="C2474" t="str">
            <v>N</v>
          </cell>
          <cell r="D2474" t="str">
            <v>DRZ BRASS BALANCING VLV THD</v>
          </cell>
          <cell r="E2474" t="str">
            <v>662428521828</v>
          </cell>
          <cell r="F2474" t="str">
            <v>BALV</v>
          </cell>
          <cell r="G2474" t="str">
            <v>BRASS DZR</v>
          </cell>
          <cell r="H2474">
            <v>148.09</v>
          </cell>
          <cell r="I2474">
            <v>223</v>
          </cell>
          <cell r="J2474">
            <v>41789</v>
          </cell>
          <cell r="K2474" t="str">
            <v>Italy</v>
          </cell>
          <cell r="L2474" t="str">
            <v>10</v>
          </cell>
          <cell r="M2474" t="str">
            <v>1.73</v>
          </cell>
        </row>
        <row r="2475">
          <cell r="A2475" t="str">
            <v>AV9517 1/2</v>
          </cell>
          <cell r="B2475" t="str">
            <v>VIR 1</v>
          </cell>
          <cell r="C2475" t="str">
            <v>N</v>
          </cell>
          <cell r="D2475" t="str">
            <v>DRZ BRASS BALANCING VLV THD</v>
          </cell>
          <cell r="E2475" t="str">
            <v>662428524751</v>
          </cell>
          <cell r="F2475" t="str">
            <v>BALV</v>
          </cell>
          <cell r="G2475" t="str">
            <v>BRASS DZR</v>
          </cell>
          <cell r="H2475">
            <v>121.57</v>
          </cell>
          <cell r="I2475">
            <v>520</v>
          </cell>
          <cell r="J2475">
            <v>41789</v>
          </cell>
          <cell r="K2475" t="str">
            <v>Italy</v>
          </cell>
          <cell r="L2475" t="str">
            <v>20</v>
          </cell>
          <cell r="M2475" t="str">
            <v>1.23</v>
          </cell>
        </row>
        <row r="2476">
          <cell r="A2476" t="str">
            <v>AV9517 1-1/2</v>
          </cell>
          <cell r="B2476" t="str">
            <v>VIR 1</v>
          </cell>
          <cell r="C2476" t="str">
            <v>N</v>
          </cell>
          <cell r="D2476" t="str">
            <v>DRZ BRASS BALANCING VLV THD</v>
          </cell>
          <cell r="E2476" t="str">
            <v>662428521804</v>
          </cell>
          <cell r="F2476" t="str">
            <v>BALV</v>
          </cell>
          <cell r="G2476" t="str">
            <v>BRASS DZR</v>
          </cell>
          <cell r="H2476">
            <v>260.89999999999998</v>
          </cell>
          <cell r="I2476">
            <v>500</v>
          </cell>
          <cell r="J2476">
            <v>41789</v>
          </cell>
          <cell r="K2476" t="str">
            <v>Italy</v>
          </cell>
          <cell r="L2476" t="str">
            <v>10</v>
          </cell>
          <cell r="M2476" t="str">
            <v>1.73</v>
          </cell>
        </row>
        <row r="2477">
          <cell r="A2477" t="str">
            <v>AV9517 1-1/4</v>
          </cell>
          <cell r="B2477" t="str">
            <v>VIR 1</v>
          </cell>
          <cell r="C2477" t="str">
            <v>N</v>
          </cell>
          <cell r="D2477" t="str">
            <v>DRZ BRASS BALANCING VLV THD</v>
          </cell>
          <cell r="E2477" t="str">
            <v>662428521811</v>
          </cell>
          <cell r="F2477" t="str">
            <v>BALV</v>
          </cell>
          <cell r="G2477" t="str">
            <v>BRASS DZR</v>
          </cell>
          <cell r="H2477">
            <v>216.02</v>
          </cell>
          <cell r="I2477">
            <v>105</v>
          </cell>
          <cell r="J2477">
            <v>41789</v>
          </cell>
          <cell r="K2477" t="str">
            <v>Italy</v>
          </cell>
          <cell r="L2477" t="str">
            <v>10</v>
          </cell>
          <cell r="M2477" t="str">
            <v>2.78</v>
          </cell>
        </row>
        <row r="2478">
          <cell r="A2478" t="str">
            <v>AV9517 2</v>
          </cell>
          <cell r="B2478" t="str">
            <v>VIR 1</v>
          </cell>
          <cell r="C2478" t="str">
            <v>N</v>
          </cell>
          <cell r="D2478" t="str">
            <v>DRZ BRASS BALANCING VLV THD</v>
          </cell>
          <cell r="E2478" t="str">
            <v>662428521798</v>
          </cell>
          <cell r="F2478" t="str">
            <v>BALV</v>
          </cell>
          <cell r="G2478" t="str">
            <v>BRASS DZR</v>
          </cell>
          <cell r="H2478">
            <v>347.91</v>
          </cell>
          <cell r="I2478">
            <v>156</v>
          </cell>
          <cell r="J2478">
            <v>41789</v>
          </cell>
          <cell r="K2478" t="str">
            <v>Italy</v>
          </cell>
          <cell r="L2478" t="str">
            <v>5</v>
          </cell>
          <cell r="M2478" t="str">
            <v>4.80</v>
          </cell>
        </row>
        <row r="2479">
          <cell r="A2479" t="str">
            <v>AV9517 3/4</v>
          </cell>
          <cell r="B2479" t="str">
            <v>VIR 1</v>
          </cell>
          <cell r="C2479" t="str">
            <v>N</v>
          </cell>
          <cell r="D2479" t="str">
            <v>DRZ BRASS BALANCING VLV THD</v>
          </cell>
          <cell r="E2479" t="str">
            <v>662428521859</v>
          </cell>
          <cell r="F2479" t="str">
            <v>BALV</v>
          </cell>
          <cell r="G2479" t="str">
            <v>BRASS DZR</v>
          </cell>
          <cell r="H2479">
            <v>130.44999999999999</v>
          </cell>
          <cell r="I2479">
            <v>0</v>
          </cell>
          <cell r="J2479">
            <v>41789</v>
          </cell>
          <cell r="K2479" t="str">
            <v>Italy</v>
          </cell>
          <cell r="L2479" t="str">
            <v>15</v>
          </cell>
          <cell r="M2479" t="str">
            <v>1.43</v>
          </cell>
        </row>
        <row r="2480">
          <cell r="A2480" t="str">
            <v>AV9519 1</v>
          </cell>
          <cell r="B2480" t="str">
            <v>VIR 1</v>
          </cell>
          <cell r="C2480" t="str">
            <v>N</v>
          </cell>
          <cell r="D2480" t="str">
            <v>DRZ BRASS BALANCING VLV CxC</v>
          </cell>
          <cell r="E2480" t="str">
            <v>662428521682</v>
          </cell>
          <cell r="F2480" t="str">
            <v>BALV</v>
          </cell>
          <cell r="G2480" t="str">
            <v>BRASS DZR</v>
          </cell>
          <cell r="H2480">
            <v>148.09</v>
          </cell>
          <cell r="I2480">
            <v>153</v>
          </cell>
          <cell r="J2480">
            <v>41789</v>
          </cell>
          <cell r="K2480" t="str">
            <v>Italy</v>
          </cell>
          <cell r="L2480" t="str">
            <v>10</v>
          </cell>
          <cell r="M2480" t="str">
            <v>1.16</v>
          </cell>
        </row>
        <row r="2481">
          <cell r="A2481" t="str">
            <v>AV9519 1/2</v>
          </cell>
          <cell r="B2481" t="str">
            <v>VIR 1</v>
          </cell>
          <cell r="C2481" t="str">
            <v>N</v>
          </cell>
          <cell r="D2481" t="str">
            <v>DRZ BRASS BALANCING VLV CxC</v>
          </cell>
          <cell r="E2481" t="str">
            <v>662428521712</v>
          </cell>
          <cell r="F2481" t="str">
            <v>BALV</v>
          </cell>
          <cell r="G2481" t="str">
            <v>BRASS DZR</v>
          </cell>
          <cell r="H2481">
            <v>121.57</v>
          </cell>
          <cell r="I2481">
            <v>785</v>
          </cell>
          <cell r="J2481">
            <v>41789</v>
          </cell>
          <cell r="K2481" t="str">
            <v>Italy</v>
          </cell>
          <cell r="L2481" t="str">
            <v>20</v>
          </cell>
          <cell r="M2481" t="str">
            <v>1.16</v>
          </cell>
        </row>
        <row r="2482">
          <cell r="A2482" t="str">
            <v>AV9519 1-1/2</v>
          </cell>
          <cell r="B2482" t="str">
            <v>VIR 1</v>
          </cell>
          <cell r="C2482" t="str">
            <v>N</v>
          </cell>
          <cell r="D2482" t="str">
            <v>DRZ BRASS BALANCING VLV CxC</v>
          </cell>
          <cell r="E2482" t="str">
            <v>662428521620</v>
          </cell>
          <cell r="F2482" t="str">
            <v>BALV</v>
          </cell>
          <cell r="G2482" t="str">
            <v>BRASS DZR</v>
          </cell>
          <cell r="H2482">
            <v>260.89999999999998</v>
          </cell>
          <cell r="I2482">
            <v>102</v>
          </cell>
          <cell r="J2482">
            <v>41789</v>
          </cell>
          <cell r="K2482" t="str">
            <v>Italy</v>
          </cell>
          <cell r="L2482" t="str">
            <v>10</v>
          </cell>
          <cell r="M2482" t="str">
            <v>1.16</v>
          </cell>
        </row>
        <row r="2483">
          <cell r="A2483" t="str">
            <v>AV9519 1-1/4</v>
          </cell>
          <cell r="B2483" t="str">
            <v>VIR 1</v>
          </cell>
          <cell r="C2483" t="str">
            <v>N</v>
          </cell>
          <cell r="D2483" t="str">
            <v>DRZ BRASS BALANCING VLV CxC</v>
          </cell>
          <cell r="E2483" t="str">
            <v>662428521651</v>
          </cell>
          <cell r="F2483" t="str">
            <v>BALV</v>
          </cell>
          <cell r="G2483" t="str">
            <v>BRASS DZR</v>
          </cell>
          <cell r="H2483">
            <v>216.02</v>
          </cell>
          <cell r="I2483">
            <v>79</v>
          </cell>
          <cell r="J2483">
            <v>41789</v>
          </cell>
          <cell r="K2483" t="str">
            <v>Italy</v>
          </cell>
          <cell r="L2483" t="str">
            <v>10</v>
          </cell>
          <cell r="M2483" t="str">
            <v>1.16</v>
          </cell>
        </row>
        <row r="2484">
          <cell r="A2484" t="str">
            <v>AV9519 2</v>
          </cell>
          <cell r="B2484" t="str">
            <v>VIR 1</v>
          </cell>
          <cell r="C2484" t="str">
            <v>N</v>
          </cell>
          <cell r="D2484" t="str">
            <v>DRZ BRASS BALANCING VLV CxC</v>
          </cell>
          <cell r="E2484" t="str">
            <v>662428521613</v>
          </cell>
          <cell r="F2484" t="str">
            <v>BALV</v>
          </cell>
          <cell r="G2484" t="str">
            <v>BRASS DZR</v>
          </cell>
          <cell r="H2484">
            <v>347.91</v>
          </cell>
          <cell r="I2484">
            <v>50</v>
          </cell>
          <cell r="J2484">
            <v>41789</v>
          </cell>
          <cell r="K2484" t="str">
            <v>Italy</v>
          </cell>
          <cell r="L2484" t="str">
            <v>5</v>
          </cell>
          <cell r="M2484" t="str">
            <v>1.16</v>
          </cell>
        </row>
        <row r="2485">
          <cell r="A2485" t="str">
            <v>AV9519 3/4</v>
          </cell>
          <cell r="B2485" t="str">
            <v>VIR 1</v>
          </cell>
          <cell r="C2485" t="str">
            <v>N</v>
          </cell>
          <cell r="D2485" t="str">
            <v>DRZ BRASS BALANCING VLV CxC</v>
          </cell>
          <cell r="E2485" t="str">
            <v>662428521705</v>
          </cell>
          <cell r="F2485" t="str">
            <v>BALV</v>
          </cell>
          <cell r="G2485" t="str">
            <v>BRASS DZR</v>
          </cell>
          <cell r="H2485">
            <v>130.44999999999999</v>
          </cell>
          <cell r="I2485">
            <v>297</v>
          </cell>
          <cell r="J2485">
            <v>41789</v>
          </cell>
          <cell r="K2485" t="str">
            <v>Italy</v>
          </cell>
          <cell r="L2485" t="str">
            <v>15</v>
          </cell>
          <cell r="M2485" t="str">
            <v>1.16</v>
          </cell>
        </row>
        <row r="2486">
          <cell r="A2486" t="str">
            <v>937/938-DIT-N 10</v>
          </cell>
          <cell r="B2486" t="str">
            <v>IFLOW</v>
          </cell>
          <cell r="C2486" t="str">
            <v>N</v>
          </cell>
          <cell r="D2486" t="str">
            <v>LEVER SET FOR 10 DD BFLY</v>
          </cell>
          <cell r="F2486" t="str">
            <v>BFAC</v>
          </cell>
          <cell r="H2486">
            <v>66.98</v>
          </cell>
          <cell r="I2486">
            <v>24</v>
          </cell>
          <cell r="J2486">
            <v>40570</v>
          </cell>
          <cell r="K2486" t="str">
            <v>China</v>
          </cell>
          <cell r="L2486" t="str">
            <v>0</v>
          </cell>
          <cell r="M2486" t="str">
            <v>3.39</v>
          </cell>
        </row>
        <row r="2487">
          <cell r="A2487" t="str">
            <v>937/938-DIT-N 12</v>
          </cell>
          <cell r="B2487" t="str">
            <v>IFLOW</v>
          </cell>
          <cell r="C2487" t="str">
            <v>N</v>
          </cell>
          <cell r="D2487" t="str">
            <v>LEVER SET FOR 12 DD BFLY</v>
          </cell>
          <cell r="F2487" t="str">
            <v>BFAC</v>
          </cell>
          <cell r="H2487">
            <v>66.98</v>
          </cell>
          <cell r="I2487">
            <v>23</v>
          </cell>
          <cell r="J2487">
            <v>40570</v>
          </cell>
          <cell r="K2487" t="str">
            <v>China</v>
          </cell>
          <cell r="L2487" t="str">
            <v>0</v>
          </cell>
          <cell r="M2487" t="str">
            <v>3.39</v>
          </cell>
        </row>
        <row r="2488">
          <cell r="A2488" t="str">
            <v>937/938-DIT-N 2</v>
          </cell>
          <cell r="B2488" t="str">
            <v>IFLOW</v>
          </cell>
          <cell r="C2488" t="str">
            <v>N</v>
          </cell>
          <cell r="D2488" t="str">
            <v>LEVER SET FOR 2-3 DD BFLY</v>
          </cell>
          <cell r="E2488" t="str">
            <v>670779857206</v>
          </cell>
          <cell r="F2488" t="str">
            <v>BFAC</v>
          </cell>
          <cell r="H2488">
            <v>38.270000000000003</v>
          </cell>
          <cell r="I2488">
            <v>103</v>
          </cell>
          <cell r="J2488">
            <v>40476</v>
          </cell>
          <cell r="K2488" t="str">
            <v>China</v>
          </cell>
          <cell r="L2488" t="str">
            <v>1</v>
          </cell>
          <cell r="M2488" t="str">
            <v>1.63</v>
          </cell>
        </row>
        <row r="2489">
          <cell r="A2489" t="str">
            <v>937/938-DIT-N 4</v>
          </cell>
          <cell r="B2489" t="str">
            <v>IFLOW</v>
          </cell>
          <cell r="C2489" t="str">
            <v>N</v>
          </cell>
          <cell r="D2489" t="str">
            <v>LEVER SET FOR 4 DD BFLY</v>
          </cell>
          <cell r="E2489" t="str">
            <v>670779857404</v>
          </cell>
          <cell r="F2489" t="str">
            <v>BFAC</v>
          </cell>
          <cell r="H2489">
            <v>38.270000000000003</v>
          </cell>
          <cell r="I2489">
            <v>119</v>
          </cell>
          <cell r="J2489">
            <v>40476</v>
          </cell>
          <cell r="K2489" t="str">
            <v>China</v>
          </cell>
          <cell r="L2489" t="str">
            <v>0</v>
          </cell>
          <cell r="M2489" t="str">
            <v>1.63</v>
          </cell>
        </row>
        <row r="2490">
          <cell r="A2490" t="str">
            <v>937/938-DIT-N 5</v>
          </cell>
          <cell r="B2490" t="str">
            <v>IFLOW</v>
          </cell>
          <cell r="C2490" t="str">
            <v>N</v>
          </cell>
          <cell r="D2490" t="str">
            <v>LEVER SET FOR 5-6 DD BFLY</v>
          </cell>
          <cell r="E2490" t="str">
            <v>670779857503</v>
          </cell>
          <cell r="F2490" t="str">
            <v>BFAC</v>
          </cell>
          <cell r="H2490">
            <v>32.54</v>
          </cell>
          <cell r="I2490">
            <v>40</v>
          </cell>
          <cell r="J2490">
            <v>40476</v>
          </cell>
          <cell r="K2490" t="str">
            <v>China</v>
          </cell>
          <cell r="L2490" t="str">
            <v>0</v>
          </cell>
          <cell r="M2490" t="str">
            <v>1.63</v>
          </cell>
        </row>
        <row r="2491">
          <cell r="A2491" t="str">
            <v>937/938-DIT-N 8</v>
          </cell>
          <cell r="B2491" t="str">
            <v>IFLOW</v>
          </cell>
          <cell r="C2491" t="str">
            <v>N</v>
          </cell>
          <cell r="D2491" t="str">
            <v>LEVER SET FOR 8 DD BFLY</v>
          </cell>
          <cell r="E2491" t="str">
            <v>670779857800</v>
          </cell>
          <cell r="F2491" t="str">
            <v>BFAC</v>
          </cell>
          <cell r="H2491">
            <v>66.98</v>
          </cell>
          <cell r="I2491">
            <v>65</v>
          </cell>
          <cell r="J2491">
            <v>40476</v>
          </cell>
          <cell r="K2491" t="str">
            <v>China</v>
          </cell>
          <cell r="L2491" t="str">
            <v>0</v>
          </cell>
          <cell r="M2491" t="str">
            <v>3.39</v>
          </cell>
        </row>
        <row r="2492">
          <cell r="A2492" t="str">
            <v>937/938-GHW 8</v>
          </cell>
          <cell r="B2492" t="str">
            <v>IFLOW</v>
          </cell>
          <cell r="C2492" t="str">
            <v>N</v>
          </cell>
          <cell r="D2492" t="str">
            <v>GEAR HANDWHEEL &amp; PIN - 8</v>
          </cell>
          <cell r="E2492" t="str">
            <v>670779733241</v>
          </cell>
          <cell r="F2492" t="str">
            <v>BFAC</v>
          </cell>
          <cell r="H2492">
            <v>33</v>
          </cell>
          <cell r="I2492">
            <v>0</v>
          </cell>
          <cell r="J2492">
            <v>45992</v>
          </cell>
          <cell r="K2492" t="str">
            <v>China</v>
          </cell>
          <cell r="L2492" t="str">
            <v>1</v>
          </cell>
          <cell r="M2492" t="str">
            <v>6.00</v>
          </cell>
        </row>
        <row r="2493">
          <cell r="A2493" t="str">
            <v>937/938-INRP 2 - 6</v>
          </cell>
          <cell r="B2493" t="str">
            <v>IFLOW</v>
          </cell>
          <cell r="C2493" t="str">
            <v>N</v>
          </cell>
          <cell r="D2493" t="str">
            <v>INFINITE ADJ RATCHET PLATE 2-3</v>
          </cell>
          <cell r="F2493" t="str">
            <v>BFAC</v>
          </cell>
          <cell r="H2493">
            <v>11.48</v>
          </cell>
          <cell r="I2493">
            <v>410</v>
          </cell>
          <cell r="J2493">
            <v>41401</v>
          </cell>
          <cell r="K2493" t="str">
            <v>China</v>
          </cell>
          <cell r="L2493" t="str">
            <v>1</v>
          </cell>
          <cell r="M2493" t="str">
            <v>0.4</v>
          </cell>
        </row>
        <row r="2494">
          <cell r="A2494" t="str">
            <v>937/938-INRP 4</v>
          </cell>
          <cell r="B2494" t="str">
            <v>IFLOW</v>
          </cell>
          <cell r="C2494" t="str">
            <v>N</v>
          </cell>
          <cell r="D2494" t="str">
            <v>INFINITE ADJ RATCHET PLATE 4"</v>
          </cell>
          <cell r="F2494" t="str">
            <v>BFAC</v>
          </cell>
          <cell r="H2494">
            <v>11.48</v>
          </cell>
          <cell r="I2494">
            <v>380</v>
          </cell>
          <cell r="J2494">
            <v>41403</v>
          </cell>
          <cell r="K2494" t="str">
            <v>China</v>
          </cell>
          <cell r="L2494" t="str">
            <v>1</v>
          </cell>
          <cell r="M2494" t="str">
            <v>0.4</v>
          </cell>
        </row>
        <row r="2495">
          <cell r="A2495" t="str">
            <v>937/938-INRP 5-6</v>
          </cell>
          <cell r="B2495" t="str">
            <v>IFLOW</v>
          </cell>
          <cell r="C2495" t="str">
            <v>N</v>
          </cell>
          <cell r="D2495" t="str">
            <v>INFINITE ADJ RATCHET PLATE 5-6</v>
          </cell>
          <cell r="F2495" t="str">
            <v>BFAC</v>
          </cell>
          <cell r="H2495">
            <v>11.48</v>
          </cell>
          <cell r="I2495">
            <v>328</v>
          </cell>
          <cell r="J2495">
            <v>41403</v>
          </cell>
          <cell r="K2495" t="str">
            <v>China</v>
          </cell>
          <cell r="L2495" t="str">
            <v>1</v>
          </cell>
          <cell r="M2495" t="str">
            <v>0.4</v>
          </cell>
        </row>
        <row r="2496">
          <cell r="A2496" t="str">
            <v>937/938-MS 10</v>
          </cell>
          <cell r="B2496" t="str">
            <v>KCV</v>
          </cell>
          <cell r="C2496" t="str">
            <v>N</v>
          </cell>
          <cell r="D2496" t="str">
            <v>MEMORY STOPS - 10</v>
          </cell>
          <cell r="E2496" t="str">
            <v>670779934105</v>
          </cell>
          <cell r="F2496" t="str">
            <v>BFAC</v>
          </cell>
          <cell r="H2496">
            <v>37.65</v>
          </cell>
          <cell r="I2496">
            <v>0</v>
          </cell>
          <cell r="J2496">
            <v>40476</v>
          </cell>
          <cell r="K2496" t="str">
            <v>China</v>
          </cell>
          <cell r="L2496" t="str">
            <v>1</v>
          </cell>
          <cell r="M2496" t="str">
            <v>0</v>
          </cell>
        </row>
        <row r="2497">
          <cell r="A2497" t="str">
            <v>937/938-MS 12</v>
          </cell>
          <cell r="B2497" t="str">
            <v>KCV</v>
          </cell>
          <cell r="C2497" t="str">
            <v>N</v>
          </cell>
          <cell r="D2497" t="str">
            <v>MEMORY STOPS - 12</v>
          </cell>
          <cell r="E2497" t="str">
            <v>670779934129</v>
          </cell>
          <cell r="F2497" t="str">
            <v>BFAC</v>
          </cell>
          <cell r="H2497">
            <v>37.65</v>
          </cell>
          <cell r="I2497">
            <v>0</v>
          </cell>
          <cell r="J2497">
            <v>40476</v>
          </cell>
          <cell r="K2497" t="str">
            <v>China</v>
          </cell>
          <cell r="L2497" t="str">
            <v>1</v>
          </cell>
          <cell r="M2497" t="str">
            <v>0</v>
          </cell>
        </row>
        <row r="2498">
          <cell r="A2498" t="str">
            <v>937/938-MS 2</v>
          </cell>
          <cell r="B2498" t="str">
            <v>KCV</v>
          </cell>
          <cell r="C2498" t="str">
            <v>N</v>
          </cell>
          <cell r="D2498" t="str">
            <v>MEMORY STOPS - 2  -  3</v>
          </cell>
          <cell r="E2498" t="str">
            <v>670779934204</v>
          </cell>
          <cell r="F2498" t="str">
            <v>BFAC</v>
          </cell>
          <cell r="H2498">
            <v>17.079999999999998</v>
          </cell>
          <cell r="I2498">
            <v>0</v>
          </cell>
          <cell r="J2498">
            <v>40476</v>
          </cell>
          <cell r="K2498" t="str">
            <v>China</v>
          </cell>
          <cell r="L2498" t="str">
            <v>1</v>
          </cell>
          <cell r="M2498" t="str">
            <v>0</v>
          </cell>
        </row>
        <row r="2499">
          <cell r="A2499" t="str">
            <v>937/938-MS 4</v>
          </cell>
          <cell r="B2499" t="str">
            <v>KCV</v>
          </cell>
          <cell r="C2499" t="str">
            <v>N</v>
          </cell>
          <cell r="D2499" t="str">
            <v>MEMORY STOPS - 4</v>
          </cell>
          <cell r="E2499" t="str">
            <v>670779934402</v>
          </cell>
          <cell r="F2499" t="str">
            <v>BFAC</v>
          </cell>
          <cell r="H2499">
            <v>17.079999999999998</v>
          </cell>
          <cell r="I2499">
            <v>0</v>
          </cell>
          <cell r="J2499">
            <v>40476</v>
          </cell>
          <cell r="K2499" t="str">
            <v>China</v>
          </cell>
          <cell r="L2499" t="str">
            <v>1</v>
          </cell>
          <cell r="M2499" t="str">
            <v>0</v>
          </cell>
        </row>
        <row r="2500">
          <cell r="A2500" t="str">
            <v>937/938-MS 5</v>
          </cell>
          <cell r="B2500" t="str">
            <v>KCV</v>
          </cell>
          <cell r="C2500" t="str">
            <v>N</v>
          </cell>
          <cell r="D2500" t="str">
            <v>MEMORY STOPS - 5  -  6</v>
          </cell>
          <cell r="E2500" t="str">
            <v>670779934501</v>
          </cell>
          <cell r="F2500" t="str">
            <v>BFAC</v>
          </cell>
          <cell r="H2500">
            <v>17.079999999999998</v>
          </cell>
          <cell r="I2500">
            <v>0</v>
          </cell>
          <cell r="J2500">
            <v>40476</v>
          </cell>
          <cell r="K2500" t="str">
            <v>China</v>
          </cell>
          <cell r="L2500" t="str">
            <v>1</v>
          </cell>
          <cell r="M2500" t="str">
            <v>0</v>
          </cell>
        </row>
        <row r="2501">
          <cell r="A2501" t="str">
            <v>937/938-MS 8</v>
          </cell>
          <cell r="B2501" t="str">
            <v>KCV</v>
          </cell>
          <cell r="C2501" t="str">
            <v>N</v>
          </cell>
          <cell r="D2501" t="str">
            <v>MEMORY STOPS - 8</v>
          </cell>
          <cell r="E2501" t="str">
            <v>670779934808</v>
          </cell>
          <cell r="F2501" t="str">
            <v>BFAC</v>
          </cell>
          <cell r="H2501">
            <v>37.65</v>
          </cell>
          <cell r="I2501">
            <v>0</v>
          </cell>
          <cell r="J2501">
            <v>40476</v>
          </cell>
          <cell r="K2501" t="str">
            <v>China</v>
          </cell>
          <cell r="L2501" t="str">
            <v>1</v>
          </cell>
          <cell r="M2501" t="str">
            <v>0</v>
          </cell>
        </row>
        <row r="2502">
          <cell r="A2502" t="str">
            <v>937/938-SSRP 2</v>
          </cell>
          <cell r="B2502" t="str">
            <v>IFLOW</v>
          </cell>
          <cell r="C2502" t="str">
            <v>N</v>
          </cell>
          <cell r="D2502" t="str">
            <v>304SS RATCHET PLATE FOR 2-6</v>
          </cell>
          <cell r="F2502" t="str">
            <v>BFAC</v>
          </cell>
          <cell r="H2502">
            <v>16.670000000000002</v>
          </cell>
          <cell r="I2502">
            <v>893</v>
          </cell>
          <cell r="J2502">
            <v>40570</v>
          </cell>
          <cell r="K2502" t="str">
            <v>China</v>
          </cell>
          <cell r="L2502" t="str">
            <v>0</v>
          </cell>
          <cell r="M2502" t="str">
            <v>0.31</v>
          </cell>
        </row>
        <row r="2503">
          <cell r="A2503" t="str">
            <v>937/938-SSRP 8</v>
          </cell>
          <cell r="B2503" t="str">
            <v>KCV</v>
          </cell>
          <cell r="C2503" t="str">
            <v>N</v>
          </cell>
          <cell r="D2503" t="str">
            <v>304SS RATCHET PLATE FOR 8-10</v>
          </cell>
          <cell r="E2503" t="str">
            <v>670779829807</v>
          </cell>
          <cell r="F2503" t="str">
            <v>BFAC</v>
          </cell>
          <cell r="H2503">
            <v>28.29</v>
          </cell>
          <cell r="I2503">
            <v>0</v>
          </cell>
          <cell r="J2503">
            <v>40476</v>
          </cell>
          <cell r="K2503" t="str">
            <v>China</v>
          </cell>
          <cell r="L2503" t="str">
            <v>1</v>
          </cell>
          <cell r="M2503" t="str">
            <v>0</v>
          </cell>
        </row>
        <row r="2504">
          <cell r="A2504" t="str">
            <v>937/938-XJ 10</v>
          </cell>
          <cell r="B2504" t="str">
            <v>IFLOW</v>
          </cell>
          <cell r="C2504" t="str">
            <v>N</v>
          </cell>
          <cell r="D2504" t="str">
            <v>GEAR SET - 10</v>
          </cell>
          <cell r="E2504" t="str">
            <v>670779120102</v>
          </cell>
          <cell r="F2504" t="str">
            <v>BFAC</v>
          </cell>
          <cell r="H2504">
            <v>378.84</v>
          </cell>
          <cell r="I2504">
            <v>77</v>
          </cell>
          <cell r="J2504">
            <v>40476</v>
          </cell>
          <cell r="K2504" t="str">
            <v>China</v>
          </cell>
          <cell r="L2504" t="str">
            <v>1</v>
          </cell>
          <cell r="M2504" t="str">
            <v>19.38</v>
          </cell>
        </row>
        <row r="2505">
          <cell r="A2505" t="str">
            <v>937/938-XJ 12</v>
          </cell>
          <cell r="B2505" t="str">
            <v>IFLOW</v>
          </cell>
          <cell r="C2505" t="str">
            <v>N</v>
          </cell>
          <cell r="D2505" t="str">
            <v>GEAR SET - 12  -  14</v>
          </cell>
          <cell r="E2505" t="str">
            <v>670779120126</v>
          </cell>
          <cell r="F2505" t="str">
            <v>BFAC</v>
          </cell>
          <cell r="H2505">
            <v>434.34</v>
          </cell>
          <cell r="I2505">
            <v>34</v>
          </cell>
          <cell r="J2505">
            <v>40476</v>
          </cell>
          <cell r="K2505" t="str">
            <v>China</v>
          </cell>
          <cell r="L2505" t="str">
            <v>1</v>
          </cell>
          <cell r="M2505" t="str">
            <v>24.23</v>
          </cell>
        </row>
        <row r="2506">
          <cell r="A2506" t="str">
            <v>937/938-XJ 16</v>
          </cell>
          <cell r="B2506" t="str">
            <v>IFLOW</v>
          </cell>
          <cell r="C2506" t="str">
            <v>N</v>
          </cell>
          <cell r="D2506" t="str">
            <v>GEAR SET - 16</v>
          </cell>
          <cell r="F2506" t="str">
            <v>BFAC</v>
          </cell>
          <cell r="H2506">
            <v>1000.67</v>
          </cell>
          <cell r="I2506">
            <v>0</v>
          </cell>
          <cell r="J2506">
            <v>41213</v>
          </cell>
          <cell r="K2506" t="str">
            <v>China</v>
          </cell>
          <cell r="L2506" t="str">
            <v>1</v>
          </cell>
          <cell r="M2506" t="str">
            <v>63.88</v>
          </cell>
        </row>
        <row r="2507">
          <cell r="A2507" t="str">
            <v>937/938-XJ 18</v>
          </cell>
          <cell r="B2507" t="str">
            <v>IFLOW</v>
          </cell>
          <cell r="C2507" t="str">
            <v>N</v>
          </cell>
          <cell r="D2507" t="str">
            <v>GEAR SET - 18</v>
          </cell>
          <cell r="F2507" t="str">
            <v>BFAC</v>
          </cell>
          <cell r="H2507">
            <v>0</v>
          </cell>
          <cell r="I2507">
            <v>0</v>
          </cell>
          <cell r="J2507">
            <v>45050</v>
          </cell>
          <cell r="K2507" t="str">
            <v>China</v>
          </cell>
          <cell r="L2507" t="str">
            <v>1</v>
          </cell>
        </row>
        <row r="2508">
          <cell r="A2508" t="str">
            <v>937/938-XJ 2</v>
          </cell>
          <cell r="B2508" t="str">
            <v>IFLOW</v>
          </cell>
          <cell r="C2508" t="str">
            <v>N</v>
          </cell>
          <cell r="D2508" t="str">
            <v>GEAR SET - 2  -  3</v>
          </cell>
          <cell r="E2508" t="str">
            <v>670779120201</v>
          </cell>
          <cell r="F2508" t="str">
            <v>BFAC</v>
          </cell>
          <cell r="H2508">
            <v>223.86</v>
          </cell>
          <cell r="I2508">
            <v>9</v>
          </cell>
          <cell r="J2508">
            <v>40476</v>
          </cell>
          <cell r="K2508" t="str">
            <v>China</v>
          </cell>
          <cell r="L2508" t="str">
            <v>1</v>
          </cell>
          <cell r="M2508" t="str">
            <v>9.25</v>
          </cell>
        </row>
        <row r="2509">
          <cell r="A2509" t="str">
            <v>937/938-XJ 4</v>
          </cell>
          <cell r="B2509" t="str">
            <v>IFLOW</v>
          </cell>
          <cell r="C2509" t="str">
            <v>N</v>
          </cell>
          <cell r="D2509" t="str">
            <v>GEAR SET - 4</v>
          </cell>
          <cell r="E2509" t="str">
            <v>670779120409</v>
          </cell>
          <cell r="F2509" t="str">
            <v>BFAC</v>
          </cell>
          <cell r="H2509">
            <v>248.73</v>
          </cell>
          <cell r="I2509">
            <v>21</v>
          </cell>
          <cell r="J2509">
            <v>40476</v>
          </cell>
          <cell r="K2509" t="str">
            <v>China</v>
          </cell>
          <cell r="L2509" t="str">
            <v>1</v>
          </cell>
          <cell r="M2509" t="str">
            <v>9.25</v>
          </cell>
        </row>
        <row r="2510">
          <cell r="A2510" t="str">
            <v>937/938-XJ 5</v>
          </cell>
          <cell r="B2510" t="str">
            <v>IFLOW</v>
          </cell>
          <cell r="C2510" t="str">
            <v>N</v>
          </cell>
          <cell r="D2510" t="str">
            <v>GEAR SET - 5  -  6</v>
          </cell>
          <cell r="E2510" t="str">
            <v>670779120508</v>
          </cell>
          <cell r="F2510" t="str">
            <v>BFAC</v>
          </cell>
          <cell r="H2510">
            <v>296.57</v>
          </cell>
          <cell r="I2510">
            <v>59</v>
          </cell>
          <cell r="J2510">
            <v>40476</v>
          </cell>
          <cell r="K2510" t="str">
            <v>China</v>
          </cell>
          <cell r="L2510" t="str">
            <v>1</v>
          </cell>
          <cell r="M2510" t="str">
            <v>9.25</v>
          </cell>
        </row>
        <row r="2511">
          <cell r="A2511" t="str">
            <v>937/938-XJ 8</v>
          </cell>
          <cell r="B2511" t="str">
            <v>IFLOW</v>
          </cell>
          <cell r="C2511" t="str">
            <v>N</v>
          </cell>
          <cell r="D2511" t="str">
            <v>GEAR SET - 8</v>
          </cell>
          <cell r="E2511" t="str">
            <v>670779120805</v>
          </cell>
          <cell r="F2511" t="str">
            <v>BFAC</v>
          </cell>
          <cell r="H2511">
            <v>344.4</v>
          </cell>
          <cell r="I2511">
            <v>42</v>
          </cell>
          <cell r="J2511">
            <v>40476</v>
          </cell>
          <cell r="K2511" t="str">
            <v>China</v>
          </cell>
          <cell r="L2511" t="str">
            <v>1</v>
          </cell>
          <cell r="M2511" t="str">
            <v>19.38</v>
          </cell>
        </row>
        <row r="2512">
          <cell r="A2512" t="str">
            <v>CUTAQ05-02-024-3PT-0</v>
          </cell>
          <cell r="B2512" t="str">
            <v>BERNARD</v>
          </cell>
          <cell r="C2512" t="str">
            <v>N</v>
          </cell>
          <cell r="D2512" t="str">
            <v>ACTUATOR 24VDC 3PT BFV  2 -3</v>
          </cell>
          <cell r="E2512" t="str">
            <v>670779722863</v>
          </cell>
          <cell r="F2512" t="str">
            <v>BFAT</v>
          </cell>
          <cell r="H2512">
            <v>3432.2</v>
          </cell>
          <cell r="I2512">
            <v>0</v>
          </cell>
          <cell r="J2512">
            <v>43886</v>
          </cell>
          <cell r="K2512" t="str">
            <v>USA</v>
          </cell>
          <cell r="L2512" t="str">
            <v>1</v>
          </cell>
          <cell r="M2512" t="str">
            <v>22.0</v>
          </cell>
        </row>
        <row r="2513">
          <cell r="A2513" t="str">
            <v>CUTAQ05-02-024-MOD-0</v>
          </cell>
          <cell r="B2513" t="str">
            <v>BERNARD</v>
          </cell>
          <cell r="C2513" t="str">
            <v>N</v>
          </cell>
          <cell r="D2513" t="str">
            <v>ACTUATOR 24VDC MOD BFV  2 -3</v>
          </cell>
          <cell r="E2513" t="str">
            <v>670779723297</v>
          </cell>
          <cell r="F2513" t="str">
            <v>BFAT</v>
          </cell>
          <cell r="H2513">
            <v>9170.24</v>
          </cell>
          <cell r="I2513">
            <v>0</v>
          </cell>
          <cell r="J2513">
            <v>43941</v>
          </cell>
          <cell r="K2513" t="str">
            <v>USA</v>
          </cell>
          <cell r="L2513" t="str">
            <v>1</v>
          </cell>
          <cell r="M2513" t="str">
            <v>33.0</v>
          </cell>
        </row>
        <row r="2514">
          <cell r="A2514" t="str">
            <v>CUTAQ05-02-120-3PT-0</v>
          </cell>
          <cell r="B2514" t="str">
            <v>BERNARD</v>
          </cell>
          <cell r="C2514" t="str">
            <v>N</v>
          </cell>
          <cell r="D2514" t="str">
            <v>ACTUATOR 120V 3PT BF VLV  2 -3</v>
          </cell>
          <cell r="E2514" t="str">
            <v>670779722481</v>
          </cell>
          <cell r="F2514" t="str">
            <v>BFAT</v>
          </cell>
          <cell r="H2514">
            <v>3081.54</v>
          </cell>
          <cell r="I2514">
            <v>7</v>
          </cell>
          <cell r="J2514">
            <v>43818</v>
          </cell>
          <cell r="K2514" t="str">
            <v>USA</v>
          </cell>
          <cell r="L2514" t="str">
            <v>1</v>
          </cell>
          <cell r="M2514" t="str">
            <v>22.0</v>
          </cell>
        </row>
        <row r="2515">
          <cell r="A2515" t="str">
            <v>CUTAQ05-02-120-MOD-0</v>
          </cell>
          <cell r="B2515" t="str">
            <v>BERNARD</v>
          </cell>
          <cell r="C2515" t="str">
            <v>N</v>
          </cell>
          <cell r="D2515" t="str">
            <v>ACTUATOR 120V MOD BF VLV  2 -3</v>
          </cell>
          <cell r="E2515" t="str">
            <v>670779723228</v>
          </cell>
          <cell r="F2515" t="str">
            <v>BFAT</v>
          </cell>
          <cell r="H2515">
            <v>8564.56</v>
          </cell>
          <cell r="I2515">
            <v>0</v>
          </cell>
          <cell r="J2515">
            <v>43941</v>
          </cell>
          <cell r="K2515" t="str">
            <v>USA</v>
          </cell>
          <cell r="L2515" t="str">
            <v>1</v>
          </cell>
          <cell r="M2515" t="str">
            <v>33.0</v>
          </cell>
        </row>
        <row r="2516">
          <cell r="A2516" t="str">
            <v>CUTAQ10-04-024-3PT-0</v>
          </cell>
          <cell r="B2516" t="str">
            <v>BERNARD</v>
          </cell>
          <cell r="C2516" t="str">
            <v>N</v>
          </cell>
          <cell r="D2516" t="str">
            <v>ACTUATOR 24VDC 3PT BF  VLV 4</v>
          </cell>
          <cell r="E2516" t="str">
            <v>670779722870</v>
          </cell>
          <cell r="F2516" t="str">
            <v>BFAT</v>
          </cell>
          <cell r="H2516">
            <v>3591.59</v>
          </cell>
          <cell r="I2516">
            <v>0</v>
          </cell>
          <cell r="J2516">
            <v>43886</v>
          </cell>
          <cell r="K2516" t="str">
            <v>USA</v>
          </cell>
          <cell r="L2516" t="str">
            <v>1</v>
          </cell>
          <cell r="M2516" t="str">
            <v>22.0</v>
          </cell>
        </row>
        <row r="2517">
          <cell r="A2517" t="str">
            <v>CUTAQ10-04-024-MOD-0</v>
          </cell>
          <cell r="B2517" t="str">
            <v>BERNARD</v>
          </cell>
          <cell r="C2517" t="str">
            <v>N</v>
          </cell>
          <cell r="D2517" t="str">
            <v>ACTUATOR 24VDC MOD BFV  4</v>
          </cell>
          <cell r="E2517" t="str">
            <v>670779723303</v>
          </cell>
          <cell r="F2517" t="str">
            <v>BFAT</v>
          </cell>
          <cell r="H2517">
            <v>9329.6299999999992</v>
          </cell>
          <cell r="I2517">
            <v>0</v>
          </cell>
          <cell r="J2517">
            <v>43941</v>
          </cell>
          <cell r="K2517" t="str">
            <v>USA</v>
          </cell>
          <cell r="L2517" t="str">
            <v>1</v>
          </cell>
          <cell r="M2517" t="str">
            <v>33.0</v>
          </cell>
        </row>
        <row r="2518">
          <cell r="A2518" t="str">
            <v>CUTAQ10-04-120-3PT-0</v>
          </cell>
          <cell r="B2518" t="str">
            <v>BERNARD</v>
          </cell>
          <cell r="C2518" t="str">
            <v>N</v>
          </cell>
          <cell r="D2518" t="str">
            <v>ACTUATOR 120V 3PT BF VLV  4</v>
          </cell>
          <cell r="E2518" t="str">
            <v>670779722498</v>
          </cell>
          <cell r="F2518" t="str">
            <v>BFAT</v>
          </cell>
          <cell r="H2518">
            <v>3266.16</v>
          </cell>
          <cell r="I2518">
            <v>6</v>
          </cell>
          <cell r="J2518">
            <v>43822</v>
          </cell>
          <cell r="K2518" t="str">
            <v>USA</v>
          </cell>
          <cell r="L2518" t="str">
            <v>1</v>
          </cell>
          <cell r="M2518" t="str">
            <v>22.0</v>
          </cell>
        </row>
        <row r="2519">
          <cell r="A2519" t="str">
            <v>CUTAQ10-04-120-MOD-0</v>
          </cell>
          <cell r="B2519" t="str">
            <v>BERNARD</v>
          </cell>
          <cell r="C2519" t="str">
            <v>N</v>
          </cell>
          <cell r="D2519" t="str">
            <v>ACTUATOR 120V MOD BF VLV  4</v>
          </cell>
          <cell r="E2519" t="str">
            <v>670779723235</v>
          </cell>
          <cell r="F2519" t="str">
            <v>BFAT</v>
          </cell>
          <cell r="H2519">
            <v>8723.9500000000007</v>
          </cell>
          <cell r="I2519">
            <v>0</v>
          </cell>
          <cell r="J2519">
            <v>43941</v>
          </cell>
          <cell r="K2519" t="str">
            <v>USA</v>
          </cell>
          <cell r="L2519" t="str">
            <v>1</v>
          </cell>
          <cell r="M2519" t="str">
            <v>33.0</v>
          </cell>
        </row>
        <row r="2520">
          <cell r="A2520" t="str">
            <v>CUTAQ10-05-024-3PT-0</v>
          </cell>
          <cell r="B2520" t="str">
            <v>BERNARD</v>
          </cell>
          <cell r="C2520" t="str">
            <v>N</v>
          </cell>
          <cell r="D2520" t="str">
            <v>ACTUATOR 24VDC 3PT BF  VLV 5</v>
          </cell>
          <cell r="E2520" t="str">
            <v>670779722887</v>
          </cell>
          <cell r="F2520" t="str">
            <v>BFAT</v>
          </cell>
          <cell r="H2520">
            <v>3679.26</v>
          </cell>
          <cell r="I2520">
            <v>0</v>
          </cell>
          <cell r="J2520">
            <v>43886</v>
          </cell>
          <cell r="K2520" t="str">
            <v>USA</v>
          </cell>
          <cell r="L2520" t="str">
            <v>1</v>
          </cell>
          <cell r="M2520" t="str">
            <v>22.0</v>
          </cell>
        </row>
        <row r="2521">
          <cell r="A2521" t="str">
            <v>CUTAQ10-05-024-MOD-0</v>
          </cell>
          <cell r="B2521" t="str">
            <v>BERNARD</v>
          </cell>
          <cell r="C2521" t="str">
            <v>N</v>
          </cell>
          <cell r="D2521" t="str">
            <v>ACTUATOR 24VDC MOD BFV  5</v>
          </cell>
          <cell r="E2521" t="str">
            <v>670779723310</v>
          </cell>
          <cell r="F2521" t="str">
            <v>BFAT</v>
          </cell>
          <cell r="H2521">
            <v>9417.2999999999993</v>
          </cell>
          <cell r="I2521">
            <v>0</v>
          </cell>
          <cell r="J2521">
            <v>43941</v>
          </cell>
          <cell r="K2521" t="str">
            <v>USA</v>
          </cell>
          <cell r="L2521" t="str">
            <v>1</v>
          </cell>
          <cell r="M2521" t="str">
            <v>33.0</v>
          </cell>
        </row>
        <row r="2522">
          <cell r="A2522" t="str">
            <v>CUTAQ10-05-120-3PT-0</v>
          </cell>
          <cell r="B2522" t="str">
            <v>BERNARD</v>
          </cell>
          <cell r="C2522" t="str">
            <v>N</v>
          </cell>
          <cell r="D2522" t="str">
            <v>ACTUATOR 120V 3PT BF VLV  5</v>
          </cell>
          <cell r="E2522" t="str">
            <v>670779722504</v>
          </cell>
          <cell r="F2522" t="str">
            <v>BFAT</v>
          </cell>
          <cell r="H2522">
            <v>3353.83</v>
          </cell>
          <cell r="I2522">
            <v>4</v>
          </cell>
          <cell r="J2522">
            <v>43822</v>
          </cell>
          <cell r="K2522" t="str">
            <v>USA</v>
          </cell>
          <cell r="L2522" t="str">
            <v>1</v>
          </cell>
          <cell r="M2522" t="str">
            <v>22.0</v>
          </cell>
        </row>
        <row r="2523">
          <cell r="A2523" t="str">
            <v>CUTAQ10-05-120-MOD-0</v>
          </cell>
          <cell r="B2523" t="str">
            <v>BERNARD</v>
          </cell>
          <cell r="C2523" t="str">
            <v>N</v>
          </cell>
          <cell r="D2523" t="str">
            <v>ACTUATOR 120V MOD BF VLV  5</v>
          </cell>
          <cell r="E2523" t="str">
            <v>670779723242</v>
          </cell>
          <cell r="F2523" t="str">
            <v>BFAT</v>
          </cell>
          <cell r="H2523">
            <v>8811.6200000000008</v>
          </cell>
          <cell r="I2523">
            <v>0</v>
          </cell>
          <cell r="J2523">
            <v>43941</v>
          </cell>
          <cell r="K2523" t="str">
            <v>USA</v>
          </cell>
          <cell r="L2523" t="str">
            <v>1</v>
          </cell>
          <cell r="M2523" t="str">
            <v>33.0</v>
          </cell>
        </row>
        <row r="2524">
          <cell r="A2524" t="str">
            <v>CUTAQ15-06-024-3PT-0</v>
          </cell>
          <cell r="B2524" t="str">
            <v>BERNARD</v>
          </cell>
          <cell r="C2524" t="str">
            <v>N</v>
          </cell>
          <cell r="D2524" t="str">
            <v>ACTUATOR 24VDC 3PT BF  VLV 6</v>
          </cell>
          <cell r="E2524" t="str">
            <v>670779722894</v>
          </cell>
          <cell r="F2524" t="str">
            <v>BFAT</v>
          </cell>
          <cell r="H2524">
            <v>3838.65</v>
          </cell>
          <cell r="I2524">
            <v>0</v>
          </cell>
          <cell r="J2524">
            <v>43886</v>
          </cell>
          <cell r="K2524" t="str">
            <v>USA</v>
          </cell>
          <cell r="L2524" t="str">
            <v>1</v>
          </cell>
          <cell r="M2524" t="str">
            <v>22.0</v>
          </cell>
        </row>
        <row r="2525">
          <cell r="A2525" t="str">
            <v>CUTAQ15-06-024-MOD-0</v>
          </cell>
          <cell r="B2525" t="str">
            <v>BERNARD</v>
          </cell>
          <cell r="C2525" t="str">
            <v>N</v>
          </cell>
          <cell r="D2525" t="str">
            <v>ACTUATOR 24VDC MOD BFV  6</v>
          </cell>
          <cell r="E2525" t="str">
            <v>670779723327</v>
          </cell>
          <cell r="F2525" t="str">
            <v>BFAT</v>
          </cell>
          <cell r="H2525">
            <v>9576.69</v>
          </cell>
          <cell r="I2525">
            <v>0</v>
          </cell>
          <cell r="J2525">
            <v>43941</v>
          </cell>
          <cell r="K2525" t="str">
            <v>USA</v>
          </cell>
          <cell r="L2525" t="str">
            <v>1</v>
          </cell>
          <cell r="M2525" t="str">
            <v>33.0</v>
          </cell>
        </row>
        <row r="2526">
          <cell r="A2526" t="str">
            <v>CUTAQ15-06-120-3PT-0</v>
          </cell>
          <cell r="B2526" t="str">
            <v>BERNARD</v>
          </cell>
          <cell r="C2526" t="str">
            <v>N</v>
          </cell>
          <cell r="D2526" t="str">
            <v>ACTUATOR 120V 3PT BF VLV  6</v>
          </cell>
          <cell r="E2526" t="str">
            <v>670779722511</v>
          </cell>
          <cell r="F2526" t="str">
            <v>BFAT</v>
          </cell>
          <cell r="H2526">
            <v>3608.86</v>
          </cell>
          <cell r="I2526">
            <v>0</v>
          </cell>
          <cell r="J2526">
            <v>43822</v>
          </cell>
          <cell r="K2526" t="str">
            <v>USA</v>
          </cell>
          <cell r="L2526" t="str">
            <v>1</v>
          </cell>
          <cell r="M2526" t="str">
            <v>22.0</v>
          </cell>
        </row>
        <row r="2527">
          <cell r="A2527" t="str">
            <v>CUTAQ15-06-120-MOD-0</v>
          </cell>
          <cell r="B2527" t="str">
            <v>BERNARD</v>
          </cell>
          <cell r="C2527" t="str">
            <v>N</v>
          </cell>
          <cell r="D2527" t="str">
            <v>ACTUATOR 120V MOD BF VLV  6</v>
          </cell>
          <cell r="E2527" t="str">
            <v>670779723259</v>
          </cell>
          <cell r="F2527" t="str">
            <v>BFAT</v>
          </cell>
          <cell r="H2527">
            <v>8939.1299999999992</v>
          </cell>
          <cell r="I2527">
            <v>0</v>
          </cell>
          <cell r="J2527">
            <v>43941</v>
          </cell>
          <cell r="K2527" t="str">
            <v>USA</v>
          </cell>
          <cell r="L2527" t="str">
            <v>1</v>
          </cell>
          <cell r="M2527" t="str">
            <v>33.0</v>
          </cell>
        </row>
        <row r="2528">
          <cell r="A2528" t="str">
            <v>CUTAQ25-08-024-3PT-0</v>
          </cell>
          <cell r="B2528" t="str">
            <v>BERNARD</v>
          </cell>
          <cell r="C2528" t="str">
            <v>N</v>
          </cell>
          <cell r="D2528" t="str">
            <v>ACTUATOR 24VDC 3PT BF  VLV 8</v>
          </cell>
          <cell r="E2528" t="str">
            <v>670779722900</v>
          </cell>
          <cell r="F2528" t="str">
            <v>BFAT</v>
          </cell>
          <cell r="H2528">
            <v>5360.82</v>
          </cell>
          <cell r="I2528">
            <v>0</v>
          </cell>
          <cell r="J2528">
            <v>45280</v>
          </cell>
          <cell r="K2528" t="str">
            <v>USA</v>
          </cell>
          <cell r="L2528" t="str">
            <v>1</v>
          </cell>
          <cell r="M2528" t="str">
            <v>33.0</v>
          </cell>
        </row>
        <row r="2529">
          <cell r="A2529" t="str">
            <v>CUTAQ25-08-024-MOD-0</v>
          </cell>
          <cell r="B2529" t="str">
            <v>BERNARD</v>
          </cell>
          <cell r="C2529" t="str">
            <v>N</v>
          </cell>
          <cell r="D2529" t="str">
            <v>ACTUATOR 24VDC MOD BFV  8</v>
          </cell>
          <cell r="E2529" t="str">
            <v>670779723334</v>
          </cell>
          <cell r="F2529" t="str">
            <v>BFAT</v>
          </cell>
          <cell r="H2529">
            <v>11098.86</v>
          </cell>
          <cell r="I2529">
            <v>0</v>
          </cell>
          <cell r="J2529">
            <v>45280</v>
          </cell>
          <cell r="K2529" t="str">
            <v>USA</v>
          </cell>
          <cell r="L2529" t="str">
            <v>1</v>
          </cell>
          <cell r="M2529" t="str">
            <v>44.1</v>
          </cell>
        </row>
        <row r="2530">
          <cell r="A2530" t="str">
            <v>CUTAQ25-08-120-3PT-0</v>
          </cell>
          <cell r="B2530" t="str">
            <v>BERNARD</v>
          </cell>
          <cell r="C2530" t="str">
            <v>N</v>
          </cell>
          <cell r="D2530" t="str">
            <v>ACTUATOR 120V 3PT BF VLV  8</v>
          </cell>
          <cell r="E2530" t="str">
            <v>670779722528</v>
          </cell>
          <cell r="F2530" t="str">
            <v>BFAT</v>
          </cell>
          <cell r="H2530">
            <v>4818.8900000000003</v>
          </cell>
          <cell r="I2530">
            <v>0</v>
          </cell>
          <cell r="J2530">
            <v>45280</v>
          </cell>
          <cell r="K2530" t="str">
            <v>USA</v>
          </cell>
          <cell r="L2530" t="str">
            <v>1</v>
          </cell>
          <cell r="M2530" t="str">
            <v>33.0</v>
          </cell>
        </row>
        <row r="2531">
          <cell r="A2531" t="str">
            <v>CUTAQ25-08-120-MOD-0</v>
          </cell>
          <cell r="B2531" t="str">
            <v>BERNARD</v>
          </cell>
          <cell r="C2531" t="str">
            <v>N</v>
          </cell>
          <cell r="D2531" t="str">
            <v>ACTUATOR 120V MOD BF VLV  8</v>
          </cell>
          <cell r="E2531" t="str">
            <v>670779723266</v>
          </cell>
          <cell r="F2531" t="str">
            <v>BFAT</v>
          </cell>
          <cell r="H2531">
            <v>10301.91</v>
          </cell>
          <cell r="I2531">
            <v>0</v>
          </cell>
          <cell r="J2531">
            <v>45280</v>
          </cell>
          <cell r="K2531" t="str">
            <v>USA</v>
          </cell>
          <cell r="L2531" t="str">
            <v>1</v>
          </cell>
          <cell r="M2531" t="str">
            <v>44.1</v>
          </cell>
        </row>
        <row r="2532">
          <cell r="A2532" t="str">
            <v>CUTAQ30-08-120-3PT-0</v>
          </cell>
          <cell r="B2532" t="str">
            <v>BERNARD</v>
          </cell>
          <cell r="C2532" t="str">
            <v>N</v>
          </cell>
          <cell r="D2532" t="str">
            <v>ACTUATOR 120V 3PT BF VLV  8</v>
          </cell>
          <cell r="E2532" t="str">
            <v>670779722528</v>
          </cell>
          <cell r="F2532" t="str">
            <v>BFAT</v>
          </cell>
          <cell r="H2532">
            <v>4380.8100000000004</v>
          </cell>
          <cell r="I2532">
            <v>3</v>
          </cell>
          <cell r="J2532">
            <v>43822</v>
          </cell>
          <cell r="K2532" t="str">
            <v>USA</v>
          </cell>
          <cell r="L2532" t="str">
            <v>1</v>
          </cell>
          <cell r="M2532" t="str">
            <v>33.0</v>
          </cell>
        </row>
        <row r="2533">
          <cell r="A2533" t="str">
            <v>CUTAQ50-10-024-3PT-0</v>
          </cell>
          <cell r="B2533" t="str">
            <v>BERNARD</v>
          </cell>
          <cell r="C2533" t="str">
            <v>N</v>
          </cell>
          <cell r="D2533" t="str">
            <v>ACTUATOR 24VDC 3PT BF  VLV 10</v>
          </cell>
          <cell r="E2533" t="str">
            <v>670779722917</v>
          </cell>
          <cell r="F2533" t="str">
            <v>BFAT</v>
          </cell>
          <cell r="H2533">
            <v>5966.5</v>
          </cell>
          <cell r="I2533">
            <v>0</v>
          </cell>
          <cell r="J2533">
            <v>43886</v>
          </cell>
          <cell r="K2533" t="str">
            <v>USA</v>
          </cell>
          <cell r="L2533" t="str">
            <v>1</v>
          </cell>
          <cell r="M2533" t="str">
            <v>33.0</v>
          </cell>
        </row>
        <row r="2534">
          <cell r="A2534" t="str">
            <v>CUTAQ50-10-024-MOD-0</v>
          </cell>
          <cell r="B2534" t="str">
            <v>BERNARD</v>
          </cell>
          <cell r="C2534" t="str">
            <v>N</v>
          </cell>
          <cell r="D2534" t="str">
            <v>ACTUATOR 24VDC MOD BFV  10</v>
          </cell>
          <cell r="E2534" t="str">
            <v>670779723341</v>
          </cell>
          <cell r="F2534" t="str">
            <v>BFAT</v>
          </cell>
          <cell r="H2534">
            <v>11704.54</v>
          </cell>
          <cell r="I2534">
            <v>0</v>
          </cell>
          <cell r="J2534">
            <v>43941</v>
          </cell>
          <cell r="K2534" t="str">
            <v>USA</v>
          </cell>
          <cell r="L2534" t="str">
            <v>1</v>
          </cell>
          <cell r="M2534" t="str">
            <v>44.1</v>
          </cell>
        </row>
        <row r="2535">
          <cell r="A2535" t="str">
            <v>CUTAQ50-10-120-3PT-0</v>
          </cell>
          <cell r="B2535" t="str">
            <v>BERNARD</v>
          </cell>
          <cell r="C2535" t="str">
            <v>N</v>
          </cell>
          <cell r="D2535" t="str">
            <v>ACTUATOR 120V 3PT BF VLV  10</v>
          </cell>
          <cell r="E2535" t="str">
            <v>670779722535</v>
          </cell>
          <cell r="F2535" t="str">
            <v>BFAT</v>
          </cell>
          <cell r="H2535">
            <v>5360.82</v>
          </cell>
          <cell r="I2535">
            <v>2</v>
          </cell>
          <cell r="J2535">
            <v>43822</v>
          </cell>
          <cell r="K2535" t="str">
            <v>USA</v>
          </cell>
          <cell r="L2535" t="str">
            <v>1</v>
          </cell>
          <cell r="M2535" t="str">
            <v>33.0</v>
          </cell>
        </row>
        <row r="2536">
          <cell r="A2536" t="str">
            <v>CUTAQ50-10-120-MOD-0</v>
          </cell>
          <cell r="B2536" t="str">
            <v>BERNARD</v>
          </cell>
          <cell r="C2536" t="str">
            <v>N</v>
          </cell>
          <cell r="D2536" t="str">
            <v>ACTUATOR 120V MOD BF VLV  10</v>
          </cell>
          <cell r="E2536" t="str">
            <v>670779723273</v>
          </cell>
          <cell r="F2536" t="str">
            <v>BFAT</v>
          </cell>
          <cell r="H2536">
            <v>10843.83</v>
          </cell>
          <cell r="I2536">
            <v>0</v>
          </cell>
          <cell r="J2536">
            <v>43941</v>
          </cell>
          <cell r="K2536" t="str">
            <v>USA</v>
          </cell>
          <cell r="L2536" t="str">
            <v>1</v>
          </cell>
          <cell r="M2536" t="str">
            <v>44.1</v>
          </cell>
        </row>
        <row r="2537">
          <cell r="A2537" t="str">
            <v>CUTAQ50-12-024-3PT-0</v>
          </cell>
          <cell r="B2537" t="str">
            <v>BERNARD</v>
          </cell>
          <cell r="C2537" t="str">
            <v>N</v>
          </cell>
          <cell r="D2537" t="str">
            <v>ACTUATOR 24VDC 3PT BF  VLV 12</v>
          </cell>
          <cell r="E2537" t="str">
            <v>670779722924</v>
          </cell>
          <cell r="F2537" t="str">
            <v>BFAT</v>
          </cell>
          <cell r="H2537">
            <v>7050.35</v>
          </cell>
          <cell r="I2537">
            <v>0</v>
          </cell>
          <cell r="J2537">
            <v>43886</v>
          </cell>
          <cell r="K2537" t="str">
            <v>USA</v>
          </cell>
          <cell r="L2537" t="str">
            <v>1</v>
          </cell>
          <cell r="M2537" t="str">
            <v>34.5</v>
          </cell>
        </row>
        <row r="2538">
          <cell r="A2538" t="str">
            <v>CUTAQ50-12-024-MOD-0</v>
          </cell>
          <cell r="B2538" t="str">
            <v>BERNARD</v>
          </cell>
          <cell r="C2538" t="str">
            <v>N</v>
          </cell>
          <cell r="D2538" t="str">
            <v>ACTUATOR 24VDC MOD BFV  12</v>
          </cell>
          <cell r="E2538" t="str">
            <v>670779723358</v>
          </cell>
          <cell r="F2538" t="str">
            <v>BFAT</v>
          </cell>
          <cell r="H2538">
            <v>12788.39</v>
          </cell>
          <cell r="I2538">
            <v>0</v>
          </cell>
          <cell r="J2538">
            <v>43941</v>
          </cell>
          <cell r="K2538" t="str">
            <v>USA</v>
          </cell>
          <cell r="L2538" t="str">
            <v>1</v>
          </cell>
          <cell r="M2538" t="str">
            <v>45.5</v>
          </cell>
        </row>
        <row r="2539">
          <cell r="A2539" t="str">
            <v>CUTAQ50-12-120-3PT-0</v>
          </cell>
          <cell r="B2539" t="str">
            <v>BERNARD</v>
          </cell>
          <cell r="C2539" t="str">
            <v>N</v>
          </cell>
          <cell r="D2539" t="str">
            <v>ACTUATOR 120V 3PT BF VLV12-F12</v>
          </cell>
          <cell r="E2539" t="str">
            <v>670779722542</v>
          </cell>
          <cell r="F2539" t="str">
            <v>BFAT</v>
          </cell>
          <cell r="H2539">
            <v>6444.67</v>
          </cell>
          <cell r="I2539">
            <v>0</v>
          </cell>
          <cell r="J2539">
            <v>43822</v>
          </cell>
          <cell r="K2539" t="str">
            <v>USA</v>
          </cell>
          <cell r="L2539" t="str">
            <v>1</v>
          </cell>
          <cell r="M2539" t="str">
            <v>34.5</v>
          </cell>
        </row>
        <row r="2540">
          <cell r="A2540" t="str">
            <v>CUTAQ50-12-120-MOD-0</v>
          </cell>
          <cell r="B2540" t="str">
            <v>BERNARD</v>
          </cell>
          <cell r="C2540" t="str">
            <v>N</v>
          </cell>
          <cell r="D2540" t="str">
            <v>ACTUATOR 120V MOD BF VLV  12</v>
          </cell>
          <cell r="E2540" t="str">
            <v>670779723280</v>
          </cell>
          <cell r="F2540" t="str">
            <v>BFAT</v>
          </cell>
          <cell r="H2540">
            <v>11927.69</v>
          </cell>
          <cell r="I2540">
            <v>0</v>
          </cell>
          <cell r="J2540">
            <v>43941</v>
          </cell>
          <cell r="K2540" t="str">
            <v>USA</v>
          </cell>
          <cell r="L2540" t="str">
            <v>1</v>
          </cell>
          <cell r="M2540" t="str">
            <v>45.5</v>
          </cell>
        </row>
        <row r="2541">
          <cell r="A2541" t="str">
            <v>HOVER-02-DA-0</v>
          </cell>
          <cell r="B2541" t="str">
            <v>MAX AIR</v>
          </cell>
          <cell r="C2541" t="str">
            <v>N</v>
          </cell>
          <cell r="D2541" t="str">
            <v>DA PNEUM ACT FOR BF VLV 2 -3</v>
          </cell>
          <cell r="E2541" t="str">
            <v>670779722559</v>
          </cell>
          <cell r="F2541" t="str">
            <v>BFAT</v>
          </cell>
          <cell r="H2541">
            <v>1079.8900000000001</v>
          </cell>
          <cell r="I2541">
            <v>10</v>
          </cell>
          <cell r="J2541">
            <v>43873</v>
          </cell>
          <cell r="K2541" t="str">
            <v>USA</v>
          </cell>
          <cell r="L2541" t="str">
            <v>1</v>
          </cell>
          <cell r="M2541" t="str">
            <v>4.0</v>
          </cell>
        </row>
        <row r="2542">
          <cell r="A2542" t="str">
            <v>HOVER-02-SR-0</v>
          </cell>
          <cell r="B2542" t="str">
            <v>MAX AIR</v>
          </cell>
          <cell r="C2542" t="str">
            <v>N</v>
          </cell>
          <cell r="D2542" t="str">
            <v>SR PNEUM ACT FOR BF VLV 2 -2.5</v>
          </cell>
          <cell r="E2542" t="str">
            <v>670779722634</v>
          </cell>
          <cell r="F2542" t="str">
            <v>BFAT</v>
          </cell>
          <cell r="H2542">
            <v>1420.62</v>
          </cell>
          <cell r="I2542">
            <v>7</v>
          </cell>
          <cell r="J2542">
            <v>43880</v>
          </cell>
          <cell r="K2542" t="str">
            <v>USA</v>
          </cell>
          <cell r="L2542" t="str">
            <v>1</v>
          </cell>
          <cell r="M2542" t="str">
            <v>7.2</v>
          </cell>
        </row>
        <row r="2543">
          <cell r="A2543" t="str">
            <v>HOVER-03-SR-0</v>
          </cell>
          <cell r="B2543" t="str">
            <v>MAX AIR</v>
          </cell>
          <cell r="C2543" t="str">
            <v>N</v>
          </cell>
          <cell r="D2543" t="str">
            <v>SR PNEUM ACT FOR BF VLV 3</v>
          </cell>
          <cell r="E2543" t="str">
            <v>670779722641</v>
          </cell>
          <cell r="F2543" t="str">
            <v>BFAT</v>
          </cell>
          <cell r="H2543">
            <v>1523.4</v>
          </cell>
          <cell r="I2543">
            <v>4</v>
          </cell>
          <cell r="J2543">
            <v>43880</v>
          </cell>
          <cell r="K2543" t="str">
            <v>USA</v>
          </cell>
          <cell r="L2543" t="str">
            <v>1</v>
          </cell>
          <cell r="M2543" t="str">
            <v>10</v>
          </cell>
        </row>
        <row r="2544">
          <cell r="A2544" t="str">
            <v>HOVER-04-DA-0</v>
          </cell>
          <cell r="B2544" t="str">
            <v>MAX AIR</v>
          </cell>
          <cell r="C2544" t="str">
            <v>N</v>
          </cell>
          <cell r="D2544" t="str">
            <v>DA PNEUM ACT FOR BF VLV 4</v>
          </cell>
          <cell r="E2544" t="str">
            <v>670779722566</v>
          </cell>
          <cell r="F2544" t="str">
            <v>BFAT</v>
          </cell>
          <cell r="H2544">
            <v>1224.92</v>
          </cell>
          <cell r="I2544">
            <v>8</v>
          </cell>
          <cell r="J2544">
            <v>43879</v>
          </cell>
          <cell r="K2544" t="str">
            <v>USA</v>
          </cell>
          <cell r="L2544" t="str">
            <v>1</v>
          </cell>
          <cell r="M2544" t="str">
            <v>6.3</v>
          </cell>
        </row>
        <row r="2545">
          <cell r="A2545" t="str">
            <v>HOVER-04-SR-0</v>
          </cell>
          <cell r="B2545" t="str">
            <v>MAX AIR</v>
          </cell>
          <cell r="C2545" t="str">
            <v>N</v>
          </cell>
          <cell r="D2545" t="str">
            <v>SR PNEUM ACT FOR BF VLV 4</v>
          </cell>
          <cell r="E2545" t="str">
            <v>670779722658</v>
          </cell>
          <cell r="F2545" t="str">
            <v>BFAT</v>
          </cell>
          <cell r="H2545">
            <v>2069.6799999999998</v>
          </cell>
          <cell r="I2545">
            <v>1</v>
          </cell>
          <cell r="J2545">
            <v>43880</v>
          </cell>
          <cell r="K2545" t="str">
            <v>USA</v>
          </cell>
          <cell r="L2545" t="str">
            <v>1</v>
          </cell>
          <cell r="M2545" t="str">
            <v>12.3</v>
          </cell>
        </row>
        <row r="2546">
          <cell r="A2546" t="str">
            <v>HOVER-05-DA-0</v>
          </cell>
          <cell r="B2546" t="str">
            <v>MAX AIR</v>
          </cell>
          <cell r="C2546" t="str">
            <v>N</v>
          </cell>
          <cell r="D2546" t="str">
            <v>DA PNEUM ACT FOR BF VLV 5-6</v>
          </cell>
          <cell r="E2546" t="str">
            <v>670779722573</v>
          </cell>
          <cell r="F2546" t="str">
            <v>BFAT</v>
          </cell>
          <cell r="H2546">
            <v>1498.06</v>
          </cell>
          <cell r="I2546">
            <v>12</v>
          </cell>
          <cell r="J2546">
            <v>43879</v>
          </cell>
          <cell r="K2546" t="str">
            <v>USA</v>
          </cell>
          <cell r="L2546" t="str">
            <v>1</v>
          </cell>
          <cell r="M2546" t="str">
            <v>10.7</v>
          </cell>
        </row>
        <row r="2547">
          <cell r="A2547" t="str">
            <v>HOVER-05-SR-0</v>
          </cell>
          <cell r="B2547" t="str">
            <v>MAX AIR</v>
          </cell>
          <cell r="C2547" t="str">
            <v>N</v>
          </cell>
          <cell r="D2547" t="str">
            <v>SR PNEUM ACT FOR BF VLV 5 - 6</v>
          </cell>
          <cell r="E2547" t="str">
            <v>670779722665</v>
          </cell>
          <cell r="F2547" t="str">
            <v>BFAT</v>
          </cell>
          <cell r="H2547">
            <v>2718.74</v>
          </cell>
          <cell r="I2547">
            <v>0</v>
          </cell>
          <cell r="J2547">
            <v>43880</v>
          </cell>
          <cell r="K2547" t="str">
            <v>USA</v>
          </cell>
          <cell r="L2547" t="str">
            <v>1</v>
          </cell>
          <cell r="M2547" t="str">
            <v>33.10</v>
          </cell>
        </row>
        <row r="2548">
          <cell r="A2548" t="str">
            <v>HOVER-08-DA-0</v>
          </cell>
          <cell r="B2548" t="str">
            <v>MAX AIR</v>
          </cell>
          <cell r="C2548" t="str">
            <v>N</v>
          </cell>
          <cell r="D2548" t="str">
            <v>DA PNEUM ACT FOR BF VLV 8</v>
          </cell>
          <cell r="E2548" t="str">
            <v>670779722580</v>
          </cell>
          <cell r="F2548" t="str">
            <v>BFAT</v>
          </cell>
          <cell r="H2548">
            <v>2310.44</v>
          </cell>
          <cell r="I2548">
            <v>7</v>
          </cell>
          <cell r="J2548">
            <v>43879</v>
          </cell>
          <cell r="K2548" t="str">
            <v>USA</v>
          </cell>
          <cell r="L2548" t="str">
            <v>1</v>
          </cell>
          <cell r="M2548" t="str">
            <v>19.9</v>
          </cell>
        </row>
        <row r="2549">
          <cell r="A2549" t="str">
            <v>HOVER-08-SR-0</v>
          </cell>
          <cell r="B2549" t="str">
            <v>MAX AIR</v>
          </cell>
          <cell r="C2549" t="str">
            <v>N</v>
          </cell>
          <cell r="D2549" t="str">
            <v>SR PNEUM ACT FOR BF VLV 8</v>
          </cell>
          <cell r="E2549" t="str">
            <v>670779722672</v>
          </cell>
          <cell r="F2549" t="str">
            <v>BFAT</v>
          </cell>
          <cell r="H2549">
            <v>4078.81</v>
          </cell>
          <cell r="I2549">
            <v>0</v>
          </cell>
          <cell r="J2549">
            <v>43880</v>
          </cell>
          <cell r="K2549" t="str">
            <v>USA</v>
          </cell>
          <cell r="L2549" t="str">
            <v>1</v>
          </cell>
          <cell r="M2549" t="str">
            <v>49.8</v>
          </cell>
        </row>
        <row r="2550">
          <cell r="A2550" t="str">
            <v>HOVER-10-DA-0</v>
          </cell>
          <cell r="B2550" t="str">
            <v>MAX AIR</v>
          </cell>
          <cell r="C2550" t="str">
            <v>N</v>
          </cell>
          <cell r="D2550" t="str">
            <v>DA PNEUM ACT FOR BF VLV 10</v>
          </cell>
          <cell r="E2550" t="str">
            <v>670779722597</v>
          </cell>
          <cell r="F2550" t="str">
            <v>BFAT</v>
          </cell>
          <cell r="H2550">
            <v>3453.69</v>
          </cell>
          <cell r="I2550">
            <v>2</v>
          </cell>
          <cell r="J2550">
            <v>43879</v>
          </cell>
          <cell r="K2550" t="str">
            <v>USA</v>
          </cell>
          <cell r="L2550" t="str">
            <v>1</v>
          </cell>
          <cell r="M2550" t="str">
            <v>39.2</v>
          </cell>
        </row>
        <row r="2551">
          <cell r="A2551" t="str">
            <v>HOVER-10-SR-0</v>
          </cell>
          <cell r="B2551" t="str">
            <v>MAX AIR</v>
          </cell>
          <cell r="C2551" t="str">
            <v>N</v>
          </cell>
          <cell r="D2551" t="str">
            <v>SR PNEUM ACT FOR BF VLV 10</v>
          </cell>
          <cell r="E2551" t="str">
            <v>670779722689</v>
          </cell>
          <cell r="F2551" t="str">
            <v>BFAT</v>
          </cell>
          <cell r="H2551">
            <v>6549.76</v>
          </cell>
          <cell r="I2551">
            <v>0</v>
          </cell>
          <cell r="J2551">
            <v>43880</v>
          </cell>
          <cell r="K2551" t="str">
            <v>USA</v>
          </cell>
          <cell r="L2551" t="str">
            <v>1</v>
          </cell>
          <cell r="M2551" t="str">
            <v>101.1</v>
          </cell>
        </row>
        <row r="2552">
          <cell r="A2552" t="str">
            <v>HOVER-12-DA-0</v>
          </cell>
          <cell r="B2552" t="str">
            <v>MAX AIR</v>
          </cell>
          <cell r="C2552" t="str">
            <v>N</v>
          </cell>
          <cell r="D2552" t="str">
            <v>DA PNEUM ACT FOR BF VLV 12-14</v>
          </cell>
          <cell r="E2552" t="str">
            <v>670779722603</v>
          </cell>
          <cell r="F2552" t="str">
            <v>BFAT</v>
          </cell>
          <cell r="H2552">
            <v>4152.03</v>
          </cell>
          <cell r="I2552">
            <v>2</v>
          </cell>
          <cell r="J2552">
            <v>43879</v>
          </cell>
          <cell r="K2552" t="str">
            <v>USA</v>
          </cell>
          <cell r="L2552" t="str">
            <v>1</v>
          </cell>
          <cell r="M2552" t="str">
            <v>48.9</v>
          </cell>
        </row>
        <row r="2553">
          <cell r="A2553" t="str">
            <v>HOVER-12-SR-0</v>
          </cell>
          <cell r="B2553" t="str">
            <v>MAX AIR</v>
          </cell>
          <cell r="C2553" t="str">
            <v>N</v>
          </cell>
          <cell r="D2553" t="str">
            <v>SR PNEUM ACT FOR BF VLV 12</v>
          </cell>
          <cell r="E2553" t="str">
            <v>670779722696</v>
          </cell>
          <cell r="F2553" t="str">
            <v>BFAT</v>
          </cell>
          <cell r="H2553">
            <v>7473.37</v>
          </cell>
          <cell r="I2553">
            <v>0</v>
          </cell>
          <cell r="J2553">
            <v>43880</v>
          </cell>
          <cell r="K2553" t="str">
            <v>USA</v>
          </cell>
          <cell r="L2553" t="str">
            <v>1</v>
          </cell>
          <cell r="M2553" t="str">
            <v>115.4</v>
          </cell>
        </row>
        <row r="2554">
          <cell r="A2554" t="str">
            <v>HOVER-14-SR-0</v>
          </cell>
          <cell r="B2554" t="str">
            <v>MAX AIR</v>
          </cell>
          <cell r="C2554" t="str">
            <v>N</v>
          </cell>
          <cell r="D2554" t="str">
            <v>SR PNEUM ACT FOR BF VLV 14</v>
          </cell>
          <cell r="E2554" t="str">
            <v>670779722702</v>
          </cell>
          <cell r="F2554" t="str">
            <v>BFAT</v>
          </cell>
          <cell r="H2554">
            <v>17231.84</v>
          </cell>
          <cell r="I2554">
            <v>0</v>
          </cell>
          <cell r="J2554">
            <v>43880</v>
          </cell>
          <cell r="K2554" t="str">
            <v>USA</v>
          </cell>
          <cell r="L2554" t="str">
            <v>1</v>
          </cell>
          <cell r="M2554" t="str">
            <v>182.7</v>
          </cell>
        </row>
        <row r="2555">
          <cell r="A2555" t="str">
            <v>HOVER-16-DA-0</v>
          </cell>
          <cell r="B2555" t="str">
            <v>MAX AIR</v>
          </cell>
          <cell r="C2555" t="str">
            <v>N</v>
          </cell>
          <cell r="D2555" t="str">
            <v>DA PNEUM ACT FOR BF VLV 16</v>
          </cell>
          <cell r="E2555" t="str">
            <v>670779722610</v>
          </cell>
          <cell r="F2555" t="str">
            <v>BFAT</v>
          </cell>
          <cell r="H2555">
            <v>5775.4</v>
          </cell>
          <cell r="I2555">
            <v>0</v>
          </cell>
          <cell r="J2555">
            <v>43880</v>
          </cell>
          <cell r="K2555" t="str">
            <v>USA</v>
          </cell>
          <cell r="L2555" t="str">
            <v>1</v>
          </cell>
          <cell r="M2555" t="str">
            <v>80</v>
          </cell>
        </row>
        <row r="2556">
          <cell r="A2556" t="str">
            <v>HOVER-16-SR-0</v>
          </cell>
          <cell r="B2556" t="str">
            <v>MAX AIR</v>
          </cell>
          <cell r="C2556" t="str">
            <v>N</v>
          </cell>
          <cell r="D2556" t="str">
            <v>SR PNEUM ACT FOR BF VLV 16</v>
          </cell>
          <cell r="E2556" t="str">
            <v>670779722719</v>
          </cell>
          <cell r="F2556" t="str">
            <v>BFAT</v>
          </cell>
          <cell r="H2556">
            <v>17231.84</v>
          </cell>
          <cell r="I2556">
            <v>0</v>
          </cell>
          <cell r="J2556">
            <v>43880</v>
          </cell>
          <cell r="K2556" t="str">
            <v>USA</v>
          </cell>
          <cell r="L2556" t="str">
            <v>1</v>
          </cell>
          <cell r="M2556" t="str">
            <v>215.9</v>
          </cell>
        </row>
        <row r="2557">
          <cell r="A2557" t="str">
            <v>HOVER-18-DA-0</v>
          </cell>
          <cell r="B2557" t="str">
            <v>MAX AIR</v>
          </cell>
          <cell r="C2557" t="str">
            <v>N</v>
          </cell>
          <cell r="D2557" t="str">
            <v>DA PNEUM ACT FOR BF VLV 18</v>
          </cell>
          <cell r="E2557" t="str">
            <v>670779722627</v>
          </cell>
          <cell r="F2557" t="str">
            <v>BFAT</v>
          </cell>
          <cell r="H2557">
            <v>6544.13</v>
          </cell>
          <cell r="I2557">
            <v>0</v>
          </cell>
          <cell r="J2557">
            <v>43880</v>
          </cell>
          <cell r="K2557" t="str">
            <v>USA</v>
          </cell>
          <cell r="L2557" t="str">
            <v>1</v>
          </cell>
          <cell r="M2557" t="str">
            <v>94.3</v>
          </cell>
        </row>
        <row r="2558">
          <cell r="A2558" t="str">
            <v>HOVER-20-DA-0</v>
          </cell>
          <cell r="B2558" t="str">
            <v>MAX AIR</v>
          </cell>
          <cell r="C2558" t="str">
            <v>N</v>
          </cell>
          <cell r="D2558" t="str">
            <v>DA PNEUM ACT FOR BF VLV 20</v>
          </cell>
          <cell r="E2558" t="str">
            <v>670779722740</v>
          </cell>
          <cell r="F2558" t="str">
            <v>BFAT</v>
          </cell>
          <cell r="H2558">
            <v>13093.89</v>
          </cell>
          <cell r="I2558">
            <v>0</v>
          </cell>
          <cell r="J2558">
            <v>43880</v>
          </cell>
          <cell r="K2558" t="str">
            <v>USA</v>
          </cell>
          <cell r="L2558" t="str">
            <v>1</v>
          </cell>
          <cell r="M2558" t="str">
            <v>148</v>
          </cell>
        </row>
        <row r="2559">
          <cell r="A2559" t="str">
            <v>HOVER-LSB-MS45-0</v>
          </cell>
          <cell r="B2559" t="str">
            <v>MAX AIR</v>
          </cell>
          <cell r="C2559" t="str">
            <v>N</v>
          </cell>
          <cell r="D2559" t="str">
            <v>LIMIT SWITCH BOX FOR PNEUM ACT</v>
          </cell>
          <cell r="E2559" t="str">
            <v>670779722757</v>
          </cell>
          <cell r="F2559" t="str">
            <v>BFAT</v>
          </cell>
          <cell r="H2559">
            <v>419.56</v>
          </cell>
          <cell r="I2559">
            <v>0</v>
          </cell>
          <cell r="J2559">
            <v>43929</v>
          </cell>
          <cell r="K2559" t="str">
            <v>USA</v>
          </cell>
          <cell r="L2559" t="str">
            <v>1</v>
          </cell>
          <cell r="M2559" t="str">
            <v>1.86</v>
          </cell>
        </row>
        <row r="2560">
          <cell r="A2560" t="str">
            <v>HOVER-SV-120-0</v>
          </cell>
          <cell r="B2560" t="str">
            <v>MAX AIR</v>
          </cell>
          <cell r="C2560" t="str">
            <v>N</v>
          </cell>
          <cell r="D2560" t="str">
            <v>PNEUM ACT SOLENOID VLV - 120V</v>
          </cell>
          <cell r="E2560" t="str">
            <v>670779722764</v>
          </cell>
          <cell r="F2560" t="str">
            <v>BFAT</v>
          </cell>
          <cell r="H2560">
            <v>318.19</v>
          </cell>
          <cell r="I2560">
            <v>0</v>
          </cell>
          <cell r="J2560">
            <v>43880</v>
          </cell>
          <cell r="K2560" t="str">
            <v>USA</v>
          </cell>
          <cell r="L2560" t="str">
            <v>1</v>
          </cell>
          <cell r="M2560" t="str">
            <v>.4</v>
          </cell>
        </row>
        <row r="2561">
          <cell r="A2561" t="str">
            <v>937/938-ACTUATOR</v>
          </cell>
          <cell r="B2561" t="str">
            <v>CONSUM</v>
          </cell>
          <cell r="C2561" t="str">
            <v>N</v>
          </cell>
          <cell r="D2561" t="str">
            <v>ACTUATOR FOR 937/938 BUTTERFLY</v>
          </cell>
          <cell r="F2561" t="str">
            <v>BFLY</v>
          </cell>
          <cell r="H2561">
            <v>0</v>
          </cell>
          <cell r="I2561">
            <v>0</v>
          </cell>
          <cell r="J2561">
            <v>40570</v>
          </cell>
          <cell r="K2561" t="str">
            <v>USA</v>
          </cell>
          <cell r="L2561" t="str">
            <v>1</v>
          </cell>
          <cell r="M2561" t="str">
            <v>0</v>
          </cell>
        </row>
        <row r="2562">
          <cell r="A2562" t="str">
            <v>937/938-CUTAWAY 3</v>
          </cell>
          <cell r="B2562" t="str">
            <v>EDI</v>
          </cell>
          <cell r="C2562" t="str">
            <v>N</v>
          </cell>
          <cell r="D2562" t="str">
            <v>937/938 SAMPLE CUTAWAY VALVE</v>
          </cell>
          <cell r="F2562" t="str">
            <v>BFLY</v>
          </cell>
          <cell r="H2562">
            <v>0</v>
          </cell>
          <cell r="I2562">
            <v>0</v>
          </cell>
          <cell r="J2562">
            <v>40570</v>
          </cell>
          <cell r="K2562" t="str">
            <v>Taiwan</v>
          </cell>
          <cell r="L2562" t="str">
            <v>1</v>
          </cell>
          <cell r="M2562" t="str">
            <v>0</v>
          </cell>
        </row>
        <row r="2563">
          <cell r="A2563" t="str">
            <v>937BESG 10</v>
          </cell>
          <cell r="B2563" t="str">
            <v>IFLOW</v>
          </cell>
          <cell r="C2563" t="str">
            <v>N</v>
          </cell>
          <cell r="D2563" t="str">
            <v>BUTTERFLY WAFER BRNZ DISC GEAR</v>
          </cell>
          <cell r="E2563" t="str">
            <v>670779931104</v>
          </cell>
          <cell r="F2563" t="str">
            <v>BFLY</v>
          </cell>
          <cell r="G2563" t="str">
            <v>IRON</v>
          </cell>
          <cell r="H2563">
            <v>2028.26</v>
          </cell>
          <cell r="I2563">
            <v>5</v>
          </cell>
          <cell r="J2563">
            <v>40476</v>
          </cell>
          <cell r="K2563" t="str">
            <v>China</v>
          </cell>
          <cell r="L2563" t="str">
            <v>1</v>
          </cell>
          <cell r="M2563" t="str">
            <v>61.7</v>
          </cell>
        </row>
        <row r="2564">
          <cell r="A2564" t="str">
            <v>937BESG 12</v>
          </cell>
          <cell r="B2564" t="str">
            <v>IFLOW</v>
          </cell>
          <cell r="C2564" t="str">
            <v>N</v>
          </cell>
          <cell r="D2564" t="str">
            <v>BUTTERFLY WAFER BRNZ DISC GEAR</v>
          </cell>
          <cell r="E2564" t="str">
            <v>670779931128</v>
          </cell>
          <cell r="F2564" t="str">
            <v>BFLY</v>
          </cell>
          <cell r="G2564" t="str">
            <v>IRON</v>
          </cell>
          <cell r="H2564">
            <v>2433.9299999999998</v>
          </cell>
          <cell r="I2564">
            <v>14</v>
          </cell>
          <cell r="J2564">
            <v>40476</v>
          </cell>
          <cell r="K2564" t="str">
            <v>China</v>
          </cell>
          <cell r="L2564" t="str">
            <v>1</v>
          </cell>
          <cell r="M2564" t="str">
            <v>88.5</v>
          </cell>
        </row>
        <row r="2565">
          <cell r="A2565" t="str">
            <v>937BESG 14</v>
          </cell>
          <cell r="B2565" t="str">
            <v>IFLOW</v>
          </cell>
          <cell r="C2565" t="str">
            <v>N</v>
          </cell>
          <cell r="D2565" t="str">
            <v>BUTTERFLY WAFER BRNZ DISC GEAR</v>
          </cell>
          <cell r="E2565" t="str">
            <v>670779931142</v>
          </cell>
          <cell r="F2565" t="str">
            <v>BFLY</v>
          </cell>
          <cell r="G2565" t="str">
            <v>IRON</v>
          </cell>
          <cell r="H2565">
            <v>4128.6899999999996</v>
          </cell>
          <cell r="I2565">
            <v>6</v>
          </cell>
          <cell r="J2565">
            <v>40476</v>
          </cell>
          <cell r="K2565" t="str">
            <v>China</v>
          </cell>
          <cell r="L2565" t="str">
            <v>1</v>
          </cell>
          <cell r="M2565" t="str">
            <v>117.5</v>
          </cell>
        </row>
        <row r="2566">
          <cell r="A2566" t="str">
            <v>937BESG 16</v>
          </cell>
          <cell r="B2566" t="str">
            <v>IFLOW</v>
          </cell>
          <cell r="C2566" t="str">
            <v>N</v>
          </cell>
          <cell r="D2566" t="str">
            <v>BUTTERFLY WAFER BRNZ DISC GEAR</v>
          </cell>
          <cell r="E2566" t="str">
            <v>670779931166</v>
          </cell>
          <cell r="F2566" t="str">
            <v>BFLY</v>
          </cell>
          <cell r="G2566" t="str">
            <v>IRON</v>
          </cell>
          <cell r="H2566">
            <v>6331.16</v>
          </cell>
          <cell r="I2566">
            <v>5</v>
          </cell>
          <cell r="J2566">
            <v>40476</v>
          </cell>
          <cell r="K2566" t="str">
            <v>China</v>
          </cell>
          <cell r="L2566" t="str">
            <v>1</v>
          </cell>
          <cell r="M2566" t="str">
            <v>227.5</v>
          </cell>
        </row>
        <row r="2567">
          <cell r="A2567" t="str">
            <v>937BESG 18</v>
          </cell>
          <cell r="B2567" t="str">
            <v>IFLOW</v>
          </cell>
          <cell r="C2567" t="str">
            <v>N</v>
          </cell>
          <cell r="D2567" t="str">
            <v>BUTTERFLY WAFER BRNZ DISC GEAR</v>
          </cell>
          <cell r="E2567" t="str">
            <v>670779931180</v>
          </cell>
          <cell r="F2567" t="str">
            <v>BFLY</v>
          </cell>
          <cell r="G2567" t="str">
            <v>IRON</v>
          </cell>
          <cell r="H2567">
            <v>8242.43</v>
          </cell>
          <cell r="I2567">
            <v>2</v>
          </cell>
          <cell r="J2567">
            <v>40476</v>
          </cell>
          <cell r="K2567" t="str">
            <v>China</v>
          </cell>
          <cell r="L2567" t="str">
            <v>1</v>
          </cell>
          <cell r="M2567" t="str">
            <v>269.5</v>
          </cell>
        </row>
        <row r="2568">
          <cell r="A2568" t="str">
            <v>937BESG 2</v>
          </cell>
          <cell r="B2568" t="str">
            <v>IFLOW</v>
          </cell>
          <cell r="C2568" t="str">
            <v>N</v>
          </cell>
          <cell r="D2568" t="str">
            <v>BUTTERFLY WAFER BRNZ DISC GEAR</v>
          </cell>
          <cell r="E2568" t="str">
            <v>670779931203</v>
          </cell>
          <cell r="F2568" t="str">
            <v>BFLY</v>
          </cell>
          <cell r="G2568" t="str">
            <v>IRON</v>
          </cell>
          <cell r="H2568">
            <v>592.33000000000004</v>
          </cell>
          <cell r="I2568">
            <v>0</v>
          </cell>
          <cell r="J2568">
            <v>40476</v>
          </cell>
          <cell r="K2568" t="str">
            <v>China</v>
          </cell>
          <cell r="L2568" t="str">
            <v>1</v>
          </cell>
          <cell r="M2568" t="str">
            <v>17</v>
          </cell>
        </row>
        <row r="2569">
          <cell r="A2569" t="str">
            <v>937BESG 20</v>
          </cell>
          <cell r="B2569" t="str">
            <v>IFLOW</v>
          </cell>
          <cell r="C2569" t="str">
            <v>N</v>
          </cell>
          <cell r="D2569" t="str">
            <v>BUTTERFLY WAFER BRNZ DISC GEAR</v>
          </cell>
          <cell r="E2569" t="str">
            <v>670779931227</v>
          </cell>
          <cell r="F2569" t="str">
            <v>BFLY</v>
          </cell>
          <cell r="G2569" t="str">
            <v>IRON</v>
          </cell>
          <cell r="H2569">
            <v>10537</v>
          </cell>
          <cell r="I2569">
            <v>2</v>
          </cell>
          <cell r="J2569">
            <v>40476</v>
          </cell>
          <cell r="K2569" t="str">
            <v>China</v>
          </cell>
          <cell r="L2569" t="str">
            <v>1</v>
          </cell>
          <cell r="M2569" t="str">
            <v>358.5</v>
          </cell>
        </row>
        <row r="2570">
          <cell r="A2570" t="str">
            <v>937BESG 2-1/2</v>
          </cell>
          <cell r="B2570" t="str">
            <v>IFLOW</v>
          </cell>
          <cell r="C2570" t="str">
            <v>N</v>
          </cell>
          <cell r="D2570" t="str">
            <v>BUTTERFLY WAFER BRNZ DISC GEAR</v>
          </cell>
          <cell r="E2570" t="str">
            <v>670779931258</v>
          </cell>
          <cell r="F2570" t="str">
            <v>BFLY</v>
          </cell>
          <cell r="G2570" t="str">
            <v>IRON</v>
          </cell>
          <cell r="H2570">
            <v>599.79999999999995</v>
          </cell>
          <cell r="I2570">
            <v>0</v>
          </cell>
          <cell r="J2570">
            <v>40476</v>
          </cell>
          <cell r="K2570" t="str">
            <v>China</v>
          </cell>
          <cell r="L2570" t="str">
            <v>1</v>
          </cell>
          <cell r="M2570" t="str">
            <v>17.2</v>
          </cell>
        </row>
        <row r="2571">
          <cell r="A2571" t="str">
            <v>937BESG 24</v>
          </cell>
          <cell r="B2571" t="str">
            <v>IFLOW</v>
          </cell>
          <cell r="C2571" t="str">
            <v>N</v>
          </cell>
          <cell r="D2571" t="str">
            <v>BUTTERFLY WAFER BRNZ DISC GEAR</v>
          </cell>
          <cell r="E2571" t="str">
            <v>670779931241</v>
          </cell>
          <cell r="F2571" t="str">
            <v>BFLY</v>
          </cell>
          <cell r="G2571" t="str">
            <v>IRON</v>
          </cell>
          <cell r="H2571">
            <v>17092.13</v>
          </cell>
          <cell r="I2571">
            <v>1</v>
          </cell>
          <cell r="J2571">
            <v>40476</v>
          </cell>
          <cell r="K2571" t="str">
            <v>China</v>
          </cell>
          <cell r="L2571" t="str">
            <v>1</v>
          </cell>
          <cell r="M2571" t="str">
            <v>605.5</v>
          </cell>
        </row>
        <row r="2572">
          <cell r="A2572" t="str">
            <v>937BESG 3</v>
          </cell>
          <cell r="B2572" t="str">
            <v>IFLOW</v>
          </cell>
          <cell r="C2572" t="str">
            <v>N</v>
          </cell>
          <cell r="D2572" t="str">
            <v>BUTTERFLY WAFER BRNZ DISC GEAR</v>
          </cell>
          <cell r="E2572" t="str">
            <v>670779931302</v>
          </cell>
          <cell r="F2572" t="str">
            <v>BFLY</v>
          </cell>
          <cell r="G2572" t="str">
            <v>IRON</v>
          </cell>
          <cell r="H2572">
            <v>622.17999999999995</v>
          </cell>
          <cell r="I2572">
            <v>10</v>
          </cell>
          <cell r="J2572">
            <v>40476</v>
          </cell>
          <cell r="K2572" t="str">
            <v>China</v>
          </cell>
          <cell r="L2572" t="str">
            <v>1</v>
          </cell>
          <cell r="M2572" t="str">
            <v>18.6</v>
          </cell>
        </row>
        <row r="2573">
          <cell r="A2573" t="str">
            <v>937BESG 4</v>
          </cell>
          <cell r="B2573" t="str">
            <v>IFLOW</v>
          </cell>
          <cell r="C2573" t="str">
            <v>N</v>
          </cell>
          <cell r="D2573" t="str">
            <v>BUTTERFLY LUG BRNZ DISC GEAR</v>
          </cell>
          <cell r="E2573" t="str">
            <v>670779931401</v>
          </cell>
          <cell r="F2573" t="str">
            <v>BFLY</v>
          </cell>
          <cell r="G2573" t="str">
            <v>IRON</v>
          </cell>
          <cell r="H2573">
            <v>731.67</v>
          </cell>
          <cell r="I2573">
            <v>0</v>
          </cell>
          <cell r="J2573">
            <v>40476</v>
          </cell>
          <cell r="K2573" t="str">
            <v>China</v>
          </cell>
          <cell r="L2573" t="str">
            <v>1</v>
          </cell>
          <cell r="M2573" t="str">
            <v>22.6</v>
          </cell>
        </row>
        <row r="2574">
          <cell r="A2574" t="str">
            <v>937BESG 5</v>
          </cell>
          <cell r="B2574" t="str">
            <v>IFLOW</v>
          </cell>
          <cell r="C2574" t="str">
            <v>N</v>
          </cell>
          <cell r="D2574" t="str">
            <v>BUTTERFLY WAFER BRNZ DISC GEAR</v>
          </cell>
          <cell r="E2574" t="str">
            <v>670779931500</v>
          </cell>
          <cell r="F2574" t="str">
            <v>BFLY</v>
          </cell>
          <cell r="G2574" t="str">
            <v>IRON</v>
          </cell>
          <cell r="H2574">
            <v>858.61</v>
          </cell>
          <cell r="I2574">
            <v>0</v>
          </cell>
          <cell r="J2574">
            <v>40476</v>
          </cell>
          <cell r="K2574" t="str">
            <v>China</v>
          </cell>
          <cell r="L2574" t="str">
            <v>1</v>
          </cell>
          <cell r="M2574" t="str">
            <v>25.6</v>
          </cell>
        </row>
        <row r="2575">
          <cell r="A2575" t="str">
            <v>937BESG 6</v>
          </cell>
          <cell r="B2575" t="str">
            <v>IFLOW</v>
          </cell>
          <cell r="C2575" t="str">
            <v>N</v>
          </cell>
          <cell r="D2575" t="str">
            <v>BUTTERFLY WAFER BRNZ DISC GEAR</v>
          </cell>
          <cell r="E2575" t="str">
            <v>670779931609</v>
          </cell>
          <cell r="F2575" t="str">
            <v>BFLY</v>
          </cell>
          <cell r="G2575" t="str">
            <v>IRON</v>
          </cell>
          <cell r="H2575">
            <v>960.65</v>
          </cell>
          <cell r="I2575">
            <v>12</v>
          </cell>
          <cell r="J2575">
            <v>40476</v>
          </cell>
          <cell r="K2575" t="str">
            <v>China</v>
          </cell>
          <cell r="L2575" t="str">
            <v>1</v>
          </cell>
          <cell r="M2575" t="str">
            <v>26.6</v>
          </cell>
        </row>
        <row r="2576">
          <cell r="A2576" t="str">
            <v>937BESG 8</v>
          </cell>
          <cell r="B2576" t="str">
            <v>IFLOW</v>
          </cell>
          <cell r="C2576" t="str">
            <v>N</v>
          </cell>
          <cell r="D2576" t="str">
            <v>BUTTERFLY WAFER BRNZ DISC GEAR</v>
          </cell>
          <cell r="E2576" t="str">
            <v>670779931807</v>
          </cell>
          <cell r="F2576" t="str">
            <v>BFLY</v>
          </cell>
          <cell r="G2576" t="str">
            <v>IRON</v>
          </cell>
          <cell r="H2576">
            <v>1460.86</v>
          </cell>
          <cell r="I2576">
            <v>12</v>
          </cell>
          <cell r="J2576">
            <v>40476</v>
          </cell>
          <cell r="K2576" t="str">
            <v>China</v>
          </cell>
          <cell r="L2576" t="str">
            <v>1</v>
          </cell>
          <cell r="M2576" t="str">
            <v>46.9</v>
          </cell>
        </row>
        <row r="2577">
          <cell r="A2577" t="str">
            <v>937BESL 10</v>
          </cell>
          <cell r="B2577" t="str">
            <v>IFLOW</v>
          </cell>
          <cell r="C2577" t="str">
            <v>N</v>
          </cell>
          <cell r="D2577" t="str">
            <v>BUTTERFLY WAFER BRNZ DISC LVR</v>
          </cell>
          <cell r="E2577" t="str">
            <v>670779930107</v>
          </cell>
          <cell r="F2577" t="str">
            <v>BFLY</v>
          </cell>
          <cell r="G2577" t="str">
            <v>IRON</v>
          </cell>
          <cell r="H2577">
            <v>1871.46</v>
          </cell>
          <cell r="I2577">
            <v>58</v>
          </cell>
          <cell r="J2577">
            <v>40476</v>
          </cell>
          <cell r="K2577" t="str">
            <v>China</v>
          </cell>
          <cell r="L2577" t="str">
            <v>1</v>
          </cell>
          <cell r="M2577" t="str">
            <v>46</v>
          </cell>
        </row>
        <row r="2578">
          <cell r="A2578" t="str">
            <v>937BESL 12</v>
          </cell>
          <cell r="B2578" t="str">
            <v>IFLOW</v>
          </cell>
          <cell r="C2578" t="str">
            <v>N</v>
          </cell>
          <cell r="D2578" t="str">
            <v>BUTTERLY WAFER BRNZ DISC LVR</v>
          </cell>
          <cell r="E2578" t="str">
            <v>670779930121</v>
          </cell>
          <cell r="F2578" t="str">
            <v>BFLY</v>
          </cell>
          <cell r="G2578" t="str">
            <v>IRON</v>
          </cell>
          <cell r="H2578">
            <v>2966.49</v>
          </cell>
          <cell r="I2578">
            <v>22</v>
          </cell>
          <cell r="J2578">
            <v>40476</v>
          </cell>
          <cell r="K2578" t="str">
            <v>China</v>
          </cell>
          <cell r="L2578" t="str">
            <v>1</v>
          </cell>
          <cell r="M2578" t="str">
            <v>69</v>
          </cell>
        </row>
        <row r="2579">
          <cell r="A2579" t="str">
            <v>937BESL 2</v>
          </cell>
          <cell r="B2579" t="str">
            <v>IFLOW</v>
          </cell>
          <cell r="C2579" t="str">
            <v>N</v>
          </cell>
          <cell r="D2579" t="str">
            <v>BUTTERFLY WAFER BRNZ DISC LVR</v>
          </cell>
          <cell r="E2579" t="str">
            <v>670779930206</v>
          </cell>
          <cell r="F2579" t="str">
            <v>BFLY</v>
          </cell>
          <cell r="G2579" t="str">
            <v>IRON</v>
          </cell>
          <cell r="H2579">
            <v>206.58</v>
          </cell>
          <cell r="I2579">
            <v>46</v>
          </cell>
          <cell r="J2579">
            <v>40476</v>
          </cell>
          <cell r="K2579" t="str">
            <v>China</v>
          </cell>
          <cell r="L2579" t="str">
            <v>1</v>
          </cell>
          <cell r="M2579" t="str">
            <v>7.6</v>
          </cell>
        </row>
        <row r="2580">
          <cell r="A2580" t="str">
            <v>937BESL 2-1/2</v>
          </cell>
          <cell r="B2580" t="str">
            <v>IFLOW</v>
          </cell>
          <cell r="C2580" t="str">
            <v>N</v>
          </cell>
          <cell r="D2580" t="str">
            <v>BUTTERFLY WAFER BRNZ DISC LVR</v>
          </cell>
          <cell r="E2580" t="str">
            <v>670779930251</v>
          </cell>
          <cell r="F2580" t="str">
            <v>BFLY</v>
          </cell>
          <cell r="G2580" t="str">
            <v>IRON</v>
          </cell>
          <cell r="H2580">
            <v>238.91</v>
          </cell>
          <cell r="I2580">
            <v>21</v>
          </cell>
          <cell r="J2580">
            <v>40476</v>
          </cell>
          <cell r="K2580" t="str">
            <v>China</v>
          </cell>
          <cell r="L2580" t="str">
            <v>1</v>
          </cell>
          <cell r="M2580" t="str">
            <v>9.4</v>
          </cell>
        </row>
        <row r="2581">
          <cell r="A2581" t="str">
            <v>937BESL 3</v>
          </cell>
          <cell r="B2581" t="str">
            <v>IFLOW</v>
          </cell>
          <cell r="C2581" t="str">
            <v>N</v>
          </cell>
          <cell r="D2581" t="str">
            <v>BUTTERFLY WAFER BRNZ DISC LVR</v>
          </cell>
          <cell r="E2581" t="str">
            <v>670779930305</v>
          </cell>
          <cell r="F2581" t="str">
            <v>BFLY</v>
          </cell>
          <cell r="G2581" t="str">
            <v>IRON</v>
          </cell>
          <cell r="H2581">
            <v>281.24</v>
          </cell>
          <cell r="I2581">
            <v>98</v>
          </cell>
          <cell r="J2581">
            <v>40476</v>
          </cell>
          <cell r="K2581" t="str">
            <v>China</v>
          </cell>
          <cell r="L2581" t="str">
            <v>1</v>
          </cell>
          <cell r="M2581" t="str">
            <v>10.2</v>
          </cell>
        </row>
        <row r="2582">
          <cell r="A2582" t="str">
            <v>937BESL 4</v>
          </cell>
          <cell r="B2582" t="str">
            <v>IFLOW</v>
          </cell>
          <cell r="C2582" t="str">
            <v>N</v>
          </cell>
          <cell r="D2582" t="str">
            <v>BUTTERFLY WAFER BRNZ DISC LVR</v>
          </cell>
          <cell r="E2582" t="str">
            <v>670779930404</v>
          </cell>
          <cell r="F2582" t="str">
            <v>BFLY</v>
          </cell>
          <cell r="G2582" t="str">
            <v>IRON</v>
          </cell>
          <cell r="H2582">
            <v>433.04</v>
          </cell>
          <cell r="I2582">
            <v>44</v>
          </cell>
          <cell r="J2582">
            <v>40476</v>
          </cell>
          <cell r="K2582" t="str">
            <v>China</v>
          </cell>
          <cell r="L2582" t="str">
            <v>1</v>
          </cell>
          <cell r="M2582" t="str">
            <v>12.2</v>
          </cell>
        </row>
        <row r="2583">
          <cell r="A2583" t="str">
            <v>937BESL 5</v>
          </cell>
          <cell r="B2583" t="str">
            <v>IFLOW</v>
          </cell>
          <cell r="C2583" t="str">
            <v>N</v>
          </cell>
          <cell r="D2583" t="str">
            <v>BUTTERFLY WAFER BRNZ DISC LVR</v>
          </cell>
          <cell r="E2583" t="str">
            <v>670779930503</v>
          </cell>
          <cell r="F2583" t="str">
            <v>BFLY</v>
          </cell>
          <cell r="G2583" t="str">
            <v>IRON</v>
          </cell>
          <cell r="H2583">
            <v>542.54999999999995</v>
          </cell>
          <cell r="I2583">
            <v>16</v>
          </cell>
          <cell r="J2583">
            <v>40476</v>
          </cell>
          <cell r="K2583" t="str">
            <v>China</v>
          </cell>
          <cell r="L2583" t="str">
            <v>1</v>
          </cell>
          <cell r="M2583" t="str">
            <v>18.6</v>
          </cell>
        </row>
        <row r="2584">
          <cell r="A2584" t="str">
            <v>937BESL 6</v>
          </cell>
          <cell r="B2584" t="str">
            <v>IFLOW</v>
          </cell>
          <cell r="C2584" t="str">
            <v>N</v>
          </cell>
          <cell r="D2584" t="str">
            <v>BUTERFLY WAFER BRNZ DISC LVR</v>
          </cell>
          <cell r="E2584" t="str">
            <v>670779930602</v>
          </cell>
          <cell r="F2584" t="str">
            <v>BFLY</v>
          </cell>
          <cell r="G2584" t="str">
            <v>IRON</v>
          </cell>
          <cell r="H2584">
            <v>694.34</v>
          </cell>
          <cell r="I2584">
            <v>10</v>
          </cell>
          <cell r="J2584">
            <v>40476</v>
          </cell>
          <cell r="K2584" t="str">
            <v>China</v>
          </cell>
          <cell r="L2584" t="str">
            <v>1</v>
          </cell>
          <cell r="M2584" t="str">
            <v>19</v>
          </cell>
        </row>
        <row r="2585">
          <cell r="A2585" t="str">
            <v>937BESL 8</v>
          </cell>
          <cell r="B2585" t="str">
            <v>IFLOW</v>
          </cell>
          <cell r="C2585" t="str">
            <v>N</v>
          </cell>
          <cell r="D2585" t="str">
            <v>BUTTERFLY WAFER BRNZ DISC LVR</v>
          </cell>
          <cell r="E2585" t="str">
            <v>670779930800</v>
          </cell>
          <cell r="F2585" t="str">
            <v>BFLY</v>
          </cell>
          <cell r="G2585" t="str">
            <v>IRON</v>
          </cell>
          <cell r="H2585">
            <v>1139.8399999999999</v>
          </cell>
          <cell r="I2585">
            <v>11</v>
          </cell>
          <cell r="J2585">
            <v>40476</v>
          </cell>
          <cell r="K2585" t="str">
            <v>China</v>
          </cell>
          <cell r="L2585" t="str">
            <v>1</v>
          </cell>
          <cell r="M2585" t="str">
            <v>32</v>
          </cell>
        </row>
        <row r="2586">
          <cell r="A2586" t="str">
            <v>937BESLAB 2</v>
          </cell>
          <cell r="B2586" t="str">
            <v>IFLOW</v>
          </cell>
          <cell r="C2586" t="str">
            <v>N</v>
          </cell>
          <cell r="D2586" t="str">
            <v>AB BUTTERFLY WFR BRNZ DISC LVR</v>
          </cell>
          <cell r="E2586" t="str">
            <v>670779713991</v>
          </cell>
          <cell r="F2586" t="str">
            <v>BFLY</v>
          </cell>
          <cell r="G2586" t="str">
            <v>IRON</v>
          </cell>
          <cell r="H2586">
            <v>227.3</v>
          </cell>
          <cell r="I2586">
            <v>24</v>
          </cell>
          <cell r="J2586">
            <v>42793</v>
          </cell>
          <cell r="K2586" t="str">
            <v>China</v>
          </cell>
          <cell r="L2586" t="str">
            <v>1</v>
          </cell>
          <cell r="M2586" t="str">
            <v>7.6</v>
          </cell>
        </row>
        <row r="2587">
          <cell r="A2587" t="str">
            <v>937BESLAB 2-1/2</v>
          </cell>
          <cell r="B2587" t="str">
            <v>IFLOW</v>
          </cell>
          <cell r="C2587" t="str">
            <v>N</v>
          </cell>
          <cell r="D2587" t="str">
            <v>AB BUTTERFLY WFR BRNZ DISC LVR</v>
          </cell>
          <cell r="E2587" t="str">
            <v>670779714004</v>
          </cell>
          <cell r="F2587" t="str">
            <v>BFLY</v>
          </cell>
          <cell r="G2587" t="str">
            <v>IRON</v>
          </cell>
          <cell r="H2587">
            <v>262.83</v>
          </cell>
          <cell r="I2587">
            <v>6</v>
          </cell>
          <cell r="J2587">
            <v>42793</v>
          </cell>
          <cell r="K2587" t="str">
            <v>China</v>
          </cell>
          <cell r="L2587" t="str">
            <v>1</v>
          </cell>
          <cell r="M2587" t="str">
            <v>9.4</v>
          </cell>
        </row>
        <row r="2588">
          <cell r="A2588" t="str">
            <v>937BESLAB 3</v>
          </cell>
          <cell r="B2588" t="str">
            <v>IFLOW</v>
          </cell>
          <cell r="C2588" t="str">
            <v>N</v>
          </cell>
          <cell r="D2588" t="str">
            <v>AB BUTTERFLY WFR BRNZ DISC LVR</v>
          </cell>
          <cell r="E2588" t="str">
            <v>670779714011</v>
          </cell>
          <cell r="F2588" t="str">
            <v>BFLY</v>
          </cell>
          <cell r="G2588" t="str">
            <v>IRON</v>
          </cell>
          <cell r="H2588">
            <v>309.39999999999998</v>
          </cell>
          <cell r="I2588">
            <v>21</v>
          </cell>
          <cell r="J2588">
            <v>42793</v>
          </cell>
          <cell r="K2588" t="str">
            <v>China</v>
          </cell>
          <cell r="L2588" t="str">
            <v>1</v>
          </cell>
          <cell r="M2588" t="str">
            <v>10.2</v>
          </cell>
        </row>
        <row r="2589">
          <cell r="A2589" t="str">
            <v>937BESLAB 4</v>
          </cell>
          <cell r="B2589" t="str">
            <v>IFLOW</v>
          </cell>
          <cell r="C2589" t="str">
            <v>N</v>
          </cell>
          <cell r="D2589" t="str">
            <v>AB BUTTERFLY WFR BRNZ DISC LVR</v>
          </cell>
          <cell r="E2589" t="str">
            <v>670779714028</v>
          </cell>
          <cell r="F2589" t="str">
            <v>BFLY</v>
          </cell>
          <cell r="G2589" t="str">
            <v>IRON</v>
          </cell>
          <cell r="H2589">
            <v>476.39</v>
          </cell>
          <cell r="I2589">
            <v>15</v>
          </cell>
          <cell r="J2589">
            <v>42793</v>
          </cell>
          <cell r="K2589" t="str">
            <v>China</v>
          </cell>
          <cell r="L2589" t="str">
            <v>1</v>
          </cell>
          <cell r="M2589" t="str">
            <v>12.2</v>
          </cell>
        </row>
        <row r="2590">
          <cell r="A2590" t="str">
            <v>937BESLAB 5</v>
          </cell>
          <cell r="B2590" t="str">
            <v>IFLOW</v>
          </cell>
          <cell r="C2590" t="str">
            <v>N</v>
          </cell>
          <cell r="D2590" t="str">
            <v>AB BUTTERFLY WFR BRNZ DISC LVR</v>
          </cell>
          <cell r="E2590" t="str">
            <v>670779714035</v>
          </cell>
          <cell r="F2590" t="str">
            <v>BFLY</v>
          </cell>
          <cell r="G2590" t="str">
            <v>IRON</v>
          </cell>
          <cell r="H2590">
            <v>596.88</v>
          </cell>
          <cell r="I2590">
            <v>0</v>
          </cell>
          <cell r="J2590">
            <v>42793</v>
          </cell>
          <cell r="K2590" t="str">
            <v>China</v>
          </cell>
          <cell r="L2590" t="str">
            <v>1</v>
          </cell>
          <cell r="M2590" t="str">
            <v>18.6</v>
          </cell>
        </row>
        <row r="2591">
          <cell r="A2591" t="str">
            <v>937BESLAB 6</v>
          </cell>
          <cell r="B2591" t="str">
            <v>IFLOW</v>
          </cell>
          <cell r="C2591" t="str">
            <v>N</v>
          </cell>
          <cell r="D2591" t="str">
            <v>AB BUTTERFLY WFR BRNZ DISC LVR</v>
          </cell>
          <cell r="E2591" t="str">
            <v>670779714042</v>
          </cell>
          <cell r="F2591" t="str">
            <v>BFLY</v>
          </cell>
          <cell r="G2591" t="str">
            <v>IRON</v>
          </cell>
          <cell r="H2591">
            <v>763.89</v>
          </cell>
          <cell r="I2591">
            <v>22</v>
          </cell>
          <cell r="J2591">
            <v>42793</v>
          </cell>
          <cell r="K2591" t="str">
            <v>China</v>
          </cell>
          <cell r="L2591" t="str">
            <v>1</v>
          </cell>
          <cell r="M2591" t="str">
            <v>19</v>
          </cell>
        </row>
        <row r="2592">
          <cell r="A2592" t="str">
            <v>937BESLAB 8</v>
          </cell>
          <cell r="B2592" t="str">
            <v>IFLOW</v>
          </cell>
          <cell r="C2592" t="str">
            <v>N</v>
          </cell>
          <cell r="D2592" t="str">
            <v>AB BUTTERFLY WFR BRNZ DISC LVR</v>
          </cell>
          <cell r="E2592" t="str">
            <v>670779714059</v>
          </cell>
          <cell r="F2592" t="str">
            <v>BFLY</v>
          </cell>
          <cell r="G2592" t="str">
            <v>IRON</v>
          </cell>
          <cell r="H2592">
            <v>1253.8800000000001</v>
          </cell>
          <cell r="I2592">
            <v>2</v>
          </cell>
          <cell r="J2592">
            <v>42797</v>
          </cell>
          <cell r="K2592" t="str">
            <v>China</v>
          </cell>
          <cell r="L2592" t="str">
            <v>1</v>
          </cell>
          <cell r="M2592" t="str">
            <v>32</v>
          </cell>
        </row>
        <row r="2593">
          <cell r="A2593" t="str">
            <v>937BESX 12</v>
          </cell>
          <cell r="B2593" t="str">
            <v>IFLOW</v>
          </cell>
          <cell r="C2593" t="str">
            <v>N</v>
          </cell>
          <cell r="D2593" t="str">
            <v>BUTTERLY WAFER BRNZ DISC BARE</v>
          </cell>
          <cell r="F2593" t="str">
            <v>BFLY</v>
          </cell>
          <cell r="G2593" t="str">
            <v>IRON</v>
          </cell>
          <cell r="H2593">
            <v>2954.06</v>
          </cell>
          <cell r="I2593">
            <v>0</v>
          </cell>
          <cell r="J2593">
            <v>42640</v>
          </cell>
          <cell r="K2593" t="str">
            <v>China</v>
          </cell>
          <cell r="L2593" t="str">
            <v>1</v>
          </cell>
          <cell r="M2593" t="str">
            <v>60.5</v>
          </cell>
        </row>
        <row r="2594">
          <cell r="A2594" t="str">
            <v>937BESX 16</v>
          </cell>
          <cell r="B2594" t="str">
            <v>IFLOW</v>
          </cell>
          <cell r="C2594" t="str">
            <v>N</v>
          </cell>
          <cell r="D2594" t="str">
            <v>BUTTERFLY WAFR BRNZ EPDM BARE</v>
          </cell>
          <cell r="F2594" t="str">
            <v>BFLY</v>
          </cell>
          <cell r="G2594" t="str">
            <v>IRON</v>
          </cell>
          <cell r="H2594">
            <v>3349.76</v>
          </cell>
          <cell r="I2594">
            <v>0</v>
          </cell>
          <cell r="J2594">
            <v>41220</v>
          </cell>
          <cell r="K2594" t="str">
            <v>China</v>
          </cell>
          <cell r="L2594" t="str">
            <v>1</v>
          </cell>
          <cell r="M2594" t="str">
            <v>164</v>
          </cell>
        </row>
        <row r="2595">
          <cell r="A2595" t="str">
            <v>937BESX 5</v>
          </cell>
          <cell r="B2595" t="str">
            <v>IFLOW</v>
          </cell>
          <cell r="C2595" t="str">
            <v>N</v>
          </cell>
          <cell r="D2595" t="str">
            <v>BUTTERFLY WAFER BRNZ DISC BARE</v>
          </cell>
          <cell r="F2595" t="str">
            <v>BFLY</v>
          </cell>
          <cell r="G2595" t="str">
            <v>IRON</v>
          </cell>
          <cell r="H2595">
            <v>545.02</v>
          </cell>
          <cell r="I2595">
            <v>0</v>
          </cell>
          <cell r="J2595">
            <v>41026</v>
          </cell>
          <cell r="K2595" t="str">
            <v>China</v>
          </cell>
          <cell r="L2595" t="str">
            <v>1</v>
          </cell>
          <cell r="M2595" t="str">
            <v>14.9</v>
          </cell>
        </row>
        <row r="2596">
          <cell r="A2596" t="str">
            <v>937BNSG 10</v>
          </cell>
          <cell r="B2596" t="str">
            <v>IFLOW</v>
          </cell>
          <cell r="C2596" t="str">
            <v>N</v>
          </cell>
          <cell r="D2596" t="str">
            <v>BUTTERFLY WAFE BRNZ DISC GEAR</v>
          </cell>
          <cell r="E2596" t="str">
            <v>670779933108</v>
          </cell>
          <cell r="F2596" t="str">
            <v>BFLY</v>
          </cell>
          <cell r="G2596" t="str">
            <v>IRON</v>
          </cell>
          <cell r="H2596">
            <v>2028.26</v>
          </cell>
          <cell r="I2596">
            <v>9</v>
          </cell>
          <cell r="J2596">
            <v>40476</v>
          </cell>
          <cell r="K2596" t="str">
            <v>China</v>
          </cell>
          <cell r="L2596" t="str">
            <v>1</v>
          </cell>
          <cell r="M2596" t="str">
            <v>61.7</v>
          </cell>
        </row>
        <row r="2597">
          <cell r="A2597" t="str">
            <v>937BNSG 12</v>
          </cell>
          <cell r="B2597" t="str">
            <v>IFLOW</v>
          </cell>
          <cell r="C2597" t="str">
            <v>N</v>
          </cell>
          <cell r="D2597" t="str">
            <v>BUTTERFLY WAFER BRNZ DISC GEAR</v>
          </cell>
          <cell r="E2597" t="str">
            <v>670779933122</v>
          </cell>
          <cell r="F2597" t="str">
            <v>BFLY</v>
          </cell>
          <cell r="G2597" t="str">
            <v>IRON</v>
          </cell>
          <cell r="H2597">
            <v>2433.9299999999998</v>
          </cell>
          <cell r="I2597">
            <v>3</v>
          </cell>
          <cell r="J2597">
            <v>40476</v>
          </cell>
          <cell r="K2597" t="str">
            <v>China</v>
          </cell>
          <cell r="L2597" t="str">
            <v>1</v>
          </cell>
          <cell r="M2597" t="str">
            <v>88.5</v>
          </cell>
        </row>
        <row r="2598">
          <cell r="A2598" t="str">
            <v>937BNSG 14</v>
          </cell>
          <cell r="B2598" t="str">
            <v>IFLOW</v>
          </cell>
          <cell r="C2598" t="str">
            <v>N</v>
          </cell>
          <cell r="D2598" t="str">
            <v>BUTTERFLY WAFER BRNZ DISC GEAR</v>
          </cell>
          <cell r="E2598" t="str">
            <v>670779933146</v>
          </cell>
          <cell r="F2598" t="str">
            <v>BFLY</v>
          </cell>
          <cell r="G2598" t="str">
            <v>IRON</v>
          </cell>
          <cell r="H2598">
            <v>4128.6899999999996</v>
          </cell>
          <cell r="I2598">
            <v>0</v>
          </cell>
          <cell r="J2598">
            <v>40476</v>
          </cell>
          <cell r="K2598" t="str">
            <v>China</v>
          </cell>
          <cell r="L2598" t="str">
            <v>1</v>
          </cell>
          <cell r="M2598" t="str">
            <v>117.5</v>
          </cell>
        </row>
        <row r="2599">
          <cell r="A2599" t="str">
            <v>937BNSG 16</v>
          </cell>
          <cell r="B2599" t="str">
            <v>IFLOW</v>
          </cell>
          <cell r="C2599" t="str">
            <v>N</v>
          </cell>
          <cell r="D2599" t="str">
            <v>BUTTERFLY WAFER BRNZ DISC GEAR</v>
          </cell>
          <cell r="E2599" t="str">
            <v>670779933160</v>
          </cell>
          <cell r="F2599" t="str">
            <v>BFLY</v>
          </cell>
          <cell r="G2599" t="str">
            <v>IRON</v>
          </cell>
          <cell r="H2599">
            <v>6331.16</v>
          </cell>
          <cell r="I2599">
            <v>0</v>
          </cell>
          <cell r="J2599">
            <v>40476</v>
          </cell>
          <cell r="K2599" t="str">
            <v>China</v>
          </cell>
          <cell r="L2599" t="str">
            <v>1</v>
          </cell>
          <cell r="M2599" t="str">
            <v>227.5</v>
          </cell>
        </row>
        <row r="2600">
          <cell r="A2600" t="str">
            <v>937BNSG 18</v>
          </cell>
          <cell r="B2600" t="str">
            <v>IFLOW</v>
          </cell>
          <cell r="C2600" t="str">
            <v>N</v>
          </cell>
          <cell r="D2600" t="str">
            <v>BUTTERFLY WAFER BRNZ DISC GEAR</v>
          </cell>
          <cell r="E2600" t="str">
            <v>670779933184</v>
          </cell>
          <cell r="F2600" t="str">
            <v>BFLY</v>
          </cell>
          <cell r="G2600" t="str">
            <v>IRON</v>
          </cell>
          <cell r="H2600">
            <v>8242.43</v>
          </cell>
          <cell r="I2600">
            <v>0</v>
          </cell>
          <cell r="J2600">
            <v>40476</v>
          </cell>
          <cell r="K2600" t="str">
            <v>China</v>
          </cell>
          <cell r="L2600" t="str">
            <v>1</v>
          </cell>
          <cell r="M2600" t="str">
            <v>269.5</v>
          </cell>
        </row>
        <row r="2601">
          <cell r="A2601" t="str">
            <v>937BNSG 2</v>
          </cell>
          <cell r="B2601" t="str">
            <v>IFLOW</v>
          </cell>
          <cell r="C2601" t="str">
            <v>N</v>
          </cell>
          <cell r="D2601" t="str">
            <v>BUTTERFLY WAFER BRNZ DISC GEAR</v>
          </cell>
          <cell r="E2601" t="str">
            <v>670779933207</v>
          </cell>
          <cell r="F2601" t="str">
            <v>BFLY</v>
          </cell>
          <cell r="G2601" t="str">
            <v>IRON</v>
          </cell>
          <cell r="H2601">
            <v>592.33000000000004</v>
          </cell>
          <cell r="I2601">
            <v>0</v>
          </cell>
          <cell r="J2601">
            <v>40476</v>
          </cell>
          <cell r="K2601" t="str">
            <v>China</v>
          </cell>
          <cell r="L2601" t="str">
            <v>1</v>
          </cell>
          <cell r="M2601" t="str">
            <v>17</v>
          </cell>
        </row>
        <row r="2602">
          <cell r="A2602" t="str">
            <v>937BNSG 20</v>
          </cell>
          <cell r="B2602" t="str">
            <v>IFLOW</v>
          </cell>
          <cell r="C2602" t="str">
            <v>N</v>
          </cell>
          <cell r="D2602" t="str">
            <v>BUTTERFLY WAFER BRNZ DISC GEAR</v>
          </cell>
          <cell r="E2602" t="str">
            <v>670779933221</v>
          </cell>
          <cell r="F2602" t="str">
            <v>BFLY</v>
          </cell>
          <cell r="G2602" t="str">
            <v>IRON</v>
          </cell>
          <cell r="H2602">
            <v>10537</v>
          </cell>
          <cell r="I2602">
            <v>0</v>
          </cell>
          <cell r="J2602">
            <v>40476</v>
          </cell>
          <cell r="K2602" t="str">
            <v>China</v>
          </cell>
          <cell r="L2602" t="str">
            <v>1</v>
          </cell>
          <cell r="M2602" t="str">
            <v>358.5</v>
          </cell>
        </row>
        <row r="2603">
          <cell r="A2603" t="str">
            <v>937BNSG 2-1/2</v>
          </cell>
          <cell r="B2603" t="str">
            <v>IFLOW</v>
          </cell>
          <cell r="C2603" t="str">
            <v>N</v>
          </cell>
          <cell r="D2603" t="str">
            <v>BUTTERRLY WAFER BRNZ DISC GEAR</v>
          </cell>
          <cell r="E2603" t="str">
            <v>670779933252</v>
          </cell>
          <cell r="F2603" t="str">
            <v>BFLY</v>
          </cell>
          <cell r="G2603" t="str">
            <v>IRON</v>
          </cell>
          <cell r="H2603">
            <v>599.79999999999995</v>
          </cell>
          <cell r="I2603">
            <v>0</v>
          </cell>
          <cell r="J2603">
            <v>40476</v>
          </cell>
          <cell r="K2603" t="str">
            <v>China</v>
          </cell>
          <cell r="L2603" t="str">
            <v>1</v>
          </cell>
          <cell r="M2603" t="str">
            <v>17.2</v>
          </cell>
        </row>
        <row r="2604">
          <cell r="A2604" t="str">
            <v>937BNSG 24</v>
          </cell>
          <cell r="B2604" t="str">
            <v>IFLOW</v>
          </cell>
          <cell r="C2604" t="str">
            <v>N</v>
          </cell>
          <cell r="D2604" t="str">
            <v>BUTTERFLY WAFER BRNZ DISC GEAR</v>
          </cell>
          <cell r="E2604" t="str">
            <v>670779933245</v>
          </cell>
          <cell r="F2604" t="str">
            <v>BFLY</v>
          </cell>
          <cell r="G2604" t="str">
            <v>IRON</v>
          </cell>
          <cell r="H2604">
            <v>17092.13</v>
          </cell>
          <cell r="I2604">
            <v>0</v>
          </cell>
          <cell r="J2604">
            <v>40476</v>
          </cell>
          <cell r="K2604" t="str">
            <v>China</v>
          </cell>
          <cell r="L2604" t="str">
            <v>1</v>
          </cell>
          <cell r="M2604" t="str">
            <v>605.5</v>
          </cell>
        </row>
        <row r="2605">
          <cell r="A2605" t="str">
            <v>937BNSG 3</v>
          </cell>
          <cell r="B2605" t="str">
            <v>IFLOW</v>
          </cell>
          <cell r="C2605" t="str">
            <v>N</v>
          </cell>
          <cell r="D2605" t="str">
            <v>BUTTERFLY WAFER BRNZ DISC GEAR</v>
          </cell>
          <cell r="E2605" t="str">
            <v>670779933306</v>
          </cell>
          <cell r="F2605" t="str">
            <v>BFLY</v>
          </cell>
          <cell r="G2605" t="str">
            <v>IRON</v>
          </cell>
          <cell r="H2605">
            <v>622.17999999999995</v>
          </cell>
          <cell r="I2605">
            <v>0</v>
          </cell>
          <cell r="J2605">
            <v>40476</v>
          </cell>
          <cell r="K2605" t="str">
            <v>China</v>
          </cell>
          <cell r="L2605" t="str">
            <v>1</v>
          </cell>
          <cell r="M2605" t="str">
            <v>18.6</v>
          </cell>
        </row>
        <row r="2606">
          <cell r="A2606" t="str">
            <v>937BNSG 4</v>
          </cell>
          <cell r="B2606" t="str">
            <v>IFLOW</v>
          </cell>
          <cell r="C2606" t="str">
            <v>N</v>
          </cell>
          <cell r="D2606" t="str">
            <v>BUTTERFLY WAFER BRNZ DISC GEAR</v>
          </cell>
          <cell r="E2606" t="str">
            <v>670779933405</v>
          </cell>
          <cell r="F2606" t="str">
            <v>BFLY</v>
          </cell>
          <cell r="G2606" t="str">
            <v>IRON</v>
          </cell>
          <cell r="H2606">
            <v>731.67</v>
          </cell>
          <cell r="I2606">
            <v>0</v>
          </cell>
          <cell r="J2606">
            <v>40476</v>
          </cell>
          <cell r="K2606" t="str">
            <v>China</v>
          </cell>
          <cell r="L2606" t="str">
            <v>1</v>
          </cell>
          <cell r="M2606" t="str">
            <v>22.6</v>
          </cell>
        </row>
        <row r="2607">
          <cell r="A2607" t="str">
            <v>937BNSG 5</v>
          </cell>
          <cell r="B2607" t="str">
            <v>IFLOW</v>
          </cell>
          <cell r="C2607" t="str">
            <v>N</v>
          </cell>
          <cell r="D2607" t="str">
            <v>BUTTERFLY WAFER BRNZ DISC GEAR</v>
          </cell>
          <cell r="E2607" t="str">
            <v>670779933504</v>
          </cell>
          <cell r="F2607" t="str">
            <v>BFLY</v>
          </cell>
          <cell r="G2607" t="str">
            <v>IRON</v>
          </cell>
          <cell r="H2607">
            <v>858.61</v>
          </cell>
          <cell r="I2607">
            <v>0</v>
          </cell>
          <cell r="J2607">
            <v>40476</v>
          </cell>
          <cell r="K2607" t="str">
            <v>China</v>
          </cell>
          <cell r="L2607" t="str">
            <v>1</v>
          </cell>
          <cell r="M2607" t="str">
            <v>25.6</v>
          </cell>
        </row>
        <row r="2608">
          <cell r="A2608" t="str">
            <v>937BNSG 6</v>
          </cell>
          <cell r="B2608" t="str">
            <v>IFLOW</v>
          </cell>
          <cell r="C2608" t="str">
            <v>N</v>
          </cell>
          <cell r="D2608" t="str">
            <v>BUTTERFLY WAFER BRNZ DISC GEAR</v>
          </cell>
          <cell r="E2608" t="str">
            <v>670779933603</v>
          </cell>
          <cell r="F2608" t="str">
            <v>BFLY</v>
          </cell>
          <cell r="G2608" t="str">
            <v>IRON</v>
          </cell>
          <cell r="H2608">
            <v>960.65</v>
          </cell>
          <cell r="I2608">
            <v>0</v>
          </cell>
          <cell r="J2608">
            <v>40476</v>
          </cell>
          <cell r="K2608" t="str">
            <v>China</v>
          </cell>
          <cell r="L2608" t="str">
            <v>1</v>
          </cell>
          <cell r="M2608" t="str">
            <v>26.6</v>
          </cell>
        </row>
        <row r="2609">
          <cell r="A2609" t="str">
            <v>937BNSG 8</v>
          </cell>
          <cell r="B2609" t="str">
            <v>IFLOW</v>
          </cell>
          <cell r="C2609" t="str">
            <v>N</v>
          </cell>
          <cell r="D2609" t="str">
            <v>BUTTERFLY WAFER BRNZ DISC GEAR</v>
          </cell>
          <cell r="E2609" t="str">
            <v>670779933801</v>
          </cell>
          <cell r="F2609" t="str">
            <v>BFLY</v>
          </cell>
          <cell r="G2609" t="str">
            <v>IRON</v>
          </cell>
          <cell r="H2609">
            <v>1460.86</v>
          </cell>
          <cell r="I2609">
            <v>0</v>
          </cell>
          <cell r="J2609">
            <v>40476</v>
          </cell>
          <cell r="K2609" t="str">
            <v>China</v>
          </cell>
          <cell r="L2609" t="str">
            <v>1</v>
          </cell>
          <cell r="M2609" t="str">
            <v>46.9</v>
          </cell>
        </row>
        <row r="2610">
          <cell r="A2610" t="str">
            <v>937BNSL 10</v>
          </cell>
          <cell r="B2610" t="str">
            <v>IFLOW</v>
          </cell>
          <cell r="C2610" t="str">
            <v>N</v>
          </cell>
          <cell r="D2610" t="str">
            <v>BUTTERFLY WAFER BRNZ DISC LVR</v>
          </cell>
          <cell r="E2610" t="str">
            <v>670779932101</v>
          </cell>
          <cell r="F2610" t="str">
            <v>BFLY</v>
          </cell>
          <cell r="G2610" t="str">
            <v>IRON</v>
          </cell>
          <cell r="H2610">
            <v>1871.46</v>
          </cell>
          <cell r="I2610">
            <v>202</v>
          </cell>
          <cell r="J2610">
            <v>40476</v>
          </cell>
          <cell r="K2610" t="str">
            <v>China</v>
          </cell>
          <cell r="L2610" t="str">
            <v>1</v>
          </cell>
          <cell r="M2610" t="str">
            <v>46</v>
          </cell>
        </row>
        <row r="2611">
          <cell r="A2611" t="str">
            <v>937BNSL 12</v>
          </cell>
          <cell r="B2611" t="str">
            <v>IFLOW</v>
          </cell>
          <cell r="C2611" t="str">
            <v>N</v>
          </cell>
          <cell r="D2611" t="str">
            <v>BUTTERFLY WAFER BRNZ DISC LVR</v>
          </cell>
          <cell r="E2611" t="str">
            <v>670779932125</v>
          </cell>
          <cell r="F2611" t="str">
            <v>BFLY</v>
          </cell>
          <cell r="G2611" t="str">
            <v>IRON</v>
          </cell>
          <cell r="H2611">
            <v>2966.49</v>
          </cell>
          <cell r="I2611">
            <v>54</v>
          </cell>
          <cell r="J2611">
            <v>40476</v>
          </cell>
          <cell r="K2611" t="str">
            <v>China</v>
          </cell>
          <cell r="L2611" t="str">
            <v>1</v>
          </cell>
          <cell r="M2611" t="str">
            <v>69</v>
          </cell>
        </row>
        <row r="2612">
          <cell r="A2612" t="str">
            <v>937BNSL 2</v>
          </cell>
          <cell r="B2612" t="str">
            <v>IFLOW</v>
          </cell>
          <cell r="C2612" t="str">
            <v>N</v>
          </cell>
          <cell r="D2612" t="str">
            <v>BUTTERFLY WAFER BRNZ DISC LVR</v>
          </cell>
          <cell r="E2612" t="str">
            <v>670779932200</v>
          </cell>
          <cell r="F2612" t="str">
            <v>BFLY</v>
          </cell>
          <cell r="G2612" t="str">
            <v>IRON</v>
          </cell>
          <cell r="H2612">
            <v>206.58</v>
          </cell>
          <cell r="I2612">
            <v>66</v>
          </cell>
          <cell r="J2612">
            <v>40476</v>
          </cell>
          <cell r="K2612" t="str">
            <v>China</v>
          </cell>
          <cell r="L2612" t="str">
            <v>1</v>
          </cell>
          <cell r="M2612" t="str">
            <v>7.6</v>
          </cell>
        </row>
        <row r="2613">
          <cell r="A2613" t="str">
            <v>937BNSL 2-1/2</v>
          </cell>
          <cell r="B2613" t="str">
            <v>IFLOW</v>
          </cell>
          <cell r="C2613" t="str">
            <v>N</v>
          </cell>
          <cell r="D2613" t="str">
            <v>BUTTERFLY WAFER BRNZ DISC LVR</v>
          </cell>
          <cell r="E2613" t="str">
            <v>670779932255</v>
          </cell>
          <cell r="F2613" t="str">
            <v>BFLY</v>
          </cell>
          <cell r="G2613" t="str">
            <v>IRON</v>
          </cell>
          <cell r="H2613">
            <v>238.91</v>
          </cell>
          <cell r="I2613">
            <v>75</v>
          </cell>
          <cell r="J2613">
            <v>40476</v>
          </cell>
          <cell r="K2613" t="str">
            <v>China</v>
          </cell>
          <cell r="L2613" t="str">
            <v>1</v>
          </cell>
          <cell r="M2613" t="str">
            <v>9.4</v>
          </cell>
        </row>
        <row r="2614">
          <cell r="A2614" t="str">
            <v>937BNSL 3</v>
          </cell>
          <cell r="B2614" t="str">
            <v>IFLOW</v>
          </cell>
          <cell r="C2614" t="str">
            <v>N</v>
          </cell>
          <cell r="D2614" t="str">
            <v>BUTTERFLY WAFER BRNZ DISC LVR</v>
          </cell>
          <cell r="E2614" t="str">
            <v>670779932309</v>
          </cell>
          <cell r="F2614" t="str">
            <v>BFLY</v>
          </cell>
          <cell r="G2614" t="str">
            <v>IRON</v>
          </cell>
          <cell r="H2614">
            <v>281.24</v>
          </cell>
          <cell r="I2614">
            <v>52</v>
          </cell>
          <cell r="J2614">
            <v>40476</v>
          </cell>
          <cell r="K2614" t="str">
            <v>China</v>
          </cell>
          <cell r="L2614" t="str">
            <v>1</v>
          </cell>
          <cell r="M2614" t="str">
            <v>10.2</v>
          </cell>
        </row>
        <row r="2615">
          <cell r="A2615" t="str">
            <v>937BNSL 4</v>
          </cell>
          <cell r="B2615" t="str">
            <v>IFLOW</v>
          </cell>
          <cell r="C2615" t="str">
            <v>N</v>
          </cell>
          <cell r="D2615" t="str">
            <v>BUTTERFLY WAFER BRNZ DISC LVR</v>
          </cell>
          <cell r="E2615" t="str">
            <v>670779932408</v>
          </cell>
          <cell r="F2615" t="str">
            <v>BFLY</v>
          </cell>
          <cell r="G2615" t="str">
            <v>IRON</v>
          </cell>
          <cell r="H2615">
            <v>433.04</v>
          </cell>
          <cell r="I2615">
            <v>294</v>
          </cell>
          <cell r="J2615">
            <v>40476</v>
          </cell>
          <cell r="K2615" t="str">
            <v>China</v>
          </cell>
          <cell r="L2615" t="str">
            <v>1</v>
          </cell>
          <cell r="M2615" t="str">
            <v>12.2</v>
          </cell>
        </row>
        <row r="2616">
          <cell r="A2616" t="str">
            <v>937BNSL 5</v>
          </cell>
          <cell r="B2616" t="str">
            <v>IFLOW</v>
          </cell>
          <cell r="C2616" t="str">
            <v>N</v>
          </cell>
          <cell r="D2616" t="str">
            <v>BUTTERFLY WAFER BRNZ DISC LVR</v>
          </cell>
          <cell r="E2616" t="str">
            <v>670779932507</v>
          </cell>
          <cell r="F2616" t="str">
            <v>BFLY</v>
          </cell>
          <cell r="G2616" t="str">
            <v>IRON</v>
          </cell>
          <cell r="H2616">
            <v>542.54999999999995</v>
          </cell>
          <cell r="I2616">
            <v>14</v>
          </cell>
          <cell r="J2616">
            <v>40476</v>
          </cell>
          <cell r="K2616" t="str">
            <v>China</v>
          </cell>
          <cell r="L2616" t="str">
            <v>1</v>
          </cell>
          <cell r="M2616" t="str">
            <v>18.6</v>
          </cell>
        </row>
        <row r="2617">
          <cell r="A2617" t="str">
            <v>937BNSL 6</v>
          </cell>
          <cell r="B2617" t="str">
            <v>IFLOW</v>
          </cell>
          <cell r="C2617" t="str">
            <v>N</v>
          </cell>
          <cell r="D2617" t="str">
            <v>BUTTERFLY WAFER BRNZ DISC LVR</v>
          </cell>
          <cell r="E2617" t="str">
            <v>670779932606</v>
          </cell>
          <cell r="F2617" t="str">
            <v>BFLY</v>
          </cell>
          <cell r="G2617" t="str">
            <v>IRON</v>
          </cell>
          <cell r="H2617">
            <v>694.34</v>
          </cell>
          <cell r="I2617">
            <v>83</v>
          </cell>
          <cell r="J2617">
            <v>40476</v>
          </cell>
          <cell r="K2617" t="str">
            <v>China</v>
          </cell>
          <cell r="L2617" t="str">
            <v>1</v>
          </cell>
          <cell r="M2617" t="str">
            <v>19</v>
          </cell>
        </row>
        <row r="2618">
          <cell r="A2618" t="str">
            <v>937BNSL 8</v>
          </cell>
          <cell r="B2618" t="str">
            <v>IFLOW</v>
          </cell>
          <cell r="C2618" t="str">
            <v>N</v>
          </cell>
          <cell r="D2618" t="str">
            <v>BUTTERFLY WAFER BRNZ DISC LVR</v>
          </cell>
          <cell r="E2618" t="str">
            <v>670779932804</v>
          </cell>
          <cell r="F2618" t="str">
            <v>BFLY</v>
          </cell>
          <cell r="G2618" t="str">
            <v>IRON</v>
          </cell>
          <cell r="H2618">
            <v>1139.8399999999999</v>
          </cell>
          <cell r="I2618">
            <v>49</v>
          </cell>
          <cell r="J2618">
            <v>40476</v>
          </cell>
          <cell r="K2618" t="str">
            <v>China</v>
          </cell>
          <cell r="L2618" t="str">
            <v>1</v>
          </cell>
          <cell r="M2618" t="str">
            <v>32</v>
          </cell>
        </row>
        <row r="2619">
          <cell r="A2619" t="str">
            <v>937DESG 10</v>
          </cell>
          <cell r="B2619" t="str">
            <v>IFLOW</v>
          </cell>
          <cell r="C2619" t="str">
            <v>N</v>
          </cell>
          <cell r="D2619" t="str">
            <v>BUTTERFLY WAFR DUCTL EPDM GEAR</v>
          </cell>
          <cell r="E2619" t="str">
            <v>670779929101</v>
          </cell>
          <cell r="F2619" t="str">
            <v>BFLY</v>
          </cell>
          <cell r="G2619" t="str">
            <v>IRON</v>
          </cell>
          <cell r="H2619">
            <v>848.52</v>
          </cell>
          <cell r="I2619">
            <v>8</v>
          </cell>
          <cell r="J2619">
            <v>40476</v>
          </cell>
          <cell r="K2619" t="str">
            <v>China</v>
          </cell>
          <cell r="L2619" t="str">
            <v>0</v>
          </cell>
          <cell r="M2619" t="str">
            <v>61.89</v>
          </cell>
        </row>
        <row r="2620">
          <cell r="A2620" t="str">
            <v>937DESG 12</v>
          </cell>
          <cell r="B2620" t="str">
            <v>IFLOW</v>
          </cell>
          <cell r="C2620" t="str">
            <v>N</v>
          </cell>
          <cell r="D2620" t="str">
            <v>BUTTERFLY WAFR DUCTL EPDM GEAR</v>
          </cell>
          <cell r="E2620" t="str">
            <v>670779929125</v>
          </cell>
          <cell r="F2620" t="str">
            <v>BFLY</v>
          </cell>
          <cell r="G2620" t="str">
            <v>IRON</v>
          </cell>
          <cell r="H2620">
            <v>1405.52</v>
          </cell>
          <cell r="I2620">
            <v>6</v>
          </cell>
          <cell r="J2620">
            <v>40476</v>
          </cell>
          <cell r="K2620" t="str">
            <v>China</v>
          </cell>
          <cell r="L2620" t="str">
            <v>1</v>
          </cell>
          <cell r="M2620" t="str">
            <v>88.5</v>
          </cell>
        </row>
        <row r="2621">
          <cell r="A2621" t="str">
            <v>937DESG 14</v>
          </cell>
          <cell r="B2621" t="str">
            <v>IFLOW</v>
          </cell>
          <cell r="C2621" t="str">
            <v>N</v>
          </cell>
          <cell r="D2621" t="str">
            <v>BUTTERDLY WAFR DUCTL EPDM GEAR</v>
          </cell>
          <cell r="E2621" t="str">
            <v>670779929149</v>
          </cell>
          <cell r="F2621" t="str">
            <v>BFLY</v>
          </cell>
          <cell r="G2621" t="str">
            <v>IRON</v>
          </cell>
          <cell r="H2621">
            <v>2088.14</v>
          </cell>
          <cell r="I2621">
            <v>2</v>
          </cell>
          <cell r="J2621">
            <v>40476</v>
          </cell>
          <cell r="K2621" t="str">
            <v>China</v>
          </cell>
          <cell r="L2621" t="str">
            <v>1</v>
          </cell>
          <cell r="M2621" t="str">
            <v>117.5</v>
          </cell>
        </row>
        <row r="2622">
          <cell r="A2622" t="str">
            <v>937DESG 16</v>
          </cell>
          <cell r="B2622" t="str">
            <v>IFLOW</v>
          </cell>
          <cell r="C2622" t="str">
            <v>N</v>
          </cell>
          <cell r="D2622" t="str">
            <v>BUTTERFLY WAFR DUCTL EPDM GEAR</v>
          </cell>
          <cell r="E2622" t="str">
            <v>670779929163</v>
          </cell>
          <cell r="F2622" t="str">
            <v>BFLY</v>
          </cell>
          <cell r="G2622" t="str">
            <v>IRON</v>
          </cell>
          <cell r="H2622">
            <v>3190.25</v>
          </cell>
          <cell r="I2622">
            <v>4</v>
          </cell>
          <cell r="J2622">
            <v>40476</v>
          </cell>
          <cell r="K2622" t="str">
            <v>China</v>
          </cell>
          <cell r="L2622" t="str">
            <v>1</v>
          </cell>
          <cell r="M2622" t="str">
            <v>227.5</v>
          </cell>
        </row>
        <row r="2623">
          <cell r="A2623" t="str">
            <v>937DESG 18</v>
          </cell>
          <cell r="B2623" t="str">
            <v>IFLOW</v>
          </cell>
          <cell r="C2623" t="str">
            <v>N</v>
          </cell>
          <cell r="D2623" t="str">
            <v>BUTTERFLY WAFR DUCTL EPDM GEAR</v>
          </cell>
          <cell r="E2623" t="str">
            <v>670779929187</v>
          </cell>
          <cell r="F2623" t="str">
            <v>BFLY</v>
          </cell>
          <cell r="G2623" t="str">
            <v>IRON</v>
          </cell>
          <cell r="H2623">
            <v>3970.02</v>
          </cell>
          <cell r="I2623">
            <v>2</v>
          </cell>
          <cell r="J2623">
            <v>40476</v>
          </cell>
          <cell r="K2623" t="str">
            <v>China</v>
          </cell>
          <cell r="L2623" t="str">
            <v>0</v>
          </cell>
          <cell r="M2623" t="str">
            <v>269.5</v>
          </cell>
        </row>
        <row r="2624">
          <cell r="A2624" t="str">
            <v>937DESG 20</v>
          </cell>
          <cell r="B2624" t="str">
            <v>IFLOW</v>
          </cell>
          <cell r="C2624" t="str">
            <v>N</v>
          </cell>
          <cell r="D2624" t="str">
            <v>BUTTERFLY WAFR DUCTL EPDM GEAR</v>
          </cell>
          <cell r="E2624" t="str">
            <v>670779929224</v>
          </cell>
          <cell r="F2624" t="str">
            <v>BFLY</v>
          </cell>
          <cell r="G2624" t="str">
            <v>IRON</v>
          </cell>
          <cell r="H2624">
            <v>5541.42</v>
          </cell>
          <cell r="I2624">
            <v>2</v>
          </cell>
          <cell r="J2624">
            <v>40476</v>
          </cell>
          <cell r="K2624" t="str">
            <v>China</v>
          </cell>
          <cell r="L2624" t="str">
            <v>1</v>
          </cell>
          <cell r="M2624" t="str">
            <v>358.5</v>
          </cell>
        </row>
        <row r="2625">
          <cell r="A2625" t="str">
            <v>937DESG 24</v>
          </cell>
          <cell r="B2625" t="str">
            <v>IFLOW</v>
          </cell>
          <cell r="C2625" t="str">
            <v>N</v>
          </cell>
          <cell r="D2625" t="str">
            <v>BUTTERFLY WAFR DUCTL EPDM GEAR</v>
          </cell>
          <cell r="E2625" t="str">
            <v>670779929248</v>
          </cell>
          <cell r="F2625" t="str">
            <v>BFLY</v>
          </cell>
          <cell r="G2625" t="str">
            <v>IRON</v>
          </cell>
          <cell r="H2625">
            <v>8549.14</v>
          </cell>
          <cell r="I2625">
            <v>2</v>
          </cell>
          <cell r="J2625">
            <v>40476</v>
          </cell>
          <cell r="K2625" t="str">
            <v>China</v>
          </cell>
          <cell r="L2625" t="str">
            <v>1</v>
          </cell>
          <cell r="M2625" t="str">
            <v>605.5</v>
          </cell>
        </row>
        <row r="2626">
          <cell r="A2626" t="str">
            <v>937DESL 10</v>
          </cell>
          <cell r="B2626" t="str">
            <v>IFLOW</v>
          </cell>
          <cell r="C2626" t="str">
            <v>N</v>
          </cell>
          <cell r="D2626" t="str">
            <v>BUTTERFLY WAFER DUCTL EPDM LVR</v>
          </cell>
          <cell r="E2626" t="str">
            <v>670779890104</v>
          </cell>
          <cell r="F2626" t="str">
            <v>BFLY</v>
          </cell>
          <cell r="G2626" t="str">
            <v>IRON</v>
          </cell>
          <cell r="H2626">
            <v>829.57</v>
          </cell>
          <cell r="I2626">
            <v>8</v>
          </cell>
          <cell r="J2626">
            <v>40476</v>
          </cell>
          <cell r="K2626" t="str">
            <v>China</v>
          </cell>
          <cell r="L2626" t="str">
            <v>0</v>
          </cell>
          <cell r="M2626" t="str">
            <v>46</v>
          </cell>
        </row>
        <row r="2627">
          <cell r="A2627" t="str">
            <v>937DESL 12</v>
          </cell>
          <cell r="B2627" t="str">
            <v>IFLOW</v>
          </cell>
          <cell r="C2627" t="str">
            <v>N</v>
          </cell>
          <cell r="D2627" t="str">
            <v>BUTTERFLY WAFER DUCTL EPDM LVR</v>
          </cell>
          <cell r="E2627" t="str">
            <v>670779890128</v>
          </cell>
          <cell r="F2627" t="str">
            <v>BFLY</v>
          </cell>
          <cell r="G2627" t="str">
            <v>IRON</v>
          </cell>
          <cell r="H2627">
            <v>1279.8800000000001</v>
          </cell>
          <cell r="I2627">
            <v>10</v>
          </cell>
          <cell r="J2627">
            <v>40476</v>
          </cell>
          <cell r="K2627" t="str">
            <v>China</v>
          </cell>
          <cell r="L2627" t="str">
            <v>0</v>
          </cell>
          <cell r="M2627" t="str">
            <v>69</v>
          </cell>
        </row>
        <row r="2628">
          <cell r="A2628" t="str">
            <v>937DESL 2</v>
          </cell>
          <cell r="B2628" t="str">
            <v>IFLOW</v>
          </cell>
          <cell r="C2628" t="str">
            <v>N</v>
          </cell>
          <cell r="D2628" t="str">
            <v>BUTTERFLY WAFER DUCTL EPDM LVR</v>
          </cell>
          <cell r="E2628" t="str">
            <v>670779890203</v>
          </cell>
          <cell r="F2628" t="str">
            <v>BFLY</v>
          </cell>
          <cell r="G2628" t="str">
            <v>IRON</v>
          </cell>
          <cell r="H2628">
            <v>170.66</v>
          </cell>
          <cell r="I2628">
            <v>30</v>
          </cell>
          <cell r="J2628">
            <v>40476</v>
          </cell>
          <cell r="K2628" t="str">
            <v>China</v>
          </cell>
          <cell r="L2628" t="str">
            <v>0</v>
          </cell>
          <cell r="M2628" t="str">
            <v>7.6</v>
          </cell>
        </row>
        <row r="2629">
          <cell r="A2629" t="str">
            <v>937DESL 2-1/2</v>
          </cell>
          <cell r="B2629" t="str">
            <v>IFLOW</v>
          </cell>
          <cell r="C2629" t="str">
            <v>N</v>
          </cell>
          <cell r="D2629" t="str">
            <v>BUTTERFLY WAFER DUCTL EPDM LVR</v>
          </cell>
          <cell r="E2629" t="str">
            <v>670779890258</v>
          </cell>
          <cell r="F2629" t="str">
            <v>BFLY</v>
          </cell>
          <cell r="G2629" t="str">
            <v>IRON</v>
          </cell>
          <cell r="H2629">
            <v>177.77</v>
          </cell>
          <cell r="I2629">
            <v>60</v>
          </cell>
          <cell r="J2629">
            <v>40476</v>
          </cell>
          <cell r="K2629" t="str">
            <v>China</v>
          </cell>
          <cell r="L2629" t="str">
            <v>0</v>
          </cell>
          <cell r="M2629" t="str">
            <v>9.4</v>
          </cell>
        </row>
        <row r="2630">
          <cell r="A2630" t="str">
            <v>937DESL 3</v>
          </cell>
          <cell r="B2630" t="str">
            <v>IFLOW</v>
          </cell>
          <cell r="C2630" t="str">
            <v>N</v>
          </cell>
          <cell r="D2630" t="str">
            <v>BUTTERFLY WAFER DUCTL EPDM LVR</v>
          </cell>
          <cell r="E2630" t="str">
            <v>670779890302</v>
          </cell>
          <cell r="F2630" t="str">
            <v>BFLY</v>
          </cell>
          <cell r="G2630" t="str">
            <v>IRON</v>
          </cell>
          <cell r="H2630">
            <v>192.01</v>
          </cell>
          <cell r="I2630">
            <v>48</v>
          </cell>
          <cell r="J2630">
            <v>40476</v>
          </cell>
          <cell r="K2630" t="str">
            <v>China</v>
          </cell>
          <cell r="L2630" t="str">
            <v>0</v>
          </cell>
          <cell r="M2630" t="str">
            <v>10.2</v>
          </cell>
        </row>
        <row r="2631">
          <cell r="A2631" t="str">
            <v>937DESL 4</v>
          </cell>
          <cell r="B2631" t="str">
            <v>IFLOW</v>
          </cell>
          <cell r="C2631" t="str">
            <v>N</v>
          </cell>
          <cell r="D2631" t="str">
            <v>BUTTERFLY WAFER DUCTL EPDM LVR</v>
          </cell>
          <cell r="E2631" t="str">
            <v>670779890401</v>
          </cell>
          <cell r="F2631" t="str">
            <v>BFLY</v>
          </cell>
          <cell r="G2631" t="str">
            <v>IRON</v>
          </cell>
          <cell r="H2631">
            <v>227.53</v>
          </cell>
          <cell r="I2631">
            <v>61</v>
          </cell>
          <cell r="J2631">
            <v>40476</v>
          </cell>
          <cell r="K2631" t="str">
            <v>China</v>
          </cell>
          <cell r="L2631" t="str">
            <v>0</v>
          </cell>
          <cell r="M2631" t="str">
            <v>12.2</v>
          </cell>
        </row>
        <row r="2632">
          <cell r="A2632" t="str">
            <v>937DESL 5</v>
          </cell>
          <cell r="B2632" t="str">
            <v>IFLOW</v>
          </cell>
          <cell r="C2632" t="str">
            <v>N</v>
          </cell>
          <cell r="D2632" t="str">
            <v>BUTTERFLY WAFER DUCTL EPDM LVR</v>
          </cell>
          <cell r="E2632" t="str">
            <v>670779890500</v>
          </cell>
          <cell r="F2632" t="str">
            <v>BFLY</v>
          </cell>
          <cell r="G2632" t="str">
            <v>IRON</v>
          </cell>
          <cell r="H2632">
            <v>303.38</v>
          </cell>
          <cell r="I2632">
            <v>15</v>
          </cell>
          <cell r="J2632">
            <v>40476</v>
          </cell>
          <cell r="K2632" t="str">
            <v>China</v>
          </cell>
          <cell r="L2632" t="str">
            <v>0</v>
          </cell>
          <cell r="M2632" t="str">
            <v>18.6</v>
          </cell>
        </row>
        <row r="2633">
          <cell r="A2633" t="str">
            <v>937DESL 6</v>
          </cell>
          <cell r="B2633" t="str">
            <v>IFLOW</v>
          </cell>
          <cell r="C2633" t="str">
            <v>N</v>
          </cell>
          <cell r="D2633" t="str">
            <v>BUTTERFLY WAFER DUCTL EPDM LVR</v>
          </cell>
          <cell r="E2633" t="str">
            <v>670779890609</v>
          </cell>
          <cell r="F2633" t="str">
            <v>BFLY</v>
          </cell>
          <cell r="G2633" t="str">
            <v>IRON</v>
          </cell>
          <cell r="H2633">
            <v>410.05</v>
          </cell>
          <cell r="I2633">
            <v>36</v>
          </cell>
          <cell r="J2633">
            <v>40476</v>
          </cell>
          <cell r="K2633" t="str">
            <v>China</v>
          </cell>
          <cell r="L2633" t="str">
            <v>0</v>
          </cell>
          <cell r="M2633" t="str">
            <v>19</v>
          </cell>
        </row>
        <row r="2634">
          <cell r="A2634" t="str">
            <v>937DESL 8</v>
          </cell>
          <cell r="B2634" t="str">
            <v>IFLOW</v>
          </cell>
          <cell r="C2634" t="str">
            <v>N</v>
          </cell>
          <cell r="D2634" t="str">
            <v>BUTTERFLY WAFER DUCTL EPDM LVR</v>
          </cell>
          <cell r="E2634" t="str">
            <v>670779890807</v>
          </cell>
          <cell r="F2634" t="str">
            <v>BFLY</v>
          </cell>
          <cell r="G2634" t="str">
            <v>IRON</v>
          </cell>
          <cell r="H2634">
            <v>538.03</v>
          </cell>
          <cell r="I2634">
            <v>16</v>
          </cell>
          <cell r="J2634">
            <v>40476</v>
          </cell>
          <cell r="K2634" t="str">
            <v>China</v>
          </cell>
          <cell r="L2634" t="str">
            <v>0</v>
          </cell>
          <cell r="M2634" t="str">
            <v>32</v>
          </cell>
        </row>
        <row r="2635">
          <cell r="A2635" t="str">
            <v>937DESX 16</v>
          </cell>
          <cell r="B2635" t="str">
            <v>IFLOW</v>
          </cell>
          <cell r="C2635" t="str">
            <v>N</v>
          </cell>
          <cell r="D2635" t="str">
            <v>BUTTERFLY WAFR DUCTL EPDM BARE</v>
          </cell>
          <cell r="F2635" t="str">
            <v>BFLY</v>
          </cell>
          <cell r="G2635" t="str">
            <v>IRON</v>
          </cell>
          <cell r="H2635">
            <v>3190.25</v>
          </cell>
          <cell r="I2635">
            <v>1</v>
          </cell>
          <cell r="J2635">
            <v>41220</v>
          </cell>
          <cell r="K2635" t="str">
            <v>China</v>
          </cell>
          <cell r="L2635" t="str">
            <v>1</v>
          </cell>
          <cell r="M2635" t="str">
            <v>164</v>
          </cell>
        </row>
        <row r="2636">
          <cell r="A2636" t="str">
            <v>937DNSG 10</v>
          </cell>
          <cell r="B2636" t="str">
            <v>IFLOW</v>
          </cell>
          <cell r="C2636" t="str">
            <v>N</v>
          </cell>
          <cell r="D2636" t="str">
            <v>BUTTERFLY WAFR DUCTL DISC GEAR</v>
          </cell>
          <cell r="E2636" t="str">
            <v>670779937106</v>
          </cell>
          <cell r="F2636" t="str">
            <v>BFLY</v>
          </cell>
          <cell r="G2636" t="str">
            <v>IRON</v>
          </cell>
          <cell r="H2636">
            <v>990.73</v>
          </cell>
          <cell r="I2636">
            <v>27</v>
          </cell>
          <cell r="J2636">
            <v>40476</v>
          </cell>
          <cell r="K2636" t="str">
            <v>China</v>
          </cell>
          <cell r="L2636" t="str">
            <v>1</v>
          </cell>
          <cell r="M2636" t="str">
            <v>61.7</v>
          </cell>
        </row>
        <row r="2637">
          <cell r="A2637" t="str">
            <v>937DNSG 12</v>
          </cell>
          <cell r="B2637" t="str">
            <v>IFLOW</v>
          </cell>
          <cell r="C2637" t="str">
            <v>N</v>
          </cell>
          <cell r="D2637" t="str">
            <v>BUTTERFLY WAFR DUCTL DISC GEAR</v>
          </cell>
          <cell r="E2637" t="str">
            <v>670779937120</v>
          </cell>
          <cell r="F2637" t="str">
            <v>BFLY</v>
          </cell>
          <cell r="G2637" t="str">
            <v>IRON</v>
          </cell>
          <cell r="H2637">
            <v>1405.52</v>
          </cell>
          <cell r="I2637">
            <v>4</v>
          </cell>
          <cell r="J2637">
            <v>40476</v>
          </cell>
          <cell r="K2637" t="str">
            <v>China</v>
          </cell>
          <cell r="L2637" t="str">
            <v>1</v>
          </cell>
          <cell r="M2637" t="str">
            <v>88.5</v>
          </cell>
        </row>
        <row r="2638">
          <cell r="A2638" t="str">
            <v>937DNSG 14</v>
          </cell>
          <cell r="B2638" t="str">
            <v>IFLOW</v>
          </cell>
          <cell r="C2638" t="str">
            <v>N</v>
          </cell>
          <cell r="D2638" t="str">
            <v>BUTTERFLY WAFR DUCTL DISC GEAR</v>
          </cell>
          <cell r="E2638" t="str">
            <v>670779937144</v>
          </cell>
          <cell r="F2638" t="str">
            <v>BFLY</v>
          </cell>
          <cell r="G2638" t="str">
            <v>IRON</v>
          </cell>
          <cell r="H2638">
            <v>2088.14</v>
          </cell>
          <cell r="I2638">
            <v>0</v>
          </cell>
          <cell r="J2638">
            <v>40476</v>
          </cell>
          <cell r="K2638" t="str">
            <v>China</v>
          </cell>
          <cell r="L2638" t="str">
            <v>1</v>
          </cell>
          <cell r="M2638" t="str">
            <v>117.5</v>
          </cell>
        </row>
        <row r="2639">
          <cell r="A2639" t="str">
            <v>937DNSG 16</v>
          </cell>
          <cell r="B2639" t="str">
            <v>IFLOW</v>
          </cell>
          <cell r="C2639" t="str">
            <v>N</v>
          </cell>
          <cell r="D2639" t="str">
            <v>BUTTERFLY WAFR DUCTL DISC GEAR</v>
          </cell>
          <cell r="E2639" t="str">
            <v>670779937168</v>
          </cell>
          <cell r="F2639" t="str">
            <v>BFLY</v>
          </cell>
          <cell r="G2639" t="str">
            <v>IRON</v>
          </cell>
          <cell r="H2639">
            <v>3190.25</v>
          </cell>
          <cell r="I2639">
            <v>0</v>
          </cell>
          <cell r="J2639">
            <v>40476</v>
          </cell>
          <cell r="K2639" t="str">
            <v>China</v>
          </cell>
          <cell r="L2639" t="str">
            <v>1</v>
          </cell>
          <cell r="M2639" t="str">
            <v>227.5</v>
          </cell>
        </row>
        <row r="2640">
          <cell r="A2640" t="str">
            <v>937DNSG 18</v>
          </cell>
          <cell r="B2640" t="str">
            <v>IFLOW</v>
          </cell>
          <cell r="C2640" t="str">
            <v>N</v>
          </cell>
          <cell r="D2640" t="str">
            <v>BUTTERFLY WAFR DUCTL DISC GEAR</v>
          </cell>
          <cell r="E2640" t="str">
            <v>670779937182</v>
          </cell>
          <cell r="F2640" t="str">
            <v>BFLY</v>
          </cell>
          <cell r="G2640" t="str">
            <v>IRON</v>
          </cell>
          <cell r="H2640">
            <v>3970.02</v>
          </cell>
          <cell r="I2640">
            <v>0</v>
          </cell>
          <cell r="J2640">
            <v>40476</v>
          </cell>
          <cell r="K2640" t="str">
            <v>China</v>
          </cell>
          <cell r="L2640" t="str">
            <v>1</v>
          </cell>
          <cell r="M2640" t="str">
            <v>269.5</v>
          </cell>
        </row>
        <row r="2641">
          <cell r="A2641" t="str">
            <v>937DNSG 2</v>
          </cell>
          <cell r="B2641" t="str">
            <v>IFLOW</v>
          </cell>
          <cell r="C2641" t="str">
            <v>N</v>
          </cell>
          <cell r="D2641" t="str">
            <v>BUTTERFLY WAFR DUCTL DISC GEAR</v>
          </cell>
          <cell r="E2641" t="str">
            <v>670779937205</v>
          </cell>
          <cell r="F2641" t="str">
            <v>BFLY</v>
          </cell>
          <cell r="G2641" t="str">
            <v>IRON</v>
          </cell>
          <cell r="H2641">
            <v>405.3</v>
          </cell>
          <cell r="I2641">
            <v>0</v>
          </cell>
          <cell r="J2641">
            <v>40476</v>
          </cell>
          <cell r="K2641" t="str">
            <v>China</v>
          </cell>
          <cell r="L2641" t="str">
            <v>1</v>
          </cell>
          <cell r="M2641" t="str">
            <v>17</v>
          </cell>
        </row>
        <row r="2642">
          <cell r="A2642" t="str">
            <v>937DNSG 20</v>
          </cell>
          <cell r="B2642" t="str">
            <v>IFLOW</v>
          </cell>
          <cell r="C2642" t="str">
            <v>N</v>
          </cell>
          <cell r="D2642" t="str">
            <v>BUTTERFLY WAFR DUCTL DISC GEAR</v>
          </cell>
          <cell r="E2642" t="str">
            <v>670779937229</v>
          </cell>
          <cell r="F2642" t="str">
            <v>BFLY</v>
          </cell>
          <cell r="G2642" t="str">
            <v>IRON</v>
          </cell>
          <cell r="H2642">
            <v>5541.42</v>
          </cell>
          <cell r="I2642">
            <v>0</v>
          </cell>
          <cell r="J2642">
            <v>40476</v>
          </cell>
          <cell r="K2642" t="str">
            <v>China</v>
          </cell>
          <cell r="L2642" t="str">
            <v>1</v>
          </cell>
          <cell r="M2642" t="str">
            <v>358.5</v>
          </cell>
        </row>
        <row r="2643">
          <cell r="A2643" t="str">
            <v>937DNSG 2-1/2</v>
          </cell>
          <cell r="B2643" t="str">
            <v>IFLOW</v>
          </cell>
          <cell r="C2643" t="str">
            <v>N</v>
          </cell>
          <cell r="D2643" t="str">
            <v>BUTTERFLY WAFR DUCTL DISC GEAR</v>
          </cell>
          <cell r="E2643" t="str">
            <v>670779937250</v>
          </cell>
          <cell r="F2643" t="str">
            <v>BFLY</v>
          </cell>
          <cell r="G2643" t="str">
            <v>IRON</v>
          </cell>
          <cell r="H2643">
            <v>412.42</v>
          </cell>
          <cell r="I2643">
            <v>0</v>
          </cell>
          <cell r="J2643">
            <v>40476</v>
          </cell>
          <cell r="K2643" t="str">
            <v>China</v>
          </cell>
          <cell r="L2643" t="str">
            <v>1</v>
          </cell>
          <cell r="M2643" t="str">
            <v>17.2</v>
          </cell>
        </row>
        <row r="2644">
          <cell r="A2644" t="str">
            <v>937DNSG 24</v>
          </cell>
          <cell r="B2644" t="str">
            <v>IFLOW</v>
          </cell>
          <cell r="C2644" t="str">
            <v>N</v>
          </cell>
          <cell r="D2644" t="str">
            <v>BUTTERFLY WAFR DUCTL DISC GEAR</v>
          </cell>
          <cell r="E2644" t="str">
            <v>670779937243</v>
          </cell>
          <cell r="F2644" t="str">
            <v>BFLY</v>
          </cell>
          <cell r="G2644" t="str">
            <v>IRON</v>
          </cell>
          <cell r="H2644">
            <v>8549.14</v>
          </cell>
          <cell r="I2644">
            <v>0</v>
          </cell>
          <cell r="J2644">
            <v>40476</v>
          </cell>
          <cell r="K2644" t="str">
            <v>China</v>
          </cell>
          <cell r="L2644" t="str">
            <v>1</v>
          </cell>
          <cell r="M2644" t="str">
            <v>605.5</v>
          </cell>
        </row>
        <row r="2645">
          <cell r="A2645" t="str">
            <v>937DNSG 3</v>
          </cell>
          <cell r="B2645" t="str">
            <v>IFLOW</v>
          </cell>
          <cell r="C2645" t="str">
            <v>N</v>
          </cell>
          <cell r="D2645" t="str">
            <v>BUTTERFLY WAFR DUCTL DISC GEAR</v>
          </cell>
          <cell r="E2645" t="str">
            <v>670779937304</v>
          </cell>
          <cell r="F2645" t="str">
            <v>BFLY</v>
          </cell>
          <cell r="G2645" t="str">
            <v>IRON</v>
          </cell>
          <cell r="H2645">
            <v>426.61</v>
          </cell>
          <cell r="I2645">
            <v>4</v>
          </cell>
          <cell r="J2645">
            <v>40476</v>
          </cell>
          <cell r="K2645" t="str">
            <v>China</v>
          </cell>
          <cell r="L2645" t="str">
            <v>1</v>
          </cell>
          <cell r="M2645" t="str">
            <v>18.6</v>
          </cell>
        </row>
        <row r="2646">
          <cell r="A2646" t="str">
            <v>937DNSG 4</v>
          </cell>
          <cell r="B2646" t="str">
            <v>IFLOW</v>
          </cell>
          <cell r="C2646" t="str">
            <v>N</v>
          </cell>
          <cell r="D2646" t="str">
            <v>BUTTERFLY WAFR DUCTL DISC GEAR</v>
          </cell>
          <cell r="E2646" t="str">
            <v>670779937403</v>
          </cell>
          <cell r="F2646" t="str">
            <v>BFLY</v>
          </cell>
          <cell r="G2646" t="str">
            <v>IRON</v>
          </cell>
          <cell r="H2646">
            <v>459.82</v>
          </cell>
          <cell r="I2646">
            <v>4</v>
          </cell>
          <cell r="J2646">
            <v>40476</v>
          </cell>
          <cell r="K2646" t="str">
            <v>China</v>
          </cell>
          <cell r="L2646" t="str">
            <v>1</v>
          </cell>
          <cell r="M2646" t="str">
            <v>22.6</v>
          </cell>
        </row>
        <row r="2647">
          <cell r="A2647" t="str">
            <v>937DNSG 5</v>
          </cell>
          <cell r="B2647" t="str">
            <v>IFLOW</v>
          </cell>
          <cell r="C2647" t="str">
            <v>N</v>
          </cell>
          <cell r="D2647" t="str">
            <v>BUTTERFLY WAFR DUCTL DISC GEAR</v>
          </cell>
          <cell r="E2647" t="str">
            <v>670779937502</v>
          </cell>
          <cell r="F2647" t="str">
            <v>BFLY</v>
          </cell>
          <cell r="G2647" t="str">
            <v>IRON</v>
          </cell>
          <cell r="H2647">
            <v>535.66999999999996</v>
          </cell>
          <cell r="I2647">
            <v>11</v>
          </cell>
          <cell r="J2647">
            <v>40476</v>
          </cell>
          <cell r="K2647" t="str">
            <v>China</v>
          </cell>
          <cell r="L2647" t="str">
            <v>1</v>
          </cell>
          <cell r="M2647" t="str">
            <v>25.6</v>
          </cell>
        </row>
        <row r="2648">
          <cell r="A2648" t="str">
            <v>937DNSG 6</v>
          </cell>
          <cell r="B2648" t="str">
            <v>IFLOW</v>
          </cell>
          <cell r="C2648" t="str">
            <v>N</v>
          </cell>
          <cell r="D2648" t="str">
            <v>BUTTERFLY WAFR DUCTL DISC GEAR</v>
          </cell>
          <cell r="E2648" t="str">
            <v>670779937601</v>
          </cell>
          <cell r="F2648" t="str">
            <v>BFLY</v>
          </cell>
          <cell r="G2648" t="str">
            <v>IRON</v>
          </cell>
          <cell r="H2648">
            <v>585.42999999999995</v>
          </cell>
          <cell r="I2648">
            <v>20</v>
          </cell>
          <cell r="J2648">
            <v>40476</v>
          </cell>
          <cell r="K2648" t="str">
            <v>China</v>
          </cell>
          <cell r="L2648" t="str">
            <v>1</v>
          </cell>
          <cell r="M2648" t="str">
            <v>26.6</v>
          </cell>
        </row>
        <row r="2649">
          <cell r="A2649" t="str">
            <v>937DNSG 8</v>
          </cell>
          <cell r="B2649" t="str">
            <v>IFLOW</v>
          </cell>
          <cell r="C2649" t="str">
            <v>N</v>
          </cell>
          <cell r="D2649" t="str">
            <v>BUTTERFLY WAFR DUCTL DISC GEAR</v>
          </cell>
          <cell r="E2649" t="str">
            <v>670779937809</v>
          </cell>
          <cell r="F2649" t="str">
            <v>BFLY</v>
          </cell>
          <cell r="G2649" t="str">
            <v>IRON</v>
          </cell>
          <cell r="H2649">
            <v>779.79</v>
          </cell>
          <cell r="I2649">
            <v>9</v>
          </cell>
          <cell r="J2649">
            <v>40476</v>
          </cell>
          <cell r="K2649" t="str">
            <v>China</v>
          </cell>
          <cell r="L2649" t="str">
            <v>1</v>
          </cell>
          <cell r="M2649" t="str">
            <v>46.9</v>
          </cell>
        </row>
        <row r="2650">
          <cell r="A2650" t="str">
            <v>937DNSL 10</v>
          </cell>
          <cell r="B2650" t="str">
            <v>IFLOW</v>
          </cell>
          <cell r="C2650" t="str">
            <v>N</v>
          </cell>
          <cell r="D2650" t="str">
            <v>BUTTERFLY WAFER DUCTL DISC LVR</v>
          </cell>
          <cell r="E2650" t="str">
            <v>670779936109</v>
          </cell>
          <cell r="F2650" t="str">
            <v>BFLY</v>
          </cell>
          <cell r="G2650" t="str">
            <v>IRON</v>
          </cell>
          <cell r="H2650">
            <v>829.57</v>
          </cell>
          <cell r="I2650">
            <v>51</v>
          </cell>
          <cell r="J2650">
            <v>40476</v>
          </cell>
          <cell r="K2650" t="str">
            <v>China</v>
          </cell>
          <cell r="L2650" t="str">
            <v>1</v>
          </cell>
          <cell r="M2650" t="str">
            <v>46</v>
          </cell>
        </row>
        <row r="2651">
          <cell r="A2651" t="str">
            <v>937DNSL 12</v>
          </cell>
          <cell r="B2651" t="str">
            <v>IFLOW</v>
          </cell>
          <cell r="C2651" t="str">
            <v>N</v>
          </cell>
          <cell r="D2651" t="str">
            <v>BUTTERFLY WAFER DUCTL DISC LVR</v>
          </cell>
          <cell r="E2651" t="str">
            <v>670779936123</v>
          </cell>
          <cell r="F2651" t="str">
            <v>BFLY</v>
          </cell>
          <cell r="G2651" t="str">
            <v>IRON</v>
          </cell>
          <cell r="H2651">
            <v>1279.8800000000001</v>
          </cell>
          <cell r="I2651">
            <v>35</v>
          </cell>
          <cell r="J2651">
            <v>40476</v>
          </cell>
          <cell r="K2651" t="str">
            <v>China</v>
          </cell>
          <cell r="L2651" t="str">
            <v>1</v>
          </cell>
          <cell r="M2651" t="str">
            <v>69</v>
          </cell>
        </row>
        <row r="2652">
          <cell r="A2652" t="str">
            <v>937DNSL 2</v>
          </cell>
          <cell r="B2652" t="str">
            <v>IFLOW</v>
          </cell>
          <cell r="C2652" t="str">
            <v>N</v>
          </cell>
          <cell r="D2652" t="str">
            <v>BUTTERFLY WAFER DUCTL DISC LVR</v>
          </cell>
          <cell r="E2652" t="str">
            <v>670779936208</v>
          </cell>
          <cell r="F2652" t="str">
            <v>BFLY</v>
          </cell>
          <cell r="G2652" t="str">
            <v>IRON</v>
          </cell>
          <cell r="H2652">
            <v>170.66</v>
          </cell>
          <cell r="I2652">
            <v>175</v>
          </cell>
          <cell r="J2652">
            <v>40476</v>
          </cell>
          <cell r="K2652" t="str">
            <v>China</v>
          </cell>
          <cell r="L2652" t="str">
            <v>1</v>
          </cell>
          <cell r="M2652" t="str">
            <v>7.6</v>
          </cell>
        </row>
        <row r="2653">
          <cell r="A2653" t="str">
            <v>937DNSL 2-1/2</v>
          </cell>
          <cell r="B2653" t="str">
            <v>IFLOW</v>
          </cell>
          <cell r="C2653" t="str">
            <v>N</v>
          </cell>
          <cell r="D2653" t="str">
            <v>BUTTERFLY WAFER DUCTL DISC LVR</v>
          </cell>
          <cell r="E2653" t="str">
            <v>670779936253</v>
          </cell>
          <cell r="F2653" t="str">
            <v>BFLY</v>
          </cell>
          <cell r="G2653" t="str">
            <v>IRON</v>
          </cell>
          <cell r="H2653">
            <v>177.77</v>
          </cell>
          <cell r="I2653">
            <v>86</v>
          </cell>
          <cell r="J2653">
            <v>40476</v>
          </cell>
          <cell r="K2653" t="str">
            <v>China</v>
          </cell>
          <cell r="L2653" t="str">
            <v>1</v>
          </cell>
          <cell r="M2653" t="str">
            <v>9.4</v>
          </cell>
        </row>
        <row r="2654">
          <cell r="A2654" t="str">
            <v>937DNSL 3</v>
          </cell>
          <cell r="B2654" t="str">
            <v>IFLOW</v>
          </cell>
          <cell r="C2654" t="str">
            <v>N</v>
          </cell>
          <cell r="D2654" t="str">
            <v>BUTTERFLY WAFER DUCTL DISC LVR</v>
          </cell>
          <cell r="E2654" t="str">
            <v>670779936307</v>
          </cell>
          <cell r="F2654" t="str">
            <v>BFLY</v>
          </cell>
          <cell r="G2654" t="str">
            <v>IRON</v>
          </cell>
          <cell r="H2654">
            <v>192.01</v>
          </cell>
          <cell r="I2654">
            <v>39</v>
          </cell>
          <cell r="J2654">
            <v>40476</v>
          </cell>
          <cell r="K2654" t="str">
            <v>China</v>
          </cell>
          <cell r="L2654" t="str">
            <v>1</v>
          </cell>
          <cell r="M2654" t="str">
            <v>10.2</v>
          </cell>
        </row>
        <row r="2655">
          <cell r="A2655" t="str">
            <v>937DNSL 4</v>
          </cell>
          <cell r="B2655" t="str">
            <v>IFLOW</v>
          </cell>
          <cell r="C2655" t="str">
            <v>N</v>
          </cell>
          <cell r="D2655" t="str">
            <v>BUTTERFLY WAFER DUCTL DISC LVR</v>
          </cell>
          <cell r="E2655" t="str">
            <v>670779936406</v>
          </cell>
          <cell r="F2655" t="str">
            <v>BFLY</v>
          </cell>
          <cell r="G2655" t="str">
            <v>IRON</v>
          </cell>
          <cell r="H2655">
            <v>227.53</v>
          </cell>
          <cell r="I2655">
            <v>75</v>
          </cell>
          <cell r="J2655">
            <v>40476</v>
          </cell>
          <cell r="K2655" t="str">
            <v>China</v>
          </cell>
          <cell r="L2655" t="str">
            <v>1</v>
          </cell>
          <cell r="M2655" t="str">
            <v>12.2</v>
          </cell>
        </row>
        <row r="2656">
          <cell r="A2656" t="str">
            <v>937DNSL 5</v>
          </cell>
          <cell r="B2656" t="str">
            <v>IFLOW</v>
          </cell>
          <cell r="C2656" t="str">
            <v>N</v>
          </cell>
          <cell r="D2656" t="str">
            <v>BUTTERFLY WAFER DUCTL DISC LVR</v>
          </cell>
          <cell r="E2656" t="str">
            <v>670779936505</v>
          </cell>
          <cell r="F2656" t="str">
            <v>BFLY</v>
          </cell>
          <cell r="G2656" t="str">
            <v>IRON</v>
          </cell>
          <cell r="H2656">
            <v>303.38</v>
          </cell>
          <cell r="I2656">
            <v>88</v>
          </cell>
          <cell r="J2656">
            <v>40476</v>
          </cell>
          <cell r="K2656" t="str">
            <v>China</v>
          </cell>
          <cell r="L2656" t="str">
            <v>1</v>
          </cell>
          <cell r="M2656" t="str">
            <v>18.6</v>
          </cell>
        </row>
        <row r="2657">
          <cell r="A2657" t="str">
            <v>937DNSL 6</v>
          </cell>
          <cell r="B2657" t="str">
            <v>IFLOW</v>
          </cell>
          <cell r="C2657" t="str">
            <v>N</v>
          </cell>
          <cell r="D2657" t="str">
            <v>BUTTERFLY WAFER DUCTL DISC LVR</v>
          </cell>
          <cell r="E2657" t="str">
            <v>670779936604</v>
          </cell>
          <cell r="F2657" t="str">
            <v>BFLY</v>
          </cell>
          <cell r="G2657" t="str">
            <v>IRON</v>
          </cell>
          <cell r="H2657">
            <v>410.05</v>
          </cell>
          <cell r="I2657">
            <v>140</v>
          </cell>
          <cell r="J2657">
            <v>40476</v>
          </cell>
          <cell r="K2657" t="str">
            <v>China</v>
          </cell>
          <cell r="L2657" t="str">
            <v>1</v>
          </cell>
          <cell r="M2657" t="str">
            <v>19</v>
          </cell>
        </row>
        <row r="2658">
          <cell r="A2658" t="str">
            <v>937DNSL 8</v>
          </cell>
          <cell r="B2658" t="str">
            <v>IFLOW</v>
          </cell>
          <cell r="C2658" t="str">
            <v>N</v>
          </cell>
          <cell r="D2658" t="str">
            <v>BUTTERFLY WAFER DUCTL DISC LVR</v>
          </cell>
          <cell r="E2658" t="str">
            <v>670779936802</v>
          </cell>
          <cell r="F2658" t="str">
            <v>BFLY</v>
          </cell>
          <cell r="G2658" t="str">
            <v>IRON</v>
          </cell>
          <cell r="H2658">
            <v>538.03</v>
          </cell>
          <cell r="I2658">
            <v>40</v>
          </cell>
          <cell r="J2658">
            <v>40476</v>
          </cell>
          <cell r="K2658" t="str">
            <v>China</v>
          </cell>
          <cell r="L2658" t="str">
            <v>1</v>
          </cell>
          <cell r="M2658" t="str">
            <v>32</v>
          </cell>
        </row>
        <row r="2659">
          <cell r="A2659" t="str">
            <v>937MEMX 5</v>
          </cell>
          <cell r="B2659" t="str">
            <v>IFLOW</v>
          </cell>
          <cell r="C2659" t="str">
            <v>N</v>
          </cell>
          <cell r="D2659" t="str">
            <v>BUTTERFLY WAFER 316SS DISC BAR</v>
          </cell>
          <cell r="E2659" t="str">
            <v>670779938509</v>
          </cell>
          <cell r="F2659" t="str">
            <v>BFLY</v>
          </cell>
          <cell r="G2659" t="str">
            <v>IRON</v>
          </cell>
          <cell r="H2659">
            <v>485.88</v>
          </cell>
          <cell r="I2659">
            <v>0</v>
          </cell>
          <cell r="J2659">
            <v>41043</v>
          </cell>
          <cell r="K2659" t="str">
            <v>China</v>
          </cell>
          <cell r="L2659" t="str">
            <v>1</v>
          </cell>
          <cell r="M2659" t="str">
            <v>14.9</v>
          </cell>
        </row>
        <row r="2660">
          <cell r="A2660" t="str">
            <v>937MESG 10</v>
          </cell>
          <cell r="B2660" t="str">
            <v>IFLOW</v>
          </cell>
          <cell r="C2660" t="str">
            <v>N</v>
          </cell>
          <cell r="D2660" t="str">
            <v>BUTTERFLY WAFR 316SS DISC GEAR</v>
          </cell>
          <cell r="E2660" t="str">
            <v>670779712246</v>
          </cell>
          <cell r="F2660" t="str">
            <v>BFLY</v>
          </cell>
          <cell r="H2660">
            <v>2133.12</v>
          </cell>
          <cell r="I2660">
            <v>11</v>
          </cell>
          <cell r="J2660">
            <v>42531</v>
          </cell>
          <cell r="K2660" t="str">
            <v>China</v>
          </cell>
          <cell r="L2660" t="str">
            <v>1</v>
          </cell>
          <cell r="M2660" t="str">
            <v>61.7</v>
          </cell>
        </row>
        <row r="2661">
          <cell r="A2661" t="str">
            <v>937MESG 12</v>
          </cell>
          <cell r="B2661" t="str">
            <v>IFLOW</v>
          </cell>
          <cell r="C2661" t="str">
            <v>N</v>
          </cell>
          <cell r="D2661" t="str">
            <v>BUTTERFLY WAFR 316SS DISC GEAR</v>
          </cell>
          <cell r="E2661" t="str">
            <v>670779712253</v>
          </cell>
          <cell r="F2661" t="str">
            <v>BFLY</v>
          </cell>
          <cell r="H2661">
            <v>3133.35</v>
          </cell>
          <cell r="I2661">
            <v>5</v>
          </cell>
          <cell r="J2661">
            <v>42531</v>
          </cell>
          <cell r="K2661" t="str">
            <v>China</v>
          </cell>
          <cell r="L2661" t="str">
            <v>1</v>
          </cell>
          <cell r="M2661" t="str">
            <v>88.5</v>
          </cell>
        </row>
        <row r="2662">
          <cell r="A2662" t="str">
            <v>937MESG 14</v>
          </cell>
          <cell r="B2662" t="str">
            <v>IFLOW</v>
          </cell>
          <cell r="C2662" t="str">
            <v>N</v>
          </cell>
          <cell r="D2662" t="str">
            <v>BUTTERFLY WAFR 316SS DISC GEAR</v>
          </cell>
          <cell r="E2662" t="str">
            <v>670779712260</v>
          </cell>
          <cell r="F2662" t="str">
            <v>BFLY</v>
          </cell>
          <cell r="H2662">
            <v>4192.8100000000004</v>
          </cell>
          <cell r="I2662">
            <v>0</v>
          </cell>
          <cell r="J2662">
            <v>42531</v>
          </cell>
          <cell r="K2662" t="str">
            <v>China</v>
          </cell>
          <cell r="L2662" t="str">
            <v>1</v>
          </cell>
          <cell r="M2662" t="str">
            <v>117.5</v>
          </cell>
        </row>
        <row r="2663">
          <cell r="A2663" t="str">
            <v>937MESG 16</v>
          </cell>
          <cell r="B2663" t="str">
            <v>IFLOW</v>
          </cell>
          <cell r="C2663" t="str">
            <v>N</v>
          </cell>
          <cell r="D2663" t="str">
            <v>BUTTERFLY WAFR 316SS DISC GEAR</v>
          </cell>
          <cell r="E2663" t="str">
            <v>670779712277</v>
          </cell>
          <cell r="F2663" t="str">
            <v>BFLY</v>
          </cell>
          <cell r="H2663">
            <v>6522.68</v>
          </cell>
          <cell r="I2663">
            <v>0</v>
          </cell>
          <cell r="J2663">
            <v>42531</v>
          </cell>
          <cell r="K2663" t="str">
            <v>China</v>
          </cell>
          <cell r="L2663" t="str">
            <v>1</v>
          </cell>
          <cell r="M2663" t="str">
            <v>227.5</v>
          </cell>
        </row>
        <row r="2664">
          <cell r="A2664" t="str">
            <v>937MESG 18</v>
          </cell>
          <cell r="B2664" t="str">
            <v>IFLOW</v>
          </cell>
          <cell r="C2664" t="str">
            <v>N</v>
          </cell>
          <cell r="D2664" t="str">
            <v>BUTTERFLY WAFR 316SS DISC GEAR</v>
          </cell>
          <cell r="E2664" t="str">
            <v>670779712284</v>
          </cell>
          <cell r="F2664" t="str">
            <v>BFLY</v>
          </cell>
          <cell r="H2664">
            <v>8309.75</v>
          </cell>
          <cell r="I2664">
            <v>0</v>
          </cell>
          <cell r="J2664">
            <v>42531</v>
          </cell>
          <cell r="K2664" t="str">
            <v>China</v>
          </cell>
          <cell r="L2664" t="str">
            <v>1</v>
          </cell>
          <cell r="M2664" t="str">
            <v>269.5</v>
          </cell>
        </row>
        <row r="2665">
          <cell r="A2665" t="str">
            <v>937MESG 2</v>
          </cell>
          <cell r="B2665" t="str">
            <v>IFLOW</v>
          </cell>
          <cell r="C2665" t="str">
            <v>N</v>
          </cell>
          <cell r="D2665" t="str">
            <v>BUTTERFLY WAFR 316SS DISC GEAR</v>
          </cell>
          <cell r="E2665" t="str">
            <v>670779712178</v>
          </cell>
          <cell r="F2665" t="str">
            <v>BFLY</v>
          </cell>
          <cell r="H2665">
            <v>511.96</v>
          </cell>
          <cell r="I2665">
            <v>3</v>
          </cell>
          <cell r="J2665">
            <v>42531</v>
          </cell>
          <cell r="K2665" t="str">
            <v>China</v>
          </cell>
          <cell r="L2665" t="str">
            <v>1</v>
          </cell>
          <cell r="M2665" t="str">
            <v>17</v>
          </cell>
        </row>
        <row r="2666">
          <cell r="A2666" t="str">
            <v>937MESG 20</v>
          </cell>
          <cell r="B2666" t="str">
            <v>IFLOW</v>
          </cell>
          <cell r="C2666" t="str">
            <v>N</v>
          </cell>
          <cell r="D2666" t="str">
            <v>BUTTERFLY WAFR 316SS DISC GEAR</v>
          </cell>
          <cell r="E2666" t="str">
            <v>670779712291</v>
          </cell>
          <cell r="F2666" t="str">
            <v>BFLY</v>
          </cell>
          <cell r="H2666">
            <v>10198.77</v>
          </cell>
          <cell r="I2666">
            <v>0</v>
          </cell>
          <cell r="J2666">
            <v>42531</v>
          </cell>
          <cell r="K2666" t="str">
            <v>China</v>
          </cell>
          <cell r="L2666" t="str">
            <v>1</v>
          </cell>
          <cell r="M2666" t="str">
            <v>358.5</v>
          </cell>
        </row>
        <row r="2667">
          <cell r="A2667" t="str">
            <v>937MESG 2-1/2</v>
          </cell>
          <cell r="B2667" t="str">
            <v>IFLOW</v>
          </cell>
          <cell r="C2667" t="str">
            <v>N</v>
          </cell>
          <cell r="D2667" t="str">
            <v>BUTTERFLY WAFR 316SS DISC GEAR</v>
          </cell>
          <cell r="E2667" t="str">
            <v>670779712185</v>
          </cell>
          <cell r="F2667" t="str">
            <v>BFLY</v>
          </cell>
          <cell r="H2667">
            <v>535.66999999999996</v>
          </cell>
          <cell r="I2667">
            <v>4</v>
          </cell>
          <cell r="J2667">
            <v>42531</v>
          </cell>
          <cell r="K2667" t="str">
            <v>China</v>
          </cell>
          <cell r="L2667" t="str">
            <v>1</v>
          </cell>
          <cell r="M2667" t="str">
            <v>17.2</v>
          </cell>
        </row>
        <row r="2668">
          <cell r="A2668" t="str">
            <v>937MESG 24</v>
          </cell>
          <cell r="B2668" t="str">
            <v>IFLOW</v>
          </cell>
          <cell r="C2668" t="str">
            <v>N</v>
          </cell>
          <cell r="D2668" t="str">
            <v>BUTTERFLY WAFR 316SS DISC GEAR</v>
          </cell>
          <cell r="E2668" t="str">
            <v>670779712307</v>
          </cell>
          <cell r="F2668" t="str">
            <v>BFLY</v>
          </cell>
          <cell r="H2668">
            <v>15761.53</v>
          </cell>
          <cell r="I2668">
            <v>0</v>
          </cell>
          <cell r="J2668">
            <v>42531</v>
          </cell>
          <cell r="K2668" t="str">
            <v>China</v>
          </cell>
          <cell r="L2668" t="str">
            <v>1</v>
          </cell>
          <cell r="M2668" t="str">
            <v>605.5</v>
          </cell>
        </row>
        <row r="2669">
          <cell r="A2669" t="str">
            <v>937MESG 3</v>
          </cell>
          <cell r="B2669" t="str">
            <v>IFLOW</v>
          </cell>
          <cell r="C2669" t="str">
            <v>N</v>
          </cell>
          <cell r="D2669" t="str">
            <v>BUTTERFLY WAFR 316SS DISC GEAR</v>
          </cell>
          <cell r="E2669" t="str">
            <v>670779712192</v>
          </cell>
          <cell r="F2669" t="str">
            <v>BFLY</v>
          </cell>
          <cell r="H2669">
            <v>590.19000000000005</v>
          </cell>
          <cell r="I2669">
            <v>5</v>
          </cell>
          <cell r="J2669">
            <v>42531</v>
          </cell>
          <cell r="K2669" t="str">
            <v>China</v>
          </cell>
          <cell r="L2669" t="str">
            <v>1</v>
          </cell>
          <cell r="M2669" t="str">
            <v>18.6</v>
          </cell>
        </row>
        <row r="2670">
          <cell r="A2670" t="str">
            <v>937MESG 4</v>
          </cell>
          <cell r="B2670" t="str">
            <v>IFLOW</v>
          </cell>
          <cell r="C2670" t="str">
            <v>N</v>
          </cell>
          <cell r="D2670" t="str">
            <v>BUTTERFLY WAFR 316SS DISC GEAR</v>
          </cell>
          <cell r="E2670" t="str">
            <v>670779712208</v>
          </cell>
          <cell r="F2670" t="str">
            <v>BFLY</v>
          </cell>
          <cell r="H2670">
            <v>668.41</v>
          </cell>
          <cell r="I2670">
            <v>10</v>
          </cell>
          <cell r="J2670">
            <v>42531</v>
          </cell>
          <cell r="K2670" t="str">
            <v>China</v>
          </cell>
          <cell r="L2670" t="str">
            <v>1</v>
          </cell>
          <cell r="M2670" t="str">
            <v>22.6</v>
          </cell>
        </row>
        <row r="2671">
          <cell r="A2671" t="str">
            <v>937MESG 5</v>
          </cell>
          <cell r="B2671" t="str">
            <v>IFLOW</v>
          </cell>
          <cell r="C2671" t="str">
            <v>N</v>
          </cell>
          <cell r="D2671" t="str">
            <v>BUTTERFLY WAFR 316SS DISC GEAR</v>
          </cell>
          <cell r="E2671" t="str">
            <v>670779712215</v>
          </cell>
          <cell r="F2671" t="str">
            <v>BFLY</v>
          </cell>
          <cell r="H2671">
            <v>808.26</v>
          </cell>
          <cell r="I2671">
            <v>0</v>
          </cell>
          <cell r="J2671">
            <v>42531</v>
          </cell>
          <cell r="K2671" t="str">
            <v>China</v>
          </cell>
          <cell r="L2671" t="str">
            <v>1</v>
          </cell>
          <cell r="M2671" t="str">
            <v>25.6</v>
          </cell>
        </row>
        <row r="2672">
          <cell r="A2672" t="str">
            <v>937MESG 6</v>
          </cell>
          <cell r="B2672" t="str">
            <v>IFLOW</v>
          </cell>
          <cell r="C2672" t="str">
            <v>N</v>
          </cell>
          <cell r="D2672" t="str">
            <v>BUTTERFLY WAFR 316SS DISC GEAR</v>
          </cell>
          <cell r="E2672" t="str">
            <v>670779712222</v>
          </cell>
          <cell r="F2672" t="str">
            <v>BFLY</v>
          </cell>
          <cell r="H2672">
            <v>926.74</v>
          </cell>
          <cell r="I2672">
            <v>4</v>
          </cell>
          <cell r="J2672">
            <v>42531</v>
          </cell>
          <cell r="K2672" t="str">
            <v>China</v>
          </cell>
          <cell r="L2672" t="str">
            <v>1</v>
          </cell>
          <cell r="M2672" t="str">
            <v>26.6</v>
          </cell>
        </row>
        <row r="2673">
          <cell r="A2673" t="str">
            <v>937MESG 8</v>
          </cell>
          <cell r="B2673" t="str">
            <v>IFLOW</v>
          </cell>
          <cell r="C2673" t="str">
            <v>N</v>
          </cell>
          <cell r="D2673" t="str">
            <v>BUTTERFLY WAFR 316SS DISC GEAR</v>
          </cell>
          <cell r="E2673" t="str">
            <v>670779712239</v>
          </cell>
          <cell r="F2673" t="str">
            <v>BFLY</v>
          </cell>
          <cell r="H2673">
            <v>1308.3399999999999</v>
          </cell>
          <cell r="I2673">
            <v>10</v>
          </cell>
          <cell r="J2673">
            <v>42531</v>
          </cell>
          <cell r="K2673" t="str">
            <v>China</v>
          </cell>
          <cell r="L2673" t="str">
            <v>1</v>
          </cell>
          <cell r="M2673" t="str">
            <v>46.9</v>
          </cell>
        </row>
        <row r="2674">
          <cell r="A2674" t="str">
            <v>937MESL 10</v>
          </cell>
          <cell r="B2674" t="str">
            <v>IFLOW</v>
          </cell>
          <cell r="C2674" t="str">
            <v>N</v>
          </cell>
          <cell r="D2674" t="str">
            <v>BUTTERFLY WAFER 316SS DISC LVR</v>
          </cell>
          <cell r="E2674" t="str">
            <v>670779712383</v>
          </cell>
          <cell r="F2674" t="str">
            <v>BFLY</v>
          </cell>
          <cell r="H2674">
            <v>1687.55</v>
          </cell>
          <cell r="I2674">
            <v>14</v>
          </cell>
          <cell r="J2674">
            <v>42531</v>
          </cell>
          <cell r="K2674" t="str">
            <v>China</v>
          </cell>
          <cell r="L2674" t="str">
            <v>1</v>
          </cell>
          <cell r="M2674" t="str">
            <v>46</v>
          </cell>
        </row>
        <row r="2675">
          <cell r="A2675" t="str">
            <v>937MESL 12</v>
          </cell>
          <cell r="B2675" t="str">
            <v>IFLOW</v>
          </cell>
          <cell r="C2675" t="str">
            <v>N</v>
          </cell>
          <cell r="D2675" t="str">
            <v>BUTTERFLY WAFER 316SS DISC LVR</v>
          </cell>
          <cell r="E2675" t="str">
            <v>670779712390</v>
          </cell>
          <cell r="F2675" t="str">
            <v>BFLY</v>
          </cell>
          <cell r="H2675">
            <v>2609.5500000000002</v>
          </cell>
          <cell r="I2675">
            <v>3</v>
          </cell>
          <cell r="J2675">
            <v>42531</v>
          </cell>
          <cell r="K2675" t="str">
            <v>China</v>
          </cell>
          <cell r="L2675" t="str">
            <v>1</v>
          </cell>
          <cell r="M2675" t="str">
            <v>69</v>
          </cell>
        </row>
        <row r="2676">
          <cell r="A2676" t="str">
            <v>937MESL 2</v>
          </cell>
          <cell r="B2676" t="str">
            <v>IFLOW</v>
          </cell>
          <cell r="C2676" t="str">
            <v>N</v>
          </cell>
          <cell r="D2676" t="str">
            <v>BUTTERFLY WAFER 316SS DISC LVR</v>
          </cell>
          <cell r="E2676" t="str">
            <v>670779712314</v>
          </cell>
          <cell r="F2676" t="str">
            <v>BFLY</v>
          </cell>
          <cell r="H2676">
            <v>218.05</v>
          </cell>
          <cell r="I2676">
            <v>15</v>
          </cell>
          <cell r="J2676">
            <v>42531</v>
          </cell>
          <cell r="K2676" t="str">
            <v>China</v>
          </cell>
          <cell r="L2676" t="str">
            <v>1</v>
          </cell>
          <cell r="M2676" t="str">
            <v>7.6</v>
          </cell>
        </row>
        <row r="2677">
          <cell r="A2677" t="str">
            <v>937MESL 2-1/2</v>
          </cell>
          <cell r="B2677" t="str">
            <v>IFLOW</v>
          </cell>
          <cell r="C2677" t="str">
            <v>N</v>
          </cell>
          <cell r="D2677" t="str">
            <v>BUTTERFLY WAFER 316SS DISC LVR</v>
          </cell>
          <cell r="E2677" t="str">
            <v>670779712321</v>
          </cell>
          <cell r="F2677" t="str">
            <v>BFLY</v>
          </cell>
          <cell r="H2677">
            <v>244.14</v>
          </cell>
          <cell r="I2677">
            <v>39</v>
          </cell>
          <cell r="J2677">
            <v>42531</v>
          </cell>
          <cell r="K2677" t="str">
            <v>China</v>
          </cell>
          <cell r="L2677" t="str">
            <v>1</v>
          </cell>
          <cell r="M2677" t="str">
            <v>9.4</v>
          </cell>
        </row>
        <row r="2678">
          <cell r="A2678" t="str">
            <v>937MESL 3</v>
          </cell>
          <cell r="B2678" t="str">
            <v>IFLOW</v>
          </cell>
          <cell r="C2678" t="str">
            <v>N</v>
          </cell>
          <cell r="D2678" t="str">
            <v>BUTTERFLY WAFER 316SS DISC LVR</v>
          </cell>
          <cell r="E2678" t="str">
            <v>670779712338</v>
          </cell>
          <cell r="F2678" t="str">
            <v>BFLY</v>
          </cell>
          <cell r="H2678">
            <v>289.18</v>
          </cell>
          <cell r="I2678">
            <v>35</v>
          </cell>
          <cell r="J2678">
            <v>42531</v>
          </cell>
          <cell r="K2678" t="str">
            <v>China</v>
          </cell>
          <cell r="L2678" t="str">
            <v>1</v>
          </cell>
          <cell r="M2678" t="str">
            <v>10.2</v>
          </cell>
        </row>
        <row r="2679">
          <cell r="A2679" t="str">
            <v>937MESL 4</v>
          </cell>
          <cell r="B2679" t="str">
            <v>IFLOW</v>
          </cell>
          <cell r="C2679" t="str">
            <v>N</v>
          </cell>
          <cell r="D2679" t="str">
            <v>BUTTERFLY WAFER 316SS DISC LVR</v>
          </cell>
          <cell r="E2679" t="str">
            <v>670779712345</v>
          </cell>
          <cell r="F2679" t="str">
            <v>BFLY</v>
          </cell>
          <cell r="H2679">
            <v>381.61</v>
          </cell>
          <cell r="I2679">
            <v>18</v>
          </cell>
          <cell r="J2679">
            <v>42531</v>
          </cell>
          <cell r="K2679" t="str">
            <v>China</v>
          </cell>
          <cell r="L2679" t="str">
            <v>1</v>
          </cell>
          <cell r="M2679" t="str">
            <v>12.2</v>
          </cell>
        </row>
        <row r="2680">
          <cell r="A2680" t="str">
            <v>937MESL 5</v>
          </cell>
          <cell r="B2680" t="str">
            <v>IFLOW</v>
          </cell>
          <cell r="C2680" t="str">
            <v>N</v>
          </cell>
          <cell r="D2680" t="str">
            <v>BUTTERFLY WAFER 316SS DISC LVR</v>
          </cell>
          <cell r="E2680" t="str">
            <v>670779712352</v>
          </cell>
          <cell r="F2680" t="str">
            <v>BFLY</v>
          </cell>
          <cell r="H2680">
            <v>485.88</v>
          </cell>
          <cell r="I2680">
            <v>15</v>
          </cell>
          <cell r="J2680">
            <v>42531</v>
          </cell>
          <cell r="K2680" t="str">
            <v>China</v>
          </cell>
          <cell r="L2680" t="str">
            <v>1</v>
          </cell>
          <cell r="M2680" t="str">
            <v>18.6</v>
          </cell>
        </row>
        <row r="2681">
          <cell r="A2681" t="str">
            <v>937MESL 6</v>
          </cell>
          <cell r="B2681" t="str">
            <v>IFLOW</v>
          </cell>
          <cell r="C2681" t="str">
            <v>N</v>
          </cell>
          <cell r="D2681" t="str">
            <v>BUTTERFLY WAFER 316SS DISC LVR</v>
          </cell>
          <cell r="E2681" t="str">
            <v>670779712369</v>
          </cell>
          <cell r="F2681" t="str">
            <v>BFLY</v>
          </cell>
          <cell r="H2681">
            <v>654.16</v>
          </cell>
          <cell r="I2681">
            <v>27</v>
          </cell>
          <cell r="J2681">
            <v>42531</v>
          </cell>
          <cell r="K2681" t="str">
            <v>China</v>
          </cell>
          <cell r="L2681" t="str">
            <v>1</v>
          </cell>
          <cell r="M2681" t="str">
            <v>19</v>
          </cell>
        </row>
        <row r="2682">
          <cell r="A2682" t="str">
            <v>937MESL 8</v>
          </cell>
          <cell r="B2682" t="str">
            <v>IFLOW</v>
          </cell>
          <cell r="C2682" t="str">
            <v>N</v>
          </cell>
          <cell r="D2682" t="str">
            <v>BUTTERFLY WAFER 316SS DISC LVR</v>
          </cell>
          <cell r="E2682" t="str">
            <v>670779712376</v>
          </cell>
          <cell r="F2682" t="str">
            <v>BFLY</v>
          </cell>
          <cell r="H2682">
            <v>1023.91</v>
          </cell>
          <cell r="I2682">
            <v>89</v>
          </cell>
          <cell r="J2682">
            <v>42531</v>
          </cell>
          <cell r="K2682" t="str">
            <v>China</v>
          </cell>
          <cell r="L2682" t="str">
            <v>1</v>
          </cell>
          <cell r="M2682" t="str">
            <v>32</v>
          </cell>
        </row>
        <row r="2683">
          <cell r="A2683" t="str">
            <v>938BESG 10</v>
          </cell>
          <cell r="B2683" t="str">
            <v>IFLOW</v>
          </cell>
          <cell r="C2683" t="str">
            <v>N</v>
          </cell>
          <cell r="D2683" t="str">
            <v>BUTTERFLY LUG BRNZ DISC GEAR</v>
          </cell>
          <cell r="E2683" t="str">
            <v>670779941103</v>
          </cell>
          <cell r="F2683" t="str">
            <v>BFLY</v>
          </cell>
          <cell r="G2683" t="str">
            <v>IRON</v>
          </cell>
          <cell r="H2683">
            <v>2028.26</v>
          </cell>
          <cell r="I2683">
            <v>17</v>
          </cell>
          <cell r="J2683">
            <v>40476</v>
          </cell>
          <cell r="K2683" t="str">
            <v>China</v>
          </cell>
          <cell r="L2683" t="str">
            <v>1</v>
          </cell>
          <cell r="M2683" t="str">
            <v>74.5</v>
          </cell>
        </row>
        <row r="2684">
          <cell r="A2684" t="str">
            <v>938BESG 12</v>
          </cell>
          <cell r="B2684" t="str">
            <v>IFLOW</v>
          </cell>
          <cell r="C2684" t="str">
            <v>N</v>
          </cell>
          <cell r="D2684" t="str">
            <v>BUTTERFLY LUG BRNZ DISC GEAR</v>
          </cell>
          <cell r="E2684" t="str">
            <v>670779941127</v>
          </cell>
          <cell r="F2684" t="str">
            <v>BFLY</v>
          </cell>
          <cell r="G2684" t="str">
            <v>IRON</v>
          </cell>
          <cell r="H2684">
            <v>3063.56</v>
          </cell>
          <cell r="I2684">
            <v>20</v>
          </cell>
          <cell r="J2684">
            <v>40476</v>
          </cell>
          <cell r="K2684" t="str">
            <v>China</v>
          </cell>
          <cell r="L2684" t="str">
            <v>1</v>
          </cell>
          <cell r="M2684" t="str">
            <v>119.5</v>
          </cell>
        </row>
        <row r="2685">
          <cell r="A2685" t="str">
            <v>938BESG 14</v>
          </cell>
          <cell r="B2685" t="str">
            <v>IFLOW</v>
          </cell>
          <cell r="C2685" t="str">
            <v>N</v>
          </cell>
          <cell r="D2685" t="str">
            <v>BUTTERFLY LUG BRNZ DISC GEAR</v>
          </cell>
          <cell r="E2685" t="str">
            <v>670779941141</v>
          </cell>
          <cell r="F2685" t="str">
            <v>BFLY</v>
          </cell>
          <cell r="G2685" t="str">
            <v>IRON</v>
          </cell>
          <cell r="H2685">
            <v>4260.59</v>
          </cell>
          <cell r="I2685">
            <v>26</v>
          </cell>
          <cell r="J2685">
            <v>40476</v>
          </cell>
          <cell r="K2685" t="str">
            <v>China</v>
          </cell>
          <cell r="L2685" t="str">
            <v>1</v>
          </cell>
          <cell r="M2685" t="str">
            <v>171.5</v>
          </cell>
        </row>
        <row r="2686">
          <cell r="A2686" t="str">
            <v>938BESG 16</v>
          </cell>
          <cell r="B2686" t="str">
            <v>IFLOW</v>
          </cell>
          <cell r="C2686" t="str">
            <v>N</v>
          </cell>
          <cell r="D2686" t="str">
            <v>BUTTERFLY LUG BRNZ DISC GEAR</v>
          </cell>
          <cell r="E2686" t="str">
            <v>670779941165</v>
          </cell>
          <cell r="F2686" t="str">
            <v>BFLY</v>
          </cell>
          <cell r="G2686" t="str">
            <v>IRON</v>
          </cell>
          <cell r="H2686">
            <v>6492.93</v>
          </cell>
          <cell r="I2686">
            <v>9</v>
          </cell>
          <cell r="J2686">
            <v>40476</v>
          </cell>
          <cell r="K2686" t="str">
            <v>China</v>
          </cell>
          <cell r="L2686" t="str">
            <v>1</v>
          </cell>
          <cell r="M2686" t="str">
            <v>283.5</v>
          </cell>
        </row>
        <row r="2687">
          <cell r="A2687" t="str">
            <v>938BESG 18</v>
          </cell>
          <cell r="B2687" t="str">
            <v>IFLOW</v>
          </cell>
          <cell r="C2687" t="str">
            <v>N</v>
          </cell>
          <cell r="D2687" t="str">
            <v>BUTTERFLY LUG BRNZ DISC GEAR</v>
          </cell>
          <cell r="E2687" t="str">
            <v>670779941189</v>
          </cell>
          <cell r="F2687" t="str">
            <v>BFLY</v>
          </cell>
          <cell r="G2687" t="str">
            <v>IRON</v>
          </cell>
          <cell r="H2687">
            <v>9897.42</v>
          </cell>
          <cell r="I2687">
            <v>5</v>
          </cell>
          <cell r="J2687">
            <v>40476</v>
          </cell>
          <cell r="K2687" t="str">
            <v>China</v>
          </cell>
          <cell r="L2687" t="str">
            <v>1</v>
          </cell>
          <cell r="M2687" t="str">
            <v>350.5</v>
          </cell>
        </row>
        <row r="2688">
          <cell r="A2688" t="str">
            <v>938BESG 2</v>
          </cell>
          <cell r="B2688" t="str">
            <v>IFLOW</v>
          </cell>
          <cell r="C2688" t="str">
            <v>N</v>
          </cell>
          <cell r="D2688" t="str">
            <v>BUTTERFLY LUG BRNZ DISC GEAR</v>
          </cell>
          <cell r="E2688" t="str">
            <v>670779941202</v>
          </cell>
          <cell r="F2688" t="str">
            <v>BFLY</v>
          </cell>
          <cell r="G2688" t="str">
            <v>IRON</v>
          </cell>
          <cell r="H2688">
            <v>662.02</v>
          </cell>
          <cell r="I2688">
            <v>2</v>
          </cell>
          <cell r="J2688">
            <v>40476</v>
          </cell>
          <cell r="K2688" t="str">
            <v>China</v>
          </cell>
          <cell r="L2688" t="str">
            <v>1</v>
          </cell>
          <cell r="M2688" t="str">
            <v>18.2</v>
          </cell>
        </row>
        <row r="2689">
          <cell r="A2689" t="str">
            <v>938BESG 20</v>
          </cell>
          <cell r="B2689" t="str">
            <v>IFLOW</v>
          </cell>
          <cell r="C2689" t="str">
            <v>N</v>
          </cell>
          <cell r="D2689" t="str">
            <v>BUTTERFLY LUG BRNZ DISC GEAR</v>
          </cell>
          <cell r="E2689" t="str">
            <v>670779941226</v>
          </cell>
          <cell r="F2689" t="str">
            <v>BFLY</v>
          </cell>
          <cell r="G2689" t="str">
            <v>IRON</v>
          </cell>
          <cell r="H2689">
            <v>11248.75</v>
          </cell>
          <cell r="I2689">
            <v>0</v>
          </cell>
          <cell r="J2689">
            <v>40476</v>
          </cell>
          <cell r="K2689" t="str">
            <v>China</v>
          </cell>
          <cell r="L2689" t="str">
            <v>1</v>
          </cell>
          <cell r="M2689" t="str">
            <v>424.5</v>
          </cell>
        </row>
        <row r="2690">
          <cell r="A2690" t="str">
            <v>938BESG 2-1/2</v>
          </cell>
          <cell r="B2690" t="str">
            <v>IFLOW</v>
          </cell>
          <cell r="C2690" t="str">
            <v>N</v>
          </cell>
          <cell r="D2690" t="str">
            <v>BUTTERFLY LUG BRNZ DISC GEAR</v>
          </cell>
          <cell r="E2690" t="str">
            <v>670779941257</v>
          </cell>
          <cell r="F2690" t="str">
            <v>BFLY</v>
          </cell>
          <cell r="G2690" t="str">
            <v>IRON</v>
          </cell>
          <cell r="H2690">
            <v>662.02</v>
          </cell>
          <cell r="I2690">
            <v>1</v>
          </cell>
          <cell r="J2690">
            <v>40476</v>
          </cell>
          <cell r="K2690" t="str">
            <v>China</v>
          </cell>
          <cell r="L2690" t="str">
            <v>1</v>
          </cell>
          <cell r="M2690" t="str">
            <v>19.4</v>
          </cell>
        </row>
        <row r="2691">
          <cell r="A2691" t="str">
            <v>938BESG 24</v>
          </cell>
          <cell r="B2691" t="str">
            <v>IFLOW</v>
          </cell>
          <cell r="C2691" t="str">
            <v>N</v>
          </cell>
          <cell r="D2691" t="str">
            <v>BUTTERFLY LUG BRNZ DISC GEAR</v>
          </cell>
          <cell r="E2691" t="str">
            <v>670779941240</v>
          </cell>
          <cell r="F2691" t="str">
            <v>BFLY</v>
          </cell>
          <cell r="G2691" t="str">
            <v>IRON</v>
          </cell>
          <cell r="H2691">
            <v>17724.25</v>
          </cell>
          <cell r="I2691">
            <v>0</v>
          </cell>
          <cell r="J2691">
            <v>40476</v>
          </cell>
          <cell r="K2691" t="str">
            <v>China</v>
          </cell>
          <cell r="L2691" t="str">
            <v>1</v>
          </cell>
          <cell r="M2691" t="str">
            <v>639.5</v>
          </cell>
        </row>
        <row r="2692">
          <cell r="A2692" t="str">
            <v>938BESG 3</v>
          </cell>
          <cell r="B2692" t="str">
            <v>IFLOW</v>
          </cell>
          <cell r="C2692" t="str">
            <v>N</v>
          </cell>
          <cell r="D2692" t="str">
            <v>BUTTERFLY LUG BRNZ DISC GEAR</v>
          </cell>
          <cell r="E2692" t="str">
            <v>670779941301</v>
          </cell>
          <cell r="F2692" t="str">
            <v>BFLY</v>
          </cell>
          <cell r="G2692" t="str">
            <v>IRON</v>
          </cell>
          <cell r="H2692">
            <v>684.39</v>
          </cell>
          <cell r="I2692">
            <v>3</v>
          </cell>
          <cell r="J2692">
            <v>40476</v>
          </cell>
          <cell r="K2692" t="str">
            <v>China</v>
          </cell>
          <cell r="L2692" t="str">
            <v>1</v>
          </cell>
          <cell r="M2692" t="str">
            <v>19.8</v>
          </cell>
        </row>
        <row r="2693">
          <cell r="A2693" t="str">
            <v>938BESG 4</v>
          </cell>
          <cell r="B2693" t="str">
            <v>IFLOW</v>
          </cell>
          <cell r="C2693" t="str">
            <v>N</v>
          </cell>
          <cell r="D2693" t="str">
            <v>BUTTERFLY LUG BRNZ DISC GEAR</v>
          </cell>
          <cell r="E2693" t="str">
            <v>670779941400</v>
          </cell>
          <cell r="F2693" t="str">
            <v>BFLY</v>
          </cell>
          <cell r="G2693" t="str">
            <v>IRON</v>
          </cell>
          <cell r="H2693">
            <v>754.05</v>
          </cell>
          <cell r="I2693">
            <v>24</v>
          </cell>
          <cell r="J2693">
            <v>40476</v>
          </cell>
          <cell r="K2693" t="str">
            <v>China</v>
          </cell>
          <cell r="L2693" t="str">
            <v>1</v>
          </cell>
          <cell r="M2693" t="str">
            <v>25.8</v>
          </cell>
        </row>
        <row r="2694">
          <cell r="A2694" t="str">
            <v>938BESG 5</v>
          </cell>
          <cell r="B2694" t="str">
            <v>IFLOW</v>
          </cell>
          <cell r="C2694" t="str">
            <v>N</v>
          </cell>
          <cell r="D2694" t="str">
            <v>BUTTERFLY LUG BRNZ DISC GEAR</v>
          </cell>
          <cell r="E2694" t="str">
            <v>670779941509</v>
          </cell>
          <cell r="F2694" t="str">
            <v>BFLY</v>
          </cell>
          <cell r="G2694" t="str">
            <v>IRON</v>
          </cell>
          <cell r="H2694">
            <v>863.56</v>
          </cell>
          <cell r="I2694">
            <v>4</v>
          </cell>
          <cell r="J2694">
            <v>40476</v>
          </cell>
          <cell r="K2694" t="str">
            <v>China</v>
          </cell>
          <cell r="L2694" t="str">
            <v>1</v>
          </cell>
          <cell r="M2694" t="str">
            <v>29.8</v>
          </cell>
        </row>
        <row r="2695">
          <cell r="A2695" t="str">
            <v>938BESG 6</v>
          </cell>
          <cell r="B2695" t="str">
            <v>IFLOW</v>
          </cell>
          <cell r="C2695" t="str">
            <v>N</v>
          </cell>
          <cell r="D2695" t="str">
            <v>BUTTERFLY LUG BRNZ DISC GEAR</v>
          </cell>
          <cell r="E2695" t="str">
            <v>670779941608</v>
          </cell>
          <cell r="F2695" t="str">
            <v>BFLY</v>
          </cell>
          <cell r="G2695" t="str">
            <v>IRON</v>
          </cell>
          <cell r="H2695">
            <v>935.75</v>
          </cell>
          <cell r="I2695">
            <v>24</v>
          </cell>
          <cell r="J2695">
            <v>40476</v>
          </cell>
          <cell r="K2695" t="str">
            <v>China</v>
          </cell>
          <cell r="L2695" t="str">
            <v>1</v>
          </cell>
          <cell r="M2695" t="str">
            <v>33.2</v>
          </cell>
        </row>
        <row r="2696">
          <cell r="A2696" t="str">
            <v>938BESG 8</v>
          </cell>
          <cell r="B2696" t="str">
            <v>IFLOW</v>
          </cell>
          <cell r="C2696" t="str">
            <v>N</v>
          </cell>
          <cell r="D2696" t="str">
            <v>BUTTERFLY LUG BRNZ DISC GEAR</v>
          </cell>
          <cell r="E2696" t="str">
            <v>670779941806</v>
          </cell>
          <cell r="F2696" t="str">
            <v>BFLY</v>
          </cell>
          <cell r="G2696" t="str">
            <v>IRON</v>
          </cell>
          <cell r="H2696">
            <v>1445.92</v>
          </cell>
          <cell r="I2696">
            <v>51</v>
          </cell>
          <cell r="J2696">
            <v>40476</v>
          </cell>
          <cell r="K2696" t="str">
            <v>China</v>
          </cell>
          <cell r="L2696" t="str">
            <v>1</v>
          </cell>
          <cell r="M2696" t="str">
            <v>58.5</v>
          </cell>
        </row>
        <row r="2697">
          <cell r="A2697" t="str">
            <v>938BESGAB 10</v>
          </cell>
          <cell r="B2697" t="str">
            <v>IFLOW</v>
          </cell>
          <cell r="C2697" t="str">
            <v>N</v>
          </cell>
          <cell r="D2697" t="str">
            <v>AB BUTTERFLY LUG BRNZ DISC LVR</v>
          </cell>
          <cell r="E2697" t="str">
            <v>670779714158</v>
          </cell>
          <cell r="F2697" t="str">
            <v>BFLY</v>
          </cell>
          <cell r="G2697" t="str">
            <v>IRON</v>
          </cell>
          <cell r="H2697">
            <v>2231.1</v>
          </cell>
          <cell r="I2697">
            <v>14</v>
          </cell>
          <cell r="J2697">
            <v>42690</v>
          </cell>
          <cell r="K2697" t="str">
            <v>China</v>
          </cell>
          <cell r="L2697" t="str">
            <v>1</v>
          </cell>
          <cell r="M2697" t="str">
            <v>72.69</v>
          </cell>
        </row>
        <row r="2698">
          <cell r="A2698" t="str">
            <v>938BESGAB 12</v>
          </cell>
          <cell r="B2698" t="str">
            <v>IFLOW</v>
          </cell>
          <cell r="C2698" t="str">
            <v>N</v>
          </cell>
          <cell r="D2698" t="str">
            <v>AB BUTTERFLY LUG BRNZDISC GEAR</v>
          </cell>
          <cell r="E2698" t="str">
            <v>670779714165</v>
          </cell>
          <cell r="F2698" t="str">
            <v>BFLY</v>
          </cell>
          <cell r="G2698" t="str">
            <v>IRON</v>
          </cell>
          <cell r="H2698">
            <v>3366.92</v>
          </cell>
          <cell r="I2698">
            <v>14</v>
          </cell>
          <cell r="J2698">
            <v>42867</v>
          </cell>
          <cell r="K2698" t="str">
            <v>China</v>
          </cell>
          <cell r="L2698" t="str">
            <v>1</v>
          </cell>
          <cell r="M2698" t="str">
            <v>0</v>
          </cell>
        </row>
        <row r="2699">
          <cell r="A2699" t="str">
            <v>938BESGAB 14</v>
          </cell>
          <cell r="B2699" t="str">
            <v>IFLOW</v>
          </cell>
          <cell r="C2699" t="str">
            <v>N</v>
          </cell>
          <cell r="D2699" t="str">
            <v>AB BUTTRFLY LUG BRNZ DISC GEAR</v>
          </cell>
          <cell r="E2699" t="str">
            <v>670779725925</v>
          </cell>
          <cell r="F2699" t="str">
            <v>BFLY</v>
          </cell>
          <cell r="G2699" t="str">
            <v>IRON</v>
          </cell>
          <cell r="H2699">
            <v>4686.6499999999996</v>
          </cell>
          <cell r="I2699">
            <v>3</v>
          </cell>
          <cell r="J2699">
            <v>42706</v>
          </cell>
          <cell r="K2699" t="str">
            <v>China</v>
          </cell>
          <cell r="L2699" t="str">
            <v>1</v>
          </cell>
          <cell r="M2699" t="str">
            <v>166.74</v>
          </cell>
        </row>
        <row r="2700">
          <cell r="A2700" t="str">
            <v>938BESGAB 3</v>
          </cell>
          <cell r="B2700" t="str">
            <v>IFLOW</v>
          </cell>
          <cell r="C2700" t="str">
            <v>N</v>
          </cell>
          <cell r="D2700" t="str">
            <v>AB BUTTRFLY LUG BRNZ DISC GEAR</v>
          </cell>
          <cell r="E2700" t="str">
            <v>670779725895</v>
          </cell>
          <cell r="F2700" t="str">
            <v>BFLY</v>
          </cell>
          <cell r="G2700" t="str">
            <v>IRON</v>
          </cell>
          <cell r="H2700">
            <v>672.18</v>
          </cell>
          <cell r="I2700">
            <v>0</v>
          </cell>
          <cell r="J2700">
            <v>44308</v>
          </cell>
          <cell r="K2700" t="str">
            <v>China</v>
          </cell>
          <cell r="L2700" t="str">
            <v>1</v>
          </cell>
          <cell r="M2700" t="str">
            <v>20</v>
          </cell>
        </row>
        <row r="2701">
          <cell r="A2701" t="str">
            <v>938BESGAB 4</v>
          </cell>
          <cell r="B2701" t="str">
            <v>IFLOW</v>
          </cell>
          <cell r="C2701" t="str">
            <v>N</v>
          </cell>
          <cell r="D2701" t="str">
            <v>AB BUTTRFLY LUG BRNZ DISC GEAR</v>
          </cell>
          <cell r="E2701" t="str">
            <v>670779725901</v>
          </cell>
          <cell r="F2701" t="str">
            <v>BFLY</v>
          </cell>
          <cell r="G2701" t="str">
            <v>IRON</v>
          </cell>
          <cell r="H2701">
            <v>753.16</v>
          </cell>
          <cell r="I2701">
            <v>0</v>
          </cell>
          <cell r="J2701">
            <v>44308</v>
          </cell>
          <cell r="K2701" t="str">
            <v>China</v>
          </cell>
          <cell r="L2701" t="str">
            <v>1</v>
          </cell>
          <cell r="M2701" t="str">
            <v>26</v>
          </cell>
        </row>
        <row r="2702">
          <cell r="A2702" t="str">
            <v>938BESGAB 5</v>
          </cell>
          <cell r="B2702" t="str">
            <v>IFLOW</v>
          </cell>
          <cell r="C2702" t="str">
            <v>N</v>
          </cell>
          <cell r="D2702" t="str">
            <v>AB BUTTRFLY LUG BRNZ DISC GEAR</v>
          </cell>
          <cell r="E2702" t="str">
            <v>670779725918</v>
          </cell>
          <cell r="F2702" t="str">
            <v>BFLY</v>
          </cell>
          <cell r="G2702" t="str">
            <v>IRON</v>
          </cell>
          <cell r="H2702">
            <v>868</v>
          </cell>
          <cell r="I2702">
            <v>0</v>
          </cell>
          <cell r="J2702">
            <v>44308</v>
          </cell>
          <cell r="K2702" t="str">
            <v>China</v>
          </cell>
          <cell r="L2702" t="str">
            <v>1</v>
          </cell>
          <cell r="M2702" t="str">
            <v>30</v>
          </cell>
        </row>
        <row r="2703">
          <cell r="A2703" t="str">
            <v>938BESGAB 6</v>
          </cell>
          <cell r="B2703" t="str">
            <v>IFLOW</v>
          </cell>
          <cell r="C2703" t="str">
            <v>N</v>
          </cell>
          <cell r="D2703" t="str">
            <v>AB BUTTRFLY LUG BRNZ DISC GEAR</v>
          </cell>
          <cell r="E2703" t="str">
            <v>670779716039</v>
          </cell>
          <cell r="F2703" t="str">
            <v>BFLY</v>
          </cell>
          <cell r="G2703" t="str">
            <v>IRON</v>
          </cell>
          <cell r="H2703">
            <v>1011.77</v>
          </cell>
          <cell r="I2703">
            <v>0</v>
          </cell>
          <cell r="J2703">
            <v>43119</v>
          </cell>
          <cell r="K2703" t="str">
            <v>China</v>
          </cell>
          <cell r="L2703" t="str">
            <v>1</v>
          </cell>
          <cell r="M2703" t="str">
            <v>33</v>
          </cell>
        </row>
        <row r="2704">
          <cell r="A2704" t="str">
            <v>938BESGAB 8</v>
          </cell>
          <cell r="B2704" t="str">
            <v>IFLOW</v>
          </cell>
          <cell r="C2704" t="str">
            <v>N</v>
          </cell>
          <cell r="D2704" t="str">
            <v>AB BUTTRFLY LUG BRNZ DISC GEAR</v>
          </cell>
          <cell r="E2704" t="str">
            <v>670779714172</v>
          </cell>
          <cell r="F2704" t="str">
            <v>BFLY</v>
          </cell>
          <cell r="G2704" t="str">
            <v>IRON</v>
          </cell>
          <cell r="H2704">
            <v>1590.52</v>
          </cell>
          <cell r="I2704">
            <v>29</v>
          </cell>
          <cell r="J2704">
            <v>42706</v>
          </cell>
          <cell r="K2704" t="str">
            <v>China</v>
          </cell>
          <cell r="L2704" t="str">
            <v>1</v>
          </cell>
          <cell r="M2704" t="str">
            <v>57.27</v>
          </cell>
        </row>
        <row r="2705">
          <cell r="A2705" t="str">
            <v>938BESL 10</v>
          </cell>
          <cell r="B2705" t="str">
            <v>IFLOW</v>
          </cell>
          <cell r="C2705" t="str">
            <v>N</v>
          </cell>
          <cell r="D2705" t="str">
            <v>BUTTERFLY LUG BRNZ DISC LVR</v>
          </cell>
          <cell r="E2705" t="str">
            <v>670779940106</v>
          </cell>
          <cell r="F2705" t="str">
            <v>BFLY</v>
          </cell>
          <cell r="G2705" t="str">
            <v>IRON</v>
          </cell>
          <cell r="H2705">
            <v>1886.4</v>
          </cell>
          <cell r="I2705">
            <v>13</v>
          </cell>
          <cell r="J2705">
            <v>40476</v>
          </cell>
          <cell r="K2705" t="str">
            <v>China</v>
          </cell>
          <cell r="L2705" t="str">
            <v>1</v>
          </cell>
          <cell r="M2705" t="str">
            <v>64</v>
          </cell>
        </row>
        <row r="2706">
          <cell r="A2706" t="str">
            <v>938BESL 12</v>
          </cell>
          <cell r="B2706" t="str">
            <v>IFLOW</v>
          </cell>
          <cell r="C2706" t="str">
            <v>N</v>
          </cell>
          <cell r="D2706" t="str">
            <v>BUTTERFLY LUG BRNZ DISC LVR</v>
          </cell>
          <cell r="E2706" t="str">
            <v>670779940120</v>
          </cell>
          <cell r="F2706" t="str">
            <v>BFLY</v>
          </cell>
          <cell r="G2706" t="str">
            <v>IRON</v>
          </cell>
          <cell r="H2706">
            <v>3026.23</v>
          </cell>
          <cell r="I2706">
            <v>7</v>
          </cell>
          <cell r="J2706">
            <v>40476</v>
          </cell>
          <cell r="K2706" t="str">
            <v>China</v>
          </cell>
          <cell r="L2706" t="str">
            <v>1</v>
          </cell>
          <cell r="M2706" t="str">
            <v>101</v>
          </cell>
        </row>
        <row r="2707">
          <cell r="A2707" t="str">
            <v>938BESL 2</v>
          </cell>
          <cell r="B2707" t="str">
            <v>IFLOW</v>
          </cell>
          <cell r="C2707" t="str">
            <v>N</v>
          </cell>
          <cell r="D2707" t="str">
            <v>BUTTERFLY LUG BRNZ DISC LVR</v>
          </cell>
          <cell r="E2707" t="str">
            <v>670779940205</v>
          </cell>
          <cell r="F2707" t="str">
            <v>BFLY</v>
          </cell>
          <cell r="G2707" t="str">
            <v>IRON</v>
          </cell>
          <cell r="H2707">
            <v>241.43</v>
          </cell>
          <cell r="I2707">
            <v>244</v>
          </cell>
          <cell r="J2707">
            <v>40476</v>
          </cell>
          <cell r="K2707" t="str">
            <v>China</v>
          </cell>
          <cell r="L2707" t="str">
            <v>1</v>
          </cell>
          <cell r="M2707" t="str">
            <v>10</v>
          </cell>
        </row>
        <row r="2708">
          <cell r="A2708" t="str">
            <v>938BESL 2-1/2</v>
          </cell>
          <cell r="B2708" t="str">
            <v>IFLOW</v>
          </cell>
          <cell r="C2708" t="str">
            <v>N</v>
          </cell>
          <cell r="D2708" t="str">
            <v>BUTTERFLY LUG BRNZ DISC LVR</v>
          </cell>
          <cell r="E2708" t="str">
            <v>670779940250</v>
          </cell>
          <cell r="F2708" t="str">
            <v>BFLY</v>
          </cell>
          <cell r="G2708" t="str">
            <v>IRON</v>
          </cell>
          <cell r="H2708">
            <v>253.84</v>
          </cell>
          <cell r="I2708">
            <v>286</v>
          </cell>
          <cell r="J2708">
            <v>40476</v>
          </cell>
          <cell r="K2708" t="str">
            <v>China</v>
          </cell>
          <cell r="L2708" t="str">
            <v>1</v>
          </cell>
          <cell r="M2708" t="str">
            <v>11.8</v>
          </cell>
        </row>
        <row r="2709">
          <cell r="A2709" t="str">
            <v>938BESL 3</v>
          </cell>
          <cell r="B2709" t="str">
            <v>IFLOW</v>
          </cell>
          <cell r="C2709" t="str">
            <v>N</v>
          </cell>
          <cell r="D2709" t="str">
            <v>BUTTERFLY LUG BRNZ DISC LVR</v>
          </cell>
          <cell r="E2709" t="str">
            <v>670779940304</v>
          </cell>
          <cell r="F2709" t="str">
            <v>BFLY</v>
          </cell>
          <cell r="G2709" t="str">
            <v>IRON</v>
          </cell>
          <cell r="H2709">
            <v>281.24</v>
          </cell>
          <cell r="I2709">
            <v>448</v>
          </cell>
          <cell r="J2709">
            <v>40476</v>
          </cell>
          <cell r="K2709" t="str">
            <v>China</v>
          </cell>
          <cell r="L2709" t="str">
            <v>1</v>
          </cell>
          <cell r="M2709" t="str">
            <v>12</v>
          </cell>
        </row>
        <row r="2710">
          <cell r="A2710" t="str">
            <v>938BESL 4</v>
          </cell>
          <cell r="B2710" t="str">
            <v>IFLOW</v>
          </cell>
          <cell r="C2710" t="str">
            <v>N</v>
          </cell>
          <cell r="D2710" t="str">
            <v>BUTTERFLY LUG BRNZ DISC LVR</v>
          </cell>
          <cell r="E2710" t="str">
            <v>670779940403</v>
          </cell>
          <cell r="F2710" t="str">
            <v>BFLY</v>
          </cell>
          <cell r="G2710" t="str">
            <v>IRON</v>
          </cell>
          <cell r="H2710">
            <v>442.97</v>
          </cell>
          <cell r="I2710">
            <v>374</v>
          </cell>
          <cell r="J2710">
            <v>40476</v>
          </cell>
          <cell r="K2710" t="str">
            <v>China</v>
          </cell>
          <cell r="L2710" t="str">
            <v>1</v>
          </cell>
          <cell r="M2710" t="str">
            <v>18</v>
          </cell>
        </row>
        <row r="2711">
          <cell r="A2711" t="str">
            <v>938BESL 5</v>
          </cell>
          <cell r="B2711" t="str">
            <v>IFLOW</v>
          </cell>
          <cell r="C2711" t="str">
            <v>N</v>
          </cell>
          <cell r="D2711" t="str">
            <v>BUTTERFLY LUG BRNZ DISC LVR</v>
          </cell>
          <cell r="E2711" t="str">
            <v>670779940502</v>
          </cell>
          <cell r="F2711" t="str">
            <v>BFLY</v>
          </cell>
          <cell r="G2711" t="str">
            <v>IRON</v>
          </cell>
          <cell r="H2711">
            <v>564.94000000000005</v>
          </cell>
          <cell r="I2711">
            <v>26</v>
          </cell>
          <cell r="J2711">
            <v>40476</v>
          </cell>
          <cell r="K2711" t="str">
            <v>China</v>
          </cell>
          <cell r="L2711" t="str">
            <v>1</v>
          </cell>
          <cell r="M2711" t="str">
            <v>22.4</v>
          </cell>
        </row>
        <row r="2712">
          <cell r="A2712" t="str">
            <v>938BESL 6</v>
          </cell>
          <cell r="B2712" t="str">
            <v>IFLOW</v>
          </cell>
          <cell r="C2712" t="str">
            <v>N</v>
          </cell>
          <cell r="D2712" t="str">
            <v>BUTTERFLY LUG BRNZ DISC LVR</v>
          </cell>
          <cell r="E2712" t="str">
            <v>670779940601</v>
          </cell>
          <cell r="F2712" t="str">
            <v>BFLY</v>
          </cell>
          <cell r="G2712" t="str">
            <v>IRON</v>
          </cell>
          <cell r="H2712">
            <v>736.67</v>
          </cell>
          <cell r="I2712">
            <v>87</v>
          </cell>
          <cell r="J2712">
            <v>40476</v>
          </cell>
          <cell r="K2712" t="str">
            <v>China</v>
          </cell>
          <cell r="L2712" t="str">
            <v>1</v>
          </cell>
          <cell r="M2712" t="str">
            <v>26.2</v>
          </cell>
        </row>
        <row r="2713">
          <cell r="A2713" t="str">
            <v>938BESL 8</v>
          </cell>
          <cell r="B2713" t="str">
            <v>IFLOW</v>
          </cell>
          <cell r="C2713" t="str">
            <v>N</v>
          </cell>
          <cell r="D2713" t="str">
            <v>BUTTERFLY LUG BRNZ DISC LVR</v>
          </cell>
          <cell r="E2713" t="str">
            <v>670779940809</v>
          </cell>
          <cell r="F2713" t="str">
            <v>BFLY</v>
          </cell>
          <cell r="G2713" t="str">
            <v>IRON</v>
          </cell>
          <cell r="H2713">
            <v>1211.98</v>
          </cell>
          <cell r="I2713">
            <v>58</v>
          </cell>
          <cell r="J2713">
            <v>40476</v>
          </cell>
          <cell r="K2713" t="str">
            <v>China</v>
          </cell>
          <cell r="L2713" t="str">
            <v>1</v>
          </cell>
          <cell r="M2713" t="str">
            <v>41.6</v>
          </cell>
        </row>
        <row r="2714">
          <cell r="A2714" t="str">
            <v>938BESLAB 10</v>
          </cell>
          <cell r="B2714" t="str">
            <v>IFLOW</v>
          </cell>
          <cell r="C2714" t="str">
            <v>N</v>
          </cell>
          <cell r="D2714" t="str">
            <v>AB BUTTERFLY LUG BRNZ DISC LVR</v>
          </cell>
          <cell r="E2714" t="str">
            <v>670779714066</v>
          </cell>
          <cell r="F2714" t="str">
            <v>BFLY</v>
          </cell>
          <cell r="G2714" t="str">
            <v>IRON</v>
          </cell>
          <cell r="H2714">
            <v>2075.06</v>
          </cell>
          <cell r="I2714">
            <v>40</v>
          </cell>
          <cell r="J2714">
            <v>42688</v>
          </cell>
          <cell r="K2714" t="str">
            <v>China</v>
          </cell>
          <cell r="L2714" t="str">
            <v>1</v>
          </cell>
          <cell r="M2714" t="str">
            <v>56.70</v>
          </cell>
        </row>
        <row r="2715">
          <cell r="A2715" t="str">
            <v>938BESLAB 12</v>
          </cell>
          <cell r="B2715" t="str">
            <v>IFLOW</v>
          </cell>
          <cell r="C2715" t="str">
            <v>N</v>
          </cell>
          <cell r="D2715" t="str">
            <v>AB BUTTERFLY LUG BRNZ DISC LVR</v>
          </cell>
          <cell r="E2715" t="str">
            <v>670779714073</v>
          </cell>
          <cell r="F2715" t="str">
            <v>BFLY</v>
          </cell>
          <cell r="G2715" t="str">
            <v>IRON</v>
          </cell>
          <cell r="H2715">
            <v>3328.83</v>
          </cell>
          <cell r="I2715">
            <v>10</v>
          </cell>
          <cell r="J2715">
            <v>42688</v>
          </cell>
          <cell r="K2715" t="str">
            <v>China</v>
          </cell>
          <cell r="L2715" t="str">
            <v>1</v>
          </cell>
          <cell r="M2715" t="str">
            <v>93.83</v>
          </cell>
        </row>
        <row r="2716">
          <cell r="A2716" t="str">
            <v>938BESLAB 2</v>
          </cell>
          <cell r="B2716" t="str">
            <v>IFLOW</v>
          </cell>
          <cell r="C2716" t="str">
            <v>N</v>
          </cell>
          <cell r="D2716" t="str">
            <v>AB BUTTERFLY LUG BRNZ DISC LVR</v>
          </cell>
          <cell r="E2716" t="str">
            <v>670779714080</v>
          </cell>
          <cell r="F2716" t="str">
            <v>BFLY</v>
          </cell>
          <cell r="G2716" t="str">
            <v>IRON</v>
          </cell>
          <cell r="H2716">
            <v>265.56</v>
          </cell>
          <cell r="I2716">
            <v>538</v>
          </cell>
          <cell r="J2716">
            <v>42688</v>
          </cell>
          <cell r="K2716" t="str">
            <v>China</v>
          </cell>
          <cell r="L2716" t="str">
            <v>1</v>
          </cell>
          <cell r="M2716" t="str">
            <v>10</v>
          </cell>
        </row>
        <row r="2717">
          <cell r="A2717" t="str">
            <v>938BESLAB 2-1/2</v>
          </cell>
          <cell r="B2717" t="str">
            <v>IFLOW</v>
          </cell>
          <cell r="C2717" t="str">
            <v>N</v>
          </cell>
          <cell r="D2717" t="str">
            <v>AB BUTTERFLY LUG BRNZ DISC LVR</v>
          </cell>
          <cell r="E2717" t="str">
            <v>670779714097</v>
          </cell>
          <cell r="F2717" t="str">
            <v>BFLY</v>
          </cell>
          <cell r="G2717" t="str">
            <v>IRON</v>
          </cell>
          <cell r="H2717">
            <v>279.25</v>
          </cell>
          <cell r="I2717">
            <v>183</v>
          </cell>
          <cell r="J2717">
            <v>42688</v>
          </cell>
          <cell r="K2717" t="str">
            <v>China</v>
          </cell>
          <cell r="L2717" t="str">
            <v>1</v>
          </cell>
          <cell r="M2717" t="str">
            <v>11.8</v>
          </cell>
        </row>
        <row r="2718">
          <cell r="A2718" t="str">
            <v>938BESLAB 3</v>
          </cell>
          <cell r="B2718" t="str">
            <v>IFLOW</v>
          </cell>
          <cell r="C2718" t="str">
            <v>N</v>
          </cell>
          <cell r="D2718" t="str">
            <v>AB BUTTERFLY LUG BRNZ DISC LVR</v>
          </cell>
          <cell r="E2718" t="str">
            <v>670779714103</v>
          </cell>
          <cell r="F2718" t="str">
            <v>BFLY</v>
          </cell>
          <cell r="G2718" t="str">
            <v>IRON</v>
          </cell>
          <cell r="H2718">
            <v>309.37</v>
          </cell>
          <cell r="I2718">
            <v>85</v>
          </cell>
          <cell r="J2718">
            <v>42688</v>
          </cell>
          <cell r="K2718" t="str">
            <v>China</v>
          </cell>
          <cell r="L2718" t="str">
            <v>1</v>
          </cell>
          <cell r="M2718" t="str">
            <v>12</v>
          </cell>
        </row>
        <row r="2719">
          <cell r="A2719" t="str">
            <v>938BESLAB 4</v>
          </cell>
          <cell r="B2719" t="str">
            <v>IFLOW</v>
          </cell>
          <cell r="C2719" t="str">
            <v>N</v>
          </cell>
          <cell r="D2719" t="str">
            <v>AB BUTTERFLY LUG BRNZ DISC LVR</v>
          </cell>
          <cell r="E2719" t="str">
            <v>670779714110</v>
          </cell>
          <cell r="F2719" t="str">
            <v>BFLY</v>
          </cell>
          <cell r="G2719" t="str">
            <v>IRON</v>
          </cell>
          <cell r="H2719">
            <v>487.27</v>
          </cell>
          <cell r="I2719">
            <v>72</v>
          </cell>
          <cell r="J2719">
            <v>42688</v>
          </cell>
          <cell r="K2719" t="str">
            <v>China</v>
          </cell>
          <cell r="L2719" t="str">
            <v>1</v>
          </cell>
          <cell r="M2719" t="str">
            <v>18</v>
          </cell>
        </row>
        <row r="2720">
          <cell r="A2720" t="str">
            <v>938BESLAB 5</v>
          </cell>
          <cell r="B2720" t="str">
            <v>IFLOW</v>
          </cell>
          <cell r="C2720" t="str">
            <v>N</v>
          </cell>
          <cell r="D2720" t="str">
            <v>AB BUTTERFLY LUG BRNZ DISC LVR</v>
          </cell>
          <cell r="E2720" t="str">
            <v>670779714127</v>
          </cell>
          <cell r="F2720" t="str">
            <v>BFLY</v>
          </cell>
          <cell r="G2720" t="str">
            <v>IRON</v>
          </cell>
          <cell r="H2720">
            <v>621.46</v>
          </cell>
          <cell r="I2720">
            <v>25</v>
          </cell>
          <cell r="J2720">
            <v>42688</v>
          </cell>
          <cell r="K2720" t="str">
            <v>China</v>
          </cell>
          <cell r="L2720" t="str">
            <v>1</v>
          </cell>
          <cell r="M2720" t="str">
            <v>22.4</v>
          </cell>
        </row>
        <row r="2721">
          <cell r="A2721" t="str">
            <v>938BESLAB 6</v>
          </cell>
          <cell r="B2721" t="str">
            <v>IFLOW</v>
          </cell>
          <cell r="C2721" t="str">
            <v>N</v>
          </cell>
          <cell r="D2721" t="str">
            <v>AB BUTTERFLY LUG BRNZ DISC LVR</v>
          </cell>
          <cell r="E2721" t="str">
            <v>670779714134</v>
          </cell>
          <cell r="F2721" t="str">
            <v>BFLY</v>
          </cell>
          <cell r="G2721" t="str">
            <v>IRON</v>
          </cell>
          <cell r="H2721">
            <v>810.32</v>
          </cell>
          <cell r="I2721">
            <v>107</v>
          </cell>
          <cell r="J2721">
            <v>42688</v>
          </cell>
          <cell r="K2721" t="str">
            <v>China</v>
          </cell>
          <cell r="L2721" t="str">
            <v>1</v>
          </cell>
          <cell r="M2721" t="str">
            <v>26.2</v>
          </cell>
        </row>
        <row r="2722">
          <cell r="A2722" t="str">
            <v>938BESLAB 8</v>
          </cell>
          <cell r="B2722" t="str">
            <v>IFLOW</v>
          </cell>
          <cell r="C2722" t="str">
            <v>N</v>
          </cell>
          <cell r="D2722" t="str">
            <v>AB BUTTERFLY LUG BRNZ DISC LVR</v>
          </cell>
          <cell r="E2722" t="str">
            <v>670779714141</v>
          </cell>
          <cell r="F2722" t="str">
            <v>BFLY</v>
          </cell>
          <cell r="G2722" t="str">
            <v>IRON</v>
          </cell>
          <cell r="H2722">
            <v>1333.22</v>
          </cell>
          <cell r="I2722">
            <v>57</v>
          </cell>
          <cell r="J2722">
            <v>42688</v>
          </cell>
          <cell r="K2722" t="str">
            <v>China</v>
          </cell>
          <cell r="L2722" t="str">
            <v>1</v>
          </cell>
          <cell r="M2722" t="str">
            <v>41.6</v>
          </cell>
        </row>
        <row r="2723">
          <cell r="A2723" t="str">
            <v>938BESLIN 2-1/2</v>
          </cell>
          <cell r="B2723" t="str">
            <v>IFLOW</v>
          </cell>
          <cell r="C2723" t="str">
            <v>N</v>
          </cell>
          <cell r="D2723" t="str">
            <v>BUTTERFLY LUG BRNZ INFADJ LVR</v>
          </cell>
          <cell r="F2723" t="str">
            <v>BFLY</v>
          </cell>
          <cell r="G2723" t="str">
            <v>IRON</v>
          </cell>
          <cell r="H2723">
            <v>253.84</v>
          </cell>
          <cell r="I2723">
            <v>0</v>
          </cell>
          <cell r="J2723">
            <v>41603</v>
          </cell>
          <cell r="K2723" t="str">
            <v>China</v>
          </cell>
          <cell r="L2723" t="str">
            <v>1</v>
          </cell>
          <cell r="M2723" t="str">
            <v>11.41</v>
          </cell>
        </row>
        <row r="2724">
          <cell r="A2724" t="str">
            <v>938BESLIN 3</v>
          </cell>
          <cell r="B2724" t="str">
            <v>IFLOW</v>
          </cell>
          <cell r="C2724" t="str">
            <v>N</v>
          </cell>
          <cell r="D2724" t="str">
            <v>BUTTERFLY LUG BRNZ INFADJ LVR</v>
          </cell>
          <cell r="F2724" t="str">
            <v>BFLY</v>
          </cell>
          <cell r="G2724" t="str">
            <v>IRON</v>
          </cell>
          <cell r="H2724">
            <v>281.24</v>
          </cell>
          <cell r="I2724">
            <v>0</v>
          </cell>
          <cell r="J2724">
            <v>41603</v>
          </cell>
          <cell r="K2724" t="str">
            <v>China</v>
          </cell>
          <cell r="L2724" t="str">
            <v>1</v>
          </cell>
          <cell r="M2724" t="str">
            <v>11.41</v>
          </cell>
        </row>
        <row r="2725">
          <cell r="A2725" t="str">
            <v>938BESLIN 4</v>
          </cell>
          <cell r="B2725" t="str">
            <v>IFLOW</v>
          </cell>
          <cell r="C2725" t="str">
            <v>N</v>
          </cell>
          <cell r="D2725" t="str">
            <v>BUTTERFLY LUG BRNZ INFADJ LVR</v>
          </cell>
          <cell r="F2725" t="str">
            <v>BFLY</v>
          </cell>
          <cell r="G2725" t="str">
            <v>IRON</v>
          </cell>
          <cell r="H2725">
            <v>442.97</v>
          </cell>
          <cell r="I2725">
            <v>0</v>
          </cell>
          <cell r="J2725">
            <v>41603</v>
          </cell>
          <cell r="K2725" t="str">
            <v>China</v>
          </cell>
          <cell r="L2725" t="str">
            <v>1</v>
          </cell>
          <cell r="M2725" t="str">
            <v>17.58</v>
          </cell>
        </row>
        <row r="2726">
          <cell r="A2726" t="str">
            <v>938BESLIN 5</v>
          </cell>
          <cell r="B2726" t="str">
            <v>IFLOW</v>
          </cell>
          <cell r="C2726" t="str">
            <v>N</v>
          </cell>
          <cell r="D2726" t="str">
            <v>BUTTERFLY LUG BRNZ INFADJ LVR</v>
          </cell>
          <cell r="F2726" t="str">
            <v>BFLY</v>
          </cell>
          <cell r="G2726" t="str">
            <v>IRON</v>
          </cell>
          <cell r="H2726">
            <v>564.94000000000005</v>
          </cell>
          <cell r="I2726">
            <v>0</v>
          </cell>
          <cell r="J2726">
            <v>41603</v>
          </cell>
          <cell r="K2726" t="str">
            <v>China</v>
          </cell>
          <cell r="L2726" t="str">
            <v>1</v>
          </cell>
          <cell r="M2726" t="str">
            <v>21.54</v>
          </cell>
        </row>
        <row r="2727">
          <cell r="A2727" t="str">
            <v>938BESLIN 6</v>
          </cell>
          <cell r="B2727" t="str">
            <v>IFLOW</v>
          </cell>
          <cell r="C2727" t="str">
            <v>N</v>
          </cell>
          <cell r="D2727" t="str">
            <v>BUTTERFLY LUG BRNZ INFADJ LVR</v>
          </cell>
          <cell r="F2727" t="str">
            <v>BFLY</v>
          </cell>
          <cell r="G2727" t="str">
            <v>IRON</v>
          </cell>
          <cell r="H2727">
            <v>736.67</v>
          </cell>
          <cell r="I2727">
            <v>0</v>
          </cell>
          <cell r="J2727">
            <v>41603</v>
          </cell>
          <cell r="K2727" t="str">
            <v>China</v>
          </cell>
          <cell r="L2727" t="str">
            <v>1</v>
          </cell>
          <cell r="M2727" t="str">
            <v>25.29</v>
          </cell>
        </row>
        <row r="2728">
          <cell r="A2728" t="str">
            <v>938BESX 5</v>
          </cell>
          <cell r="B2728" t="str">
            <v>IFLOW</v>
          </cell>
          <cell r="C2728" t="str">
            <v>N</v>
          </cell>
          <cell r="D2728" t="str">
            <v>BUTTERFLY LUG BRNZ DISC BARE</v>
          </cell>
          <cell r="F2728" t="str">
            <v>BFLY</v>
          </cell>
          <cell r="G2728" t="str">
            <v>IRON</v>
          </cell>
          <cell r="H2728">
            <v>564.94000000000005</v>
          </cell>
          <cell r="I2728">
            <v>0</v>
          </cell>
          <cell r="J2728">
            <v>41026</v>
          </cell>
          <cell r="K2728" t="str">
            <v>China</v>
          </cell>
          <cell r="L2728" t="str">
            <v>1</v>
          </cell>
          <cell r="M2728" t="str">
            <v>20.13</v>
          </cell>
        </row>
        <row r="2729">
          <cell r="A2729" t="str">
            <v>938BESXAB 12</v>
          </cell>
          <cell r="B2729" t="str">
            <v>IFLOW</v>
          </cell>
          <cell r="C2729" t="str">
            <v>N</v>
          </cell>
          <cell r="D2729" t="str">
            <v>AB BUTTERFLY LUG BRNZDISC BARE</v>
          </cell>
          <cell r="F2729" t="str">
            <v>BFLY</v>
          </cell>
          <cell r="G2729" t="str">
            <v>IRON</v>
          </cell>
          <cell r="H2729">
            <v>0</v>
          </cell>
          <cell r="I2729">
            <v>20</v>
          </cell>
          <cell r="J2729">
            <v>43370</v>
          </cell>
          <cell r="K2729" t="str">
            <v>China</v>
          </cell>
          <cell r="L2729" t="str">
            <v>1</v>
          </cell>
          <cell r="M2729" t="str">
            <v>98.20</v>
          </cell>
        </row>
        <row r="2730">
          <cell r="A2730" t="str">
            <v>938BNSG 10</v>
          </cell>
          <cell r="B2730" t="str">
            <v>IFLOW</v>
          </cell>
          <cell r="C2730" t="str">
            <v>N</v>
          </cell>
          <cell r="D2730" t="str">
            <v>BUTTERFLY LUG BRNZ DISC GEAR</v>
          </cell>
          <cell r="E2730" t="str">
            <v>670779943107</v>
          </cell>
          <cell r="F2730" t="str">
            <v>BFLY</v>
          </cell>
          <cell r="G2730" t="str">
            <v>IRON</v>
          </cell>
          <cell r="H2730">
            <v>2028.26</v>
          </cell>
          <cell r="I2730">
            <v>11</v>
          </cell>
          <cell r="J2730">
            <v>40476</v>
          </cell>
          <cell r="K2730" t="str">
            <v>China</v>
          </cell>
          <cell r="L2730" t="str">
            <v>1</v>
          </cell>
          <cell r="M2730" t="str">
            <v>74.5</v>
          </cell>
        </row>
        <row r="2731">
          <cell r="A2731" t="str">
            <v>938BNSG 12</v>
          </cell>
          <cell r="B2731" t="str">
            <v>IFLOW</v>
          </cell>
          <cell r="C2731" t="str">
            <v>N</v>
          </cell>
          <cell r="D2731" t="str">
            <v>BUTTERFLY LUG BRNZ DISC GEAR</v>
          </cell>
          <cell r="E2731" t="str">
            <v>670779943121</v>
          </cell>
          <cell r="F2731" t="str">
            <v>BFLY</v>
          </cell>
          <cell r="G2731" t="str">
            <v>IRON</v>
          </cell>
          <cell r="H2731">
            <v>3063.56</v>
          </cell>
          <cell r="I2731">
            <v>7</v>
          </cell>
          <cell r="J2731">
            <v>40476</v>
          </cell>
          <cell r="K2731" t="str">
            <v>China</v>
          </cell>
          <cell r="L2731" t="str">
            <v>1</v>
          </cell>
          <cell r="M2731" t="str">
            <v>119.5</v>
          </cell>
        </row>
        <row r="2732">
          <cell r="A2732" t="str">
            <v>938BNSG 14</v>
          </cell>
          <cell r="B2732" t="str">
            <v>IFLOW</v>
          </cell>
          <cell r="C2732" t="str">
            <v>N</v>
          </cell>
          <cell r="D2732" t="str">
            <v>BUTTERFLY LUG BRNZ DISC GEAR</v>
          </cell>
          <cell r="E2732" t="str">
            <v>670779943145</v>
          </cell>
          <cell r="F2732" t="str">
            <v>BFLY</v>
          </cell>
          <cell r="G2732" t="str">
            <v>IRON</v>
          </cell>
          <cell r="H2732">
            <v>4260.59</v>
          </cell>
          <cell r="I2732">
            <v>5</v>
          </cell>
          <cell r="J2732">
            <v>40476</v>
          </cell>
          <cell r="K2732" t="str">
            <v>China</v>
          </cell>
          <cell r="L2732" t="str">
            <v>1</v>
          </cell>
          <cell r="M2732" t="str">
            <v>171.5</v>
          </cell>
        </row>
        <row r="2733">
          <cell r="A2733" t="str">
            <v>938BNSG 16</v>
          </cell>
          <cell r="B2733" t="str">
            <v>IFLOW</v>
          </cell>
          <cell r="C2733" t="str">
            <v>N</v>
          </cell>
          <cell r="D2733" t="str">
            <v>BUTTERFLY LUG BRNZ DISC GEAR</v>
          </cell>
          <cell r="E2733" t="str">
            <v>670779943169</v>
          </cell>
          <cell r="F2733" t="str">
            <v>BFLY</v>
          </cell>
          <cell r="G2733" t="str">
            <v>IRON</v>
          </cell>
          <cell r="H2733">
            <v>6492.93</v>
          </cell>
          <cell r="I2733">
            <v>0</v>
          </cell>
          <cell r="J2733">
            <v>40476</v>
          </cell>
          <cell r="K2733" t="str">
            <v>China</v>
          </cell>
          <cell r="L2733" t="str">
            <v>1</v>
          </cell>
          <cell r="M2733" t="str">
            <v>283.5</v>
          </cell>
        </row>
        <row r="2734">
          <cell r="A2734" t="str">
            <v>938BNSG 18</v>
          </cell>
          <cell r="B2734" t="str">
            <v>IFLOW</v>
          </cell>
          <cell r="C2734" t="str">
            <v>N</v>
          </cell>
          <cell r="D2734" t="str">
            <v>BUTTERFLY LUG BRNZ DISC GEAR</v>
          </cell>
          <cell r="E2734" t="str">
            <v>670779943183</v>
          </cell>
          <cell r="F2734" t="str">
            <v>BFLY</v>
          </cell>
          <cell r="G2734" t="str">
            <v>IRON</v>
          </cell>
          <cell r="H2734">
            <v>9894.93</v>
          </cell>
          <cell r="I2734">
            <v>0</v>
          </cell>
          <cell r="J2734">
            <v>40476</v>
          </cell>
          <cell r="K2734" t="str">
            <v>China</v>
          </cell>
          <cell r="L2734" t="str">
            <v>1</v>
          </cell>
          <cell r="M2734" t="str">
            <v>350.5</v>
          </cell>
        </row>
        <row r="2735">
          <cell r="A2735" t="str">
            <v>938BNSG 2</v>
          </cell>
          <cell r="B2735" t="str">
            <v>IFLOW</v>
          </cell>
          <cell r="C2735" t="str">
            <v>N</v>
          </cell>
          <cell r="D2735" t="str">
            <v>BUTTERFLY LUG BRNZ DISC GEAR</v>
          </cell>
          <cell r="E2735" t="str">
            <v>670779943206</v>
          </cell>
          <cell r="F2735" t="str">
            <v>BFLY</v>
          </cell>
          <cell r="G2735" t="str">
            <v>IRON</v>
          </cell>
          <cell r="H2735">
            <v>662.02</v>
          </cell>
          <cell r="I2735">
            <v>0</v>
          </cell>
          <cell r="J2735">
            <v>40476</v>
          </cell>
          <cell r="K2735" t="str">
            <v>China</v>
          </cell>
          <cell r="L2735" t="str">
            <v>1</v>
          </cell>
          <cell r="M2735" t="str">
            <v>18.2</v>
          </cell>
        </row>
        <row r="2736">
          <cell r="A2736" t="str">
            <v>938BNSG 20</v>
          </cell>
          <cell r="B2736" t="str">
            <v>IFLOW</v>
          </cell>
          <cell r="C2736" t="str">
            <v>N</v>
          </cell>
          <cell r="D2736" t="str">
            <v>BUTTERFLY LUG BRNZ DISC GEAR</v>
          </cell>
          <cell r="E2736" t="str">
            <v>670779943220</v>
          </cell>
          <cell r="F2736" t="str">
            <v>BFLY</v>
          </cell>
          <cell r="G2736" t="str">
            <v>IRON</v>
          </cell>
          <cell r="H2736">
            <v>11248.75</v>
          </cell>
          <cell r="I2736">
            <v>0</v>
          </cell>
          <cell r="J2736">
            <v>40476</v>
          </cell>
          <cell r="K2736" t="str">
            <v>China</v>
          </cell>
          <cell r="L2736" t="str">
            <v>1</v>
          </cell>
          <cell r="M2736" t="str">
            <v>424.5</v>
          </cell>
        </row>
        <row r="2737">
          <cell r="A2737" t="str">
            <v>938BNSG 2-1/2</v>
          </cell>
          <cell r="B2737" t="str">
            <v>IFLOW</v>
          </cell>
          <cell r="C2737" t="str">
            <v>N</v>
          </cell>
          <cell r="D2737" t="str">
            <v>BUTTERFLY LUG BRNZ DISC GEAR</v>
          </cell>
          <cell r="E2737" t="str">
            <v>670779943251</v>
          </cell>
          <cell r="F2737" t="str">
            <v>BFLY</v>
          </cell>
          <cell r="G2737" t="str">
            <v>IRON</v>
          </cell>
          <cell r="H2737">
            <v>662.02</v>
          </cell>
          <cell r="I2737">
            <v>0</v>
          </cell>
          <cell r="J2737">
            <v>40476</v>
          </cell>
          <cell r="K2737" t="str">
            <v>China</v>
          </cell>
          <cell r="L2737" t="str">
            <v>1</v>
          </cell>
          <cell r="M2737" t="str">
            <v>19.4</v>
          </cell>
        </row>
        <row r="2738">
          <cell r="A2738" t="str">
            <v>938BNSG 24</v>
          </cell>
          <cell r="B2738" t="str">
            <v>IFLOW</v>
          </cell>
          <cell r="C2738" t="str">
            <v>N</v>
          </cell>
          <cell r="D2738" t="str">
            <v>BUTTERFLY LUG BRNZ DISC GEAR</v>
          </cell>
          <cell r="E2738" t="str">
            <v>670779943244</v>
          </cell>
          <cell r="F2738" t="str">
            <v>BFLY</v>
          </cell>
          <cell r="G2738" t="str">
            <v>IRON</v>
          </cell>
          <cell r="H2738">
            <v>17724.25</v>
          </cell>
          <cell r="I2738">
            <v>0</v>
          </cell>
          <cell r="J2738">
            <v>40476</v>
          </cell>
          <cell r="K2738" t="str">
            <v>China</v>
          </cell>
          <cell r="L2738" t="str">
            <v>1</v>
          </cell>
          <cell r="M2738" t="str">
            <v>639.5</v>
          </cell>
        </row>
        <row r="2739">
          <cell r="A2739" t="str">
            <v>938BNSG 3</v>
          </cell>
          <cell r="B2739" t="str">
            <v>IFLOW</v>
          </cell>
          <cell r="C2739" t="str">
            <v>N</v>
          </cell>
          <cell r="D2739" t="str">
            <v>BUTTERFLY LUG BRNZ DISC GEAR</v>
          </cell>
          <cell r="E2739" t="str">
            <v>670779943305</v>
          </cell>
          <cell r="F2739" t="str">
            <v>BFLY</v>
          </cell>
          <cell r="G2739" t="str">
            <v>IRON</v>
          </cell>
          <cell r="H2739">
            <v>684.39</v>
          </cell>
          <cell r="I2739">
            <v>5</v>
          </cell>
          <cell r="J2739">
            <v>40476</v>
          </cell>
          <cell r="K2739" t="str">
            <v>China</v>
          </cell>
          <cell r="L2739" t="str">
            <v>1</v>
          </cell>
          <cell r="M2739" t="str">
            <v>19.8</v>
          </cell>
        </row>
        <row r="2740">
          <cell r="A2740" t="str">
            <v>938BNSG 4</v>
          </cell>
          <cell r="B2740" t="str">
            <v>IFLOW</v>
          </cell>
          <cell r="C2740" t="str">
            <v>N</v>
          </cell>
          <cell r="D2740" t="str">
            <v>BUTTERFLY LUG BRNZ DISC GEAR</v>
          </cell>
          <cell r="E2740" t="str">
            <v>670779943404</v>
          </cell>
          <cell r="F2740" t="str">
            <v>BFLY</v>
          </cell>
          <cell r="G2740" t="str">
            <v>IRON</v>
          </cell>
          <cell r="H2740">
            <v>754.05</v>
          </cell>
          <cell r="I2740">
            <v>30</v>
          </cell>
          <cell r="J2740">
            <v>40476</v>
          </cell>
          <cell r="K2740" t="str">
            <v>China</v>
          </cell>
          <cell r="L2740" t="str">
            <v>1</v>
          </cell>
          <cell r="M2740" t="str">
            <v>25.8</v>
          </cell>
        </row>
        <row r="2741">
          <cell r="A2741" t="str">
            <v>938BNSG 5</v>
          </cell>
          <cell r="B2741" t="str">
            <v>IFLOW</v>
          </cell>
          <cell r="C2741" t="str">
            <v>N</v>
          </cell>
          <cell r="D2741" t="str">
            <v>BUTTERFLY LUG BRNZ DISC GEAR</v>
          </cell>
          <cell r="E2741" t="str">
            <v>670779943503</v>
          </cell>
          <cell r="F2741" t="str">
            <v>BFLY</v>
          </cell>
          <cell r="G2741" t="str">
            <v>IRON</v>
          </cell>
          <cell r="H2741">
            <v>863.56</v>
          </cell>
          <cell r="I2741">
            <v>0</v>
          </cell>
          <cell r="J2741">
            <v>40476</v>
          </cell>
          <cell r="K2741" t="str">
            <v>China</v>
          </cell>
          <cell r="L2741" t="str">
            <v>1</v>
          </cell>
          <cell r="M2741" t="str">
            <v>29.8</v>
          </cell>
        </row>
        <row r="2742">
          <cell r="A2742" t="str">
            <v>938BNSG 6</v>
          </cell>
          <cell r="B2742" t="str">
            <v>IFLOW</v>
          </cell>
          <cell r="C2742" t="str">
            <v>N</v>
          </cell>
          <cell r="D2742" t="str">
            <v>BUTTERFLY LUG BRNZ DISC GEAR</v>
          </cell>
          <cell r="E2742" t="str">
            <v>670779943602</v>
          </cell>
          <cell r="F2742" t="str">
            <v>BFLY</v>
          </cell>
          <cell r="G2742" t="str">
            <v>IRON</v>
          </cell>
          <cell r="H2742">
            <v>935.75</v>
          </cell>
          <cell r="I2742">
            <v>77</v>
          </cell>
          <cell r="J2742">
            <v>40476</v>
          </cell>
          <cell r="K2742" t="str">
            <v>China</v>
          </cell>
          <cell r="L2742" t="str">
            <v>1</v>
          </cell>
          <cell r="M2742" t="str">
            <v>33.2</v>
          </cell>
        </row>
        <row r="2743">
          <cell r="A2743" t="str">
            <v>938BNSG 8</v>
          </cell>
          <cell r="B2743" t="str">
            <v>IFLOW</v>
          </cell>
          <cell r="C2743" t="str">
            <v>N</v>
          </cell>
          <cell r="D2743" t="str">
            <v>BUTTERFLY LUG BRNZ DISC GEAR</v>
          </cell>
          <cell r="E2743" t="str">
            <v>670779943800</v>
          </cell>
          <cell r="F2743" t="str">
            <v>BFLY</v>
          </cell>
          <cell r="G2743" t="str">
            <v>IRON</v>
          </cell>
          <cell r="H2743">
            <v>1445.92</v>
          </cell>
          <cell r="I2743">
            <v>37</v>
          </cell>
          <cell r="J2743">
            <v>40476</v>
          </cell>
          <cell r="K2743" t="str">
            <v>China</v>
          </cell>
          <cell r="L2743" t="str">
            <v>1</v>
          </cell>
          <cell r="M2743" t="str">
            <v>58.5</v>
          </cell>
        </row>
        <row r="2744">
          <cell r="A2744" t="str">
            <v>938BNSL 10</v>
          </cell>
          <cell r="B2744" t="str">
            <v>IFLOW</v>
          </cell>
          <cell r="C2744" t="str">
            <v>N</v>
          </cell>
          <cell r="D2744" t="str">
            <v>BUTTERFLY LUG BRNZ DISC LVR</v>
          </cell>
          <cell r="E2744" t="str">
            <v>670779942100</v>
          </cell>
          <cell r="F2744" t="str">
            <v>BFLY</v>
          </cell>
          <cell r="G2744" t="str">
            <v>IRON</v>
          </cell>
          <cell r="H2744">
            <v>1886.4</v>
          </cell>
          <cell r="I2744">
            <v>62</v>
          </cell>
          <cell r="J2744">
            <v>40476</v>
          </cell>
          <cell r="K2744" t="str">
            <v>China</v>
          </cell>
          <cell r="L2744" t="str">
            <v>1</v>
          </cell>
          <cell r="M2744" t="str">
            <v>64</v>
          </cell>
        </row>
        <row r="2745">
          <cell r="A2745" t="str">
            <v>938BNSL 12</v>
          </cell>
          <cell r="B2745" t="str">
            <v>IFLOW</v>
          </cell>
          <cell r="C2745" t="str">
            <v>N</v>
          </cell>
          <cell r="D2745" t="str">
            <v>BUTTERFLY LUG BRNZ DISC LVR</v>
          </cell>
          <cell r="E2745" t="str">
            <v>670779942124</v>
          </cell>
          <cell r="F2745" t="str">
            <v>BFLY</v>
          </cell>
          <cell r="G2745" t="str">
            <v>IRON</v>
          </cell>
          <cell r="H2745">
            <v>3026.23</v>
          </cell>
          <cell r="I2745">
            <v>27</v>
          </cell>
          <cell r="J2745">
            <v>40476</v>
          </cell>
          <cell r="K2745" t="str">
            <v>China</v>
          </cell>
          <cell r="L2745" t="str">
            <v>1</v>
          </cell>
          <cell r="M2745" t="str">
            <v>101</v>
          </cell>
        </row>
        <row r="2746">
          <cell r="A2746" t="str">
            <v>938BNSL 2</v>
          </cell>
          <cell r="B2746" t="str">
            <v>IFLOW</v>
          </cell>
          <cell r="C2746" t="str">
            <v>N</v>
          </cell>
          <cell r="D2746" t="str">
            <v>BUTTERFLY LUG BRNZ DISC LVR</v>
          </cell>
          <cell r="E2746" t="str">
            <v>670779942209</v>
          </cell>
          <cell r="F2746" t="str">
            <v>BFLY</v>
          </cell>
          <cell r="G2746" t="str">
            <v>IRON</v>
          </cell>
          <cell r="H2746">
            <v>241.43</v>
          </cell>
          <cell r="I2746">
            <v>80</v>
          </cell>
          <cell r="J2746">
            <v>40476</v>
          </cell>
          <cell r="K2746" t="str">
            <v>China</v>
          </cell>
          <cell r="L2746" t="str">
            <v>1</v>
          </cell>
          <cell r="M2746" t="str">
            <v>10</v>
          </cell>
        </row>
        <row r="2747">
          <cell r="A2747" t="str">
            <v>938BNSL 2-1/2</v>
          </cell>
          <cell r="B2747" t="str">
            <v>IFLOW</v>
          </cell>
          <cell r="C2747" t="str">
            <v>N</v>
          </cell>
          <cell r="D2747" t="str">
            <v>BUTTERFLY LUG BRNZ DISC LVR</v>
          </cell>
          <cell r="E2747" t="str">
            <v>670779942254</v>
          </cell>
          <cell r="F2747" t="str">
            <v>BFLY</v>
          </cell>
          <cell r="G2747" t="str">
            <v>IRON</v>
          </cell>
          <cell r="H2747">
            <v>253.84</v>
          </cell>
          <cell r="I2747">
            <v>22</v>
          </cell>
          <cell r="J2747">
            <v>40476</v>
          </cell>
          <cell r="K2747" t="str">
            <v>China</v>
          </cell>
          <cell r="L2747" t="str">
            <v>1</v>
          </cell>
          <cell r="M2747" t="str">
            <v>11.8</v>
          </cell>
        </row>
        <row r="2748">
          <cell r="A2748" t="str">
            <v>938BNSL 3</v>
          </cell>
          <cell r="B2748" t="str">
            <v>IFLOW</v>
          </cell>
          <cell r="C2748" t="str">
            <v>N</v>
          </cell>
          <cell r="D2748" t="str">
            <v>BUTTERFLY LUG BRNZ DISC LVR</v>
          </cell>
          <cell r="E2748" t="str">
            <v>670779942308</v>
          </cell>
          <cell r="F2748" t="str">
            <v>BFLY</v>
          </cell>
          <cell r="G2748" t="str">
            <v>IRON</v>
          </cell>
          <cell r="H2748">
            <v>281.24</v>
          </cell>
          <cell r="I2748">
            <v>159</v>
          </cell>
          <cell r="J2748">
            <v>40476</v>
          </cell>
          <cell r="K2748" t="str">
            <v>China</v>
          </cell>
          <cell r="L2748" t="str">
            <v>1</v>
          </cell>
          <cell r="M2748" t="str">
            <v>12</v>
          </cell>
        </row>
        <row r="2749">
          <cell r="A2749" t="str">
            <v>938BNSL 4</v>
          </cell>
          <cell r="B2749" t="str">
            <v>IFLOW</v>
          </cell>
          <cell r="C2749" t="str">
            <v>N</v>
          </cell>
          <cell r="D2749" t="str">
            <v>BUTTERFLY LUG BRNZ DISC LVR</v>
          </cell>
          <cell r="E2749" t="str">
            <v>670779942407</v>
          </cell>
          <cell r="F2749" t="str">
            <v>BFLY</v>
          </cell>
          <cell r="G2749" t="str">
            <v>IRON</v>
          </cell>
          <cell r="H2749">
            <v>442.97</v>
          </cell>
          <cell r="I2749">
            <v>137</v>
          </cell>
          <cell r="J2749">
            <v>40476</v>
          </cell>
          <cell r="K2749" t="str">
            <v>China</v>
          </cell>
          <cell r="L2749" t="str">
            <v>1</v>
          </cell>
          <cell r="M2749" t="str">
            <v>18</v>
          </cell>
        </row>
        <row r="2750">
          <cell r="A2750" t="str">
            <v>938BNSL 5</v>
          </cell>
          <cell r="B2750" t="str">
            <v>IFLOW</v>
          </cell>
          <cell r="C2750" t="str">
            <v>N</v>
          </cell>
          <cell r="D2750" t="str">
            <v>BUTTERFLY LUG BRNZ DISC LVR</v>
          </cell>
          <cell r="E2750" t="str">
            <v>670779942506</v>
          </cell>
          <cell r="F2750" t="str">
            <v>BFLY</v>
          </cell>
          <cell r="G2750" t="str">
            <v>IRON</v>
          </cell>
          <cell r="H2750">
            <v>564.94000000000005</v>
          </cell>
          <cell r="I2750">
            <v>9</v>
          </cell>
          <cell r="J2750">
            <v>40476</v>
          </cell>
          <cell r="K2750" t="str">
            <v>China</v>
          </cell>
          <cell r="L2750" t="str">
            <v>1</v>
          </cell>
          <cell r="M2750" t="str">
            <v>22.4</v>
          </cell>
        </row>
        <row r="2751">
          <cell r="A2751" t="str">
            <v>938BNSL 6</v>
          </cell>
          <cell r="B2751" t="str">
            <v>IFLOW</v>
          </cell>
          <cell r="C2751" t="str">
            <v>N</v>
          </cell>
          <cell r="D2751" t="str">
            <v>BUTTERFLY LUG BRNZ DISC LVR</v>
          </cell>
          <cell r="E2751" t="str">
            <v>670779942605</v>
          </cell>
          <cell r="F2751" t="str">
            <v>BFLY</v>
          </cell>
          <cell r="G2751" t="str">
            <v>IRON</v>
          </cell>
          <cell r="H2751">
            <v>736.67</v>
          </cell>
          <cell r="I2751">
            <v>150</v>
          </cell>
          <cell r="J2751">
            <v>40476</v>
          </cell>
          <cell r="K2751" t="str">
            <v>China</v>
          </cell>
          <cell r="L2751" t="str">
            <v>1</v>
          </cell>
          <cell r="M2751" t="str">
            <v>26.2</v>
          </cell>
        </row>
        <row r="2752">
          <cell r="A2752" t="str">
            <v>938BNSL 8</v>
          </cell>
          <cell r="B2752" t="str">
            <v>IFLOW</v>
          </cell>
          <cell r="C2752" t="str">
            <v>N</v>
          </cell>
          <cell r="D2752" t="str">
            <v>BUTTERFLY LUG BRNZ DISC LVR</v>
          </cell>
          <cell r="E2752" t="str">
            <v>670779942803</v>
          </cell>
          <cell r="F2752" t="str">
            <v>BFLY</v>
          </cell>
          <cell r="G2752" t="str">
            <v>IRON</v>
          </cell>
          <cell r="H2752">
            <v>1211.98</v>
          </cell>
          <cell r="I2752">
            <v>36</v>
          </cell>
          <cell r="J2752">
            <v>40476</v>
          </cell>
          <cell r="K2752" t="str">
            <v>China</v>
          </cell>
          <cell r="L2752" t="str">
            <v>1</v>
          </cell>
          <cell r="M2752" t="str">
            <v>41.6</v>
          </cell>
        </row>
        <row r="2753">
          <cell r="A2753" t="str">
            <v>938DESG 10</v>
          </cell>
          <cell r="B2753" t="str">
            <v>IFLOW</v>
          </cell>
          <cell r="C2753" t="str">
            <v>N</v>
          </cell>
          <cell r="D2753" t="str">
            <v>BUTTERFLY LUG DUCTL EPDM GEAR</v>
          </cell>
          <cell r="E2753" t="str">
            <v>670779927107</v>
          </cell>
          <cell r="F2753" t="str">
            <v>BFLY</v>
          </cell>
          <cell r="G2753" t="str">
            <v>IRON</v>
          </cell>
          <cell r="H2753">
            <v>1076.05</v>
          </cell>
          <cell r="I2753">
            <v>9</v>
          </cell>
          <cell r="J2753">
            <v>40476</v>
          </cell>
          <cell r="K2753" t="str">
            <v>China</v>
          </cell>
          <cell r="L2753" t="str">
            <v>0</v>
          </cell>
          <cell r="M2753" t="str">
            <v>74.5</v>
          </cell>
        </row>
        <row r="2754">
          <cell r="A2754" t="str">
            <v>938DESG 12</v>
          </cell>
          <cell r="B2754" t="str">
            <v>IFLOW</v>
          </cell>
          <cell r="C2754" t="str">
            <v>N</v>
          </cell>
          <cell r="D2754" t="str">
            <v>BUTTERFLY LUG DUCTL EPDM GEAR</v>
          </cell>
          <cell r="E2754" t="str">
            <v>670779927121</v>
          </cell>
          <cell r="F2754" t="str">
            <v>BFLY</v>
          </cell>
          <cell r="G2754" t="str">
            <v>IRON</v>
          </cell>
          <cell r="H2754">
            <v>1602.22</v>
          </cell>
          <cell r="I2754">
            <v>24</v>
          </cell>
          <cell r="J2754">
            <v>40476</v>
          </cell>
          <cell r="K2754" t="str">
            <v>China</v>
          </cell>
          <cell r="L2754" t="str">
            <v>1</v>
          </cell>
          <cell r="M2754" t="str">
            <v>119.5</v>
          </cell>
        </row>
        <row r="2755">
          <cell r="A2755" t="str">
            <v>938DESG 14</v>
          </cell>
          <cell r="B2755" t="str">
            <v>IFLOW</v>
          </cell>
          <cell r="C2755" t="str">
            <v>N</v>
          </cell>
          <cell r="D2755" t="str">
            <v>BUTTERFLY LUG DUCTL EPDM GEAR</v>
          </cell>
          <cell r="E2755" t="str">
            <v>670779927145</v>
          </cell>
          <cell r="F2755" t="str">
            <v>BFLY</v>
          </cell>
          <cell r="G2755" t="str">
            <v>IRON</v>
          </cell>
          <cell r="H2755">
            <v>2405.71</v>
          </cell>
          <cell r="I2755">
            <v>18</v>
          </cell>
          <cell r="J2755">
            <v>40476</v>
          </cell>
          <cell r="K2755" t="str">
            <v>China</v>
          </cell>
          <cell r="L2755" t="str">
            <v>1</v>
          </cell>
          <cell r="M2755" t="str">
            <v>171.5</v>
          </cell>
        </row>
        <row r="2756">
          <cell r="A2756" t="str">
            <v>938DESG 16</v>
          </cell>
          <cell r="B2756" t="str">
            <v>IFLOW</v>
          </cell>
          <cell r="C2756" t="str">
            <v>N</v>
          </cell>
          <cell r="D2756" t="str">
            <v>BUTTERFLY LUG DUCTL EPDM GEAR</v>
          </cell>
          <cell r="E2756" t="str">
            <v>670779927169</v>
          </cell>
          <cell r="F2756" t="str">
            <v>BFLY</v>
          </cell>
          <cell r="G2756" t="str">
            <v>IRON</v>
          </cell>
          <cell r="H2756">
            <v>3569.47</v>
          </cell>
          <cell r="I2756">
            <v>12</v>
          </cell>
          <cell r="J2756">
            <v>40476</v>
          </cell>
          <cell r="K2756" t="str">
            <v>China</v>
          </cell>
          <cell r="L2756" t="str">
            <v>1</v>
          </cell>
          <cell r="M2756" t="str">
            <v>283.5</v>
          </cell>
        </row>
        <row r="2757">
          <cell r="A2757" t="str">
            <v>938DESG 18</v>
          </cell>
          <cell r="B2757" t="str">
            <v>IFLOW</v>
          </cell>
          <cell r="C2757" t="str">
            <v>N</v>
          </cell>
          <cell r="D2757" t="str">
            <v>BUTTERFLY LUG DUCTL EPDM GEAR</v>
          </cell>
          <cell r="E2757" t="str">
            <v>670779927183</v>
          </cell>
          <cell r="F2757" t="str">
            <v>BFLY</v>
          </cell>
          <cell r="G2757" t="str">
            <v>IRON</v>
          </cell>
          <cell r="H2757">
            <v>4804.3100000000004</v>
          </cell>
          <cell r="I2757">
            <v>13</v>
          </cell>
          <cell r="J2757">
            <v>40476</v>
          </cell>
          <cell r="K2757" t="str">
            <v>China</v>
          </cell>
          <cell r="L2757" t="str">
            <v>1</v>
          </cell>
          <cell r="M2757" t="str">
            <v>350.5</v>
          </cell>
        </row>
        <row r="2758">
          <cell r="A2758" t="str">
            <v>938DESG 20</v>
          </cell>
          <cell r="B2758" t="str">
            <v>IFLOW</v>
          </cell>
          <cell r="C2758" t="str">
            <v>N</v>
          </cell>
          <cell r="D2758" t="str">
            <v>BUTTERFLY LUG DUCTL EPDM GEAR</v>
          </cell>
          <cell r="E2758" t="str">
            <v>670779927220</v>
          </cell>
          <cell r="F2758" t="str">
            <v>BFLY</v>
          </cell>
          <cell r="G2758" t="str">
            <v>IRON</v>
          </cell>
          <cell r="H2758">
            <v>6577.18</v>
          </cell>
          <cell r="I2758">
            <v>13</v>
          </cell>
          <cell r="J2758">
            <v>40476</v>
          </cell>
          <cell r="K2758" t="str">
            <v>China</v>
          </cell>
          <cell r="L2758" t="str">
            <v>1</v>
          </cell>
          <cell r="M2758" t="str">
            <v>424.5</v>
          </cell>
        </row>
        <row r="2759">
          <cell r="A2759" t="str">
            <v>938DESG 2-1/2</v>
          </cell>
          <cell r="B2759" t="str">
            <v>IFLOW</v>
          </cell>
          <cell r="C2759" t="str">
            <v>N</v>
          </cell>
          <cell r="D2759" t="str">
            <v>BUTTERFLY LUG DUCTL EPDM GEAR</v>
          </cell>
          <cell r="E2759" t="str">
            <v>670779728223</v>
          </cell>
          <cell r="F2759" t="str">
            <v>BFLY</v>
          </cell>
          <cell r="G2759" t="str">
            <v>IRON</v>
          </cell>
          <cell r="H2759">
            <v>438.5</v>
          </cell>
          <cell r="I2759">
            <v>0</v>
          </cell>
          <cell r="J2759">
            <v>43605</v>
          </cell>
          <cell r="K2759" t="str">
            <v>China</v>
          </cell>
          <cell r="L2759" t="str">
            <v>1</v>
          </cell>
          <cell r="M2759" t="str">
            <v>19.4</v>
          </cell>
        </row>
        <row r="2760">
          <cell r="A2760" t="str">
            <v>938DESG 24</v>
          </cell>
          <cell r="B2760" t="str">
            <v>IFLOW</v>
          </cell>
          <cell r="C2760" t="str">
            <v>N</v>
          </cell>
          <cell r="D2760" t="str">
            <v>BUTTERFLY LUG DUCTL EPDM GEAR</v>
          </cell>
          <cell r="E2760" t="str">
            <v>670779927244</v>
          </cell>
          <cell r="F2760" t="str">
            <v>BFLY</v>
          </cell>
          <cell r="G2760" t="str">
            <v>IRON</v>
          </cell>
          <cell r="H2760">
            <v>9582.5400000000009</v>
          </cell>
          <cell r="I2760">
            <v>3</v>
          </cell>
          <cell r="J2760">
            <v>40476</v>
          </cell>
          <cell r="K2760" t="str">
            <v>China</v>
          </cell>
          <cell r="L2760" t="str">
            <v>1</v>
          </cell>
          <cell r="M2760" t="str">
            <v>639.5</v>
          </cell>
        </row>
        <row r="2761">
          <cell r="A2761" t="str">
            <v>938DESG 3</v>
          </cell>
          <cell r="B2761" t="str">
            <v>IFLOW</v>
          </cell>
          <cell r="C2761" t="str">
            <v>N</v>
          </cell>
          <cell r="D2761" t="str">
            <v>BUTTERFLY LUG DUCTL EPDM LVR</v>
          </cell>
          <cell r="E2761" t="str">
            <v>670779728230</v>
          </cell>
          <cell r="F2761" t="str">
            <v>BFLY</v>
          </cell>
          <cell r="G2761" t="str">
            <v>IRON</v>
          </cell>
          <cell r="H2761">
            <v>452.68</v>
          </cell>
          <cell r="I2761">
            <v>7</v>
          </cell>
          <cell r="J2761">
            <v>41078</v>
          </cell>
          <cell r="K2761" t="str">
            <v>China</v>
          </cell>
          <cell r="L2761" t="str">
            <v>1</v>
          </cell>
          <cell r="M2761" t="str">
            <v>18.94</v>
          </cell>
        </row>
        <row r="2762">
          <cell r="A2762" t="str">
            <v>938DESG 4</v>
          </cell>
          <cell r="B2762" t="str">
            <v>IFLOW</v>
          </cell>
          <cell r="C2762" t="str">
            <v>N</v>
          </cell>
          <cell r="D2762" t="str">
            <v>BUTTERFLY LUG DUCTL DISC GEAR</v>
          </cell>
          <cell r="E2762" t="str">
            <v>670779728247</v>
          </cell>
          <cell r="F2762" t="str">
            <v>BFLY</v>
          </cell>
          <cell r="G2762" t="str">
            <v>IRON</v>
          </cell>
          <cell r="H2762">
            <v>488.25</v>
          </cell>
          <cell r="I2762">
            <v>9</v>
          </cell>
          <cell r="J2762">
            <v>42409</v>
          </cell>
          <cell r="K2762" t="str">
            <v>China</v>
          </cell>
          <cell r="L2762" t="str">
            <v>1</v>
          </cell>
          <cell r="M2762" t="str">
            <v>25.11</v>
          </cell>
        </row>
        <row r="2763">
          <cell r="A2763" t="str">
            <v>938DESG 5</v>
          </cell>
          <cell r="B2763" t="str">
            <v>IFLOW</v>
          </cell>
          <cell r="C2763" t="str">
            <v>N</v>
          </cell>
          <cell r="D2763" t="str">
            <v>BUTTERFLY LUG DUCTL DISC GEAR</v>
          </cell>
          <cell r="E2763" t="str">
            <v>670779728254</v>
          </cell>
          <cell r="F2763" t="str">
            <v>BFLY</v>
          </cell>
          <cell r="G2763" t="str">
            <v>IRON</v>
          </cell>
          <cell r="H2763">
            <v>578.30999999999995</v>
          </cell>
          <cell r="I2763">
            <v>0</v>
          </cell>
          <cell r="J2763">
            <v>43605</v>
          </cell>
          <cell r="K2763" t="str">
            <v>China</v>
          </cell>
          <cell r="L2763" t="str">
            <v>1</v>
          </cell>
          <cell r="M2763" t="str">
            <v>29.8</v>
          </cell>
        </row>
        <row r="2764">
          <cell r="A2764" t="str">
            <v>938DESG 6</v>
          </cell>
          <cell r="B2764" t="str">
            <v>IFLOW</v>
          </cell>
          <cell r="C2764" t="str">
            <v>N</v>
          </cell>
          <cell r="D2764" t="str">
            <v>BUTTERFLY LUG BRNZ DISC GEAR</v>
          </cell>
          <cell r="E2764" t="str">
            <v>670779728261</v>
          </cell>
          <cell r="F2764" t="str">
            <v>BFLY</v>
          </cell>
          <cell r="G2764" t="str">
            <v>IRON</v>
          </cell>
          <cell r="H2764">
            <v>637.58000000000004</v>
          </cell>
          <cell r="I2764">
            <v>0</v>
          </cell>
          <cell r="J2764">
            <v>43605</v>
          </cell>
          <cell r="K2764" t="str">
            <v>China</v>
          </cell>
          <cell r="L2764" t="str">
            <v>1</v>
          </cell>
          <cell r="M2764" t="str">
            <v>33.2</v>
          </cell>
        </row>
        <row r="2765">
          <cell r="A2765" t="str">
            <v>938DESG 8</v>
          </cell>
          <cell r="B2765" t="str">
            <v>IFLOW</v>
          </cell>
          <cell r="C2765" t="str">
            <v>N</v>
          </cell>
          <cell r="D2765" t="str">
            <v>BUTTERFLY LUG DUCTL DISC GEAR</v>
          </cell>
          <cell r="E2765" t="str">
            <v>670779728278</v>
          </cell>
          <cell r="F2765" t="str">
            <v>BFLY</v>
          </cell>
          <cell r="G2765" t="str">
            <v>IRON</v>
          </cell>
          <cell r="H2765">
            <v>850.9</v>
          </cell>
          <cell r="I2765">
            <v>0</v>
          </cell>
          <cell r="J2765">
            <v>43605</v>
          </cell>
          <cell r="K2765" t="str">
            <v>China</v>
          </cell>
          <cell r="L2765" t="str">
            <v>1</v>
          </cell>
          <cell r="M2765" t="str">
            <v>58.5</v>
          </cell>
        </row>
        <row r="2766">
          <cell r="A2766" t="str">
            <v>938DESL 10</v>
          </cell>
          <cell r="B2766" t="str">
            <v>IFLOW</v>
          </cell>
          <cell r="C2766" t="str">
            <v>N</v>
          </cell>
          <cell r="D2766" t="str">
            <v>BUTTERFLY LUG DUCTL EPDM LVR</v>
          </cell>
          <cell r="E2766" t="str">
            <v>670779887104</v>
          </cell>
          <cell r="F2766" t="str">
            <v>BFLY</v>
          </cell>
          <cell r="G2766" t="str">
            <v>IRON</v>
          </cell>
          <cell r="H2766">
            <v>886.46</v>
          </cell>
          <cell r="I2766">
            <v>15</v>
          </cell>
          <cell r="J2766">
            <v>40476</v>
          </cell>
          <cell r="K2766" t="str">
            <v>China</v>
          </cell>
          <cell r="L2766" t="str">
            <v>0</v>
          </cell>
          <cell r="M2766" t="str">
            <v>64</v>
          </cell>
        </row>
        <row r="2767">
          <cell r="A2767" t="str">
            <v>938DESL 12</v>
          </cell>
          <cell r="B2767" t="str">
            <v>IFLOW</v>
          </cell>
          <cell r="C2767" t="str">
            <v>N</v>
          </cell>
          <cell r="D2767" t="str">
            <v>BUTTERFLY LUG DUCTL EPDM LVR</v>
          </cell>
          <cell r="E2767" t="str">
            <v>670779887128</v>
          </cell>
          <cell r="F2767" t="str">
            <v>BFLY</v>
          </cell>
          <cell r="G2767" t="str">
            <v>IRON</v>
          </cell>
          <cell r="H2767">
            <v>1237.23</v>
          </cell>
          <cell r="I2767">
            <v>5</v>
          </cell>
          <cell r="J2767">
            <v>40476</v>
          </cell>
          <cell r="K2767" t="str">
            <v>China</v>
          </cell>
          <cell r="L2767" t="str">
            <v>0</v>
          </cell>
          <cell r="M2767" t="str">
            <v>101</v>
          </cell>
        </row>
        <row r="2768">
          <cell r="A2768" t="str">
            <v>938DESL 2</v>
          </cell>
          <cell r="B2768" t="str">
            <v>IFLOW</v>
          </cell>
          <cell r="C2768" t="str">
            <v>N</v>
          </cell>
          <cell r="D2768" t="str">
            <v>BUTTERFLY LUG DUCTL EPDM LVR</v>
          </cell>
          <cell r="E2768" t="str">
            <v>670779887203</v>
          </cell>
          <cell r="F2768" t="str">
            <v>BFLY</v>
          </cell>
          <cell r="G2768" t="str">
            <v>IRON</v>
          </cell>
          <cell r="H2768">
            <v>180.13</v>
          </cell>
          <cell r="I2768">
            <v>80</v>
          </cell>
          <cell r="J2768">
            <v>40476</v>
          </cell>
          <cell r="K2768" t="str">
            <v>China</v>
          </cell>
          <cell r="L2768" t="str">
            <v>0</v>
          </cell>
          <cell r="M2768" t="str">
            <v>10</v>
          </cell>
        </row>
        <row r="2769">
          <cell r="A2769" t="str">
            <v>938DESL 2-1/2</v>
          </cell>
          <cell r="B2769" t="str">
            <v>IFLOW</v>
          </cell>
          <cell r="C2769" t="str">
            <v>N</v>
          </cell>
          <cell r="D2769" t="str">
            <v>BUTTERFLY LUG DUCTL EPDM LVR</v>
          </cell>
          <cell r="E2769" t="str">
            <v>670779887258</v>
          </cell>
          <cell r="F2769" t="str">
            <v>BFLY</v>
          </cell>
          <cell r="G2769" t="str">
            <v>IRON</v>
          </cell>
          <cell r="H2769">
            <v>194.36</v>
          </cell>
          <cell r="I2769">
            <v>54</v>
          </cell>
          <cell r="J2769">
            <v>40476</v>
          </cell>
          <cell r="K2769" t="str">
            <v>China</v>
          </cell>
          <cell r="L2769" t="str">
            <v>0</v>
          </cell>
          <cell r="M2769" t="str">
            <v>11.8</v>
          </cell>
        </row>
        <row r="2770">
          <cell r="A2770" t="str">
            <v>938DESL 3</v>
          </cell>
          <cell r="B2770" t="str">
            <v>IFLOW</v>
          </cell>
          <cell r="C2770" t="str">
            <v>N</v>
          </cell>
          <cell r="D2770" t="str">
            <v>BUTTERFLY LUG DUCTL EPDM LVR</v>
          </cell>
          <cell r="E2770" t="str">
            <v>670779887302</v>
          </cell>
          <cell r="F2770" t="str">
            <v>BFLY</v>
          </cell>
          <cell r="G2770" t="str">
            <v>IRON</v>
          </cell>
          <cell r="H2770">
            <v>206.21</v>
          </cell>
          <cell r="I2770">
            <v>137</v>
          </cell>
          <cell r="J2770">
            <v>40476</v>
          </cell>
          <cell r="K2770" t="str">
            <v>China</v>
          </cell>
          <cell r="L2770" t="str">
            <v>0</v>
          </cell>
          <cell r="M2770" t="str">
            <v>12</v>
          </cell>
        </row>
        <row r="2771">
          <cell r="A2771" t="str">
            <v>938DESL 4</v>
          </cell>
          <cell r="B2771" t="str">
            <v>IFLOW</v>
          </cell>
          <cell r="C2771" t="str">
            <v>N</v>
          </cell>
          <cell r="D2771" t="str">
            <v>BUTTERFLY LUG DUCTL EPDM LVR</v>
          </cell>
          <cell r="E2771" t="str">
            <v>670779887401</v>
          </cell>
          <cell r="F2771" t="str">
            <v>BFLY</v>
          </cell>
          <cell r="G2771" t="str">
            <v>IRON</v>
          </cell>
          <cell r="H2771">
            <v>256</v>
          </cell>
          <cell r="I2771">
            <v>140</v>
          </cell>
          <cell r="J2771">
            <v>40476</v>
          </cell>
          <cell r="K2771" t="str">
            <v>China</v>
          </cell>
          <cell r="L2771" t="str">
            <v>0</v>
          </cell>
          <cell r="M2771" t="str">
            <v>18</v>
          </cell>
        </row>
        <row r="2772">
          <cell r="A2772" t="str">
            <v>938DESL 5</v>
          </cell>
          <cell r="B2772" t="str">
            <v>IFLOW</v>
          </cell>
          <cell r="C2772" t="str">
            <v>N</v>
          </cell>
          <cell r="D2772" t="str">
            <v>BUTTERFLY LUG DUCTL EPDM LVR</v>
          </cell>
          <cell r="E2772" t="str">
            <v>670779887500</v>
          </cell>
          <cell r="F2772" t="str">
            <v>BFLY</v>
          </cell>
          <cell r="G2772" t="str">
            <v>IRON</v>
          </cell>
          <cell r="H2772">
            <v>360.28</v>
          </cell>
          <cell r="I2772">
            <v>9</v>
          </cell>
          <cell r="J2772">
            <v>40476</v>
          </cell>
          <cell r="K2772" t="str">
            <v>China</v>
          </cell>
          <cell r="L2772" t="str">
            <v>0</v>
          </cell>
          <cell r="M2772" t="str">
            <v>22.4</v>
          </cell>
        </row>
        <row r="2773">
          <cell r="A2773" t="str">
            <v>938DESL 6</v>
          </cell>
          <cell r="B2773" t="str">
            <v>IFLOW</v>
          </cell>
          <cell r="C2773" t="str">
            <v>N</v>
          </cell>
          <cell r="D2773" t="str">
            <v>BUTTERFLY LUG DUCTL EPDM LVR</v>
          </cell>
          <cell r="E2773" t="str">
            <v>670779887609</v>
          </cell>
          <cell r="F2773" t="str">
            <v>BFLY</v>
          </cell>
          <cell r="G2773" t="str">
            <v>IRON</v>
          </cell>
          <cell r="H2773">
            <v>391.08</v>
          </cell>
          <cell r="I2773">
            <v>81</v>
          </cell>
          <cell r="J2773">
            <v>40476</v>
          </cell>
          <cell r="K2773" t="str">
            <v>China</v>
          </cell>
          <cell r="L2773" t="str">
            <v>0</v>
          </cell>
          <cell r="M2773" t="str">
            <v>26.2</v>
          </cell>
        </row>
        <row r="2774">
          <cell r="A2774" t="str">
            <v>938DESL 8</v>
          </cell>
          <cell r="B2774" t="str">
            <v>IFLOW</v>
          </cell>
          <cell r="C2774" t="str">
            <v>N</v>
          </cell>
          <cell r="D2774" t="str">
            <v>BUTTERFLY LUG DUCTL EPDM LVR</v>
          </cell>
          <cell r="E2774" t="str">
            <v>670779887807</v>
          </cell>
          <cell r="F2774" t="str">
            <v>BFLY</v>
          </cell>
          <cell r="G2774" t="str">
            <v>IRON</v>
          </cell>
          <cell r="H2774">
            <v>559.35</v>
          </cell>
          <cell r="I2774">
            <v>51</v>
          </cell>
          <cell r="J2774">
            <v>40476</v>
          </cell>
          <cell r="K2774" t="str">
            <v>China</v>
          </cell>
          <cell r="L2774" t="str">
            <v>0</v>
          </cell>
          <cell r="M2774" t="str">
            <v>41.6</v>
          </cell>
        </row>
        <row r="2775">
          <cell r="A2775" t="str">
            <v>938DESX 16</v>
          </cell>
          <cell r="B2775" t="str">
            <v>IFLOW</v>
          </cell>
          <cell r="C2775" t="str">
            <v>N</v>
          </cell>
          <cell r="D2775" t="str">
            <v>BUTTERFLY LUG DUCTL DISC BARE</v>
          </cell>
          <cell r="F2775" t="str">
            <v>BFLY</v>
          </cell>
          <cell r="G2775" t="str">
            <v>IRON</v>
          </cell>
          <cell r="H2775">
            <v>3569.47</v>
          </cell>
          <cell r="I2775">
            <v>0</v>
          </cell>
          <cell r="J2775">
            <v>45252</v>
          </cell>
          <cell r="K2775" t="str">
            <v>China</v>
          </cell>
          <cell r="L2775" t="str">
            <v>1</v>
          </cell>
          <cell r="M2775" t="str">
            <v>220</v>
          </cell>
        </row>
        <row r="2776">
          <cell r="A2776" t="str">
            <v>938DNSG 10</v>
          </cell>
          <cell r="B2776" t="str">
            <v>IFLOW</v>
          </cell>
          <cell r="C2776" t="str">
            <v>N</v>
          </cell>
          <cell r="D2776" t="str">
            <v>BUTTERFLY LUG DUCTL DISC GEAR</v>
          </cell>
          <cell r="E2776" t="str">
            <v>670779947105</v>
          </cell>
          <cell r="F2776" t="str">
            <v>BFLY</v>
          </cell>
          <cell r="G2776" t="str">
            <v>IRON</v>
          </cell>
          <cell r="H2776">
            <v>1076.05</v>
          </cell>
          <cell r="I2776">
            <v>22</v>
          </cell>
          <cell r="J2776">
            <v>40476</v>
          </cell>
          <cell r="K2776" t="str">
            <v>China</v>
          </cell>
          <cell r="L2776" t="str">
            <v>1</v>
          </cell>
          <cell r="M2776" t="str">
            <v>74.5</v>
          </cell>
        </row>
        <row r="2777">
          <cell r="A2777" t="str">
            <v>938DNSG 12</v>
          </cell>
          <cell r="B2777" t="str">
            <v>IFLOW</v>
          </cell>
          <cell r="C2777" t="str">
            <v>N</v>
          </cell>
          <cell r="D2777" t="str">
            <v>BUTTERFLY LUG DUCTL DISC GEAR</v>
          </cell>
          <cell r="E2777" t="str">
            <v>670779947129</v>
          </cell>
          <cell r="F2777" t="str">
            <v>BFLY</v>
          </cell>
          <cell r="G2777" t="str">
            <v>IRON</v>
          </cell>
          <cell r="H2777">
            <v>1602.22</v>
          </cell>
          <cell r="I2777">
            <v>17</v>
          </cell>
          <cell r="J2777">
            <v>40476</v>
          </cell>
          <cell r="K2777" t="str">
            <v>China</v>
          </cell>
          <cell r="L2777" t="str">
            <v>1</v>
          </cell>
          <cell r="M2777" t="str">
            <v>119.5</v>
          </cell>
        </row>
        <row r="2778">
          <cell r="A2778" t="str">
            <v>938DNSG 14</v>
          </cell>
          <cell r="B2778" t="str">
            <v>IFLOW</v>
          </cell>
          <cell r="C2778" t="str">
            <v>N</v>
          </cell>
          <cell r="D2778" t="str">
            <v>BUTTERFLY LUG DUCTL DISC GEAR</v>
          </cell>
          <cell r="E2778" t="str">
            <v>670779947143</v>
          </cell>
          <cell r="F2778" t="str">
            <v>BFLY</v>
          </cell>
          <cell r="G2778" t="str">
            <v>IRON</v>
          </cell>
          <cell r="H2778">
            <v>2405.71</v>
          </cell>
          <cell r="I2778">
            <v>2</v>
          </cell>
          <cell r="J2778">
            <v>40476</v>
          </cell>
          <cell r="K2778" t="str">
            <v>China</v>
          </cell>
          <cell r="L2778" t="str">
            <v>1</v>
          </cell>
          <cell r="M2778" t="str">
            <v>171.5</v>
          </cell>
        </row>
        <row r="2779">
          <cell r="A2779" t="str">
            <v>938DNSG 16</v>
          </cell>
          <cell r="B2779" t="str">
            <v>IFLOW</v>
          </cell>
          <cell r="C2779" t="str">
            <v>N</v>
          </cell>
          <cell r="D2779" t="str">
            <v>BUTTERFLY LUG DUCTL DISC GEAR</v>
          </cell>
          <cell r="E2779" t="str">
            <v>670779947167</v>
          </cell>
          <cell r="F2779" t="str">
            <v>BFLY</v>
          </cell>
          <cell r="G2779" t="str">
            <v>IRON</v>
          </cell>
          <cell r="H2779">
            <v>3569.47</v>
          </cell>
          <cell r="I2779">
            <v>0</v>
          </cell>
          <cell r="J2779">
            <v>40476</v>
          </cell>
          <cell r="K2779" t="str">
            <v>China</v>
          </cell>
          <cell r="L2779" t="str">
            <v>1</v>
          </cell>
          <cell r="M2779" t="str">
            <v>283.5</v>
          </cell>
        </row>
        <row r="2780">
          <cell r="A2780" t="str">
            <v>938DNSG 18</v>
          </cell>
          <cell r="B2780" t="str">
            <v>IFLOW</v>
          </cell>
          <cell r="C2780" t="str">
            <v>N</v>
          </cell>
          <cell r="D2780" t="str">
            <v>BUTTERFLY LUG DUCTL DISC GEAR</v>
          </cell>
          <cell r="E2780" t="str">
            <v>670779947181</v>
          </cell>
          <cell r="F2780" t="str">
            <v>BFLY</v>
          </cell>
          <cell r="G2780" t="str">
            <v>IRON</v>
          </cell>
          <cell r="H2780">
            <v>4804.3100000000004</v>
          </cell>
          <cell r="I2780">
            <v>0</v>
          </cell>
          <cell r="J2780">
            <v>40476</v>
          </cell>
          <cell r="K2780" t="str">
            <v>China</v>
          </cell>
          <cell r="L2780" t="str">
            <v>1</v>
          </cell>
          <cell r="M2780" t="str">
            <v>350.5</v>
          </cell>
        </row>
        <row r="2781">
          <cell r="A2781" t="str">
            <v>938DNSG 2</v>
          </cell>
          <cell r="B2781" t="str">
            <v>IFLOW</v>
          </cell>
          <cell r="C2781" t="str">
            <v>N</v>
          </cell>
          <cell r="D2781" t="str">
            <v>BUTTERFLY LUG DUCTL DISC GEAR</v>
          </cell>
          <cell r="E2781" t="str">
            <v>670779947204</v>
          </cell>
          <cell r="F2781" t="str">
            <v>BFLY</v>
          </cell>
          <cell r="G2781" t="str">
            <v>IRON</v>
          </cell>
          <cell r="H2781">
            <v>424.27</v>
          </cell>
          <cell r="I2781">
            <v>0</v>
          </cell>
          <cell r="J2781">
            <v>40476</v>
          </cell>
          <cell r="K2781" t="str">
            <v>China</v>
          </cell>
          <cell r="L2781" t="str">
            <v>1</v>
          </cell>
          <cell r="M2781" t="str">
            <v>18.2</v>
          </cell>
        </row>
        <row r="2782">
          <cell r="A2782" t="str">
            <v>938DNSG 20</v>
          </cell>
          <cell r="B2782" t="str">
            <v>IFLOW</v>
          </cell>
          <cell r="C2782" t="str">
            <v>N</v>
          </cell>
          <cell r="D2782" t="str">
            <v>BUTTERFLY LUG DUCTL DISC GEAR</v>
          </cell>
          <cell r="E2782" t="str">
            <v>670779947228</v>
          </cell>
          <cell r="F2782" t="str">
            <v>BFLY</v>
          </cell>
          <cell r="G2782" t="str">
            <v>IRON</v>
          </cell>
          <cell r="H2782">
            <v>6577.18</v>
          </cell>
          <cell r="I2782">
            <v>0</v>
          </cell>
          <cell r="J2782">
            <v>40476</v>
          </cell>
          <cell r="K2782" t="str">
            <v>China</v>
          </cell>
          <cell r="L2782" t="str">
            <v>1</v>
          </cell>
          <cell r="M2782" t="str">
            <v>424.5</v>
          </cell>
        </row>
        <row r="2783">
          <cell r="A2783" t="str">
            <v>938DNSG 2-1/2</v>
          </cell>
          <cell r="B2783" t="str">
            <v>IFLOW</v>
          </cell>
          <cell r="C2783" t="str">
            <v>N</v>
          </cell>
          <cell r="D2783" t="str">
            <v>BUTTERFLY LUG DUCTL DISC GEAR</v>
          </cell>
          <cell r="E2783" t="str">
            <v>670779947259</v>
          </cell>
          <cell r="F2783" t="str">
            <v>BFLY</v>
          </cell>
          <cell r="G2783" t="str">
            <v>IRON</v>
          </cell>
          <cell r="H2783">
            <v>438.5</v>
          </cell>
          <cell r="I2783">
            <v>70</v>
          </cell>
          <cell r="J2783">
            <v>40476</v>
          </cell>
          <cell r="K2783" t="str">
            <v>China</v>
          </cell>
          <cell r="L2783" t="str">
            <v>1</v>
          </cell>
          <cell r="M2783" t="str">
            <v>19.4</v>
          </cell>
        </row>
        <row r="2784">
          <cell r="A2784" t="str">
            <v>938DNSG 24</v>
          </cell>
          <cell r="B2784" t="str">
            <v>IFLOW</v>
          </cell>
          <cell r="C2784" t="str">
            <v>N</v>
          </cell>
          <cell r="D2784" t="str">
            <v>BUTTERFLY LUG DUCTL DISC GEAR</v>
          </cell>
          <cell r="E2784" t="str">
            <v>670779947242</v>
          </cell>
          <cell r="F2784" t="str">
            <v>BFLY</v>
          </cell>
          <cell r="G2784" t="str">
            <v>IRON</v>
          </cell>
          <cell r="H2784">
            <v>9582.5400000000009</v>
          </cell>
          <cell r="I2784">
            <v>0</v>
          </cell>
          <cell r="J2784">
            <v>40476</v>
          </cell>
          <cell r="K2784" t="str">
            <v>China</v>
          </cell>
          <cell r="L2784" t="str">
            <v>1</v>
          </cell>
          <cell r="M2784" t="str">
            <v>639.5</v>
          </cell>
        </row>
        <row r="2785">
          <cell r="A2785" t="str">
            <v>938DNSG 3</v>
          </cell>
          <cell r="B2785" t="str">
            <v>IFLOW</v>
          </cell>
          <cell r="C2785" t="str">
            <v>N</v>
          </cell>
          <cell r="D2785" t="str">
            <v>BUTTERFLY LUG DUCTL DISC GEAR</v>
          </cell>
          <cell r="E2785" t="str">
            <v>670779947303</v>
          </cell>
          <cell r="F2785" t="str">
            <v>BFLY</v>
          </cell>
          <cell r="G2785" t="str">
            <v>IRON</v>
          </cell>
          <cell r="H2785">
            <v>452.68</v>
          </cell>
          <cell r="I2785">
            <v>40</v>
          </cell>
          <cell r="J2785">
            <v>40476</v>
          </cell>
          <cell r="K2785" t="str">
            <v>China</v>
          </cell>
          <cell r="L2785" t="str">
            <v>1</v>
          </cell>
          <cell r="M2785" t="str">
            <v>19.8</v>
          </cell>
        </row>
        <row r="2786">
          <cell r="A2786" t="str">
            <v>938DNSG 4</v>
          </cell>
          <cell r="B2786" t="str">
            <v>IFLOW</v>
          </cell>
          <cell r="C2786" t="str">
            <v>N</v>
          </cell>
          <cell r="D2786" t="str">
            <v>BUTTERFLY LUG DUCTL DISC GEAR</v>
          </cell>
          <cell r="E2786" t="str">
            <v>670779947402</v>
          </cell>
          <cell r="F2786" t="str">
            <v>BFLY</v>
          </cell>
          <cell r="G2786" t="str">
            <v>IRON</v>
          </cell>
          <cell r="H2786">
            <v>488.25</v>
          </cell>
          <cell r="I2786">
            <v>11</v>
          </cell>
          <cell r="J2786">
            <v>40476</v>
          </cell>
          <cell r="K2786" t="str">
            <v>China</v>
          </cell>
          <cell r="L2786" t="str">
            <v>1</v>
          </cell>
          <cell r="M2786" t="str">
            <v>25.8</v>
          </cell>
        </row>
        <row r="2787">
          <cell r="A2787" t="str">
            <v>938DNSG 5</v>
          </cell>
          <cell r="B2787" t="str">
            <v>IFLOW</v>
          </cell>
          <cell r="C2787" t="str">
            <v>N</v>
          </cell>
          <cell r="D2787" t="str">
            <v>BUTTERFLY LUG DUCTL DISC GEAR</v>
          </cell>
          <cell r="E2787" t="str">
            <v>670779947501</v>
          </cell>
          <cell r="F2787" t="str">
            <v>BFLY</v>
          </cell>
          <cell r="G2787" t="str">
            <v>IRON</v>
          </cell>
          <cell r="H2787">
            <v>578.30999999999995</v>
          </cell>
          <cell r="I2787">
            <v>0</v>
          </cell>
          <cell r="J2787">
            <v>40476</v>
          </cell>
          <cell r="K2787" t="str">
            <v>China</v>
          </cell>
          <cell r="L2787" t="str">
            <v>1</v>
          </cell>
          <cell r="M2787" t="str">
            <v>29.8</v>
          </cell>
        </row>
        <row r="2788">
          <cell r="A2788" t="str">
            <v>938DNSG 6</v>
          </cell>
          <cell r="B2788" t="str">
            <v>IFLOW</v>
          </cell>
          <cell r="C2788" t="str">
            <v>N</v>
          </cell>
          <cell r="D2788" t="str">
            <v>BUTTERFLY LUG DUCTL DISC GEAR</v>
          </cell>
          <cell r="E2788" t="str">
            <v>670779947600</v>
          </cell>
          <cell r="F2788" t="str">
            <v>BFLY</v>
          </cell>
          <cell r="G2788" t="str">
            <v>IRON</v>
          </cell>
          <cell r="H2788">
            <v>637.58000000000004</v>
          </cell>
          <cell r="I2788">
            <v>49</v>
          </cell>
          <cell r="J2788">
            <v>40476</v>
          </cell>
          <cell r="K2788" t="str">
            <v>China</v>
          </cell>
          <cell r="L2788" t="str">
            <v>1</v>
          </cell>
          <cell r="M2788" t="str">
            <v>33.2</v>
          </cell>
        </row>
        <row r="2789">
          <cell r="A2789" t="str">
            <v>938DNSG 8</v>
          </cell>
          <cell r="B2789" t="str">
            <v>IFLOW</v>
          </cell>
          <cell r="C2789" t="str">
            <v>N</v>
          </cell>
          <cell r="D2789" t="str">
            <v>BUTTERFLY LUG DUCTL DISC GEAR</v>
          </cell>
          <cell r="E2789" t="str">
            <v>670779947808</v>
          </cell>
          <cell r="F2789" t="str">
            <v>BFLY</v>
          </cell>
          <cell r="G2789" t="str">
            <v>IRON</v>
          </cell>
          <cell r="H2789">
            <v>850.9</v>
          </cell>
          <cell r="I2789">
            <v>22</v>
          </cell>
          <cell r="J2789">
            <v>40476</v>
          </cell>
          <cell r="K2789" t="str">
            <v>China</v>
          </cell>
          <cell r="L2789" t="str">
            <v>1</v>
          </cell>
          <cell r="M2789" t="str">
            <v>58.5</v>
          </cell>
        </row>
        <row r="2790">
          <cell r="A2790" t="str">
            <v>938DNSL 10</v>
          </cell>
          <cell r="B2790" t="str">
            <v>IFLOW</v>
          </cell>
          <cell r="C2790" t="str">
            <v>N</v>
          </cell>
          <cell r="D2790" t="str">
            <v>BUTTERFLY LUG DUCTL DISC LVR</v>
          </cell>
          <cell r="E2790" t="str">
            <v>670779946108</v>
          </cell>
          <cell r="F2790" t="str">
            <v>BFLY</v>
          </cell>
          <cell r="G2790" t="str">
            <v>IRON</v>
          </cell>
          <cell r="H2790">
            <v>886.46</v>
          </cell>
          <cell r="I2790">
            <v>69</v>
          </cell>
          <cell r="J2790">
            <v>40476</v>
          </cell>
          <cell r="K2790" t="str">
            <v>China</v>
          </cell>
          <cell r="L2790" t="str">
            <v>1</v>
          </cell>
          <cell r="M2790" t="str">
            <v>64</v>
          </cell>
        </row>
        <row r="2791">
          <cell r="A2791" t="str">
            <v>938DNSL 12</v>
          </cell>
          <cell r="B2791" t="str">
            <v>IFLOW</v>
          </cell>
          <cell r="C2791" t="str">
            <v>N</v>
          </cell>
          <cell r="D2791" t="str">
            <v>BUTTERFLY LUG DUCTL DISC LVR</v>
          </cell>
          <cell r="E2791" t="str">
            <v>670779946122</v>
          </cell>
          <cell r="F2791" t="str">
            <v>BFLY</v>
          </cell>
          <cell r="G2791" t="str">
            <v>IRON</v>
          </cell>
          <cell r="H2791">
            <v>1237.23</v>
          </cell>
          <cell r="I2791">
            <v>18</v>
          </cell>
          <cell r="J2791">
            <v>40476</v>
          </cell>
          <cell r="K2791" t="str">
            <v>China</v>
          </cell>
          <cell r="L2791" t="str">
            <v>1</v>
          </cell>
          <cell r="M2791" t="str">
            <v>101</v>
          </cell>
        </row>
        <row r="2792">
          <cell r="A2792" t="str">
            <v>938DNSL 2</v>
          </cell>
          <cell r="B2792" t="str">
            <v>IFLOW</v>
          </cell>
          <cell r="C2792" t="str">
            <v>N</v>
          </cell>
          <cell r="D2792" t="str">
            <v>BUTTERFLY LUG DUCTL DISC LVR</v>
          </cell>
          <cell r="E2792" t="str">
            <v>670779946207</v>
          </cell>
          <cell r="F2792" t="str">
            <v>BFLY</v>
          </cell>
          <cell r="G2792" t="str">
            <v>IRON</v>
          </cell>
          <cell r="H2792">
            <v>180.13</v>
          </cell>
          <cell r="I2792">
            <v>267</v>
          </cell>
          <cell r="J2792">
            <v>40476</v>
          </cell>
          <cell r="K2792" t="str">
            <v>China</v>
          </cell>
          <cell r="L2792" t="str">
            <v>1</v>
          </cell>
          <cell r="M2792" t="str">
            <v>10</v>
          </cell>
        </row>
        <row r="2793">
          <cell r="A2793" t="str">
            <v>938DNSL 2-1/2</v>
          </cell>
          <cell r="B2793" t="str">
            <v>IFLOW</v>
          </cell>
          <cell r="C2793" t="str">
            <v>N</v>
          </cell>
          <cell r="D2793" t="str">
            <v>BUTTERFLY LUG DUCTL DISC LVR</v>
          </cell>
          <cell r="E2793" t="str">
            <v>670779946252</v>
          </cell>
          <cell r="F2793" t="str">
            <v>BFLY</v>
          </cell>
          <cell r="G2793" t="str">
            <v>IRON</v>
          </cell>
          <cell r="H2793">
            <v>194.36</v>
          </cell>
          <cell r="I2793">
            <v>121</v>
          </cell>
          <cell r="J2793">
            <v>40476</v>
          </cell>
          <cell r="K2793" t="str">
            <v>China</v>
          </cell>
          <cell r="L2793" t="str">
            <v>1</v>
          </cell>
          <cell r="M2793" t="str">
            <v>11.8</v>
          </cell>
        </row>
        <row r="2794">
          <cell r="A2794" t="str">
            <v>938DNSL 3</v>
          </cell>
          <cell r="B2794" t="str">
            <v>IFLOW</v>
          </cell>
          <cell r="C2794" t="str">
            <v>N</v>
          </cell>
          <cell r="D2794" t="str">
            <v>BUTTERFLY LUG DUCTL DISC LVR</v>
          </cell>
          <cell r="E2794" t="str">
            <v>670779946306</v>
          </cell>
          <cell r="F2794" t="str">
            <v>BFLY</v>
          </cell>
          <cell r="G2794" t="str">
            <v>IRON</v>
          </cell>
          <cell r="H2794">
            <v>206.21</v>
          </cell>
          <cell r="I2794">
            <v>152</v>
          </cell>
          <cell r="J2794">
            <v>40476</v>
          </cell>
          <cell r="K2794" t="str">
            <v>China</v>
          </cell>
          <cell r="L2794" t="str">
            <v>1</v>
          </cell>
          <cell r="M2794" t="str">
            <v>12</v>
          </cell>
        </row>
        <row r="2795">
          <cell r="A2795" t="str">
            <v>938DNSL 4</v>
          </cell>
          <cell r="B2795" t="str">
            <v>IFLOW</v>
          </cell>
          <cell r="C2795" t="str">
            <v>N</v>
          </cell>
          <cell r="D2795" t="str">
            <v>BUTTERFLY LUG DUCTL DISC LVR</v>
          </cell>
          <cell r="E2795" t="str">
            <v>670779946405</v>
          </cell>
          <cell r="F2795" t="str">
            <v>BFLY</v>
          </cell>
          <cell r="G2795" t="str">
            <v>IRON</v>
          </cell>
          <cell r="H2795">
            <v>256</v>
          </cell>
          <cell r="I2795">
            <v>90</v>
          </cell>
          <cell r="J2795">
            <v>40476</v>
          </cell>
          <cell r="K2795" t="str">
            <v>China</v>
          </cell>
          <cell r="L2795" t="str">
            <v>1</v>
          </cell>
          <cell r="M2795" t="str">
            <v>18</v>
          </cell>
        </row>
        <row r="2796">
          <cell r="A2796" t="str">
            <v>938DNSL 5</v>
          </cell>
          <cell r="B2796" t="str">
            <v>IFLOW</v>
          </cell>
          <cell r="C2796" t="str">
            <v>N</v>
          </cell>
          <cell r="D2796" t="str">
            <v>BUTTERFLY LUG DUCTL DISC LVR</v>
          </cell>
          <cell r="E2796" t="str">
            <v>670779946504</v>
          </cell>
          <cell r="F2796" t="str">
            <v>BFLY</v>
          </cell>
          <cell r="G2796" t="str">
            <v>IRON</v>
          </cell>
          <cell r="H2796">
            <v>360.28</v>
          </cell>
          <cell r="I2796">
            <v>44</v>
          </cell>
          <cell r="J2796">
            <v>40476</v>
          </cell>
          <cell r="K2796" t="str">
            <v>China</v>
          </cell>
          <cell r="L2796" t="str">
            <v>1</v>
          </cell>
          <cell r="M2796" t="str">
            <v>22.4</v>
          </cell>
        </row>
        <row r="2797">
          <cell r="A2797" t="str">
            <v>938DNSL 6</v>
          </cell>
          <cell r="B2797" t="str">
            <v>IFLOW</v>
          </cell>
          <cell r="C2797" t="str">
            <v>N</v>
          </cell>
          <cell r="D2797" t="str">
            <v>BUTTERFLY LUG DUCTL DISC LVR</v>
          </cell>
          <cell r="E2797" t="str">
            <v>670779946603</v>
          </cell>
          <cell r="F2797" t="str">
            <v>BFLY</v>
          </cell>
          <cell r="G2797" t="str">
            <v>IRON</v>
          </cell>
          <cell r="H2797">
            <v>391.08</v>
          </cell>
          <cell r="I2797">
            <v>80</v>
          </cell>
          <cell r="J2797">
            <v>40476</v>
          </cell>
          <cell r="K2797" t="str">
            <v>China</v>
          </cell>
          <cell r="L2797" t="str">
            <v>1</v>
          </cell>
          <cell r="M2797" t="str">
            <v>26.2</v>
          </cell>
        </row>
        <row r="2798">
          <cell r="A2798" t="str">
            <v>938DNSL 8</v>
          </cell>
          <cell r="B2798" t="str">
            <v>IFLOW</v>
          </cell>
          <cell r="C2798" t="str">
            <v>N</v>
          </cell>
          <cell r="D2798" t="str">
            <v>BUTTERFLY LUG DUCTL DISC LVR</v>
          </cell>
          <cell r="E2798" t="str">
            <v>670779946801</v>
          </cell>
          <cell r="F2798" t="str">
            <v>BFLY</v>
          </cell>
          <cell r="G2798" t="str">
            <v>IRON</v>
          </cell>
          <cell r="H2798">
            <v>559.35</v>
          </cell>
          <cell r="I2798">
            <v>139</v>
          </cell>
          <cell r="J2798">
            <v>40476</v>
          </cell>
          <cell r="K2798" t="str">
            <v>China</v>
          </cell>
          <cell r="L2798" t="str">
            <v>1</v>
          </cell>
          <cell r="M2798" t="str">
            <v>41.6</v>
          </cell>
        </row>
        <row r="2799">
          <cell r="A2799" t="str">
            <v>938DNSX 16</v>
          </cell>
          <cell r="B2799" t="str">
            <v>IFLOW</v>
          </cell>
          <cell r="C2799" t="str">
            <v>N</v>
          </cell>
          <cell r="D2799" t="str">
            <v>BUTTERFLY LUG DUCTL DISC BARE</v>
          </cell>
          <cell r="F2799" t="str">
            <v>BFLY</v>
          </cell>
          <cell r="G2799" t="str">
            <v>IRON</v>
          </cell>
          <cell r="H2799">
            <v>3569.47</v>
          </cell>
          <cell r="I2799">
            <v>4</v>
          </cell>
          <cell r="J2799">
            <v>42459</v>
          </cell>
          <cell r="K2799" t="str">
            <v>China</v>
          </cell>
          <cell r="L2799" t="str">
            <v>1</v>
          </cell>
          <cell r="M2799" t="str">
            <v>220</v>
          </cell>
        </row>
        <row r="2800">
          <cell r="A2800" t="str">
            <v>938MESG 10</v>
          </cell>
          <cell r="B2800" t="str">
            <v>IFLOW</v>
          </cell>
          <cell r="C2800" t="str">
            <v>N</v>
          </cell>
          <cell r="D2800" t="str">
            <v>BUTTERFLY LUG 316SS DISC GEAR</v>
          </cell>
          <cell r="E2800" t="str">
            <v>670779712475</v>
          </cell>
          <cell r="F2800" t="str">
            <v>BFLY</v>
          </cell>
          <cell r="H2800">
            <v>1912.73</v>
          </cell>
          <cell r="I2800">
            <v>19</v>
          </cell>
          <cell r="J2800">
            <v>42531</v>
          </cell>
          <cell r="K2800" t="str">
            <v>China</v>
          </cell>
          <cell r="L2800" t="str">
            <v>1</v>
          </cell>
          <cell r="M2800" t="str">
            <v>74.5</v>
          </cell>
        </row>
        <row r="2801">
          <cell r="A2801" t="str">
            <v>938MESG 12</v>
          </cell>
          <cell r="B2801" t="str">
            <v>IFLOW</v>
          </cell>
          <cell r="C2801" t="str">
            <v>N</v>
          </cell>
          <cell r="D2801" t="str">
            <v>BUTTERFLY LUG 316SS DISC GEAR</v>
          </cell>
          <cell r="E2801" t="str">
            <v>670779712482</v>
          </cell>
          <cell r="F2801" t="str">
            <v>BFLY</v>
          </cell>
          <cell r="H2801">
            <v>2986.39</v>
          </cell>
          <cell r="I2801">
            <v>10</v>
          </cell>
          <cell r="J2801">
            <v>42531</v>
          </cell>
          <cell r="K2801" t="str">
            <v>China</v>
          </cell>
          <cell r="L2801" t="str">
            <v>1</v>
          </cell>
          <cell r="M2801" t="str">
            <v>119.5</v>
          </cell>
        </row>
        <row r="2802">
          <cell r="A2802" t="str">
            <v>938MESG 14</v>
          </cell>
          <cell r="B2802" t="str">
            <v>IFLOW</v>
          </cell>
          <cell r="C2802" t="str">
            <v>N</v>
          </cell>
          <cell r="D2802" t="str">
            <v>BUTTERFLY LUG 316SS DISC GEAR</v>
          </cell>
          <cell r="E2802" t="str">
            <v>670779712499</v>
          </cell>
          <cell r="F2802" t="str">
            <v>BFLY</v>
          </cell>
          <cell r="H2802">
            <v>3628.71</v>
          </cell>
          <cell r="I2802">
            <v>14</v>
          </cell>
          <cell r="J2802">
            <v>42531</v>
          </cell>
          <cell r="K2802" t="str">
            <v>China</v>
          </cell>
          <cell r="L2802" t="str">
            <v>1</v>
          </cell>
          <cell r="M2802" t="str">
            <v>171.5</v>
          </cell>
        </row>
        <row r="2803">
          <cell r="A2803" t="str">
            <v>938MESG 16</v>
          </cell>
          <cell r="B2803" t="str">
            <v>IFLOW</v>
          </cell>
          <cell r="C2803" t="str">
            <v>N</v>
          </cell>
          <cell r="D2803" t="str">
            <v>BUTTERFLY LUG 316SS DISC GEAR</v>
          </cell>
          <cell r="E2803" t="str">
            <v>670779712505</v>
          </cell>
          <cell r="F2803" t="str">
            <v>BFLY</v>
          </cell>
          <cell r="H2803">
            <v>5648.06</v>
          </cell>
          <cell r="I2803">
            <v>6</v>
          </cell>
          <cell r="J2803">
            <v>42531</v>
          </cell>
          <cell r="K2803" t="str">
            <v>China</v>
          </cell>
          <cell r="L2803" t="str">
            <v>1</v>
          </cell>
          <cell r="M2803" t="str">
            <v>283.5</v>
          </cell>
        </row>
        <row r="2804">
          <cell r="A2804" t="str">
            <v>938MESG 18</v>
          </cell>
          <cell r="B2804" t="str">
            <v>IFLOW</v>
          </cell>
          <cell r="C2804" t="str">
            <v>N</v>
          </cell>
          <cell r="D2804" t="str">
            <v>BUTTERFLY LUG 316SS DISC GEAR</v>
          </cell>
          <cell r="E2804" t="str">
            <v>670779712512</v>
          </cell>
          <cell r="F2804" t="str">
            <v>BFLY</v>
          </cell>
          <cell r="H2804">
            <v>7146.02</v>
          </cell>
          <cell r="I2804">
            <v>3</v>
          </cell>
          <cell r="J2804">
            <v>42531</v>
          </cell>
          <cell r="K2804" t="str">
            <v>China</v>
          </cell>
          <cell r="L2804" t="str">
            <v>1</v>
          </cell>
          <cell r="M2804" t="str">
            <v>350.5</v>
          </cell>
        </row>
        <row r="2805">
          <cell r="A2805" t="str">
            <v>938MESG 2</v>
          </cell>
          <cell r="B2805" t="str">
            <v>IFLOW</v>
          </cell>
          <cell r="C2805" t="str">
            <v>N</v>
          </cell>
          <cell r="D2805" t="str">
            <v>BUTTERFLY LUG 316SS DISC GEAR</v>
          </cell>
          <cell r="E2805" t="str">
            <v>670779712406</v>
          </cell>
          <cell r="F2805" t="str">
            <v>BFLY</v>
          </cell>
          <cell r="H2805">
            <v>497.74</v>
          </cell>
          <cell r="I2805">
            <v>0</v>
          </cell>
          <cell r="J2805">
            <v>42531</v>
          </cell>
          <cell r="K2805" t="str">
            <v>China</v>
          </cell>
          <cell r="L2805" t="str">
            <v>1</v>
          </cell>
          <cell r="M2805" t="str">
            <v>18.2</v>
          </cell>
        </row>
        <row r="2806">
          <cell r="A2806" t="str">
            <v>938MESG 20</v>
          </cell>
          <cell r="B2806" t="str">
            <v>IFLOW</v>
          </cell>
          <cell r="C2806" t="str">
            <v>N</v>
          </cell>
          <cell r="D2806" t="str">
            <v>BUTTERFLY LUG 316SS DISC GEAR</v>
          </cell>
          <cell r="E2806" t="str">
            <v>670779712529</v>
          </cell>
          <cell r="F2806" t="str">
            <v>BFLY</v>
          </cell>
          <cell r="H2806">
            <v>9381.07</v>
          </cell>
          <cell r="I2806">
            <v>2</v>
          </cell>
          <cell r="J2806">
            <v>42531</v>
          </cell>
          <cell r="K2806" t="str">
            <v>China</v>
          </cell>
          <cell r="L2806" t="str">
            <v>1</v>
          </cell>
          <cell r="M2806" t="str">
            <v>424.5</v>
          </cell>
        </row>
        <row r="2807">
          <cell r="A2807" t="str">
            <v>938MESG 2-1/2</v>
          </cell>
          <cell r="B2807" t="str">
            <v>IFLOW</v>
          </cell>
          <cell r="C2807" t="str">
            <v>N</v>
          </cell>
          <cell r="D2807" t="str">
            <v>BUTTERFLY LUG 316SS DISC GEAR</v>
          </cell>
          <cell r="E2807" t="str">
            <v>670779712413</v>
          </cell>
          <cell r="F2807" t="str">
            <v>BFLY</v>
          </cell>
          <cell r="H2807">
            <v>542.78</v>
          </cell>
          <cell r="I2807">
            <v>3</v>
          </cell>
          <cell r="J2807">
            <v>42531</v>
          </cell>
          <cell r="K2807" t="str">
            <v>China</v>
          </cell>
          <cell r="L2807" t="str">
            <v>1</v>
          </cell>
          <cell r="M2807" t="str">
            <v>19.4</v>
          </cell>
        </row>
        <row r="2808">
          <cell r="A2808" t="str">
            <v>938MESG 24</v>
          </cell>
          <cell r="B2808" t="str">
            <v>IFLOW</v>
          </cell>
          <cell r="C2808" t="str">
            <v>N</v>
          </cell>
          <cell r="D2808" t="str">
            <v>BUTTERFLY LUG 316SS DISC GEAR</v>
          </cell>
          <cell r="E2808" t="str">
            <v>670779712536</v>
          </cell>
          <cell r="F2808" t="str">
            <v>BFLY</v>
          </cell>
          <cell r="H2808">
            <v>19134.27</v>
          </cell>
          <cell r="I2808">
            <v>3</v>
          </cell>
          <cell r="J2808">
            <v>42531</v>
          </cell>
          <cell r="K2808" t="str">
            <v>China</v>
          </cell>
          <cell r="L2808" t="str">
            <v>1</v>
          </cell>
          <cell r="M2808" t="str">
            <v>639.5</v>
          </cell>
        </row>
        <row r="2809">
          <cell r="A2809" t="str">
            <v>938MESG 3</v>
          </cell>
          <cell r="B2809" t="str">
            <v>IFLOW</v>
          </cell>
          <cell r="C2809" t="str">
            <v>N</v>
          </cell>
          <cell r="D2809" t="str">
            <v>BUTTERFLY LUG 316SS DISC GEAR</v>
          </cell>
          <cell r="E2809" t="str">
            <v>670779712420</v>
          </cell>
          <cell r="F2809" t="str">
            <v>BFLY</v>
          </cell>
          <cell r="H2809">
            <v>559.35</v>
          </cell>
          <cell r="I2809">
            <v>10</v>
          </cell>
          <cell r="J2809">
            <v>42531</v>
          </cell>
          <cell r="K2809" t="str">
            <v>China</v>
          </cell>
          <cell r="L2809" t="str">
            <v>1</v>
          </cell>
          <cell r="M2809" t="str">
            <v>19.8</v>
          </cell>
        </row>
        <row r="2810">
          <cell r="A2810" t="str">
            <v>938MESG 36</v>
          </cell>
          <cell r="B2810" t="str">
            <v>IFLOW</v>
          </cell>
          <cell r="C2810" t="str">
            <v>N</v>
          </cell>
          <cell r="D2810" t="str">
            <v>BUTTERFLY LUG 316SS DISC GEAR</v>
          </cell>
          <cell r="E2810" t="str">
            <v>670779725789</v>
          </cell>
          <cell r="F2810" t="str">
            <v>BFLY</v>
          </cell>
          <cell r="H2810">
            <v>0</v>
          </cell>
          <cell r="I2810">
            <v>0</v>
          </cell>
          <cell r="J2810">
            <v>44182</v>
          </cell>
          <cell r="K2810" t="str">
            <v>China</v>
          </cell>
          <cell r="L2810" t="str">
            <v>1</v>
          </cell>
          <cell r="M2810" t="str">
            <v>1593.94</v>
          </cell>
        </row>
        <row r="2811">
          <cell r="A2811" t="str">
            <v>938MESG 4</v>
          </cell>
          <cell r="B2811" t="str">
            <v>IFLOW</v>
          </cell>
          <cell r="C2811" t="str">
            <v>N</v>
          </cell>
          <cell r="D2811" t="str">
            <v>BUTTERFLY LUG 316SS DISC GEAR</v>
          </cell>
          <cell r="E2811" t="str">
            <v>670779712437</v>
          </cell>
          <cell r="F2811" t="str">
            <v>BFLY</v>
          </cell>
          <cell r="H2811">
            <v>630.49</v>
          </cell>
          <cell r="I2811">
            <v>146</v>
          </cell>
          <cell r="J2811">
            <v>42531</v>
          </cell>
          <cell r="K2811" t="str">
            <v>China</v>
          </cell>
          <cell r="L2811" t="str">
            <v>1</v>
          </cell>
          <cell r="M2811" t="str">
            <v>25.8</v>
          </cell>
        </row>
        <row r="2812">
          <cell r="A2812" t="str">
            <v>938MESG 5</v>
          </cell>
          <cell r="B2812" t="str">
            <v>IFLOW</v>
          </cell>
          <cell r="C2812" t="str">
            <v>N</v>
          </cell>
          <cell r="D2812" t="str">
            <v>BUTTERFLY LUG 316SS DISC GEAR</v>
          </cell>
          <cell r="E2812" t="str">
            <v>670779712444</v>
          </cell>
          <cell r="F2812" t="str">
            <v>BFLY</v>
          </cell>
          <cell r="H2812">
            <v>786.9</v>
          </cell>
          <cell r="I2812">
            <v>0</v>
          </cell>
          <cell r="J2812">
            <v>42531</v>
          </cell>
          <cell r="K2812" t="str">
            <v>China</v>
          </cell>
          <cell r="L2812" t="str">
            <v>1</v>
          </cell>
          <cell r="M2812" t="str">
            <v>29.8</v>
          </cell>
        </row>
        <row r="2813">
          <cell r="A2813" t="str">
            <v>938MESG 6</v>
          </cell>
          <cell r="B2813" t="str">
            <v>IFLOW</v>
          </cell>
          <cell r="C2813" t="str">
            <v>N</v>
          </cell>
          <cell r="D2813" t="str">
            <v>BUTTERFLY LUG 316SS DISC GEAR</v>
          </cell>
          <cell r="E2813" t="str">
            <v>670779712451</v>
          </cell>
          <cell r="F2813" t="str">
            <v>BFLY</v>
          </cell>
          <cell r="H2813">
            <v>855.64</v>
          </cell>
          <cell r="I2813">
            <v>91</v>
          </cell>
          <cell r="J2813">
            <v>42531</v>
          </cell>
          <cell r="K2813" t="str">
            <v>China</v>
          </cell>
          <cell r="L2813" t="str">
            <v>1</v>
          </cell>
          <cell r="M2813" t="str">
            <v>33.2</v>
          </cell>
        </row>
        <row r="2814">
          <cell r="A2814" t="str">
            <v>938MESG 8</v>
          </cell>
          <cell r="B2814" t="str">
            <v>IFLOW</v>
          </cell>
          <cell r="C2814" t="str">
            <v>N</v>
          </cell>
          <cell r="D2814" t="str">
            <v>BUTTERFLY LUG 316SS DISC GEAR</v>
          </cell>
          <cell r="E2814" t="str">
            <v>670779712468</v>
          </cell>
          <cell r="F2814" t="str">
            <v>BFLY</v>
          </cell>
          <cell r="H2814">
            <v>1258.57</v>
          </cell>
          <cell r="I2814">
            <v>58</v>
          </cell>
          <cell r="J2814">
            <v>42531</v>
          </cell>
          <cell r="K2814" t="str">
            <v>China</v>
          </cell>
          <cell r="L2814" t="str">
            <v>1</v>
          </cell>
          <cell r="M2814" t="str">
            <v>58.5</v>
          </cell>
        </row>
        <row r="2815">
          <cell r="A2815" t="str">
            <v>938MESL 10</v>
          </cell>
          <cell r="B2815" t="str">
            <v>IFLOW</v>
          </cell>
          <cell r="C2815" t="str">
            <v>N</v>
          </cell>
          <cell r="D2815" t="str">
            <v>BUTTERFLY LUG 316SS DISC LVR</v>
          </cell>
          <cell r="E2815" t="str">
            <v>670779712611</v>
          </cell>
          <cell r="F2815" t="str">
            <v>BFLY</v>
          </cell>
          <cell r="H2815">
            <v>1782.35</v>
          </cell>
          <cell r="I2815">
            <v>4</v>
          </cell>
          <cell r="J2815">
            <v>42531</v>
          </cell>
          <cell r="K2815" t="str">
            <v>China</v>
          </cell>
          <cell r="L2815" t="str">
            <v>1</v>
          </cell>
          <cell r="M2815" t="str">
            <v>64</v>
          </cell>
        </row>
        <row r="2816">
          <cell r="A2816" t="str">
            <v>938MESL 12</v>
          </cell>
          <cell r="B2816" t="str">
            <v>IFLOW</v>
          </cell>
          <cell r="C2816" t="str">
            <v>N</v>
          </cell>
          <cell r="D2816" t="str">
            <v>BUTTERFLY LUG 316SS DISC LVR</v>
          </cell>
          <cell r="E2816" t="str">
            <v>670779712628</v>
          </cell>
          <cell r="F2816" t="str">
            <v>BFLY</v>
          </cell>
          <cell r="H2816">
            <v>2822.85</v>
          </cell>
          <cell r="I2816">
            <v>18</v>
          </cell>
          <cell r="J2816">
            <v>42531</v>
          </cell>
          <cell r="K2816" t="str">
            <v>China</v>
          </cell>
          <cell r="L2816" t="str">
            <v>1</v>
          </cell>
          <cell r="M2816" t="str">
            <v>101</v>
          </cell>
        </row>
        <row r="2817">
          <cell r="A2817" t="str">
            <v>938MESL 2</v>
          </cell>
          <cell r="B2817" t="str">
            <v>IFLOW</v>
          </cell>
          <cell r="C2817" t="str">
            <v>N</v>
          </cell>
          <cell r="D2817" t="str">
            <v>BUTTERFLY LUG 316SS DISC LVR</v>
          </cell>
          <cell r="E2817" t="str">
            <v>670779712543</v>
          </cell>
          <cell r="F2817" t="str">
            <v>BFLY</v>
          </cell>
          <cell r="H2817">
            <v>256</v>
          </cell>
          <cell r="I2817">
            <v>3</v>
          </cell>
          <cell r="J2817">
            <v>42531</v>
          </cell>
          <cell r="K2817" t="str">
            <v>China</v>
          </cell>
          <cell r="L2817" t="str">
            <v>1</v>
          </cell>
          <cell r="M2817" t="str">
            <v>10</v>
          </cell>
        </row>
        <row r="2818">
          <cell r="A2818" t="str">
            <v>938MESL 2-1/2</v>
          </cell>
          <cell r="B2818" t="str">
            <v>IFLOW</v>
          </cell>
          <cell r="C2818" t="str">
            <v>N</v>
          </cell>
          <cell r="D2818" t="str">
            <v>BUTTERFLY LUG 316SS DISC LVR</v>
          </cell>
          <cell r="E2818" t="str">
            <v>670779712550</v>
          </cell>
          <cell r="F2818" t="str">
            <v>BFLY</v>
          </cell>
          <cell r="H2818">
            <v>296.27999999999997</v>
          </cell>
          <cell r="I2818">
            <v>152</v>
          </cell>
          <cell r="J2818">
            <v>42531</v>
          </cell>
          <cell r="K2818" t="str">
            <v>China</v>
          </cell>
          <cell r="L2818" t="str">
            <v>1</v>
          </cell>
          <cell r="M2818" t="str">
            <v>11.8</v>
          </cell>
        </row>
        <row r="2819">
          <cell r="A2819" t="str">
            <v>938MESL 3</v>
          </cell>
          <cell r="B2819" t="str">
            <v>IFLOW</v>
          </cell>
          <cell r="C2819" t="str">
            <v>N</v>
          </cell>
          <cell r="D2819" t="str">
            <v>BUTTERFLY LUG 316SS DISC LVR</v>
          </cell>
          <cell r="E2819" t="str">
            <v>670779712567</v>
          </cell>
          <cell r="F2819" t="str">
            <v>BFLY</v>
          </cell>
          <cell r="H2819">
            <v>315.25</v>
          </cell>
          <cell r="I2819">
            <v>279</v>
          </cell>
          <cell r="J2819">
            <v>42531</v>
          </cell>
          <cell r="K2819" t="str">
            <v>China</v>
          </cell>
          <cell r="L2819" t="str">
            <v>1</v>
          </cell>
          <cell r="M2819" t="str">
            <v>12</v>
          </cell>
        </row>
        <row r="2820">
          <cell r="A2820" t="str">
            <v>938MESL 4</v>
          </cell>
          <cell r="B2820" t="str">
            <v>IFLOW</v>
          </cell>
          <cell r="C2820" t="str">
            <v>N</v>
          </cell>
          <cell r="D2820" t="str">
            <v>BUTTERFLY LUG 316SS DISC LVR</v>
          </cell>
          <cell r="E2820" t="str">
            <v>670779712574</v>
          </cell>
          <cell r="F2820" t="str">
            <v>BFLY</v>
          </cell>
          <cell r="H2820">
            <v>431.39</v>
          </cell>
          <cell r="I2820">
            <v>512</v>
          </cell>
          <cell r="J2820">
            <v>42531</v>
          </cell>
          <cell r="K2820" t="str">
            <v>China</v>
          </cell>
          <cell r="L2820" t="str">
            <v>1</v>
          </cell>
          <cell r="M2820" t="str">
            <v>18</v>
          </cell>
        </row>
        <row r="2821">
          <cell r="A2821" t="str">
            <v>938MESL 5</v>
          </cell>
          <cell r="B2821" t="str">
            <v>IFLOW</v>
          </cell>
          <cell r="C2821" t="str">
            <v>N</v>
          </cell>
          <cell r="D2821" t="str">
            <v>BUTTERFLY LUG 316SS DISC LVR</v>
          </cell>
          <cell r="E2821" t="str">
            <v>670779712581</v>
          </cell>
          <cell r="F2821" t="str">
            <v>BFLY</v>
          </cell>
          <cell r="H2821">
            <v>542.78</v>
          </cell>
          <cell r="I2821">
            <v>10</v>
          </cell>
          <cell r="J2821">
            <v>42531</v>
          </cell>
          <cell r="K2821" t="str">
            <v>China</v>
          </cell>
          <cell r="L2821" t="str">
            <v>1</v>
          </cell>
          <cell r="M2821" t="str">
            <v>22.4</v>
          </cell>
        </row>
        <row r="2822">
          <cell r="A2822" t="str">
            <v>938MESL 6</v>
          </cell>
          <cell r="B2822" t="str">
            <v>IFLOW</v>
          </cell>
          <cell r="C2822" t="str">
            <v>N</v>
          </cell>
          <cell r="D2822" t="str">
            <v>BUTTERFLY LUG 316SS DISC LVR</v>
          </cell>
          <cell r="E2822" t="str">
            <v>670779712598</v>
          </cell>
          <cell r="F2822" t="str">
            <v>BFLY</v>
          </cell>
          <cell r="H2822">
            <v>685</v>
          </cell>
          <cell r="I2822">
            <v>244</v>
          </cell>
          <cell r="J2822">
            <v>42531</v>
          </cell>
          <cell r="K2822" t="str">
            <v>China</v>
          </cell>
          <cell r="L2822" t="str">
            <v>1</v>
          </cell>
          <cell r="M2822" t="str">
            <v>26.2</v>
          </cell>
        </row>
        <row r="2823">
          <cell r="A2823" t="str">
            <v>938MESL 8</v>
          </cell>
          <cell r="B2823" t="str">
            <v>IFLOW</v>
          </cell>
          <cell r="C2823" t="str">
            <v>N</v>
          </cell>
          <cell r="D2823" t="str">
            <v>BUTTERFLY LUG 316SS DISC LVR</v>
          </cell>
          <cell r="E2823" t="str">
            <v>670779712604</v>
          </cell>
          <cell r="F2823" t="str">
            <v>BFLY</v>
          </cell>
          <cell r="H2823">
            <v>1102.1400000000001</v>
          </cell>
          <cell r="I2823">
            <v>94</v>
          </cell>
          <cell r="J2823">
            <v>42531</v>
          </cell>
          <cell r="K2823" t="str">
            <v>China</v>
          </cell>
          <cell r="L2823" t="str">
            <v>1</v>
          </cell>
          <cell r="M2823" t="str">
            <v>41.6</v>
          </cell>
        </row>
        <row r="2824">
          <cell r="A2824" t="str">
            <v>938MESX 10</v>
          </cell>
          <cell r="B2824" t="str">
            <v>IFLOW</v>
          </cell>
          <cell r="C2824" t="str">
            <v>N</v>
          </cell>
          <cell r="D2824" t="str">
            <v>BUTTERFLY LUG 316SS DISC BARE</v>
          </cell>
          <cell r="F2824" t="str">
            <v>BFLY</v>
          </cell>
          <cell r="H2824">
            <v>1782.35</v>
          </cell>
          <cell r="I2824">
            <v>0</v>
          </cell>
          <cell r="J2824">
            <v>44552</v>
          </cell>
          <cell r="K2824" t="str">
            <v>China</v>
          </cell>
          <cell r="L2824" t="str">
            <v>1</v>
          </cell>
          <cell r="M2824" t="str">
            <v>64</v>
          </cell>
        </row>
        <row r="2825">
          <cell r="A2825" t="str">
            <v>938MESX 14</v>
          </cell>
          <cell r="B2825" t="str">
            <v>IFLOW</v>
          </cell>
          <cell r="C2825" t="str">
            <v>N</v>
          </cell>
          <cell r="D2825" t="str">
            <v>BUTTERFLY LUG 316SS DISC BARE</v>
          </cell>
          <cell r="F2825" t="str">
            <v>BFLY</v>
          </cell>
          <cell r="G2825" t="str">
            <v>IRON</v>
          </cell>
          <cell r="H2825">
            <v>3273.08</v>
          </cell>
          <cell r="I2825">
            <v>0</v>
          </cell>
          <cell r="J2825">
            <v>43238</v>
          </cell>
          <cell r="K2825" t="str">
            <v>China</v>
          </cell>
          <cell r="L2825" t="str">
            <v>1</v>
          </cell>
          <cell r="M2825" t="str">
            <v>160</v>
          </cell>
        </row>
        <row r="2826">
          <cell r="A2826" t="str">
            <v>938MESX 8</v>
          </cell>
          <cell r="B2826" t="str">
            <v>IFLOW</v>
          </cell>
          <cell r="C2826" t="str">
            <v>N</v>
          </cell>
          <cell r="D2826" t="str">
            <v>BUTTERFLY LUG 316SS DISC BARE</v>
          </cell>
          <cell r="F2826" t="str">
            <v>BFLY</v>
          </cell>
          <cell r="H2826">
            <v>1102.1400000000001</v>
          </cell>
          <cell r="I2826">
            <v>0</v>
          </cell>
          <cell r="J2826">
            <v>44491</v>
          </cell>
          <cell r="K2826" t="str">
            <v>China</v>
          </cell>
          <cell r="L2826" t="str">
            <v>1</v>
          </cell>
          <cell r="M2826" t="str">
            <v>41.6</v>
          </cell>
        </row>
        <row r="2827">
          <cell r="A2827" t="str">
            <v>1500AB-ES 1/2</v>
          </cell>
          <cell r="B2827" t="str">
            <v>VIR 1</v>
          </cell>
          <cell r="C2827" t="str">
            <v>N</v>
          </cell>
          <cell r="D2827" t="str">
            <v>ExtStem 15xxAB NYLON 1/2 - 1</v>
          </cell>
          <cell r="E2827" t="str">
            <v>670779710303</v>
          </cell>
          <cell r="F2827" t="str">
            <v>BVAC</v>
          </cell>
          <cell r="H2827">
            <v>4.53</v>
          </cell>
          <cell r="I2827">
            <v>2996</v>
          </cell>
          <cell r="J2827">
            <v>43496</v>
          </cell>
          <cell r="K2827" t="str">
            <v>Italy</v>
          </cell>
          <cell r="L2827" t="str">
            <v>1</v>
          </cell>
          <cell r="M2827" t="str">
            <v>0</v>
          </cell>
        </row>
        <row r="2828">
          <cell r="A2828" t="str">
            <v>1500AB-ES 1-1/4</v>
          </cell>
          <cell r="B2828" t="str">
            <v>VIR 1</v>
          </cell>
          <cell r="C2828" t="str">
            <v>N</v>
          </cell>
          <cell r="D2828" t="str">
            <v>ExtStem 15xxAB NYLON 11/4-11/2</v>
          </cell>
          <cell r="E2828" t="str">
            <v>670779710310</v>
          </cell>
          <cell r="F2828" t="str">
            <v>BVAC</v>
          </cell>
          <cell r="H2828">
            <v>7.93</v>
          </cell>
          <cell r="I2828">
            <v>1500</v>
          </cell>
          <cell r="J2828">
            <v>43496</v>
          </cell>
          <cell r="K2828" t="str">
            <v>Italy</v>
          </cell>
          <cell r="L2828" t="str">
            <v>1</v>
          </cell>
          <cell r="M2828" t="str">
            <v>0</v>
          </cell>
        </row>
        <row r="2829">
          <cell r="A2829" t="str">
            <v>1500AB-ES 2</v>
          </cell>
          <cell r="B2829" t="str">
            <v>VIR 1</v>
          </cell>
          <cell r="C2829" t="str">
            <v>N</v>
          </cell>
          <cell r="D2829" t="str">
            <v>ExtStem 15xxAB NYLON 2 - 2-1/2</v>
          </cell>
          <cell r="E2829" t="str">
            <v>670779710327</v>
          </cell>
          <cell r="F2829" t="str">
            <v>BVAC</v>
          </cell>
          <cell r="H2829">
            <v>12.46</v>
          </cell>
          <cell r="I2829">
            <v>499</v>
          </cell>
          <cell r="J2829">
            <v>43496</v>
          </cell>
          <cell r="K2829" t="str">
            <v>Italy</v>
          </cell>
          <cell r="L2829" t="str">
            <v>1</v>
          </cell>
        </row>
        <row r="2830">
          <cell r="A2830" t="str">
            <v>5020ABD-LH 1</v>
          </cell>
          <cell r="B2830" t="str">
            <v>VIR 1</v>
          </cell>
          <cell r="C2830" t="str">
            <v>N</v>
          </cell>
          <cell r="D2830" t="str">
            <v>LEVER HANDLE 1</v>
          </cell>
          <cell r="E2830" t="str">
            <v>670779729732</v>
          </cell>
          <cell r="F2830" t="str">
            <v>BVAC</v>
          </cell>
          <cell r="H2830">
            <v>10.65</v>
          </cell>
          <cell r="I2830">
            <v>0</v>
          </cell>
          <cell r="J2830">
            <v>45320</v>
          </cell>
          <cell r="K2830" t="str">
            <v>Italy</v>
          </cell>
          <cell r="L2830" t="str">
            <v>1</v>
          </cell>
          <cell r="M2830" t="str">
            <v>0</v>
          </cell>
        </row>
        <row r="2831">
          <cell r="A2831" t="str">
            <v>5020ABD-LH 1/2</v>
          </cell>
          <cell r="B2831" t="str">
            <v>VIR 1</v>
          </cell>
          <cell r="C2831" t="str">
            <v>N</v>
          </cell>
          <cell r="D2831" t="str">
            <v>LEVER HANDLE 1/2  -3/4</v>
          </cell>
          <cell r="E2831" t="str">
            <v>670779729725</v>
          </cell>
          <cell r="F2831" t="str">
            <v>BVAC</v>
          </cell>
          <cell r="H2831">
            <v>7.99</v>
          </cell>
          <cell r="I2831">
            <v>0</v>
          </cell>
          <cell r="J2831">
            <v>45320</v>
          </cell>
          <cell r="K2831" t="str">
            <v>Italy</v>
          </cell>
          <cell r="L2831" t="str">
            <v>1</v>
          </cell>
          <cell r="M2831" t="str">
            <v>0</v>
          </cell>
        </row>
        <row r="2832">
          <cell r="A2832" t="str">
            <v>5020AB-LH 1</v>
          </cell>
          <cell r="B2832" t="str">
            <v>VIR 1</v>
          </cell>
          <cell r="C2832" t="str">
            <v>N</v>
          </cell>
          <cell r="D2832" t="str">
            <v>LEVER HANDLE 1 - 1-1/4</v>
          </cell>
          <cell r="E2832" t="str">
            <v>670779729671</v>
          </cell>
          <cell r="F2832" t="str">
            <v>BVAC</v>
          </cell>
          <cell r="H2832">
            <v>10.65</v>
          </cell>
          <cell r="I2832">
            <v>0</v>
          </cell>
          <cell r="J2832">
            <v>45320</v>
          </cell>
          <cell r="K2832" t="str">
            <v>Italy</v>
          </cell>
          <cell r="L2832" t="str">
            <v>1</v>
          </cell>
          <cell r="M2832" t="str">
            <v>0</v>
          </cell>
        </row>
        <row r="2833">
          <cell r="A2833" t="str">
            <v>5020AB-LH 1/2</v>
          </cell>
          <cell r="B2833" t="str">
            <v>VIR 1</v>
          </cell>
          <cell r="C2833" t="str">
            <v>N</v>
          </cell>
          <cell r="D2833" t="str">
            <v>LEVER HANDLE 1/2  -3/4</v>
          </cell>
          <cell r="E2833" t="str">
            <v>670779729664</v>
          </cell>
          <cell r="F2833" t="str">
            <v>BVAC</v>
          </cell>
          <cell r="H2833">
            <v>7.99</v>
          </cell>
          <cell r="I2833">
            <v>0</v>
          </cell>
          <cell r="J2833">
            <v>45320</v>
          </cell>
          <cell r="K2833" t="str">
            <v>Italy</v>
          </cell>
          <cell r="L2833" t="str">
            <v>1</v>
          </cell>
          <cell r="M2833" t="str">
            <v>0</v>
          </cell>
        </row>
        <row r="2834">
          <cell r="A2834" t="str">
            <v>5020AB-LH 1-1/2</v>
          </cell>
          <cell r="B2834" t="str">
            <v>VIR 1</v>
          </cell>
          <cell r="C2834" t="str">
            <v>N</v>
          </cell>
          <cell r="D2834" t="str">
            <v>LEVER HANDLE 1-1/2 - 2</v>
          </cell>
          <cell r="E2834" t="str">
            <v>670779729688</v>
          </cell>
          <cell r="F2834" t="str">
            <v>BVAC</v>
          </cell>
          <cell r="H2834">
            <v>22.63</v>
          </cell>
          <cell r="I2834">
            <v>0</v>
          </cell>
          <cell r="J2834">
            <v>45320</v>
          </cell>
          <cell r="K2834" t="str">
            <v>Italy</v>
          </cell>
          <cell r="L2834" t="str">
            <v>1</v>
          </cell>
          <cell r="M2834" t="str">
            <v>0</v>
          </cell>
        </row>
        <row r="2835">
          <cell r="A2835" t="str">
            <v>5020ABS-LH 1</v>
          </cell>
          <cell r="B2835" t="str">
            <v>VIR 1</v>
          </cell>
          <cell r="C2835" t="str">
            <v>N</v>
          </cell>
          <cell r="D2835" t="str">
            <v>LEVER HANDLE 1</v>
          </cell>
          <cell r="E2835" t="str">
            <v>670779729756</v>
          </cell>
          <cell r="F2835" t="str">
            <v>BVAC</v>
          </cell>
          <cell r="H2835">
            <v>10.65</v>
          </cell>
          <cell r="I2835">
            <v>0</v>
          </cell>
          <cell r="J2835">
            <v>45320</v>
          </cell>
          <cell r="K2835" t="str">
            <v>Italy</v>
          </cell>
          <cell r="L2835" t="str">
            <v>1</v>
          </cell>
          <cell r="M2835" t="str">
            <v>0</v>
          </cell>
        </row>
        <row r="2836">
          <cell r="A2836" t="str">
            <v>5020ABS-LH 1/2</v>
          </cell>
          <cell r="B2836" t="str">
            <v>VIR 1</v>
          </cell>
          <cell r="C2836" t="str">
            <v>N</v>
          </cell>
          <cell r="D2836" t="str">
            <v>LEVER HANDLE 1/2  -3/4</v>
          </cell>
          <cell r="E2836" t="str">
            <v>670779729749</v>
          </cell>
          <cell r="F2836" t="str">
            <v>BVAC</v>
          </cell>
          <cell r="H2836">
            <v>7.99</v>
          </cell>
          <cell r="I2836">
            <v>0</v>
          </cell>
          <cell r="J2836">
            <v>45320</v>
          </cell>
          <cell r="K2836" t="str">
            <v>Italy</v>
          </cell>
          <cell r="L2836" t="str">
            <v>1</v>
          </cell>
          <cell r="M2836" t="str">
            <v>0</v>
          </cell>
        </row>
        <row r="2837">
          <cell r="A2837" t="str">
            <v>5020AB-WH 1</v>
          </cell>
          <cell r="B2837" t="str">
            <v>VIR C</v>
          </cell>
          <cell r="C2837" t="str">
            <v>N</v>
          </cell>
          <cell r="D2837" t="str">
            <v>WING HANDLE for 5020AB 1 1-1/4</v>
          </cell>
          <cell r="E2837" t="str">
            <v>670779718033</v>
          </cell>
          <cell r="F2837" t="str">
            <v>BVAC</v>
          </cell>
          <cell r="H2837">
            <v>16.84</v>
          </cell>
          <cell r="I2837">
            <v>0</v>
          </cell>
          <cell r="J2837">
            <v>43403</v>
          </cell>
          <cell r="K2837" t="str">
            <v>China</v>
          </cell>
          <cell r="L2837" t="str">
            <v>1</v>
          </cell>
          <cell r="M2837" t="str">
            <v>0.097</v>
          </cell>
        </row>
        <row r="2838">
          <cell r="A2838" t="str">
            <v>5020AB-WH 1/2</v>
          </cell>
          <cell r="B2838" t="str">
            <v>VIR C</v>
          </cell>
          <cell r="C2838" t="str">
            <v>N</v>
          </cell>
          <cell r="D2838" t="str">
            <v>WING HANDLE for 5020AB 1/2-3/4</v>
          </cell>
          <cell r="E2838" t="str">
            <v>670779718026</v>
          </cell>
          <cell r="F2838" t="str">
            <v>BVAC</v>
          </cell>
          <cell r="H2838">
            <v>9.19</v>
          </cell>
          <cell r="I2838">
            <v>0</v>
          </cell>
          <cell r="J2838">
            <v>43403</v>
          </cell>
          <cell r="K2838" t="str">
            <v>China</v>
          </cell>
          <cell r="L2838" t="str">
            <v>1</v>
          </cell>
          <cell r="M2838" t="str">
            <v>0.056</v>
          </cell>
        </row>
        <row r="2839">
          <cell r="A2839" t="str">
            <v>5020ABX-LH 2-1/2</v>
          </cell>
          <cell r="B2839" t="str">
            <v>VIR 1</v>
          </cell>
          <cell r="C2839" t="str">
            <v>N</v>
          </cell>
          <cell r="D2839" t="str">
            <v>LEVER HANDLE 2-1/2 - 3 - 4</v>
          </cell>
          <cell r="E2839" t="str">
            <v>670779729695</v>
          </cell>
          <cell r="F2839" t="str">
            <v>BVAC</v>
          </cell>
          <cell r="H2839">
            <v>26.62</v>
          </cell>
          <cell r="I2839">
            <v>0</v>
          </cell>
          <cell r="J2839">
            <v>45320</v>
          </cell>
          <cell r="K2839" t="str">
            <v>Italy</v>
          </cell>
          <cell r="L2839" t="str">
            <v>1</v>
          </cell>
          <cell r="M2839" t="str">
            <v>0</v>
          </cell>
        </row>
        <row r="2840">
          <cell r="A2840" t="str">
            <v>5020ABX-LH 3</v>
          </cell>
          <cell r="B2840" t="str">
            <v>VIR 1</v>
          </cell>
          <cell r="C2840" t="str">
            <v>N</v>
          </cell>
          <cell r="D2840" t="str">
            <v>LEVER HANDLE 2-1/2 - 3 - 4</v>
          </cell>
          <cell r="E2840" t="str">
            <v>670779729701</v>
          </cell>
          <cell r="F2840" t="str">
            <v>BVAC</v>
          </cell>
          <cell r="H2840">
            <v>26.62</v>
          </cell>
          <cell r="I2840">
            <v>0</v>
          </cell>
          <cell r="J2840">
            <v>45320</v>
          </cell>
          <cell r="K2840" t="str">
            <v>Italy</v>
          </cell>
          <cell r="L2840" t="str">
            <v>1</v>
          </cell>
          <cell r="M2840" t="str">
            <v>0</v>
          </cell>
        </row>
        <row r="2841">
          <cell r="A2841" t="str">
            <v>5020ABX-LH 4</v>
          </cell>
          <cell r="B2841" t="str">
            <v>VIR 1</v>
          </cell>
          <cell r="C2841" t="str">
            <v>N</v>
          </cell>
          <cell r="D2841" t="str">
            <v>LEVER HANDLE 2-1/2 - 3 - 4</v>
          </cell>
          <cell r="E2841" t="str">
            <v>670779729718</v>
          </cell>
          <cell r="F2841" t="str">
            <v>BVAC</v>
          </cell>
          <cell r="H2841">
            <v>26.62</v>
          </cell>
          <cell r="I2841">
            <v>0</v>
          </cell>
          <cell r="J2841">
            <v>45320</v>
          </cell>
          <cell r="K2841" t="str">
            <v>Italy</v>
          </cell>
          <cell r="L2841" t="str">
            <v>1</v>
          </cell>
          <cell r="M2841" t="str">
            <v>0</v>
          </cell>
        </row>
        <row r="2842">
          <cell r="A2842" t="str">
            <v>5026AB-LH 1/2</v>
          </cell>
          <cell r="B2842" t="str">
            <v>VIR 1</v>
          </cell>
          <cell r="C2842" t="str">
            <v>N</v>
          </cell>
          <cell r="D2842" t="str">
            <v>LEVER HANDLE 1/2  -3/4</v>
          </cell>
          <cell r="E2842" t="str">
            <v>670779729763</v>
          </cell>
          <cell r="F2842" t="str">
            <v>BVAC</v>
          </cell>
          <cell r="H2842">
            <v>7.99</v>
          </cell>
          <cell r="I2842">
            <v>0</v>
          </cell>
          <cell r="J2842">
            <v>45320</v>
          </cell>
          <cell r="K2842" t="str">
            <v>Italy</v>
          </cell>
          <cell r="L2842" t="str">
            <v>1</v>
          </cell>
          <cell r="M2842" t="str">
            <v>0</v>
          </cell>
        </row>
        <row r="2843">
          <cell r="A2843" t="str">
            <v>5044/49F-ES 1</v>
          </cell>
          <cell r="B2843" t="str">
            <v>VIR C</v>
          </cell>
          <cell r="C2843" t="str">
            <v>N</v>
          </cell>
          <cell r="D2843" t="str">
            <v>EXTENSION STEM - 1 -  1-1/4</v>
          </cell>
          <cell r="E2843" t="str">
            <v>670779053066</v>
          </cell>
          <cell r="F2843" t="str">
            <v>BVAC</v>
          </cell>
          <cell r="H2843">
            <v>24.65</v>
          </cell>
          <cell r="I2843">
            <v>607</v>
          </cell>
          <cell r="J2843">
            <v>40476</v>
          </cell>
          <cell r="K2843" t="str">
            <v>China</v>
          </cell>
          <cell r="L2843" t="str">
            <v>200</v>
          </cell>
          <cell r="M2843" t="str">
            <v>0</v>
          </cell>
        </row>
        <row r="2844">
          <cell r="A2844" t="str">
            <v>5044/49F-ES 1/2</v>
          </cell>
          <cell r="B2844" t="str">
            <v>VIR C</v>
          </cell>
          <cell r="C2844" t="str">
            <v>N</v>
          </cell>
          <cell r="D2844" t="str">
            <v>EXTENSION STEM - 1/2 -  3/4</v>
          </cell>
          <cell r="E2844" t="str">
            <v>670779053042</v>
          </cell>
          <cell r="F2844" t="str">
            <v>BVAC</v>
          </cell>
          <cell r="H2844">
            <v>20.69</v>
          </cell>
          <cell r="I2844">
            <v>743</v>
          </cell>
          <cell r="J2844">
            <v>40476</v>
          </cell>
          <cell r="K2844" t="str">
            <v>China</v>
          </cell>
          <cell r="L2844" t="str">
            <v>300</v>
          </cell>
          <cell r="M2844" t="str">
            <v>0</v>
          </cell>
        </row>
        <row r="2845">
          <cell r="A2845" t="str">
            <v>5044/49F-ES 1/4</v>
          </cell>
          <cell r="B2845" t="str">
            <v>VIR C</v>
          </cell>
          <cell r="C2845" t="str">
            <v>N</v>
          </cell>
          <cell r="D2845" t="str">
            <v>EXTENSION STEM - 1/4 -  3/8</v>
          </cell>
          <cell r="E2845" t="str">
            <v>670779053028</v>
          </cell>
          <cell r="F2845" t="str">
            <v>BVAC</v>
          </cell>
          <cell r="H2845">
            <v>20.69</v>
          </cell>
          <cell r="I2845">
            <v>1172</v>
          </cell>
          <cell r="J2845">
            <v>40476</v>
          </cell>
          <cell r="K2845" t="str">
            <v>China</v>
          </cell>
          <cell r="L2845" t="str">
            <v>400</v>
          </cell>
          <cell r="M2845" t="str">
            <v>0</v>
          </cell>
        </row>
        <row r="2846">
          <cell r="A2846" t="str">
            <v>5044/49F-ES 1-1/2</v>
          </cell>
          <cell r="B2846" t="str">
            <v>VIR C</v>
          </cell>
          <cell r="C2846" t="str">
            <v>N</v>
          </cell>
          <cell r="D2846" t="str">
            <v>EXTENSION STEM - 1-1/2 -  2</v>
          </cell>
          <cell r="E2846" t="str">
            <v>670779053080</v>
          </cell>
          <cell r="F2846" t="str">
            <v>BVAC</v>
          </cell>
          <cell r="H2846">
            <v>30.56</v>
          </cell>
          <cell r="I2846">
            <v>298</v>
          </cell>
          <cell r="J2846">
            <v>40570</v>
          </cell>
          <cell r="K2846" t="str">
            <v>China</v>
          </cell>
          <cell r="L2846" t="str">
            <v>100</v>
          </cell>
          <cell r="M2846" t="str">
            <v>0</v>
          </cell>
        </row>
        <row r="2847">
          <cell r="A2847" t="str">
            <v>5044/49F-ES 2-1/2</v>
          </cell>
          <cell r="B2847" t="str">
            <v>VIR C</v>
          </cell>
          <cell r="C2847" t="str">
            <v>N</v>
          </cell>
          <cell r="D2847" t="str">
            <v>EXTENSION STEM - 2-1/2 - 4</v>
          </cell>
          <cell r="E2847" t="str">
            <v>670779712161</v>
          </cell>
          <cell r="F2847" t="str">
            <v>BVAC</v>
          </cell>
          <cell r="H2847">
            <v>59.13</v>
          </cell>
          <cell r="I2847">
            <v>189</v>
          </cell>
          <cell r="J2847">
            <v>42514</v>
          </cell>
          <cell r="K2847" t="str">
            <v>China</v>
          </cell>
          <cell r="L2847" t="str">
            <v>100</v>
          </cell>
          <cell r="M2847" t="str">
            <v>0</v>
          </cell>
        </row>
        <row r="2848">
          <cell r="A2848" t="str">
            <v>5044/49F-HB 1/2</v>
          </cell>
          <cell r="B2848" t="str">
            <v>VIR 1</v>
          </cell>
          <cell r="C2848" t="str">
            <v>N</v>
          </cell>
          <cell r="D2848" t="str">
            <v>HANDLE BOLT  -   1/2 - 1 1/4</v>
          </cell>
          <cell r="E2848" t="str">
            <v>670779092041</v>
          </cell>
          <cell r="F2848" t="str">
            <v>BVAC</v>
          </cell>
          <cell r="H2848">
            <v>0.19</v>
          </cell>
          <cell r="I2848">
            <v>0</v>
          </cell>
          <cell r="J2848">
            <v>40476</v>
          </cell>
          <cell r="K2848" t="str">
            <v>Italy</v>
          </cell>
          <cell r="L2848" t="str">
            <v>1</v>
          </cell>
          <cell r="M2848" t="str">
            <v>0</v>
          </cell>
        </row>
        <row r="2849">
          <cell r="A2849" t="str">
            <v>5044/49F-HB 1/4</v>
          </cell>
          <cell r="B2849" t="str">
            <v>VIR 1</v>
          </cell>
          <cell r="C2849" t="str">
            <v>N</v>
          </cell>
          <cell r="D2849" t="str">
            <v>HANDLE BOLT  -  1/4  -  3/8</v>
          </cell>
          <cell r="E2849" t="str">
            <v>670779092027</v>
          </cell>
          <cell r="F2849" t="str">
            <v>BVAC</v>
          </cell>
          <cell r="H2849">
            <v>0.13</v>
          </cell>
          <cell r="I2849">
            <v>0</v>
          </cell>
          <cell r="J2849">
            <v>40476</v>
          </cell>
          <cell r="K2849" t="str">
            <v>Italy</v>
          </cell>
          <cell r="L2849" t="str">
            <v>1</v>
          </cell>
          <cell r="M2849" t="str">
            <v>0</v>
          </cell>
        </row>
        <row r="2850">
          <cell r="A2850" t="str">
            <v>5044/49F-HB 1-1/2</v>
          </cell>
          <cell r="B2850" t="str">
            <v>VIR 1</v>
          </cell>
          <cell r="C2850" t="str">
            <v>N</v>
          </cell>
          <cell r="D2850" t="str">
            <v>HANDLE BOLT - 2 1/2 - 4</v>
          </cell>
          <cell r="E2850" t="str">
            <v>670779714851</v>
          </cell>
          <cell r="F2850" t="str">
            <v>BVAC</v>
          </cell>
          <cell r="H2850">
            <v>0.26</v>
          </cell>
          <cell r="I2850">
            <v>0</v>
          </cell>
          <cell r="J2850">
            <v>40596</v>
          </cell>
          <cell r="K2850" t="str">
            <v>Italy</v>
          </cell>
        </row>
        <row r="2851">
          <cell r="A2851" t="str">
            <v>5044/49F-HN 1</v>
          </cell>
          <cell r="B2851" t="str">
            <v>VIR 1</v>
          </cell>
          <cell r="C2851" t="str">
            <v>N</v>
          </cell>
          <cell r="D2851" t="str">
            <v>HANDLE NUT 1 - 1-1/4</v>
          </cell>
          <cell r="E2851" t="str">
            <v>670779093062</v>
          </cell>
          <cell r="F2851" t="str">
            <v>BVAC</v>
          </cell>
          <cell r="H2851">
            <v>0</v>
          </cell>
          <cell r="I2851">
            <v>2964</v>
          </cell>
          <cell r="J2851">
            <v>40476</v>
          </cell>
          <cell r="K2851" t="str">
            <v>Italy</v>
          </cell>
          <cell r="L2851" t="str">
            <v>0</v>
          </cell>
          <cell r="M2851" t="str">
            <v>0</v>
          </cell>
        </row>
        <row r="2852">
          <cell r="A2852" t="str">
            <v>5044/49F-HN 1/2</v>
          </cell>
          <cell r="B2852" t="str">
            <v>VIR 1</v>
          </cell>
          <cell r="C2852" t="str">
            <v>N</v>
          </cell>
          <cell r="D2852" t="str">
            <v>HANDLE NUT 1/2 - 3/4</v>
          </cell>
          <cell r="E2852" t="str">
            <v>670779093048</v>
          </cell>
          <cell r="F2852" t="str">
            <v>BVAC</v>
          </cell>
          <cell r="H2852">
            <v>0</v>
          </cell>
          <cell r="I2852">
            <v>3402</v>
          </cell>
          <cell r="J2852">
            <v>40476</v>
          </cell>
          <cell r="K2852" t="str">
            <v>Italy</v>
          </cell>
          <cell r="L2852" t="str">
            <v>0</v>
          </cell>
          <cell r="M2852" t="str">
            <v>0</v>
          </cell>
        </row>
        <row r="2853">
          <cell r="A2853" t="str">
            <v>5044/49F-HN 1/4</v>
          </cell>
          <cell r="B2853" t="str">
            <v>VIR 1</v>
          </cell>
          <cell r="C2853" t="str">
            <v>N</v>
          </cell>
          <cell r="D2853" t="str">
            <v>HANDLE NUT - 1/4 - 3/8</v>
          </cell>
          <cell r="E2853" t="str">
            <v>670779093024</v>
          </cell>
          <cell r="F2853" t="str">
            <v>BVAC</v>
          </cell>
          <cell r="H2853">
            <v>0.04</v>
          </cell>
          <cell r="I2853">
            <v>0</v>
          </cell>
          <cell r="J2853">
            <v>40476</v>
          </cell>
          <cell r="K2853" t="str">
            <v>Italy</v>
          </cell>
          <cell r="L2853" t="str">
            <v>1</v>
          </cell>
          <cell r="M2853" t="str">
            <v>0</v>
          </cell>
        </row>
        <row r="2854">
          <cell r="A2854" t="str">
            <v>5044/49F-HN 1-1/2</v>
          </cell>
          <cell r="B2854" t="str">
            <v>VIR 1</v>
          </cell>
          <cell r="C2854" t="str">
            <v>N</v>
          </cell>
          <cell r="D2854" t="str">
            <v>HANDLE NUT 1-1/2 - 2</v>
          </cell>
          <cell r="E2854" t="str">
            <v>670779714868</v>
          </cell>
          <cell r="F2854" t="str">
            <v>BVAC</v>
          </cell>
          <cell r="H2854">
            <v>0.26</v>
          </cell>
          <cell r="I2854">
            <v>200</v>
          </cell>
          <cell r="J2854">
            <v>40570</v>
          </cell>
          <cell r="K2854" t="str">
            <v>Italy</v>
          </cell>
          <cell r="L2854" t="str">
            <v>0</v>
          </cell>
          <cell r="M2854" t="str">
            <v>0</v>
          </cell>
        </row>
        <row r="2855">
          <cell r="A2855" t="str">
            <v>5044/49F-HN 2-1/2</v>
          </cell>
          <cell r="B2855" t="str">
            <v>FASTEN</v>
          </cell>
          <cell r="C2855" t="str">
            <v>N</v>
          </cell>
          <cell r="D2855" t="str">
            <v>HANDLE NUT 2-1/2 - 4</v>
          </cell>
          <cell r="E2855" t="str">
            <v>670779714875</v>
          </cell>
          <cell r="F2855" t="str">
            <v>BVAC</v>
          </cell>
          <cell r="H2855">
            <v>0</v>
          </cell>
          <cell r="I2855">
            <v>0</v>
          </cell>
          <cell r="J2855">
            <v>40570</v>
          </cell>
          <cell r="K2855" t="str">
            <v>USA</v>
          </cell>
          <cell r="L2855" t="str">
            <v>0</v>
          </cell>
          <cell r="M2855" t="str">
            <v>0</v>
          </cell>
        </row>
        <row r="2856">
          <cell r="A2856" t="str">
            <v>5044/49F-LH 1</v>
          </cell>
          <cell r="B2856" t="str">
            <v>VIR 1</v>
          </cell>
          <cell r="C2856" t="str">
            <v>N</v>
          </cell>
          <cell r="D2856" t="str">
            <v>LEVER HANDLE - 1 -  1-1/4</v>
          </cell>
          <cell r="E2856" t="str">
            <v>670779051062</v>
          </cell>
          <cell r="F2856" t="str">
            <v>BVAC</v>
          </cell>
          <cell r="H2856">
            <v>10.65</v>
          </cell>
          <cell r="I2856">
            <v>0</v>
          </cell>
          <cell r="J2856">
            <v>40476</v>
          </cell>
          <cell r="K2856" t="str">
            <v>Italy</v>
          </cell>
          <cell r="L2856" t="str">
            <v>1</v>
          </cell>
          <cell r="M2856" t="str">
            <v>0</v>
          </cell>
        </row>
        <row r="2857">
          <cell r="A2857" t="str">
            <v>5044/49F-LH 1/2</v>
          </cell>
          <cell r="B2857" t="str">
            <v>VIR 1</v>
          </cell>
          <cell r="C2857" t="str">
            <v>N</v>
          </cell>
          <cell r="D2857" t="str">
            <v>LEVER HANDLE - 1/2 -  3/4</v>
          </cell>
          <cell r="E2857" t="str">
            <v>670779051048</v>
          </cell>
          <cell r="F2857" t="str">
            <v>BVAC</v>
          </cell>
          <cell r="H2857">
            <v>7.99</v>
          </cell>
          <cell r="I2857">
            <v>0</v>
          </cell>
          <cell r="J2857">
            <v>40476</v>
          </cell>
          <cell r="K2857" t="str">
            <v>Italy</v>
          </cell>
          <cell r="L2857" t="str">
            <v>1</v>
          </cell>
          <cell r="M2857" t="str">
            <v>0</v>
          </cell>
        </row>
        <row r="2858">
          <cell r="A2858" t="str">
            <v>5044/49F-LH 1/4</v>
          </cell>
          <cell r="B2858" t="str">
            <v>VIR 1</v>
          </cell>
          <cell r="C2858" t="str">
            <v>N</v>
          </cell>
          <cell r="D2858" t="str">
            <v>LEVER HANDLE - 1/4 -  3/8</v>
          </cell>
          <cell r="E2858" t="str">
            <v>670779051024</v>
          </cell>
          <cell r="F2858" t="str">
            <v>BVAC</v>
          </cell>
          <cell r="H2858">
            <v>6.66</v>
          </cell>
          <cell r="I2858">
            <v>741</v>
          </cell>
          <cell r="J2858">
            <v>40476</v>
          </cell>
          <cell r="K2858" t="str">
            <v>Italy</v>
          </cell>
          <cell r="L2858" t="str">
            <v>1</v>
          </cell>
          <cell r="M2858" t="str">
            <v>0</v>
          </cell>
        </row>
        <row r="2859">
          <cell r="A2859" t="str">
            <v>5044/49F-LH 1-1/2</v>
          </cell>
          <cell r="B2859" t="str">
            <v>VIR 1</v>
          </cell>
          <cell r="C2859" t="str">
            <v>N</v>
          </cell>
          <cell r="D2859" t="str">
            <v>LEVER HANDLE - 1-1/2 -  2</v>
          </cell>
          <cell r="E2859" t="str">
            <v>670779051086</v>
          </cell>
          <cell r="F2859" t="str">
            <v>BVAC</v>
          </cell>
          <cell r="H2859">
            <v>15.97</v>
          </cell>
          <cell r="I2859">
            <v>9</v>
          </cell>
          <cell r="J2859">
            <v>40570</v>
          </cell>
          <cell r="K2859" t="str">
            <v>Italy</v>
          </cell>
          <cell r="L2859" t="str">
            <v>1</v>
          </cell>
          <cell r="M2859" t="str">
            <v>0</v>
          </cell>
        </row>
        <row r="2860">
          <cell r="A2860" t="str">
            <v>5044/49F-LH 2-1/2</v>
          </cell>
          <cell r="B2860" t="str">
            <v>VIR 1</v>
          </cell>
          <cell r="C2860" t="str">
            <v>N</v>
          </cell>
          <cell r="D2860" t="str">
            <v>LEVER HANDLE - 2-1/2 3  -  4</v>
          </cell>
          <cell r="E2860" t="str">
            <v>670779051253</v>
          </cell>
          <cell r="F2860" t="str">
            <v>BVAC</v>
          </cell>
          <cell r="H2860">
            <v>26.62</v>
          </cell>
          <cell r="I2860">
            <v>0</v>
          </cell>
          <cell r="J2860">
            <v>40570</v>
          </cell>
          <cell r="K2860" t="str">
            <v>Italy</v>
          </cell>
          <cell r="L2860" t="str">
            <v>1</v>
          </cell>
          <cell r="M2860" t="str">
            <v>0</v>
          </cell>
        </row>
        <row r="2861">
          <cell r="A2861" t="str">
            <v>5044/49F-LHK 1</v>
          </cell>
          <cell r="B2861" t="str">
            <v>ASMVIR1</v>
          </cell>
          <cell r="C2861" t="str">
            <v>N</v>
          </cell>
          <cell r="D2861" t="str">
            <v>LEVER HANDLE KIT - 1 -  1-1/4</v>
          </cell>
          <cell r="E2861" t="str">
            <v>670779410067</v>
          </cell>
          <cell r="F2861" t="str">
            <v>BVAC</v>
          </cell>
          <cell r="H2861">
            <v>10.65</v>
          </cell>
          <cell r="I2861">
            <v>0</v>
          </cell>
          <cell r="J2861">
            <v>40476</v>
          </cell>
          <cell r="K2861" t="str">
            <v>Italy</v>
          </cell>
          <cell r="L2861" t="str">
            <v>1</v>
          </cell>
          <cell r="M2861" t="str">
            <v>0</v>
          </cell>
        </row>
        <row r="2862">
          <cell r="A2862" t="str">
            <v>5044/49F-LHK 1/2</v>
          </cell>
          <cell r="B2862" t="str">
            <v>ASMVIR1</v>
          </cell>
          <cell r="C2862" t="str">
            <v>N</v>
          </cell>
          <cell r="D2862" t="str">
            <v>LEVER HANDLE KIT - 1/2 -  3/4</v>
          </cell>
          <cell r="E2862" t="str">
            <v>670779410043</v>
          </cell>
          <cell r="F2862" t="str">
            <v>BVAC</v>
          </cell>
          <cell r="H2862">
            <v>7.99</v>
          </cell>
          <cell r="I2862">
            <v>16</v>
          </cell>
          <cell r="J2862">
            <v>40570</v>
          </cell>
          <cell r="K2862" t="str">
            <v>Italy</v>
          </cell>
          <cell r="L2862" t="str">
            <v>1</v>
          </cell>
          <cell r="M2862" t="str">
            <v>0</v>
          </cell>
        </row>
        <row r="2863">
          <cell r="A2863" t="str">
            <v>5044/49F-LHK 1/4</v>
          </cell>
          <cell r="B2863" t="str">
            <v>ASMVIR1</v>
          </cell>
          <cell r="C2863" t="str">
            <v>N</v>
          </cell>
          <cell r="D2863" t="str">
            <v>LEVER HANDLE KIT - 3/8 -  1/4</v>
          </cell>
          <cell r="E2863" t="str">
            <v>670779410029</v>
          </cell>
          <cell r="F2863" t="str">
            <v>BVAC</v>
          </cell>
          <cell r="H2863">
            <v>6.66</v>
          </cell>
          <cell r="I2863">
            <v>0</v>
          </cell>
          <cell r="J2863">
            <v>40570</v>
          </cell>
          <cell r="K2863" t="str">
            <v>Italy</v>
          </cell>
          <cell r="L2863" t="str">
            <v>1</v>
          </cell>
          <cell r="M2863" t="str">
            <v>0</v>
          </cell>
        </row>
        <row r="2864">
          <cell r="A2864" t="str">
            <v>5044/49F-LHK 1-1/2</v>
          </cell>
          <cell r="B2864" t="str">
            <v>ASMVIR1</v>
          </cell>
          <cell r="C2864" t="str">
            <v>N</v>
          </cell>
          <cell r="D2864" t="str">
            <v>LEVER HANDLE KIT - 1-1/2 -  2</v>
          </cell>
          <cell r="E2864" t="str">
            <v>670779410081</v>
          </cell>
          <cell r="F2864" t="str">
            <v>BVAC</v>
          </cell>
          <cell r="H2864">
            <v>22.63</v>
          </cell>
          <cell r="I2864">
            <v>0</v>
          </cell>
          <cell r="J2864">
            <v>40570</v>
          </cell>
          <cell r="K2864" t="str">
            <v>Italy</v>
          </cell>
          <cell r="L2864" t="str">
            <v>1</v>
          </cell>
          <cell r="M2864" t="str">
            <v>0</v>
          </cell>
        </row>
        <row r="2865">
          <cell r="A2865" t="str">
            <v>5044/49F-LHK 3</v>
          </cell>
          <cell r="B2865" t="str">
            <v>ASMVIR1</v>
          </cell>
          <cell r="C2865" t="str">
            <v>N</v>
          </cell>
          <cell r="D2865" t="str">
            <v>LEVER HANDLE KIT - 2-1/2 - 4</v>
          </cell>
          <cell r="E2865" t="str">
            <v>670779410302</v>
          </cell>
          <cell r="F2865" t="str">
            <v>BVAC</v>
          </cell>
          <cell r="H2865">
            <v>26.62</v>
          </cell>
          <cell r="I2865">
            <v>18</v>
          </cell>
          <cell r="J2865">
            <v>40476</v>
          </cell>
          <cell r="K2865" t="str">
            <v>Italy</v>
          </cell>
          <cell r="L2865" t="str">
            <v>1</v>
          </cell>
          <cell r="M2865" t="str">
            <v>0</v>
          </cell>
        </row>
        <row r="2866">
          <cell r="A2866" t="str">
            <v>5044/49F-LL 1</v>
          </cell>
          <cell r="B2866" t="str">
            <v>VIR C</v>
          </cell>
          <cell r="C2866" t="str">
            <v>N</v>
          </cell>
          <cell r="D2866" t="str">
            <v>LOCK LEVER HNDL - 1  -  1 1/4</v>
          </cell>
          <cell r="E2866" t="str">
            <v>670779095066</v>
          </cell>
          <cell r="F2866" t="str">
            <v>BVAC</v>
          </cell>
          <cell r="H2866">
            <v>30.61</v>
          </cell>
          <cell r="I2866">
            <v>114</v>
          </cell>
          <cell r="J2866">
            <v>40476</v>
          </cell>
          <cell r="K2866" t="str">
            <v>China</v>
          </cell>
          <cell r="L2866" t="str">
            <v>1</v>
          </cell>
          <cell r="M2866" t="str">
            <v>0</v>
          </cell>
        </row>
        <row r="2867">
          <cell r="A2867" t="str">
            <v>5044/49F-LL 1/2</v>
          </cell>
          <cell r="B2867" t="str">
            <v>VIR C</v>
          </cell>
          <cell r="C2867" t="str">
            <v>N</v>
          </cell>
          <cell r="D2867" t="str">
            <v>LOCK LEVER HNDL - 1/2  -  3/4</v>
          </cell>
          <cell r="E2867" t="str">
            <v>670779095042</v>
          </cell>
          <cell r="F2867" t="str">
            <v>BVAC</v>
          </cell>
          <cell r="H2867">
            <v>22.97</v>
          </cell>
          <cell r="I2867">
            <v>134</v>
          </cell>
          <cell r="J2867">
            <v>40476</v>
          </cell>
          <cell r="K2867" t="str">
            <v>China</v>
          </cell>
          <cell r="L2867" t="str">
            <v>0</v>
          </cell>
          <cell r="M2867" t="str">
            <v>0</v>
          </cell>
        </row>
        <row r="2868">
          <cell r="A2868" t="str">
            <v>5044/49F-LL 1/4</v>
          </cell>
          <cell r="B2868" t="str">
            <v>VIR C</v>
          </cell>
          <cell r="C2868" t="str">
            <v>N</v>
          </cell>
          <cell r="D2868" t="str">
            <v>LOCK LEVER HNDL - 1/4  -  3/8</v>
          </cell>
          <cell r="E2868" t="str">
            <v>670779095028</v>
          </cell>
          <cell r="F2868" t="str">
            <v>BVAC</v>
          </cell>
          <cell r="H2868">
            <v>17.23</v>
          </cell>
          <cell r="I2868">
            <v>60</v>
          </cell>
          <cell r="J2868">
            <v>40476</v>
          </cell>
          <cell r="K2868" t="str">
            <v>China</v>
          </cell>
          <cell r="L2868" t="str">
            <v>1</v>
          </cell>
          <cell r="M2868" t="str">
            <v>0</v>
          </cell>
        </row>
        <row r="2869">
          <cell r="A2869" t="str">
            <v>5044/49F-LL 1-1/2</v>
          </cell>
          <cell r="B2869" t="str">
            <v>VIR C</v>
          </cell>
          <cell r="C2869" t="str">
            <v>N</v>
          </cell>
          <cell r="D2869" t="str">
            <v>LOCK LEVER HNDL - 1-1/2  -  2</v>
          </cell>
          <cell r="E2869" t="str">
            <v>670779095080</v>
          </cell>
          <cell r="F2869" t="str">
            <v>BVAC</v>
          </cell>
          <cell r="H2869">
            <v>42.1</v>
          </cell>
          <cell r="I2869">
            <v>0</v>
          </cell>
          <cell r="J2869">
            <v>40570</v>
          </cell>
          <cell r="K2869" t="str">
            <v>China</v>
          </cell>
          <cell r="L2869" t="str">
            <v>1</v>
          </cell>
          <cell r="M2869" t="str">
            <v>0</v>
          </cell>
        </row>
        <row r="2870">
          <cell r="A2870" t="str">
            <v>5044/49F-MS 1</v>
          </cell>
          <cell r="B2870" t="str">
            <v>VIR 1</v>
          </cell>
          <cell r="C2870" t="str">
            <v>N</v>
          </cell>
          <cell r="D2870" t="str">
            <v>MEMORY STOP - 1  -  1 1/4</v>
          </cell>
          <cell r="E2870" t="str">
            <v>670779096063</v>
          </cell>
          <cell r="F2870" t="str">
            <v>BVAC</v>
          </cell>
          <cell r="H2870">
            <v>7.99</v>
          </cell>
          <cell r="I2870">
            <v>0</v>
          </cell>
          <cell r="J2870">
            <v>40476</v>
          </cell>
          <cell r="K2870" t="str">
            <v>Italy</v>
          </cell>
          <cell r="L2870" t="str">
            <v>1</v>
          </cell>
          <cell r="M2870" t="str">
            <v>0</v>
          </cell>
        </row>
        <row r="2871">
          <cell r="A2871" t="str">
            <v>5044/49F-MS 1/2</v>
          </cell>
          <cell r="B2871" t="str">
            <v>VIR 1</v>
          </cell>
          <cell r="C2871" t="str">
            <v>N</v>
          </cell>
          <cell r="D2871" t="str">
            <v>MEMORY STOP - 1/2  -  3/4</v>
          </cell>
          <cell r="E2871" t="str">
            <v>670779096049</v>
          </cell>
          <cell r="F2871" t="str">
            <v>BVAC</v>
          </cell>
          <cell r="H2871">
            <v>6.66</v>
          </cell>
          <cell r="I2871">
            <v>50</v>
          </cell>
          <cell r="J2871">
            <v>40476</v>
          </cell>
          <cell r="K2871" t="str">
            <v>Italy</v>
          </cell>
          <cell r="L2871" t="str">
            <v>1</v>
          </cell>
          <cell r="M2871" t="str">
            <v>0</v>
          </cell>
        </row>
        <row r="2872">
          <cell r="A2872" t="str">
            <v>5044/49F-MS 1/4</v>
          </cell>
          <cell r="B2872" t="str">
            <v>VIR 1</v>
          </cell>
          <cell r="C2872" t="str">
            <v>N</v>
          </cell>
          <cell r="D2872" t="str">
            <v>MEMORY STOP - 1/4  -  3/8</v>
          </cell>
          <cell r="E2872" t="str">
            <v>670779096025</v>
          </cell>
          <cell r="F2872" t="str">
            <v>BVAC</v>
          </cell>
          <cell r="H2872">
            <v>5.32</v>
          </cell>
          <cell r="I2872">
            <v>0</v>
          </cell>
          <cell r="J2872">
            <v>40476</v>
          </cell>
          <cell r="K2872" t="str">
            <v>Italy</v>
          </cell>
          <cell r="L2872" t="str">
            <v>1</v>
          </cell>
          <cell r="M2872" t="str">
            <v>0</v>
          </cell>
        </row>
        <row r="2873">
          <cell r="A2873" t="str">
            <v>5044/49F-MS 1-1/2</v>
          </cell>
          <cell r="B2873" t="str">
            <v>VIR 1</v>
          </cell>
          <cell r="C2873" t="str">
            <v>N</v>
          </cell>
          <cell r="D2873" t="str">
            <v>MEMORY STOP - 1 1/2 - 2</v>
          </cell>
          <cell r="E2873" t="str">
            <v>670779096070</v>
          </cell>
          <cell r="F2873" t="str">
            <v>BVAC</v>
          </cell>
          <cell r="H2873">
            <v>9.32</v>
          </cell>
          <cell r="I2873">
            <v>0</v>
          </cell>
          <cell r="J2873">
            <v>40570</v>
          </cell>
          <cell r="K2873" t="str">
            <v>Italy</v>
          </cell>
          <cell r="L2873" t="str">
            <v>1</v>
          </cell>
          <cell r="M2873" t="str">
            <v>0</v>
          </cell>
        </row>
        <row r="2874">
          <cell r="A2874" t="str">
            <v>5044/49F-MSES 1</v>
          </cell>
          <cell r="B2874" t="str">
            <v>VIR 1</v>
          </cell>
          <cell r="C2874" t="str">
            <v>N</v>
          </cell>
          <cell r="D2874" t="str">
            <v>MEMORY STP F/EXT STM 1-1 1/4</v>
          </cell>
          <cell r="E2874" t="str">
            <v>670779097060</v>
          </cell>
          <cell r="F2874" t="str">
            <v>BVAC</v>
          </cell>
          <cell r="H2874">
            <v>7.99</v>
          </cell>
          <cell r="I2874">
            <v>924</v>
          </cell>
          <cell r="J2874">
            <v>40476</v>
          </cell>
          <cell r="K2874" t="str">
            <v>Italy</v>
          </cell>
          <cell r="L2874" t="str">
            <v>1</v>
          </cell>
          <cell r="M2874" t="str">
            <v>0</v>
          </cell>
        </row>
        <row r="2875">
          <cell r="A2875" t="str">
            <v>5044/49F-MSES 1/2</v>
          </cell>
          <cell r="B2875" t="str">
            <v>VIR 1</v>
          </cell>
          <cell r="C2875" t="str">
            <v>N</v>
          </cell>
          <cell r="D2875" t="str">
            <v>MEMORY STP F/EXT STM 1/2-3/4</v>
          </cell>
          <cell r="E2875" t="str">
            <v>670779097046</v>
          </cell>
          <cell r="F2875" t="str">
            <v>BVAC</v>
          </cell>
          <cell r="H2875">
            <v>6.66</v>
          </cell>
          <cell r="I2875">
            <v>3110</v>
          </cell>
          <cell r="J2875">
            <v>40570</v>
          </cell>
          <cell r="K2875" t="str">
            <v>Italy</v>
          </cell>
          <cell r="L2875" t="str">
            <v>1</v>
          </cell>
          <cell r="M2875" t="str">
            <v>0</v>
          </cell>
        </row>
        <row r="2876">
          <cell r="A2876" t="str">
            <v>5044/49F-MSES 1/4</v>
          </cell>
          <cell r="B2876" t="str">
            <v>VIR 1</v>
          </cell>
          <cell r="C2876" t="str">
            <v>N</v>
          </cell>
          <cell r="D2876" t="str">
            <v>MEMORY STP F/EXT STM 1/4-3/8</v>
          </cell>
          <cell r="E2876" t="str">
            <v>670779097022</v>
          </cell>
          <cell r="F2876" t="str">
            <v>BVAC</v>
          </cell>
          <cell r="H2876">
            <v>5.32</v>
          </cell>
          <cell r="I2876">
            <v>0</v>
          </cell>
          <cell r="J2876">
            <v>40570</v>
          </cell>
          <cell r="K2876" t="str">
            <v>Italy</v>
          </cell>
          <cell r="L2876" t="str">
            <v>1</v>
          </cell>
          <cell r="M2876" t="str">
            <v>0</v>
          </cell>
        </row>
        <row r="2877">
          <cell r="A2877" t="str">
            <v>5044/49F-MSES 1-1/2</v>
          </cell>
          <cell r="B2877" t="str">
            <v>VIR 1</v>
          </cell>
          <cell r="C2877" t="str">
            <v>N</v>
          </cell>
          <cell r="D2877" t="str">
            <v>MEMORY STP F/EXT STM 1 1/2-2</v>
          </cell>
          <cell r="E2877" t="str">
            <v>670779097084</v>
          </cell>
          <cell r="F2877" t="str">
            <v>BVAC</v>
          </cell>
          <cell r="H2877">
            <v>9.32</v>
          </cell>
          <cell r="I2877">
            <v>151</v>
          </cell>
          <cell r="J2877">
            <v>40570</v>
          </cell>
          <cell r="K2877" t="str">
            <v>Italy</v>
          </cell>
          <cell r="L2877" t="str">
            <v>1</v>
          </cell>
          <cell r="M2877" t="str">
            <v>0</v>
          </cell>
        </row>
        <row r="2878">
          <cell r="A2878" t="str">
            <v>5044/49F-SHK 1</v>
          </cell>
          <cell r="B2878" t="str">
            <v>VIR 1</v>
          </cell>
          <cell r="C2878" t="str">
            <v>N</v>
          </cell>
          <cell r="D2878" t="str">
            <v>SS LVR - SS NUT KIT 1 - 1-1/4</v>
          </cell>
          <cell r="E2878" t="str">
            <v>670779491066</v>
          </cell>
          <cell r="F2878" t="str">
            <v>BVAC</v>
          </cell>
          <cell r="H2878">
            <v>23.96</v>
          </cell>
          <cell r="I2878">
            <v>1</v>
          </cell>
          <cell r="J2878">
            <v>40476</v>
          </cell>
          <cell r="K2878" t="str">
            <v>Italy</v>
          </cell>
          <cell r="L2878" t="str">
            <v>1</v>
          </cell>
          <cell r="M2878" t="str">
            <v>0</v>
          </cell>
        </row>
        <row r="2879">
          <cell r="A2879" t="str">
            <v>5044/49F-SHK 1/2</v>
          </cell>
          <cell r="B2879" t="str">
            <v>VIR 1</v>
          </cell>
          <cell r="C2879" t="str">
            <v>N</v>
          </cell>
          <cell r="D2879" t="str">
            <v>SS LVR  -  SS NUT KIT  1/2  -</v>
          </cell>
          <cell r="E2879" t="str">
            <v>670779491042</v>
          </cell>
          <cell r="F2879" t="str">
            <v>BVAC</v>
          </cell>
          <cell r="H2879">
            <v>18.63</v>
          </cell>
          <cell r="I2879">
            <v>0</v>
          </cell>
          <cell r="J2879">
            <v>40570</v>
          </cell>
          <cell r="K2879" t="str">
            <v>Italy</v>
          </cell>
          <cell r="L2879" t="str">
            <v>1</v>
          </cell>
          <cell r="M2879" t="str">
            <v>0</v>
          </cell>
        </row>
        <row r="2880">
          <cell r="A2880" t="str">
            <v>5044/49F-SHK 1-1/2</v>
          </cell>
          <cell r="B2880" t="str">
            <v>VIR 1</v>
          </cell>
          <cell r="C2880" t="str">
            <v>N</v>
          </cell>
          <cell r="D2880" t="str">
            <v>SS LVR  -  SS NUT KIT  1-1/2</v>
          </cell>
          <cell r="E2880" t="str">
            <v>670779491080</v>
          </cell>
          <cell r="F2880" t="str">
            <v>BVAC</v>
          </cell>
          <cell r="H2880">
            <v>33.28</v>
          </cell>
          <cell r="I2880">
            <v>0</v>
          </cell>
          <cell r="J2880">
            <v>40570</v>
          </cell>
          <cell r="K2880" t="str">
            <v>Italy</v>
          </cell>
          <cell r="L2880" t="str">
            <v>1</v>
          </cell>
          <cell r="M2880" t="str">
            <v>0</v>
          </cell>
        </row>
        <row r="2881">
          <cell r="A2881" t="str">
            <v>5044/49F-SHK 2-1/2</v>
          </cell>
          <cell r="B2881" t="str">
            <v>VIR 1</v>
          </cell>
          <cell r="C2881" t="str">
            <v>N</v>
          </cell>
          <cell r="D2881" t="str">
            <v>SS LVR  -  SS NUT KIT 2-1/2  -</v>
          </cell>
          <cell r="E2881" t="str">
            <v>670779491257</v>
          </cell>
          <cell r="F2881" t="str">
            <v>BVAC</v>
          </cell>
          <cell r="H2881">
            <v>50.58</v>
          </cell>
          <cell r="I2881">
            <v>0</v>
          </cell>
          <cell r="J2881">
            <v>40570</v>
          </cell>
          <cell r="K2881" t="str">
            <v>Italy</v>
          </cell>
          <cell r="L2881" t="str">
            <v>1</v>
          </cell>
          <cell r="M2881" t="str">
            <v>0</v>
          </cell>
        </row>
        <row r="2882">
          <cell r="A2882" t="str">
            <v>5044/49F-SSHB 1/2</v>
          </cell>
          <cell r="B2882" t="str">
            <v>VIR 1</v>
          </cell>
          <cell r="C2882" t="str">
            <v>N</v>
          </cell>
          <cell r="D2882" t="str">
            <v>SS HANDLE BOLT - 1/2 - 1 1/4</v>
          </cell>
          <cell r="F2882" t="str">
            <v>BVAC</v>
          </cell>
          <cell r="H2882">
            <v>1.83</v>
          </cell>
          <cell r="I2882">
            <v>0</v>
          </cell>
          <cell r="J2882">
            <v>40570</v>
          </cell>
          <cell r="K2882" t="str">
            <v>Italy</v>
          </cell>
          <cell r="L2882" t="str">
            <v>1</v>
          </cell>
          <cell r="M2882" t="str">
            <v>0.01</v>
          </cell>
        </row>
        <row r="2883">
          <cell r="A2883" t="str">
            <v>5044/49F-SSHB 1/4</v>
          </cell>
          <cell r="B2883" t="str">
            <v>VIR 1</v>
          </cell>
          <cell r="C2883" t="str">
            <v>N</v>
          </cell>
          <cell r="D2883" t="str">
            <v>SS HANDLE BOLT - 1/4 - 3/8</v>
          </cell>
          <cell r="F2883" t="str">
            <v>BVAC</v>
          </cell>
          <cell r="H2883">
            <v>1.73</v>
          </cell>
          <cell r="I2883">
            <v>0</v>
          </cell>
          <cell r="J2883">
            <v>40570</v>
          </cell>
          <cell r="K2883" t="str">
            <v>Italy</v>
          </cell>
          <cell r="L2883" t="str">
            <v>1</v>
          </cell>
          <cell r="M2883" t="str">
            <v>0.01</v>
          </cell>
        </row>
        <row r="2884">
          <cell r="A2884" t="str">
            <v>5044/49F-SSHB 1-1/2</v>
          </cell>
          <cell r="B2884" t="str">
            <v>VIR 1</v>
          </cell>
          <cell r="C2884" t="str">
            <v>N</v>
          </cell>
          <cell r="D2884" t="str">
            <v>SS HANDLE BOLT - 1 1/2 - 2</v>
          </cell>
          <cell r="F2884" t="str">
            <v>BVAC</v>
          </cell>
          <cell r="H2884">
            <v>2.16</v>
          </cell>
          <cell r="I2884">
            <v>0</v>
          </cell>
          <cell r="J2884">
            <v>40570</v>
          </cell>
          <cell r="K2884" t="str">
            <v>Italy</v>
          </cell>
          <cell r="L2884" t="str">
            <v>1</v>
          </cell>
          <cell r="M2884" t="str">
            <v>0.01</v>
          </cell>
        </row>
        <row r="2885">
          <cell r="A2885" t="str">
            <v>5044/49F-SSHN 1</v>
          </cell>
          <cell r="B2885" t="str">
            <v>VIR C</v>
          </cell>
          <cell r="C2885" t="str">
            <v>N</v>
          </cell>
          <cell r="D2885" t="str">
            <v>SS HANDLE NUT 1 - 1-1/4</v>
          </cell>
          <cell r="E2885" t="str">
            <v>670779479064</v>
          </cell>
          <cell r="F2885" t="str">
            <v>BVAC</v>
          </cell>
          <cell r="H2885">
            <v>2.88</v>
          </cell>
          <cell r="I2885">
            <v>69</v>
          </cell>
          <cell r="J2885">
            <v>40476</v>
          </cell>
          <cell r="K2885" t="str">
            <v>China</v>
          </cell>
          <cell r="L2885" t="str">
            <v>1</v>
          </cell>
          <cell r="M2885" t="str">
            <v>0</v>
          </cell>
        </row>
        <row r="2886">
          <cell r="A2886" t="str">
            <v>5044/49F-SSHN 1/2</v>
          </cell>
          <cell r="B2886" t="str">
            <v>VIR C</v>
          </cell>
          <cell r="C2886" t="str">
            <v>N</v>
          </cell>
          <cell r="D2886" t="str">
            <v>SS HANDLE NUT 1/2 - 3/4</v>
          </cell>
          <cell r="E2886" t="str">
            <v>670779479040</v>
          </cell>
          <cell r="F2886" t="str">
            <v>BVAC</v>
          </cell>
          <cell r="H2886">
            <v>1.93</v>
          </cell>
          <cell r="I2886">
            <v>0</v>
          </cell>
          <cell r="J2886">
            <v>40570</v>
          </cell>
          <cell r="K2886" t="str">
            <v>China</v>
          </cell>
          <cell r="L2886" t="str">
            <v>1</v>
          </cell>
          <cell r="M2886" t="str">
            <v>0</v>
          </cell>
        </row>
        <row r="2887">
          <cell r="A2887" t="str">
            <v>5044/49F-SSHN 1/4</v>
          </cell>
          <cell r="B2887" t="str">
            <v>VIR C</v>
          </cell>
          <cell r="C2887" t="str">
            <v>N</v>
          </cell>
          <cell r="D2887" t="str">
            <v>SS HANDLE NUT 1/4 - 3/8</v>
          </cell>
          <cell r="E2887" t="str">
            <v>670779713625</v>
          </cell>
          <cell r="F2887" t="str">
            <v>BVAC</v>
          </cell>
          <cell r="H2887">
            <v>1.93</v>
          </cell>
          <cell r="I2887">
            <v>0</v>
          </cell>
          <cell r="J2887">
            <v>42775</v>
          </cell>
          <cell r="K2887" t="str">
            <v>China</v>
          </cell>
          <cell r="L2887" t="str">
            <v>1</v>
          </cell>
          <cell r="M2887" t="str">
            <v>0</v>
          </cell>
        </row>
        <row r="2888">
          <cell r="A2888" t="str">
            <v>5044/49F-SSHN 1-1/2</v>
          </cell>
          <cell r="B2888" t="str">
            <v>VIR C</v>
          </cell>
          <cell r="C2888" t="str">
            <v>N</v>
          </cell>
          <cell r="D2888" t="str">
            <v>SS HANDLE NUT 1-1/2 - 2</v>
          </cell>
          <cell r="E2888" t="str">
            <v>670779713632</v>
          </cell>
          <cell r="F2888" t="str">
            <v>BVAC</v>
          </cell>
          <cell r="H2888">
            <v>3.83</v>
          </cell>
          <cell r="I2888">
            <v>27</v>
          </cell>
          <cell r="J2888">
            <v>40570</v>
          </cell>
          <cell r="K2888" t="str">
            <v>China</v>
          </cell>
          <cell r="L2888" t="str">
            <v>1</v>
          </cell>
          <cell r="M2888" t="str">
            <v>0</v>
          </cell>
        </row>
        <row r="2889">
          <cell r="A2889" t="str">
            <v>5044/49F-SSHN 2-1/2</v>
          </cell>
          <cell r="B2889" t="str">
            <v>VIR C</v>
          </cell>
          <cell r="C2889" t="str">
            <v>N</v>
          </cell>
          <cell r="D2889" t="str">
            <v>SS HANDLE NUT 2-1/2 - 3</v>
          </cell>
          <cell r="E2889" t="str">
            <v>670779713649</v>
          </cell>
          <cell r="F2889" t="str">
            <v>BVAC</v>
          </cell>
          <cell r="H2889">
            <v>9.57</v>
          </cell>
          <cell r="I2889">
            <v>0</v>
          </cell>
          <cell r="J2889">
            <v>40570</v>
          </cell>
          <cell r="K2889" t="str">
            <v>China</v>
          </cell>
          <cell r="L2889" t="str">
            <v>1</v>
          </cell>
          <cell r="M2889" t="str">
            <v>0</v>
          </cell>
        </row>
        <row r="2890">
          <cell r="A2890" t="str">
            <v>5044/49F-SSLH 1</v>
          </cell>
          <cell r="B2890" t="str">
            <v>VIR C</v>
          </cell>
          <cell r="C2890" t="str">
            <v>N</v>
          </cell>
          <cell r="D2890" t="str">
            <v>SS LEVER HANDLE - 1 - 1 1/4</v>
          </cell>
          <cell r="E2890" t="str">
            <v>670779102061</v>
          </cell>
          <cell r="F2890" t="str">
            <v>BVAC</v>
          </cell>
          <cell r="H2890">
            <v>10.69</v>
          </cell>
          <cell r="I2890">
            <v>222</v>
          </cell>
          <cell r="J2890">
            <v>40476</v>
          </cell>
          <cell r="K2890" t="str">
            <v>China</v>
          </cell>
          <cell r="L2890" t="str">
            <v>1</v>
          </cell>
          <cell r="M2890" t="str">
            <v>0.16</v>
          </cell>
        </row>
        <row r="2891">
          <cell r="A2891" t="str">
            <v>5044/49F-SSLH 1/2</v>
          </cell>
          <cell r="B2891" t="str">
            <v>VIR C</v>
          </cell>
          <cell r="C2891" t="str">
            <v>N</v>
          </cell>
          <cell r="D2891" t="str">
            <v>SS LEVER HANDLE - 1/2 - 3/4</v>
          </cell>
          <cell r="E2891" t="str">
            <v>670779102047</v>
          </cell>
          <cell r="F2891" t="str">
            <v>BVAC</v>
          </cell>
          <cell r="H2891">
            <v>7.52</v>
          </cell>
          <cell r="I2891">
            <v>118</v>
          </cell>
          <cell r="J2891">
            <v>40570</v>
          </cell>
          <cell r="K2891" t="str">
            <v>China</v>
          </cell>
          <cell r="L2891" t="str">
            <v>1</v>
          </cell>
          <cell r="M2891" t="str">
            <v>0.1</v>
          </cell>
        </row>
        <row r="2892">
          <cell r="A2892" t="str">
            <v>5044/49F-SSLH 1/4</v>
          </cell>
          <cell r="B2892" t="str">
            <v>VIR C</v>
          </cell>
          <cell r="C2892" t="str">
            <v>N</v>
          </cell>
          <cell r="D2892" t="str">
            <v>SS LEVER HANDLE - 1/4</v>
          </cell>
          <cell r="E2892" t="str">
            <v>670779713656</v>
          </cell>
          <cell r="F2892" t="str">
            <v>BVAC</v>
          </cell>
          <cell r="H2892">
            <v>9.57</v>
          </cell>
          <cell r="I2892">
            <v>4</v>
          </cell>
          <cell r="J2892">
            <v>42775</v>
          </cell>
          <cell r="K2892" t="str">
            <v>China</v>
          </cell>
          <cell r="L2892" t="str">
            <v>1</v>
          </cell>
          <cell r="M2892" t="str">
            <v>0.1</v>
          </cell>
        </row>
        <row r="2893">
          <cell r="A2893" t="str">
            <v>5044/49F-SSLH 1-1/2</v>
          </cell>
          <cell r="B2893" t="str">
            <v>VIR C</v>
          </cell>
          <cell r="C2893" t="str">
            <v>N</v>
          </cell>
          <cell r="D2893" t="str">
            <v>SS LEVER HANDLE - 1 1/2 - 2</v>
          </cell>
          <cell r="E2893" t="str">
            <v>670779102085</v>
          </cell>
          <cell r="F2893" t="str">
            <v>BVAC</v>
          </cell>
          <cell r="H2893">
            <v>15.85</v>
          </cell>
          <cell r="I2893">
            <v>74</v>
          </cell>
          <cell r="J2893">
            <v>40570</v>
          </cell>
          <cell r="K2893" t="str">
            <v>China</v>
          </cell>
          <cell r="L2893" t="str">
            <v>1</v>
          </cell>
          <cell r="M2893" t="str">
            <v>0.28</v>
          </cell>
        </row>
        <row r="2894">
          <cell r="A2894" t="str">
            <v>5044/49F-SSLH 2-1/2</v>
          </cell>
          <cell r="B2894" t="str">
            <v>VIR C</v>
          </cell>
          <cell r="C2894" t="str">
            <v>N</v>
          </cell>
          <cell r="D2894" t="str">
            <v>SS LEVER HANDLE - 2 1/2 - 3</v>
          </cell>
          <cell r="E2894" t="str">
            <v>670779713663</v>
          </cell>
          <cell r="F2894" t="str">
            <v>BVAC</v>
          </cell>
          <cell r="H2894">
            <v>57.4</v>
          </cell>
          <cell r="I2894">
            <v>0</v>
          </cell>
          <cell r="J2894">
            <v>40570</v>
          </cell>
          <cell r="K2894" t="str">
            <v>China</v>
          </cell>
          <cell r="L2894" t="str">
            <v>1</v>
          </cell>
          <cell r="M2894" t="str">
            <v>0</v>
          </cell>
        </row>
        <row r="2895">
          <cell r="A2895" t="str">
            <v>5044/49F-SSWH 1</v>
          </cell>
          <cell r="B2895" t="str">
            <v>VIR C</v>
          </cell>
          <cell r="C2895" t="str">
            <v>N</v>
          </cell>
          <cell r="D2895" t="str">
            <v>SS WING HANDLE - 1 - 1-1/4</v>
          </cell>
          <cell r="E2895" t="str">
            <v>670779713694</v>
          </cell>
          <cell r="F2895" t="str">
            <v>BVAC</v>
          </cell>
          <cell r="H2895">
            <v>26.79</v>
          </cell>
          <cell r="I2895">
            <v>0</v>
          </cell>
          <cell r="J2895">
            <v>42775</v>
          </cell>
          <cell r="K2895" t="str">
            <v>China</v>
          </cell>
          <cell r="L2895" t="str">
            <v>1</v>
          </cell>
          <cell r="M2895" t="str">
            <v>0</v>
          </cell>
        </row>
        <row r="2896">
          <cell r="A2896" t="str">
            <v>5044/49F-SSWH 1/2</v>
          </cell>
          <cell r="B2896" t="str">
            <v>VIR C</v>
          </cell>
          <cell r="C2896" t="str">
            <v>N</v>
          </cell>
          <cell r="D2896" t="str">
            <v>SS WING HANDLE - 1/2 3/4</v>
          </cell>
          <cell r="E2896" t="str">
            <v>670779713687</v>
          </cell>
          <cell r="F2896" t="str">
            <v>BVAC</v>
          </cell>
          <cell r="H2896">
            <v>17.23</v>
          </cell>
          <cell r="I2896">
            <v>0</v>
          </cell>
          <cell r="J2896">
            <v>42775</v>
          </cell>
          <cell r="K2896" t="str">
            <v>China</v>
          </cell>
          <cell r="L2896" t="str">
            <v>1</v>
          </cell>
          <cell r="M2896" t="str">
            <v>0</v>
          </cell>
        </row>
        <row r="2897">
          <cell r="A2897" t="str">
            <v>5044/49F-SSWH 1/4</v>
          </cell>
          <cell r="B2897" t="str">
            <v>VIR C</v>
          </cell>
          <cell r="C2897" t="str">
            <v>N</v>
          </cell>
          <cell r="D2897" t="str">
            <v>SS WING HANDLE - 1/4 - 3/8</v>
          </cell>
          <cell r="E2897" t="str">
            <v>670779713670</v>
          </cell>
          <cell r="F2897" t="str">
            <v>BVAC</v>
          </cell>
          <cell r="H2897">
            <v>11.48</v>
          </cell>
          <cell r="I2897">
            <v>0</v>
          </cell>
          <cell r="J2897">
            <v>42775</v>
          </cell>
          <cell r="K2897" t="str">
            <v>China</v>
          </cell>
          <cell r="L2897" t="str">
            <v>1</v>
          </cell>
          <cell r="M2897" t="str">
            <v>0</v>
          </cell>
        </row>
        <row r="2898">
          <cell r="A2898" t="str">
            <v>5044/49F-STEM 1</v>
          </cell>
          <cell r="B2898" t="str">
            <v>VIR 1</v>
          </cell>
          <cell r="C2898" t="str">
            <v>N</v>
          </cell>
          <cell r="D2898" t="str">
            <v>BRASS STEM - 1 - 1 1/4</v>
          </cell>
          <cell r="E2898" t="str">
            <v>670779103068</v>
          </cell>
          <cell r="F2898" t="str">
            <v>BVAC</v>
          </cell>
          <cell r="H2898">
            <v>1.18</v>
          </cell>
          <cell r="I2898">
            <v>0</v>
          </cell>
          <cell r="J2898">
            <v>40476</v>
          </cell>
          <cell r="K2898" t="str">
            <v>Italy</v>
          </cell>
          <cell r="L2898" t="str">
            <v>1</v>
          </cell>
          <cell r="M2898" t="str">
            <v>0</v>
          </cell>
        </row>
        <row r="2899">
          <cell r="A2899" t="str">
            <v>5044/49F-WH 1</v>
          </cell>
          <cell r="B2899" t="str">
            <v>VIR C</v>
          </cell>
          <cell r="C2899" t="str">
            <v>N</v>
          </cell>
          <cell r="D2899" t="str">
            <v>WING (T) HANDLE - 1 -  1-1/4</v>
          </cell>
          <cell r="E2899" t="str">
            <v>670779052069</v>
          </cell>
          <cell r="F2899" t="str">
            <v>BVAC</v>
          </cell>
          <cell r="H2899">
            <v>21.05</v>
          </cell>
          <cell r="I2899">
            <v>970</v>
          </cell>
          <cell r="J2899">
            <v>40476</v>
          </cell>
          <cell r="K2899" t="str">
            <v>China</v>
          </cell>
          <cell r="L2899" t="str">
            <v>1</v>
          </cell>
          <cell r="M2899" t="str">
            <v>0.097</v>
          </cell>
        </row>
        <row r="2900">
          <cell r="A2900" t="str">
            <v>5044/49F-WH 1/2</v>
          </cell>
          <cell r="B2900" t="str">
            <v>VIR C</v>
          </cell>
          <cell r="C2900" t="str">
            <v>N</v>
          </cell>
          <cell r="D2900" t="str">
            <v>WING (T) HANDLE - 1/2 -  3/4</v>
          </cell>
          <cell r="E2900" t="str">
            <v>670779052045</v>
          </cell>
          <cell r="F2900" t="str">
            <v>BVAC</v>
          </cell>
          <cell r="H2900">
            <v>11.48</v>
          </cell>
          <cell r="I2900">
            <v>2398</v>
          </cell>
          <cell r="J2900">
            <v>40476</v>
          </cell>
          <cell r="K2900" t="str">
            <v>China</v>
          </cell>
          <cell r="L2900" t="str">
            <v>1</v>
          </cell>
          <cell r="M2900" t="str">
            <v>0</v>
          </cell>
        </row>
        <row r="2901">
          <cell r="A2901" t="str">
            <v>5044/49F-WH 1/4</v>
          </cell>
          <cell r="B2901" t="str">
            <v>VIR C</v>
          </cell>
          <cell r="C2901" t="str">
            <v>N</v>
          </cell>
          <cell r="D2901" t="str">
            <v>WING (T) HANDLE - 1/4 -  3/8</v>
          </cell>
          <cell r="E2901" t="str">
            <v>670779052021</v>
          </cell>
          <cell r="F2901" t="str">
            <v>BVAC</v>
          </cell>
          <cell r="H2901">
            <v>9.57</v>
          </cell>
          <cell r="I2901">
            <v>32</v>
          </cell>
          <cell r="J2901">
            <v>40476</v>
          </cell>
          <cell r="K2901" t="str">
            <v>China</v>
          </cell>
          <cell r="L2901" t="str">
            <v>1</v>
          </cell>
          <cell r="M2901" t="str">
            <v>0</v>
          </cell>
        </row>
        <row r="2902">
          <cell r="A2902" t="str">
            <v>5044/49F-WH 1-1/2</v>
          </cell>
          <cell r="B2902" t="str">
            <v>VIR 1</v>
          </cell>
          <cell r="C2902" t="str">
            <v>N</v>
          </cell>
          <cell r="D2902" t="str">
            <v>WING (T) HANDLE - 1-1/2 -  2</v>
          </cell>
          <cell r="E2902" t="str">
            <v>670779052083</v>
          </cell>
          <cell r="F2902" t="str">
            <v>BVAC</v>
          </cell>
          <cell r="H2902">
            <v>21.64</v>
          </cell>
          <cell r="I2902">
            <v>235</v>
          </cell>
          <cell r="J2902">
            <v>40570</v>
          </cell>
          <cell r="K2902" t="str">
            <v>Italy</v>
          </cell>
          <cell r="L2902" t="str">
            <v>1</v>
          </cell>
          <cell r="M2902" t="str">
            <v>0</v>
          </cell>
        </row>
        <row r="2903">
          <cell r="A2903" t="str">
            <v>5044AB-LH 1</v>
          </cell>
          <cell r="B2903" t="str">
            <v>VIR 1</v>
          </cell>
          <cell r="C2903" t="str">
            <v>N</v>
          </cell>
          <cell r="D2903" t="str">
            <v>LEVER HANDLE 1 - 1-1/4</v>
          </cell>
          <cell r="E2903" t="str">
            <v>670779729503</v>
          </cell>
          <cell r="F2903" t="str">
            <v>BVAC</v>
          </cell>
          <cell r="H2903">
            <v>10.65</v>
          </cell>
          <cell r="I2903">
            <v>0</v>
          </cell>
          <cell r="J2903">
            <v>45310</v>
          </cell>
          <cell r="K2903" t="str">
            <v>Italy</v>
          </cell>
          <cell r="L2903" t="str">
            <v>1</v>
          </cell>
          <cell r="M2903" t="str">
            <v>0.142</v>
          </cell>
        </row>
        <row r="2904">
          <cell r="A2904" t="str">
            <v>5044AB-LH 1/2</v>
          </cell>
          <cell r="B2904" t="str">
            <v>VIR 1</v>
          </cell>
          <cell r="C2904" t="str">
            <v>N</v>
          </cell>
          <cell r="D2904" t="str">
            <v>LEVER HANDLE 1/2 - 3/4</v>
          </cell>
          <cell r="E2904" t="str">
            <v>670779729497</v>
          </cell>
          <cell r="F2904" t="str">
            <v>BVAC</v>
          </cell>
          <cell r="H2904">
            <v>7.99</v>
          </cell>
          <cell r="I2904">
            <v>25</v>
          </cell>
          <cell r="J2904">
            <v>45310</v>
          </cell>
          <cell r="K2904" t="str">
            <v>Italy</v>
          </cell>
          <cell r="L2904" t="str">
            <v>1</v>
          </cell>
          <cell r="M2904" t="str">
            <v>0.088</v>
          </cell>
        </row>
        <row r="2905">
          <cell r="A2905" t="str">
            <v>5044AB-LH 1/4</v>
          </cell>
          <cell r="B2905" t="str">
            <v>VIR 1</v>
          </cell>
          <cell r="C2905" t="str">
            <v>N</v>
          </cell>
          <cell r="D2905" t="str">
            <v>LEVER HANDLE 1/4 - 3/8</v>
          </cell>
          <cell r="E2905" t="str">
            <v>670779729480</v>
          </cell>
          <cell r="F2905" t="str">
            <v>BVAC</v>
          </cell>
          <cell r="H2905">
            <v>6.66</v>
          </cell>
          <cell r="I2905">
            <v>0</v>
          </cell>
          <cell r="J2905">
            <v>45309</v>
          </cell>
          <cell r="K2905" t="str">
            <v>Italy</v>
          </cell>
          <cell r="L2905" t="str">
            <v>1</v>
          </cell>
          <cell r="M2905" t="str">
            <v>0.048</v>
          </cell>
        </row>
        <row r="2906">
          <cell r="A2906" t="str">
            <v>5044AB-LH 1-1/2</v>
          </cell>
          <cell r="B2906" t="str">
            <v>VIR 1</v>
          </cell>
          <cell r="C2906" t="str">
            <v>N</v>
          </cell>
          <cell r="D2906" t="str">
            <v>LEVER HANDLE 1-1/2 - 2</v>
          </cell>
          <cell r="E2906" t="str">
            <v>670779729510</v>
          </cell>
          <cell r="F2906" t="str">
            <v>BVAC</v>
          </cell>
          <cell r="H2906">
            <v>22.63</v>
          </cell>
          <cell r="I2906">
            <v>0</v>
          </cell>
          <cell r="J2906">
            <v>45310</v>
          </cell>
          <cell r="K2906" t="str">
            <v>Italy</v>
          </cell>
          <cell r="L2906" t="str">
            <v>1</v>
          </cell>
          <cell r="M2906" t="str">
            <v>0.247</v>
          </cell>
        </row>
        <row r="2907">
          <cell r="A2907" t="str">
            <v>5044AB-LH 2-1/2</v>
          </cell>
          <cell r="B2907" t="str">
            <v>VIR 1</v>
          </cell>
          <cell r="C2907" t="str">
            <v>N</v>
          </cell>
          <cell r="D2907" t="str">
            <v>LEVER HANDLE 2-1/2 - 3 - 4</v>
          </cell>
          <cell r="E2907" t="str">
            <v>670779729527</v>
          </cell>
          <cell r="F2907" t="str">
            <v>BVAC</v>
          </cell>
          <cell r="H2907">
            <v>26.62</v>
          </cell>
          <cell r="I2907">
            <v>0</v>
          </cell>
          <cell r="J2907">
            <v>45310</v>
          </cell>
          <cell r="K2907" t="str">
            <v>Italy</v>
          </cell>
          <cell r="L2907" t="str">
            <v>1</v>
          </cell>
          <cell r="M2907" t="str">
            <v>1</v>
          </cell>
        </row>
        <row r="2908">
          <cell r="A2908" t="str">
            <v>5044AB-LHK 1</v>
          </cell>
          <cell r="B2908" t="str">
            <v>VIR 1</v>
          </cell>
          <cell r="C2908" t="str">
            <v>N</v>
          </cell>
          <cell r="D2908" t="str">
            <v>AB LEVER HANDLE KIT- 1 - 1-1/4</v>
          </cell>
          <cell r="E2908" t="str">
            <v>670779403069</v>
          </cell>
          <cell r="F2908" t="str">
            <v>BVAC</v>
          </cell>
          <cell r="H2908">
            <v>10.65</v>
          </cell>
          <cell r="I2908">
            <v>0</v>
          </cell>
          <cell r="J2908">
            <v>40603</v>
          </cell>
          <cell r="K2908" t="str">
            <v>Italy</v>
          </cell>
          <cell r="L2908" t="str">
            <v>1</v>
          </cell>
          <cell r="M2908" t="str">
            <v>0</v>
          </cell>
        </row>
        <row r="2909">
          <cell r="A2909" t="str">
            <v>5044AB-LHK 1/2</v>
          </cell>
          <cell r="B2909" t="str">
            <v>VIR 1</v>
          </cell>
          <cell r="C2909" t="str">
            <v>N</v>
          </cell>
          <cell r="D2909" t="str">
            <v>AB LEVER HANDLE KIT- 1/2 - 3/4</v>
          </cell>
          <cell r="E2909" t="str">
            <v>670779403045</v>
          </cell>
          <cell r="F2909" t="str">
            <v>BVAC</v>
          </cell>
          <cell r="H2909">
            <v>7.99</v>
          </cell>
          <cell r="I2909">
            <v>0</v>
          </cell>
          <cell r="J2909">
            <v>40603</v>
          </cell>
          <cell r="K2909" t="str">
            <v>Italy</v>
          </cell>
          <cell r="L2909" t="str">
            <v>1</v>
          </cell>
          <cell r="M2909" t="str">
            <v>0</v>
          </cell>
        </row>
        <row r="2910">
          <cell r="A2910" t="str">
            <v>5044AB-LHK 1/4</v>
          </cell>
          <cell r="B2910" t="str">
            <v>VIR 1</v>
          </cell>
          <cell r="C2910" t="str">
            <v>N</v>
          </cell>
          <cell r="D2910" t="str">
            <v>AB LEVER HANDLE KIT- 1/4 - 3/8</v>
          </cell>
          <cell r="E2910" t="str">
            <v>670779403021</v>
          </cell>
          <cell r="F2910" t="str">
            <v>BVAC</v>
          </cell>
          <cell r="H2910">
            <v>6.66</v>
          </cell>
          <cell r="I2910">
            <v>0</v>
          </cell>
          <cell r="J2910">
            <v>40602</v>
          </cell>
          <cell r="K2910" t="str">
            <v>Italy</v>
          </cell>
          <cell r="L2910" t="str">
            <v>1</v>
          </cell>
          <cell r="M2910" t="str">
            <v>0</v>
          </cell>
        </row>
        <row r="2911">
          <cell r="A2911" t="str">
            <v>5044AB-LHK 1-1/2</v>
          </cell>
          <cell r="B2911" t="str">
            <v>VIR 1</v>
          </cell>
          <cell r="C2911" t="str">
            <v>N</v>
          </cell>
          <cell r="D2911" t="str">
            <v>AB LEVER HANDLE KIT- 1-1/2 - 2</v>
          </cell>
          <cell r="E2911" t="str">
            <v>670779403083</v>
          </cell>
          <cell r="F2911" t="str">
            <v>BVAC</v>
          </cell>
          <cell r="H2911">
            <v>22.63</v>
          </cell>
          <cell r="I2911">
            <v>25</v>
          </cell>
          <cell r="J2911">
            <v>40603</v>
          </cell>
          <cell r="K2911" t="str">
            <v>Italy</v>
          </cell>
          <cell r="L2911" t="str">
            <v>1</v>
          </cell>
          <cell r="M2911" t="str">
            <v>0</v>
          </cell>
        </row>
        <row r="2912">
          <cell r="A2912" t="str">
            <v>5044AB-LHK 2-1/2</v>
          </cell>
          <cell r="B2912" t="str">
            <v>VIR 1</v>
          </cell>
          <cell r="C2912" t="str">
            <v>N</v>
          </cell>
          <cell r="D2912" t="str">
            <v>AB LEVER HANDLE KIT-2-1/2 - 4</v>
          </cell>
          <cell r="E2912" t="str">
            <v>670779403250</v>
          </cell>
          <cell r="F2912" t="str">
            <v>BVAC</v>
          </cell>
          <cell r="H2912">
            <v>26.62</v>
          </cell>
          <cell r="I2912">
            <v>0</v>
          </cell>
          <cell r="J2912">
            <v>40603</v>
          </cell>
          <cell r="K2912" t="str">
            <v>Italy</v>
          </cell>
          <cell r="L2912" t="str">
            <v>1</v>
          </cell>
          <cell r="M2912" t="str">
            <v>0</v>
          </cell>
        </row>
        <row r="2913">
          <cell r="A2913" t="str">
            <v>5044AB-LL 1</v>
          </cell>
          <cell r="B2913" t="str">
            <v>VIR C</v>
          </cell>
          <cell r="C2913" t="str">
            <v>N</v>
          </cell>
          <cell r="D2913" t="str">
            <v>AB LOCK LVR HANDLE- 1 - 1-1/4</v>
          </cell>
          <cell r="E2913" t="str">
            <v>670779390062</v>
          </cell>
          <cell r="F2913" t="str">
            <v>BVAC</v>
          </cell>
          <cell r="H2913">
            <v>30.61</v>
          </cell>
          <cell r="I2913">
            <v>6</v>
          </cell>
          <cell r="J2913">
            <v>40603</v>
          </cell>
          <cell r="K2913" t="str">
            <v>China</v>
          </cell>
          <cell r="L2913" t="str">
            <v>200</v>
          </cell>
          <cell r="M2913" t="str">
            <v>0</v>
          </cell>
        </row>
        <row r="2914">
          <cell r="A2914" t="str">
            <v>5044AB-LL 1/2</v>
          </cell>
          <cell r="B2914" t="str">
            <v>VIR C</v>
          </cell>
          <cell r="C2914" t="str">
            <v>N</v>
          </cell>
          <cell r="D2914" t="str">
            <v>AB LOCK LVR HANDLE- 1/2 - 3/4</v>
          </cell>
          <cell r="E2914" t="str">
            <v>670779390048</v>
          </cell>
          <cell r="F2914" t="str">
            <v>BVAC</v>
          </cell>
          <cell r="H2914">
            <v>22.97</v>
          </cell>
          <cell r="I2914">
            <v>0</v>
          </cell>
          <cell r="J2914">
            <v>40603</v>
          </cell>
          <cell r="K2914" t="str">
            <v>China</v>
          </cell>
          <cell r="L2914" t="str">
            <v>200</v>
          </cell>
          <cell r="M2914" t="str">
            <v>0</v>
          </cell>
        </row>
        <row r="2915">
          <cell r="A2915" t="str">
            <v>5044AB-LL 1/4</v>
          </cell>
          <cell r="B2915" t="str">
            <v>VIR C</v>
          </cell>
          <cell r="C2915" t="str">
            <v>N</v>
          </cell>
          <cell r="D2915" t="str">
            <v>AB LOCK LVR HANDLE- 1/4 - 3/8</v>
          </cell>
          <cell r="E2915" t="str">
            <v>670779390024</v>
          </cell>
          <cell r="F2915" t="str">
            <v>BVAC</v>
          </cell>
          <cell r="H2915">
            <v>17.23</v>
          </cell>
          <cell r="I2915">
            <v>327</v>
          </cell>
          <cell r="J2915">
            <v>40603</v>
          </cell>
          <cell r="K2915" t="str">
            <v>China</v>
          </cell>
          <cell r="L2915" t="str">
            <v>1</v>
          </cell>
          <cell r="M2915" t="str">
            <v>0</v>
          </cell>
        </row>
        <row r="2916">
          <cell r="A2916" t="str">
            <v>5044AB-LL 1-1/2</v>
          </cell>
          <cell r="B2916" t="str">
            <v>VIR C</v>
          </cell>
          <cell r="C2916" t="str">
            <v>N</v>
          </cell>
          <cell r="D2916" t="str">
            <v>AB LOCK LVR HANDLE- 1-1/2 - 2</v>
          </cell>
          <cell r="E2916" t="str">
            <v>670779390086</v>
          </cell>
          <cell r="F2916" t="str">
            <v>BVAC</v>
          </cell>
          <cell r="H2916">
            <v>42.1</v>
          </cell>
          <cell r="I2916">
            <v>1</v>
          </cell>
          <cell r="J2916">
            <v>40603</v>
          </cell>
          <cell r="K2916" t="str">
            <v>China</v>
          </cell>
          <cell r="L2916" t="str">
            <v>100</v>
          </cell>
          <cell r="M2916" t="str">
            <v>0</v>
          </cell>
        </row>
        <row r="2917">
          <cell r="A2917" t="str">
            <v>5044AB-WH 1</v>
          </cell>
          <cell r="B2917" t="str">
            <v>VIR C</v>
          </cell>
          <cell r="C2917" t="str">
            <v>N</v>
          </cell>
          <cell r="D2917" t="str">
            <v>WING HANDLE for 5044AB 1 1-1/4</v>
          </cell>
          <cell r="E2917" t="str">
            <v>670779717951</v>
          </cell>
          <cell r="F2917" t="str">
            <v>BVAC</v>
          </cell>
          <cell r="H2917">
            <v>16.84</v>
          </cell>
          <cell r="I2917">
            <v>0</v>
          </cell>
          <cell r="J2917">
            <v>43403</v>
          </cell>
          <cell r="K2917" t="str">
            <v>China</v>
          </cell>
          <cell r="L2917" t="str">
            <v>1</v>
          </cell>
          <cell r="M2917" t="str">
            <v>0.097</v>
          </cell>
        </row>
        <row r="2918">
          <cell r="A2918" t="str">
            <v>5044AB-WH 1/2</v>
          </cell>
          <cell r="B2918" t="str">
            <v>VIR C</v>
          </cell>
          <cell r="C2918" t="str">
            <v>N</v>
          </cell>
          <cell r="D2918" t="str">
            <v>WING HANDLE for 5044AB 1/2-3/4</v>
          </cell>
          <cell r="E2918" t="str">
            <v>670779717944</v>
          </cell>
          <cell r="F2918" t="str">
            <v>BVAC</v>
          </cell>
          <cell r="H2918">
            <v>9.19</v>
          </cell>
          <cell r="I2918">
            <v>0</v>
          </cell>
          <cell r="J2918">
            <v>43403</v>
          </cell>
          <cell r="K2918" t="str">
            <v>China</v>
          </cell>
          <cell r="L2918" t="str">
            <v>1</v>
          </cell>
          <cell r="M2918" t="str">
            <v>0.056</v>
          </cell>
        </row>
        <row r="2919">
          <cell r="A2919" t="str">
            <v>5044F-LH 1</v>
          </cell>
          <cell r="B2919" t="str">
            <v>VIR 1</v>
          </cell>
          <cell r="C2919" t="str">
            <v>N</v>
          </cell>
          <cell r="D2919" t="str">
            <v>LEVER HANDLE 1 - 1-1/4</v>
          </cell>
          <cell r="E2919" t="str">
            <v>670779730134</v>
          </cell>
          <cell r="F2919" t="str">
            <v>BVAC</v>
          </cell>
          <cell r="H2919">
            <v>10.65</v>
          </cell>
          <cell r="I2919">
            <v>0</v>
          </cell>
          <cell r="J2919">
            <v>45322</v>
          </cell>
          <cell r="K2919" t="str">
            <v>Italy</v>
          </cell>
          <cell r="L2919" t="str">
            <v>1</v>
          </cell>
          <cell r="M2919" t="str">
            <v>0.048</v>
          </cell>
        </row>
        <row r="2920">
          <cell r="A2920" t="str">
            <v>5044F-LH 1/2</v>
          </cell>
          <cell r="B2920" t="str">
            <v>VIR 1</v>
          </cell>
          <cell r="C2920" t="str">
            <v>N</v>
          </cell>
          <cell r="D2920" t="str">
            <v>LEVER HANDLE 1/2 - 3/4</v>
          </cell>
          <cell r="E2920" t="str">
            <v>670779730127</v>
          </cell>
          <cell r="F2920" t="str">
            <v>BVAC</v>
          </cell>
          <cell r="H2920">
            <v>7.99</v>
          </cell>
          <cell r="I2920">
            <v>0</v>
          </cell>
          <cell r="J2920">
            <v>45322</v>
          </cell>
          <cell r="K2920" t="str">
            <v>Italy</v>
          </cell>
          <cell r="L2920" t="str">
            <v>1</v>
          </cell>
          <cell r="M2920" t="str">
            <v>0.048</v>
          </cell>
        </row>
        <row r="2921">
          <cell r="A2921" t="str">
            <v>5044F-LH 1/4</v>
          </cell>
          <cell r="B2921" t="str">
            <v>VIR 1</v>
          </cell>
          <cell r="C2921" t="str">
            <v>N</v>
          </cell>
          <cell r="D2921" t="str">
            <v>LEVER HANDLE 1/4 - 3/8</v>
          </cell>
          <cell r="E2921" t="str">
            <v>670779730110</v>
          </cell>
          <cell r="F2921" t="str">
            <v>BVAC</v>
          </cell>
          <cell r="H2921">
            <v>6.66</v>
          </cell>
          <cell r="I2921">
            <v>0</v>
          </cell>
          <cell r="J2921">
            <v>45322</v>
          </cell>
          <cell r="K2921" t="str">
            <v>Italy</v>
          </cell>
          <cell r="L2921" t="str">
            <v>1</v>
          </cell>
          <cell r="M2921" t="str">
            <v>0.048</v>
          </cell>
        </row>
        <row r="2922">
          <cell r="A2922" t="str">
            <v>5044F-LH 1-1/2</v>
          </cell>
          <cell r="B2922" t="str">
            <v>VIR 1</v>
          </cell>
          <cell r="C2922" t="str">
            <v>N</v>
          </cell>
          <cell r="D2922" t="str">
            <v>LEVER HANDLE 1-1/2 - 2</v>
          </cell>
          <cell r="E2922" t="str">
            <v>670779730141</v>
          </cell>
          <cell r="F2922" t="str">
            <v>BVAC</v>
          </cell>
          <cell r="H2922">
            <v>22.63</v>
          </cell>
          <cell r="I2922">
            <v>0</v>
          </cell>
          <cell r="J2922">
            <v>45322</v>
          </cell>
          <cell r="K2922" t="str">
            <v>Italy</v>
          </cell>
          <cell r="L2922" t="str">
            <v>1</v>
          </cell>
          <cell r="M2922" t="str">
            <v>0.048</v>
          </cell>
        </row>
        <row r="2923">
          <cell r="A2923" t="str">
            <v>5044F-LH 2-1/2</v>
          </cell>
          <cell r="B2923" t="str">
            <v>VIR 1</v>
          </cell>
          <cell r="C2923" t="str">
            <v>N</v>
          </cell>
          <cell r="D2923" t="str">
            <v>LEVER HANDLE 2-1/2 - 3 - 4</v>
          </cell>
          <cell r="E2923" t="str">
            <v>670779730158</v>
          </cell>
          <cell r="F2923" t="str">
            <v>BVAC</v>
          </cell>
          <cell r="H2923">
            <v>26.62</v>
          </cell>
          <cell r="I2923">
            <v>0</v>
          </cell>
          <cell r="J2923">
            <v>45322</v>
          </cell>
          <cell r="K2923" t="str">
            <v>Italy</v>
          </cell>
          <cell r="L2923" t="str">
            <v>1</v>
          </cell>
          <cell r="M2923" t="str">
            <v>0.048</v>
          </cell>
        </row>
        <row r="2924">
          <cell r="A2924" t="str">
            <v>5044F-LL 1</v>
          </cell>
          <cell r="B2924" t="str">
            <v>VIR C</v>
          </cell>
          <cell r="C2924" t="str">
            <v>N</v>
          </cell>
          <cell r="D2924" t="str">
            <v>LOCKING LEVER HNDL - 1 -  1 1/</v>
          </cell>
          <cell r="E2924" t="str">
            <v>670779105062</v>
          </cell>
          <cell r="F2924" t="str">
            <v>BVAC</v>
          </cell>
          <cell r="H2924">
            <v>30.61</v>
          </cell>
          <cell r="I2924">
            <v>0</v>
          </cell>
          <cell r="J2924">
            <v>40476</v>
          </cell>
          <cell r="K2924" t="str">
            <v>China</v>
          </cell>
          <cell r="L2924" t="str">
            <v>200</v>
          </cell>
          <cell r="M2924" t="str">
            <v>0</v>
          </cell>
        </row>
        <row r="2925">
          <cell r="A2925" t="str">
            <v>5044F-LL 1/2</v>
          </cell>
          <cell r="B2925" t="str">
            <v>VIR C</v>
          </cell>
          <cell r="C2925" t="str">
            <v>N</v>
          </cell>
          <cell r="D2925" t="str">
            <v>LOCKING LEVER HNDL - 1/2 -  3/</v>
          </cell>
          <cell r="E2925" t="str">
            <v>670779105048</v>
          </cell>
          <cell r="F2925" t="str">
            <v>BVAC</v>
          </cell>
          <cell r="H2925">
            <v>22.97</v>
          </cell>
          <cell r="I2925">
            <v>0</v>
          </cell>
          <cell r="J2925">
            <v>40476</v>
          </cell>
          <cell r="K2925" t="str">
            <v>China</v>
          </cell>
          <cell r="L2925" t="str">
            <v>200</v>
          </cell>
          <cell r="M2925" t="str">
            <v>0</v>
          </cell>
        </row>
        <row r="2926">
          <cell r="A2926" t="str">
            <v>5044F-LL 1/4</v>
          </cell>
          <cell r="B2926" t="str">
            <v>VIR C</v>
          </cell>
          <cell r="C2926" t="str">
            <v>N</v>
          </cell>
          <cell r="D2926" t="str">
            <v>LOCKING LEVER HNDL - 1/4 -  3/</v>
          </cell>
          <cell r="E2926" t="str">
            <v>670779105024</v>
          </cell>
          <cell r="F2926" t="str">
            <v>BVAC</v>
          </cell>
          <cell r="H2926">
            <v>17.23</v>
          </cell>
          <cell r="I2926">
            <v>0</v>
          </cell>
          <cell r="J2926">
            <v>40476</v>
          </cell>
          <cell r="K2926" t="str">
            <v>China</v>
          </cell>
          <cell r="L2926" t="str">
            <v>1</v>
          </cell>
          <cell r="M2926" t="str">
            <v>0</v>
          </cell>
        </row>
        <row r="2927">
          <cell r="A2927" t="str">
            <v>5044F-LL 1-1/2</v>
          </cell>
          <cell r="B2927" t="str">
            <v>VIR C</v>
          </cell>
          <cell r="C2927" t="str">
            <v>N</v>
          </cell>
          <cell r="D2927" t="str">
            <v>LOCKING LEVER HNDL - 1 1/2 -</v>
          </cell>
          <cell r="E2927" t="str">
            <v>670779105086</v>
          </cell>
          <cell r="F2927" t="str">
            <v>BVAC</v>
          </cell>
          <cell r="H2927">
            <v>42.1</v>
          </cell>
          <cell r="I2927">
            <v>0</v>
          </cell>
          <cell r="J2927">
            <v>40476</v>
          </cell>
          <cell r="K2927" t="str">
            <v>China</v>
          </cell>
          <cell r="L2927" t="str">
            <v>100</v>
          </cell>
          <cell r="M2927" t="str">
            <v>0</v>
          </cell>
        </row>
        <row r="2928">
          <cell r="A2928" t="str">
            <v>5044F-WH 1</v>
          </cell>
          <cell r="B2928" t="str">
            <v>VIR C</v>
          </cell>
          <cell r="C2928" t="str">
            <v>N</v>
          </cell>
          <cell r="D2928" t="str">
            <v>WING HANDLE for 5044F 1 1-1/4</v>
          </cell>
          <cell r="E2928" t="str">
            <v>670779717999</v>
          </cell>
          <cell r="F2928" t="str">
            <v>BVAC</v>
          </cell>
          <cell r="H2928">
            <v>16.84</v>
          </cell>
          <cell r="I2928">
            <v>0</v>
          </cell>
          <cell r="J2928">
            <v>43403</v>
          </cell>
          <cell r="K2928" t="str">
            <v>China</v>
          </cell>
          <cell r="L2928" t="str">
            <v>1</v>
          </cell>
          <cell r="M2928" t="str">
            <v>0.097</v>
          </cell>
        </row>
        <row r="2929">
          <cell r="A2929" t="str">
            <v>5044F-WH 1/2</v>
          </cell>
          <cell r="B2929" t="str">
            <v>VIR C</v>
          </cell>
          <cell r="C2929" t="str">
            <v>N</v>
          </cell>
          <cell r="D2929" t="str">
            <v>WING HANDLE for 5044F 1/2-3/4</v>
          </cell>
          <cell r="E2929" t="str">
            <v>670779717982</v>
          </cell>
          <cell r="F2929" t="str">
            <v>BVAC</v>
          </cell>
          <cell r="H2929">
            <v>9.19</v>
          </cell>
          <cell r="I2929">
            <v>0</v>
          </cell>
          <cell r="J2929">
            <v>43403</v>
          </cell>
          <cell r="K2929" t="str">
            <v>China</v>
          </cell>
          <cell r="L2929" t="str">
            <v>1</v>
          </cell>
          <cell r="M2929" t="str">
            <v>0.056</v>
          </cell>
        </row>
        <row r="2930">
          <cell r="A2930" t="str">
            <v>5049AB-LH 1</v>
          </cell>
          <cell r="B2930" t="str">
            <v>VIR 1</v>
          </cell>
          <cell r="C2930" t="str">
            <v>N</v>
          </cell>
          <cell r="D2930" t="str">
            <v>LEVER HANDLE 1 - 1-1/4</v>
          </cell>
          <cell r="E2930" t="str">
            <v>670779729558</v>
          </cell>
          <cell r="F2930" t="str">
            <v>BVAC</v>
          </cell>
          <cell r="H2930">
            <v>10.65</v>
          </cell>
          <cell r="I2930">
            <v>0</v>
          </cell>
          <cell r="J2930">
            <v>45310</v>
          </cell>
          <cell r="K2930" t="str">
            <v>Italy</v>
          </cell>
          <cell r="L2930" t="str">
            <v>1</v>
          </cell>
          <cell r="M2930" t="str">
            <v>0.142</v>
          </cell>
        </row>
        <row r="2931">
          <cell r="A2931" t="str">
            <v>5049AB-LH 1/2</v>
          </cell>
          <cell r="B2931" t="str">
            <v>VIR 1</v>
          </cell>
          <cell r="C2931" t="str">
            <v>N</v>
          </cell>
          <cell r="D2931" t="str">
            <v>LEVER HANDLE 1/2 - 3/4</v>
          </cell>
          <cell r="E2931" t="str">
            <v>670779729541</v>
          </cell>
          <cell r="F2931" t="str">
            <v>BVAC</v>
          </cell>
          <cell r="H2931">
            <v>7.99</v>
          </cell>
          <cell r="I2931">
            <v>0</v>
          </cell>
          <cell r="J2931">
            <v>45310</v>
          </cell>
          <cell r="K2931" t="str">
            <v>Italy</v>
          </cell>
          <cell r="L2931" t="str">
            <v>1</v>
          </cell>
          <cell r="M2931" t="str">
            <v>0.088</v>
          </cell>
        </row>
        <row r="2932">
          <cell r="A2932" t="str">
            <v>5049AB-LH 1/4</v>
          </cell>
          <cell r="B2932" t="str">
            <v>VIR 1</v>
          </cell>
          <cell r="C2932" t="str">
            <v>N</v>
          </cell>
          <cell r="D2932" t="str">
            <v>LEVER HANDLE 1/4 - 3/8</v>
          </cell>
          <cell r="E2932" t="str">
            <v>670779729534</v>
          </cell>
          <cell r="F2932" t="str">
            <v>BVAC</v>
          </cell>
          <cell r="H2932">
            <v>6.66</v>
          </cell>
          <cell r="I2932">
            <v>0</v>
          </cell>
          <cell r="J2932">
            <v>45310</v>
          </cell>
          <cell r="K2932" t="str">
            <v>Italy</v>
          </cell>
          <cell r="L2932" t="str">
            <v>1</v>
          </cell>
          <cell r="M2932" t="str">
            <v>0.048</v>
          </cell>
        </row>
        <row r="2933">
          <cell r="A2933" t="str">
            <v>5049AB-LH 1-1/2</v>
          </cell>
          <cell r="B2933" t="str">
            <v>VIR 1</v>
          </cell>
          <cell r="C2933" t="str">
            <v>N</v>
          </cell>
          <cell r="D2933" t="str">
            <v>LEVER HANDLE 1-1/2 - 2</v>
          </cell>
          <cell r="E2933" t="str">
            <v>670779729565</v>
          </cell>
          <cell r="F2933" t="str">
            <v>BVAC</v>
          </cell>
          <cell r="H2933">
            <v>22.63</v>
          </cell>
          <cell r="I2933">
            <v>0</v>
          </cell>
          <cell r="J2933">
            <v>45310</v>
          </cell>
          <cell r="K2933" t="str">
            <v>Italy</v>
          </cell>
          <cell r="L2933" t="str">
            <v>1</v>
          </cell>
          <cell r="M2933" t="str">
            <v>0.247</v>
          </cell>
        </row>
        <row r="2934">
          <cell r="A2934" t="str">
            <v>5049AB-LH 2-1/2</v>
          </cell>
          <cell r="B2934" t="str">
            <v>VIR 1</v>
          </cell>
          <cell r="C2934" t="str">
            <v>N</v>
          </cell>
          <cell r="D2934" t="str">
            <v>LEVER HANDLE 2-1/2 - 3</v>
          </cell>
          <cell r="E2934" t="str">
            <v>670779729572</v>
          </cell>
          <cell r="F2934" t="str">
            <v>BVAC</v>
          </cell>
          <cell r="H2934">
            <v>26.62</v>
          </cell>
          <cell r="I2934">
            <v>0</v>
          </cell>
          <cell r="J2934">
            <v>45310</v>
          </cell>
          <cell r="K2934" t="str">
            <v>Italy</v>
          </cell>
          <cell r="L2934" t="str">
            <v>1</v>
          </cell>
          <cell r="M2934" t="str">
            <v>1</v>
          </cell>
        </row>
        <row r="2935">
          <cell r="A2935" t="str">
            <v>5049AB-LHK 1</v>
          </cell>
          <cell r="B2935" t="str">
            <v>VIR 1</v>
          </cell>
          <cell r="C2935" t="str">
            <v>N</v>
          </cell>
          <cell r="D2935" t="str">
            <v>AB LEVER HANDLE KIT- 1 - 1-1/4</v>
          </cell>
          <cell r="E2935" t="str">
            <v>670779402062</v>
          </cell>
          <cell r="F2935" t="str">
            <v>BVAC</v>
          </cell>
          <cell r="H2935">
            <v>10.65</v>
          </cell>
          <cell r="I2935">
            <v>225</v>
          </cell>
          <cell r="J2935">
            <v>40603</v>
          </cell>
          <cell r="K2935" t="str">
            <v>Italy</v>
          </cell>
          <cell r="L2935" t="str">
            <v>1</v>
          </cell>
          <cell r="M2935" t="str">
            <v>0</v>
          </cell>
        </row>
        <row r="2936">
          <cell r="A2936" t="str">
            <v>5049AB-LHK 1/2</v>
          </cell>
          <cell r="B2936" t="str">
            <v>VIR 1</v>
          </cell>
          <cell r="C2936" t="str">
            <v>N</v>
          </cell>
          <cell r="D2936" t="str">
            <v>AB LEVER HANDLE KIT- 1/2 - 3/4</v>
          </cell>
          <cell r="E2936" t="str">
            <v>670779402048</v>
          </cell>
          <cell r="F2936" t="str">
            <v>BVAC</v>
          </cell>
          <cell r="H2936">
            <v>7.99</v>
          </cell>
          <cell r="I2936">
            <v>176</v>
          </cell>
          <cell r="J2936">
            <v>40603</v>
          </cell>
          <cell r="K2936" t="str">
            <v>Italy</v>
          </cell>
          <cell r="L2936" t="str">
            <v>1</v>
          </cell>
          <cell r="M2936" t="str">
            <v>0</v>
          </cell>
        </row>
        <row r="2937">
          <cell r="A2937" t="str">
            <v>5049AB-LHK 1/4</v>
          </cell>
          <cell r="B2937" t="str">
            <v>VIR 1</v>
          </cell>
          <cell r="C2937" t="str">
            <v>N</v>
          </cell>
          <cell r="D2937" t="str">
            <v>AB LEVER HANDLE KIT- 1/4 - 3/8</v>
          </cell>
          <cell r="E2937" t="str">
            <v>670779402024</v>
          </cell>
          <cell r="F2937" t="str">
            <v>BVAC</v>
          </cell>
          <cell r="H2937">
            <v>6.66</v>
          </cell>
          <cell r="I2937">
            <v>0</v>
          </cell>
          <cell r="J2937">
            <v>40603</v>
          </cell>
          <cell r="K2937" t="str">
            <v>Italy</v>
          </cell>
          <cell r="L2937" t="str">
            <v>1</v>
          </cell>
          <cell r="M2937" t="str">
            <v>0</v>
          </cell>
        </row>
        <row r="2938">
          <cell r="A2938" t="str">
            <v>5049AB-LHK 1-1/2</v>
          </cell>
          <cell r="B2938" t="str">
            <v>VIR 1</v>
          </cell>
          <cell r="C2938" t="str">
            <v>N</v>
          </cell>
          <cell r="D2938" t="str">
            <v>AB LEVER HANDLE KIT- 1-1/2 - 2</v>
          </cell>
          <cell r="E2938" t="str">
            <v>670779402086</v>
          </cell>
          <cell r="F2938" t="str">
            <v>BVAC</v>
          </cell>
          <cell r="H2938">
            <v>22.63</v>
          </cell>
          <cell r="I2938">
            <v>223</v>
          </cell>
          <cell r="J2938">
            <v>40603</v>
          </cell>
          <cell r="K2938" t="str">
            <v>Italy</v>
          </cell>
          <cell r="L2938" t="str">
            <v>1</v>
          </cell>
          <cell r="M2938" t="str">
            <v>0</v>
          </cell>
        </row>
        <row r="2939">
          <cell r="A2939" t="str">
            <v>5049AB-LHK 2-1/2</v>
          </cell>
          <cell r="B2939" t="str">
            <v>VIR 1</v>
          </cell>
          <cell r="C2939" t="str">
            <v>N</v>
          </cell>
          <cell r="D2939" t="str">
            <v>AB LEVER HANDLE KIT-2-1/2 - 4</v>
          </cell>
          <cell r="E2939" t="str">
            <v>670779402253</v>
          </cell>
          <cell r="F2939" t="str">
            <v>BVAC</v>
          </cell>
          <cell r="H2939">
            <v>26.62</v>
          </cell>
          <cell r="I2939">
            <v>0</v>
          </cell>
          <cell r="J2939">
            <v>40603</v>
          </cell>
          <cell r="K2939" t="str">
            <v>Italy</v>
          </cell>
          <cell r="L2939" t="str">
            <v>1</v>
          </cell>
          <cell r="M2939" t="str">
            <v>0</v>
          </cell>
        </row>
        <row r="2940">
          <cell r="A2940" t="str">
            <v>5049AB-LL 1</v>
          </cell>
          <cell r="B2940" t="str">
            <v>VIR C</v>
          </cell>
          <cell r="C2940" t="str">
            <v>N</v>
          </cell>
          <cell r="D2940" t="str">
            <v>AB LOCK LVR HANDLE- 1 - 1-1/4</v>
          </cell>
          <cell r="E2940" t="str">
            <v>670779389066</v>
          </cell>
          <cell r="F2940" t="str">
            <v>BVAC</v>
          </cell>
          <cell r="H2940">
            <v>30.61</v>
          </cell>
          <cell r="I2940">
            <v>120</v>
          </cell>
          <cell r="J2940">
            <v>40603</v>
          </cell>
          <cell r="K2940" t="str">
            <v>China</v>
          </cell>
          <cell r="L2940" t="str">
            <v>200</v>
          </cell>
          <cell r="M2940" t="str">
            <v>0</v>
          </cell>
        </row>
        <row r="2941">
          <cell r="A2941" t="str">
            <v>5049AB-LL 1/2</v>
          </cell>
          <cell r="B2941" t="str">
            <v>VIR C</v>
          </cell>
          <cell r="C2941" t="str">
            <v>N</v>
          </cell>
          <cell r="D2941" t="str">
            <v>AB LOCK LVR HANDLE- 1/2 - 3/4</v>
          </cell>
          <cell r="E2941" t="str">
            <v>670779389042</v>
          </cell>
          <cell r="F2941" t="str">
            <v>BVAC</v>
          </cell>
          <cell r="H2941">
            <v>22.97</v>
          </cell>
          <cell r="I2941">
            <v>35</v>
          </cell>
          <cell r="J2941">
            <v>40603</v>
          </cell>
          <cell r="K2941" t="str">
            <v>China</v>
          </cell>
          <cell r="L2941" t="str">
            <v>200</v>
          </cell>
          <cell r="M2941" t="str">
            <v>0</v>
          </cell>
        </row>
        <row r="2942">
          <cell r="A2942" t="str">
            <v>5049AB-LL 1/4</v>
          </cell>
          <cell r="B2942" t="str">
            <v>VIR C</v>
          </cell>
          <cell r="C2942" t="str">
            <v>N</v>
          </cell>
          <cell r="D2942" t="str">
            <v>AB LOCK LVR HANDLE- 1/4 - 3/8</v>
          </cell>
          <cell r="E2942" t="str">
            <v>670779389028</v>
          </cell>
          <cell r="F2942" t="str">
            <v>BVAC</v>
          </cell>
          <cell r="H2942">
            <v>17.23</v>
          </cell>
          <cell r="I2942">
            <v>0</v>
          </cell>
          <cell r="J2942">
            <v>40603</v>
          </cell>
          <cell r="K2942" t="str">
            <v>China</v>
          </cell>
          <cell r="L2942" t="str">
            <v>1</v>
          </cell>
          <cell r="M2942" t="str">
            <v>0</v>
          </cell>
        </row>
        <row r="2943">
          <cell r="A2943" t="str">
            <v>5049AB-LL 1-1/2</v>
          </cell>
          <cell r="B2943" t="str">
            <v>VIR C</v>
          </cell>
          <cell r="C2943" t="str">
            <v>N</v>
          </cell>
          <cell r="D2943" t="str">
            <v>AB LOCK LVR HANDLE- 1-1/2 - 2</v>
          </cell>
          <cell r="E2943" t="str">
            <v>670779389080</v>
          </cell>
          <cell r="F2943" t="str">
            <v>BVAC</v>
          </cell>
          <cell r="H2943">
            <v>42.1</v>
          </cell>
          <cell r="I2943">
            <v>0</v>
          </cell>
          <cell r="J2943">
            <v>40603</v>
          </cell>
          <cell r="K2943" t="str">
            <v>China</v>
          </cell>
          <cell r="L2943" t="str">
            <v>100</v>
          </cell>
          <cell r="M2943" t="str">
            <v>0</v>
          </cell>
        </row>
        <row r="2944">
          <cell r="A2944" t="str">
            <v>5049AB-WH 1</v>
          </cell>
          <cell r="B2944" t="str">
            <v>VIR C</v>
          </cell>
          <cell r="C2944" t="str">
            <v>N</v>
          </cell>
          <cell r="D2944" t="str">
            <v>WING HANDLE for 5049AB 1 1-1/4</v>
          </cell>
          <cell r="E2944" t="str">
            <v>670779717975</v>
          </cell>
          <cell r="F2944" t="str">
            <v>BVAC</v>
          </cell>
          <cell r="H2944">
            <v>16.84</v>
          </cell>
          <cell r="I2944">
            <v>0</v>
          </cell>
          <cell r="J2944">
            <v>43403</v>
          </cell>
          <cell r="K2944" t="str">
            <v>China</v>
          </cell>
          <cell r="L2944" t="str">
            <v>1</v>
          </cell>
          <cell r="M2944" t="str">
            <v>0.097</v>
          </cell>
        </row>
        <row r="2945">
          <cell r="A2945" t="str">
            <v>5049AB-WH 1/2</v>
          </cell>
          <cell r="B2945" t="str">
            <v>VIR C</v>
          </cell>
          <cell r="C2945" t="str">
            <v>N</v>
          </cell>
          <cell r="D2945" t="str">
            <v>WING HANDLE for 5049AB 1/2-3/4</v>
          </cell>
          <cell r="E2945" t="str">
            <v>670779717968</v>
          </cell>
          <cell r="F2945" t="str">
            <v>BVAC</v>
          </cell>
          <cell r="H2945">
            <v>9.19</v>
          </cell>
          <cell r="I2945">
            <v>0</v>
          </cell>
          <cell r="J2945">
            <v>43403</v>
          </cell>
          <cell r="K2945" t="str">
            <v>China</v>
          </cell>
          <cell r="L2945" t="str">
            <v>1</v>
          </cell>
          <cell r="M2945" t="str">
            <v>0.056</v>
          </cell>
        </row>
        <row r="2946">
          <cell r="A2946" t="str">
            <v>5049F-LH 1</v>
          </cell>
          <cell r="B2946" t="str">
            <v>VIR 1</v>
          </cell>
          <cell r="C2946" t="str">
            <v>N</v>
          </cell>
          <cell r="D2946" t="str">
            <v>LEVER HANDLE 1 - 1-1/4</v>
          </cell>
          <cell r="E2946" t="str">
            <v>670779730189</v>
          </cell>
          <cell r="F2946" t="str">
            <v>BVAC</v>
          </cell>
          <cell r="H2946">
            <v>10.65</v>
          </cell>
          <cell r="I2946">
            <v>0</v>
          </cell>
          <cell r="J2946">
            <v>45323</v>
          </cell>
          <cell r="K2946" t="str">
            <v>Italy</v>
          </cell>
          <cell r="L2946" t="str">
            <v>1</v>
          </cell>
          <cell r="M2946" t="str">
            <v>0.048</v>
          </cell>
        </row>
        <row r="2947">
          <cell r="A2947" t="str">
            <v>5049F-LH 1/2</v>
          </cell>
          <cell r="B2947" t="str">
            <v>VIR 1</v>
          </cell>
          <cell r="C2947" t="str">
            <v>N</v>
          </cell>
          <cell r="D2947" t="str">
            <v>LEVER HANDLE 1/2 - 3/4</v>
          </cell>
          <cell r="E2947" t="str">
            <v>670779730172</v>
          </cell>
          <cell r="F2947" t="str">
            <v>BVAC</v>
          </cell>
          <cell r="H2947">
            <v>7.99</v>
          </cell>
          <cell r="I2947">
            <v>0</v>
          </cell>
          <cell r="J2947">
            <v>45323</v>
          </cell>
          <cell r="K2947" t="str">
            <v>Italy</v>
          </cell>
          <cell r="L2947" t="str">
            <v>1</v>
          </cell>
          <cell r="M2947" t="str">
            <v>0.048</v>
          </cell>
        </row>
        <row r="2948">
          <cell r="A2948" t="str">
            <v>5049F-LH 1/4</v>
          </cell>
          <cell r="B2948" t="str">
            <v>VIR 1</v>
          </cell>
          <cell r="C2948" t="str">
            <v>N</v>
          </cell>
          <cell r="D2948" t="str">
            <v>LEVER HANDLE 1/4 - 3/8</v>
          </cell>
          <cell r="E2948" t="str">
            <v>670779730165</v>
          </cell>
          <cell r="F2948" t="str">
            <v>BVAC</v>
          </cell>
          <cell r="H2948">
            <v>6.66</v>
          </cell>
          <cell r="I2948">
            <v>0</v>
          </cell>
          <cell r="J2948">
            <v>45323</v>
          </cell>
          <cell r="K2948" t="str">
            <v>Italy</v>
          </cell>
          <cell r="L2948" t="str">
            <v>1</v>
          </cell>
          <cell r="M2948" t="str">
            <v>0.048</v>
          </cell>
        </row>
        <row r="2949">
          <cell r="A2949" t="str">
            <v>5049F-LH 1-1/2</v>
          </cell>
          <cell r="B2949" t="str">
            <v>VIR 1</v>
          </cell>
          <cell r="C2949" t="str">
            <v>N</v>
          </cell>
          <cell r="D2949" t="str">
            <v>LEVER HANDLE 1-1/2 - 2</v>
          </cell>
          <cell r="E2949" t="str">
            <v>670779730196</v>
          </cell>
          <cell r="F2949" t="str">
            <v>BVAC</v>
          </cell>
          <cell r="H2949">
            <v>22.63</v>
          </cell>
          <cell r="I2949">
            <v>0</v>
          </cell>
          <cell r="J2949">
            <v>45323</v>
          </cell>
          <cell r="K2949" t="str">
            <v>Italy</v>
          </cell>
          <cell r="L2949" t="str">
            <v>1</v>
          </cell>
          <cell r="M2949" t="str">
            <v>0.048</v>
          </cell>
        </row>
        <row r="2950">
          <cell r="A2950" t="str">
            <v>5049F-LH 2-1/2</v>
          </cell>
          <cell r="B2950" t="str">
            <v>VIR 1</v>
          </cell>
          <cell r="C2950" t="str">
            <v>N</v>
          </cell>
          <cell r="D2950" t="str">
            <v>LEVER HANDLE 2-1/2 - 3 - 4</v>
          </cell>
          <cell r="E2950" t="str">
            <v>670779730202</v>
          </cell>
          <cell r="F2950" t="str">
            <v>BVAC</v>
          </cell>
          <cell r="H2950">
            <v>26.62</v>
          </cell>
          <cell r="I2950">
            <v>0</v>
          </cell>
          <cell r="J2950">
            <v>45323</v>
          </cell>
          <cell r="K2950" t="str">
            <v>Italy</v>
          </cell>
          <cell r="L2950" t="str">
            <v>1</v>
          </cell>
          <cell r="M2950" t="str">
            <v>0.048</v>
          </cell>
        </row>
        <row r="2951">
          <cell r="A2951" t="str">
            <v>5049F-LL 1</v>
          </cell>
          <cell r="B2951" t="str">
            <v>VIR C</v>
          </cell>
          <cell r="C2951" t="str">
            <v>N</v>
          </cell>
          <cell r="D2951" t="str">
            <v>LOCKING LEVER HNDL - 1 -  1-1/</v>
          </cell>
          <cell r="E2951" t="str">
            <v>670779501062</v>
          </cell>
          <cell r="F2951" t="str">
            <v>BVAC</v>
          </cell>
          <cell r="H2951">
            <v>30.61</v>
          </cell>
          <cell r="I2951">
            <v>179</v>
          </cell>
          <cell r="J2951">
            <v>40476</v>
          </cell>
          <cell r="K2951" t="str">
            <v>China</v>
          </cell>
          <cell r="L2951" t="str">
            <v>200</v>
          </cell>
          <cell r="M2951" t="str">
            <v>0</v>
          </cell>
        </row>
        <row r="2952">
          <cell r="A2952" t="str">
            <v>5049F-LL 1/2</v>
          </cell>
          <cell r="B2952" t="str">
            <v>VIR C</v>
          </cell>
          <cell r="C2952" t="str">
            <v>N</v>
          </cell>
          <cell r="D2952" t="str">
            <v>LOCKING LEVER HNDL - 1/2 -  3/</v>
          </cell>
          <cell r="E2952" t="str">
            <v>670779501048</v>
          </cell>
          <cell r="F2952" t="str">
            <v>BVAC</v>
          </cell>
          <cell r="H2952">
            <v>22.97</v>
          </cell>
          <cell r="I2952">
            <v>1292</v>
          </cell>
          <cell r="J2952">
            <v>40476</v>
          </cell>
          <cell r="K2952" t="str">
            <v>China</v>
          </cell>
          <cell r="L2952" t="str">
            <v>200</v>
          </cell>
          <cell r="M2952" t="str">
            <v>0</v>
          </cell>
        </row>
        <row r="2953">
          <cell r="A2953" t="str">
            <v>5049F-LL 1/4</v>
          </cell>
          <cell r="B2953" t="str">
            <v>VIR C</v>
          </cell>
          <cell r="C2953" t="str">
            <v>N</v>
          </cell>
          <cell r="D2953" t="str">
            <v>LOCKING LEVER HNDL - 1/4 -  3/</v>
          </cell>
          <cell r="E2953" t="str">
            <v>670779501024</v>
          </cell>
          <cell r="F2953" t="str">
            <v>BVAC</v>
          </cell>
          <cell r="H2953">
            <v>16.260000000000002</v>
          </cell>
          <cell r="I2953">
            <v>0</v>
          </cell>
          <cell r="J2953">
            <v>40476</v>
          </cell>
          <cell r="K2953" t="str">
            <v>China</v>
          </cell>
          <cell r="L2953" t="str">
            <v>1</v>
          </cell>
          <cell r="M2953" t="str">
            <v>0</v>
          </cell>
        </row>
        <row r="2954">
          <cell r="A2954" t="str">
            <v>5049F-LL 1-1/2</v>
          </cell>
          <cell r="B2954" t="str">
            <v>VIR C</v>
          </cell>
          <cell r="C2954" t="str">
            <v>N</v>
          </cell>
          <cell r="D2954" t="str">
            <v>LOCKING LEVER HNDL - 1-1/2 -</v>
          </cell>
          <cell r="E2954" t="str">
            <v>670779501086</v>
          </cell>
          <cell r="F2954" t="str">
            <v>BVAC</v>
          </cell>
          <cell r="H2954">
            <v>42.1</v>
          </cell>
          <cell r="I2954">
            <v>0</v>
          </cell>
          <cell r="J2954">
            <v>40476</v>
          </cell>
          <cell r="K2954" t="str">
            <v>China</v>
          </cell>
          <cell r="L2954" t="str">
            <v>100</v>
          </cell>
          <cell r="M2954" t="str">
            <v>0</v>
          </cell>
        </row>
        <row r="2955">
          <cell r="A2955" t="str">
            <v>5049F-WH 1</v>
          </cell>
          <cell r="B2955" t="str">
            <v>VIR C</v>
          </cell>
          <cell r="C2955" t="str">
            <v>N</v>
          </cell>
          <cell r="D2955" t="str">
            <v>WING HANDLE for 5049F 1 1-1/4</v>
          </cell>
          <cell r="E2955" t="str">
            <v>670779718019</v>
          </cell>
          <cell r="F2955" t="str">
            <v>BVAC</v>
          </cell>
          <cell r="H2955">
            <v>16.84</v>
          </cell>
          <cell r="I2955">
            <v>0</v>
          </cell>
          <cell r="J2955">
            <v>43403</v>
          </cell>
          <cell r="K2955" t="str">
            <v>China</v>
          </cell>
          <cell r="L2955" t="str">
            <v>1</v>
          </cell>
          <cell r="M2955" t="str">
            <v>0.097</v>
          </cell>
        </row>
        <row r="2956">
          <cell r="A2956" t="str">
            <v>5049F-WH 1/2</v>
          </cell>
          <cell r="B2956" t="str">
            <v>VIR C</v>
          </cell>
          <cell r="C2956" t="str">
            <v>N</v>
          </cell>
          <cell r="D2956" t="str">
            <v>WING HANDLE for 5049F 1/2-3/4</v>
          </cell>
          <cell r="E2956" t="str">
            <v>670779718002</v>
          </cell>
          <cell r="F2956" t="str">
            <v>BVAC</v>
          </cell>
          <cell r="H2956">
            <v>9.19</v>
          </cell>
          <cell r="I2956">
            <v>0</v>
          </cell>
          <cell r="J2956">
            <v>43403</v>
          </cell>
          <cell r="K2956" t="str">
            <v>China</v>
          </cell>
          <cell r="L2956" t="str">
            <v>1</v>
          </cell>
          <cell r="M2956" t="str">
            <v>0.056</v>
          </cell>
        </row>
        <row r="2957">
          <cell r="A2957" t="str">
            <v>5060/5063-DC 1/2</v>
          </cell>
          <cell r="B2957" t="str">
            <v>VIR C</v>
          </cell>
          <cell r="C2957" t="str">
            <v>N</v>
          </cell>
          <cell r="D2957" t="str">
            <v>DRAIN CAP - 1/2, 3/4, 1</v>
          </cell>
          <cell r="E2957" t="str">
            <v>670779702445</v>
          </cell>
          <cell r="F2957" t="str">
            <v>BVAC</v>
          </cell>
          <cell r="H2957">
            <v>2.61</v>
          </cell>
          <cell r="I2957">
            <v>864</v>
          </cell>
          <cell r="J2957">
            <v>40570</v>
          </cell>
          <cell r="K2957" t="str">
            <v>China</v>
          </cell>
          <cell r="L2957" t="str">
            <v>1</v>
          </cell>
          <cell r="M2957" t="str">
            <v>1</v>
          </cell>
        </row>
        <row r="2958">
          <cell r="A2958" t="str">
            <v>5065-CN 1</v>
          </cell>
          <cell r="B2958" t="str">
            <v>VIR C</v>
          </cell>
          <cell r="C2958" t="str">
            <v>N</v>
          </cell>
          <cell r="D2958" t="str">
            <v>COMP NUT FOR 5065/69-323/325</v>
          </cell>
          <cell r="E2958" t="str">
            <v>670779483061</v>
          </cell>
          <cell r="F2958" t="str">
            <v>BVAC</v>
          </cell>
          <cell r="H2958">
            <v>5.36</v>
          </cell>
          <cell r="I2958">
            <v>0</v>
          </cell>
          <cell r="J2958">
            <v>40476</v>
          </cell>
          <cell r="K2958" t="str">
            <v>China</v>
          </cell>
          <cell r="L2958" t="str">
            <v>1</v>
          </cell>
          <cell r="M2958" t="str">
            <v>0</v>
          </cell>
        </row>
        <row r="2959">
          <cell r="A2959" t="str">
            <v>5065-CN 1/2</v>
          </cell>
          <cell r="B2959" t="str">
            <v>VIR C</v>
          </cell>
          <cell r="C2959" t="str">
            <v>N</v>
          </cell>
          <cell r="D2959" t="str">
            <v>COMP NUT FOR 5065/69-323/325</v>
          </cell>
          <cell r="E2959" t="str">
            <v>670779483047</v>
          </cell>
          <cell r="F2959" t="str">
            <v>BVAC</v>
          </cell>
          <cell r="H2959">
            <v>4.5999999999999996</v>
          </cell>
          <cell r="I2959">
            <v>22</v>
          </cell>
          <cell r="J2959">
            <v>40476</v>
          </cell>
          <cell r="K2959" t="str">
            <v>China</v>
          </cell>
          <cell r="L2959" t="str">
            <v>1</v>
          </cell>
          <cell r="M2959" t="str">
            <v>0</v>
          </cell>
        </row>
        <row r="2960">
          <cell r="A2960" t="str">
            <v>5065-CN 3/4</v>
          </cell>
          <cell r="B2960" t="str">
            <v>VIR C</v>
          </cell>
          <cell r="C2960" t="str">
            <v>N</v>
          </cell>
          <cell r="D2960" t="str">
            <v>COMP NUT FOR 5065/69-323/325</v>
          </cell>
          <cell r="E2960" t="str">
            <v>670779483054</v>
          </cell>
          <cell r="F2960" t="str">
            <v>BVAC</v>
          </cell>
          <cell r="H2960">
            <v>4.5999999999999996</v>
          </cell>
          <cell r="I2960">
            <v>46</v>
          </cell>
          <cell r="J2960">
            <v>40476</v>
          </cell>
          <cell r="K2960" t="str">
            <v>China</v>
          </cell>
          <cell r="L2960" t="str">
            <v>1</v>
          </cell>
          <cell r="M2960" t="str">
            <v>0</v>
          </cell>
        </row>
        <row r="2961">
          <cell r="A2961" t="str">
            <v>5065-FER 1</v>
          </cell>
          <cell r="B2961" t="str">
            <v>VIR C</v>
          </cell>
          <cell r="C2961" t="str">
            <v>N</v>
          </cell>
          <cell r="D2961" t="str">
            <v>FERRULE FOR 5065/69-323/325</v>
          </cell>
          <cell r="E2961" t="str">
            <v>670779505060</v>
          </cell>
          <cell r="F2961" t="str">
            <v>BVAC</v>
          </cell>
          <cell r="H2961">
            <v>4.5999999999999996</v>
          </cell>
          <cell r="I2961">
            <v>39</v>
          </cell>
          <cell r="J2961">
            <v>40476</v>
          </cell>
          <cell r="K2961" t="str">
            <v>China</v>
          </cell>
          <cell r="L2961" t="str">
            <v>1</v>
          </cell>
          <cell r="M2961" t="str">
            <v>0</v>
          </cell>
        </row>
        <row r="2962">
          <cell r="A2962" t="str">
            <v>5065-FER 1/2</v>
          </cell>
          <cell r="B2962" t="str">
            <v>VIR C</v>
          </cell>
          <cell r="C2962" t="str">
            <v>N</v>
          </cell>
          <cell r="D2962" t="str">
            <v>FERRULE FOR 5065/69-323/325</v>
          </cell>
          <cell r="E2962" t="str">
            <v>670779505046</v>
          </cell>
          <cell r="F2962" t="str">
            <v>BVAC</v>
          </cell>
          <cell r="H2962">
            <v>3.06</v>
          </cell>
          <cell r="I2962">
            <v>119</v>
          </cell>
          <cell r="J2962">
            <v>40476</v>
          </cell>
          <cell r="K2962" t="str">
            <v>China</v>
          </cell>
          <cell r="L2962" t="str">
            <v>1</v>
          </cell>
          <cell r="M2962" t="str">
            <v>0</v>
          </cell>
        </row>
        <row r="2963">
          <cell r="A2963" t="str">
            <v>5065-FER 3/4</v>
          </cell>
          <cell r="B2963" t="str">
            <v>VIR C</v>
          </cell>
          <cell r="C2963" t="str">
            <v>N</v>
          </cell>
          <cell r="D2963" t="str">
            <v>FERRULE FOR 5065/69-323-325</v>
          </cell>
          <cell r="E2963" t="str">
            <v>670779505053</v>
          </cell>
          <cell r="F2963" t="str">
            <v>BVAC</v>
          </cell>
          <cell r="H2963">
            <v>3.83</v>
          </cell>
          <cell r="I2963">
            <v>48</v>
          </cell>
          <cell r="J2963">
            <v>40476</v>
          </cell>
          <cell r="K2963" t="str">
            <v>China</v>
          </cell>
          <cell r="L2963" t="str">
            <v>1</v>
          </cell>
          <cell r="M2963" t="str">
            <v>0</v>
          </cell>
        </row>
        <row r="2964">
          <cell r="A2964" t="str">
            <v>5070-RT 1/2</v>
          </cell>
          <cell r="B2964" t="str">
            <v>VIR 1</v>
          </cell>
          <cell r="C2964" t="str">
            <v>N</v>
          </cell>
          <cell r="D2964" t="str">
            <v>EzGRIP REMOVAL TOOL 1/2-1</v>
          </cell>
          <cell r="E2964" t="str">
            <v>670779468044</v>
          </cell>
          <cell r="F2964" t="str">
            <v>BVAC</v>
          </cell>
          <cell r="H2964">
            <v>3.15</v>
          </cell>
          <cell r="I2964">
            <v>3759</v>
          </cell>
          <cell r="J2964">
            <v>40570</v>
          </cell>
          <cell r="K2964" t="str">
            <v>Italy</v>
          </cell>
          <cell r="L2964" t="str">
            <v>0</v>
          </cell>
          <cell r="M2964" t="str">
            <v>0</v>
          </cell>
        </row>
        <row r="2965">
          <cell r="A2965" t="str">
            <v>5083AB-LH 1/4</v>
          </cell>
          <cell r="B2965" t="str">
            <v>VIR 1</v>
          </cell>
          <cell r="C2965" t="str">
            <v>N</v>
          </cell>
          <cell r="D2965" t="str">
            <v>LEVER HANDLE  5083AB 1/4</v>
          </cell>
          <cell r="E2965" t="str">
            <v>670779726250</v>
          </cell>
          <cell r="F2965" t="str">
            <v>BVAC</v>
          </cell>
          <cell r="H2965">
            <v>6.66</v>
          </cell>
          <cell r="I2965">
            <v>0</v>
          </cell>
          <cell r="J2965">
            <v>44518</v>
          </cell>
          <cell r="K2965" t="str">
            <v>Italy</v>
          </cell>
          <cell r="L2965" t="str">
            <v>1</v>
          </cell>
          <cell r="M2965" t="str">
            <v>0.048</v>
          </cell>
        </row>
        <row r="2966">
          <cell r="A2966" t="str">
            <v>5520AB-LH 1/2</v>
          </cell>
          <cell r="B2966" t="str">
            <v>VIR C</v>
          </cell>
          <cell r="C2966" t="str">
            <v>N</v>
          </cell>
          <cell r="D2966" t="str">
            <v>WING HANDLE for 5520AB 1/2-3/4</v>
          </cell>
          <cell r="E2966" t="str">
            <v>670779725635</v>
          </cell>
          <cell r="F2966" t="str">
            <v>BVAC</v>
          </cell>
          <cell r="H2966">
            <v>9.19</v>
          </cell>
          <cell r="I2966">
            <v>0</v>
          </cell>
          <cell r="J2966">
            <v>44070</v>
          </cell>
          <cell r="K2966" t="str">
            <v>China</v>
          </cell>
        </row>
        <row r="2967">
          <cell r="A2967" t="str">
            <v>5520AB-WH 1</v>
          </cell>
          <cell r="B2967" t="str">
            <v>VIR C</v>
          </cell>
          <cell r="C2967" t="str">
            <v>N</v>
          </cell>
          <cell r="D2967" t="str">
            <v>WING HANDLE for 5520AB 1 1-1/4</v>
          </cell>
          <cell r="E2967" t="str">
            <v>670779718057</v>
          </cell>
          <cell r="F2967" t="str">
            <v>BVAC</v>
          </cell>
          <cell r="H2967">
            <v>16.84</v>
          </cell>
          <cell r="I2967">
            <v>0</v>
          </cell>
          <cell r="J2967">
            <v>43403</v>
          </cell>
          <cell r="K2967" t="str">
            <v>China</v>
          </cell>
          <cell r="L2967" t="str">
            <v>1</v>
          </cell>
          <cell r="M2967" t="str">
            <v>0.097</v>
          </cell>
        </row>
        <row r="2968">
          <cell r="A2968" t="str">
            <v>5520AB-WH 1/2</v>
          </cell>
          <cell r="B2968" t="str">
            <v>VIR C</v>
          </cell>
          <cell r="C2968" t="str">
            <v>N</v>
          </cell>
          <cell r="D2968" t="str">
            <v>WING HANDLE for 5520AB 1/2-3/4</v>
          </cell>
          <cell r="E2968" t="str">
            <v>670779718040</v>
          </cell>
          <cell r="F2968" t="str">
            <v>BVAC</v>
          </cell>
          <cell r="H2968">
            <v>9.19</v>
          </cell>
          <cell r="I2968">
            <v>0</v>
          </cell>
          <cell r="J2968">
            <v>43403</v>
          </cell>
          <cell r="K2968" t="str">
            <v>China</v>
          </cell>
          <cell r="L2968" t="str">
            <v>1</v>
          </cell>
          <cell r="M2968" t="str">
            <v>0.056</v>
          </cell>
        </row>
        <row r="2969">
          <cell r="A2969" t="str">
            <v>5520ABX-LH 2-1/2</v>
          </cell>
          <cell r="B2969" t="str">
            <v>VIR 1</v>
          </cell>
          <cell r="C2969" t="str">
            <v>N</v>
          </cell>
          <cell r="D2969" t="str">
            <v>LEVER HANDLE 2-1/2 - 3 - 4</v>
          </cell>
          <cell r="E2969" t="str">
            <v>670779729770</v>
          </cell>
          <cell r="F2969" t="str">
            <v>BVAC</v>
          </cell>
          <cell r="H2969">
            <v>26.62</v>
          </cell>
          <cell r="I2969">
            <v>0</v>
          </cell>
          <cell r="J2969">
            <v>45320</v>
          </cell>
          <cell r="K2969" t="str">
            <v>Italy</v>
          </cell>
          <cell r="L2969" t="str">
            <v>1</v>
          </cell>
          <cell r="M2969" t="str">
            <v>0</v>
          </cell>
        </row>
        <row r="2970">
          <cell r="A2970" t="str">
            <v>5520ABX-LH 3</v>
          </cell>
          <cell r="B2970" t="str">
            <v>VIR 1</v>
          </cell>
          <cell r="C2970" t="str">
            <v>N</v>
          </cell>
          <cell r="D2970" t="str">
            <v>LEVER HANDLE 2-1/2 - 3 - 4</v>
          </cell>
          <cell r="E2970" t="str">
            <v>670779729787</v>
          </cell>
          <cell r="F2970" t="str">
            <v>BVAC</v>
          </cell>
          <cell r="H2970">
            <v>26.62</v>
          </cell>
          <cell r="I2970">
            <v>0</v>
          </cell>
          <cell r="J2970">
            <v>45320</v>
          </cell>
          <cell r="K2970" t="str">
            <v>Italy</v>
          </cell>
          <cell r="L2970" t="str">
            <v>1</v>
          </cell>
          <cell r="M2970" t="str">
            <v>0</v>
          </cell>
        </row>
        <row r="2971">
          <cell r="A2971" t="str">
            <v>5520ABX-LH 4</v>
          </cell>
          <cell r="B2971" t="str">
            <v>VIR 1</v>
          </cell>
          <cell r="C2971" t="str">
            <v>N</v>
          </cell>
          <cell r="D2971" t="str">
            <v>LEVER HANDLE 2-1/2 - 3 - 4</v>
          </cell>
          <cell r="E2971" t="str">
            <v>670779729794</v>
          </cell>
          <cell r="F2971" t="str">
            <v>BVAC</v>
          </cell>
          <cell r="H2971">
            <v>26.62</v>
          </cell>
          <cell r="I2971">
            <v>0</v>
          </cell>
          <cell r="J2971">
            <v>45320</v>
          </cell>
          <cell r="K2971" t="str">
            <v>Italy</v>
          </cell>
          <cell r="L2971" t="str">
            <v>1</v>
          </cell>
          <cell r="M2971" t="str">
            <v>0</v>
          </cell>
        </row>
        <row r="2972">
          <cell r="A2972" t="str">
            <v>5544AB-LH 1</v>
          </cell>
          <cell r="B2972" t="str">
            <v>VIR 1</v>
          </cell>
          <cell r="C2972" t="str">
            <v>N</v>
          </cell>
          <cell r="D2972" t="str">
            <v>AB LEVER HANDLE ONLY-1</v>
          </cell>
          <cell r="E2972" t="str">
            <v>670779717845</v>
          </cell>
          <cell r="F2972" t="str">
            <v>BVAC</v>
          </cell>
          <cell r="H2972">
            <v>10.65</v>
          </cell>
          <cell r="I2972">
            <v>0</v>
          </cell>
          <cell r="J2972">
            <v>41547</v>
          </cell>
          <cell r="K2972" t="str">
            <v>Italy</v>
          </cell>
          <cell r="L2972" t="str">
            <v>1</v>
          </cell>
          <cell r="M2972" t="str">
            <v>0.142</v>
          </cell>
        </row>
        <row r="2973">
          <cell r="A2973" t="str">
            <v>5544AB-LH 1/2</v>
          </cell>
          <cell r="B2973" t="str">
            <v>VIR 1</v>
          </cell>
          <cell r="C2973" t="str">
            <v>N</v>
          </cell>
          <cell r="D2973" t="str">
            <v>AB LEVER HANDLE ONLY-1/2 - 3/4</v>
          </cell>
          <cell r="E2973" t="str">
            <v>670779717876</v>
          </cell>
          <cell r="F2973" t="str">
            <v>BVAC</v>
          </cell>
          <cell r="H2973">
            <v>7.99</v>
          </cell>
          <cell r="I2973">
            <v>0</v>
          </cell>
          <cell r="J2973">
            <v>41108</v>
          </cell>
          <cell r="K2973" t="str">
            <v>Italy</v>
          </cell>
          <cell r="L2973" t="str">
            <v>1</v>
          </cell>
          <cell r="M2973" t="str">
            <v>0.088</v>
          </cell>
        </row>
        <row r="2974">
          <cell r="A2974" t="str">
            <v>5544AB-LH 1/4</v>
          </cell>
          <cell r="B2974" t="str">
            <v>VIR 1</v>
          </cell>
          <cell r="C2974" t="str">
            <v>N</v>
          </cell>
          <cell r="D2974" t="str">
            <v>AB LEVER HANDLE ONLY-1/4 - 3/8</v>
          </cell>
          <cell r="E2974" t="str">
            <v>670779717883</v>
          </cell>
          <cell r="F2974" t="str">
            <v>BVAC</v>
          </cell>
          <cell r="H2974">
            <v>6.66</v>
          </cell>
          <cell r="I2974">
            <v>311</v>
          </cell>
          <cell r="J2974">
            <v>41547</v>
          </cell>
          <cell r="K2974" t="str">
            <v>Italy</v>
          </cell>
          <cell r="L2974" t="str">
            <v>1</v>
          </cell>
          <cell r="M2974" t="str">
            <v>0.048</v>
          </cell>
        </row>
        <row r="2975">
          <cell r="A2975" t="str">
            <v>5544AB-LH 1-1/2</v>
          </cell>
          <cell r="B2975" t="str">
            <v>VIR 1</v>
          </cell>
          <cell r="C2975" t="str">
            <v>N</v>
          </cell>
          <cell r="D2975" t="str">
            <v>AB LEVER HANDLE ONLY-1-1/2 - 2</v>
          </cell>
          <cell r="E2975" t="str">
            <v>670779717852</v>
          </cell>
          <cell r="F2975" t="str">
            <v>BVAC</v>
          </cell>
          <cell r="H2975">
            <v>22.63</v>
          </cell>
          <cell r="I2975">
            <v>0</v>
          </cell>
          <cell r="J2975">
            <v>41547</v>
          </cell>
          <cell r="K2975" t="str">
            <v>Italy</v>
          </cell>
          <cell r="L2975" t="str">
            <v>1</v>
          </cell>
          <cell r="M2975" t="str">
            <v>0.247</v>
          </cell>
        </row>
        <row r="2976">
          <cell r="A2976" t="str">
            <v>5544AB-LH 1-1/4</v>
          </cell>
          <cell r="B2976" t="str">
            <v>VIR 1</v>
          </cell>
          <cell r="C2976" t="str">
            <v>N</v>
          </cell>
          <cell r="D2976" t="str">
            <v>AB LEVER HANDLE ONLY-1-1/4</v>
          </cell>
          <cell r="E2976" t="str">
            <v>670779717869</v>
          </cell>
          <cell r="F2976" t="str">
            <v>BVAC</v>
          </cell>
          <cell r="H2976">
            <v>10.65</v>
          </cell>
          <cell r="I2976">
            <v>0</v>
          </cell>
          <cell r="J2976">
            <v>43398</v>
          </cell>
          <cell r="K2976" t="str">
            <v>Italy</v>
          </cell>
          <cell r="L2976" t="str">
            <v>1</v>
          </cell>
          <cell r="M2976" t="str">
            <v>.142</v>
          </cell>
        </row>
        <row r="2977">
          <cell r="A2977" t="str">
            <v>5544AB-LH 2-1/2</v>
          </cell>
          <cell r="B2977" t="str">
            <v>VIR 1</v>
          </cell>
          <cell r="C2977" t="str">
            <v>N</v>
          </cell>
          <cell r="D2977" t="str">
            <v>AB LEVER HANDLE ONLY 2-1/2 - 3</v>
          </cell>
          <cell r="E2977" t="str">
            <v>670779717890</v>
          </cell>
          <cell r="F2977" t="str">
            <v>BVAC</v>
          </cell>
          <cell r="H2977">
            <v>26.62</v>
          </cell>
          <cell r="I2977">
            <v>0</v>
          </cell>
          <cell r="J2977">
            <v>41108</v>
          </cell>
          <cell r="K2977" t="str">
            <v>Italy</v>
          </cell>
          <cell r="L2977" t="str">
            <v>1</v>
          </cell>
          <cell r="M2977" t="str">
            <v>1</v>
          </cell>
        </row>
        <row r="2978">
          <cell r="A2978" t="str">
            <v>5544AB-LHK 1</v>
          </cell>
          <cell r="B2978" t="str">
            <v>VIR 1</v>
          </cell>
          <cell r="C2978" t="str">
            <v>N</v>
          </cell>
          <cell r="D2978" t="str">
            <v>AB LEVER HANDLE KIT- 1</v>
          </cell>
          <cell r="E2978" t="str">
            <v>670779401065</v>
          </cell>
          <cell r="F2978" t="str">
            <v>BVAC</v>
          </cell>
          <cell r="H2978">
            <v>10.65</v>
          </cell>
          <cell r="I2978">
            <v>0</v>
          </cell>
          <cell r="J2978">
            <v>40603</v>
          </cell>
          <cell r="K2978" t="str">
            <v>Italy</v>
          </cell>
          <cell r="L2978" t="str">
            <v>1</v>
          </cell>
          <cell r="M2978" t="str">
            <v>0.15</v>
          </cell>
        </row>
        <row r="2979">
          <cell r="A2979" t="str">
            <v>5544AB-LHK 1/2</v>
          </cell>
          <cell r="B2979" t="str">
            <v>VIR 1</v>
          </cell>
          <cell r="C2979" t="str">
            <v>N</v>
          </cell>
          <cell r="D2979" t="str">
            <v>AB LEVER HANDLE KIT- 1/2 - 3/4</v>
          </cell>
          <cell r="E2979" t="str">
            <v>670779401041</v>
          </cell>
          <cell r="F2979" t="str">
            <v>BVAC</v>
          </cell>
          <cell r="H2979">
            <v>7.99</v>
          </cell>
          <cell r="I2979">
            <v>0</v>
          </cell>
          <cell r="J2979">
            <v>40603</v>
          </cell>
          <cell r="K2979" t="str">
            <v>Italy</v>
          </cell>
          <cell r="L2979" t="str">
            <v>1</v>
          </cell>
          <cell r="M2979" t="str">
            <v>0.096</v>
          </cell>
        </row>
        <row r="2980">
          <cell r="A2980" t="str">
            <v>5544AB-LHK 1/4</v>
          </cell>
          <cell r="B2980" t="str">
            <v>VIR 1</v>
          </cell>
          <cell r="C2980" t="str">
            <v>N</v>
          </cell>
          <cell r="D2980" t="str">
            <v>AB LEVER HANDLE KIT- 1/4 - 3/8</v>
          </cell>
          <cell r="E2980" t="str">
            <v>670779401027</v>
          </cell>
          <cell r="F2980" t="str">
            <v>BVAC</v>
          </cell>
          <cell r="H2980">
            <v>6.66</v>
          </cell>
          <cell r="I2980">
            <v>0</v>
          </cell>
          <cell r="J2980">
            <v>40603</v>
          </cell>
          <cell r="K2980" t="str">
            <v>Italy</v>
          </cell>
          <cell r="L2980" t="str">
            <v>1</v>
          </cell>
          <cell r="M2980" t="str">
            <v>0.052</v>
          </cell>
        </row>
        <row r="2981">
          <cell r="A2981" t="str">
            <v>5544AB-LHK 1-1/2</v>
          </cell>
          <cell r="B2981" t="str">
            <v>VIR 1</v>
          </cell>
          <cell r="C2981" t="str">
            <v>N</v>
          </cell>
          <cell r="D2981" t="str">
            <v>AB LEVER HANDLE KIT- 1-1/2 - 2</v>
          </cell>
          <cell r="E2981" t="str">
            <v>670779401089</v>
          </cell>
          <cell r="F2981" t="str">
            <v>BVAC</v>
          </cell>
          <cell r="H2981">
            <v>22.63</v>
          </cell>
          <cell r="I2981">
            <v>0</v>
          </cell>
          <cell r="J2981">
            <v>40603</v>
          </cell>
          <cell r="K2981" t="str">
            <v>Italy</v>
          </cell>
          <cell r="L2981" t="str">
            <v>1</v>
          </cell>
          <cell r="M2981" t="str">
            <v>0.268</v>
          </cell>
        </row>
        <row r="2982">
          <cell r="A2982" t="str">
            <v>5544AB-LHK 1-1/4</v>
          </cell>
          <cell r="B2982" t="str">
            <v>VIR 1</v>
          </cell>
          <cell r="C2982" t="str">
            <v>N</v>
          </cell>
          <cell r="D2982" t="str">
            <v>AB LEVER HANDLE KIT- 1-1/4</v>
          </cell>
          <cell r="E2982" t="str">
            <v>670779700090</v>
          </cell>
          <cell r="F2982" t="str">
            <v>BVAC</v>
          </cell>
          <cell r="H2982">
            <v>10.65</v>
          </cell>
          <cell r="I2982">
            <v>305</v>
          </cell>
          <cell r="J2982">
            <v>40633</v>
          </cell>
          <cell r="K2982" t="str">
            <v>Italy</v>
          </cell>
          <cell r="L2982" t="str">
            <v>1</v>
          </cell>
          <cell r="M2982" t="str">
            <v>0.15</v>
          </cell>
        </row>
        <row r="2983">
          <cell r="A2983" t="str">
            <v>5544AB-LHK 2-1/2</v>
          </cell>
          <cell r="B2983" t="str">
            <v>VIR 1</v>
          </cell>
          <cell r="C2983" t="str">
            <v>N</v>
          </cell>
          <cell r="D2983" t="str">
            <v>AB LEVER HANDLE KIT-2-1/2 - 3</v>
          </cell>
          <cell r="E2983" t="str">
            <v>670779401256</v>
          </cell>
          <cell r="F2983" t="str">
            <v>BVAC</v>
          </cell>
          <cell r="H2983">
            <v>26.62</v>
          </cell>
          <cell r="I2983">
            <v>0</v>
          </cell>
          <cell r="J2983">
            <v>40603</v>
          </cell>
          <cell r="K2983" t="str">
            <v>Italy</v>
          </cell>
          <cell r="L2983" t="str">
            <v>1</v>
          </cell>
          <cell r="M2983" t="str">
            <v>1.05</v>
          </cell>
        </row>
        <row r="2984">
          <cell r="A2984" t="str">
            <v>5544AB-LL 1</v>
          </cell>
          <cell r="B2984" t="str">
            <v>VIR C</v>
          </cell>
          <cell r="C2984" t="str">
            <v>N</v>
          </cell>
          <cell r="D2984" t="str">
            <v>AB LOCK LVR HANDLE- 1 - 1-1/4</v>
          </cell>
          <cell r="E2984" t="str">
            <v>670779384061</v>
          </cell>
          <cell r="F2984" t="str">
            <v>BVAC</v>
          </cell>
          <cell r="H2984">
            <v>30.61</v>
          </cell>
          <cell r="I2984">
            <v>0</v>
          </cell>
          <cell r="J2984">
            <v>40603</v>
          </cell>
          <cell r="K2984" t="str">
            <v>China</v>
          </cell>
          <cell r="L2984" t="str">
            <v>200</v>
          </cell>
          <cell r="M2984" t="str">
            <v>0</v>
          </cell>
        </row>
        <row r="2985">
          <cell r="A2985" t="str">
            <v>5544AB-LL 1/2</v>
          </cell>
          <cell r="B2985" t="str">
            <v>VIR C</v>
          </cell>
          <cell r="C2985" t="str">
            <v>N</v>
          </cell>
          <cell r="D2985" t="str">
            <v>AB LOCK LVR HANDLE- 1/2 - 3/4</v>
          </cell>
          <cell r="E2985" t="str">
            <v>670779384047</v>
          </cell>
          <cell r="F2985" t="str">
            <v>BVAC</v>
          </cell>
          <cell r="H2985">
            <v>22.97</v>
          </cell>
          <cell r="I2985">
            <v>313</v>
          </cell>
          <cell r="J2985">
            <v>40603</v>
          </cell>
          <cell r="K2985" t="str">
            <v>China</v>
          </cell>
          <cell r="L2985" t="str">
            <v>200</v>
          </cell>
          <cell r="M2985" t="str">
            <v>0</v>
          </cell>
        </row>
        <row r="2986">
          <cell r="A2986" t="str">
            <v>5544AB-LL 1/4</v>
          </cell>
          <cell r="B2986" t="str">
            <v>VIR C</v>
          </cell>
          <cell r="C2986" t="str">
            <v>N</v>
          </cell>
          <cell r="D2986" t="str">
            <v>AB LOCK LVR HANDLE- 1/4 - 3/8</v>
          </cell>
          <cell r="E2986" t="str">
            <v>670779384023</v>
          </cell>
          <cell r="F2986" t="str">
            <v>BVAC</v>
          </cell>
          <cell r="H2986">
            <v>17.23</v>
          </cell>
          <cell r="I2986">
            <v>0</v>
          </cell>
          <cell r="J2986">
            <v>40603</v>
          </cell>
          <cell r="K2986" t="str">
            <v>China</v>
          </cell>
          <cell r="L2986" t="str">
            <v>1</v>
          </cell>
          <cell r="M2986" t="str">
            <v>0</v>
          </cell>
        </row>
        <row r="2987">
          <cell r="A2987" t="str">
            <v>5544AB-LL 1-1/2</v>
          </cell>
          <cell r="B2987" t="str">
            <v>VIR C</v>
          </cell>
          <cell r="C2987" t="str">
            <v>N</v>
          </cell>
          <cell r="D2987" t="str">
            <v>AB LOCK LVR HANDLE- 1-1/2 - 2</v>
          </cell>
          <cell r="E2987" t="str">
            <v>670779384085</v>
          </cell>
          <cell r="F2987" t="str">
            <v>BVAC</v>
          </cell>
          <cell r="H2987">
            <v>42.1</v>
          </cell>
          <cell r="I2987">
            <v>9</v>
          </cell>
          <cell r="J2987">
            <v>40603</v>
          </cell>
          <cell r="K2987" t="str">
            <v>China</v>
          </cell>
          <cell r="L2987" t="str">
            <v>100</v>
          </cell>
          <cell r="M2987" t="str">
            <v>0</v>
          </cell>
        </row>
        <row r="2988">
          <cell r="A2988" t="str">
            <v>5544AB-WH 1</v>
          </cell>
          <cell r="B2988" t="str">
            <v>VIR C</v>
          </cell>
          <cell r="C2988" t="str">
            <v>N</v>
          </cell>
          <cell r="D2988" t="str">
            <v>WING HANDLE for 5544AB 1 1-1/4</v>
          </cell>
          <cell r="E2988" t="str">
            <v>670779717913</v>
          </cell>
          <cell r="F2988" t="str">
            <v>BVAC</v>
          </cell>
          <cell r="H2988">
            <v>16.84</v>
          </cell>
          <cell r="I2988">
            <v>0</v>
          </cell>
          <cell r="J2988">
            <v>43402</v>
          </cell>
          <cell r="K2988" t="str">
            <v>China</v>
          </cell>
          <cell r="L2988" t="str">
            <v>1</v>
          </cell>
          <cell r="M2988" t="str">
            <v>0.097</v>
          </cell>
        </row>
        <row r="2989">
          <cell r="A2989" t="str">
            <v>5544AB-WH 1/2</v>
          </cell>
          <cell r="B2989" t="str">
            <v>VIR C</v>
          </cell>
          <cell r="C2989" t="str">
            <v>N</v>
          </cell>
          <cell r="D2989" t="str">
            <v>WING HANDLE for 5544AB 1/2-3/4</v>
          </cell>
          <cell r="E2989" t="str">
            <v>670779717906</v>
          </cell>
          <cell r="F2989" t="str">
            <v>BVAC</v>
          </cell>
          <cell r="H2989">
            <v>9.19</v>
          </cell>
          <cell r="I2989">
            <v>2041</v>
          </cell>
          <cell r="J2989">
            <v>43398</v>
          </cell>
          <cell r="K2989" t="str">
            <v>China</v>
          </cell>
          <cell r="L2989" t="str">
            <v>1</v>
          </cell>
          <cell r="M2989" t="str">
            <v>0.056</v>
          </cell>
        </row>
        <row r="2990">
          <cell r="A2990" t="str">
            <v>5549AB-LH 1</v>
          </cell>
          <cell r="B2990" t="str">
            <v>VIR 1</v>
          </cell>
          <cell r="C2990" t="str">
            <v>N</v>
          </cell>
          <cell r="D2990" t="str">
            <v>AB LEVER HANDLE ONLY -1 -1-1/4</v>
          </cell>
          <cell r="E2990" t="str">
            <v>670779391069</v>
          </cell>
          <cell r="F2990" t="str">
            <v>BVAC</v>
          </cell>
          <cell r="H2990">
            <v>10.65</v>
          </cell>
          <cell r="I2990">
            <v>0</v>
          </cell>
          <cell r="J2990">
            <v>41108</v>
          </cell>
          <cell r="K2990" t="str">
            <v>Italy</v>
          </cell>
          <cell r="L2990" t="str">
            <v>1</v>
          </cell>
          <cell r="M2990" t="str">
            <v>0</v>
          </cell>
        </row>
        <row r="2991">
          <cell r="A2991" t="str">
            <v>5549AB-LH 1/2</v>
          </cell>
          <cell r="B2991" t="str">
            <v>VIR 1</v>
          </cell>
          <cell r="C2991" t="str">
            <v>N</v>
          </cell>
          <cell r="D2991" t="str">
            <v>AB LEVER HANDLE ONLY- 1/2-3/4</v>
          </cell>
          <cell r="E2991" t="str">
            <v>670779714943</v>
          </cell>
          <cell r="F2991" t="str">
            <v>BVAC</v>
          </cell>
          <cell r="H2991">
            <v>7.99</v>
          </cell>
          <cell r="I2991">
            <v>0</v>
          </cell>
          <cell r="J2991">
            <v>41108</v>
          </cell>
          <cell r="K2991" t="str">
            <v>Italy</v>
          </cell>
          <cell r="L2991" t="str">
            <v>1</v>
          </cell>
          <cell r="M2991" t="str">
            <v>0</v>
          </cell>
        </row>
        <row r="2992">
          <cell r="A2992" t="str">
            <v>5549AB-LH 1/4</v>
          </cell>
          <cell r="B2992" t="str">
            <v>VIR 1</v>
          </cell>
          <cell r="C2992" t="str">
            <v>N</v>
          </cell>
          <cell r="D2992" t="str">
            <v>AB LEVER HANDLE ONLY 1/4 - 3/8</v>
          </cell>
          <cell r="E2992" t="str">
            <v>670779721743</v>
          </cell>
          <cell r="F2992" t="str">
            <v>BVAC</v>
          </cell>
          <cell r="H2992">
            <v>6.66</v>
          </cell>
          <cell r="I2992">
            <v>0</v>
          </cell>
          <cell r="J2992">
            <v>42580</v>
          </cell>
          <cell r="K2992" t="str">
            <v>Italy</v>
          </cell>
          <cell r="L2992" t="str">
            <v>1</v>
          </cell>
          <cell r="M2992" t="str">
            <v>0</v>
          </cell>
        </row>
        <row r="2993">
          <cell r="A2993" t="str">
            <v>5549AB-LH 1-1/2</v>
          </cell>
          <cell r="B2993" t="str">
            <v>VIR 1</v>
          </cell>
          <cell r="C2993" t="str">
            <v>N</v>
          </cell>
          <cell r="D2993" t="str">
            <v>AB LEVER HANDLE ONLY 1-1/2 - 2</v>
          </cell>
          <cell r="E2993" t="str">
            <v>670779721750</v>
          </cell>
          <cell r="F2993" t="str">
            <v>BVAC</v>
          </cell>
          <cell r="H2993">
            <v>22.63</v>
          </cell>
          <cell r="I2993">
            <v>0</v>
          </cell>
          <cell r="J2993">
            <v>42580</v>
          </cell>
          <cell r="K2993" t="str">
            <v>Italy</v>
          </cell>
          <cell r="L2993" t="str">
            <v>1</v>
          </cell>
          <cell r="M2993" t="str">
            <v>0</v>
          </cell>
        </row>
        <row r="2994">
          <cell r="A2994" t="str">
            <v>5549AB-LH 2-1/2</v>
          </cell>
          <cell r="B2994" t="str">
            <v>VIR 1</v>
          </cell>
          <cell r="C2994" t="str">
            <v>N</v>
          </cell>
          <cell r="D2994" t="str">
            <v>AB LEVER HANDLE ONLY 2-1/2 - 4</v>
          </cell>
          <cell r="E2994" t="str">
            <v>670779721767</v>
          </cell>
          <cell r="F2994" t="str">
            <v>BVAC</v>
          </cell>
          <cell r="H2994">
            <v>26.62</v>
          </cell>
          <cell r="I2994">
            <v>0</v>
          </cell>
          <cell r="J2994">
            <v>42580</v>
          </cell>
          <cell r="K2994" t="str">
            <v>Italy</v>
          </cell>
          <cell r="L2994" t="str">
            <v>1</v>
          </cell>
          <cell r="M2994" t="str">
            <v>0</v>
          </cell>
        </row>
        <row r="2995">
          <cell r="A2995" t="str">
            <v>5549AB-LHK 1</v>
          </cell>
          <cell r="B2995" t="str">
            <v>VIR 1</v>
          </cell>
          <cell r="C2995" t="str">
            <v>N</v>
          </cell>
          <cell r="D2995" t="str">
            <v>AB LEVER HANDLE KIT- 1 - 1-1/4</v>
          </cell>
          <cell r="E2995" t="str">
            <v>670779391069</v>
          </cell>
          <cell r="F2995" t="str">
            <v>BVAC</v>
          </cell>
          <cell r="H2995">
            <v>10.65</v>
          </cell>
          <cell r="I2995">
            <v>0</v>
          </cell>
          <cell r="J2995">
            <v>40603</v>
          </cell>
          <cell r="K2995" t="str">
            <v>Italy</v>
          </cell>
          <cell r="L2995" t="str">
            <v>1</v>
          </cell>
          <cell r="M2995" t="str">
            <v>0</v>
          </cell>
        </row>
        <row r="2996">
          <cell r="A2996" t="str">
            <v>5549AB-LHK 1/2</v>
          </cell>
          <cell r="B2996" t="str">
            <v>VIR 1</v>
          </cell>
          <cell r="C2996" t="str">
            <v>N</v>
          </cell>
          <cell r="D2996" t="str">
            <v>AB LEVER HANDLE KIT- 1/2 - 3/4</v>
          </cell>
          <cell r="E2996" t="str">
            <v>670779391045</v>
          </cell>
          <cell r="F2996" t="str">
            <v>BVAC</v>
          </cell>
          <cell r="H2996">
            <v>7.99</v>
          </cell>
          <cell r="I2996">
            <v>0</v>
          </cell>
          <cell r="J2996">
            <v>40603</v>
          </cell>
          <cell r="K2996" t="str">
            <v>Italy</v>
          </cell>
          <cell r="L2996" t="str">
            <v>1</v>
          </cell>
          <cell r="M2996" t="str">
            <v>0</v>
          </cell>
        </row>
        <row r="2997">
          <cell r="A2997" t="str">
            <v>5549AB-LHK 1/4</v>
          </cell>
          <cell r="B2997" t="str">
            <v>VIR 1</v>
          </cell>
          <cell r="C2997" t="str">
            <v>N</v>
          </cell>
          <cell r="D2997" t="str">
            <v>AB LEVER HANDLE KIT- 1/4 - 3/8</v>
          </cell>
          <cell r="E2997" t="str">
            <v>670779391021</v>
          </cell>
          <cell r="F2997" t="str">
            <v>BVAC</v>
          </cell>
          <cell r="H2997">
            <v>6.66</v>
          </cell>
          <cell r="I2997">
            <v>0</v>
          </cell>
          <cell r="J2997">
            <v>40603</v>
          </cell>
          <cell r="K2997" t="str">
            <v>Italy</v>
          </cell>
          <cell r="L2997" t="str">
            <v>1</v>
          </cell>
          <cell r="M2997" t="str">
            <v>0</v>
          </cell>
        </row>
        <row r="2998">
          <cell r="A2998" t="str">
            <v>5549AB-LHK 1-1/2</v>
          </cell>
          <cell r="B2998" t="str">
            <v>VIR 1</v>
          </cell>
          <cell r="C2998" t="str">
            <v>N</v>
          </cell>
          <cell r="D2998" t="str">
            <v>AB LEVER HANDLE KIT- 1-1/2 - 2</v>
          </cell>
          <cell r="E2998" t="str">
            <v>670779391083</v>
          </cell>
          <cell r="F2998" t="str">
            <v>BVAC</v>
          </cell>
          <cell r="H2998">
            <v>22.63</v>
          </cell>
          <cell r="I2998">
            <v>0</v>
          </cell>
          <cell r="J2998">
            <v>40603</v>
          </cell>
          <cell r="K2998" t="str">
            <v>Italy</v>
          </cell>
          <cell r="L2998" t="str">
            <v>1</v>
          </cell>
          <cell r="M2998" t="str">
            <v>0</v>
          </cell>
        </row>
        <row r="2999">
          <cell r="A2999" t="str">
            <v>5549AB-LHK 2-1/2</v>
          </cell>
          <cell r="B2999" t="str">
            <v>VIR 1</v>
          </cell>
          <cell r="C2999" t="str">
            <v>N</v>
          </cell>
          <cell r="D2999" t="str">
            <v>AB LEVER HANDLE KIT-2-1/2 - 4</v>
          </cell>
          <cell r="E2999" t="str">
            <v>670779391250</v>
          </cell>
          <cell r="F2999" t="str">
            <v>BVAC</v>
          </cell>
          <cell r="H2999">
            <v>26.62</v>
          </cell>
          <cell r="I2999">
            <v>0</v>
          </cell>
          <cell r="J2999">
            <v>40603</v>
          </cell>
          <cell r="K2999" t="str">
            <v>Italy</v>
          </cell>
          <cell r="L2999" t="str">
            <v>1</v>
          </cell>
          <cell r="M2999" t="str">
            <v>0</v>
          </cell>
        </row>
        <row r="3000">
          <cell r="A3000" t="str">
            <v>5549AB-LL 1</v>
          </cell>
          <cell r="B3000" t="str">
            <v>VIR C</v>
          </cell>
          <cell r="C3000" t="str">
            <v>N</v>
          </cell>
          <cell r="D3000" t="str">
            <v>AB LOCK LVR HANDLE- 1 - 1-1/4</v>
          </cell>
          <cell r="E3000" t="str">
            <v>670779377063</v>
          </cell>
          <cell r="F3000" t="str">
            <v>BVAC</v>
          </cell>
          <cell r="H3000">
            <v>30.61</v>
          </cell>
          <cell r="I3000">
            <v>128</v>
          </cell>
          <cell r="J3000">
            <v>40603</v>
          </cell>
          <cell r="K3000" t="str">
            <v>China</v>
          </cell>
          <cell r="L3000" t="str">
            <v>200</v>
          </cell>
          <cell r="M3000" t="str">
            <v>0</v>
          </cell>
        </row>
        <row r="3001">
          <cell r="A3001" t="str">
            <v>5549AB-LL 1/2</v>
          </cell>
          <cell r="B3001" t="str">
            <v>VIR C</v>
          </cell>
          <cell r="C3001" t="str">
            <v>N</v>
          </cell>
          <cell r="D3001" t="str">
            <v>AB LOCK LVR HANDLE- 1/2 - 3/4</v>
          </cell>
          <cell r="E3001" t="str">
            <v>670779377049</v>
          </cell>
          <cell r="F3001" t="str">
            <v>BVAC</v>
          </cell>
          <cell r="H3001">
            <v>22.97</v>
          </cell>
          <cell r="I3001">
            <v>164</v>
          </cell>
          <cell r="J3001">
            <v>40603</v>
          </cell>
          <cell r="K3001" t="str">
            <v>China</v>
          </cell>
          <cell r="L3001" t="str">
            <v>200</v>
          </cell>
          <cell r="M3001" t="str">
            <v>0</v>
          </cell>
        </row>
        <row r="3002">
          <cell r="A3002" t="str">
            <v>5549AB-LL 1/4</v>
          </cell>
          <cell r="B3002" t="str">
            <v>VIR C</v>
          </cell>
          <cell r="C3002" t="str">
            <v>N</v>
          </cell>
          <cell r="D3002" t="str">
            <v>AB LOCK LVR HANDLE- 1/4 - 3/8</v>
          </cell>
          <cell r="E3002" t="str">
            <v>670779377025</v>
          </cell>
          <cell r="F3002" t="str">
            <v>BVAC</v>
          </cell>
          <cell r="H3002">
            <v>17.23</v>
          </cell>
          <cell r="I3002">
            <v>0</v>
          </cell>
          <cell r="J3002">
            <v>40603</v>
          </cell>
          <cell r="K3002" t="str">
            <v>China</v>
          </cell>
          <cell r="L3002" t="str">
            <v>1</v>
          </cell>
          <cell r="M3002" t="str">
            <v>0</v>
          </cell>
        </row>
        <row r="3003">
          <cell r="A3003" t="str">
            <v>5549AB-LL 1-1/2</v>
          </cell>
          <cell r="B3003" t="str">
            <v>VIR C</v>
          </cell>
          <cell r="C3003" t="str">
            <v>N</v>
          </cell>
          <cell r="D3003" t="str">
            <v>AB LOCK LVR HANDLE- 1-1/2 - 2</v>
          </cell>
          <cell r="E3003" t="str">
            <v>670779377087</v>
          </cell>
          <cell r="F3003" t="str">
            <v>BVAC</v>
          </cell>
          <cell r="H3003">
            <v>42.1</v>
          </cell>
          <cell r="I3003">
            <v>0</v>
          </cell>
          <cell r="J3003">
            <v>40603</v>
          </cell>
          <cell r="K3003" t="str">
            <v>China</v>
          </cell>
          <cell r="L3003" t="str">
            <v>100</v>
          </cell>
          <cell r="M3003" t="str">
            <v>0</v>
          </cell>
        </row>
        <row r="3004">
          <cell r="A3004" t="str">
            <v>5549AB-WH 1</v>
          </cell>
          <cell r="B3004" t="str">
            <v>VIR C</v>
          </cell>
          <cell r="C3004" t="str">
            <v>N</v>
          </cell>
          <cell r="D3004" t="str">
            <v>WING HANDLE for 5549AB 1 1-1/4</v>
          </cell>
          <cell r="E3004" t="str">
            <v>670779717937</v>
          </cell>
          <cell r="F3004" t="str">
            <v>BVAC</v>
          </cell>
          <cell r="H3004">
            <v>16.84</v>
          </cell>
          <cell r="I3004">
            <v>0</v>
          </cell>
          <cell r="J3004">
            <v>43403</v>
          </cell>
          <cell r="K3004" t="str">
            <v>China</v>
          </cell>
          <cell r="L3004" t="str">
            <v>1</v>
          </cell>
          <cell r="M3004" t="str">
            <v>0.097</v>
          </cell>
        </row>
        <row r="3005">
          <cell r="A3005" t="str">
            <v>5549AB-WH 1/2</v>
          </cell>
          <cell r="B3005" t="str">
            <v>VIR C</v>
          </cell>
          <cell r="C3005" t="str">
            <v>N</v>
          </cell>
          <cell r="D3005" t="str">
            <v>WING HANDLE for 5549AB 1/2-3/4</v>
          </cell>
          <cell r="E3005" t="str">
            <v>670779717920</v>
          </cell>
          <cell r="F3005" t="str">
            <v>BVAC</v>
          </cell>
          <cell r="H3005">
            <v>9.19</v>
          </cell>
          <cell r="I3005">
            <v>0</v>
          </cell>
          <cell r="J3005">
            <v>43403</v>
          </cell>
          <cell r="K3005" t="str">
            <v>China</v>
          </cell>
          <cell r="L3005" t="str">
            <v>1</v>
          </cell>
          <cell r="M3005" t="str">
            <v>0.056</v>
          </cell>
        </row>
        <row r="3006">
          <cell r="A3006" t="str">
            <v>5592F-WH 1</v>
          </cell>
          <cell r="B3006" t="str">
            <v>VIR C</v>
          </cell>
          <cell r="C3006" t="str">
            <v>N</v>
          </cell>
          <cell r="D3006" t="str">
            <v>WING HANDLE 5592F 1</v>
          </cell>
          <cell r="E3006" t="str">
            <v>670779726014</v>
          </cell>
          <cell r="F3006" t="str">
            <v>BVAC</v>
          </cell>
          <cell r="H3006">
            <v>0</v>
          </cell>
          <cell r="I3006">
            <v>0</v>
          </cell>
          <cell r="J3006">
            <v>44348</v>
          </cell>
          <cell r="K3006" t="str">
            <v>China</v>
          </cell>
          <cell r="L3006" t="str">
            <v>160</v>
          </cell>
          <cell r="M3006" t="str">
            <v>0</v>
          </cell>
        </row>
        <row r="3007">
          <cell r="A3007" t="str">
            <v>5044F 1</v>
          </cell>
          <cell r="B3007" t="str">
            <v>VIR 1</v>
          </cell>
          <cell r="C3007" t="str">
            <v>N</v>
          </cell>
          <cell r="D3007" t="str">
            <v>BRASS BALL VALVE IPS</v>
          </cell>
          <cell r="E3007" t="str">
            <v>670779544069</v>
          </cell>
          <cell r="F3007" t="str">
            <v>BVCI</v>
          </cell>
          <cell r="G3007" t="str">
            <v>BRASS</v>
          </cell>
          <cell r="H3007">
            <v>62.91</v>
          </cell>
          <cell r="I3007">
            <v>3950</v>
          </cell>
          <cell r="J3007">
            <v>40394</v>
          </cell>
          <cell r="K3007" t="str">
            <v>Italy</v>
          </cell>
          <cell r="L3007" t="str">
            <v>45</v>
          </cell>
          <cell r="M3007" t="str">
            <v>1.34</v>
          </cell>
        </row>
        <row r="3008">
          <cell r="A3008" t="str">
            <v>5044F 1/2</v>
          </cell>
          <cell r="B3008" t="str">
            <v>VIR 1</v>
          </cell>
          <cell r="C3008" t="str">
            <v>N</v>
          </cell>
          <cell r="D3008" t="str">
            <v>BRASS BALL VALVE IPS</v>
          </cell>
          <cell r="E3008" t="str">
            <v>670779544045</v>
          </cell>
          <cell r="F3008" t="str">
            <v>BVCI</v>
          </cell>
          <cell r="G3008" t="str">
            <v>BRASS</v>
          </cell>
          <cell r="H3008">
            <v>28.11</v>
          </cell>
          <cell r="I3008">
            <v>3385</v>
          </cell>
          <cell r="J3008">
            <v>40389</v>
          </cell>
          <cell r="K3008" t="str">
            <v>Italy</v>
          </cell>
          <cell r="L3008" t="str">
            <v>80</v>
          </cell>
          <cell r="M3008" t="str">
            <v>0.58</v>
          </cell>
        </row>
        <row r="3009">
          <cell r="A3009" t="str">
            <v>5044F 1/4</v>
          </cell>
          <cell r="B3009" t="str">
            <v>VIR 1</v>
          </cell>
          <cell r="C3009" t="str">
            <v>N</v>
          </cell>
          <cell r="D3009" t="str">
            <v>BRASS BALL VALVE IPS</v>
          </cell>
          <cell r="E3009" t="str">
            <v>670779544021</v>
          </cell>
          <cell r="F3009" t="str">
            <v>BVCI</v>
          </cell>
          <cell r="G3009" t="str">
            <v>BRASS</v>
          </cell>
          <cell r="H3009">
            <v>28.11</v>
          </cell>
          <cell r="I3009">
            <v>2977</v>
          </cell>
          <cell r="J3009">
            <v>40476</v>
          </cell>
          <cell r="K3009" t="str">
            <v>Italy</v>
          </cell>
          <cell r="L3009" t="str">
            <v>80</v>
          </cell>
          <cell r="M3009" t="str">
            <v>0.34</v>
          </cell>
        </row>
        <row r="3010">
          <cell r="A3010" t="str">
            <v>5044F 1-1/2</v>
          </cell>
          <cell r="B3010" t="str">
            <v>VIR 1</v>
          </cell>
          <cell r="C3010" t="str">
            <v>N</v>
          </cell>
          <cell r="D3010" t="str">
            <v>BRASS BALL VALVE IPS</v>
          </cell>
          <cell r="E3010" t="str">
            <v>670779544083</v>
          </cell>
          <cell r="F3010" t="str">
            <v>BVCI</v>
          </cell>
          <cell r="G3010" t="str">
            <v>BRASS</v>
          </cell>
          <cell r="H3010">
            <v>151.61000000000001</v>
          </cell>
          <cell r="I3010">
            <v>59</v>
          </cell>
          <cell r="J3010">
            <v>40476</v>
          </cell>
          <cell r="K3010" t="str">
            <v>Italy</v>
          </cell>
          <cell r="L3010" t="str">
            <v>24</v>
          </cell>
          <cell r="M3010" t="str">
            <v>3.14</v>
          </cell>
        </row>
        <row r="3011">
          <cell r="A3011" t="str">
            <v>5044F 1-1/4</v>
          </cell>
          <cell r="B3011" t="str">
            <v>VIR 1</v>
          </cell>
          <cell r="C3011" t="str">
            <v>N</v>
          </cell>
          <cell r="D3011" t="str">
            <v>BRASS BALL VALVE IPS</v>
          </cell>
          <cell r="E3011" t="str">
            <v>670779544076</v>
          </cell>
          <cell r="F3011" t="str">
            <v>BVCI</v>
          </cell>
          <cell r="G3011" t="str">
            <v>BRASS</v>
          </cell>
          <cell r="H3011">
            <v>95.55</v>
          </cell>
          <cell r="I3011">
            <v>340</v>
          </cell>
          <cell r="J3011">
            <v>40476</v>
          </cell>
          <cell r="K3011" t="str">
            <v>Italy</v>
          </cell>
          <cell r="L3011" t="str">
            <v>30</v>
          </cell>
          <cell r="M3011" t="str">
            <v>2.14</v>
          </cell>
        </row>
        <row r="3012">
          <cell r="A3012" t="str">
            <v>5044F 2</v>
          </cell>
          <cell r="B3012" t="str">
            <v>VIR 1</v>
          </cell>
          <cell r="C3012" t="str">
            <v>N</v>
          </cell>
          <cell r="D3012" t="str">
            <v>BRASS BALL VALVE IPS</v>
          </cell>
          <cell r="E3012" t="str">
            <v>670779544205</v>
          </cell>
          <cell r="F3012" t="str">
            <v>BVCI</v>
          </cell>
          <cell r="G3012" t="str">
            <v>BRASS</v>
          </cell>
          <cell r="H3012">
            <v>228.04</v>
          </cell>
          <cell r="I3012">
            <v>17</v>
          </cell>
          <cell r="J3012">
            <v>40476</v>
          </cell>
          <cell r="K3012" t="str">
            <v>Italy</v>
          </cell>
          <cell r="L3012" t="str">
            <v>10</v>
          </cell>
          <cell r="M3012" t="str">
            <v>5.00</v>
          </cell>
        </row>
        <row r="3013">
          <cell r="A3013" t="str">
            <v>5044F 2-1/2</v>
          </cell>
          <cell r="B3013" t="str">
            <v>VIR 1</v>
          </cell>
          <cell r="C3013" t="str">
            <v>N</v>
          </cell>
          <cell r="D3013" t="str">
            <v>BRASS BALL VALVE IPS</v>
          </cell>
          <cell r="E3013" t="str">
            <v>670779544250</v>
          </cell>
          <cell r="F3013" t="str">
            <v>BVCI</v>
          </cell>
          <cell r="G3013" t="str">
            <v>BRASS</v>
          </cell>
          <cell r="H3013">
            <v>460.59</v>
          </cell>
          <cell r="I3013">
            <v>205</v>
          </cell>
          <cell r="J3013">
            <v>40476</v>
          </cell>
          <cell r="K3013" t="str">
            <v>Italy</v>
          </cell>
          <cell r="L3013" t="str">
            <v>6</v>
          </cell>
          <cell r="M3013" t="str">
            <v>9.86</v>
          </cell>
        </row>
        <row r="3014">
          <cell r="A3014" t="str">
            <v>5044F 3</v>
          </cell>
          <cell r="B3014" t="str">
            <v>VIR 1</v>
          </cell>
          <cell r="C3014" t="str">
            <v>N</v>
          </cell>
          <cell r="D3014" t="str">
            <v>BRASS BALL VALVE IPS</v>
          </cell>
          <cell r="E3014" t="str">
            <v>670779544304</v>
          </cell>
          <cell r="F3014" t="str">
            <v>BVCI</v>
          </cell>
          <cell r="G3014" t="str">
            <v>BRASS</v>
          </cell>
          <cell r="H3014">
            <v>690.39</v>
          </cell>
          <cell r="I3014">
            <v>138</v>
          </cell>
          <cell r="J3014">
            <v>40476</v>
          </cell>
          <cell r="K3014" t="str">
            <v>Italy</v>
          </cell>
          <cell r="L3014" t="str">
            <v>4</v>
          </cell>
          <cell r="M3014" t="str">
            <v>14.16</v>
          </cell>
        </row>
        <row r="3015">
          <cell r="A3015" t="str">
            <v>5044F 3/4</v>
          </cell>
          <cell r="B3015" t="str">
            <v>VIR 1</v>
          </cell>
          <cell r="C3015" t="str">
            <v>N</v>
          </cell>
          <cell r="D3015" t="str">
            <v>BRASS BALL VALVE IPS</v>
          </cell>
          <cell r="E3015" t="str">
            <v>670779544052</v>
          </cell>
          <cell r="F3015" t="str">
            <v>BVCI</v>
          </cell>
          <cell r="G3015" t="str">
            <v>BRASS</v>
          </cell>
          <cell r="H3015">
            <v>41.58</v>
          </cell>
          <cell r="I3015">
            <v>1045</v>
          </cell>
          <cell r="J3015">
            <v>40476</v>
          </cell>
          <cell r="K3015" t="str">
            <v>Italy</v>
          </cell>
          <cell r="L3015" t="str">
            <v>60</v>
          </cell>
          <cell r="M3015" t="str">
            <v>0.86</v>
          </cell>
        </row>
        <row r="3016">
          <cell r="A3016" t="str">
            <v>5044F 3/8</v>
          </cell>
          <cell r="B3016" t="str">
            <v>VIR 1</v>
          </cell>
          <cell r="C3016" t="str">
            <v>N</v>
          </cell>
          <cell r="D3016" t="str">
            <v>BRASS BALL VALVE IPS</v>
          </cell>
          <cell r="E3016" t="str">
            <v>670779544038</v>
          </cell>
          <cell r="F3016" t="str">
            <v>BVCI</v>
          </cell>
          <cell r="G3016" t="str">
            <v>BRASS</v>
          </cell>
          <cell r="H3016">
            <v>28.11</v>
          </cell>
          <cell r="I3016">
            <v>374</v>
          </cell>
          <cell r="J3016">
            <v>40476</v>
          </cell>
          <cell r="K3016" t="str">
            <v>Italy</v>
          </cell>
          <cell r="L3016" t="str">
            <v>80</v>
          </cell>
          <cell r="M3016" t="str">
            <v>0.32</v>
          </cell>
        </row>
        <row r="3017">
          <cell r="A3017" t="str">
            <v>5044F 4</v>
          </cell>
          <cell r="B3017" t="str">
            <v>VIR 1</v>
          </cell>
          <cell r="C3017" t="str">
            <v>N</v>
          </cell>
          <cell r="D3017" t="str">
            <v>BRASS BALL VALVE IPS</v>
          </cell>
          <cell r="E3017" t="str">
            <v>670779544403</v>
          </cell>
          <cell r="F3017" t="str">
            <v>BVCI</v>
          </cell>
          <cell r="G3017" t="str">
            <v>BRASS</v>
          </cell>
          <cell r="H3017">
            <v>1083.05</v>
          </cell>
          <cell r="I3017">
            <v>7</v>
          </cell>
          <cell r="J3017">
            <v>40476</v>
          </cell>
          <cell r="K3017" t="str">
            <v>Italy</v>
          </cell>
          <cell r="L3017" t="str">
            <v>2</v>
          </cell>
          <cell r="M3017" t="str">
            <v>19.7</v>
          </cell>
        </row>
        <row r="3018">
          <cell r="A3018" t="str">
            <v>5044FES 1</v>
          </cell>
          <cell r="B3018" t="str">
            <v>ASMVIR1</v>
          </cell>
          <cell r="C3018" t="str">
            <v>N</v>
          </cell>
          <cell r="D3018" t="str">
            <v>BRASS BV IPS C/W EXT. STEM</v>
          </cell>
          <cell r="E3018" t="str">
            <v>670779464060</v>
          </cell>
          <cell r="F3018" t="str">
            <v>BVCI</v>
          </cell>
          <cell r="G3018" t="str">
            <v>BRASS</v>
          </cell>
          <cell r="H3018">
            <v>81.7</v>
          </cell>
          <cell r="I3018">
            <v>0</v>
          </cell>
          <cell r="J3018">
            <v>40476</v>
          </cell>
          <cell r="K3018" t="str">
            <v>Italy</v>
          </cell>
          <cell r="L3018" t="str">
            <v>45</v>
          </cell>
          <cell r="M3018" t="str">
            <v>0</v>
          </cell>
        </row>
        <row r="3019">
          <cell r="A3019" t="str">
            <v>5044FES 1/2</v>
          </cell>
          <cell r="B3019" t="str">
            <v>ASMVIR1</v>
          </cell>
          <cell r="C3019" t="str">
            <v>N</v>
          </cell>
          <cell r="D3019" t="str">
            <v>BRASS BV IPS C/W EXT. STEM</v>
          </cell>
          <cell r="E3019" t="str">
            <v>670779464046</v>
          </cell>
          <cell r="F3019" t="str">
            <v>BVCI</v>
          </cell>
          <cell r="G3019" t="str">
            <v>BRASS</v>
          </cell>
          <cell r="H3019">
            <v>46.98</v>
          </cell>
          <cell r="I3019">
            <v>0</v>
          </cell>
          <cell r="J3019">
            <v>40476</v>
          </cell>
          <cell r="K3019" t="str">
            <v>Italy</v>
          </cell>
          <cell r="L3019" t="str">
            <v>80</v>
          </cell>
          <cell r="M3019" t="str">
            <v>0</v>
          </cell>
        </row>
        <row r="3020">
          <cell r="A3020" t="str">
            <v>5044FES 1/4</v>
          </cell>
          <cell r="B3020" t="str">
            <v>ASMVIR1</v>
          </cell>
          <cell r="C3020" t="str">
            <v>N</v>
          </cell>
          <cell r="D3020" t="str">
            <v>BRASS BV IPS C/W EXT. STEM</v>
          </cell>
          <cell r="E3020" t="str">
            <v>670779464022</v>
          </cell>
          <cell r="F3020" t="str">
            <v>BVCI</v>
          </cell>
          <cell r="G3020" t="str">
            <v>BRASS</v>
          </cell>
          <cell r="H3020">
            <v>40.869999999999997</v>
          </cell>
          <cell r="I3020">
            <v>0</v>
          </cell>
          <cell r="J3020">
            <v>40476</v>
          </cell>
          <cell r="K3020" t="str">
            <v>Italy</v>
          </cell>
          <cell r="L3020" t="str">
            <v>80</v>
          </cell>
          <cell r="M3020" t="str">
            <v>0</v>
          </cell>
        </row>
        <row r="3021">
          <cell r="A3021" t="str">
            <v>5044FES 1-1/2</v>
          </cell>
          <cell r="B3021" t="str">
            <v>ASMVIR1</v>
          </cell>
          <cell r="C3021" t="str">
            <v>N</v>
          </cell>
          <cell r="D3021" t="str">
            <v>BRASS BV IPS C/W EXT. STEM</v>
          </cell>
          <cell r="E3021" t="str">
            <v>670779464084</v>
          </cell>
          <cell r="F3021" t="str">
            <v>BVCI</v>
          </cell>
          <cell r="G3021" t="str">
            <v>BRASS</v>
          </cell>
          <cell r="H3021">
            <v>170.63</v>
          </cell>
          <cell r="I3021">
            <v>0</v>
          </cell>
          <cell r="J3021">
            <v>40476</v>
          </cell>
          <cell r="K3021" t="str">
            <v>Italy</v>
          </cell>
          <cell r="L3021" t="str">
            <v>24</v>
          </cell>
          <cell r="M3021" t="str">
            <v>0</v>
          </cell>
        </row>
        <row r="3022">
          <cell r="A3022" t="str">
            <v>5044FES 1-1/4</v>
          </cell>
          <cell r="B3022" t="str">
            <v>ASMVIR1</v>
          </cell>
          <cell r="C3022" t="str">
            <v>N</v>
          </cell>
          <cell r="D3022" t="str">
            <v>BRASS BV IPS C/W EXT. STEM</v>
          </cell>
          <cell r="E3022" t="str">
            <v>670779464077</v>
          </cell>
          <cell r="F3022" t="str">
            <v>BVCI</v>
          </cell>
          <cell r="G3022" t="str">
            <v>BRASS</v>
          </cell>
          <cell r="H3022">
            <v>109.84</v>
          </cell>
          <cell r="I3022">
            <v>0</v>
          </cell>
          <cell r="J3022">
            <v>40476</v>
          </cell>
          <cell r="K3022" t="str">
            <v>Italy</v>
          </cell>
          <cell r="L3022" t="str">
            <v>30</v>
          </cell>
          <cell r="M3022" t="str">
            <v>0</v>
          </cell>
        </row>
        <row r="3023">
          <cell r="A3023" t="str">
            <v>5044FES 2</v>
          </cell>
          <cell r="B3023" t="str">
            <v>ASMVIR1</v>
          </cell>
          <cell r="C3023" t="str">
            <v>N</v>
          </cell>
          <cell r="D3023" t="str">
            <v>BRASS BV IPS C/W EXT. STEM</v>
          </cell>
          <cell r="E3023" t="str">
            <v>670779464206</v>
          </cell>
          <cell r="F3023" t="str">
            <v>BVCI</v>
          </cell>
          <cell r="G3023" t="str">
            <v>BRASS</v>
          </cell>
          <cell r="H3023">
            <v>240.08</v>
          </cell>
          <cell r="I3023">
            <v>0</v>
          </cell>
          <cell r="J3023">
            <v>40476</v>
          </cell>
          <cell r="K3023" t="str">
            <v>Italy</v>
          </cell>
          <cell r="L3023" t="str">
            <v>15</v>
          </cell>
          <cell r="M3023" t="str">
            <v>0</v>
          </cell>
        </row>
        <row r="3024">
          <cell r="A3024" t="str">
            <v>5044FES 3/4</v>
          </cell>
          <cell r="B3024" t="str">
            <v>ASMVIR1</v>
          </cell>
          <cell r="C3024" t="str">
            <v>N</v>
          </cell>
          <cell r="D3024" t="str">
            <v>BRASS BV IPS C/W EXT. STEM</v>
          </cell>
          <cell r="E3024" t="str">
            <v>670779464053</v>
          </cell>
          <cell r="F3024" t="str">
            <v>BVCI</v>
          </cell>
          <cell r="G3024" t="str">
            <v>BRASS</v>
          </cell>
          <cell r="H3024">
            <v>59.53</v>
          </cell>
          <cell r="I3024">
            <v>0</v>
          </cell>
          <cell r="J3024">
            <v>40476</v>
          </cell>
          <cell r="K3024" t="str">
            <v>Italy</v>
          </cell>
          <cell r="L3024" t="str">
            <v>60</v>
          </cell>
          <cell r="M3024" t="str">
            <v>0</v>
          </cell>
        </row>
        <row r="3025">
          <cell r="A3025" t="str">
            <v>5044FES 3/8</v>
          </cell>
          <cell r="B3025" t="str">
            <v>ASMVIR1</v>
          </cell>
          <cell r="C3025" t="str">
            <v>N</v>
          </cell>
          <cell r="D3025" t="str">
            <v>BRASS BV IPS C/W EXT. STEM</v>
          </cell>
          <cell r="E3025" t="str">
            <v>670779464039</v>
          </cell>
          <cell r="F3025" t="str">
            <v>BVCI</v>
          </cell>
          <cell r="G3025" t="str">
            <v>BRASS</v>
          </cell>
          <cell r="H3025">
            <v>40.869999999999997</v>
          </cell>
          <cell r="I3025">
            <v>0</v>
          </cell>
          <cell r="J3025">
            <v>40476</v>
          </cell>
          <cell r="K3025" t="str">
            <v>Italy</v>
          </cell>
          <cell r="L3025" t="str">
            <v>80</v>
          </cell>
          <cell r="M3025" t="str">
            <v>0</v>
          </cell>
        </row>
        <row r="3026">
          <cell r="A3026" t="str">
            <v>5044FLL 1</v>
          </cell>
          <cell r="B3026" t="str">
            <v>VIR 1</v>
          </cell>
          <cell r="C3026" t="str">
            <v>N</v>
          </cell>
          <cell r="D3026" t="str">
            <v>BRASS BV IPS C/W LOC. LEV</v>
          </cell>
          <cell r="E3026" t="str">
            <v>670779463063</v>
          </cell>
          <cell r="F3026" t="str">
            <v>BVCI</v>
          </cell>
          <cell r="G3026" t="str">
            <v>BRASS</v>
          </cell>
          <cell r="H3026">
            <v>69.760000000000005</v>
          </cell>
          <cell r="I3026">
            <v>0</v>
          </cell>
          <cell r="J3026">
            <v>40476</v>
          </cell>
          <cell r="K3026" t="str">
            <v>Italy</v>
          </cell>
          <cell r="L3026" t="str">
            <v>0</v>
          </cell>
          <cell r="M3026" t="str">
            <v>0</v>
          </cell>
        </row>
        <row r="3027">
          <cell r="A3027" t="str">
            <v>5044FLL 1/2</v>
          </cell>
          <cell r="B3027" t="str">
            <v>VIR 1</v>
          </cell>
          <cell r="C3027" t="str">
            <v>N</v>
          </cell>
          <cell r="D3027" t="str">
            <v>BRASS BV IPS C/W LOC. LEV</v>
          </cell>
          <cell r="E3027" t="str">
            <v>670779463049</v>
          </cell>
          <cell r="F3027" t="str">
            <v>BVCI</v>
          </cell>
          <cell r="G3027" t="str">
            <v>BRASS</v>
          </cell>
          <cell r="H3027">
            <v>34.770000000000003</v>
          </cell>
          <cell r="I3027">
            <v>0</v>
          </cell>
          <cell r="J3027">
            <v>40476</v>
          </cell>
          <cell r="K3027" t="str">
            <v>Italy</v>
          </cell>
          <cell r="L3027" t="str">
            <v>0</v>
          </cell>
          <cell r="M3027" t="str">
            <v>0</v>
          </cell>
        </row>
        <row r="3028">
          <cell r="A3028" t="str">
            <v>5044FLL 1/4</v>
          </cell>
          <cell r="B3028" t="str">
            <v>VIR 1</v>
          </cell>
          <cell r="C3028" t="str">
            <v>N</v>
          </cell>
          <cell r="D3028" t="str">
            <v>BRASS BV IPS C/W LOC. LEV</v>
          </cell>
          <cell r="E3028" t="str">
            <v>670779463025</v>
          </cell>
          <cell r="F3028" t="str">
            <v>BVCI</v>
          </cell>
          <cell r="G3028" t="str">
            <v>BRASS</v>
          </cell>
          <cell r="H3028">
            <v>32.869999999999997</v>
          </cell>
          <cell r="I3028">
            <v>0</v>
          </cell>
          <cell r="J3028">
            <v>40476</v>
          </cell>
          <cell r="K3028" t="str">
            <v>Italy</v>
          </cell>
          <cell r="L3028" t="str">
            <v>0</v>
          </cell>
          <cell r="M3028" t="str">
            <v>0</v>
          </cell>
        </row>
        <row r="3029">
          <cell r="A3029" t="str">
            <v>5044FLL 1-1/2</v>
          </cell>
          <cell r="B3029" t="str">
            <v>VIR 1</v>
          </cell>
          <cell r="C3029" t="str">
            <v>N</v>
          </cell>
          <cell r="D3029" t="str">
            <v>BRASS BV IPS C/W LOC. LEV</v>
          </cell>
          <cell r="E3029" t="str">
            <v>670779463087</v>
          </cell>
          <cell r="F3029" t="str">
            <v>BVCI</v>
          </cell>
          <cell r="G3029" t="str">
            <v>BRASS</v>
          </cell>
          <cell r="H3029">
            <v>153.04</v>
          </cell>
          <cell r="I3029">
            <v>0</v>
          </cell>
          <cell r="J3029">
            <v>40476</v>
          </cell>
          <cell r="K3029" t="str">
            <v>Italy</v>
          </cell>
          <cell r="L3029" t="str">
            <v>0</v>
          </cell>
          <cell r="M3029" t="str">
            <v>0</v>
          </cell>
        </row>
        <row r="3030">
          <cell r="A3030" t="str">
            <v>5044FLL 1-1/4</v>
          </cell>
          <cell r="B3030" t="str">
            <v>VIR 1</v>
          </cell>
          <cell r="C3030" t="str">
            <v>N</v>
          </cell>
          <cell r="D3030" t="str">
            <v>BRASS BV IPS C/W LOC. LEV</v>
          </cell>
          <cell r="E3030" t="str">
            <v>670779463070</v>
          </cell>
          <cell r="F3030" t="str">
            <v>BVCI</v>
          </cell>
          <cell r="G3030" t="str">
            <v>BRASS</v>
          </cell>
          <cell r="H3030">
            <v>98.14</v>
          </cell>
          <cell r="I3030">
            <v>0</v>
          </cell>
          <cell r="J3030">
            <v>40476</v>
          </cell>
          <cell r="K3030" t="str">
            <v>Italy</v>
          </cell>
          <cell r="L3030" t="str">
            <v>0</v>
          </cell>
          <cell r="M3030" t="str">
            <v>0</v>
          </cell>
        </row>
        <row r="3031">
          <cell r="A3031" t="str">
            <v>5044FLL 2</v>
          </cell>
          <cell r="B3031" t="str">
            <v>VIR 1</v>
          </cell>
          <cell r="C3031" t="str">
            <v>N</v>
          </cell>
          <cell r="D3031" t="str">
            <v>BRASS BV IPS C/W LOC. LEV</v>
          </cell>
          <cell r="E3031" t="str">
            <v>670779463209</v>
          </cell>
          <cell r="F3031" t="str">
            <v>BVCI</v>
          </cell>
          <cell r="G3031" t="str">
            <v>BRASS</v>
          </cell>
          <cell r="H3031">
            <v>223.16</v>
          </cell>
          <cell r="I3031">
            <v>0</v>
          </cell>
          <cell r="J3031">
            <v>40476</v>
          </cell>
          <cell r="K3031" t="str">
            <v>Italy</v>
          </cell>
          <cell r="L3031" t="str">
            <v>0</v>
          </cell>
          <cell r="M3031" t="str">
            <v>0</v>
          </cell>
        </row>
        <row r="3032">
          <cell r="A3032" t="str">
            <v>5044FLL 3/4</v>
          </cell>
          <cell r="B3032" t="str">
            <v>VIR 1</v>
          </cell>
          <cell r="C3032" t="str">
            <v>N</v>
          </cell>
          <cell r="D3032" t="str">
            <v>BRASS BV IPS C/W LOC. LEV</v>
          </cell>
          <cell r="E3032" t="str">
            <v>670779463056</v>
          </cell>
          <cell r="F3032" t="str">
            <v>BVCI</v>
          </cell>
          <cell r="G3032" t="str">
            <v>BRASS</v>
          </cell>
          <cell r="H3032">
            <v>47.45</v>
          </cell>
          <cell r="I3032">
            <v>0</v>
          </cell>
          <cell r="J3032">
            <v>40476</v>
          </cell>
          <cell r="K3032" t="str">
            <v>Italy</v>
          </cell>
          <cell r="L3032" t="str">
            <v>0</v>
          </cell>
          <cell r="M3032" t="str">
            <v>0</v>
          </cell>
        </row>
        <row r="3033">
          <cell r="A3033" t="str">
            <v>5044FLL 3/8</v>
          </cell>
          <cell r="B3033" t="str">
            <v>VIR 1</v>
          </cell>
          <cell r="C3033" t="str">
            <v>N</v>
          </cell>
          <cell r="D3033" t="str">
            <v>BRASS BV IPS C/W LOC. LEV</v>
          </cell>
          <cell r="E3033" t="str">
            <v>670779463032</v>
          </cell>
          <cell r="F3033" t="str">
            <v>BVCI</v>
          </cell>
          <cell r="G3033" t="str">
            <v>BRASS</v>
          </cell>
          <cell r="H3033">
            <v>32.869999999999997</v>
          </cell>
          <cell r="I3033">
            <v>0</v>
          </cell>
          <cell r="J3033">
            <v>40476</v>
          </cell>
          <cell r="K3033" t="str">
            <v>Italy</v>
          </cell>
          <cell r="L3033" t="str">
            <v>0</v>
          </cell>
          <cell r="M3033" t="str">
            <v>0</v>
          </cell>
        </row>
        <row r="3034">
          <cell r="A3034" t="str">
            <v>5044FWHN 1</v>
          </cell>
          <cell r="B3034" t="str">
            <v>VIR 1</v>
          </cell>
          <cell r="C3034" t="str">
            <v>N</v>
          </cell>
          <cell r="D3034" t="str">
            <v>BALL VLV IPS C/W WING (T) HNDL</v>
          </cell>
          <cell r="E3034" t="str">
            <v>670779506067</v>
          </cell>
          <cell r="F3034" t="str">
            <v>BVCI</v>
          </cell>
          <cell r="G3034" t="str">
            <v>BRASS</v>
          </cell>
          <cell r="H3034">
            <v>67.39</v>
          </cell>
          <cell r="I3034">
            <v>0</v>
          </cell>
          <cell r="J3034">
            <v>40476</v>
          </cell>
          <cell r="K3034" t="str">
            <v>Italy</v>
          </cell>
          <cell r="L3034" t="str">
            <v>45</v>
          </cell>
          <cell r="M3034" t="str">
            <v>1.31</v>
          </cell>
        </row>
        <row r="3035">
          <cell r="A3035" t="str">
            <v>5044FWHN 1/2</v>
          </cell>
          <cell r="B3035" t="str">
            <v>VIR 1</v>
          </cell>
          <cell r="C3035" t="str">
            <v>N</v>
          </cell>
          <cell r="D3035" t="str">
            <v>BALL VLV IPS C/W WING (T) HNDL</v>
          </cell>
          <cell r="E3035" t="str">
            <v>670779506043</v>
          </cell>
          <cell r="F3035" t="str">
            <v>BVCI</v>
          </cell>
          <cell r="G3035" t="str">
            <v>BRASS</v>
          </cell>
          <cell r="H3035">
            <v>32.79</v>
          </cell>
          <cell r="I3035">
            <v>0</v>
          </cell>
          <cell r="J3035">
            <v>40476</v>
          </cell>
          <cell r="K3035" t="str">
            <v>Italy</v>
          </cell>
          <cell r="L3035" t="str">
            <v>80</v>
          </cell>
          <cell r="M3035" t="str">
            <v>0.59</v>
          </cell>
        </row>
        <row r="3036">
          <cell r="A3036" t="str">
            <v>5044FWHN 1/4</v>
          </cell>
          <cell r="B3036" t="str">
            <v>VIR 1</v>
          </cell>
          <cell r="C3036" t="str">
            <v>N</v>
          </cell>
          <cell r="D3036" t="str">
            <v>BALL VLV IPS C/W WING (T) HNDL</v>
          </cell>
          <cell r="E3036" t="str">
            <v>670779506029</v>
          </cell>
          <cell r="F3036" t="str">
            <v>BVCI</v>
          </cell>
          <cell r="G3036" t="str">
            <v>BRASS</v>
          </cell>
          <cell r="H3036">
            <v>31.28</v>
          </cell>
          <cell r="I3036">
            <v>0</v>
          </cell>
          <cell r="J3036">
            <v>40476</v>
          </cell>
          <cell r="K3036" t="str">
            <v>Italy</v>
          </cell>
          <cell r="L3036" t="str">
            <v>80</v>
          </cell>
          <cell r="M3036" t="str">
            <v>0.34</v>
          </cell>
        </row>
        <row r="3037">
          <cell r="A3037" t="str">
            <v>5044FWHN 1-1/2</v>
          </cell>
          <cell r="B3037" t="str">
            <v>VIR 1</v>
          </cell>
          <cell r="C3037" t="str">
            <v>N</v>
          </cell>
          <cell r="D3037" t="str">
            <v>BALL VLV IPS C/W WING (T) HNDL</v>
          </cell>
          <cell r="E3037" t="str">
            <v>670779506081</v>
          </cell>
          <cell r="F3037" t="str">
            <v>BVCI</v>
          </cell>
          <cell r="G3037" t="str">
            <v>BRASS</v>
          </cell>
          <cell r="H3037">
            <v>150.26</v>
          </cell>
          <cell r="I3037">
            <v>0</v>
          </cell>
          <cell r="J3037">
            <v>40476</v>
          </cell>
          <cell r="K3037" t="str">
            <v>Italy</v>
          </cell>
          <cell r="L3037" t="str">
            <v>24</v>
          </cell>
          <cell r="M3037" t="str">
            <v>3</v>
          </cell>
        </row>
        <row r="3038">
          <cell r="A3038" t="str">
            <v>5044FWHN 1-1/4</v>
          </cell>
          <cell r="B3038" t="str">
            <v>VIR 1</v>
          </cell>
          <cell r="C3038" t="str">
            <v>N</v>
          </cell>
          <cell r="D3038" t="str">
            <v>BALL VLV IPS C/W WING (T) HNDL</v>
          </cell>
          <cell r="E3038" t="str">
            <v>670779506074</v>
          </cell>
          <cell r="F3038" t="str">
            <v>BVCI</v>
          </cell>
          <cell r="G3038" t="str">
            <v>BRASS</v>
          </cell>
          <cell r="H3038">
            <v>95.79</v>
          </cell>
          <cell r="I3038">
            <v>0</v>
          </cell>
          <cell r="J3038">
            <v>40476</v>
          </cell>
          <cell r="K3038" t="str">
            <v>Italy</v>
          </cell>
          <cell r="L3038" t="str">
            <v>30</v>
          </cell>
          <cell r="M3038" t="str">
            <v>2</v>
          </cell>
        </row>
        <row r="3039">
          <cell r="A3039" t="str">
            <v>5044FWHN 2</v>
          </cell>
          <cell r="B3039" t="str">
            <v>VIR 1</v>
          </cell>
          <cell r="C3039" t="str">
            <v>N</v>
          </cell>
          <cell r="D3039" t="str">
            <v>BALL VLV IPS C/W WING (T) HNDL</v>
          </cell>
          <cell r="E3039" t="str">
            <v>670779506203</v>
          </cell>
          <cell r="F3039" t="str">
            <v>BVCI</v>
          </cell>
          <cell r="G3039" t="str">
            <v>BRASS</v>
          </cell>
          <cell r="H3039">
            <v>220.36</v>
          </cell>
          <cell r="I3039">
            <v>0</v>
          </cell>
          <cell r="J3039">
            <v>40476</v>
          </cell>
          <cell r="K3039" t="str">
            <v>Italy</v>
          </cell>
          <cell r="L3039" t="str">
            <v>15</v>
          </cell>
          <cell r="M3039" t="str">
            <v>4.4</v>
          </cell>
        </row>
        <row r="3040">
          <cell r="A3040" t="str">
            <v>5044FWHN 3/4</v>
          </cell>
          <cell r="B3040" t="str">
            <v>VIR 1</v>
          </cell>
          <cell r="C3040" t="str">
            <v>N</v>
          </cell>
          <cell r="D3040" t="str">
            <v>BALL VLV IPS C/W WING (T) HNDL</v>
          </cell>
          <cell r="E3040" t="str">
            <v>670779506050</v>
          </cell>
          <cell r="F3040" t="str">
            <v>BVCI</v>
          </cell>
          <cell r="G3040" t="str">
            <v>BRASS</v>
          </cell>
          <cell r="H3040">
            <v>45.46</v>
          </cell>
          <cell r="I3040">
            <v>0</v>
          </cell>
          <cell r="J3040">
            <v>40476</v>
          </cell>
          <cell r="K3040" t="str">
            <v>Italy</v>
          </cell>
          <cell r="L3040" t="str">
            <v>60</v>
          </cell>
          <cell r="M3040" t="str">
            <v>0.81</v>
          </cell>
        </row>
        <row r="3041">
          <cell r="A3041" t="str">
            <v>5044FWHN 3/8</v>
          </cell>
          <cell r="B3041" t="str">
            <v>VIR 1</v>
          </cell>
          <cell r="C3041" t="str">
            <v>N</v>
          </cell>
          <cell r="D3041" t="str">
            <v>BALL VLV IPS C/W WING (T) HNDL</v>
          </cell>
          <cell r="E3041" t="str">
            <v>670779506036</v>
          </cell>
          <cell r="F3041" t="str">
            <v>BVCI</v>
          </cell>
          <cell r="G3041" t="str">
            <v>BRASS</v>
          </cell>
          <cell r="H3041">
            <v>31.28</v>
          </cell>
          <cell r="I3041">
            <v>0</v>
          </cell>
          <cell r="J3041">
            <v>40476</v>
          </cell>
          <cell r="K3041" t="str">
            <v>Italy</v>
          </cell>
          <cell r="L3041" t="str">
            <v>80</v>
          </cell>
          <cell r="M3041" t="str">
            <v>0.31</v>
          </cell>
        </row>
        <row r="3042">
          <cell r="A3042" t="str">
            <v>5045 1</v>
          </cell>
          <cell r="B3042" t="str">
            <v>VIR 1</v>
          </cell>
          <cell r="C3042" t="str">
            <v>N</v>
          </cell>
          <cell r="D3042" t="str">
            <v>BRASS BALL 3-WAY IPS</v>
          </cell>
          <cell r="E3042" t="str">
            <v>670779545066</v>
          </cell>
          <cell r="F3042" t="str">
            <v>BVCI</v>
          </cell>
          <cell r="G3042" t="str">
            <v>BRASS</v>
          </cell>
          <cell r="H3042">
            <v>84.58</v>
          </cell>
          <cell r="I3042">
            <v>174</v>
          </cell>
          <cell r="J3042">
            <v>40476</v>
          </cell>
          <cell r="K3042" t="str">
            <v>Italy</v>
          </cell>
          <cell r="L3042" t="str">
            <v>40</v>
          </cell>
          <cell r="M3042" t="str">
            <v>1.52</v>
          </cell>
        </row>
        <row r="3043">
          <cell r="A3043" t="str">
            <v>5045 1/2</v>
          </cell>
          <cell r="B3043" t="str">
            <v>VIR 1</v>
          </cell>
          <cell r="C3043" t="str">
            <v>N</v>
          </cell>
          <cell r="D3043" t="str">
            <v>BRASS BALL 3-WAY IPS</v>
          </cell>
          <cell r="E3043" t="str">
            <v>670779545042</v>
          </cell>
          <cell r="F3043" t="str">
            <v>BVCI</v>
          </cell>
          <cell r="G3043" t="str">
            <v>BRASS</v>
          </cell>
          <cell r="H3043">
            <v>46.32</v>
          </cell>
          <cell r="I3043">
            <v>517</v>
          </cell>
          <cell r="J3043">
            <v>40476</v>
          </cell>
          <cell r="K3043" t="str">
            <v>Italy</v>
          </cell>
          <cell r="L3043" t="str">
            <v>80</v>
          </cell>
          <cell r="M3043" t="str">
            <v>0.42</v>
          </cell>
        </row>
        <row r="3044">
          <cell r="A3044" t="str">
            <v>5045 1-1/2</v>
          </cell>
          <cell r="B3044" t="str">
            <v>VIR 1</v>
          </cell>
          <cell r="C3044" t="str">
            <v>N</v>
          </cell>
          <cell r="D3044" t="str">
            <v>BRASS BALL 3-WAY IPS</v>
          </cell>
          <cell r="E3044" t="str">
            <v>670779545080</v>
          </cell>
          <cell r="F3044" t="str">
            <v>BVCI</v>
          </cell>
          <cell r="G3044" t="str">
            <v>BRASS</v>
          </cell>
          <cell r="H3044">
            <v>235.55</v>
          </cell>
          <cell r="I3044">
            <v>122</v>
          </cell>
          <cell r="J3044">
            <v>40476</v>
          </cell>
          <cell r="K3044" t="str">
            <v>Italy</v>
          </cell>
          <cell r="L3044" t="str">
            <v>20</v>
          </cell>
          <cell r="M3044" t="str">
            <v>2.74</v>
          </cell>
        </row>
        <row r="3045">
          <cell r="A3045" t="str">
            <v>5045 1-1/4</v>
          </cell>
          <cell r="B3045" t="str">
            <v>VIR 1</v>
          </cell>
          <cell r="C3045" t="str">
            <v>N</v>
          </cell>
          <cell r="D3045" t="str">
            <v>BRASS BALL 3-WAY IPS</v>
          </cell>
          <cell r="E3045" t="str">
            <v>670779545073</v>
          </cell>
          <cell r="F3045" t="str">
            <v>BVCI</v>
          </cell>
          <cell r="G3045" t="str">
            <v>BRASS</v>
          </cell>
          <cell r="H3045">
            <v>187.92</v>
          </cell>
          <cell r="I3045">
            <v>107</v>
          </cell>
          <cell r="J3045">
            <v>40476</v>
          </cell>
          <cell r="K3045" t="str">
            <v>Italy</v>
          </cell>
          <cell r="L3045" t="str">
            <v>25</v>
          </cell>
          <cell r="M3045" t="str">
            <v>1.9</v>
          </cell>
        </row>
        <row r="3046">
          <cell r="A3046" t="str">
            <v>5045 2</v>
          </cell>
          <cell r="B3046" t="str">
            <v>VIR 1</v>
          </cell>
          <cell r="C3046" t="str">
            <v>N</v>
          </cell>
          <cell r="D3046" t="str">
            <v>BRASS BALL 3-WAY IPS</v>
          </cell>
          <cell r="E3046" t="str">
            <v>670779545202</v>
          </cell>
          <cell r="F3046" t="str">
            <v>BVCI</v>
          </cell>
          <cell r="G3046" t="str">
            <v>BRASS</v>
          </cell>
          <cell r="H3046">
            <v>397.62</v>
          </cell>
          <cell r="I3046">
            <v>528</v>
          </cell>
          <cell r="J3046">
            <v>40476</v>
          </cell>
          <cell r="K3046" t="str">
            <v>Italy</v>
          </cell>
          <cell r="L3046" t="str">
            <v>15</v>
          </cell>
          <cell r="M3046" t="str">
            <v>4.6</v>
          </cell>
        </row>
        <row r="3047">
          <cell r="A3047" t="str">
            <v>5045 3/4</v>
          </cell>
          <cell r="B3047" t="str">
            <v>VIR 1</v>
          </cell>
          <cell r="C3047" t="str">
            <v>N</v>
          </cell>
          <cell r="D3047" t="str">
            <v>BRASS BALL 3-WAY IPS</v>
          </cell>
          <cell r="E3047" t="str">
            <v>670779545059</v>
          </cell>
          <cell r="F3047" t="str">
            <v>BVCI</v>
          </cell>
          <cell r="G3047" t="str">
            <v>BRASS</v>
          </cell>
          <cell r="H3047">
            <v>60.86</v>
          </cell>
          <cell r="I3047">
            <v>251</v>
          </cell>
          <cell r="J3047">
            <v>40476</v>
          </cell>
          <cell r="K3047" t="str">
            <v>Italy</v>
          </cell>
          <cell r="L3047" t="str">
            <v>60</v>
          </cell>
          <cell r="M3047" t="str">
            <v>0.7</v>
          </cell>
        </row>
        <row r="3048">
          <cell r="A3048" t="str">
            <v>5045 3/8</v>
          </cell>
          <cell r="B3048" t="str">
            <v>VIR 1</v>
          </cell>
          <cell r="C3048" t="str">
            <v>N</v>
          </cell>
          <cell r="D3048" t="str">
            <v>BRASS BALL 3-WAY IPS</v>
          </cell>
          <cell r="E3048" t="str">
            <v>670779545035</v>
          </cell>
          <cell r="F3048" t="str">
            <v>BVCI</v>
          </cell>
          <cell r="G3048" t="str">
            <v>BRASS</v>
          </cell>
          <cell r="H3048">
            <v>46.32</v>
          </cell>
          <cell r="I3048">
            <v>1157</v>
          </cell>
          <cell r="J3048">
            <v>40476</v>
          </cell>
          <cell r="K3048" t="str">
            <v>Italy</v>
          </cell>
          <cell r="L3048" t="str">
            <v>100</v>
          </cell>
          <cell r="M3048" t="str">
            <v>0.3</v>
          </cell>
        </row>
        <row r="3049">
          <cell r="A3049" t="str">
            <v>5049F 1</v>
          </cell>
          <cell r="B3049" t="str">
            <v>VIR 1</v>
          </cell>
          <cell r="C3049" t="str">
            <v>N</v>
          </cell>
          <cell r="D3049" t="str">
            <v>BRASS BALL VALVE CXC</v>
          </cell>
          <cell r="E3049" t="str">
            <v>670779549064</v>
          </cell>
          <cell r="F3049" t="str">
            <v>BVCI</v>
          </cell>
          <cell r="G3049" t="str">
            <v>BRASS</v>
          </cell>
          <cell r="H3049">
            <v>62.91</v>
          </cell>
          <cell r="I3049">
            <v>183</v>
          </cell>
          <cell r="J3049">
            <v>40476</v>
          </cell>
          <cell r="K3049" t="str">
            <v>Italy</v>
          </cell>
          <cell r="L3049" t="str">
            <v>45</v>
          </cell>
          <cell r="M3049" t="str">
            <v>1.18</v>
          </cell>
        </row>
        <row r="3050">
          <cell r="A3050" t="str">
            <v>5049F 1/2</v>
          </cell>
          <cell r="B3050" t="str">
            <v>VIR 1</v>
          </cell>
          <cell r="C3050" t="str">
            <v>N</v>
          </cell>
          <cell r="D3050" t="str">
            <v>BRASS BALL VALVE CXC</v>
          </cell>
          <cell r="E3050" t="str">
            <v>670779549040</v>
          </cell>
          <cell r="F3050" t="str">
            <v>BVCI</v>
          </cell>
          <cell r="G3050" t="str">
            <v>BRASS</v>
          </cell>
          <cell r="H3050">
            <v>28.11</v>
          </cell>
          <cell r="I3050">
            <v>854</v>
          </cell>
          <cell r="J3050">
            <v>40476</v>
          </cell>
          <cell r="K3050" t="str">
            <v>Italy</v>
          </cell>
          <cell r="L3050" t="str">
            <v>80</v>
          </cell>
          <cell r="M3050" t="str">
            <v>0.56</v>
          </cell>
        </row>
        <row r="3051">
          <cell r="A3051" t="str">
            <v>5049F 1-1/2</v>
          </cell>
          <cell r="B3051" t="str">
            <v>VIR 1</v>
          </cell>
          <cell r="C3051" t="str">
            <v>N</v>
          </cell>
          <cell r="D3051" t="str">
            <v>BRASS BALL VALVE CXC</v>
          </cell>
          <cell r="E3051" t="str">
            <v>670779549088</v>
          </cell>
          <cell r="F3051" t="str">
            <v>BVCI</v>
          </cell>
          <cell r="G3051" t="str">
            <v>BRASS</v>
          </cell>
          <cell r="H3051">
            <v>151.61000000000001</v>
          </cell>
          <cell r="I3051">
            <v>114</v>
          </cell>
          <cell r="J3051">
            <v>40476</v>
          </cell>
          <cell r="K3051" t="str">
            <v>Italy</v>
          </cell>
          <cell r="L3051" t="str">
            <v>24</v>
          </cell>
          <cell r="M3051" t="str">
            <v>3</v>
          </cell>
        </row>
        <row r="3052">
          <cell r="A3052" t="str">
            <v>5049F 1-1/4</v>
          </cell>
          <cell r="B3052" t="str">
            <v>VIR 1</v>
          </cell>
          <cell r="C3052" t="str">
            <v>N</v>
          </cell>
          <cell r="D3052" t="str">
            <v>BRASS BALL VALVE CXC</v>
          </cell>
          <cell r="E3052" t="str">
            <v>670779549071</v>
          </cell>
          <cell r="F3052" t="str">
            <v>BVCI</v>
          </cell>
          <cell r="G3052" t="str">
            <v>BRASS</v>
          </cell>
          <cell r="H3052">
            <v>95.55</v>
          </cell>
          <cell r="I3052">
            <v>110</v>
          </cell>
          <cell r="J3052">
            <v>40476</v>
          </cell>
          <cell r="K3052" t="str">
            <v>Italy</v>
          </cell>
          <cell r="L3052" t="str">
            <v>30</v>
          </cell>
          <cell r="M3052" t="str">
            <v>2.08</v>
          </cell>
        </row>
        <row r="3053">
          <cell r="A3053" t="str">
            <v>5049F 2</v>
          </cell>
          <cell r="B3053" t="str">
            <v>VIR 1</v>
          </cell>
          <cell r="C3053" t="str">
            <v>N</v>
          </cell>
          <cell r="D3053" t="str">
            <v>BRASS BALL VALVE CXC</v>
          </cell>
          <cell r="E3053" t="str">
            <v>670779549200</v>
          </cell>
          <cell r="F3053" t="str">
            <v>BVCI</v>
          </cell>
          <cell r="G3053" t="str">
            <v>BRASS</v>
          </cell>
          <cell r="H3053">
            <v>228.04</v>
          </cell>
          <cell r="I3053">
            <v>56</v>
          </cell>
          <cell r="J3053">
            <v>40476</v>
          </cell>
          <cell r="K3053" t="str">
            <v>Italy</v>
          </cell>
          <cell r="L3053" t="str">
            <v>15</v>
          </cell>
          <cell r="M3053" t="str">
            <v>4.5</v>
          </cell>
        </row>
        <row r="3054">
          <cell r="A3054" t="str">
            <v>5049F 2-1/2</v>
          </cell>
          <cell r="B3054" t="str">
            <v>VIR 1</v>
          </cell>
          <cell r="C3054" t="str">
            <v>N</v>
          </cell>
          <cell r="D3054" t="str">
            <v>BRASS BALL VALVE CXC</v>
          </cell>
          <cell r="E3054" t="str">
            <v>670779549255</v>
          </cell>
          <cell r="F3054" t="str">
            <v>BVCI</v>
          </cell>
          <cell r="G3054" t="str">
            <v>BRASS</v>
          </cell>
          <cell r="H3054">
            <v>460.59</v>
          </cell>
          <cell r="I3054">
            <v>42</v>
          </cell>
          <cell r="J3054">
            <v>40476</v>
          </cell>
          <cell r="K3054" t="str">
            <v>Italy</v>
          </cell>
          <cell r="L3054" t="str">
            <v>6</v>
          </cell>
          <cell r="M3054" t="str">
            <v>9.02</v>
          </cell>
        </row>
        <row r="3055">
          <cell r="A3055" t="str">
            <v>5049F 3</v>
          </cell>
          <cell r="B3055" t="str">
            <v>VIR 1</v>
          </cell>
          <cell r="C3055" t="str">
            <v>N</v>
          </cell>
          <cell r="D3055" t="str">
            <v>BRASS BALL VALVE CXC</v>
          </cell>
          <cell r="E3055" t="str">
            <v>670779549309</v>
          </cell>
          <cell r="F3055" t="str">
            <v>BVCI</v>
          </cell>
          <cell r="G3055" t="str">
            <v>BRASS</v>
          </cell>
          <cell r="H3055">
            <v>690.39</v>
          </cell>
          <cell r="I3055">
            <v>22</v>
          </cell>
          <cell r="J3055">
            <v>40476</v>
          </cell>
          <cell r="K3055" t="str">
            <v>Italy</v>
          </cell>
          <cell r="L3055" t="str">
            <v>4</v>
          </cell>
          <cell r="M3055" t="str">
            <v>13.5</v>
          </cell>
        </row>
        <row r="3056">
          <cell r="A3056" t="str">
            <v>5049F 3/4</v>
          </cell>
          <cell r="B3056" t="str">
            <v>VIR 1</v>
          </cell>
          <cell r="C3056" t="str">
            <v>N</v>
          </cell>
          <cell r="D3056" t="str">
            <v>BRASS BALL VALVE CXC</v>
          </cell>
          <cell r="E3056" t="str">
            <v>670779549057</v>
          </cell>
          <cell r="F3056" t="str">
            <v>BVCI</v>
          </cell>
          <cell r="G3056" t="str">
            <v>BRASS</v>
          </cell>
          <cell r="H3056">
            <v>41.58</v>
          </cell>
          <cell r="I3056">
            <v>610</v>
          </cell>
          <cell r="J3056">
            <v>40476</v>
          </cell>
          <cell r="K3056" t="str">
            <v>Italy</v>
          </cell>
          <cell r="L3056" t="str">
            <v>60</v>
          </cell>
          <cell r="M3056" t="str">
            <v>0.8</v>
          </cell>
        </row>
        <row r="3057">
          <cell r="A3057" t="str">
            <v>5049F 3/8</v>
          </cell>
          <cell r="B3057" t="str">
            <v>VIR 1</v>
          </cell>
          <cell r="C3057" t="str">
            <v>N</v>
          </cell>
          <cell r="D3057" t="str">
            <v>BRASS BALL VALVE CXC</v>
          </cell>
          <cell r="E3057" t="str">
            <v>670779549033</v>
          </cell>
          <cell r="F3057" t="str">
            <v>BVCI</v>
          </cell>
          <cell r="G3057" t="str">
            <v>BRASS</v>
          </cell>
          <cell r="H3057">
            <v>28.11</v>
          </cell>
          <cell r="I3057">
            <v>272</v>
          </cell>
          <cell r="J3057">
            <v>40476</v>
          </cell>
          <cell r="K3057" t="str">
            <v>Italy</v>
          </cell>
          <cell r="L3057" t="str">
            <v>80</v>
          </cell>
          <cell r="M3057" t="str">
            <v>0.28</v>
          </cell>
        </row>
        <row r="3058">
          <cell r="A3058" t="str">
            <v>5049F 4</v>
          </cell>
          <cell r="B3058" t="str">
            <v>VIR C</v>
          </cell>
          <cell r="C3058" t="str">
            <v>N</v>
          </cell>
          <cell r="D3058" t="str">
            <v>BRASS BALL VALVE CXC</v>
          </cell>
          <cell r="E3058" t="str">
            <v>670779703237</v>
          </cell>
          <cell r="F3058" t="str">
            <v>BVCI</v>
          </cell>
          <cell r="G3058" t="str">
            <v>BRASS</v>
          </cell>
          <cell r="H3058">
            <v>1245.5</v>
          </cell>
          <cell r="I3058">
            <v>83</v>
          </cell>
          <cell r="J3058">
            <v>41424</v>
          </cell>
          <cell r="K3058" t="str">
            <v>China</v>
          </cell>
          <cell r="L3058" t="str">
            <v>2</v>
          </cell>
          <cell r="M3058" t="str">
            <v>16.44</v>
          </cell>
        </row>
        <row r="3059">
          <cell r="A3059" t="str">
            <v>5049FLL 1</v>
          </cell>
          <cell r="B3059" t="str">
            <v>VIR 1</v>
          </cell>
          <cell r="C3059" t="str">
            <v>N</v>
          </cell>
          <cell r="D3059" t="str">
            <v>BRASS BV CXC C/W LOC. LEV</v>
          </cell>
          <cell r="E3059" t="str">
            <v>670779461069</v>
          </cell>
          <cell r="F3059" t="str">
            <v>BVCI</v>
          </cell>
          <cell r="G3059" t="str">
            <v>BRASS</v>
          </cell>
          <cell r="H3059">
            <v>69.760000000000005</v>
          </cell>
          <cell r="I3059">
            <v>0</v>
          </cell>
          <cell r="J3059">
            <v>40476</v>
          </cell>
          <cell r="K3059" t="str">
            <v>Italy</v>
          </cell>
          <cell r="L3059" t="str">
            <v>0</v>
          </cell>
          <cell r="M3059" t="str">
            <v>0</v>
          </cell>
        </row>
        <row r="3060">
          <cell r="A3060" t="str">
            <v>5049FLL 1/2</v>
          </cell>
          <cell r="B3060" t="str">
            <v>VIR 1</v>
          </cell>
          <cell r="C3060" t="str">
            <v>N</v>
          </cell>
          <cell r="D3060" t="str">
            <v>BRASS BV CXC C/W LOC. LEV</v>
          </cell>
          <cell r="E3060" t="str">
            <v>670779461045</v>
          </cell>
          <cell r="F3060" t="str">
            <v>BVCI</v>
          </cell>
          <cell r="G3060" t="str">
            <v>BRASS</v>
          </cell>
          <cell r="H3060">
            <v>34.770000000000003</v>
          </cell>
          <cell r="I3060">
            <v>0</v>
          </cell>
          <cell r="J3060">
            <v>40476</v>
          </cell>
          <cell r="K3060" t="str">
            <v>Italy</v>
          </cell>
          <cell r="L3060" t="str">
            <v>0</v>
          </cell>
          <cell r="M3060" t="str">
            <v>0</v>
          </cell>
        </row>
        <row r="3061">
          <cell r="A3061" t="str">
            <v>5049FLL 1-1/2</v>
          </cell>
          <cell r="B3061" t="str">
            <v>VIR 1</v>
          </cell>
          <cell r="C3061" t="str">
            <v>N</v>
          </cell>
          <cell r="D3061" t="str">
            <v>BRASS BV CXC C/W LOC. LEV</v>
          </cell>
          <cell r="E3061" t="str">
            <v>670779461083</v>
          </cell>
          <cell r="F3061" t="str">
            <v>BVCI</v>
          </cell>
          <cell r="G3061" t="str">
            <v>BRASS</v>
          </cell>
          <cell r="H3061">
            <v>153.04</v>
          </cell>
          <cell r="I3061">
            <v>0</v>
          </cell>
          <cell r="J3061">
            <v>40476</v>
          </cell>
          <cell r="K3061" t="str">
            <v>Italy</v>
          </cell>
          <cell r="L3061" t="str">
            <v>0</v>
          </cell>
          <cell r="M3061" t="str">
            <v>0</v>
          </cell>
        </row>
        <row r="3062">
          <cell r="A3062" t="str">
            <v>5049FLL 1-1/4</v>
          </cell>
          <cell r="B3062" t="str">
            <v>VIR 1</v>
          </cell>
          <cell r="C3062" t="str">
            <v>N</v>
          </cell>
          <cell r="D3062" t="str">
            <v>BRASS BV CXC C/W LOC. LEV</v>
          </cell>
          <cell r="E3062" t="str">
            <v>670779461076</v>
          </cell>
          <cell r="F3062" t="str">
            <v>BVCI</v>
          </cell>
          <cell r="G3062" t="str">
            <v>BRASS</v>
          </cell>
          <cell r="H3062">
            <v>98.14</v>
          </cell>
          <cell r="I3062">
            <v>0</v>
          </cell>
          <cell r="J3062">
            <v>40476</v>
          </cell>
          <cell r="K3062" t="str">
            <v>Italy</v>
          </cell>
          <cell r="L3062" t="str">
            <v>0</v>
          </cell>
          <cell r="M3062" t="str">
            <v>0</v>
          </cell>
        </row>
        <row r="3063">
          <cell r="A3063" t="str">
            <v>5049FLL 2</v>
          </cell>
          <cell r="B3063" t="str">
            <v>VIR 1</v>
          </cell>
          <cell r="C3063" t="str">
            <v>N</v>
          </cell>
          <cell r="D3063" t="str">
            <v>BRASS BV CXC C/W LOC. LEV</v>
          </cell>
          <cell r="E3063" t="str">
            <v>670779461205</v>
          </cell>
          <cell r="F3063" t="str">
            <v>BVCI</v>
          </cell>
          <cell r="G3063" t="str">
            <v>BRASS</v>
          </cell>
          <cell r="H3063">
            <v>223.16</v>
          </cell>
          <cell r="I3063">
            <v>0</v>
          </cell>
          <cell r="J3063">
            <v>40476</v>
          </cell>
          <cell r="K3063" t="str">
            <v>Italy</v>
          </cell>
          <cell r="L3063" t="str">
            <v>0</v>
          </cell>
          <cell r="M3063" t="str">
            <v>0</v>
          </cell>
        </row>
        <row r="3064">
          <cell r="A3064" t="str">
            <v>5049FLL 3/4</v>
          </cell>
          <cell r="B3064" t="str">
            <v>VIR 1</v>
          </cell>
          <cell r="C3064" t="str">
            <v>N</v>
          </cell>
          <cell r="D3064" t="str">
            <v>BRASS BV CXC C/W LOC. LEV</v>
          </cell>
          <cell r="E3064" t="str">
            <v>670779461052</v>
          </cell>
          <cell r="F3064" t="str">
            <v>BVCI</v>
          </cell>
          <cell r="G3064" t="str">
            <v>BRASS</v>
          </cell>
          <cell r="H3064">
            <v>47.45</v>
          </cell>
          <cell r="I3064">
            <v>0</v>
          </cell>
          <cell r="J3064">
            <v>40476</v>
          </cell>
          <cell r="K3064" t="str">
            <v>Italy</v>
          </cell>
          <cell r="L3064" t="str">
            <v>0</v>
          </cell>
          <cell r="M3064" t="str">
            <v>0</v>
          </cell>
        </row>
        <row r="3065">
          <cell r="A3065" t="str">
            <v>5049FLL 3/8</v>
          </cell>
          <cell r="B3065" t="str">
            <v>VIR 1</v>
          </cell>
          <cell r="C3065" t="str">
            <v>N</v>
          </cell>
          <cell r="D3065" t="str">
            <v>BRASS BV CXC C/W LOC. LEV</v>
          </cell>
          <cell r="E3065" t="str">
            <v>670779461038</v>
          </cell>
          <cell r="F3065" t="str">
            <v>BVCI</v>
          </cell>
          <cell r="G3065" t="str">
            <v>BRASS</v>
          </cell>
          <cell r="H3065">
            <v>32.869999999999997</v>
          </cell>
          <cell r="I3065">
            <v>0</v>
          </cell>
          <cell r="J3065">
            <v>40476</v>
          </cell>
          <cell r="K3065" t="str">
            <v>Italy</v>
          </cell>
          <cell r="L3065" t="str">
            <v>0</v>
          </cell>
          <cell r="M3065" t="str">
            <v>0</v>
          </cell>
        </row>
        <row r="3066">
          <cell r="A3066" t="str">
            <v>5049FWHN 1</v>
          </cell>
          <cell r="B3066" t="str">
            <v>VIR 1</v>
          </cell>
          <cell r="C3066" t="str">
            <v>N</v>
          </cell>
          <cell r="D3066" t="str">
            <v>BALL VLV CXC C/W WING HANDLE</v>
          </cell>
          <cell r="E3066" t="str">
            <v>670779516066</v>
          </cell>
          <cell r="F3066" t="str">
            <v>BVCI</v>
          </cell>
          <cell r="G3066" t="str">
            <v>BRASS</v>
          </cell>
          <cell r="H3066">
            <v>67.39</v>
          </cell>
          <cell r="I3066">
            <v>0</v>
          </cell>
          <cell r="J3066">
            <v>40476</v>
          </cell>
          <cell r="K3066" t="str">
            <v>Italy</v>
          </cell>
          <cell r="L3066" t="str">
            <v>45</v>
          </cell>
          <cell r="M3066" t="str">
            <v>1.31</v>
          </cell>
        </row>
        <row r="3067">
          <cell r="A3067" t="str">
            <v>5049FWHN 1/2</v>
          </cell>
          <cell r="B3067" t="str">
            <v>VIR 1</v>
          </cell>
          <cell r="C3067" t="str">
            <v>N</v>
          </cell>
          <cell r="D3067" t="str">
            <v>BALL VLV CXC C/W WING HANDLE</v>
          </cell>
          <cell r="E3067" t="str">
            <v>670779516042</v>
          </cell>
          <cell r="F3067" t="str">
            <v>BVCI</v>
          </cell>
          <cell r="G3067" t="str">
            <v>BRASS</v>
          </cell>
          <cell r="H3067">
            <v>32.79</v>
          </cell>
          <cell r="I3067">
            <v>0</v>
          </cell>
          <cell r="J3067">
            <v>40476</v>
          </cell>
          <cell r="K3067" t="str">
            <v>Italy</v>
          </cell>
          <cell r="L3067" t="str">
            <v>80</v>
          </cell>
          <cell r="M3067" t="str">
            <v>0.59</v>
          </cell>
        </row>
        <row r="3068">
          <cell r="A3068" t="str">
            <v>5049FWHN 1-1/2</v>
          </cell>
          <cell r="B3068" t="str">
            <v>VIR 1</v>
          </cell>
          <cell r="C3068" t="str">
            <v>N</v>
          </cell>
          <cell r="D3068" t="str">
            <v>BALL VLV CXC C/W WING HANDLE</v>
          </cell>
          <cell r="E3068" t="str">
            <v>670779516080</v>
          </cell>
          <cell r="F3068" t="str">
            <v>BVCI</v>
          </cell>
          <cell r="G3068" t="str">
            <v>BRASS</v>
          </cell>
          <cell r="H3068">
            <v>150.26</v>
          </cell>
          <cell r="I3068">
            <v>0</v>
          </cell>
          <cell r="J3068">
            <v>40476</v>
          </cell>
          <cell r="K3068" t="str">
            <v>Italy</v>
          </cell>
          <cell r="L3068" t="str">
            <v>24</v>
          </cell>
          <cell r="M3068" t="str">
            <v>3</v>
          </cell>
        </row>
        <row r="3069">
          <cell r="A3069" t="str">
            <v>5049FWHN 1-1/4</v>
          </cell>
          <cell r="B3069" t="str">
            <v>VIR 1</v>
          </cell>
          <cell r="C3069" t="str">
            <v>N</v>
          </cell>
          <cell r="D3069" t="str">
            <v>BALL VLV CXC C/W WING HANDLE</v>
          </cell>
          <cell r="E3069" t="str">
            <v>670779516073</v>
          </cell>
          <cell r="F3069" t="str">
            <v>BVCI</v>
          </cell>
          <cell r="G3069" t="str">
            <v>BRASS</v>
          </cell>
          <cell r="H3069">
            <v>95.79</v>
          </cell>
          <cell r="I3069">
            <v>0</v>
          </cell>
          <cell r="J3069">
            <v>40476</v>
          </cell>
          <cell r="K3069" t="str">
            <v>Italy</v>
          </cell>
          <cell r="L3069" t="str">
            <v>30</v>
          </cell>
          <cell r="M3069" t="str">
            <v>2</v>
          </cell>
        </row>
        <row r="3070">
          <cell r="A3070" t="str">
            <v>5049FWHN 3/4</v>
          </cell>
          <cell r="B3070" t="str">
            <v>VIR 1</v>
          </cell>
          <cell r="C3070" t="str">
            <v>N</v>
          </cell>
          <cell r="D3070" t="str">
            <v>BALL VLV CXC C/W WING HANDLE</v>
          </cell>
          <cell r="E3070" t="str">
            <v>670779516059</v>
          </cell>
          <cell r="F3070" t="str">
            <v>BVCI</v>
          </cell>
          <cell r="G3070" t="str">
            <v>BRASS</v>
          </cell>
          <cell r="H3070">
            <v>45.46</v>
          </cell>
          <cell r="I3070">
            <v>0</v>
          </cell>
          <cell r="J3070">
            <v>40476</v>
          </cell>
          <cell r="K3070" t="str">
            <v>Italy</v>
          </cell>
          <cell r="L3070" t="str">
            <v>60</v>
          </cell>
          <cell r="M3070" t="str">
            <v>0.81</v>
          </cell>
        </row>
        <row r="3071">
          <cell r="A3071" t="str">
            <v>5080B 1</v>
          </cell>
          <cell r="B3071" t="str">
            <v>VIR 1</v>
          </cell>
          <cell r="C3071" t="str">
            <v>N</v>
          </cell>
          <cell r="D3071" t="str">
            <v>BRONZE FP BALL VALVE IPS</v>
          </cell>
          <cell r="E3071" t="str">
            <v>670779706597</v>
          </cell>
          <cell r="F3071" t="str">
            <v>BVCI</v>
          </cell>
          <cell r="G3071" t="str">
            <v>BRONZE</v>
          </cell>
          <cell r="H3071">
            <v>80</v>
          </cell>
          <cell r="I3071">
            <v>340</v>
          </cell>
          <cell r="J3071">
            <v>42144</v>
          </cell>
          <cell r="K3071" t="str">
            <v>Italy</v>
          </cell>
          <cell r="L3071" t="str">
            <v>45</v>
          </cell>
          <cell r="M3071" t="str">
            <v>1.41</v>
          </cell>
        </row>
        <row r="3072">
          <cell r="A3072" t="str">
            <v>5080B 1/2</v>
          </cell>
          <cell r="B3072" t="str">
            <v>VIR 1</v>
          </cell>
          <cell r="C3072" t="str">
            <v>N</v>
          </cell>
          <cell r="D3072" t="str">
            <v>BRONZE FP BALL VALVE IPS</v>
          </cell>
          <cell r="E3072" t="str">
            <v>670779706573</v>
          </cell>
          <cell r="F3072" t="str">
            <v>BVCI</v>
          </cell>
          <cell r="G3072" t="str">
            <v>BRONZE</v>
          </cell>
          <cell r="H3072">
            <v>38.590000000000003</v>
          </cell>
          <cell r="I3072">
            <v>1224</v>
          </cell>
          <cell r="J3072">
            <v>42144</v>
          </cell>
          <cell r="K3072" t="str">
            <v>Italy</v>
          </cell>
          <cell r="L3072" t="str">
            <v>80</v>
          </cell>
          <cell r="M3072" t="str">
            <v>0.59</v>
          </cell>
        </row>
        <row r="3073">
          <cell r="A3073" t="str">
            <v>5080B 1-1/2</v>
          </cell>
          <cell r="B3073" t="str">
            <v>VIR 1</v>
          </cell>
          <cell r="C3073" t="str">
            <v>N</v>
          </cell>
          <cell r="D3073" t="str">
            <v>BRONZE FP BALL VALVE IPS</v>
          </cell>
          <cell r="E3073" t="str">
            <v>670779706610</v>
          </cell>
          <cell r="F3073" t="str">
            <v>BVCI</v>
          </cell>
          <cell r="G3073" t="str">
            <v>BRONZE</v>
          </cell>
          <cell r="H3073">
            <v>187.25</v>
          </cell>
          <cell r="I3073">
            <v>207</v>
          </cell>
          <cell r="J3073">
            <v>42144</v>
          </cell>
          <cell r="K3073" t="str">
            <v>Italy</v>
          </cell>
          <cell r="L3073" t="str">
            <v>24</v>
          </cell>
          <cell r="M3073" t="str">
            <v>3.16</v>
          </cell>
        </row>
        <row r="3074">
          <cell r="A3074" t="str">
            <v>5080B 1-1/4</v>
          </cell>
          <cell r="B3074" t="str">
            <v>VIR 1</v>
          </cell>
          <cell r="C3074" t="str">
            <v>N</v>
          </cell>
          <cell r="D3074" t="str">
            <v>BRONZE FP BALL VALVE IPS</v>
          </cell>
          <cell r="E3074" t="str">
            <v>670779706603</v>
          </cell>
          <cell r="F3074" t="str">
            <v>BVCI</v>
          </cell>
          <cell r="G3074" t="str">
            <v>BRONZE</v>
          </cell>
          <cell r="H3074">
            <v>117.14</v>
          </cell>
          <cell r="I3074">
            <v>152</v>
          </cell>
          <cell r="J3074">
            <v>42144</v>
          </cell>
          <cell r="K3074" t="str">
            <v>Italy</v>
          </cell>
          <cell r="L3074" t="str">
            <v>30</v>
          </cell>
          <cell r="M3074" t="str">
            <v>2.20</v>
          </cell>
        </row>
        <row r="3075">
          <cell r="A3075" t="str">
            <v>5080B 2</v>
          </cell>
          <cell r="B3075" t="str">
            <v>VIR 1</v>
          </cell>
          <cell r="C3075" t="str">
            <v>N</v>
          </cell>
          <cell r="D3075" t="str">
            <v>BRONZE FP BALL VALVE IPS</v>
          </cell>
          <cell r="E3075" t="str">
            <v>670779706627</v>
          </cell>
          <cell r="F3075" t="str">
            <v>BVCI</v>
          </cell>
          <cell r="G3075" t="str">
            <v>BRONZE</v>
          </cell>
          <cell r="H3075">
            <v>277.10000000000002</v>
          </cell>
          <cell r="I3075">
            <v>183</v>
          </cell>
          <cell r="J3075">
            <v>42144</v>
          </cell>
          <cell r="K3075" t="str">
            <v>Italy</v>
          </cell>
          <cell r="L3075" t="str">
            <v>15</v>
          </cell>
          <cell r="M3075" t="str">
            <v>4.94</v>
          </cell>
        </row>
        <row r="3076">
          <cell r="A3076" t="str">
            <v>5080B 2-1/2</v>
          </cell>
          <cell r="B3076" t="str">
            <v>VIR 1</v>
          </cell>
          <cell r="C3076" t="str">
            <v>N</v>
          </cell>
          <cell r="D3076" t="str">
            <v>BRONZE FP BALL VALVE IPS</v>
          </cell>
          <cell r="E3076" t="str">
            <v>670779708836</v>
          </cell>
          <cell r="F3076" t="str">
            <v>BVCI</v>
          </cell>
          <cell r="G3076" t="str">
            <v>BRONZE</v>
          </cell>
          <cell r="H3076">
            <v>725.99</v>
          </cell>
          <cell r="I3076">
            <v>28</v>
          </cell>
          <cell r="J3076">
            <v>42144</v>
          </cell>
          <cell r="K3076" t="str">
            <v>Italy</v>
          </cell>
          <cell r="L3076" t="str">
            <v>6</v>
          </cell>
          <cell r="M3076" t="str">
            <v>10.24</v>
          </cell>
        </row>
        <row r="3077">
          <cell r="A3077" t="str">
            <v>5080B 3</v>
          </cell>
          <cell r="B3077" t="str">
            <v>VIR 1</v>
          </cell>
          <cell r="C3077" t="str">
            <v>N</v>
          </cell>
          <cell r="D3077" t="str">
            <v>BRONZE FP BALL VALVE IPS</v>
          </cell>
          <cell r="E3077" t="str">
            <v>670779708843</v>
          </cell>
          <cell r="F3077" t="str">
            <v>BVCI</v>
          </cell>
          <cell r="G3077" t="str">
            <v>BRONZE</v>
          </cell>
          <cell r="H3077">
            <v>1006.72</v>
          </cell>
          <cell r="I3077">
            <v>34</v>
          </cell>
          <cell r="J3077">
            <v>42144</v>
          </cell>
          <cell r="K3077" t="str">
            <v>Italy</v>
          </cell>
          <cell r="L3077" t="str">
            <v>4</v>
          </cell>
          <cell r="M3077" t="str">
            <v>14.57</v>
          </cell>
        </row>
        <row r="3078">
          <cell r="A3078" t="str">
            <v>5080B 3/4</v>
          </cell>
          <cell r="B3078" t="str">
            <v>VIR 1</v>
          </cell>
          <cell r="C3078" t="str">
            <v>N</v>
          </cell>
          <cell r="D3078" t="str">
            <v>BRONZE FP BALL VALVE IPS</v>
          </cell>
          <cell r="E3078" t="str">
            <v>670779706580</v>
          </cell>
          <cell r="F3078" t="str">
            <v>BVCI</v>
          </cell>
          <cell r="G3078" t="str">
            <v>BRONZE</v>
          </cell>
          <cell r="H3078">
            <v>54.05</v>
          </cell>
          <cell r="I3078">
            <v>461</v>
          </cell>
          <cell r="J3078">
            <v>42144</v>
          </cell>
          <cell r="K3078" t="str">
            <v>Italy</v>
          </cell>
          <cell r="L3078" t="str">
            <v>60</v>
          </cell>
          <cell r="M3078" t="str">
            <v>.86</v>
          </cell>
        </row>
        <row r="3079">
          <cell r="A3079" t="str">
            <v>5080B 3/8</v>
          </cell>
          <cell r="B3079" t="str">
            <v>VIR 1</v>
          </cell>
          <cell r="C3079" t="str">
            <v>N</v>
          </cell>
          <cell r="D3079" t="str">
            <v>BRONZE FP BALL VALVE IPS</v>
          </cell>
          <cell r="E3079" t="str">
            <v>670779715957</v>
          </cell>
          <cell r="F3079" t="str">
            <v>BVCI</v>
          </cell>
          <cell r="G3079" t="str">
            <v>BRONZE</v>
          </cell>
          <cell r="H3079">
            <v>38.590000000000003</v>
          </cell>
          <cell r="I3079">
            <v>71</v>
          </cell>
          <cell r="J3079">
            <v>43115</v>
          </cell>
          <cell r="K3079" t="str">
            <v>Italy</v>
          </cell>
          <cell r="L3079" t="str">
            <v>80</v>
          </cell>
          <cell r="M3079" t="str">
            <v>0.32</v>
          </cell>
        </row>
        <row r="3080">
          <cell r="A3080" t="str">
            <v>5080BSS 1</v>
          </cell>
          <cell r="B3080" t="str">
            <v>VIR 1</v>
          </cell>
          <cell r="C3080" t="str">
            <v>N</v>
          </cell>
          <cell r="D3080" t="str">
            <v>BRONZE FP BALL VLV IPS SSTrim</v>
          </cell>
          <cell r="E3080" t="str">
            <v>670779706658</v>
          </cell>
          <cell r="F3080" t="str">
            <v>BVCI</v>
          </cell>
          <cell r="G3080" t="str">
            <v>BRONZE</v>
          </cell>
          <cell r="H3080">
            <v>116.63</v>
          </cell>
          <cell r="I3080">
            <v>268</v>
          </cell>
          <cell r="J3080">
            <v>42144</v>
          </cell>
          <cell r="K3080" t="str">
            <v>Italy</v>
          </cell>
          <cell r="L3080" t="str">
            <v>45</v>
          </cell>
          <cell r="M3080" t="str">
            <v>1.33</v>
          </cell>
        </row>
        <row r="3081">
          <cell r="A3081" t="str">
            <v>5080BSS 1/2</v>
          </cell>
          <cell r="B3081" t="str">
            <v>VIR 1</v>
          </cell>
          <cell r="C3081" t="str">
            <v>N</v>
          </cell>
          <cell r="D3081" t="str">
            <v>BRONZE FP BALL VLV IPS SSTrim</v>
          </cell>
          <cell r="E3081" t="str">
            <v>670779706634</v>
          </cell>
          <cell r="F3081" t="str">
            <v>BVCI</v>
          </cell>
          <cell r="G3081" t="str">
            <v>BRONZE</v>
          </cell>
          <cell r="H3081">
            <v>63.81</v>
          </cell>
          <cell r="I3081">
            <v>258</v>
          </cell>
          <cell r="J3081">
            <v>42144</v>
          </cell>
          <cell r="K3081" t="str">
            <v>Italy</v>
          </cell>
          <cell r="L3081" t="str">
            <v>80</v>
          </cell>
          <cell r="M3081" t="str">
            <v>0.581</v>
          </cell>
        </row>
        <row r="3082">
          <cell r="A3082" t="str">
            <v>5080BSS 1-1/2</v>
          </cell>
          <cell r="B3082" t="str">
            <v>VIR 1</v>
          </cell>
          <cell r="C3082" t="str">
            <v>N</v>
          </cell>
          <cell r="D3082" t="str">
            <v>BRONZE FP BALL VLV IPS SSTrim</v>
          </cell>
          <cell r="E3082" t="str">
            <v>670779706672</v>
          </cell>
          <cell r="F3082" t="str">
            <v>BVCI</v>
          </cell>
          <cell r="G3082" t="str">
            <v>BRONZE</v>
          </cell>
          <cell r="H3082">
            <v>263.3</v>
          </cell>
          <cell r="I3082">
            <v>392</v>
          </cell>
          <cell r="J3082">
            <v>42144</v>
          </cell>
          <cell r="K3082" t="str">
            <v>Italy</v>
          </cell>
          <cell r="L3082" t="str">
            <v>24</v>
          </cell>
          <cell r="M3082" t="str">
            <v>3.59</v>
          </cell>
        </row>
        <row r="3083">
          <cell r="A3083" t="str">
            <v>5080BSS 1-1/4</v>
          </cell>
          <cell r="B3083" t="str">
            <v>VIR 1</v>
          </cell>
          <cell r="C3083" t="str">
            <v>N</v>
          </cell>
          <cell r="D3083" t="str">
            <v>BRONZE FP BALL VLV IPS SSTrim</v>
          </cell>
          <cell r="E3083" t="str">
            <v>670779706665</v>
          </cell>
          <cell r="F3083" t="str">
            <v>BVCI</v>
          </cell>
          <cell r="G3083" t="str">
            <v>BRONZE</v>
          </cell>
          <cell r="H3083">
            <v>171.8</v>
          </cell>
          <cell r="I3083">
            <v>1013</v>
          </cell>
          <cell r="J3083">
            <v>42144</v>
          </cell>
          <cell r="K3083" t="str">
            <v>Italy</v>
          </cell>
          <cell r="L3083" t="str">
            <v>30</v>
          </cell>
          <cell r="M3083" t="str">
            <v>2.09</v>
          </cell>
        </row>
        <row r="3084">
          <cell r="A3084" t="str">
            <v>5080BSS 2</v>
          </cell>
          <cell r="B3084" t="str">
            <v>VIR 1</v>
          </cell>
          <cell r="C3084" t="str">
            <v>N</v>
          </cell>
          <cell r="D3084" t="str">
            <v>BRONZE FP BALL VLV IPS SSTrim</v>
          </cell>
          <cell r="E3084" t="str">
            <v>670779706689</v>
          </cell>
          <cell r="F3084" t="str">
            <v>BVCI</v>
          </cell>
          <cell r="G3084" t="str">
            <v>BRONZE</v>
          </cell>
          <cell r="H3084">
            <v>369.25</v>
          </cell>
          <cell r="I3084">
            <v>40</v>
          </cell>
          <cell r="J3084">
            <v>42144</v>
          </cell>
          <cell r="K3084" t="str">
            <v>Italy</v>
          </cell>
          <cell r="L3084" t="str">
            <v>15</v>
          </cell>
          <cell r="M3084" t="str">
            <v>5.73</v>
          </cell>
        </row>
        <row r="3085">
          <cell r="A3085" t="str">
            <v>5080BSS 3/4</v>
          </cell>
          <cell r="B3085" t="str">
            <v>VIR 1</v>
          </cell>
          <cell r="C3085" t="str">
            <v>N</v>
          </cell>
          <cell r="D3085" t="str">
            <v>BRONZE FP BALL VLV IPS SSTrim</v>
          </cell>
          <cell r="E3085" t="str">
            <v>670779706641</v>
          </cell>
          <cell r="F3085" t="str">
            <v>BVCI</v>
          </cell>
          <cell r="G3085" t="str">
            <v>BRONZE</v>
          </cell>
          <cell r="H3085">
            <v>77.95</v>
          </cell>
          <cell r="I3085">
            <v>402</v>
          </cell>
          <cell r="J3085">
            <v>42144</v>
          </cell>
          <cell r="K3085" t="str">
            <v>Italy</v>
          </cell>
          <cell r="L3085" t="str">
            <v>60</v>
          </cell>
          <cell r="M3085" t="str">
            <v>0.796</v>
          </cell>
        </row>
        <row r="3086">
          <cell r="A3086" t="str">
            <v>5592F 1</v>
          </cell>
          <cell r="B3086" t="str">
            <v>VIR C</v>
          </cell>
          <cell r="C3086" t="str">
            <v>N</v>
          </cell>
          <cell r="D3086" t="str">
            <v>BRASS BALL VALVE IPS</v>
          </cell>
          <cell r="E3086" t="str">
            <v>670779555065</v>
          </cell>
          <cell r="F3086" t="str">
            <v>BVNC</v>
          </cell>
          <cell r="G3086" t="str">
            <v>BRASS</v>
          </cell>
          <cell r="H3086">
            <v>48.41</v>
          </cell>
          <cell r="I3086">
            <v>146</v>
          </cell>
          <cell r="J3086">
            <v>40476</v>
          </cell>
          <cell r="K3086" t="str">
            <v>China</v>
          </cell>
          <cell r="L3086" t="str">
            <v>45</v>
          </cell>
          <cell r="M3086" t="str">
            <v>0.98</v>
          </cell>
        </row>
        <row r="3087">
          <cell r="A3087" t="str">
            <v>5592F 1/2</v>
          </cell>
          <cell r="B3087" t="str">
            <v>VIR C</v>
          </cell>
          <cell r="C3087" t="str">
            <v>N</v>
          </cell>
          <cell r="D3087" t="str">
            <v>BRASS BALL VALVE IPS</v>
          </cell>
          <cell r="E3087" t="str">
            <v>670779555041</v>
          </cell>
          <cell r="F3087" t="str">
            <v>BVNC</v>
          </cell>
          <cell r="G3087" t="str">
            <v>BRASS</v>
          </cell>
          <cell r="H3087">
            <v>22.75</v>
          </cell>
          <cell r="I3087">
            <v>5088</v>
          </cell>
          <cell r="J3087">
            <v>40476</v>
          </cell>
          <cell r="K3087" t="str">
            <v>China</v>
          </cell>
          <cell r="L3087" t="str">
            <v>80</v>
          </cell>
          <cell r="M3087" t="str">
            <v>0.42</v>
          </cell>
        </row>
        <row r="3088">
          <cell r="A3088" t="str">
            <v>5592F 1/4</v>
          </cell>
          <cell r="B3088" t="str">
            <v>VIR C</v>
          </cell>
          <cell r="C3088" t="str">
            <v>N</v>
          </cell>
          <cell r="D3088" t="str">
            <v>BRASS BALL VALVE IPS</v>
          </cell>
          <cell r="E3088" t="str">
            <v>670779709574</v>
          </cell>
          <cell r="F3088" t="str">
            <v>BVNC</v>
          </cell>
          <cell r="G3088" t="str">
            <v>BRASS</v>
          </cell>
          <cell r="H3088">
            <v>22.75</v>
          </cell>
          <cell r="I3088">
            <v>1101</v>
          </cell>
          <cell r="J3088">
            <v>41654</v>
          </cell>
          <cell r="K3088" t="str">
            <v>China</v>
          </cell>
          <cell r="L3088" t="str">
            <v>80</v>
          </cell>
          <cell r="M3088" t="str">
            <v>0.28</v>
          </cell>
        </row>
        <row r="3089">
          <cell r="A3089" t="str">
            <v>5592F 1-1/2</v>
          </cell>
          <cell r="B3089" t="str">
            <v>VIR C</v>
          </cell>
          <cell r="C3089" t="str">
            <v>N</v>
          </cell>
          <cell r="D3089" t="str">
            <v>BRASS BALL VALVE IPS</v>
          </cell>
          <cell r="E3089" t="str">
            <v>670779555089</v>
          </cell>
          <cell r="F3089" t="str">
            <v>BVNC</v>
          </cell>
          <cell r="G3089" t="str">
            <v>BRASS</v>
          </cell>
          <cell r="H3089">
            <v>110.26</v>
          </cell>
          <cell r="I3089">
            <v>1096</v>
          </cell>
          <cell r="J3089">
            <v>40476</v>
          </cell>
          <cell r="K3089" t="str">
            <v>China</v>
          </cell>
          <cell r="L3089" t="str">
            <v>24</v>
          </cell>
          <cell r="M3089" t="str">
            <v>1.88</v>
          </cell>
        </row>
        <row r="3090">
          <cell r="A3090" t="str">
            <v>5592F 1-1/4</v>
          </cell>
          <cell r="B3090" t="str">
            <v>VIR C</v>
          </cell>
          <cell r="C3090" t="str">
            <v>N</v>
          </cell>
          <cell r="D3090" t="str">
            <v>BRASS BALL VALVE IPS</v>
          </cell>
          <cell r="E3090" t="str">
            <v>670779555072</v>
          </cell>
          <cell r="F3090" t="str">
            <v>BVNC</v>
          </cell>
          <cell r="G3090" t="str">
            <v>BRASS</v>
          </cell>
          <cell r="H3090">
            <v>73.39</v>
          </cell>
          <cell r="I3090">
            <v>906</v>
          </cell>
          <cell r="J3090">
            <v>40476</v>
          </cell>
          <cell r="K3090" t="str">
            <v>China</v>
          </cell>
          <cell r="L3090" t="str">
            <v>30</v>
          </cell>
          <cell r="M3090" t="str">
            <v>1.36</v>
          </cell>
        </row>
        <row r="3091">
          <cell r="A3091" t="str">
            <v>5592F 2</v>
          </cell>
          <cell r="B3091" t="str">
            <v>VIR C</v>
          </cell>
          <cell r="C3091" t="str">
            <v>N</v>
          </cell>
          <cell r="D3091" t="str">
            <v>BRASS BALL VALVE IPS</v>
          </cell>
          <cell r="E3091" t="str">
            <v>670779555201</v>
          </cell>
          <cell r="F3091" t="str">
            <v>BVNC</v>
          </cell>
          <cell r="G3091" t="str">
            <v>BRASS</v>
          </cell>
          <cell r="H3091">
            <v>168.47</v>
          </cell>
          <cell r="I3091">
            <v>498</v>
          </cell>
          <cell r="J3091">
            <v>40476</v>
          </cell>
          <cell r="K3091" t="str">
            <v>China</v>
          </cell>
          <cell r="L3091" t="str">
            <v>15</v>
          </cell>
          <cell r="M3091" t="str">
            <v>2.94</v>
          </cell>
        </row>
        <row r="3092">
          <cell r="A3092" t="str">
            <v>5592F 2-1/2</v>
          </cell>
          <cell r="B3092" t="str">
            <v>VIR C</v>
          </cell>
          <cell r="C3092" t="str">
            <v>N</v>
          </cell>
          <cell r="D3092" t="str">
            <v>BRASS BALL VALVE IPS</v>
          </cell>
          <cell r="E3092" t="str">
            <v>670779709475</v>
          </cell>
          <cell r="F3092" t="str">
            <v>BVNC</v>
          </cell>
          <cell r="G3092" t="str">
            <v>BRASS</v>
          </cell>
          <cell r="H3092">
            <v>415.16</v>
          </cell>
          <cell r="I3092">
            <v>1485</v>
          </cell>
          <cell r="J3092">
            <v>41654</v>
          </cell>
          <cell r="K3092" t="str">
            <v>China</v>
          </cell>
          <cell r="L3092" t="str">
            <v>6</v>
          </cell>
          <cell r="M3092" t="str">
            <v>6.2</v>
          </cell>
        </row>
        <row r="3093">
          <cell r="A3093" t="str">
            <v>5592F 3</v>
          </cell>
          <cell r="B3093" t="str">
            <v>VIR C</v>
          </cell>
          <cell r="C3093" t="str">
            <v>N</v>
          </cell>
          <cell r="D3093" t="str">
            <v>BRASS BALL VALVE IPS</v>
          </cell>
          <cell r="E3093" t="str">
            <v>670779709482</v>
          </cell>
          <cell r="F3093" t="str">
            <v>BVNC</v>
          </cell>
          <cell r="G3093" t="str">
            <v>BRASS</v>
          </cell>
          <cell r="H3093">
            <v>600.5</v>
          </cell>
          <cell r="I3093">
            <v>197</v>
          </cell>
          <cell r="J3093">
            <v>41654</v>
          </cell>
          <cell r="K3093" t="str">
            <v>China</v>
          </cell>
          <cell r="L3093" t="str">
            <v>4</v>
          </cell>
          <cell r="M3093" t="str">
            <v>8.92</v>
          </cell>
        </row>
        <row r="3094">
          <cell r="A3094" t="str">
            <v>5592F 3/4</v>
          </cell>
          <cell r="B3094" t="str">
            <v>VIR C</v>
          </cell>
          <cell r="C3094" t="str">
            <v>N</v>
          </cell>
          <cell r="D3094" t="str">
            <v>BRASS BALL VALVE IPS</v>
          </cell>
          <cell r="E3094" t="str">
            <v>670779555058</v>
          </cell>
          <cell r="F3094" t="str">
            <v>BVNC</v>
          </cell>
          <cell r="G3094" t="str">
            <v>BRASS</v>
          </cell>
          <cell r="H3094">
            <v>32.26</v>
          </cell>
          <cell r="I3094">
            <v>1511</v>
          </cell>
          <cell r="J3094">
            <v>40476</v>
          </cell>
          <cell r="K3094" t="str">
            <v>China</v>
          </cell>
          <cell r="L3094" t="str">
            <v>60</v>
          </cell>
          <cell r="M3094" t="str">
            <v>0.58</v>
          </cell>
        </row>
        <row r="3095">
          <cell r="A3095" t="str">
            <v>5592F 3/8</v>
          </cell>
          <cell r="B3095" t="str">
            <v>VIR C</v>
          </cell>
          <cell r="C3095" t="str">
            <v>N</v>
          </cell>
          <cell r="D3095" t="str">
            <v>BRASS BALL VALVE IPS</v>
          </cell>
          <cell r="E3095" t="str">
            <v>670779709581</v>
          </cell>
          <cell r="F3095" t="str">
            <v>BVNC</v>
          </cell>
          <cell r="G3095" t="str">
            <v>BRASS</v>
          </cell>
          <cell r="H3095">
            <v>22.75</v>
          </cell>
          <cell r="I3095">
            <v>140</v>
          </cell>
          <cell r="J3095">
            <v>41654</v>
          </cell>
          <cell r="K3095" t="str">
            <v>China</v>
          </cell>
          <cell r="L3095" t="str">
            <v>80</v>
          </cell>
          <cell r="M3095" t="str">
            <v>0.28</v>
          </cell>
        </row>
        <row r="3096">
          <cell r="A3096" t="str">
            <v>5592W 1/2</v>
          </cell>
          <cell r="B3096" t="str">
            <v>VIR C</v>
          </cell>
          <cell r="C3096" t="str">
            <v>N</v>
          </cell>
          <cell r="D3096" t="str">
            <v>BALL IPS C/W WING HANDLE</v>
          </cell>
          <cell r="E3096" t="str">
            <v>670779552040</v>
          </cell>
          <cell r="F3096" t="str">
            <v>BVNC</v>
          </cell>
          <cell r="G3096" t="str">
            <v>BRASS</v>
          </cell>
          <cell r="H3096">
            <v>22.75</v>
          </cell>
          <cell r="I3096">
            <v>0</v>
          </cell>
          <cell r="J3096">
            <v>40476</v>
          </cell>
          <cell r="K3096" t="str">
            <v>China</v>
          </cell>
          <cell r="L3096" t="str">
            <v>100</v>
          </cell>
          <cell r="M3096" t="str">
            <v>0</v>
          </cell>
        </row>
        <row r="3097">
          <cell r="A3097" t="str">
            <v>5592W 3/4</v>
          </cell>
          <cell r="B3097" t="str">
            <v>VIR C</v>
          </cell>
          <cell r="C3097" t="str">
            <v>N</v>
          </cell>
          <cell r="D3097" t="str">
            <v>BALL IPS C/W WING HANDLE</v>
          </cell>
          <cell r="E3097" t="str">
            <v>670779552057</v>
          </cell>
          <cell r="F3097" t="str">
            <v>BVNC</v>
          </cell>
          <cell r="G3097" t="str">
            <v>BRASS</v>
          </cell>
          <cell r="H3097">
            <v>32.26</v>
          </cell>
          <cell r="I3097">
            <v>835</v>
          </cell>
          <cell r="J3097">
            <v>40476</v>
          </cell>
          <cell r="K3097" t="str">
            <v>China</v>
          </cell>
          <cell r="L3097" t="str">
            <v>80</v>
          </cell>
          <cell r="M3097" t="str">
            <v>0</v>
          </cell>
        </row>
        <row r="3098">
          <cell r="A3098" t="str">
            <v>5592W-Y 1</v>
          </cell>
          <cell r="B3098" t="str">
            <v>VIR C</v>
          </cell>
          <cell r="C3098" t="str">
            <v>N</v>
          </cell>
          <cell r="D3098" t="str">
            <v>BALL FNPT YELLOW WING HANDLE</v>
          </cell>
          <cell r="E3098" t="str">
            <v>670779716374</v>
          </cell>
          <cell r="F3098" t="str">
            <v>BVNC</v>
          </cell>
          <cell r="G3098" t="str">
            <v>BRASS</v>
          </cell>
          <cell r="H3098">
            <v>48.41</v>
          </cell>
          <cell r="I3098">
            <v>0</v>
          </cell>
          <cell r="J3098">
            <v>43144</v>
          </cell>
          <cell r="K3098" t="str">
            <v>China</v>
          </cell>
          <cell r="L3098" t="str">
            <v>45</v>
          </cell>
          <cell r="M3098" t="str">
            <v>0.88</v>
          </cell>
        </row>
        <row r="3099">
          <cell r="A3099" t="str">
            <v>5592W-Y 1/2</v>
          </cell>
          <cell r="B3099" t="str">
            <v>VIR C</v>
          </cell>
          <cell r="C3099" t="str">
            <v>N</v>
          </cell>
          <cell r="D3099" t="str">
            <v>BALL FNPT YELLOW WING HANDLE</v>
          </cell>
          <cell r="E3099" t="str">
            <v>670779716350</v>
          </cell>
          <cell r="F3099" t="str">
            <v>BVNC</v>
          </cell>
          <cell r="G3099" t="str">
            <v>BRASS</v>
          </cell>
          <cell r="H3099">
            <v>22.75</v>
          </cell>
          <cell r="I3099">
            <v>0</v>
          </cell>
          <cell r="J3099">
            <v>43144</v>
          </cell>
          <cell r="K3099" t="str">
            <v>China</v>
          </cell>
          <cell r="L3099" t="str">
            <v>80</v>
          </cell>
          <cell r="M3099" t="str">
            <v>0.39</v>
          </cell>
        </row>
        <row r="3100">
          <cell r="A3100" t="str">
            <v>5592W-Y 3/4</v>
          </cell>
          <cell r="B3100" t="str">
            <v>VIR C</v>
          </cell>
          <cell r="C3100" t="str">
            <v>N</v>
          </cell>
          <cell r="D3100" t="str">
            <v>BALL FNPT YELLOW WING HANDLE</v>
          </cell>
          <cell r="E3100" t="str">
            <v>670779716367</v>
          </cell>
          <cell r="F3100" t="str">
            <v>BVNC</v>
          </cell>
          <cell r="G3100" t="str">
            <v>BRASS</v>
          </cell>
          <cell r="H3100">
            <v>32.26</v>
          </cell>
          <cell r="I3100">
            <v>668</v>
          </cell>
          <cell r="J3100">
            <v>43144</v>
          </cell>
          <cell r="K3100" t="str">
            <v>China</v>
          </cell>
          <cell r="L3100" t="str">
            <v>60</v>
          </cell>
          <cell r="M3100" t="str">
            <v>0.53</v>
          </cell>
        </row>
        <row r="3101">
          <cell r="A3101" t="str">
            <v>5595F 1</v>
          </cell>
          <cell r="B3101" t="str">
            <v>VIR C</v>
          </cell>
          <cell r="C3101" t="str">
            <v>N</v>
          </cell>
          <cell r="D3101" t="str">
            <v>BRASS BALL VALVE CXC</v>
          </cell>
          <cell r="E3101" t="str">
            <v>670779558066</v>
          </cell>
          <cell r="F3101" t="str">
            <v>BVNC</v>
          </cell>
          <cell r="G3101" t="str">
            <v>BRASS</v>
          </cell>
          <cell r="H3101">
            <v>48.41</v>
          </cell>
          <cell r="I3101">
            <v>317</v>
          </cell>
          <cell r="J3101">
            <v>40476</v>
          </cell>
          <cell r="K3101" t="str">
            <v>China</v>
          </cell>
          <cell r="L3101" t="str">
            <v>45</v>
          </cell>
          <cell r="M3101" t="str">
            <v>0.95</v>
          </cell>
        </row>
        <row r="3102">
          <cell r="A3102" t="str">
            <v>5595F 1/2</v>
          </cell>
          <cell r="B3102" t="str">
            <v>VIR C</v>
          </cell>
          <cell r="C3102" t="str">
            <v>N</v>
          </cell>
          <cell r="D3102" t="str">
            <v>BRASS BALL VALVE CXC</v>
          </cell>
          <cell r="E3102" t="str">
            <v>670779558042</v>
          </cell>
          <cell r="F3102" t="str">
            <v>BVNC</v>
          </cell>
          <cell r="G3102" t="str">
            <v>BRASS</v>
          </cell>
          <cell r="H3102">
            <v>22.75</v>
          </cell>
          <cell r="I3102">
            <v>1479</v>
          </cell>
          <cell r="J3102">
            <v>40476</v>
          </cell>
          <cell r="K3102" t="str">
            <v>China</v>
          </cell>
          <cell r="L3102" t="str">
            <v>80</v>
          </cell>
          <cell r="M3102" t="str">
            <v>0.38</v>
          </cell>
        </row>
        <row r="3103">
          <cell r="A3103" t="str">
            <v>5595F 1-1/2</v>
          </cell>
          <cell r="B3103" t="str">
            <v>VIR C</v>
          </cell>
          <cell r="C3103" t="str">
            <v>N</v>
          </cell>
          <cell r="D3103" t="str">
            <v>BRASS BALL VALVE CXC</v>
          </cell>
          <cell r="E3103" t="str">
            <v>670779558080</v>
          </cell>
          <cell r="F3103" t="str">
            <v>BVNC</v>
          </cell>
          <cell r="G3103" t="str">
            <v>BRASS</v>
          </cell>
          <cell r="H3103">
            <v>110.26</v>
          </cell>
          <cell r="I3103">
            <v>524</v>
          </cell>
          <cell r="J3103">
            <v>40476</v>
          </cell>
          <cell r="K3103" t="str">
            <v>China</v>
          </cell>
          <cell r="L3103" t="str">
            <v>24</v>
          </cell>
          <cell r="M3103" t="str">
            <v>1.76</v>
          </cell>
        </row>
        <row r="3104">
          <cell r="A3104" t="str">
            <v>5595F 1-1/4</v>
          </cell>
          <cell r="B3104" t="str">
            <v>VIR C</v>
          </cell>
          <cell r="C3104" t="str">
            <v>N</v>
          </cell>
          <cell r="D3104" t="str">
            <v>BRASS BALL VALVE CXC</v>
          </cell>
          <cell r="E3104" t="str">
            <v>670779558073</v>
          </cell>
          <cell r="F3104" t="str">
            <v>BVNC</v>
          </cell>
          <cell r="G3104" t="str">
            <v>BRASS</v>
          </cell>
          <cell r="H3104">
            <v>73.39</v>
          </cell>
          <cell r="I3104">
            <v>920</v>
          </cell>
          <cell r="J3104">
            <v>40476</v>
          </cell>
          <cell r="K3104" t="str">
            <v>China</v>
          </cell>
          <cell r="L3104" t="str">
            <v>30</v>
          </cell>
          <cell r="M3104" t="str">
            <v>1.18</v>
          </cell>
        </row>
        <row r="3105">
          <cell r="A3105" t="str">
            <v>5595F 2</v>
          </cell>
          <cell r="B3105" t="str">
            <v>VIR C</v>
          </cell>
          <cell r="C3105" t="str">
            <v>N</v>
          </cell>
          <cell r="D3105" t="str">
            <v>BRASS BALL VALVE CXC</v>
          </cell>
          <cell r="E3105" t="str">
            <v>670779558202</v>
          </cell>
          <cell r="F3105" t="str">
            <v>BVNC</v>
          </cell>
          <cell r="G3105" t="str">
            <v>BRASS</v>
          </cell>
          <cell r="H3105">
            <v>168.47</v>
          </cell>
          <cell r="I3105">
            <v>152</v>
          </cell>
          <cell r="J3105">
            <v>40476</v>
          </cell>
          <cell r="K3105" t="str">
            <v>China</v>
          </cell>
          <cell r="L3105" t="str">
            <v>15</v>
          </cell>
          <cell r="M3105" t="str">
            <v>2.86</v>
          </cell>
        </row>
        <row r="3106">
          <cell r="A3106" t="str">
            <v>5595F 3/4</v>
          </cell>
          <cell r="B3106" t="str">
            <v>VIR C</v>
          </cell>
          <cell r="C3106" t="str">
            <v>N</v>
          </cell>
          <cell r="D3106" t="str">
            <v>BRASS BALL VALVE CXC</v>
          </cell>
          <cell r="E3106" t="str">
            <v>670779558059</v>
          </cell>
          <cell r="F3106" t="str">
            <v>BVNC</v>
          </cell>
          <cell r="G3106" t="str">
            <v>BRASS</v>
          </cell>
          <cell r="H3106">
            <v>32.26</v>
          </cell>
          <cell r="I3106">
            <v>413</v>
          </cell>
          <cell r="J3106">
            <v>40476</v>
          </cell>
          <cell r="K3106" t="str">
            <v>China</v>
          </cell>
          <cell r="L3106" t="str">
            <v>60</v>
          </cell>
          <cell r="M3106" t="str">
            <v>0.54</v>
          </cell>
        </row>
        <row r="3107">
          <cell r="A3107" t="str">
            <v>5595W 1</v>
          </cell>
          <cell r="B3107" t="str">
            <v>VIR C</v>
          </cell>
          <cell r="C3107" t="str">
            <v>N</v>
          </cell>
          <cell r="D3107" t="str">
            <v>BALL CXC C/W WING HANDLE</v>
          </cell>
          <cell r="E3107" t="str">
            <v>670779539065</v>
          </cell>
          <cell r="F3107" t="str">
            <v>BVNC</v>
          </cell>
          <cell r="G3107" t="str">
            <v>BRASS</v>
          </cell>
          <cell r="H3107">
            <v>48.41</v>
          </cell>
          <cell r="I3107">
            <v>0</v>
          </cell>
          <cell r="J3107">
            <v>40476</v>
          </cell>
          <cell r="K3107" t="str">
            <v>China</v>
          </cell>
          <cell r="L3107" t="str">
            <v>50</v>
          </cell>
          <cell r="M3107" t="str">
            <v>0</v>
          </cell>
        </row>
        <row r="3108">
          <cell r="A3108" t="str">
            <v>5595W 3/4</v>
          </cell>
          <cell r="B3108" t="str">
            <v>VIR C</v>
          </cell>
          <cell r="C3108" t="str">
            <v>N</v>
          </cell>
          <cell r="D3108" t="str">
            <v>BALL CXC C/W WING HANDLE</v>
          </cell>
          <cell r="E3108" t="str">
            <v>670779539058</v>
          </cell>
          <cell r="F3108" t="str">
            <v>BVNC</v>
          </cell>
          <cell r="G3108" t="str">
            <v>BRASS</v>
          </cell>
          <cell r="H3108">
            <v>32.26</v>
          </cell>
          <cell r="I3108">
            <v>0</v>
          </cell>
          <cell r="J3108">
            <v>40476</v>
          </cell>
          <cell r="K3108" t="str">
            <v>China</v>
          </cell>
          <cell r="L3108" t="str">
            <v>80</v>
          </cell>
          <cell r="M3108" t="str">
            <v>0</v>
          </cell>
        </row>
        <row r="3109">
          <cell r="A3109" t="str">
            <v>2412 1</v>
          </cell>
          <cell r="B3109" t="str">
            <v>VIR C</v>
          </cell>
          <cell r="C3109" t="str">
            <v>N</v>
          </cell>
          <cell r="D3109" t="str">
            <v>FNPT PUMP FLANGE BALL C/W DRN</v>
          </cell>
          <cell r="E3109" t="str">
            <v>670779241067</v>
          </cell>
          <cell r="F3109" t="str">
            <v>BVPF</v>
          </cell>
          <cell r="G3109" t="str">
            <v>BRASS</v>
          </cell>
          <cell r="H3109">
            <v>102.21</v>
          </cell>
          <cell r="I3109">
            <v>497</v>
          </cell>
          <cell r="J3109">
            <v>40476</v>
          </cell>
          <cell r="K3109" t="str">
            <v>China</v>
          </cell>
          <cell r="L3109" t="str">
            <v>18</v>
          </cell>
          <cell r="M3109" t="str">
            <v>2.26</v>
          </cell>
        </row>
        <row r="3110">
          <cell r="A3110" t="str">
            <v>2412 1-1/2</v>
          </cell>
          <cell r="B3110" t="str">
            <v>VIR C</v>
          </cell>
          <cell r="C3110" t="str">
            <v>N</v>
          </cell>
          <cell r="D3110" t="str">
            <v>FNPT PUMP FLANGE BALL C/W DRN</v>
          </cell>
          <cell r="E3110" t="str">
            <v>670779241081</v>
          </cell>
          <cell r="F3110" t="str">
            <v>BVPF</v>
          </cell>
          <cell r="G3110" t="str">
            <v>BRASS</v>
          </cell>
          <cell r="H3110">
            <v>158.36000000000001</v>
          </cell>
          <cell r="I3110">
            <v>20</v>
          </cell>
          <cell r="J3110">
            <v>40476</v>
          </cell>
          <cell r="K3110" t="str">
            <v>China</v>
          </cell>
          <cell r="L3110" t="str">
            <v>12</v>
          </cell>
          <cell r="M3110" t="str">
            <v>3.16</v>
          </cell>
        </row>
        <row r="3111">
          <cell r="A3111" t="str">
            <v>2412 1-1/4</v>
          </cell>
          <cell r="B3111" t="str">
            <v>VIR C</v>
          </cell>
          <cell r="C3111" t="str">
            <v>N</v>
          </cell>
          <cell r="D3111" t="str">
            <v>FNPT PUMP FLANGE BALL C/W DRN</v>
          </cell>
          <cell r="E3111" t="str">
            <v>670779241074</v>
          </cell>
          <cell r="F3111" t="str">
            <v>BVPF</v>
          </cell>
          <cell r="G3111" t="str">
            <v>BRASS</v>
          </cell>
          <cell r="H3111">
            <v>122.63</v>
          </cell>
          <cell r="I3111">
            <v>264</v>
          </cell>
          <cell r="J3111">
            <v>40476</v>
          </cell>
          <cell r="K3111" t="str">
            <v>China</v>
          </cell>
          <cell r="L3111" t="str">
            <v>18</v>
          </cell>
          <cell r="M3111" t="str">
            <v>2.62</v>
          </cell>
        </row>
        <row r="3112">
          <cell r="A3112" t="str">
            <v>2412 2</v>
          </cell>
          <cell r="B3112" t="str">
            <v>VIR C</v>
          </cell>
          <cell r="C3112" t="str">
            <v>N</v>
          </cell>
          <cell r="D3112" t="str">
            <v>FNPT PUMP FLNG BALL C/W DRN HV</v>
          </cell>
          <cell r="E3112" t="str">
            <v>670779241203</v>
          </cell>
          <cell r="F3112" t="str">
            <v>BVPF</v>
          </cell>
          <cell r="G3112" t="str">
            <v>BRASS</v>
          </cell>
          <cell r="H3112">
            <v>242.62</v>
          </cell>
          <cell r="I3112">
            <v>68</v>
          </cell>
          <cell r="J3112">
            <v>40476</v>
          </cell>
          <cell r="K3112" t="str">
            <v>China</v>
          </cell>
          <cell r="L3112" t="str">
            <v>8</v>
          </cell>
          <cell r="M3112" t="str">
            <v>4.74</v>
          </cell>
        </row>
        <row r="3113">
          <cell r="A3113" t="str">
            <v>2412 3/4</v>
          </cell>
          <cell r="B3113" t="str">
            <v>VIR C</v>
          </cell>
          <cell r="C3113" t="str">
            <v>N</v>
          </cell>
          <cell r="D3113" t="str">
            <v>FNPT PUMP FLANGE BALL C/W DRN</v>
          </cell>
          <cell r="E3113" t="str">
            <v>670779241050</v>
          </cell>
          <cell r="F3113" t="str">
            <v>BVPF</v>
          </cell>
          <cell r="G3113" t="str">
            <v>BRASS</v>
          </cell>
          <cell r="H3113">
            <v>84.08</v>
          </cell>
          <cell r="I3113">
            <v>1151</v>
          </cell>
          <cell r="J3113">
            <v>40476</v>
          </cell>
          <cell r="K3113" t="str">
            <v>China</v>
          </cell>
          <cell r="L3113" t="str">
            <v>24</v>
          </cell>
          <cell r="M3113" t="str">
            <v>1.8</v>
          </cell>
        </row>
        <row r="3114">
          <cell r="A3114" t="str">
            <v>2415 1</v>
          </cell>
          <cell r="B3114" t="str">
            <v>VIR C</v>
          </cell>
          <cell r="C3114" t="str">
            <v>N</v>
          </cell>
          <cell r="D3114" t="str">
            <v>CXC PUMP FLANGE BALL C/W DRN</v>
          </cell>
          <cell r="E3114" t="str">
            <v>670779227061</v>
          </cell>
          <cell r="F3114" t="str">
            <v>BVPF</v>
          </cell>
          <cell r="G3114" t="str">
            <v>BRASS</v>
          </cell>
          <cell r="H3114">
            <v>102.21</v>
          </cell>
          <cell r="I3114">
            <v>267</v>
          </cell>
          <cell r="J3114">
            <v>40476</v>
          </cell>
          <cell r="K3114" t="str">
            <v>China</v>
          </cell>
          <cell r="L3114" t="str">
            <v>18</v>
          </cell>
          <cell r="M3114" t="str">
            <v>2.18</v>
          </cell>
        </row>
        <row r="3115">
          <cell r="A3115" t="str">
            <v>2415 1-1/2</v>
          </cell>
          <cell r="B3115" t="str">
            <v>VIR C</v>
          </cell>
          <cell r="C3115" t="str">
            <v>N</v>
          </cell>
          <cell r="D3115" t="str">
            <v>CXC PUMP FLANGE BALL C/W DRN</v>
          </cell>
          <cell r="E3115" t="str">
            <v>670779227085</v>
          </cell>
          <cell r="F3115" t="str">
            <v>BVPF</v>
          </cell>
          <cell r="G3115" t="str">
            <v>BRASS</v>
          </cell>
          <cell r="H3115">
            <v>158.36000000000001</v>
          </cell>
          <cell r="I3115">
            <v>165</v>
          </cell>
          <cell r="J3115">
            <v>40476</v>
          </cell>
          <cell r="K3115" t="str">
            <v>China</v>
          </cell>
          <cell r="L3115" t="str">
            <v>12</v>
          </cell>
          <cell r="M3115" t="str">
            <v>3.48</v>
          </cell>
        </row>
        <row r="3116">
          <cell r="A3116" t="str">
            <v>2415 1-1/4</v>
          </cell>
          <cell r="B3116" t="str">
            <v>VIR C</v>
          </cell>
          <cell r="C3116" t="str">
            <v>N</v>
          </cell>
          <cell r="D3116" t="str">
            <v>CXC PUMP FLANGE BALL C/W DRN</v>
          </cell>
          <cell r="E3116" t="str">
            <v>670779227078</v>
          </cell>
          <cell r="F3116" t="str">
            <v>BVPF</v>
          </cell>
          <cell r="G3116" t="str">
            <v>BRASS</v>
          </cell>
          <cell r="H3116">
            <v>122.63</v>
          </cell>
          <cell r="I3116">
            <v>411</v>
          </cell>
          <cell r="J3116">
            <v>40476</v>
          </cell>
          <cell r="K3116" t="str">
            <v>China</v>
          </cell>
          <cell r="L3116" t="str">
            <v>18</v>
          </cell>
          <cell r="M3116" t="str">
            <v>2.52</v>
          </cell>
        </row>
        <row r="3117">
          <cell r="A3117" t="str">
            <v>2415 2</v>
          </cell>
          <cell r="B3117" t="str">
            <v>VIR C</v>
          </cell>
          <cell r="C3117" t="str">
            <v>N</v>
          </cell>
          <cell r="D3117" t="str">
            <v>CXC PUMP FLNG BALL C/W DRN HV</v>
          </cell>
          <cell r="E3117" t="str">
            <v>670779227207</v>
          </cell>
          <cell r="F3117" t="str">
            <v>BVPF</v>
          </cell>
          <cell r="G3117" t="str">
            <v>BRASS</v>
          </cell>
          <cell r="H3117">
            <v>242.62</v>
          </cell>
          <cell r="I3117">
            <v>166</v>
          </cell>
          <cell r="J3117">
            <v>40476</v>
          </cell>
          <cell r="K3117" t="str">
            <v>China</v>
          </cell>
          <cell r="L3117" t="str">
            <v>8</v>
          </cell>
          <cell r="M3117" t="str">
            <v>4.9</v>
          </cell>
        </row>
        <row r="3118">
          <cell r="A3118" t="str">
            <v>2415 3/4</v>
          </cell>
          <cell r="B3118" t="str">
            <v>VIR C</v>
          </cell>
          <cell r="C3118" t="str">
            <v>N</v>
          </cell>
          <cell r="D3118" t="str">
            <v>CXC PUMP FLANGE BALL C/W DRN</v>
          </cell>
          <cell r="E3118" t="str">
            <v>670779227054</v>
          </cell>
          <cell r="F3118" t="str">
            <v>BVPF</v>
          </cell>
          <cell r="G3118" t="str">
            <v>BRASS</v>
          </cell>
          <cell r="H3118">
            <v>84.08</v>
          </cell>
          <cell r="I3118">
            <v>693</v>
          </cell>
          <cell r="J3118">
            <v>40476</v>
          </cell>
          <cell r="K3118" t="str">
            <v>China</v>
          </cell>
          <cell r="L3118" t="str">
            <v>24</v>
          </cell>
          <cell r="M3118" t="str">
            <v>1.76</v>
          </cell>
        </row>
        <row r="3119">
          <cell r="A3119" t="str">
            <v>2417 1</v>
          </cell>
          <cell r="B3119" t="str">
            <v>VIR C</v>
          </cell>
          <cell r="C3119" t="str">
            <v>N</v>
          </cell>
          <cell r="D3119" t="str">
            <v>PUMP FLNG BALL VLV IPS</v>
          </cell>
          <cell r="E3119" t="str">
            <v>670779700182</v>
          </cell>
          <cell r="F3119" t="str">
            <v>BVPF</v>
          </cell>
          <cell r="G3119" t="str">
            <v>BRASS</v>
          </cell>
          <cell r="H3119">
            <v>82.9</v>
          </cell>
          <cell r="I3119">
            <v>841</v>
          </cell>
          <cell r="J3119">
            <v>40641</v>
          </cell>
          <cell r="K3119" t="str">
            <v>China</v>
          </cell>
          <cell r="L3119" t="str">
            <v>18</v>
          </cell>
          <cell r="M3119" t="str">
            <v>1.86</v>
          </cell>
        </row>
        <row r="3120">
          <cell r="A3120" t="str">
            <v>2417 1-1/2</v>
          </cell>
          <cell r="B3120" t="str">
            <v>VIR C</v>
          </cell>
          <cell r="C3120" t="str">
            <v>N</v>
          </cell>
          <cell r="D3120" t="str">
            <v>PUMP FLNG BALL VLV IPS</v>
          </cell>
          <cell r="E3120" t="str">
            <v>670779700205</v>
          </cell>
          <cell r="F3120" t="str">
            <v>BVPF</v>
          </cell>
          <cell r="G3120" t="str">
            <v>BRASS</v>
          </cell>
          <cell r="H3120">
            <v>127.25</v>
          </cell>
          <cell r="I3120">
            <v>166</v>
          </cell>
          <cell r="J3120">
            <v>40641</v>
          </cell>
          <cell r="K3120" t="str">
            <v>China</v>
          </cell>
          <cell r="L3120" t="str">
            <v>12</v>
          </cell>
          <cell r="M3120" t="str">
            <v>2.64</v>
          </cell>
        </row>
        <row r="3121">
          <cell r="A3121" t="str">
            <v>2417 1-1/4</v>
          </cell>
          <cell r="B3121" t="str">
            <v>VIR C</v>
          </cell>
          <cell r="C3121" t="str">
            <v>N</v>
          </cell>
          <cell r="D3121" t="str">
            <v>PUMP FLNG BALL VLV IPS</v>
          </cell>
          <cell r="E3121" t="str">
            <v>670779700199</v>
          </cell>
          <cell r="F3121" t="str">
            <v>BVPF</v>
          </cell>
          <cell r="G3121" t="str">
            <v>BRASS</v>
          </cell>
          <cell r="H3121">
            <v>99.75</v>
          </cell>
          <cell r="I3121">
            <v>369</v>
          </cell>
          <cell r="J3121">
            <v>40641</v>
          </cell>
          <cell r="K3121" t="str">
            <v>China</v>
          </cell>
          <cell r="L3121" t="str">
            <v>18</v>
          </cell>
          <cell r="M3121" t="str">
            <v>2.18</v>
          </cell>
        </row>
        <row r="3122">
          <cell r="A3122" t="str">
            <v>2417 2</v>
          </cell>
          <cell r="B3122" t="str">
            <v>VIR C</v>
          </cell>
          <cell r="C3122" t="str">
            <v>N</v>
          </cell>
          <cell r="D3122" t="str">
            <v>PUMP FLNG BALL VLV IPS</v>
          </cell>
          <cell r="E3122" t="str">
            <v>670779700212</v>
          </cell>
          <cell r="F3122" t="str">
            <v>BVPF</v>
          </cell>
          <cell r="G3122" t="str">
            <v>BRASS</v>
          </cell>
          <cell r="H3122">
            <v>181.6</v>
          </cell>
          <cell r="I3122">
            <v>143</v>
          </cell>
          <cell r="J3122">
            <v>40641</v>
          </cell>
          <cell r="K3122" t="str">
            <v>China</v>
          </cell>
          <cell r="L3122" t="str">
            <v>8</v>
          </cell>
          <cell r="M3122" t="str">
            <v>3.86</v>
          </cell>
        </row>
        <row r="3123">
          <cell r="A3123" t="str">
            <v>2417 3/4</v>
          </cell>
          <cell r="B3123" t="str">
            <v>VIR C</v>
          </cell>
          <cell r="C3123" t="str">
            <v>N</v>
          </cell>
          <cell r="D3123" t="str">
            <v>PUMP FLNG BALL VLV IPS</v>
          </cell>
          <cell r="E3123" t="str">
            <v>670779700175</v>
          </cell>
          <cell r="F3123" t="str">
            <v>BVPF</v>
          </cell>
          <cell r="G3123" t="str">
            <v>BRASS</v>
          </cell>
          <cell r="H3123">
            <v>58.85</v>
          </cell>
          <cell r="I3123">
            <v>348</v>
          </cell>
          <cell r="J3123">
            <v>40641</v>
          </cell>
          <cell r="K3123" t="str">
            <v>China</v>
          </cell>
          <cell r="L3123" t="str">
            <v>24</v>
          </cell>
          <cell r="M3123" t="str">
            <v>1.44</v>
          </cell>
        </row>
        <row r="3124">
          <cell r="A3124" t="str">
            <v>2417CB 1-1/4</v>
          </cell>
          <cell r="B3124" t="str">
            <v>VIR C</v>
          </cell>
          <cell r="C3124" t="str">
            <v>N</v>
          </cell>
          <cell r="D3124" t="str">
            <v>2 EACH PUMP FLNG BALL VLV IPS</v>
          </cell>
          <cell r="E3124" t="str">
            <v>670779709505</v>
          </cell>
          <cell r="F3124" t="str">
            <v>BVPF</v>
          </cell>
          <cell r="G3124" t="str">
            <v>BRASS</v>
          </cell>
          <cell r="H3124">
            <v>199.5</v>
          </cell>
          <cell r="I3124">
            <v>179</v>
          </cell>
          <cell r="J3124">
            <v>41141</v>
          </cell>
          <cell r="K3124" t="str">
            <v>China</v>
          </cell>
          <cell r="L3124" t="str">
            <v>1</v>
          </cell>
        </row>
        <row r="3125">
          <cell r="A3125" t="str">
            <v>2417CB 3/4</v>
          </cell>
          <cell r="B3125" t="str">
            <v>VIR C</v>
          </cell>
          <cell r="C3125" t="str">
            <v>N</v>
          </cell>
          <cell r="D3125" t="str">
            <v>2 EACH PUMP FLNG BALL VLV IPS</v>
          </cell>
          <cell r="E3125" t="str">
            <v>670779709499</v>
          </cell>
          <cell r="F3125" t="str">
            <v>BVPF</v>
          </cell>
          <cell r="G3125" t="str">
            <v>BRASS</v>
          </cell>
          <cell r="H3125">
            <v>117.71</v>
          </cell>
          <cell r="I3125">
            <v>1161</v>
          </cell>
          <cell r="J3125">
            <v>41092</v>
          </cell>
          <cell r="K3125" t="str">
            <v>China</v>
          </cell>
          <cell r="L3125" t="str">
            <v>1</v>
          </cell>
        </row>
        <row r="3126">
          <cell r="A3126" t="str">
            <v>2419 1</v>
          </cell>
          <cell r="B3126" t="str">
            <v>VIR C</v>
          </cell>
          <cell r="C3126" t="str">
            <v>N</v>
          </cell>
          <cell r="D3126" t="str">
            <v>PUMP FLNG BALL VLV SWT</v>
          </cell>
          <cell r="E3126" t="str">
            <v>670779700281</v>
          </cell>
          <cell r="F3126" t="str">
            <v>BVPF</v>
          </cell>
          <cell r="G3126" t="str">
            <v>BRASS</v>
          </cell>
          <cell r="H3126">
            <v>82.9</v>
          </cell>
          <cell r="I3126">
            <v>822</v>
          </cell>
          <cell r="J3126">
            <v>40641</v>
          </cell>
          <cell r="K3126" t="str">
            <v>China</v>
          </cell>
          <cell r="L3126" t="str">
            <v>18</v>
          </cell>
          <cell r="M3126" t="str">
            <v>1.82</v>
          </cell>
        </row>
        <row r="3127">
          <cell r="A3127" t="str">
            <v>2419 1-1/2</v>
          </cell>
          <cell r="B3127" t="str">
            <v>VIR C</v>
          </cell>
          <cell r="C3127" t="str">
            <v>N</v>
          </cell>
          <cell r="D3127" t="str">
            <v>PUMP FLNG BALL VLV SWT</v>
          </cell>
          <cell r="E3127" t="str">
            <v>670779700304</v>
          </cell>
          <cell r="F3127" t="str">
            <v>BVPF</v>
          </cell>
          <cell r="G3127" t="str">
            <v>BRASS</v>
          </cell>
          <cell r="H3127">
            <v>127.25</v>
          </cell>
          <cell r="I3127">
            <v>263</v>
          </cell>
          <cell r="J3127">
            <v>40641</v>
          </cell>
          <cell r="K3127" t="str">
            <v>China</v>
          </cell>
          <cell r="L3127" t="str">
            <v>12</v>
          </cell>
          <cell r="M3127" t="str">
            <v>2.56</v>
          </cell>
        </row>
        <row r="3128">
          <cell r="A3128" t="str">
            <v>2419 1-1/4</v>
          </cell>
          <cell r="B3128" t="str">
            <v>VIR C</v>
          </cell>
          <cell r="C3128" t="str">
            <v>N</v>
          </cell>
          <cell r="D3128" t="str">
            <v>PUMP FLNG BALL VLV SWT</v>
          </cell>
          <cell r="E3128" t="str">
            <v>670779700298</v>
          </cell>
          <cell r="F3128" t="str">
            <v>BVPF</v>
          </cell>
          <cell r="G3128" t="str">
            <v>BRASS</v>
          </cell>
          <cell r="H3128">
            <v>99.75</v>
          </cell>
          <cell r="I3128">
            <v>422</v>
          </cell>
          <cell r="J3128">
            <v>40641</v>
          </cell>
          <cell r="K3128" t="str">
            <v>China</v>
          </cell>
          <cell r="L3128" t="str">
            <v>18</v>
          </cell>
          <cell r="M3128" t="str">
            <v>2.1</v>
          </cell>
        </row>
        <row r="3129">
          <cell r="A3129" t="str">
            <v>2419 2</v>
          </cell>
          <cell r="B3129" t="str">
            <v>VIR C</v>
          </cell>
          <cell r="C3129" t="str">
            <v>N</v>
          </cell>
          <cell r="D3129" t="str">
            <v>PUMP FLNG BALL VLV SWT</v>
          </cell>
          <cell r="E3129" t="str">
            <v>670779700311</v>
          </cell>
          <cell r="F3129" t="str">
            <v>BVPF</v>
          </cell>
          <cell r="G3129" t="str">
            <v>BRASS</v>
          </cell>
          <cell r="H3129">
            <v>181.6</v>
          </cell>
          <cell r="I3129">
            <v>227</v>
          </cell>
          <cell r="J3129">
            <v>40641</v>
          </cell>
          <cell r="K3129" t="str">
            <v>China</v>
          </cell>
          <cell r="L3129" t="str">
            <v>20</v>
          </cell>
          <cell r="M3129" t="str">
            <v>3.86</v>
          </cell>
        </row>
        <row r="3130">
          <cell r="A3130" t="str">
            <v>2419 3/4</v>
          </cell>
          <cell r="B3130" t="str">
            <v>VIR C</v>
          </cell>
          <cell r="C3130" t="str">
            <v>N</v>
          </cell>
          <cell r="D3130" t="str">
            <v>PUMP FLNG BALL VLV SWT</v>
          </cell>
          <cell r="E3130" t="str">
            <v>670779700274</v>
          </cell>
          <cell r="F3130" t="str">
            <v>BVPF</v>
          </cell>
          <cell r="G3130" t="str">
            <v>BRASS</v>
          </cell>
          <cell r="H3130">
            <v>58.85</v>
          </cell>
          <cell r="I3130">
            <v>659</v>
          </cell>
          <cell r="J3130">
            <v>40641</v>
          </cell>
          <cell r="K3130" t="str">
            <v>China</v>
          </cell>
          <cell r="L3130" t="str">
            <v>24</v>
          </cell>
          <cell r="M3130" t="str">
            <v>1.4</v>
          </cell>
        </row>
        <row r="3131">
          <cell r="A3131" t="str">
            <v>2420F 1</v>
          </cell>
          <cell r="B3131" t="str">
            <v>VIR C</v>
          </cell>
          <cell r="C3131" t="str">
            <v>N</v>
          </cell>
          <cell r="D3131" t="str">
            <v>PUMP FLANGE BALL VLV EzPress</v>
          </cell>
          <cell r="E3131" t="str">
            <v>670779710914</v>
          </cell>
          <cell r="F3131" t="str">
            <v>BVPF</v>
          </cell>
          <cell r="G3131" t="str">
            <v>BRASS DZR</v>
          </cell>
          <cell r="H3131">
            <v>100</v>
          </cell>
          <cell r="I3131">
            <v>0</v>
          </cell>
          <cell r="J3131">
            <v>41964</v>
          </cell>
          <cell r="K3131" t="str">
            <v>China</v>
          </cell>
          <cell r="L3131" t="str">
            <v>18</v>
          </cell>
          <cell r="M3131" t="str">
            <v>1.92</v>
          </cell>
        </row>
        <row r="3132">
          <cell r="A3132" t="str">
            <v>2420F 1-1/2</v>
          </cell>
          <cell r="B3132" t="str">
            <v>VIR C</v>
          </cell>
          <cell r="C3132" t="str">
            <v>N</v>
          </cell>
          <cell r="D3132" t="str">
            <v>PUMP FLANGE BALL VLV EzPress</v>
          </cell>
          <cell r="E3132" t="str">
            <v>670779710938</v>
          </cell>
          <cell r="F3132" t="str">
            <v>BVPF</v>
          </cell>
          <cell r="G3132" t="str">
            <v>BRASS DZR</v>
          </cell>
          <cell r="H3132">
            <v>153.85</v>
          </cell>
          <cell r="I3132">
            <v>161</v>
          </cell>
          <cell r="J3132">
            <v>41964</v>
          </cell>
          <cell r="K3132" t="str">
            <v>China</v>
          </cell>
          <cell r="L3132" t="str">
            <v>12</v>
          </cell>
          <cell r="M3132" t="str">
            <v>2.8</v>
          </cell>
        </row>
        <row r="3133">
          <cell r="A3133" t="str">
            <v>2420F 1-1/4</v>
          </cell>
          <cell r="B3133" t="str">
            <v>VIR C</v>
          </cell>
          <cell r="C3133" t="str">
            <v>N</v>
          </cell>
          <cell r="D3133" t="str">
            <v>PUMP FLANGE BALL VLV EzPress</v>
          </cell>
          <cell r="E3133" t="str">
            <v>670779710921</v>
          </cell>
          <cell r="F3133" t="str">
            <v>BVPF</v>
          </cell>
          <cell r="G3133" t="str">
            <v>BRASS DZR</v>
          </cell>
          <cell r="H3133">
            <v>119.68</v>
          </cell>
          <cell r="I3133">
            <v>1</v>
          </cell>
          <cell r="J3133">
            <v>41964</v>
          </cell>
          <cell r="K3133" t="str">
            <v>China</v>
          </cell>
          <cell r="L3133" t="str">
            <v>18</v>
          </cell>
          <cell r="M3133" t="str">
            <v>2.2</v>
          </cell>
        </row>
        <row r="3134">
          <cell r="A3134" t="str">
            <v>2420F 2</v>
          </cell>
          <cell r="B3134" t="str">
            <v>VIR C</v>
          </cell>
          <cell r="C3134" t="str">
            <v>N</v>
          </cell>
          <cell r="D3134" t="str">
            <v>PUMP FLANGE BALL VLV EzPress</v>
          </cell>
          <cell r="E3134" t="str">
            <v>670779710945</v>
          </cell>
          <cell r="F3134" t="str">
            <v>BVPF</v>
          </cell>
          <cell r="G3134" t="str">
            <v>BRASS DZR</v>
          </cell>
          <cell r="H3134">
            <v>256.81</v>
          </cell>
          <cell r="I3134">
            <v>104</v>
          </cell>
          <cell r="J3134">
            <v>41964</v>
          </cell>
          <cell r="K3134" t="str">
            <v>China</v>
          </cell>
          <cell r="L3134" t="str">
            <v>8</v>
          </cell>
          <cell r="M3134" t="str">
            <v>4.16</v>
          </cell>
        </row>
        <row r="3135">
          <cell r="A3135" t="str">
            <v>2420F 3/4</v>
          </cell>
          <cell r="B3135" t="str">
            <v>VIR C</v>
          </cell>
          <cell r="C3135" t="str">
            <v>N</v>
          </cell>
          <cell r="D3135" t="str">
            <v>PUMP FLANGE BALL VLV EzPress</v>
          </cell>
          <cell r="E3135" t="str">
            <v>670779710907</v>
          </cell>
          <cell r="F3135" t="str">
            <v>BVPF</v>
          </cell>
          <cell r="G3135" t="str">
            <v>BRASS DZR</v>
          </cell>
          <cell r="H3135">
            <v>74.23</v>
          </cell>
          <cell r="I3135">
            <v>399</v>
          </cell>
          <cell r="J3135">
            <v>41964</v>
          </cell>
          <cell r="K3135" t="str">
            <v>China</v>
          </cell>
          <cell r="L3135" t="str">
            <v>24</v>
          </cell>
          <cell r="M3135" t="str">
            <v>1.5</v>
          </cell>
        </row>
        <row r="3136">
          <cell r="A3136" t="str">
            <v>2422F 1</v>
          </cell>
          <cell r="B3136" t="str">
            <v>VIR C</v>
          </cell>
          <cell r="C3136" t="str">
            <v>N</v>
          </cell>
          <cell r="D3136" t="str">
            <v>EzPress PUMP FLN BV C/W D 1</v>
          </cell>
          <cell r="E3136" t="str">
            <v>670779718279</v>
          </cell>
          <cell r="F3136" t="str">
            <v>BVPF</v>
          </cell>
          <cell r="G3136" t="str">
            <v>BRASS DZR</v>
          </cell>
          <cell r="H3136">
            <v>115.14</v>
          </cell>
          <cell r="I3136">
            <v>8</v>
          </cell>
          <cell r="J3136">
            <v>43424</v>
          </cell>
          <cell r="K3136" t="str">
            <v>China</v>
          </cell>
          <cell r="L3136" t="str">
            <v>20</v>
          </cell>
          <cell r="M3136" t="str">
            <v>2.01</v>
          </cell>
        </row>
        <row r="3137">
          <cell r="A3137" t="str">
            <v>2422F 1-1/2</v>
          </cell>
          <cell r="B3137" t="str">
            <v>VIR C</v>
          </cell>
          <cell r="C3137" t="str">
            <v>N</v>
          </cell>
          <cell r="D3137" t="str">
            <v>EzPress PUMP FLN BV C/W D1-1/2</v>
          </cell>
          <cell r="E3137" t="str">
            <v>670779718293</v>
          </cell>
          <cell r="F3137" t="str">
            <v>BVPF</v>
          </cell>
          <cell r="G3137" t="str">
            <v>BRASS DZR</v>
          </cell>
          <cell r="H3137">
            <v>177.64</v>
          </cell>
          <cell r="I3137">
            <v>335</v>
          </cell>
          <cell r="J3137">
            <v>43424</v>
          </cell>
          <cell r="K3137" t="str">
            <v>China</v>
          </cell>
          <cell r="L3137" t="str">
            <v>14</v>
          </cell>
          <cell r="M3137" t="str">
            <v>3.04</v>
          </cell>
        </row>
        <row r="3138">
          <cell r="A3138" t="str">
            <v>2422F 1-1/4</v>
          </cell>
          <cell r="B3138" t="str">
            <v>VIR C</v>
          </cell>
          <cell r="C3138" t="str">
            <v>N</v>
          </cell>
          <cell r="D3138" t="str">
            <v>EzPress PUMP FLN BV C/W D1-1/4</v>
          </cell>
          <cell r="E3138" t="str">
            <v>670779718286</v>
          </cell>
          <cell r="F3138" t="str">
            <v>BVPF</v>
          </cell>
          <cell r="G3138" t="str">
            <v>BRASS DZR</v>
          </cell>
          <cell r="H3138">
            <v>138.68</v>
          </cell>
          <cell r="I3138">
            <v>179</v>
          </cell>
          <cell r="J3138">
            <v>43424</v>
          </cell>
          <cell r="K3138" t="str">
            <v>China</v>
          </cell>
          <cell r="L3138" t="str">
            <v>16</v>
          </cell>
          <cell r="M3138" t="str">
            <v>2.34</v>
          </cell>
        </row>
        <row r="3139">
          <cell r="A3139" t="str">
            <v>2422F 2</v>
          </cell>
          <cell r="B3139" t="str">
            <v>VIR C</v>
          </cell>
          <cell r="C3139" t="str">
            <v>N</v>
          </cell>
          <cell r="D3139" t="str">
            <v>EzPress PUMP FLN BV C/W D 2</v>
          </cell>
          <cell r="E3139" t="str">
            <v>670779718309</v>
          </cell>
          <cell r="F3139" t="str">
            <v>BVPF</v>
          </cell>
          <cell r="G3139" t="str">
            <v>BRASS DZR</v>
          </cell>
          <cell r="H3139">
            <v>295.85000000000002</v>
          </cell>
          <cell r="I3139">
            <v>345</v>
          </cell>
          <cell r="J3139">
            <v>43424</v>
          </cell>
          <cell r="K3139" t="str">
            <v>China</v>
          </cell>
          <cell r="L3139" t="str">
            <v>10</v>
          </cell>
          <cell r="M3139" t="str">
            <v>4.44</v>
          </cell>
        </row>
        <row r="3140">
          <cell r="A3140" t="str">
            <v>2422F 3/4</v>
          </cell>
          <cell r="B3140" t="str">
            <v>VIR C</v>
          </cell>
          <cell r="C3140" t="str">
            <v>N</v>
          </cell>
          <cell r="D3140" t="str">
            <v>EzPress PUMP FLN BV C/W D 3/4</v>
          </cell>
          <cell r="E3140" t="str">
            <v>670779718262</v>
          </cell>
          <cell r="F3140" t="str">
            <v>BVPF</v>
          </cell>
          <cell r="G3140" t="str">
            <v>BRASS DZR</v>
          </cell>
          <cell r="H3140">
            <v>85.8</v>
          </cell>
          <cell r="I3140">
            <v>3</v>
          </cell>
          <cell r="J3140">
            <v>43424</v>
          </cell>
          <cell r="K3140" t="str">
            <v>China</v>
          </cell>
          <cell r="L3140" t="str">
            <v>20</v>
          </cell>
          <cell r="M3140" t="str">
            <v>1.62</v>
          </cell>
        </row>
        <row r="3141">
          <cell r="A3141" t="str">
            <v>5544S 1</v>
          </cell>
          <cell r="B3141" t="str">
            <v>VIR C</v>
          </cell>
          <cell r="C3141" t="str">
            <v>N</v>
          </cell>
          <cell r="D3141" t="str">
            <v>BRASS BV IPS C/W 316 SS TRIM</v>
          </cell>
          <cell r="E3141" t="str">
            <v>670779467061</v>
          </cell>
          <cell r="F3141" t="str">
            <v>BVRP</v>
          </cell>
          <cell r="G3141" t="str">
            <v>BRASS</v>
          </cell>
          <cell r="H3141">
            <v>80.95</v>
          </cell>
          <cell r="I3141">
            <v>62</v>
          </cell>
          <cell r="J3141">
            <v>40476</v>
          </cell>
          <cell r="K3141" t="str">
            <v>China</v>
          </cell>
          <cell r="L3141" t="str">
            <v>45</v>
          </cell>
          <cell r="M3141" t="str">
            <v>1.14</v>
          </cell>
        </row>
        <row r="3142">
          <cell r="A3142" t="str">
            <v>5544S 1/2</v>
          </cell>
          <cell r="B3142" t="str">
            <v>VIR C</v>
          </cell>
          <cell r="C3142" t="str">
            <v>N</v>
          </cell>
          <cell r="D3142" t="str">
            <v>BRASS BV IPS C/W 316 SS TRIM</v>
          </cell>
          <cell r="E3142" t="str">
            <v>670779467047</v>
          </cell>
          <cell r="F3142" t="str">
            <v>BVRP</v>
          </cell>
          <cell r="G3142" t="str">
            <v>BRASS</v>
          </cell>
          <cell r="H3142">
            <v>53.31</v>
          </cell>
          <cell r="I3142">
            <v>341</v>
          </cell>
          <cell r="J3142">
            <v>40476</v>
          </cell>
          <cell r="K3142" t="str">
            <v>China</v>
          </cell>
          <cell r="L3142" t="str">
            <v>80</v>
          </cell>
          <cell r="M3142" t="str">
            <v>0.48</v>
          </cell>
        </row>
        <row r="3143">
          <cell r="A3143" t="str">
            <v>5544S 1-1/2</v>
          </cell>
          <cell r="B3143" t="str">
            <v>VIR C</v>
          </cell>
          <cell r="C3143" t="str">
            <v>N</v>
          </cell>
          <cell r="D3143" t="str">
            <v>BRASS BV IPS C/W 316 SS TRIM</v>
          </cell>
          <cell r="E3143" t="str">
            <v>670779467085</v>
          </cell>
          <cell r="F3143" t="str">
            <v>BVRP</v>
          </cell>
          <cell r="G3143" t="str">
            <v>BRASS</v>
          </cell>
          <cell r="H3143">
            <v>213.19</v>
          </cell>
          <cell r="I3143">
            <v>280</v>
          </cell>
          <cell r="J3143">
            <v>40476</v>
          </cell>
          <cell r="K3143" t="str">
            <v>China</v>
          </cell>
          <cell r="L3143" t="str">
            <v>24</v>
          </cell>
          <cell r="M3143" t="str">
            <v>2.61</v>
          </cell>
        </row>
        <row r="3144">
          <cell r="A3144" t="str">
            <v>5544S 1-1/4</v>
          </cell>
          <cell r="B3144" t="str">
            <v>VIR C</v>
          </cell>
          <cell r="C3144" t="str">
            <v>N</v>
          </cell>
          <cell r="D3144" t="str">
            <v>BRASS BV IPS C/W 316 SS TRIM</v>
          </cell>
          <cell r="E3144" t="str">
            <v>670779467078</v>
          </cell>
          <cell r="F3144" t="str">
            <v>BVRP</v>
          </cell>
          <cell r="G3144" t="str">
            <v>BRASS</v>
          </cell>
          <cell r="H3144">
            <v>145.21</v>
          </cell>
          <cell r="I3144">
            <v>535</v>
          </cell>
          <cell r="J3144">
            <v>40476</v>
          </cell>
          <cell r="K3144" t="str">
            <v>China</v>
          </cell>
          <cell r="L3144" t="str">
            <v>30</v>
          </cell>
          <cell r="M3144" t="str">
            <v>1.54</v>
          </cell>
        </row>
        <row r="3145">
          <cell r="A3145" t="str">
            <v>5544S 2</v>
          </cell>
          <cell r="B3145" t="str">
            <v>VIR C</v>
          </cell>
          <cell r="C3145" t="str">
            <v>N</v>
          </cell>
          <cell r="D3145" t="str">
            <v>BRASS BV IPS C/W 316 SS TRIM</v>
          </cell>
          <cell r="E3145" t="str">
            <v>670779467207</v>
          </cell>
          <cell r="F3145" t="str">
            <v>BVRP</v>
          </cell>
          <cell r="G3145" t="str">
            <v>BRASS</v>
          </cell>
          <cell r="H3145">
            <v>262.17</v>
          </cell>
          <cell r="I3145">
            <v>361</v>
          </cell>
          <cell r="J3145">
            <v>40476</v>
          </cell>
          <cell r="K3145" t="str">
            <v>China</v>
          </cell>
          <cell r="L3145" t="str">
            <v>15</v>
          </cell>
          <cell r="M3145" t="str">
            <v>3.6</v>
          </cell>
        </row>
        <row r="3146">
          <cell r="A3146" t="str">
            <v>5544S 3/4</v>
          </cell>
          <cell r="B3146" t="str">
            <v>VIR C</v>
          </cell>
          <cell r="C3146" t="str">
            <v>N</v>
          </cell>
          <cell r="D3146" t="str">
            <v>BRASS BV IPS C/W 316 SS TRIM</v>
          </cell>
          <cell r="E3146" t="str">
            <v>670779467054</v>
          </cell>
          <cell r="F3146" t="str">
            <v>BVRP</v>
          </cell>
          <cell r="G3146" t="str">
            <v>BRASS</v>
          </cell>
          <cell r="H3146">
            <v>61.03</v>
          </cell>
          <cell r="I3146">
            <v>218</v>
          </cell>
          <cell r="J3146">
            <v>40476</v>
          </cell>
          <cell r="K3146" t="str">
            <v>China</v>
          </cell>
          <cell r="L3146" t="str">
            <v>60</v>
          </cell>
          <cell r="M3146" t="str">
            <v>0.74</v>
          </cell>
        </row>
        <row r="3147">
          <cell r="A3147" t="str">
            <v>236T 1</v>
          </cell>
          <cell r="B3147" t="str">
            <v>KITZ</v>
          </cell>
          <cell r="C3147" t="str">
            <v>N</v>
          </cell>
          <cell r="D3147" t="str">
            <v>BRONZE SWING CHECK IPS/PTFE</v>
          </cell>
          <cell r="E3147" t="str">
            <v>670779234069</v>
          </cell>
          <cell r="F3147" t="str">
            <v>CPCK</v>
          </cell>
          <cell r="G3147" t="str">
            <v>BRONZE</v>
          </cell>
          <cell r="H3147">
            <v>103.62</v>
          </cell>
          <cell r="I3147">
            <v>65</v>
          </cell>
          <cell r="J3147">
            <v>40476</v>
          </cell>
          <cell r="K3147" t="str">
            <v>Thailand</v>
          </cell>
          <cell r="L3147" t="str">
            <v>48</v>
          </cell>
          <cell r="M3147" t="str">
            <v>1.39</v>
          </cell>
        </row>
        <row r="3148">
          <cell r="A3148" t="str">
            <v>236T 3/8</v>
          </cell>
          <cell r="B3148" t="str">
            <v>KITZ</v>
          </cell>
          <cell r="C3148" t="str">
            <v>N</v>
          </cell>
          <cell r="D3148" t="str">
            <v>BRONZE SWING CHECK IPS/PTFE</v>
          </cell>
          <cell r="E3148" t="str">
            <v>670779234038</v>
          </cell>
          <cell r="F3148" t="str">
            <v>CPCK</v>
          </cell>
          <cell r="G3148" t="str">
            <v>BRONZE</v>
          </cell>
          <cell r="H3148">
            <v>56.22</v>
          </cell>
          <cell r="I3148">
            <v>97</v>
          </cell>
          <cell r="J3148">
            <v>40476</v>
          </cell>
          <cell r="K3148" t="str">
            <v>Thailand</v>
          </cell>
          <cell r="L3148" t="str">
            <v>96</v>
          </cell>
          <cell r="M3148" t="str">
            <v>0.46</v>
          </cell>
        </row>
        <row r="3149">
          <cell r="A3149" t="str">
            <v>238 1</v>
          </cell>
          <cell r="B3149" t="str">
            <v>KITZ</v>
          </cell>
          <cell r="C3149" t="str">
            <v>N</v>
          </cell>
          <cell r="D3149" t="str">
            <v>BRONZE SWING CHECK IPS Y-TYPE</v>
          </cell>
          <cell r="E3149" t="str">
            <v>670779238067</v>
          </cell>
          <cell r="F3149" t="str">
            <v>CPCK</v>
          </cell>
          <cell r="G3149" t="str">
            <v>BRONZE</v>
          </cell>
          <cell r="H3149">
            <v>101.37</v>
          </cell>
          <cell r="I3149">
            <v>81</v>
          </cell>
          <cell r="J3149">
            <v>40476</v>
          </cell>
          <cell r="K3149" t="str">
            <v>Thailand</v>
          </cell>
          <cell r="L3149" t="str">
            <v>36</v>
          </cell>
          <cell r="M3149" t="str">
            <v>1.63</v>
          </cell>
        </row>
        <row r="3150">
          <cell r="A3150" t="str">
            <v>238 1/2</v>
          </cell>
          <cell r="B3150" t="str">
            <v>KITZ</v>
          </cell>
          <cell r="C3150" t="str">
            <v>N</v>
          </cell>
          <cell r="D3150" t="str">
            <v>BRONZE SWING CHECK IPS Y-TYPE</v>
          </cell>
          <cell r="E3150" t="str">
            <v>670779238043</v>
          </cell>
          <cell r="F3150" t="str">
            <v>CPCK</v>
          </cell>
          <cell r="G3150" t="str">
            <v>BRONZE</v>
          </cell>
          <cell r="H3150">
            <v>43.08</v>
          </cell>
          <cell r="I3150">
            <v>16</v>
          </cell>
          <cell r="J3150">
            <v>40476</v>
          </cell>
          <cell r="K3150" t="str">
            <v>Thailand</v>
          </cell>
          <cell r="L3150" t="str">
            <v>80</v>
          </cell>
          <cell r="M3150" t="str">
            <v>0.6</v>
          </cell>
        </row>
        <row r="3151">
          <cell r="A3151" t="str">
            <v>238 1-1/2</v>
          </cell>
          <cell r="B3151" t="str">
            <v>KITZ</v>
          </cell>
          <cell r="C3151" t="str">
            <v>N</v>
          </cell>
          <cell r="D3151" t="str">
            <v>BRONZE SWING CHECK IPS Y-TYPE</v>
          </cell>
          <cell r="E3151" t="str">
            <v>670779238081</v>
          </cell>
          <cell r="F3151" t="str">
            <v>CPCK</v>
          </cell>
          <cell r="G3151" t="str">
            <v>BRONZE</v>
          </cell>
          <cell r="H3151">
            <v>217.32</v>
          </cell>
          <cell r="I3151">
            <v>65</v>
          </cell>
          <cell r="J3151">
            <v>40476</v>
          </cell>
          <cell r="K3151" t="str">
            <v>Thailand</v>
          </cell>
          <cell r="L3151" t="str">
            <v>16</v>
          </cell>
          <cell r="M3151" t="str">
            <v>3.43</v>
          </cell>
        </row>
        <row r="3152">
          <cell r="A3152" t="str">
            <v>238 1-1/4</v>
          </cell>
          <cell r="B3152" t="str">
            <v>KITZ</v>
          </cell>
          <cell r="C3152" t="str">
            <v>N</v>
          </cell>
          <cell r="D3152" t="str">
            <v>BRONZE SWING CHECK IPS Y-TYPE</v>
          </cell>
          <cell r="E3152" t="str">
            <v>670779238074</v>
          </cell>
          <cell r="F3152" t="str">
            <v>CPCK</v>
          </cell>
          <cell r="G3152" t="str">
            <v>BRONZE</v>
          </cell>
          <cell r="H3152">
            <v>150.9</v>
          </cell>
          <cell r="I3152">
            <v>102</v>
          </cell>
          <cell r="J3152">
            <v>40476</v>
          </cell>
          <cell r="K3152" t="str">
            <v>Thailand</v>
          </cell>
          <cell r="L3152" t="str">
            <v>24</v>
          </cell>
          <cell r="M3152" t="str">
            <v>2.42</v>
          </cell>
        </row>
        <row r="3153">
          <cell r="A3153" t="str">
            <v>238 2</v>
          </cell>
          <cell r="B3153" t="str">
            <v>KITZ</v>
          </cell>
          <cell r="C3153" t="str">
            <v>N</v>
          </cell>
          <cell r="D3153" t="str">
            <v>BRONZE SWING CHECK IPS Y-TYPE</v>
          </cell>
          <cell r="E3153" t="str">
            <v>670779238203</v>
          </cell>
          <cell r="F3153" t="str">
            <v>CPCK</v>
          </cell>
          <cell r="G3153" t="str">
            <v>BRONZE</v>
          </cell>
          <cell r="H3153">
            <v>371.94</v>
          </cell>
          <cell r="I3153">
            <v>7</v>
          </cell>
          <cell r="J3153">
            <v>40476</v>
          </cell>
          <cell r="K3153" t="str">
            <v>Thailand</v>
          </cell>
          <cell r="L3153" t="str">
            <v>8</v>
          </cell>
          <cell r="M3153" t="str">
            <v>5.21</v>
          </cell>
        </row>
        <row r="3154">
          <cell r="A3154" t="str">
            <v>238 2-1/2</v>
          </cell>
          <cell r="B3154" t="str">
            <v>KITZ</v>
          </cell>
          <cell r="C3154" t="str">
            <v>N</v>
          </cell>
          <cell r="D3154" t="str">
            <v>BRONZE SWING CHECK IPS Y-TYPE</v>
          </cell>
          <cell r="E3154" t="str">
            <v>670779238258</v>
          </cell>
          <cell r="F3154" t="str">
            <v>CPCK</v>
          </cell>
          <cell r="G3154" t="str">
            <v>BRONZE</v>
          </cell>
          <cell r="H3154">
            <v>536.9</v>
          </cell>
          <cell r="I3154">
            <v>6</v>
          </cell>
          <cell r="J3154">
            <v>40476</v>
          </cell>
          <cell r="K3154" t="str">
            <v>Japan</v>
          </cell>
          <cell r="L3154" t="str">
            <v>4</v>
          </cell>
          <cell r="M3154" t="str">
            <v>9.86</v>
          </cell>
        </row>
        <row r="3155">
          <cell r="A3155" t="str">
            <v>238 3</v>
          </cell>
          <cell r="B3155" t="str">
            <v>KITZ</v>
          </cell>
          <cell r="C3155" t="str">
            <v>N</v>
          </cell>
          <cell r="D3155" t="str">
            <v>BRONZE SWING CHECK IPS Y-TYPE</v>
          </cell>
          <cell r="E3155" t="str">
            <v>670779238302</v>
          </cell>
          <cell r="F3155" t="str">
            <v>CPCK</v>
          </cell>
          <cell r="G3155" t="str">
            <v>BRONZE</v>
          </cell>
          <cell r="H3155">
            <v>643.20000000000005</v>
          </cell>
          <cell r="I3155">
            <v>17</v>
          </cell>
          <cell r="J3155">
            <v>40476</v>
          </cell>
          <cell r="K3155" t="str">
            <v>Japan</v>
          </cell>
          <cell r="L3155" t="str">
            <v>3</v>
          </cell>
          <cell r="M3155" t="str">
            <v>14.74</v>
          </cell>
        </row>
        <row r="3156">
          <cell r="A3156" t="str">
            <v>238 3/4</v>
          </cell>
          <cell r="B3156" t="str">
            <v>KITZ</v>
          </cell>
          <cell r="C3156" t="str">
            <v>N</v>
          </cell>
          <cell r="D3156" t="str">
            <v>BRONZE SWING CHECK IPS Y-TYPE</v>
          </cell>
          <cell r="E3156" t="str">
            <v>670779238050</v>
          </cell>
          <cell r="F3156" t="str">
            <v>CPCK</v>
          </cell>
          <cell r="G3156" t="str">
            <v>BRONZE</v>
          </cell>
          <cell r="H3156">
            <v>69.319999999999993</v>
          </cell>
          <cell r="I3156">
            <v>74</v>
          </cell>
          <cell r="J3156">
            <v>40476</v>
          </cell>
          <cell r="K3156" t="str">
            <v>Thailand</v>
          </cell>
          <cell r="L3156" t="str">
            <v>48</v>
          </cell>
          <cell r="M3156" t="str">
            <v>1</v>
          </cell>
        </row>
        <row r="3157">
          <cell r="A3157" t="str">
            <v>238 3/8</v>
          </cell>
          <cell r="B3157" t="str">
            <v>KITZ</v>
          </cell>
          <cell r="C3157" t="str">
            <v>N</v>
          </cell>
          <cell r="D3157" t="str">
            <v>BRONZE SWING CHECK IPS Y-TYPE</v>
          </cell>
          <cell r="E3157" t="str">
            <v>670779238036</v>
          </cell>
          <cell r="F3157" t="str">
            <v>CPCK</v>
          </cell>
          <cell r="G3157" t="str">
            <v>BRONZE</v>
          </cell>
          <cell r="H3157">
            <v>43.08</v>
          </cell>
          <cell r="I3157">
            <v>140</v>
          </cell>
          <cell r="J3157">
            <v>40476</v>
          </cell>
          <cell r="K3157" t="str">
            <v>Thailand</v>
          </cell>
          <cell r="L3157" t="str">
            <v>120</v>
          </cell>
          <cell r="M3157" t="str">
            <v>0.48</v>
          </cell>
        </row>
        <row r="3158">
          <cell r="A3158" t="str">
            <v>360 1</v>
          </cell>
          <cell r="B3158" t="str">
            <v>KITZ</v>
          </cell>
          <cell r="C3158" t="str">
            <v>N</v>
          </cell>
          <cell r="D3158" t="str">
            <v>BRONZE SWING CHECK IPS 300#</v>
          </cell>
          <cell r="E3158" t="str">
            <v>670779360065</v>
          </cell>
          <cell r="F3158" t="str">
            <v>CPCK</v>
          </cell>
          <cell r="G3158" t="str">
            <v>BRONZE</v>
          </cell>
          <cell r="H3158">
            <v>128.15</v>
          </cell>
          <cell r="I3158">
            <v>5</v>
          </cell>
          <cell r="J3158">
            <v>40476</v>
          </cell>
          <cell r="K3158" t="str">
            <v>Thailand</v>
          </cell>
          <cell r="L3158" t="str">
            <v>40</v>
          </cell>
          <cell r="M3158" t="str">
            <v>2.2</v>
          </cell>
        </row>
        <row r="3159">
          <cell r="A3159" t="str">
            <v>360 1/2</v>
          </cell>
          <cell r="B3159" t="str">
            <v>KITZ</v>
          </cell>
          <cell r="C3159" t="str">
            <v>N</v>
          </cell>
          <cell r="D3159" t="str">
            <v>BRONZE SWING CHECK IPS 300#</v>
          </cell>
          <cell r="E3159" t="str">
            <v>670779360041</v>
          </cell>
          <cell r="F3159" t="str">
            <v>CPCK</v>
          </cell>
          <cell r="G3159" t="str">
            <v>BRONZE</v>
          </cell>
          <cell r="H3159">
            <v>53.31</v>
          </cell>
          <cell r="I3159">
            <v>67</v>
          </cell>
          <cell r="J3159">
            <v>40546</v>
          </cell>
          <cell r="K3159" t="str">
            <v>Thailand</v>
          </cell>
          <cell r="L3159" t="str">
            <v>100</v>
          </cell>
          <cell r="M3159" t="str">
            <v>0.92</v>
          </cell>
        </row>
        <row r="3160">
          <cell r="A3160" t="str">
            <v>360 1-1/2</v>
          </cell>
          <cell r="B3160" t="str">
            <v>KITZ</v>
          </cell>
          <cell r="C3160" t="str">
            <v>N</v>
          </cell>
          <cell r="D3160" t="str">
            <v>BRONZE SWING CHECK IPS 300#</v>
          </cell>
          <cell r="E3160" t="str">
            <v>670779360089</v>
          </cell>
          <cell r="F3160" t="str">
            <v>CPCK</v>
          </cell>
          <cell r="G3160" t="str">
            <v>BRONZE</v>
          </cell>
          <cell r="H3160">
            <v>265.12</v>
          </cell>
          <cell r="I3160">
            <v>45</v>
          </cell>
          <cell r="J3160">
            <v>40476</v>
          </cell>
          <cell r="K3160" t="str">
            <v>Thailand</v>
          </cell>
          <cell r="L3160" t="str">
            <v>16</v>
          </cell>
          <cell r="M3160" t="str">
            <v>3.8</v>
          </cell>
        </row>
        <row r="3161">
          <cell r="A3161" t="str">
            <v>360 1-1/4</v>
          </cell>
          <cell r="B3161" t="str">
            <v>KITZ</v>
          </cell>
          <cell r="C3161" t="str">
            <v>N</v>
          </cell>
          <cell r="D3161" t="str">
            <v>BRONZE SWING CHECK IPS 300#</v>
          </cell>
          <cell r="E3161" t="str">
            <v>670779360072</v>
          </cell>
          <cell r="F3161" t="str">
            <v>CPCK</v>
          </cell>
          <cell r="G3161" t="str">
            <v>BRONZE</v>
          </cell>
          <cell r="H3161">
            <v>206.04</v>
          </cell>
          <cell r="I3161">
            <v>30</v>
          </cell>
          <cell r="J3161">
            <v>40476</v>
          </cell>
          <cell r="K3161" t="str">
            <v>Thailand</v>
          </cell>
          <cell r="L3161" t="str">
            <v>24</v>
          </cell>
          <cell r="M3161" t="str">
            <v>3.02</v>
          </cell>
        </row>
        <row r="3162">
          <cell r="A3162" t="str">
            <v>360 2</v>
          </cell>
          <cell r="B3162" t="str">
            <v>KITZ</v>
          </cell>
          <cell r="C3162" t="str">
            <v>N</v>
          </cell>
          <cell r="D3162" t="str">
            <v>BRONZE SWING CHECK IPS 300#</v>
          </cell>
          <cell r="E3162" t="str">
            <v>670779360201</v>
          </cell>
          <cell r="F3162" t="str">
            <v>CPCK</v>
          </cell>
          <cell r="G3162" t="str">
            <v>BRONZE</v>
          </cell>
          <cell r="H3162">
            <v>449.74</v>
          </cell>
          <cell r="I3162">
            <v>8</v>
          </cell>
          <cell r="J3162">
            <v>40476</v>
          </cell>
          <cell r="K3162" t="str">
            <v>Thailand</v>
          </cell>
          <cell r="L3162" t="str">
            <v>8</v>
          </cell>
          <cell r="M3162" t="str">
            <v>6</v>
          </cell>
        </row>
        <row r="3163">
          <cell r="A3163" t="str">
            <v>360 3/4</v>
          </cell>
          <cell r="B3163" t="str">
            <v>KITZ</v>
          </cell>
          <cell r="C3163" t="str">
            <v>N</v>
          </cell>
          <cell r="D3163" t="str">
            <v>BRONZE SWING CHECK IPS 300#</v>
          </cell>
          <cell r="E3163" t="str">
            <v>670779360058</v>
          </cell>
          <cell r="F3163" t="str">
            <v>CPCK</v>
          </cell>
          <cell r="G3163" t="str">
            <v>BRONZE</v>
          </cell>
          <cell r="H3163">
            <v>85.09</v>
          </cell>
          <cell r="I3163">
            <v>77</v>
          </cell>
          <cell r="J3163">
            <v>40546</v>
          </cell>
          <cell r="K3163" t="str">
            <v>Thailand</v>
          </cell>
          <cell r="L3163" t="str">
            <v>48</v>
          </cell>
          <cell r="M3163" t="str">
            <v>1.2</v>
          </cell>
        </row>
        <row r="3164">
          <cell r="A3164" t="str">
            <v>204A 1</v>
          </cell>
          <cell r="B3164" t="str">
            <v>KITZ</v>
          </cell>
          <cell r="C3164" t="str">
            <v>N</v>
          </cell>
          <cell r="D3164" t="str">
            <v>BRONZE GATE VALVE IPS NRS</v>
          </cell>
          <cell r="E3164" t="str">
            <v>670779204062</v>
          </cell>
          <cell r="F3164" t="str">
            <v>CPGA</v>
          </cell>
          <cell r="G3164" t="str">
            <v>BRONZE</v>
          </cell>
          <cell r="H3164">
            <v>88.77</v>
          </cell>
          <cell r="I3164">
            <v>97</v>
          </cell>
          <cell r="J3164">
            <v>40476</v>
          </cell>
          <cell r="K3164" t="str">
            <v>Thailand</v>
          </cell>
          <cell r="L3164" t="str">
            <v>40</v>
          </cell>
          <cell r="M3164" t="str">
            <v>1.44</v>
          </cell>
        </row>
        <row r="3165">
          <cell r="A3165" t="str">
            <v>204A 1/2</v>
          </cell>
          <cell r="B3165" t="str">
            <v>KITZ</v>
          </cell>
          <cell r="C3165" t="str">
            <v>N</v>
          </cell>
          <cell r="D3165" t="str">
            <v>BRONZE GATE VALVE IPS NRS</v>
          </cell>
          <cell r="E3165" t="str">
            <v>670779204048</v>
          </cell>
          <cell r="F3165" t="str">
            <v>CPGA</v>
          </cell>
          <cell r="G3165" t="str">
            <v>BRONZE</v>
          </cell>
          <cell r="H3165">
            <v>49.56</v>
          </cell>
          <cell r="I3165">
            <v>256</v>
          </cell>
          <cell r="J3165">
            <v>40476</v>
          </cell>
          <cell r="K3165" t="str">
            <v>Thailand</v>
          </cell>
          <cell r="L3165" t="str">
            <v>80</v>
          </cell>
          <cell r="M3165" t="str">
            <v>0.84</v>
          </cell>
        </row>
        <row r="3166">
          <cell r="A3166" t="str">
            <v>204A 1-1/2</v>
          </cell>
          <cell r="B3166" t="str">
            <v>KITZ</v>
          </cell>
          <cell r="C3166" t="str">
            <v>N</v>
          </cell>
          <cell r="D3166" t="str">
            <v>BRONZE GATE VALVE IPS NRS</v>
          </cell>
          <cell r="E3166" t="str">
            <v>670779204086</v>
          </cell>
          <cell r="F3166" t="str">
            <v>CPGA</v>
          </cell>
          <cell r="G3166" t="str">
            <v>BRONZE</v>
          </cell>
          <cell r="H3166">
            <v>217.45</v>
          </cell>
          <cell r="I3166">
            <v>33</v>
          </cell>
          <cell r="J3166">
            <v>40476</v>
          </cell>
          <cell r="K3166" t="str">
            <v>Thailand</v>
          </cell>
          <cell r="L3166" t="str">
            <v>18</v>
          </cell>
          <cell r="M3166" t="str">
            <v>3.83</v>
          </cell>
        </row>
        <row r="3167">
          <cell r="A3167" t="str">
            <v>204A 1-1/4</v>
          </cell>
          <cell r="B3167" t="str">
            <v>KITZ</v>
          </cell>
          <cell r="C3167" t="str">
            <v>N</v>
          </cell>
          <cell r="D3167" t="str">
            <v>BRONZE GATE VALVE IPS NRS</v>
          </cell>
          <cell r="E3167" t="str">
            <v>670779204079</v>
          </cell>
          <cell r="F3167" t="str">
            <v>CPGA</v>
          </cell>
          <cell r="G3167" t="str">
            <v>BRONZE</v>
          </cell>
          <cell r="H3167">
            <v>148.09</v>
          </cell>
          <cell r="I3167">
            <v>62</v>
          </cell>
          <cell r="J3167">
            <v>40476</v>
          </cell>
          <cell r="K3167" t="str">
            <v>Thailand</v>
          </cell>
          <cell r="L3167" t="str">
            <v>30</v>
          </cell>
          <cell r="M3167" t="str">
            <v>2.42</v>
          </cell>
        </row>
        <row r="3168">
          <cell r="A3168" t="str">
            <v>204A 2</v>
          </cell>
          <cell r="B3168" t="str">
            <v>KITZ</v>
          </cell>
          <cell r="C3168" t="str">
            <v>N</v>
          </cell>
          <cell r="D3168" t="str">
            <v>BRONZE GATE VALVE IPS NRS</v>
          </cell>
          <cell r="E3168" t="str">
            <v>670779204208</v>
          </cell>
          <cell r="F3168" t="str">
            <v>CPGA</v>
          </cell>
          <cell r="G3168" t="str">
            <v>BRONZE</v>
          </cell>
          <cell r="H3168">
            <v>335.93</v>
          </cell>
          <cell r="I3168">
            <v>53</v>
          </cell>
          <cell r="J3168">
            <v>40476</v>
          </cell>
          <cell r="K3168" t="str">
            <v>Thailand</v>
          </cell>
          <cell r="L3168" t="str">
            <v>12</v>
          </cell>
          <cell r="M3168" t="str">
            <v>5.69</v>
          </cell>
        </row>
        <row r="3169">
          <cell r="A3169" t="str">
            <v>204A 3</v>
          </cell>
          <cell r="B3169" t="str">
            <v>KITZ</v>
          </cell>
          <cell r="C3169" t="str">
            <v>N</v>
          </cell>
          <cell r="D3169" t="str">
            <v>BRONZE GATE VALVE IPS NRS</v>
          </cell>
          <cell r="E3169" t="str">
            <v>670779204307</v>
          </cell>
          <cell r="F3169" t="str">
            <v>CPGA</v>
          </cell>
          <cell r="G3169" t="str">
            <v>BRONZE</v>
          </cell>
          <cell r="H3169">
            <v>901.03</v>
          </cell>
          <cell r="I3169">
            <v>3</v>
          </cell>
          <cell r="J3169">
            <v>40476</v>
          </cell>
          <cell r="K3169" t="str">
            <v>Thailand</v>
          </cell>
          <cell r="L3169" t="str">
            <v>4</v>
          </cell>
          <cell r="M3169" t="str">
            <v>17.4</v>
          </cell>
        </row>
        <row r="3170">
          <cell r="A3170" t="str">
            <v>204A 3/4</v>
          </cell>
          <cell r="B3170" t="str">
            <v>KITZ</v>
          </cell>
          <cell r="C3170" t="str">
            <v>N</v>
          </cell>
          <cell r="D3170" t="str">
            <v>BRONZE GATE VALVE IPS NRS</v>
          </cell>
          <cell r="E3170" t="str">
            <v>670779204055</v>
          </cell>
          <cell r="F3170" t="str">
            <v>CPGA</v>
          </cell>
          <cell r="G3170" t="str">
            <v>BRONZE</v>
          </cell>
          <cell r="H3170">
            <v>66.52</v>
          </cell>
          <cell r="I3170">
            <v>128</v>
          </cell>
          <cell r="J3170">
            <v>40476</v>
          </cell>
          <cell r="K3170" t="str">
            <v>Thailand</v>
          </cell>
          <cell r="L3170" t="str">
            <v>60</v>
          </cell>
          <cell r="M3170" t="str">
            <v>1.21</v>
          </cell>
        </row>
        <row r="3171">
          <cell r="A3171" t="str">
            <v>204A 3/8</v>
          </cell>
          <cell r="B3171" t="str">
            <v>KITZ</v>
          </cell>
          <cell r="C3171" t="str">
            <v>N</v>
          </cell>
          <cell r="D3171" t="str">
            <v>BRONZE GATE VALVE IPS NRS</v>
          </cell>
          <cell r="E3171" t="str">
            <v>670779204031</v>
          </cell>
          <cell r="F3171" t="str">
            <v>CPGA</v>
          </cell>
          <cell r="G3171" t="str">
            <v>BRONZE</v>
          </cell>
          <cell r="H3171">
            <v>49.56</v>
          </cell>
          <cell r="I3171">
            <v>65</v>
          </cell>
          <cell r="J3171">
            <v>40476</v>
          </cell>
          <cell r="K3171" t="str">
            <v>Thailand</v>
          </cell>
          <cell r="L3171" t="str">
            <v>120</v>
          </cell>
          <cell r="M3171" t="str">
            <v>0.68</v>
          </cell>
        </row>
        <row r="3172">
          <cell r="A3172" t="str">
            <v>208A 1</v>
          </cell>
          <cell r="B3172" t="str">
            <v>KITZ</v>
          </cell>
          <cell r="C3172" t="str">
            <v>N</v>
          </cell>
          <cell r="D3172" t="str">
            <v>BRONZE GATE VALVE IPS ISRS</v>
          </cell>
          <cell r="E3172" t="str">
            <v>670779208060</v>
          </cell>
          <cell r="F3172" t="str">
            <v>CPGA</v>
          </cell>
          <cell r="G3172" t="str">
            <v>BRONZE</v>
          </cell>
          <cell r="H3172">
            <v>95.14</v>
          </cell>
          <cell r="I3172">
            <v>360</v>
          </cell>
          <cell r="J3172">
            <v>40476</v>
          </cell>
          <cell r="K3172" t="str">
            <v>Thailand</v>
          </cell>
          <cell r="L3172" t="str">
            <v>24</v>
          </cell>
          <cell r="M3172" t="str">
            <v>1.94</v>
          </cell>
        </row>
        <row r="3173">
          <cell r="A3173" t="str">
            <v>208A 1/2</v>
          </cell>
          <cell r="B3173" t="str">
            <v>KITZ</v>
          </cell>
          <cell r="C3173" t="str">
            <v>N</v>
          </cell>
          <cell r="D3173" t="str">
            <v>BRONZE GATE VALVE IPS ISRS</v>
          </cell>
          <cell r="E3173" t="str">
            <v>670779208046</v>
          </cell>
          <cell r="F3173" t="str">
            <v>CPGA</v>
          </cell>
          <cell r="G3173" t="str">
            <v>BRONZE</v>
          </cell>
          <cell r="H3173">
            <v>67.31</v>
          </cell>
          <cell r="I3173">
            <v>33</v>
          </cell>
          <cell r="J3173">
            <v>40476</v>
          </cell>
          <cell r="K3173" t="str">
            <v>Thailand</v>
          </cell>
          <cell r="L3173" t="str">
            <v>48</v>
          </cell>
          <cell r="M3173" t="str">
            <v>0.97</v>
          </cell>
        </row>
        <row r="3174">
          <cell r="A3174" t="str">
            <v>208A 1-1/2</v>
          </cell>
          <cell r="B3174" t="str">
            <v>KITZ</v>
          </cell>
          <cell r="C3174" t="str">
            <v>N</v>
          </cell>
          <cell r="D3174" t="str">
            <v>BRONZE GATE VALVE IPS ISRS</v>
          </cell>
          <cell r="E3174" t="str">
            <v>670779208084</v>
          </cell>
          <cell r="F3174" t="str">
            <v>CPGA</v>
          </cell>
          <cell r="G3174" t="str">
            <v>BRONZE</v>
          </cell>
          <cell r="H3174">
            <v>164.41</v>
          </cell>
          <cell r="I3174">
            <v>2</v>
          </cell>
          <cell r="J3174">
            <v>40476</v>
          </cell>
          <cell r="K3174" t="str">
            <v>Thailand</v>
          </cell>
          <cell r="L3174" t="str">
            <v>12</v>
          </cell>
          <cell r="M3174" t="str">
            <v>3.95</v>
          </cell>
        </row>
        <row r="3175">
          <cell r="A3175" t="str">
            <v>208A 1-1/4</v>
          </cell>
          <cell r="B3175" t="str">
            <v>KITZ</v>
          </cell>
          <cell r="C3175" t="str">
            <v>N</v>
          </cell>
          <cell r="D3175" t="str">
            <v>BRONZE GATE VALVE IPS ISRS</v>
          </cell>
          <cell r="E3175" t="str">
            <v>670779208077</v>
          </cell>
          <cell r="F3175" t="str">
            <v>CPGA</v>
          </cell>
          <cell r="G3175" t="str">
            <v>BRONZE</v>
          </cell>
          <cell r="H3175">
            <v>144.75</v>
          </cell>
          <cell r="I3175">
            <v>16</v>
          </cell>
          <cell r="J3175">
            <v>40476</v>
          </cell>
          <cell r="K3175" t="str">
            <v>Thailand</v>
          </cell>
          <cell r="L3175" t="str">
            <v>25</v>
          </cell>
          <cell r="M3175" t="str">
            <v>2.73</v>
          </cell>
        </row>
        <row r="3176">
          <cell r="A3176" t="str">
            <v>208A 2-1/2</v>
          </cell>
          <cell r="B3176" t="str">
            <v>KITZ</v>
          </cell>
          <cell r="C3176" t="str">
            <v>N</v>
          </cell>
          <cell r="D3176" t="str">
            <v>BRONZE GATE VALVE IPS ISRS</v>
          </cell>
          <cell r="E3176" t="str">
            <v>670779208251</v>
          </cell>
          <cell r="F3176" t="str">
            <v>CPGA</v>
          </cell>
          <cell r="G3176" t="str">
            <v>BRONZE</v>
          </cell>
          <cell r="H3176">
            <v>490.6</v>
          </cell>
          <cell r="I3176">
            <v>21</v>
          </cell>
          <cell r="J3176">
            <v>40476</v>
          </cell>
          <cell r="K3176" t="str">
            <v>Thailand</v>
          </cell>
          <cell r="L3176" t="str">
            <v>6</v>
          </cell>
          <cell r="M3176" t="str">
            <v>11.9</v>
          </cell>
        </row>
        <row r="3177">
          <cell r="A3177" t="str">
            <v>208A 3/8</v>
          </cell>
          <cell r="B3177" t="str">
            <v>KITZ</v>
          </cell>
          <cell r="C3177" t="str">
            <v>N</v>
          </cell>
          <cell r="D3177" t="str">
            <v>BRONZE GATE VALVE IPS ISRS</v>
          </cell>
          <cell r="E3177" t="str">
            <v>670779208039</v>
          </cell>
          <cell r="F3177" t="str">
            <v>CPGA</v>
          </cell>
          <cell r="G3177" t="str">
            <v>BRONZE</v>
          </cell>
          <cell r="H3177">
            <v>35.61</v>
          </cell>
          <cell r="I3177">
            <v>729</v>
          </cell>
          <cell r="J3177">
            <v>40476</v>
          </cell>
          <cell r="K3177" t="str">
            <v>Thailand</v>
          </cell>
          <cell r="L3177" t="str">
            <v>80</v>
          </cell>
          <cell r="M3177" t="str">
            <v>0.88</v>
          </cell>
        </row>
        <row r="3178">
          <cell r="A3178" t="str">
            <v>280 1/2</v>
          </cell>
          <cell r="B3178" t="str">
            <v>KITZ</v>
          </cell>
          <cell r="C3178" t="str">
            <v>N</v>
          </cell>
          <cell r="D3178" t="str">
            <v>BRONZE GATE VALVE IPS NRS</v>
          </cell>
          <cell r="E3178" t="str">
            <v>670779284040</v>
          </cell>
          <cell r="F3178" t="str">
            <v>CPGA</v>
          </cell>
          <cell r="G3178" t="str">
            <v>BRONZE</v>
          </cell>
          <cell r="H3178">
            <v>66.73</v>
          </cell>
          <cell r="I3178">
            <v>181</v>
          </cell>
          <cell r="J3178">
            <v>40546</v>
          </cell>
          <cell r="K3178" t="str">
            <v>Thailand</v>
          </cell>
          <cell r="L3178" t="str">
            <v>120</v>
          </cell>
          <cell r="M3178" t="str">
            <v>0.77</v>
          </cell>
        </row>
        <row r="3179">
          <cell r="A3179" t="str">
            <v>280 1/4</v>
          </cell>
          <cell r="B3179" t="str">
            <v>KITZ</v>
          </cell>
          <cell r="C3179" t="str">
            <v>N</v>
          </cell>
          <cell r="D3179" t="str">
            <v>BRONZE GATE VALVE IPS NRS</v>
          </cell>
          <cell r="E3179" t="str">
            <v>670779284026</v>
          </cell>
          <cell r="F3179" t="str">
            <v>CPGA</v>
          </cell>
          <cell r="G3179" t="str">
            <v>BRONZE</v>
          </cell>
          <cell r="H3179">
            <v>45.06</v>
          </cell>
          <cell r="I3179">
            <v>160</v>
          </cell>
          <cell r="J3179">
            <v>40546</v>
          </cell>
          <cell r="K3179" t="str">
            <v>Thailand</v>
          </cell>
          <cell r="L3179" t="str">
            <v>120</v>
          </cell>
          <cell r="M3179" t="str">
            <v>0.71</v>
          </cell>
        </row>
        <row r="3180">
          <cell r="A3180" t="str">
            <v>280 1-1/2</v>
          </cell>
          <cell r="B3180" t="str">
            <v>KITZ</v>
          </cell>
          <cell r="C3180" t="str">
            <v>N</v>
          </cell>
          <cell r="D3180" t="str">
            <v>BRONZE GATE VALVE IPS NRS</v>
          </cell>
          <cell r="E3180" t="str">
            <v>670779284088</v>
          </cell>
          <cell r="F3180" t="str">
            <v>CPGA</v>
          </cell>
          <cell r="G3180" t="str">
            <v>BRONZE</v>
          </cell>
          <cell r="H3180">
            <v>158.79</v>
          </cell>
          <cell r="I3180">
            <v>58</v>
          </cell>
          <cell r="J3180">
            <v>40476</v>
          </cell>
          <cell r="K3180" t="str">
            <v>Thailand</v>
          </cell>
          <cell r="L3180" t="str">
            <v>25</v>
          </cell>
          <cell r="M3180" t="str">
            <v>3.53</v>
          </cell>
        </row>
        <row r="3181">
          <cell r="A3181" t="str">
            <v>280 2</v>
          </cell>
          <cell r="B3181" t="str">
            <v>KITZ</v>
          </cell>
          <cell r="C3181" t="str">
            <v>N</v>
          </cell>
          <cell r="D3181" t="str">
            <v>BRONZE GATE VALVE IPS NRS</v>
          </cell>
          <cell r="E3181" t="str">
            <v>670779284200</v>
          </cell>
          <cell r="F3181" t="str">
            <v>CPGA</v>
          </cell>
          <cell r="G3181" t="str">
            <v>BRONZE</v>
          </cell>
          <cell r="H3181">
            <v>211.42</v>
          </cell>
          <cell r="I3181">
            <v>148</v>
          </cell>
          <cell r="J3181">
            <v>40476</v>
          </cell>
          <cell r="K3181" t="str">
            <v>Thailand</v>
          </cell>
          <cell r="L3181" t="str">
            <v>8</v>
          </cell>
          <cell r="M3181" t="str">
            <v>5.36</v>
          </cell>
        </row>
        <row r="3182">
          <cell r="A3182" t="str">
            <v>280 2-1/2</v>
          </cell>
          <cell r="B3182" t="str">
            <v>KITZ</v>
          </cell>
          <cell r="C3182" t="str">
            <v>N</v>
          </cell>
          <cell r="D3182" t="str">
            <v>BRONZE GATE VALVE IPS NRS</v>
          </cell>
          <cell r="E3182" t="str">
            <v>670779284255</v>
          </cell>
          <cell r="F3182" t="str">
            <v>CPGA</v>
          </cell>
          <cell r="G3182" t="str">
            <v>BRONZE</v>
          </cell>
          <cell r="H3182">
            <v>494.05</v>
          </cell>
          <cell r="I3182">
            <v>0</v>
          </cell>
          <cell r="J3182">
            <v>40476</v>
          </cell>
          <cell r="K3182" t="str">
            <v>Thailand</v>
          </cell>
          <cell r="L3182" t="str">
            <v>8</v>
          </cell>
          <cell r="M3182" t="str">
            <v>12.15</v>
          </cell>
        </row>
        <row r="3183">
          <cell r="A3183" t="str">
            <v>280 3/4</v>
          </cell>
          <cell r="B3183" t="str">
            <v>KITZ</v>
          </cell>
          <cell r="C3183" t="str">
            <v>N</v>
          </cell>
          <cell r="D3183" t="str">
            <v>BRONZE GATE VALVE IPS NRS</v>
          </cell>
          <cell r="E3183" t="str">
            <v>670779284057</v>
          </cell>
          <cell r="F3183" t="str">
            <v>CPGA</v>
          </cell>
          <cell r="G3183" t="str">
            <v>BRONZE</v>
          </cell>
          <cell r="H3183">
            <v>72.48</v>
          </cell>
          <cell r="I3183">
            <v>39</v>
          </cell>
          <cell r="J3183">
            <v>40546</v>
          </cell>
          <cell r="K3183" t="str">
            <v>Thailand</v>
          </cell>
          <cell r="L3183" t="str">
            <v>80</v>
          </cell>
          <cell r="M3183" t="str">
            <v>1.17</v>
          </cell>
        </row>
        <row r="3184">
          <cell r="A3184" t="str">
            <v>280 3/8</v>
          </cell>
          <cell r="B3184" t="str">
            <v>KITZ</v>
          </cell>
          <cell r="C3184" t="str">
            <v>N</v>
          </cell>
          <cell r="D3184" t="str">
            <v>BRONZE GATE VALVE IPS NRS</v>
          </cell>
          <cell r="E3184" t="str">
            <v>670779284033</v>
          </cell>
          <cell r="F3184" t="str">
            <v>CPGA</v>
          </cell>
          <cell r="G3184" t="str">
            <v>BRONZE</v>
          </cell>
          <cell r="H3184">
            <v>45.06</v>
          </cell>
          <cell r="I3184">
            <v>597</v>
          </cell>
          <cell r="J3184">
            <v>40546</v>
          </cell>
          <cell r="K3184" t="str">
            <v>Thailand</v>
          </cell>
          <cell r="L3184" t="str">
            <v>120</v>
          </cell>
          <cell r="M3184" t="str">
            <v>0.66</v>
          </cell>
        </row>
        <row r="3185">
          <cell r="A3185" t="str">
            <v>298 1</v>
          </cell>
          <cell r="B3185" t="str">
            <v>KITZ</v>
          </cell>
          <cell r="C3185" t="str">
            <v>N</v>
          </cell>
          <cell r="D3185" t="str">
            <v>BRONZE GATE UNION BONNET RS</v>
          </cell>
          <cell r="E3185" t="str">
            <v>670779298061</v>
          </cell>
          <cell r="F3185" t="str">
            <v>CPGA</v>
          </cell>
          <cell r="G3185" t="str">
            <v>BRONZE</v>
          </cell>
          <cell r="H3185">
            <v>181.65</v>
          </cell>
          <cell r="I3185">
            <v>43</v>
          </cell>
          <cell r="J3185">
            <v>40476</v>
          </cell>
          <cell r="K3185" t="str">
            <v>Thailand</v>
          </cell>
          <cell r="L3185" t="str">
            <v>24</v>
          </cell>
          <cell r="M3185" t="str">
            <v>2.2</v>
          </cell>
        </row>
        <row r="3186">
          <cell r="A3186" t="str">
            <v>298 1/2</v>
          </cell>
          <cell r="B3186" t="str">
            <v>KITZ</v>
          </cell>
          <cell r="C3186" t="str">
            <v>N</v>
          </cell>
          <cell r="D3186" t="str">
            <v>BRONZE GATE UNION BONNET RS</v>
          </cell>
          <cell r="E3186" t="str">
            <v>670779298047</v>
          </cell>
          <cell r="F3186" t="str">
            <v>CPGA</v>
          </cell>
          <cell r="G3186" t="str">
            <v>BRONZE</v>
          </cell>
          <cell r="H3186">
            <v>114.11</v>
          </cell>
          <cell r="I3186">
            <v>193</v>
          </cell>
          <cell r="J3186">
            <v>40546</v>
          </cell>
          <cell r="K3186" t="str">
            <v>Thailand</v>
          </cell>
          <cell r="L3186" t="str">
            <v>48</v>
          </cell>
          <cell r="M3186" t="str">
            <v>1.12</v>
          </cell>
        </row>
        <row r="3187">
          <cell r="A3187" t="str">
            <v>298 1-1/2</v>
          </cell>
          <cell r="B3187" t="str">
            <v>KITZ</v>
          </cell>
          <cell r="C3187" t="str">
            <v>N</v>
          </cell>
          <cell r="D3187" t="str">
            <v>BRONZE GATE UNION BONNET RS</v>
          </cell>
          <cell r="E3187" t="str">
            <v>670779298085</v>
          </cell>
          <cell r="F3187" t="str">
            <v>CPGA</v>
          </cell>
          <cell r="G3187" t="str">
            <v>BRONZE</v>
          </cell>
          <cell r="H3187">
            <v>419.09</v>
          </cell>
          <cell r="I3187">
            <v>67</v>
          </cell>
          <cell r="J3187">
            <v>40476</v>
          </cell>
          <cell r="K3187" t="str">
            <v>Thailand</v>
          </cell>
          <cell r="L3187" t="str">
            <v>12</v>
          </cell>
          <cell r="M3187" t="str">
            <v>4.42</v>
          </cell>
        </row>
        <row r="3188">
          <cell r="A3188" t="str">
            <v>298 1-1/4</v>
          </cell>
          <cell r="B3188" t="str">
            <v>KITZ</v>
          </cell>
          <cell r="C3188" t="str">
            <v>N</v>
          </cell>
          <cell r="D3188" t="str">
            <v>BRONZE GATE UNION BONNET RS</v>
          </cell>
          <cell r="E3188" t="str">
            <v>670779298078</v>
          </cell>
          <cell r="F3188" t="str">
            <v>CPGA</v>
          </cell>
          <cell r="G3188" t="str">
            <v>BRONZE</v>
          </cell>
          <cell r="H3188">
            <v>364.43</v>
          </cell>
          <cell r="I3188">
            <v>69</v>
          </cell>
          <cell r="J3188">
            <v>40476</v>
          </cell>
          <cell r="K3188" t="str">
            <v>Thailand</v>
          </cell>
          <cell r="L3188" t="str">
            <v>25</v>
          </cell>
          <cell r="M3188" t="str">
            <v>3.32</v>
          </cell>
        </row>
        <row r="3189">
          <cell r="A3189" t="str">
            <v>298 2</v>
          </cell>
          <cell r="B3189" t="str">
            <v>KITZ</v>
          </cell>
          <cell r="C3189" t="str">
            <v>N</v>
          </cell>
          <cell r="D3189" t="str">
            <v>BRONZE GATE UNION BONNET RS</v>
          </cell>
          <cell r="E3189" t="str">
            <v>670779298207</v>
          </cell>
          <cell r="F3189" t="str">
            <v>CPGA</v>
          </cell>
          <cell r="G3189" t="str">
            <v>BRONZE</v>
          </cell>
          <cell r="H3189">
            <v>487.99</v>
          </cell>
          <cell r="I3189">
            <v>54</v>
          </cell>
          <cell r="J3189">
            <v>40476</v>
          </cell>
          <cell r="K3189" t="str">
            <v>Thailand</v>
          </cell>
          <cell r="L3189" t="str">
            <v>8</v>
          </cell>
          <cell r="M3189" t="str">
            <v>6.72</v>
          </cell>
        </row>
        <row r="3190">
          <cell r="A3190" t="str">
            <v>298 3/4</v>
          </cell>
          <cell r="B3190" t="str">
            <v>KITZ</v>
          </cell>
          <cell r="C3190" t="str">
            <v>N</v>
          </cell>
          <cell r="D3190" t="str">
            <v>BRONZE GATE UNION BONNET RS</v>
          </cell>
          <cell r="E3190" t="str">
            <v>670779298054</v>
          </cell>
          <cell r="F3190" t="str">
            <v>CPGA</v>
          </cell>
          <cell r="G3190" t="str">
            <v>BRONZE</v>
          </cell>
          <cell r="H3190">
            <v>138.22999999999999</v>
          </cell>
          <cell r="I3190">
            <v>73</v>
          </cell>
          <cell r="J3190">
            <v>40546</v>
          </cell>
          <cell r="K3190" t="str">
            <v>Thailand</v>
          </cell>
          <cell r="L3190" t="str">
            <v>36</v>
          </cell>
          <cell r="M3190" t="str">
            <v>1.53</v>
          </cell>
        </row>
        <row r="3191">
          <cell r="A3191" t="str">
            <v>318A 1</v>
          </cell>
          <cell r="B3191" t="str">
            <v>KITZ</v>
          </cell>
          <cell r="C3191" t="str">
            <v>N</v>
          </cell>
          <cell r="D3191" t="str">
            <v>BRONZE GATE VALVE IPS 300#</v>
          </cell>
          <cell r="E3191" t="str">
            <v>670779318066</v>
          </cell>
          <cell r="F3191" t="str">
            <v>CPGA</v>
          </cell>
          <cell r="G3191" t="str">
            <v>BRONZE</v>
          </cell>
          <cell r="H3191">
            <v>218.19</v>
          </cell>
          <cell r="I3191">
            <v>19</v>
          </cell>
          <cell r="J3191">
            <v>40476</v>
          </cell>
          <cell r="K3191" t="str">
            <v>Thailand</v>
          </cell>
          <cell r="L3191" t="str">
            <v>25</v>
          </cell>
          <cell r="M3191" t="str">
            <v>3.03</v>
          </cell>
        </row>
        <row r="3192">
          <cell r="A3192" t="str">
            <v>318A 1/2</v>
          </cell>
          <cell r="B3192" t="str">
            <v>KITZ</v>
          </cell>
          <cell r="C3192" t="str">
            <v>N</v>
          </cell>
          <cell r="D3192" t="str">
            <v>BRONZE GATE VALVE IPS 300#</v>
          </cell>
          <cell r="E3192" t="str">
            <v>670779318042</v>
          </cell>
          <cell r="F3192" t="str">
            <v>CPGA</v>
          </cell>
          <cell r="G3192" t="str">
            <v>BRONZE</v>
          </cell>
          <cell r="H3192">
            <v>138.13999999999999</v>
          </cell>
          <cell r="I3192">
            <v>78</v>
          </cell>
          <cell r="J3192">
            <v>40476</v>
          </cell>
          <cell r="K3192" t="str">
            <v>Thailand</v>
          </cell>
          <cell r="L3192" t="str">
            <v>60</v>
          </cell>
          <cell r="M3192" t="str">
            <v>1.26</v>
          </cell>
        </row>
        <row r="3193">
          <cell r="A3193" t="str">
            <v>318A 1-1/2</v>
          </cell>
          <cell r="B3193" t="str">
            <v>KITZ</v>
          </cell>
          <cell r="C3193" t="str">
            <v>N</v>
          </cell>
          <cell r="D3193" t="str">
            <v>BRONZE GATE VALVE IPS 300#</v>
          </cell>
          <cell r="E3193" t="str">
            <v>670779318080</v>
          </cell>
          <cell r="F3193" t="str">
            <v>CPGA</v>
          </cell>
          <cell r="G3193" t="str">
            <v>BRONZE</v>
          </cell>
          <cell r="H3193">
            <v>566.73</v>
          </cell>
          <cell r="I3193">
            <v>41</v>
          </cell>
          <cell r="J3193">
            <v>40476</v>
          </cell>
          <cell r="K3193" t="str">
            <v>Thailand</v>
          </cell>
          <cell r="L3193" t="str">
            <v>8</v>
          </cell>
          <cell r="M3193" t="str">
            <v>6.04</v>
          </cell>
        </row>
        <row r="3194">
          <cell r="A3194" t="str">
            <v>318A 1-1/4</v>
          </cell>
          <cell r="B3194" t="str">
            <v>KITZ</v>
          </cell>
          <cell r="C3194" t="str">
            <v>N</v>
          </cell>
          <cell r="D3194" t="str">
            <v>BRONZE GATE VALVE IPS 300#</v>
          </cell>
          <cell r="E3194" t="str">
            <v>670779318073</v>
          </cell>
          <cell r="F3194" t="str">
            <v>CPGA</v>
          </cell>
          <cell r="G3194" t="str">
            <v>BRONZE</v>
          </cell>
          <cell r="H3194">
            <v>372.69</v>
          </cell>
          <cell r="I3194">
            <v>26</v>
          </cell>
          <cell r="J3194">
            <v>40476</v>
          </cell>
          <cell r="K3194" t="str">
            <v>Thailand</v>
          </cell>
          <cell r="L3194" t="str">
            <v>18</v>
          </cell>
          <cell r="M3194" t="str">
            <v>7.54</v>
          </cell>
        </row>
        <row r="3195">
          <cell r="A3195" t="str">
            <v>318A 2</v>
          </cell>
          <cell r="B3195" t="str">
            <v>KITZ</v>
          </cell>
          <cell r="C3195" t="str">
            <v>N</v>
          </cell>
          <cell r="D3195" t="str">
            <v>BRONZE GATE VALVE IPS 300#</v>
          </cell>
          <cell r="E3195" t="str">
            <v>670779318202</v>
          </cell>
          <cell r="F3195" t="str">
            <v>CPGA</v>
          </cell>
          <cell r="G3195" t="str">
            <v>BRONZE</v>
          </cell>
          <cell r="H3195">
            <v>712.66</v>
          </cell>
          <cell r="I3195">
            <v>31</v>
          </cell>
          <cell r="J3195">
            <v>40476</v>
          </cell>
          <cell r="K3195" t="str">
            <v>Thailand</v>
          </cell>
          <cell r="L3195" t="str">
            <v>8</v>
          </cell>
          <cell r="M3195" t="str">
            <v>16.54</v>
          </cell>
        </row>
        <row r="3196">
          <cell r="A3196" t="str">
            <v>318A 3/4</v>
          </cell>
          <cell r="B3196" t="str">
            <v>KITZ</v>
          </cell>
          <cell r="C3196" t="str">
            <v>N</v>
          </cell>
          <cell r="D3196" t="str">
            <v>BRONZE GATE VALVE IPS 300#</v>
          </cell>
          <cell r="E3196" t="str">
            <v>670779318059</v>
          </cell>
          <cell r="F3196" t="str">
            <v>CPGA</v>
          </cell>
          <cell r="G3196" t="str">
            <v>BRONZE</v>
          </cell>
          <cell r="H3196">
            <v>173.55</v>
          </cell>
          <cell r="I3196">
            <v>8</v>
          </cell>
          <cell r="J3196">
            <v>40476</v>
          </cell>
          <cell r="K3196" t="str">
            <v>Thailand</v>
          </cell>
          <cell r="L3196" t="str">
            <v>24</v>
          </cell>
          <cell r="M3196" t="str">
            <v>1.78</v>
          </cell>
        </row>
        <row r="3197">
          <cell r="A3197" t="str">
            <v>210 1-1/4</v>
          </cell>
          <cell r="B3197" t="str">
            <v>KITZ</v>
          </cell>
          <cell r="C3197" t="str">
            <v>N</v>
          </cell>
          <cell r="D3197" t="str">
            <v>BRONZE GLOBE VALVE IPS</v>
          </cell>
          <cell r="E3197" t="str">
            <v>670779210070</v>
          </cell>
          <cell r="F3197" t="str">
            <v>CPGL</v>
          </cell>
          <cell r="G3197" t="str">
            <v>BRONZE</v>
          </cell>
          <cell r="H3197">
            <v>53.04</v>
          </cell>
          <cell r="I3197">
            <v>566</v>
          </cell>
          <cell r="J3197">
            <v>40476</v>
          </cell>
          <cell r="K3197" t="str">
            <v>Thailand</v>
          </cell>
          <cell r="L3197" t="str">
            <v>40</v>
          </cell>
          <cell r="M3197" t="str">
            <v>1.64</v>
          </cell>
        </row>
        <row r="3198">
          <cell r="A3198" t="str">
            <v>210 2-1/2</v>
          </cell>
          <cell r="B3198" t="str">
            <v>KITZ</v>
          </cell>
          <cell r="C3198" t="str">
            <v>N</v>
          </cell>
          <cell r="D3198" t="str">
            <v>BRONZE GLOBE VALVE IPS</v>
          </cell>
          <cell r="E3198" t="str">
            <v>670779210254</v>
          </cell>
          <cell r="F3198" t="str">
            <v>CPGL</v>
          </cell>
          <cell r="G3198" t="str">
            <v>BRONZE</v>
          </cell>
          <cell r="H3198">
            <v>183.24</v>
          </cell>
          <cell r="I3198">
            <v>213</v>
          </cell>
          <cell r="J3198">
            <v>40476</v>
          </cell>
          <cell r="K3198" t="str">
            <v>Japan</v>
          </cell>
          <cell r="L3198" t="str">
            <v>15</v>
          </cell>
          <cell r="M3198" t="str">
            <v>6.05</v>
          </cell>
        </row>
        <row r="3199">
          <cell r="A3199" t="str">
            <v>210 3/4</v>
          </cell>
          <cell r="B3199" t="str">
            <v>KITZ</v>
          </cell>
          <cell r="C3199" t="str">
            <v>N</v>
          </cell>
          <cell r="D3199" t="str">
            <v>BRONZE GLOBE VALVE IPS</v>
          </cell>
          <cell r="E3199" t="str">
            <v>670779210056</v>
          </cell>
          <cell r="F3199" t="str">
            <v>CPGL</v>
          </cell>
          <cell r="G3199" t="str">
            <v>BRONZE</v>
          </cell>
          <cell r="H3199">
            <v>23.93</v>
          </cell>
          <cell r="I3199">
            <v>1173</v>
          </cell>
          <cell r="J3199">
            <v>40546</v>
          </cell>
          <cell r="K3199" t="str">
            <v>Thailand</v>
          </cell>
          <cell r="L3199" t="str">
            <v>84</v>
          </cell>
          <cell r="M3199" t="str">
            <v>0.68</v>
          </cell>
        </row>
        <row r="3200">
          <cell r="A3200" t="str">
            <v>210 3/8</v>
          </cell>
          <cell r="B3200" t="str">
            <v>KITZ</v>
          </cell>
          <cell r="C3200" t="str">
            <v>N</v>
          </cell>
          <cell r="D3200" t="str">
            <v>BRONZE GLOBE VALVE IPS</v>
          </cell>
          <cell r="E3200" t="str">
            <v>670779210032</v>
          </cell>
          <cell r="F3200" t="str">
            <v>CPGL</v>
          </cell>
          <cell r="G3200" t="str">
            <v>BRONZE</v>
          </cell>
          <cell r="H3200">
            <v>17.829999999999998</v>
          </cell>
          <cell r="I3200">
            <v>326</v>
          </cell>
          <cell r="J3200">
            <v>40546</v>
          </cell>
          <cell r="K3200" t="str">
            <v>Thailand</v>
          </cell>
          <cell r="L3200" t="str">
            <v>120</v>
          </cell>
          <cell r="M3200" t="str">
            <v>0.42</v>
          </cell>
        </row>
        <row r="3201">
          <cell r="A3201" t="str">
            <v>211 1/2</v>
          </cell>
          <cell r="B3201" t="str">
            <v>KITZ</v>
          </cell>
          <cell r="C3201" t="str">
            <v>N</v>
          </cell>
          <cell r="D3201" t="str">
            <v>BRONZE GLOBE VALVE IPS</v>
          </cell>
          <cell r="E3201" t="str">
            <v>670779211046</v>
          </cell>
          <cell r="F3201" t="str">
            <v>CPGL</v>
          </cell>
          <cell r="G3201" t="str">
            <v>BRONZE</v>
          </cell>
          <cell r="H3201">
            <v>41.33</v>
          </cell>
          <cell r="I3201">
            <v>632</v>
          </cell>
          <cell r="J3201">
            <v>40546</v>
          </cell>
          <cell r="K3201" t="str">
            <v>DNO</v>
          </cell>
          <cell r="L3201" t="str">
            <v>60</v>
          </cell>
          <cell r="M3201" t="str">
            <v>0.56</v>
          </cell>
        </row>
        <row r="3202">
          <cell r="A3202" t="str">
            <v>211 1-1/2</v>
          </cell>
          <cell r="B3202" t="str">
            <v>KITZ</v>
          </cell>
          <cell r="C3202" t="str">
            <v>N</v>
          </cell>
          <cell r="D3202" t="str">
            <v>BRONZE GLOBE VALVE IPS</v>
          </cell>
          <cell r="E3202" t="str">
            <v>670779211084</v>
          </cell>
          <cell r="F3202" t="str">
            <v>CPGL</v>
          </cell>
          <cell r="G3202" t="str">
            <v>BRONZE</v>
          </cell>
          <cell r="H3202">
            <v>172.93</v>
          </cell>
          <cell r="I3202">
            <v>0</v>
          </cell>
          <cell r="J3202">
            <v>40476</v>
          </cell>
          <cell r="K3202" t="str">
            <v>DNO</v>
          </cell>
          <cell r="L3202" t="str">
            <v>16</v>
          </cell>
          <cell r="M3202" t="str">
            <v>3.62</v>
          </cell>
        </row>
        <row r="3203">
          <cell r="A3203" t="str">
            <v>211 1-1/4</v>
          </cell>
          <cell r="B3203" t="str">
            <v>KITZ</v>
          </cell>
          <cell r="C3203" t="str">
            <v>N</v>
          </cell>
          <cell r="D3203" t="str">
            <v>BRONZE GLOBE VALVE IPS</v>
          </cell>
          <cell r="E3203" t="str">
            <v>670779211077</v>
          </cell>
          <cell r="F3203" t="str">
            <v>CPGL</v>
          </cell>
          <cell r="G3203" t="str">
            <v>BRONZE</v>
          </cell>
          <cell r="H3203">
            <v>121.24</v>
          </cell>
          <cell r="I3203">
            <v>290</v>
          </cell>
          <cell r="J3203">
            <v>40476</v>
          </cell>
          <cell r="K3203" t="str">
            <v>DNO</v>
          </cell>
          <cell r="L3203" t="str">
            <v>28</v>
          </cell>
          <cell r="M3203" t="str">
            <v>2.71</v>
          </cell>
        </row>
        <row r="3204">
          <cell r="A3204" t="str">
            <v>211 3/4</v>
          </cell>
          <cell r="B3204" t="str">
            <v>KITZ</v>
          </cell>
          <cell r="C3204" t="str">
            <v>N</v>
          </cell>
          <cell r="D3204" t="str">
            <v>BRONZE GLOBE VALVE IPS</v>
          </cell>
          <cell r="E3204" t="str">
            <v>670779211053</v>
          </cell>
          <cell r="F3204" t="str">
            <v>CPGL</v>
          </cell>
          <cell r="G3204" t="str">
            <v>BRONZE</v>
          </cell>
          <cell r="H3204">
            <v>51.93</v>
          </cell>
          <cell r="I3204">
            <v>131</v>
          </cell>
          <cell r="J3204">
            <v>40546</v>
          </cell>
          <cell r="K3204" t="str">
            <v>DNO</v>
          </cell>
          <cell r="L3204" t="str">
            <v>28</v>
          </cell>
          <cell r="M3204" t="str">
            <v>1</v>
          </cell>
        </row>
        <row r="3205">
          <cell r="A3205" t="str">
            <v>211 3/8</v>
          </cell>
          <cell r="B3205" t="str">
            <v>KITZ</v>
          </cell>
          <cell r="C3205" t="str">
            <v>N</v>
          </cell>
          <cell r="D3205" t="str">
            <v>BRONZE GLOBE VALVE IPS</v>
          </cell>
          <cell r="E3205" t="str">
            <v>670779211039</v>
          </cell>
          <cell r="F3205" t="str">
            <v>CPGL</v>
          </cell>
          <cell r="G3205" t="str">
            <v>BRONZE</v>
          </cell>
          <cell r="H3205">
            <v>41.33</v>
          </cell>
          <cell r="I3205">
            <v>84</v>
          </cell>
          <cell r="J3205">
            <v>40546</v>
          </cell>
          <cell r="K3205" t="str">
            <v>DNO</v>
          </cell>
          <cell r="L3205" t="str">
            <v>80</v>
          </cell>
          <cell r="M3205" t="str">
            <v>0.4</v>
          </cell>
        </row>
        <row r="3206">
          <cell r="A3206" t="str">
            <v>211B 1</v>
          </cell>
          <cell r="B3206" t="str">
            <v>VIR C</v>
          </cell>
          <cell r="C3206" t="str">
            <v>N</v>
          </cell>
          <cell r="D3206" t="str">
            <v>BRONZE GLOBE VALVE</v>
          </cell>
          <cell r="E3206" t="str">
            <v>670779711843</v>
          </cell>
          <cell r="F3206" t="str">
            <v>CPGL</v>
          </cell>
          <cell r="G3206" t="str">
            <v>BRONZE</v>
          </cell>
          <cell r="H3206">
            <v>147.77000000000001</v>
          </cell>
          <cell r="I3206">
            <v>80</v>
          </cell>
          <cell r="J3206">
            <v>42458</v>
          </cell>
          <cell r="K3206" t="str">
            <v>China</v>
          </cell>
          <cell r="L3206" t="str">
            <v>30</v>
          </cell>
          <cell r="M3206" t="str">
            <v>1.74</v>
          </cell>
        </row>
        <row r="3207">
          <cell r="A3207" t="str">
            <v>211B 1/2</v>
          </cell>
          <cell r="B3207" t="str">
            <v>VIR C</v>
          </cell>
          <cell r="C3207" t="str">
            <v>N</v>
          </cell>
          <cell r="D3207" t="str">
            <v>BRONZE GLOBE VALVE</v>
          </cell>
          <cell r="E3207" t="str">
            <v>670779711829</v>
          </cell>
          <cell r="F3207" t="str">
            <v>CPGL</v>
          </cell>
          <cell r="G3207" t="str">
            <v>BRONZE</v>
          </cell>
          <cell r="H3207">
            <v>72.239999999999995</v>
          </cell>
          <cell r="I3207">
            <v>133</v>
          </cell>
          <cell r="J3207">
            <v>42458</v>
          </cell>
          <cell r="K3207" t="str">
            <v>China</v>
          </cell>
          <cell r="L3207" t="str">
            <v>84</v>
          </cell>
          <cell r="M3207" t="str">
            <v>.75</v>
          </cell>
        </row>
        <row r="3208">
          <cell r="A3208" t="str">
            <v>211B 1-1/2</v>
          </cell>
          <cell r="B3208" t="str">
            <v>VIR C</v>
          </cell>
          <cell r="C3208" t="str">
            <v>N</v>
          </cell>
          <cell r="D3208" t="str">
            <v>BRONZE GLOBE VALVE</v>
          </cell>
          <cell r="E3208" t="str">
            <v>670779711867</v>
          </cell>
          <cell r="F3208" t="str">
            <v>CPGL</v>
          </cell>
          <cell r="G3208" t="str">
            <v>BRONZE</v>
          </cell>
          <cell r="H3208">
            <v>302.29000000000002</v>
          </cell>
          <cell r="I3208">
            <v>64</v>
          </cell>
          <cell r="J3208">
            <v>42458</v>
          </cell>
          <cell r="K3208" t="str">
            <v>China</v>
          </cell>
          <cell r="L3208" t="str">
            <v>12</v>
          </cell>
          <cell r="M3208" t="str">
            <v>3.45</v>
          </cell>
        </row>
        <row r="3209">
          <cell r="A3209" t="str">
            <v>211B 1-1/4</v>
          </cell>
          <cell r="B3209" t="str">
            <v>VIR C</v>
          </cell>
          <cell r="C3209" t="str">
            <v>N</v>
          </cell>
          <cell r="D3209" t="str">
            <v>BRONZE GLOBE VALVE</v>
          </cell>
          <cell r="E3209" t="str">
            <v>670779711850</v>
          </cell>
          <cell r="F3209" t="str">
            <v>CPGL</v>
          </cell>
          <cell r="G3209" t="str">
            <v>BRONZE</v>
          </cell>
          <cell r="H3209">
            <v>209.94</v>
          </cell>
          <cell r="I3209">
            <v>79</v>
          </cell>
          <cell r="J3209">
            <v>42458</v>
          </cell>
          <cell r="K3209" t="str">
            <v>China</v>
          </cell>
          <cell r="L3209" t="str">
            <v>20</v>
          </cell>
          <cell r="M3209" t="str">
            <v>2.5</v>
          </cell>
        </row>
        <row r="3210">
          <cell r="A3210" t="str">
            <v>211B 2</v>
          </cell>
          <cell r="B3210" t="str">
            <v>VIR C</v>
          </cell>
          <cell r="C3210" t="str">
            <v>N</v>
          </cell>
          <cell r="D3210" t="str">
            <v>BRONZE GLOBE VALVE</v>
          </cell>
          <cell r="E3210" t="str">
            <v>670779711874</v>
          </cell>
          <cell r="F3210" t="str">
            <v>CPGL</v>
          </cell>
          <cell r="G3210" t="str">
            <v>BRONZE</v>
          </cell>
          <cell r="H3210">
            <v>485.88</v>
          </cell>
          <cell r="I3210">
            <v>67</v>
          </cell>
          <cell r="J3210">
            <v>42458</v>
          </cell>
          <cell r="K3210" t="str">
            <v>China</v>
          </cell>
          <cell r="L3210" t="str">
            <v>10</v>
          </cell>
          <cell r="M3210" t="str">
            <v>5.40</v>
          </cell>
        </row>
        <row r="3211">
          <cell r="A3211" t="str">
            <v>211B 3/4</v>
          </cell>
          <cell r="B3211" t="str">
            <v>VIR C</v>
          </cell>
          <cell r="C3211" t="str">
            <v>N</v>
          </cell>
          <cell r="D3211" t="str">
            <v>BRONZE GLOBE VALVE</v>
          </cell>
          <cell r="E3211" t="str">
            <v>670779711836</v>
          </cell>
          <cell r="F3211" t="str">
            <v>CPGL</v>
          </cell>
          <cell r="G3211" t="str">
            <v>BRONZE</v>
          </cell>
          <cell r="H3211">
            <v>90.82</v>
          </cell>
          <cell r="I3211">
            <v>111</v>
          </cell>
          <cell r="J3211">
            <v>42458</v>
          </cell>
          <cell r="K3211" t="str">
            <v>China</v>
          </cell>
          <cell r="L3211" t="str">
            <v>60</v>
          </cell>
          <cell r="M3211" t="str">
            <v>1.04</v>
          </cell>
        </row>
        <row r="3212">
          <cell r="A3212" t="str">
            <v>211BT 1</v>
          </cell>
          <cell r="B3212" t="str">
            <v>VIR C</v>
          </cell>
          <cell r="C3212" t="str">
            <v>N</v>
          </cell>
          <cell r="D3212" t="str">
            <v>BRONZE GLOBE VALVE PTFE</v>
          </cell>
          <cell r="E3212" t="str">
            <v>670779713151</v>
          </cell>
          <cell r="F3212" t="str">
            <v>CPGL</v>
          </cell>
          <cell r="H3212">
            <v>156.31</v>
          </cell>
          <cell r="I3212">
            <v>481</v>
          </cell>
          <cell r="J3212">
            <v>42649</v>
          </cell>
          <cell r="K3212" t="str">
            <v>China</v>
          </cell>
          <cell r="L3212" t="str">
            <v>30</v>
          </cell>
          <cell r="M3212" t="str">
            <v>1.72</v>
          </cell>
        </row>
        <row r="3213">
          <cell r="A3213" t="str">
            <v>211BT 1/2</v>
          </cell>
          <cell r="B3213" t="str">
            <v>VIR C</v>
          </cell>
          <cell r="C3213" t="str">
            <v>N</v>
          </cell>
          <cell r="D3213" t="str">
            <v>BRONZE GLOBE VALVE PTFE</v>
          </cell>
          <cell r="E3213" t="str">
            <v>670779713137</v>
          </cell>
          <cell r="F3213" t="str">
            <v>CPGL</v>
          </cell>
          <cell r="H3213">
            <v>73.81</v>
          </cell>
          <cell r="I3213">
            <v>214</v>
          </cell>
          <cell r="J3213">
            <v>42649</v>
          </cell>
          <cell r="K3213" t="str">
            <v>China</v>
          </cell>
          <cell r="L3213" t="str">
            <v>84</v>
          </cell>
          <cell r="M3213" t="str">
            <v>.75</v>
          </cell>
        </row>
        <row r="3214">
          <cell r="A3214" t="str">
            <v>211BT 1-1/2</v>
          </cell>
          <cell r="B3214" t="str">
            <v>VIR C</v>
          </cell>
          <cell r="C3214" t="str">
            <v>N</v>
          </cell>
          <cell r="D3214" t="str">
            <v>BRONZE GLOBE VALVE PTFE</v>
          </cell>
          <cell r="E3214" t="str">
            <v>670779713175</v>
          </cell>
          <cell r="F3214" t="str">
            <v>CPGL</v>
          </cell>
          <cell r="H3214">
            <v>319.73</v>
          </cell>
          <cell r="I3214">
            <v>427</v>
          </cell>
          <cell r="J3214">
            <v>42649</v>
          </cell>
          <cell r="K3214" t="str">
            <v>China</v>
          </cell>
          <cell r="L3214" t="str">
            <v>12</v>
          </cell>
          <cell r="M3214" t="str">
            <v>3.45</v>
          </cell>
        </row>
        <row r="3215">
          <cell r="A3215" t="str">
            <v>211BT 1-1/4</v>
          </cell>
          <cell r="B3215" t="str">
            <v>VIR C</v>
          </cell>
          <cell r="C3215" t="str">
            <v>N</v>
          </cell>
          <cell r="D3215" t="str">
            <v>BRONZE GLOBE VALVE PTFE</v>
          </cell>
          <cell r="E3215" t="str">
            <v>670779713168</v>
          </cell>
          <cell r="F3215" t="str">
            <v>CPGL</v>
          </cell>
          <cell r="H3215">
            <v>224.2</v>
          </cell>
          <cell r="I3215">
            <v>142</v>
          </cell>
          <cell r="J3215">
            <v>42649</v>
          </cell>
          <cell r="K3215" t="str">
            <v>China</v>
          </cell>
          <cell r="L3215" t="str">
            <v>20</v>
          </cell>
          <cell r="M3215" t="str">
            <v>2.5</v>
          </cell>
        </row>
        <row r="3216">
          <cell r="A3216" t="str">
            <v>211BT 2</v>
          </cell>
          <cell r="B3216" t="str">
            <v>VIR C</v>
          </cell>
          <cell r="C3216" t="str">
            <v>N</v>
          </cell>
          <cell r="D3216" t="str">
            <v>BRONZE GLOBE VALVE PTFE</v>
          </cell>
          <cell r="E3216" t="str">
            <v>670779713182</v>
          </cell>
          <cell r="F3216" t="str">
            <v>CPGL</v>
          </cell>
          <cell r="H3216">
            <v>511.24</v>
          </cell>
          <cell r="I3216">
            <v>0</v>
          </cell>
          <cell r="J3216">
            <v>42649</v>
          </cell>
          <cell r="K3216" t="str">
            <v>China</v>
          </cell>
          <cell r="L3216" t="str">
            <v>26</v>
          </cell>
          <cell r="M3216" t="str">
            <v>5.40</v>
          </cell>
        </row>
        <row r="3217">
          <cell r="A3217" t="str">
            <v>211BT 3/4</v>
          </cell>
          <cell r="B3217" t="str">
            <v>VIR C</v>
          </cell>
          <cell r="C3217" t="str">
            <v>N</v>
          </cell>
          <cell r="D3217" t="str">
            <v>BRONZE GLOBE VALVE PTFE</v>
          </cell>
          <cell r="E3217" t="str">
            <v>670779713144</v>
          </cell>
          <cell r="F3217" t="str">
            <v>CPGL</v>
          </cell>
          <cell r="G3217" t="str">
            <v>BRONZE</v>
          </cell>
          <cell r="H3217">
            <v>107.27</v>
          </cell>
          <cell r="I3217">
            <v>280</v>
          </cell>
          <cell r="J3217">
            <v>42649</v>
          </cell>
          <cell r="K3217" t="str">
            <v>China</v>
          </cell>
          <cell r="L3217" t="str">
            <v>60</v>
          </cell>
          <cell r="M3217" t="str">
            <v>1.093</v>
          </cell>
        </row>
        <row r="3218">
          <cell r="A3218" t="str">
            <v>214 1/2</v>
          </cell>
          <cell r="B3218" t="str">
            <v>KITZ</v>
          </cell>
          <cell r="C3218" t="str">
            <v>N</v>
          </cell>
          <cell r="D3218" t="str">
            <v>BRONZE GLOBE IPS 200 LB</v>
          </cell>
          <cell r="E3218" t="str">
            <v>670779214047</v>
          </cell>
          <cell r="F3218" t="str">
            <v>CPGL</v>
          </cell>
          <cell r="G3218" t="str">
            <v>BRONZE</v>
          </cell>
          <cell r="H3218">
            <v>133.01</v>
          </cell>
          <cell r="I3218">
            <v>57</v>
          </cell>
          <cell r="J3218">
            <v>40546</v>
          </cell>
          <cell r="K3218" t="str">
            <v>DNO</v>
          </cell>
          <cell r="L3218" t="str">
            <v>50</v>
          </cell>
          <cell r="M3218" t="str">
            <v>1.7</v>
          </cell>
        </row>
        <row r="3219">
          <cell r="A3219" t="str">
            <v>214 1-1/4</v>
          </cell>
          <cell r="B3219" t="str">
            <v>KITZ</v>
          </cell>
          <cell r="C3219" t="str">
            <v>N</v>
          </cell>
          <cell r="D3219" t="str">
            <v>BRONZE GLOBE IPS 200 LB</v>
          </cell>
          <cell r="E3219" t="str">
            <v>670779214078</v>
          </cell>
          <cell r="F3219" t="str">
            <v>CPGL</v>
          </cell>
          <cell r="G3219" t="str">
            <v>BRONZE</v>
          </cell>
          <cell r="H3219">
            <v>362.85</v>
          </cell>
          <cell r="I3219">
            <v>48</v>
          </cell>
          <cell r="J3219">
            <v>40476</v>
          </cell>
          <cell r="K3219" t="str">
            <v>DNO</v>
          </cell>
          <cell r="L3219" t="str">
            <v>15</v>
          </cell>
          <cell r="M3219" t="str">
            <v>5.4</v>
          </cell>
        </row>
        <row r="3220">
          <cell r="A3220" t="str">
            <v>214 2</v>
          </cell>
          <cell r="B3220" t="str">
            <v>KITZ</v>
          </cell>
          <cell r="C3220" t="str">
            <v>N</v>
          </cell>
          <cell r="D3220" t="str">
            <v>BRONZE GLOBE IPS 200 LB</v>
          </cell>
          <cell r="E3220" t="str">
            <v>670779214207</v>
          </cell>
          <cell r="F3220" t="str">
            <v>CPGL</v>
          </cell>
          <cell r="G3220" t="str">
            <v>BRONZE</v>
          </cell>
          <cell r="H3220">
            <v>880.28</v>
          </cell>
          <cell r="I3220">
            <v>0</v>
          </cell>
          <cell r="J3220">
            <v>40476</v>
          </cell>
          <cell r="K3220" t="str">
            <v>DNO</v>
          </cell>
          <cell r="L3220" t="str">
            <v>6</v>
          </cell>
          <cell r="M3220" t="str">
            <v>12</v>
          </cell>
        </row>
        <row r="3221">
          <cell r="A3221" t="str">
            <v>214 3/4</v>
          </cell>
          <cell r="B3221" t="str">
            <v>KITZ</v>
          </cell>
          <cell r="C3221" t="str">
            <v>N</v>
          </cell>
          <cell r="D3221" t="str">
            <v>BRONZE GLOBE IPS 200 LB</v>
          </cell>
          <cell r="E3221" t="str">
            <v>670779214054</v>
          </cell>
          <cell r="F3221" t="str">
            <v>CPGL</v>
          </cell>
          <cell r="G3221" t="str">
            <v>BRONZE</v>
          </cell>
          <cell r="H3221">
            <v>159.13999999999999</v>
          </cell>
          <cell r="I3221">
            <v>253</v>
          </cell>
          <cell r="J3221">
            <v>40546</v>
          </cell>
          <cell r="K3221" t="str">
            <v>DNO</v>
          </cell>
          <cell r="L3221" t="str">
            <v>30</v>
          </cell>
          <cell r="M3221" t="str">
            <v>2.56</v>
          </cell>
        </row>
        <row r="3222">
          <cell r="A3222" t="str">
            <v>220 1</v>
          </cell>
          <cell r="B3222" t="str">
            <v>KITZ</v>
          </cell>
          <cell r="C3222" t="str">
            <v>N</v>
          </cell>
          <cell r="D3222" t="str">
            <v>BRONZE GLOBE VALVE IPS</v>
          </cell>
          <cell r="E3222" t="str">
            <v>670779220062</v>
          </cell>
          <cell r="F3222" t="str">
            <v>CPGL</v>
          </cell>
          <cell r="G3222" t="str">
            <v>BRONZE</v>
          </cell>
          <cell r="H3222">
            <v>100.87</v>
          </cell>
          <cell r="I3222">
            <v>0</v>
          </cell>
          <cell r="J3222">
            <v>40476</v>
          </cell>
          <cell r="K3222" t="str">
            <v>Thailand</v>
          </cell>
          <cell r="L3222" t="str">
            <v>20</v>
          </cell>
          <cell r="M3222" t="str">
            <v>1.76</v>
          </cell>
        </row>
        <row r="3223">
          <cell r="A3223" t="str">
            <v>220 1-1/2</v>
          </cell>
          <cell r="B3223" t="str">
            <v>KITZ</v>
          </cell>
          <cell r="C3223" t="str">
            <v>N</v>
          </cell>
          <cell r="D3223" t="str">
            <v>BRONZE GLOBE VALVE IPS</v>
          </cell>
          <cell r="E3223" t="str">
            <v>670779220086</v>
          </cell>
          <cell r="F3223" t="str">
            <v>CPGL</v>
          </cell>
          <cell r="G3223" t="str">
            <v>BRONZE</v>
          </cell>
          <cell r="H3223">
            <v>195.66</v>
          </cell>
          <cell r="I3223">
            <v>41</v>
          </cell>
          <cell r="J3223">
            <v>40476</v>
          </cell>
          <cell r="K3223" t="str">
            <v>Thailand</v>
          </cell>
          <cell r="L3223" t="str">
            <v>8</v>
          </cell>
          <cell r="M3223" t="str">
            <v>3.61</v>
          </cell>
        </row>
        <row r="3224">
          <cell r="A3224" t="str">
            <v>220 1-1/4</v>
          </cell>
          <cell r="B3224" t="str">
            <v>KITZ</v>
          </cell>
          <cell r="C3224" t="str">
            <v>N</v>
          </cell>
          <cell r="D3224" t="str">
            <v>BRONZE GLOBE VALVE IPS</v>
          </cell>
          <cell r="E3224" t="str">
            <v>670779220079</v>
          </cell>
          <cell r="F3224" t="str">
            <v>CPGL</v>
          </cell>
          <cell r="G3224" t="str">
            <v>BRONZE</v>
          </cell>
          <cell r="H3224">
            <v>136.68</v>
          </cell>
          <cell r="I3224">
            <v>37</v>
          </cell>
          <cell r="J3224">
            <v>40476</v>
          </cell>
          <cell r="K3224" t="str">
            <v>Thailand</v>
          </cell>
          <cell r="L3224" t="str">
            <v>16</v>
          </cell>
          <cell r="M3224" t="str">
            <v>2.62</v>
          </cell>
        </row>
        <row r="3225">
          <cell r="A3225" t="str">
            <v>220 2-1/2</v>
          </cell>
          <cell r="B3225" t="str">
            <v>KITZ</v>
          </cell>
          <cell r="C3225" t="str">
            <v>N</v>
          </cell>
          <cell r="D3225" t="str">
            <v>BRONZE GLOBE VALVE IPS</v>
          </cell>
          <cell r="E3225" t="str">
            <v>670779220253</v>
          </cell>
          <cell r="F3225" t="str">
            <v>CPGL</v>
          </cell>
          <cell r="G3225" t="str">
            <v>BRONZE</v>
          </cell>
          <cell r="H3225">
            <v>684.48</v>
          </cell>
          <cell r="I3225">
            <v>1</v>
          </cell>
          <cell r="J3225">
            <v>40476</v>
          </cell>
          <cell r="K3225" t="str">
            <v>Japan</v>
          </cell>
          <cell r="L3225" t="str">
            <v>1</v>
          </cell>
          <cell r="M3225" t="str">
            <v>10</v>
          </cell>
        </row>
        <row r="3226">
          <cell r="A3226" t="str">
            <v>220 3</v>
          </cell>
          <cell r="B3226" t="str">
            <v>KITZ</v>
          </cell>
          <cell r="C3226" t="str">
            <v>N</v>
          </cell>
          <cell r="D3226" t="str">
            <v>BRONZE GLOBE VALVE IPS</v>
          </cell>
          <cell r="E3226" t="str">
            <v>670779220307</v>
          </cell>
          <cell r="F3226" t="str">
            <v>CPGL</v>
          </cell>
          <cell r="G3226" t="str">
            <v>BRONZE</v>
          </cell>
          <cell r="H3226">
            <v>855.22</v>
          </cell>
          <cell r="I3226">
            <v>7</v>
          </cell>
          <cell r="J3226">
            <v>40476</v>
          </cell>
          <cell r="K3226" t="str">
            <v>Japan</v>
          </cell>
          <cell r="L3226" t="str">
            <v>1</v>
          </cell>
          <cell r="M3226" t="str">
            <v>12.8</v>
          </cell>
        </row>
        <row r="3227">
          <cell r="A3227" t="str">
            <v>220 3/4</v>
          </cell>
          <cell r="B3227" t="str">
            <v>KITZ</v>
          </cell>
          <cell r="C3227" t="str">
            <v>N</v>
          </cell>
          <cell r="D3227" t="str">
            <v>BRONZE GLOBE VALVE IPS</v>
          </cell>
          <cell r="E3227" t="str">
            <v>670779220055</v>
          </cell>
          <cell r="F3227" t="str">
            <v>CPGL</v>
          </cell>
          <cell r="G3227" t="str">
            <v>BRONZE</v>
          </cell>
          <cell r="H3227">
            <v>70.75</v>
          </cell>
          <cell r="I3227">
            <v>37</v>
          </cell>
          <cell r="J3227">
            <v>40546</v>
          </cell>
          <cell r="K3227" t="str">
            <v>Thailand</v>
          </cell>
          <cell r="L3227" t="str">
            <v>30</v>
          </cell>
          <cell r="M3227" t="str">
            <v>1.37</v>
          </cell>
        </row>
        <row r="3228">
          <cell r="A3228" t="str">
            <v>220 3/8</v>
          </cell>
          <cell r="B3228" t="str">
            <v>KITZ</v>
          </cell>
          <cell r="C3228" t="str">
            <v>N</v>
          </cell>
          <cell r="D3228" t="str">
            <v>BRONZE GLOBE VALVE IPS</v>
          </cell>
          <cell r="E3228" t="str">
            <v>670779220031</v>
          </cell>
          <cell r="F3228" t="str">
            <v>CPGL</v>
          </cell>
          <cell r="G3228" t="str">
            <v>BRONZE</v>
          </cell>
          <cell r="H3228">
            <v>49.93</v>
          </cell>
          <cell r="I3228">
            <v>291</v>
          </cell>
          <cell r="J3228">
            <v>40546</v>
          </cell>
          <cell r="K3228" t="str">
            <v>Thailand</v>
          </cell>
          <cell r="L3228" t="str">
            <v>48</v>
          </cell>
          <cell r="M3228" t="str">
            <v>0.74</v>
          </cell>
        </row>
        <row r="3229">
          <cell r="A3229" t="str">
            <v>221 1</v>
          </cell>
          <cell r="B3229" t="str">
            <v>KITZ</v>
          </cell>
          <cell r="C3229" t="str">
            <v>N</v>
          </cell>
          <cell r="D3229" t="str">
            <v>BRONZE GLOBE IPS UNION BONNET</v>
          </cell>
          <cell r="E3229" t="str">
            <v>670779221069</v>
          </cell>
          <cell r="F3229" t="str">
            <v>CPGL</v>
          </cell>
          <cell r="G3229" t="str">
            <v>BRONZE</v>
          </cell>
          <cell r="H3229">
            <v>212.39</v>
          </cell>
          <cell r="I3229">
            <v>64</v>
          </cell>
          <cell r="J3229">
            <v>40476</v>
          </cell>
          <cell r="K3229" t="str">
            <v>Thailand</v>
          </cell>
          <cell r="L3229" t="str">
            <v>16</v>
          </cell>
          <cell r="M3229" t="str">
            <v>2.62</v>
          </cell>
        </row>
        <row r="3230">
          <cell r="A3230" t="str">
            <v>221 1/2</v>
          </cell>
          <cell r="B3230" t="str">
            <v>KITZ</v>
          </cell>
          <cell r="C3230" t="str">
            <v>N</v>
          </cell>
          <cell r="D3230" t="str">
            <v>BRONZE GLOBE IPS UNION BONNET</v>
          </cell>
          <cell r="E3230" t="str">
            <v>670779221045</v>
          </cell>
          <cell r="F3230" t="str">
            <v>CPGL</v>
          </cell>
          <cell r="G3230" t="str">
            <v>BRONZE</v>
          </cell>
          <cell r="H3230">
            <v>95.3</v>
          </cell>
          <cell r="I3230">
            <v>148</v>
          </cell>
          <cell r="J3230">
            <v>40546</v>
          </cell>
          <cell r="K3230" t="str">
            <v>Thailand</v>
          </cell>
          <cell r="L3230" t="str">
            <v>36</v>
          </cell>
          <cell r="M3230" t="str">
            <v>1.16</v>
          </cell>
        </row>
        <row r="3231">
          <cell r="A3231" t="str">
            <v>221 1-1/2</v>
          </cell>
          <cell r="B3231" t="str">
            <v>KITZ</v>
          </cell>
          <cell r="C3231" t="str">
            <v>N</v>
          </cell>
          <cell r="D3231" t="str">
            <v>BRONZE GLOBE IPS UNION BONNET</v>
          </cell>
          <cell r="E3231" t="str">
            <v>670779221083</v>
          </cell>
          <cell r="F3231" t="str">
            <v>CPGL</v>
          </cell>
          <cell r="G3231" t="str">
            <v>BRONZE</v>
          </cell>
          <cell r="H3231">
            <v>405.93</v>
          </cell>
          <cell r="I3231">
            <v>36</v>
          </cell>
          <cell r="J3231">
            <v>40476</v>
          </cell>
          <cell r="K3231" t="str">
            <v>Thailand</v>
          </cell>
          <cell r="L3231" t="str">
            <v>8</v>
          </cell>
          <cell r="M3231" t="str">
            <v>5.43</v>
          </cell>
        </row>
        <row r="3232">
          <cell r="A3232" t="str">
            <v>221 1-1/4</v>
          </cell>
          <cell r="B3232" t="str">
            <v>KITZ</v>
          </cell>
          <cell r="C3232" t="str">
            <v>N</v>
          </cell>
          <cell r="D3232" t="str">
            <v>BRONZE GLOBE IPS UNION BONNET</v>
          </cell>
          <cell r="E3232" t="str">
            <v>670779221076</v>
          </cell>
          <cell r="F3232" t="str">
            <v>CPGL</v>
          </cell>
          <cell r="G3232" t="str">
            <v>BRONZE</v>
          </cell>
          <cell r="H3232">
            <v>312.45999999999998</v>
          </cell>
          <cell r="I3232">
            <v>62</v>
          </cell>
          <cell r="J3232">
            <v>40476</v>
          </cell>
          <cell r="K3232" t="str">
            <v>Thailand</v>
          </cell>
          <cell r="L3232" t="str">
            <v>12</v>
          </cell>
          <cell r="M3232" t="str">
            <v>4.2</v>
          </cell>
        </row>
        <row r="3233">
          <cell r="A3233" t="str">
            <v>221 2</v>
          </cell>
          <cell r="B3233" t="str">
            <v>KITZ</v>
          </cell>
          <cell r="C3233" t="str">
            <v>N</v>
          </cell>
          <cell r="D3233" t="str">
            <v>BRONZE GLOBE IPS UNION BONNET</v>
          </cell>
          <cell r="E3233" t="str">
            <v>670779221205</v>
          </cell>
          <cell r="F3233" t="str">
            <v>CPGL</v>
          </cell>
          <cell r="G3233" t="str">
            <v>BRONZE</v>
          </cell>
          <cell r="H3233">
            <v>620.91999999999996</v>
          </cell>
          <cell r="I3233">
            <v>2</v>
          </cell>
          <cell r="J3233">
            <v>40476</v>
          </cell>
          <cell r="K3233" t="str">
            <v>Thailand</v>
          </cell>
          <cell r="L3233" t="str">
            <v>4</v>
          </cell>
          <cell r="M3233" t="str">
            <v>9.02</v>
          </cell>
        </row>
        <row r="3234">
          <cell r="A3234" t="str">
            <v>221 2-1/2</v>
          </cell>
          <cell r="B3234" t="str">
            <v>KITZ</v>
          </cell>
          <cell r="C3234" t="str">
            <v>N</v>
          </cell>
          <cell r="D3234" t="str">
            <v>BRONZE GLOBE IPS UNION BONNET</v>
          </cell>
          <cell r="E3234" t="str">
            <v>670779221250</v>
          </cell>
          <cell r="F3234" t="str">
            <v>CPGL</v>
          </cell>
          <cell r="G3234" t="str">
            <v>BRONZE</v>
          </cell>
          <cell r="H3234">
            <v>859.8</v>
          </cell>
          <cell r="I3234">
            <v>0</v>
          </cell>
          <cell r="J3234">
            <v>40476</v>
          </cell>
          <cell r="K3234" t="str">
            <v>Thailand</v>
          </cell>
          <cell r="L3234" t="str">
            <v>6</v>
          </cell>
          <cell r="M3234" t="str">
            <v>17.28</v>
          </cell>
        </row>
        <row r="3235">
          <cell r="A3235" t="str">
            <v>221 3/4</v>
          </cell>
          <cell r="B3235" t="str">
            <v>KITZ</v>
          </cell>
          <cell r="C3235" t="str">
            <v>N</v>
          </cell>
          <cell r="D3235" t="str">
            <v>BRONZE GLOBE IPS UNION BONNET</v>
          </cell>
          <cell r="E3235" t="str">
            <v>670779221052</v>
          </cell>
          <cell r="F3235" t="str">
            <v>CPGL</v>
          </cell>
          <cell r="G3235" t="str">
            <v>BRONZE</v>
          </cell>
          <cell r="H3235">
            <v>137.6</v>
          </cell>
          <cell r="I3235">
            <v>119</v>
          </cell>
          <cell r="J3235">
            <v>40546</v>
          </cell>
          <cell r="K3235" t="str">
            <v>Thailand</v>
          </cell>
          <cell r="L3235" t="str">
            <v>24</v>
          </cell>
          <cell r="M3235" t="str">
            <v>1.7</v>
          </cell>
        </row>
        <row r="3236">
          <cell r="A3236" t="str">
            <v>260A 1</v>
          </cell>
          <cell r="B3236" t="str">
            <v>KITZ</v>
          </cell>
          <cell r="C3236" t="str">
            <v>N</v>
          </cell>
          <cell r="D3236" t="str">
            <v>BRONZE ANGLE GLOBE IPS</v>
          </cell>
          <cell r="E3236" t="str">
            <v>670779260068</v>
          </cell>
          <cell r="F3236" t="str">
            <v>CPGL</v>
          </cell>
          <cell r="G3236" t="str">
            <v>BRONZE</v>
          </cell>
          <cell r="H3236">
            <v>181.65</v>
          </cell>
          <cell r="I3236">
            <v>92</v>
          </cell>
          <cell r="J3236">
            <v>40476</v>
          </cell>
          <cell r="K3236" t="str">
            <v>Japan</v>
          </cell>
          <cell r="L3236" t="str">
            <v>24</v>
          </cell>
          <cell r="M3236" t="str">
            <v>1.48</v>
          </cell>
        </row>
        <row r="3237">
          <cell r="A3237" t="str">
            <v>260A 1/2</v>
          </cell>
          <cell r="B3237" t="str">
            <v>KITZ</v>
          </cell>
          <cell r="C3237" t="str">
            <v>N</v>
          </cell>
          <cell r="D3237" t="str">
            <v>BRONZE ANGLE GLOBE IPS</v>
          </cell>
          <cell r="E3237" t="str">
            <v>670779260044</v>
          </cell>
          <cell r="F3237" t="str">
            <v>CPGL</v>
          </cell>
          <cell r="G3237" t="str">
            <v>BRONZE</v>
          </cell>
          <cell r="H3237">
            <v>88.94</v>
          </cell>
          <cell r="I3237">
            <v>103</v>
          </cell>
          <cell r="J3237">
            <v>40476</v>
          </cell>
          <cell r="K3237" t="str">
            <v>Japan</v>
          </cell>
          <cell r="L3237" t="str">
            <v>80</v>
          </cell>
          <cell r="M3237" t="str">
            <v>0.56</v>
          </cell>
        </row>
        <row r="3238">
          <cell r="A3238" t="str">
            <v>260A 1-1/2</v>
          </cell>
          <cell r="B3238" t="str">
            <v>KITZ</v>
          </cell>
          <cell r="C3238" t="str">
            <v>N</v>
          </cell>
          <cell r="D3238" t="str">
            <v>BRONZE ANGLE GLOBE IPS</v>
          </cell>
          <cell r="E3238" t="str">
            <v>670779260082</v>
          </cell>
          <cell r="F3238" t="str">
            <v>CPGL</v>
          </cell>
          <cell r="G3238" t="str">
            <v>BRONZE</v>
          </cell>
          <cell r="H3238">
            <v>336.04</v>
          </cell>
          <cell r="I3238">
            <v>94</v>
          </cell>
          <cell r="J3238">
            <v>40476</v>
          </cell>
          <cell r="K3238" t="str">
            <v>Japan</v>
          </cell>
          <cell r="L3238" t="str">
            <v>15</v>
          </cell>
          <cell r="M3238" t="str">
            <v>3.21</v>
          </cell>
        </row>
        <row r="3239">
          <cell r="A3239" t="str">
            <v>260A 1-1/4</v>
          </cell>
          <cell r="B3239" t="str">
            <v>KITZ</v>
          </cell>
          <cell r="C3239" t="str">
            <v>N</v>
          </cell>
          <cell r="D3239" t="str">
            <v>BRONZE ANGLE GLOBE IPS</v>
          </cell>
          <cell r="E3239" t="str">
            <v>670779260075</v>
          </cell>
          <cell r="F3239" t="str">
            <v>CPGL</v>
          </cell>
          <cell r="G3239" t="str">
            <v>BRONZE</v>
          </cell>
          <cell r="H3239">
            <v>279.95999999999998</v>
          </cell>
          <cell r="I3239">
            <v>102</v>
          </cell>
          <cell r="J3239">
            <v>40476</v>
          </cell>
          <cell r="K3239" t="str">
            <v>Japan</v>
          </cell>
          <cell r="L3239" t="str">
            <v>20</v>
          </cell>
          <cell r="M3239" t="str">
            <v>2.48</v>
          </cell>
        </row>
        <row r="3240">
          <cell r="A3240" t="str">
            <v>260A 2</v>
          </cell>
          <cell r="B3240" t="str">
            <v>KITZ</v>
          </cell>
          <cell r="C3240" t="str">
            <v>N</v>
          </cell>
          <cell r="D3240" t="str">
            <v>BRONZE ANGLE GLOBE IPS</v>
          </cell>
          <cell r="E3240" t="str">
            <v>670779260204</v>
          </cell>
          <cell r="F3240" t="str">
            <v>CPGL</v>
          </cell>
          <cell r="G3240" t="str">
            <v>BRONZE</v>
          </cell>
          <cell r="H3240">
            <v>544.91</v>
          </cell>
          <cell r="I3240">
            <v>36</v>
          </cell>
          <cell r="J3240">
            <v>40476</v>
          </cell>
          <cell r="K3240" t="str">
            <v>Japan</v>
          </cell>
          <cell r="L3240" t="str">
            <v>8</v>
          </cell>
          <cell r="M3240" t="str">
            <v>7.12</v>
          </cell>
        </row>
        <row r="3241">
          <cell r="A3241" t="str">
            <v>260A 2-1/2</v>
          </cell>
          <cell r="B3241" t="str">
            <v>KITZ</v>
          </cell>
          <cell r="C3241" t="str">
            <v>N</v>
          </cell>
          <cell r="D3241" t="str">
            <v>BRONZE ANGLE GLOBE IPS</v>
          </cell>
          <cell r="E3241" t="str">
            <v>670779260259</v>
          </cell>
          <cell r="F3241" t="str">
            <v>CPGL</v>
          </cell>
          <cell r="G3241" t="str">
            <v>BRONZE</v>
          </cell>
          <cell r="H3241">
            <v>951.61</v>
          </cell>
          <cell r="I3241">
            <v>1</v>
          </cell>
          <cell r="J3241">
            <v>40476</v>
          </cell>
          <cell r="K3241" t="str">
            <v>Japan</v>
          </cell>
          <cell r="L3241" t="str">
            <v>6</v>
          </cell>
          <cell r="M3241" t="str">
            <v>8.2</v>
          </cell>
        </row>
        <row r="3242">
          <cell r="A3242" t="str">
            <v>260A 3</v>
          </cell>
          <cell r="B3242" t="str">
            <v>KITZ</v>
          </cell>
          <cell r="C3242" t="str">
            <v>N</v>
          </cell>
          <cell r="D3242" t="str">
            <v>BRONZE ANGLE GLOBE IPS</v>
          </cell>
          <cell r="E3242" t="str">
            <v>670779260303</v>
          </cell>
          <cell r="F3242" t="str">
            <v>CPGL</v>
          </cell>
          <cell r="G3242" t="str">
            <v>BRONZE</v>
          </cell>
          <cell r="H3242">
            <v>1317.53</v>
          </cell>
          <cell r="I3242">
            <v>13</v>
          </cell>
          <cell r="J3242">
            <v>40476</v>
          </cell>
          <cell r="K3242" t="str">
            <v>Japan</v>
          </cell>
          <cell r="L3242" t="str">
            <v>4</v>
          </cell>
          <cell r="M3242" t="str">
            <v>18.2</v>
          </cell>
        </row>
        <row r="3243">
          <cell r="A3243" t="str">
            <v>260A 3/4</v>
          </cell>
          <cell r="B3243" t="str">
            <v>KITZ</v>
          </cell>
          <cell r="C3243" t="str">
            <v>N</v>
          </cell>
          <cell r="D3243" t="str">
            <v>BRONZE ANGLE GLOBE IPS</v>
          </cell>
          <cell r="E3243" t="str">
            <v>670779260051</v>
          </cell>
          <cell r="F3243" t="str">
            <v>CPGL</v>
          </cell>
          <cell r="G3243" t="str">
            <v>BRONZE</v>
          </cell>
          <cell r="H3243">
            <v>132.76</v>
          </cell>
          <cell r="I3243">
            <v>105</v>
          </cell>
          <cell r="J3243">
            <v>40476</v>
          </cell>
          <cell r="K3243" t="str">
            <v>Japan</v>
          </cell>
          <cell r="L3243" t="str">
            <v>28</v>
          </cell>
          <cell r="M3243" t="str">
            <v>0.92</v>
          </cell>
        </row>
        <row r="3244">
          <cell r="A3244" t="str">
            <v>260A 3/8</v>
          </cell>
          <cell r="B3244" t="str">
            <v>KITZ</v>
          </cell>
          <cell r="C3244" t="str">
            <v>N</v>
          </cell>
          <cell r="D3244" t="str">
            <v>BRONZE ANGLE GLOBE IPS</v>
          </cell>
          <cell r="E3244" t="str">
            <v>670779260037</v>
          </cell>
          <cell r="F3244" t="str">
            <v>CPGL</v>
          </cell>
          <cell r="G3244" t="str">
            <v>BRONZE</v>
          </cell>
          <cell r="H3244">
            <v>88.94</v>
          </cell>
          <cell r="I3244">
            <v>11</v>
          </cell>
          <cell r="J3244">
            <v>40476</v>
          </cell>
          <cell r="K3244" t="str">
            <v>Japan</v>
          </cell>
          <cell r="L3244" t="str">
            <v>100</v>
          </cell>
          <cell r="M3244" t="str">
            <v>0.46</v>
          </cell>
        </row>
        <row r="3245">
          <cell r="A3245" t="str">
            <v>435-G 10</v>
          </cell>
          <cell r="B3245" t="str">
            <v>IFLOW</v>
          </cell>
          <cell r="C3245" t="str">
            <v>N</v>
          </cell>
          <cell r="D3245" t="str">
            <v>GASKET FOR 435 CHECK VALVE</v>
          </cell>
          <cell r="E3245" t="str">
            <v>670779098104</v>
          </cell>
          <cell r="F3245" t="str">
            <v>CVAC</v>
          </cell>
          <cell r="H3245">
            <v>42.59</v>
          </cell>
          <cell r="I3245">
            <v>0</v>
          </cell>
          <cell r="J3245">
            <v>40476</v>
          </cell>
          <cell r="K3245" t="str">
            <v>China</v>
          </cell>
          <cell r="L3245" t="str">
            <v>1</v>
          </cell>
          <cell r="M3245" t="str">
            <v>0</v>
          </cell>
        </row>
        <row r="3246">
          <cell r="A3246" t="str">
            <v>435-G 12</v>
          </cell>
          <cell r="B3246" t="str">
            <v>IFLOW</v>
          </cell>
          <cell r="C3246" t="str">
            <v>N</v>
          </cell>
          <cell r="D3246" t="str">
            <v>GASKET FOR 435 CHECK VALVE</v>
          </cell>
          <cell r="E3246" t="str">
            <v>670779098128</v>
          </cell>
          <cell r="F3246" t="str">
            <v>CVAC</v>
          </cell>
          <cell r="H3246">
            <v>49.25</v>
          </cell>
          <cell r="I3246">
            <v>0</v>
          </cell>
          <cell r="J3246">
            <v>40476</v>
          </cell>
          <cell r="K3246" t="str">
            <v>China</v>
          </cell>
          <cell r="L3246" t="str">
            <v>1</v>
          </cell>
          <cell r="M3246" t="str">
            <v>0</v>
          </cell>
        </row>
        <row r="3247">
          <cell r="A3247" t="str">
            <v>435-G 2</v>
          </cell>
          <cell r="B3247" t="str">
            <v>IFLOW</v>
          </cell>
          <cell r="C3247" t="str">
            <v>N</v>
          </cell>
          <cell r="D3247" t="str">
            <v>GASKET FOR 435 CHECK VALVE</v>
          </cell>
          <cell r="E3247" t="str">
            <v>670779098203</v>
          </cell>
          <cell r="F3247" t="str">
            <v>CVAC</v>
          </cell>
          <cell r="H3247">
            <v>5.85</v>
          </cell>
          <cell r="I3247">
            <v>0</v>
          </cell>
          <cell r="J3247">
            <v>40476</v>
          </cell>
          <cell r="K3247" t="str">
            <v>China</v>
          </cell>
          <cell r="L3247" t="str">
            <v>1</v>
          </cell>
          <cell r="M3247" t="str">
            <v>0</v>
          </cell>
        </row>
        <row r="3248">
          <cell r="A3248" t="str">
            <v>435-G 2-1/2</v>
          </cell>
          <cell r="B3248" t="str">
            <v>IFLOW</v>
          </cell>
          <cell r="C3248" t="str">
            <v>N</v>
          </cell>
          <cell r="D3248" t="str">
            <v>GASKET FOR 435 CHECK VALVE</v>
          </cell>
          <cell r="E3248" t="str">
            <v>670779098258</v>
          </cell>
          <cell r="F3248" t="str">
            <v>CVAC</v>
          </cell>
          <cell r="H3248">
            <v>9.0500000000000007</v>
          </cell>
          <cell r="I3248">
            <v>0</v>
          </cell>
          <cell r="J3248">
            <v>40476</v>
          </cell>
          <cell r="K3248" t="str">
            <v>China</v>
          </cell>
          <cell r="L3248" t="str">
            <v>1</v>
          </cell>
          <cell r="M3248" t="str">
            <v>0</v>
          </cell>
        </row>
        <row r="3249">
          <cell r="A3249" t="str">
            <v>435-G 3</v>
          </cell>
          <cell r="B3249" t="str">
            <v>IFLOW</v>
          </cell>
          <cell r="C3249" t="str">
            <v>N</v>
          </cell>
          <cell r="D3249" t="str">
            <v>GASKET FOR 435 CHECK VALVE</v>
          </cell>
          <cell r="E3249" t="str">
            <v>670779098302</v>
          </cell>
          <cell r="F3249" t="str">
            <v>CVAC</v>
          </cell>
          <cell r="H3249">
            <v>9.58</v>
          </cell>
          <cell r="I3249">
            <v>0</v>
          </cell>
          <cell r="J3249">
            <v>40476</v>
          </cell>
          <cell r="K3249" t="str">
            <v>China</v>
          </cell>
          <cell r="L3249" t="str">
            <v>1</v>
          </cell>
          <cell r="M3249" t="str">
            <v>0</v>
          </cell>
        </row>
        <row r="3250">
          <cell r="A3250" t="str">
            <v>435-G 4</v>
          </cell>
          <cell r="B3250" t="str">
            <v>IFLOW</v>
          </cell>
          <cell r="C3250" t="str">
            <v>N</v>
          </cell>
          <cell r="D3250" t="str">
            <v>GASKET FOR 435 CHECK VALVE</v>
          </cell>
          <cell r="E3250" t="str">
            <v>670779098401</v>
          </cell>
          <cell r="F3250" t="str">
            <v>CVAC</v>
          </cell>
          <cell r="H3250">
            <v>16.5</v>
          </cell>
          <cell r="I3250">
            <v>0</v>
          </cell>
          <cell r="J3250">
            <v>40476</v>
          </cell>
          <cell r="K3250" t="str">
            <v>China</v>
          </cell>
          <cell r="L3250" t="str">
            <v>1</v>
          </cell>
          <cell r="M3250" t="str">
            <v>0</v>
          </cell>
        </row>
        <row r="3251">
          <cell r="A3251" t="str">
            <v>435-G 5</v>
          </cell>
          <cell r="B3251" t="str">
            <v>IFLOW</v>
          </cell>
          <cell r="C3251" t="str">
            <v>N</v>
          </cell>
          <cell r="D3251" t="str">
            <v>GASKET FOR 435 CHECK VALVE</v>
          </cell>
          <cell r="E3251" t="str">
            <v>670779098500</v>
          </cell>
          <cell r="F3251" t="str">
            <v>CVAC</v>
          </cell>
          <cell r="H3251">
            <v>22.63</v>
          </cell>
          <cell r="I3251">
            <v>0</v>
          </cell>
          <cell r="J3251">
            <v>40476</v>
          </cell>
          <cell r="K3251" t="str">
            <v>China</v>
          </cell>
          <cell r="L3251" t="str">
            <v>1</v>
          </cell>
          <cell r="M3251" t="str">
            <v>0</v>
          </cell>
        </row>
        <row r="3252">
          <cell r="A3252" t="str">
            <v>435-G 6</v>
          </cell>
          <cell r="B3252" t="str">
            <v>IFLOW</v>
          </cell>
          <cell r="C3252" t="str">
            <v>N</v>
          </cell>
          <cell r="D3252" t="str">
            <v>GASKET FOR 435 CHECK VALVE</v>
          </cell>
          <cell r="E3252" t="str">
            <v>670779098609</v>
          </cell>
          <cell r="F3252" t="str">
            <v>CVAC</v>
          </cell>
          <cell r="H3252">
            <v>27.95</v>
          </cell>
          <cell r="I3252">
            <v>0</v>
          </cell>
          <cell r="J3252">
            <v>40476</v>
          </cell>
          <cell r="K3252" t="str">
            <v>China</v>
          </cell>
          <cell r="L3252" t="str">
            <v>1</v>
          </cell>
          <cell r="M3252" t="str">
            <v>0</v>
          </cell>
        </row>
        <row r="3253">
          <cell r="A3253" t="str">
            <v>435-G 8</v>
          </cell>
          <cell r="B3253" t="str">
            <v>IFLOW</v>
          </cell>
          <cell r="C3253" t="str">
            <v>N</v>
          </cell>
          <cell r="D3253" t="str">
            <v>GASKET FOR 435 CHECK VALVE</v>
          </cell>
          <cell r="E3253" t="str">
            <v>670779098807</v>
          </cell>
          <cell r="F3253" t="str">
            <v>CVAC</v>
          </cell>
          <cell r="H3253">
            <v>32.47</v>
          </cell>
          <cell r="I3253">
            <v>0</v>
          </cell>
          <cell r="J3253">
            <v>40476</v>
          </cell>
          <cell r="K3253" t="str">
            <v>China</v>
          </cell>
          <cell r="L3253" t="str">
            <v>1</v>
          </cell>
          <cell r="M3253" t="str">
            <v>0</v>
          </cell>
        </row>
        <row r="3254">
          <cell r="A3254" t="str">
            <v>442-SPRING 10</v>
          </cell>
          <cell r="B3254" t="str">
            <v>KCV</v>
          </cell>
          <cell r="C3254" t="str">
            <v>N</v>
          </cell>
          <cell r="D3254" t="str">
            <v>316SS SPRING 8 IN</v>
          </cell>
          <cell r="E3254" t="str">
            <v>670779700595</v>
          </cell>
          <cell r="F3254" t="str">
            <v>CVAC</v>
          </cell>
          <cell r="G3254" t="str">
            <v>STEEL STAINLESS</v>
          </cell>
          <cell r="H3254">
            <v>30.25</v>
          </cell>
          <cell r="I3254">
            <v>0</v>
          </cell>
          <cell r="J3254">
            <v>40786</v>
          </cell>
          <cell r="K3254" t="str">
            <v>China</v>
          </cell>
          <cell r="L3254" t="str">
            <v>1</v>
          </cell>
          <cell r="M3254" t="str">
            <v>0</v>
          </cell>
        </row>
        <row r="3255">
          <cell r="A3255" t="str">
            <v>442-SPRING 8</v>
          </cell>
          <cell r="B3255" t="str">
            <v>KCV</v>
          </cell>
          <cell r="C3255" t="str">
            <v>N</v>
          </cell>
          <cell r="D3255" t="str">
            <v>316SS SPRING 8 IN</v>
          </cell>
          <cell r="E3255" t="str">
            <v>670779700588</v>
          </cell>
          <cell r="F3255" t="str">
            <v>CVAC</v>
          </cell>
          <cell r="G3255" t="str">
            <v>IRON</v>
          </cell>
          <cell r="H3255">
            <v>0</v>
          </cell>
          <cell r="I3255">
            <v>0</v>
          </cell>
          <cell r="J3255">
            <v>40786</v>
          </cell>
          <cell r="K3255" t="str">
            <v>China</v>
          </cell>
          <cell r="L3255" t="str">
            <v>1</v>
          </cell>
          <cell r="M3255" t="str">
            <v>0</v>
          </cell>
        </row>
        <row r="3256">
          <cell r="A3256" t="str">
            <v>1900AB 1</v>
          </cell>
          <cell r="B3256" t="str">
            <v>VIR C</v>
          </cell>
          <cell r="C3256" t="str">
            <v>N</v>
          </cell>
          <cell r="D3256" t="str">
            <v>DIELC UNION 1 FNPT X 1 C</v>
          </cell>
          <cell r="E3256" t="str">
            <v>670779706207</v>
          </cell>
          <cell r="F3256" t="str">
            <v>DIEU</v>
          </cell>
          <cell r="G3256" t="str">
            <v>STEEL/COPPER</v>
          </cell>
          <cell r="H3256">
            <v>26.9</v>
          </cell>
          <cell r="I3256">
            <v>723</v>
          </cell>
          <cell r="J3256">
            <v>41656</v>
          </cell>
          <cell r="K3256" t="str">
            <v>China</v>
          </cell>
          <cell r="L3256" t="str">
            <v>120</v>
          </cell>
          <cell r="M3256" t="str">
            <v>0.54</v>
          </cell>
        </row>
        <row r="3257">
          <cell r="A3257" t="str">
            <v>1900AB 1/2</v>
          </cell>
          <cell r="B3257" t="str">
            <v>VIR C</v>
          </cell>
          <cell r="C3257" t="str">
            <v>N</v>
          </cell>
          <cell r="D3257" t="str">
            <v>DIELC UNION 1/2 FNPT X 1/2 CU</v>
          </cell>
          <cell r="E3257" t="str">
            <v>670779706184</v>
          </cell>
          <cell r="F3257" t="str">
            <v>DIEU</v>
          </cell>
          <cell r="G3257" t="str">
            <v>STEEL/COPPER</v>
          </cell>
          <cell r="H3257">
            <v>16.45</v>
          </cell>
          <cell r="I3257">
            <v>1411</v>
          </cell>
          <cell r="J3257">
            <v>41656</v>
          </cell>
          <cell r="K3257" t="str">
            <v>China</v>
          </cell>
          <cell r="L3257" t="str">
            <v>144</v>
          </cell>
          <cell r="M3257" t="str">
            <v>0.32</v>
          </cell>
        </row>
        <row r="3258">
          <cell r="A3258" t="str">
            <v>1900AB 1-1/2</v>
          </cell>
          <cell r="B3258" t="str">
            <v>VIR C</v>
          </cell>
          <cell r="C3258" t="str">
            <v>N</v>
          </cell>
          <cell r="D3258" t="str">
            <v>DIELC UNION 1-1/2 FNPT X 1-1/2</v>
          </cell>
          <cell r="E3258" t="str">
            <v>670779706221</v>
          </cell>
          <cell r="F3258" t="str">
            <v>DIEU</v>
          </cell>
          <cell r="G3258" t="str">
            <v>STEEL/COPPER</v>
          </cell>
          <cell r="H3258">
            <v>62.89</v>
          </cell>
          <cell r="I3258">
            <v>217</v>
          </cell>
          <cell r="J3258">
            <v>41656</v>
          </cell>
          <cell r="K3258" t="str">
            <v>China</v>
          </cell>
          <cell r="L3258" t="str">
            <v>48</v>
          </cell>
          <cell r="M3258" t="str">
            <v>1.26</v>
          </cell>
        </row>
        <row r="3259">
          <cell r="A3259" t="str">
            <v>1900AB 1-1/4</v>
          </cell>
          <cell r="B3259" t="str">
            <v>VIR C</v>
          </cell>
          <cell r="C3259" t="str">
            <v>N</v>
          </cell>
          <cell r="D3259" t="str">
            <v>DIELC UNION 1-1/4 FNPT X 1-1/4</v>
          </cell>
          <cell r="E3259" t="str">
            <v>670779706214</v>
          </cell>
          <cell r="F3259" t="str">
            <v>DIEU</v>
          </cell>
          <cell r="G3259" t="str">
            <v>STEEL/COPPER</v>
          </cell>
          <cell r="H3259">
            <v>40.72</v>
          </cell>
          <cell r="I3259">
            <v>94</v>
          </cell>
          <cell r="J3259">
            <v>41656</v>
          </cell>
          <cell r="K3259" t="str">
            <v>China</v>
          </cell>
          <cell r="L3259" t="str">
            <v>48</v>
          </cell>
          <cell r="M3259" t="str">
            <v>0.84</v>
          </cell>
        </row>
        <row r="3260">
          <cell r="A3260" t="str">
            <v>1900AB 2</v>
          </cell>
          <cell r="B3260" t="str">
            <v>VIR C</v>
          </cell>
          <cell r="C3260" t="str">
            <v>N</v>
          </cell>
          <cell r="D3260" t="str">
            <v>DIELC UNION 2 FNPT X 2 CU</v>
          </cell>
          <cell r="E3260" t="str">
            <v>670779706238</v>
          </cell>
          <cell r="F3260" t="str">
            <v>DIEU</v>
          </cell>
          <cell r="G3260" t="str">
            <v>STEEL/COPPER</v>
          </cell>
          <cell r="H3260">
            <v>86.48</v>
          </cell>
          <cell r="I3260">
            <v>179</v>
          </cell>
          <cell r="J3260">
            <v>41656</v>
          </cell>
          <cell r="K3260" t="str">
            <v>China</v>
          </cell>
          <cell r="L3260" t="str">
            <v>24</v>
          </cell>
          <cell r="M3260" t="str">
            <v>2.08</v>
          </cell>
        </row>
        <row r="3261">
          <cell r="A3261" t="str">
            <v>1900AB 3/4</v>
          </cell>
          <cell r="B3261" t="str">
            <v>VIR C</v>
          </cell>
          <cell r="C3261" t="str">
            <v>N</v>
          </cell>
          <cell r="D3261" t="str">
            <v>DIELC UNION 3/4 FNPT X 3/4 CU</v>
          </cell>
          <cell r="E3261" t="str">
            <v>670779706191</v>
          </cell>
          <cell r="F3261" t="str">
            <v>DIEU</v>
          </cell>
          <cell r="G3261" t="str">
            <v>STEEL/COPPER</v>
          </cell>
          <cell r="H3261">
            <v>17.14</v>
          </cell>
          <cell r="I3261">
            <v>42</v>
          </cell>
          <cell r="J3261">
            <v>41656</v>
          </cell>
          <cell r="K3261" t="str">
            <v>China</v>
          </cell>
          <cell r="L3261" t="str">
            <v>144</v>
          </cell>
          <cell r="M3261" t="str">
            <v>0.42</v>
          </cell>
        </row>
        <row r="3262">
          <cell r="A3262" t="str">
            <v>1920AB 1</v>
          </cell>
          <cell r="B3262" t="str">
            <v>VIR C</v>
          </cell>
          <cell r="C3262" t="str">
            <v>N</v>
          </cell>
          <cell r="D3262" t="str">
            <v>DIELC UNION 1 NPT X 1 PRESS</v>
          </cell>
          <cell r="E3262" t="str">
            <v>670779731063</v>
          </cell>
          <cell r="F3262" t="str">
            <v>DIEU</v>
          </cell>
          <cell r="G3262" t="str">
            <v>STEEL/COPPER</v>
          </cell>
          <cell r="H3262">
            <v>28.24</v>
          </cell>
          <cell r="I3262">
            <v>963</v>
          </cell>
          <cell r="J3262">
            <v>45727</v>
          </cell>
          <cell r="K3262" t="str">
            <v>China</v>
          </cell>
          <cell r="L3262" t="str">
            <v>120</v>
          </cell>
          <cell r="M3262" t="str">
            <v>.631</v>
          </cell>
        </row>
        <row r="3263">
          <cell r="A3263" t="str">
            <v>1920AB 1/2</v>
          </cell>
          <cell r="B3263" t="str">
            <v>VIR C</v>
          </cell>
          <cell r="C3263" t="str">
            <v>N</v>
          </cell>
          <cell r="D3263" t="str">
            <v>DIELC UNION 1/2 NPT X 1/2 PRES</v>
          </cell>
          <cell r="E3263" t="str">
            <v>670779731049</v>
          </cell>
          <cell r="F3263" t="str">
            <v>DIEU</v>
          </cell>
          <cell r="G3263" t="str">
            <v>STEEL/COPPER</v>
          </cell>
          <cell r="H3263">
            <v>17.27</v>
          </cell>
          <cell r="I3263">
            <v>1051</v>
          </cell>
          <cell r="J3263">
            <v>45726</v>
          </cell>
          <cell r="K3263" t="str">
            <v>China</v>
          </cell>
          <cell r="L3263" t="str">
            <v>144</v>
          </cell>
          <cell r="M3263" t="str">
            <v>0.36</v>
          </cell>
        </row>
        <row r="3264">
          <cell r="A3264" t="str">
            <v>1920AB 1-1/2</v>
          </cell>
          <cell r="B3264" t="str">
            <v>VIR C</v>
          </cell>
          <cell r="C3264" t="str">
            <v>N</v>
          </cell>
          <cell r="D3264" t="str">
            <v>DIELC UNION 1-1/2 NPT X 1-1/2</v>
          </cell>
          <cell r="E3264" t="str">
            <v>670779731087</v>
          </cell>
          <cell r="F3264" t="str">
            <v>DIEU</v>
          </cell>
          <cell r="G3264" t="str">
            <v>STEEL/COPPER</v>
          </cell>
          <cell r="H3264">
            <v>66.03</v>
          </cell>
          <cell r="I3264">
            <v>149</v>
          </cell>
          <cell r="J3264">
            <v>45728</v>
          </cell>
          <cell r="K3264" t="str">
            <v>China</v>
          </cell>
          <cell r="L3264" t="str">
            <v>36</v>
          </cell>
          <cell r="M3264" t="str">
            <v>1.5</v>
          </cell>
        </row>
        <row r="3265">
          <cell r="A3265" t="str">
            <v>1920AB 1-1/4</v>
          </cell>
          <cell r="B3265" t="str">
            <v>VIR C</v>
          </cell>
          <cell r="C3265" t="str">
            <v>N</v>
          </cell>
          <cell r="D3265" t="str">
            <v>DIELC UNION 1-1/4 NPT X 1-1/4</v>
          </cell>
          <cell r="E3265" t="str">
            <v>670779731070</v>
          </cell>
          <cell r="F3265" t="str">
            <v>DIEU</v>
          </cell>
          <cell r="G3265" t="str">
            <v>STEEL/COPPER</v>
          </cell>
          <cell r="H3265">
            <v>42.75</v>
          </cell>
          <cell r="I3265">
            <v>177</v>
          </cell>
          <cell r="J3265">
            <v>45728</v>
          </cell>
          <cell r="K3265" t="str">
            <v>China</v>
          </cell>
          <cell r="L3265" t="str">
            <v>48</v>
          </cell>
          <cell r="M3265" t="str">
            <v>0.946</v>
          </cell>
        </row>
        <row r="3266">
          <cell r="A3266" t="str">
            <v>1920AB 2</v>
          </cell>
          <cell r="B3266" t="str">
            <v>VIR C</v>
          </cell>
          <cell r="C3266" t="str">
            <v>N</v>
          </cell>
          <cell r="D3266" t="str">
            <v>DIELC UNION 2 NPT X 2 PRESS</v>
          </cell>
          <cell r="E3266" t="str">
            <v>670779731094</v>
          </cell>
          <cell r="F3266" t="str">
            <v>DIEU</v>
          </cell>
          <cell r="G3266" t="str">
            <v>STEEL/COPPER</v>
          </cell>
          <cell r="H3266">
            <v>90.79</v>
          </cell>
          <cell r="I3266">
            <v>55</v>
          </cell>
          <cell r="J3266">
            <v>45728</v>
          </cell>
          <cell r="K3266" t="str">
            <v>China</v>
          </cell>
          <cell r="L3266" t="str">
            <v>20</v>
          </cell>
          <cell r="M3266" t="str">
            <v>2.52</v>
          </cell>
        </row>
        <row r="3267">
          <cell r="A3267" t="str">
            <v>1920AB 3/4</v>
          </cell>
          <cell r="B3267" t="str">
            <v>VIR C</v>
          </cell>
          <cell r="C3267" t="str">
            <v>N</v>
          </cell>
          <cell r="D3267" t="str">
            <v>DIELC UNION 3/4 NPT X 3/4 PRES</v>
          </cell>
          <cell r="E3267" t="str">
            <v>670779731056</v>
          </cell>
          <cell r="F3267" t="str">
            <v>DIEU</v>
          </cell>
          <cell r="G3267" t="str">
            <v>STEEL/COPPER</v>
          </cell>
          <cell r="H3267">
            <v>18</v>
          </cell>
          <cell r="I3267">
            <v>1083</v>
          </cell>
          <cell r="J3267">
            <v>45727</v>
          </cell>
          <cell r="K3267" t="str">
            <v>China</v>
          </cell>
          <cell r="L3267" t="str">
            <v>96</v>
          </cell>
          <cell r="M3267" t="str">
            <v>0.488</v>
          </cell>
        </row>
        <row r="3268">
          <cell r="A3268" t="str">
            <v>5020 1</v>
          </cell>
          <cell r="B3268" t="str">
            <v>VIR 1</v>
          </cell>
          <cell r="C3268" t="str">
            <v>N</v>
          </cell>
          <cell r="D3268" t="str">
            <v>FEMALE EzPress BALL VALVE</v>
          </cell>
          <cell r="E3268" t="str">
            <v>670779489063</v>
          </cell>
          <cell r="F3268" t="str">
            <v>EZBV</v>
          </cell>
          <cell r="G3268" t="str">
            <v>BRONZE</v>
          </cell>
          <cell r="H3268">
            <v>90.22</v>
          </cell>
          <cell r="I3268">
            <v>498</v>
          </cell>
          <cell r="J3268">
            <v>40476</v>
          </cell>
          <cell r="K3268" t="str">
            <v>Italy</v>
          </cell>
          <cell r="L3268" t="str">
            <v>40</v>
          </cell>
          <cell r="M3268" t="str">
            <v>1.28</v>
          </cell>
        </row>
        <row r="3269">
          <cell r="A3269" t="str">
            <v>5020 1/2</v>
          </cell>
          <cell r="B3269" t="str">
            <v>VIR 1</v>
          </cell>
          <cell r="C3269" t="str">
            <v>N</v>
          </cell>
          <cell r="D3269" t="str">
            <v>FEMALE EzPress BALL VALVE</v>
          </cell>
          <cell r="E3269" t="str">
            <v>670779489049</v>
          </cell>
          <cell r="F3269" t="str">
            <v>EZBV</v>
          </cell>
          <cell r="G3269" t="str">
            <v>BRONZE</v>
          </cell>
          <cell r="H3269">
            <v>51.24</v>
          </cell>
          <cell r="I3269">
            <v>239</v>
          </cell>
          <cell r="J3269">
            <v>40476</v>
          </cell>
          <cell r="K3269" t="str">
            <v>Italy</v>
          </cell>
          <cell r="L3269" t="str">
            <v>50</v>
          </cell>
          <cell r="M3269" t="str">
            <v>0.54</v>
          </cell>
        </row>
        <row r="3270">
          <cell r="A3270" t="str">
            <v>5020 1-1/2</v>
          </cell>
          <cell r="B3270" t="str">
            <v>VIR 1</v>
          </cell>
          <cell r="C3270" t="str">
            <v>N</v>
          </cell>
          <cell r="D3270" t="str">
            <v>FEMALE EzPress BALL VALVE</v>
          </cell>
          <cell r="E3270" t="str">
            <v>670779489087</v>
          </cell>
          <cell r="F3270" t="str">
            <v>EZBV</v>
          </cell>
          <cell r="G3270" t="str">
            <v>BRONZE</v>
          </cell>
          <cell r="H3270">
            <v>217.9</v>
          </cell>
          <cell r="I3270">
            <v>100</v>
          </cell>
          <cell r="J3270">
            <v>40476</v>
          </cell>
          <cell r="K3270" t="str">
            <v>Italy</v>
          </cell>
          <cell r="L3270" t="str">
            <v>20</v>
          </cell>
          <cell r="M3270" t="str">
            <v>3.08</v>
          </cell>
        </row>
        <row r="3271">
          <cell r="A3271" t="str">
            <v>5020 1-1/4</v>
          </cell>
          <cell r="B3271" t="str">
            <v>VIR 1</v>
          </cell>
          <cell r="C3271" t="str">
            <v>N</v>
          </cell>
          <cell r="D3271" t="str">
            <v>FEMALE EzPress BALL VALVE</v>
          </cell>
          <cell r="E3271" t="str">
            <v>670779489070</v>
          </cell>
          <cell r="F3271" t="str">
            <v>EZBV</v>
          </cell>
          <cell r="G3271" t="str">
            <v>BRONZE</v>
          </cell>
          <cell r="H3271">
            <v>136.6</v>
          </cell>
          <cell r="I3271">
            <v>253</v>
          </cell>
          <cell r="J3271">
            <v>40476</v>
          </cell>
          <cell r="K3271" t="str">
            <v>Italy</v>
          </cell>
          <cell r="L3271" t="str">
            <v>35</v>
          </cell>
          <cell r="M3271" t="str">
            <v>1.92</v>
          </cell>
        </row>
        <row r="3272">
          <cell r="A3272" t="str">
            <v>5020 2</v>
          </cell>
          <cell r="B3272" t="str">
            <v>VIR 1</v>
          </cell>
          <cell r="C3272" t="str">
            <v>N</v>
          </cell>
          <cell r="D3272" t="str">
            <v>FEMALE EzPress BALL VALVE</v>
          </cell>
          <cell r="E3272" t="str">
            <v>670779489209</v>
          </cell>
          <cell r="F3272" t="str">
            <v>EZBV</v>
          </cell>
          <cell r="G3272" t="str">
            <v>BRONZE</v>
          </cell>
          <cell r="H3272">
            <v>313.10000000000002</v>
          </cell>
          <cell r="I3272">
            <v>178</v>
          </cell>
          <cell r="J3272">
            <v>40476</v>
          </cell>
          <cell r="K3272" t="str">
            <v>Italy</v>
          </cell>
          <cell r="L3272" t="str">
            <v>12</v>
          </cell>
          <cell r="M3272" t="str">
            <v>4.42</v>
          </cell>
        </row>
        <row r="3273">
          <cell r="A3273" t="str">
            <v>5020 3/4</v>
          </cell>
          <cell r="B3273" t="str">
            <v>VIR 1</v>
          </cell>
          <cell r="C3273" t="str">
            <v>N</v>
          </cell>
          <cell r="D3273" t="str">
            <v>FEMALE EzPress BALL VALVE</v>
          </cell>
          <cell r="E3273" t="str">
            <v>670779489056</v>
          </cell>
          <cell r="F3273" t="str">
            <v>EZBV</v>
          </cell>
          <cell r="G3273" t="str">
            <v>BRONZE</v>
          </cell>
          <cell r="H3273">
            <v>65.77</v>
          </cell>
          <cell r="I3273">
            <v>45</v>
          </cell>
          <cell r="J3273">
            <v>40476</v>
          </cell>
          <cell r="K3273" t="str">
            <v>Italy</v>
          </cell>
          <cell r="L3273" t="str">
            <v>50</v>
          </cell>
          <cell r="M3273" t="str">
            <v>0.8</v>
          </cell>
        </row>
        <row r="3274">
          <cell r="A3274" t="str">
            <v>5023 1/2</v>
          </cell>
          <cell r="B3274" t="str">
            <v>VIR 1</v>
          </cell>
          <cell r="C3274" t="str">
            <v>N</v>
          </cell>
          <cell r="D3274" t="str">
            <v>MALE EzPress BALL VALVE</v>
          </cell>
          <cell r="E3274" t="str">
            <v>670779487045</v>
          </cell>
          <cell r="F3274" t="str">
            <v>EZBV</v>
          </cell>
          <cell r="G3274" t="str">
            <v>BRASS</v>
          </cell>
          <cell r="H3274">
            <v>16.579999999999998</v>
          </cell>
          <cell r="I3274">
            <v>850</v>
          </cell>
          <cell r="J3274">
            <v>40476</v>
          </cell>
          <cell r="K3274" t="str">
            <v>Italy</v>
          </cell>
          <cell r="L3274" t="str">
            <v>50</v>
          </cell>
          <cell r="M3274" t="str">
            <v>0.44</v>
          </cell>
        </row>
        <row r="3275">
          <cell r="A3275" t="str">
            <v>5023 1-1/2</v>
          </cell>
          <cell r="B3275" t="str">
            <v>VIR 1</v>
          </cell>
          <cell r="C3275" t="str">
            <v>N</v>
          </cell>
          <cell r="D3275" t="str">
            <v>MALE EzPress BALL VALVE</v>
          </cell>
          <cell r="E3275" t="str">
            <v>670779487083</v>
          </cell>
          <cell r="F3275" t="str">
            <v>EZBV</v>
          </cell>
          <cell r="G3275" t="str">
            <v>BRASS</v>
          </cell>
          <cell r="H3275">
            <v>66.48</v>
          </cell>
          <cell r="I3275">
            <v>517</v>
          </cell>
          <cell r="J3275">
            <v>40476</v>
          </cell>
          <cell r="K3275" t="str">
            <v>Italy</v>
          </cell>
          <cell r="L3275" t="str">
            <v>20</v>
          </cell>
          <cell r="M3275" t="str">
            <v>2.3</v>
          </cell>
        </row>
        <row r="3276">
          <cell r="A3276" t="str">
            <v>5023 2</v>
          </cell>
          <cell r="B3276" t="str">
            <v>VIR 1</v>
          </cell>
          <cell r="C3276" t="str">
            <v>N</v>
          </cell>
          <cell r="D3276" t="str">
            <v>MALE EzPress BALL VALVE</v>
          </cell>
          <cell r="E3276" t="str">
            <v>670779487205</v>
          </cell>
          <cell r="F3276" t="str">
            <v>EZBV</v>
          </cell>
          <cell r="G3276" t="str">
            <v>BRASS</v>
          </cell>
          <cell r="H3276">
            <v>98.64</v>
          </cell>
          <cell r="I3276">
            <v>335</v>
          </cell>
          <cell r="J3276">
            <v>40476</v>
          </cell>
          <cell r="K3276" t="str">
            <v>Italy</v>
          </cell>
          <cell r="L3276" t="str">
            <v>12</v>
          </cell>
          <cell r="M3276" t="str">
            <v>3.42</v>
          </cell>
        </row>
        <row r="3277">
          <cell r="A3277" t="str">
            <v>5024 1</v>
          </cell>
          <cell r="B3277" t="str">
            <v>VIR 1</v>
          </cell>
          <cell r="C3277" t="str">
            <v>N</v>
          </cell>
          <cell r="D3277" t="str">
            <v>BRNZ BALL VLV EZPRESS X FNPT</v>
          </cell>
          <cell r="E3277" t="str">
            <v>670779700137</v>
          </cell>
          <cell r="F3277" t="str">
            <v>EZBV</v>
          </cell>
          <cell r="G3277" t="str">
            <v>BRONZE</v>
          </cell>
          <cell r="H3277">
            <v>81.66</v>
          </cell>
          <cell r="I3277">
            <v>202</v>
          </cell>
          <cell r="J3277">
            <v>40641</v>
          </cell>
          <cell r="K3277" t="str">
            <v>Italy</v>
          </cell>
          <cell r="L3277" t="str">
            <v>40</v>
          </cell>
          <cell r="M3277" t="str">
            <v>1.28</v>
          </cell>
        </row>
        <row r="3278">
          <cell r="A3278" t="str">
            <v>5024 1/2</v>
          </cell>
          <cell r="B3278" t="str">
            <v>VIR 1</v>
          </cell>
          <cell r="C3278" t="str">
            <v>N</v>
          </cell>
          <cell r="D3278" t="str">
            <v>BRNZ BALL VLV EZPRESS X FNPT</v>
          </cell>
          <cell r="E3278" t="str">
            <v>670779700113</v>
          </cell>
          <cell r="F3278" t="str">
            <v>EZBV</v>
          </cell>
          <cell r="G3278" t="str">
            <v>BRONZE</v>
          </cell>
          <cell r="H3278">
            <v>46.35</v>
          </cell>
          <cell r="I3278">
            <v>26</v>
          </cell>
          <cell r="J3278">
            <v>40641</v>
          </cell>
          <cell r="K3278" t="str">
            <v>Italy</v>
          </cell>
          <cell r="L3278" t="str">
            <v>50</v>
          </cell>
          <cell r="M3278" t="str">
            <v>0.56</v>
          </cell>
        </row>
        <row r="3279">
          <cell r="A3279" t="str">
            <v>5024 1-1/2</v>
          </cell>
          <cell r="B3279" t="str">
            <v>VIR 1</v>
          </cell>
          <cell r="C3279" t="str">
            <v>N</v>
          </cell>
          <cell r="D3279" t="str">
            <v>BRNZ BALL VLV EZPRESS X FNPT</v>
          </cell>
          <cell r="E3279" t="str">
            <v>670779700151</v>
          </cell>
          <cell r="F3279" t="str">
            <v>EZBV</v>
          </cell>
          <cell r="G3279" t="str">
            <v>BRONZE</v>
          </cell>
          <cell r="H3279">
            <v>197.13</v>
          </cell>
          <cell r="I3279">
            <v>60</v>
          </cell>
          <cell r="J3279">
            <v>40641</v>
          </cell>
          <cell r="K3279" t="str">
            <v>Italy</v>
          </cell>
          <cell r="L3279" t="str">
            <v>20</v>
          </cell>
          <cell r="M3279" t="str">
            <v>3.16</v>
          </cell>
        </row>
        <row r="3280">
          <cell r="A3280" t="str">
            <v>5024 1-1/4</v>
          </cell>
          <cell r="B3280" t="str">
            <v>VIR 1</v>
          </cell>
          <cell r="C3280" t="str">
            <v>N</v>
          </cell>
          <cell r="D3280" t="str">
            <v>BRNZ BALL VLV EZPRESS X FNPT</v>
          </cell>
          <cell r="E3280" t="str">
            <v>670779700144</v>
          </cell>
          <cell r="F3280" t="str">
            <v>EZBV</v>
          </cell>
          <cell r="G3280" t="str">
            <v>BRONZE</v>
          </cell>
          <cell r="H3280">
            <v>123.6</v>
          </cell>
          <cell r="I3280">
            <v>85</v>
          </cell>
          <cell r="J3280">
            <v>40641</v>
          </cell>
          <cell r="K3280" t="str">
            <v>Italy</v>
          </cell>
          <cell r="L3280" t="str">
            <v>35</v>
          </cell>
          <cell r="M3280" t="str">
            <v>1.94</v>
          </cell>
        </row>
        <row r="3281">
          <cell r="A3281" t="str">
            <v>5024 2</v>
          </cell>
          <cell r="B3281" t="str">
            <v>VIR 1</v>
          </cell>
          <cell r="C3281" t="str">
            <v>N</v>
          </cell>
          <cell r="D3281" t="str">
            <v>BRNZ BALL VLV EZPRESS X FNPT</v>
          </cell>
          <cell r="E3281" t="str">
            <v>670779700168</v>
          </cell>
          <cell r="F3281" t="str">
            <v>EZBV</v>
          </cell>
          <cell r="G3281" t="str">
            <v>BRONZE</v>
          </cell>
          <cell r="H3281">
            <v>283.26</v>
          </cell>
          <cell r="I3281">
            <v>72</v>
          </cell>
          <cell r="J3281">
            <v>40641</v>
          </cell>
          <cell r="K3281" t="str">
            <v>Italy</v>
          </cell>
          <cell r="L3281" t="str">
            <v>12</v>
          </cell>
          <cell r="M3281" t="str">
            <v>4.58</v>
          </cell>
        </row>
        <row r="3282">
          <cell r="A3282" t="str">
            <v>250 1</v>
          </cell>
          <cell r="B3282" t="str">
            <v>VIR 1</v>
          </cell>
          <cell r="C3282" t="str">
            <v>N</v>
          </cell>
          <cell r="D3282" t="str">
            <v>FEMALE EzPRESS CHECK VALVE</v>
          </cell>
          <cell r="E3282" t="str">
            <v>670779250069</v>
          </cell>
          <cell r="F3282" t="str">
            <v>EZCK</v>
          </cell>
          <cell r="G3282" t="str">
            <v>BRONZE</v>
          </cell>
          <cell r="H3282">
            <v>98.68</v>
          </cell>
          <cell r="I3282">
            <v>118</v>
          </cell>
          <cell r="J3282">
            <v>40476</v>
          </cell>
          <cell r="K3282" t="str">
            <v>Italy</v>
          </cell>
          <cell r="L3282" t="str">
            <v>20</v>
          </cell>
          <cell r="M3282" t="str">
            <v>0.162</v>
          </cell>
        </row>
        <row r="3283">
          <cell r="A3283" t="str">
            <v>250 1/2</v>
          </cell>
          <cell r="B3283" t="str">
            <v>VIR 1</v>
          </cell>
          <cell r="C3283" t="str">
            <v>N</v>
          </cell>
          <cell r="D3283" t="str">
            <v>FEMALE EzPRESS CHECK VALVE</v>
          </cell>
          <cell r="E3283" t="str">
            <v>670779250045</v>
          </cell>
          <cell r="F3283" t="str">
            <v>EZCK</v>
          </cell>
          <cell r="G3283" t="str">
            <v>BRONZE</v>
          </cell>
          <cell r="H3283">
            <v>52.1</v>
          </cell>
          <cell r="I3283">
            <v>310</v>
          </cell>
          <cell r="J3283">
            <v>40476</v>
          </cell>
          <cell r="K3283" t="str">
            <v>Italy</v>
          </cell>
          <cell r="L3283" t="str">
            <v>30</v>
          </cell>
          <cell r="M3283" t="str">
            <v>0.62</v>
          </cell>
        </row>
        <row r="3284">
          <cell r="A3284" t="str">
            <v>250 1-1/2</v>
          </cell>
          <cell r="B3284" t="str">
            <v>VIR 1</v>
          </cell>
          <cell r="C3284" t="str">
            <v>N</v>
          </cell>
          <cell r="D3284" t="str">
            <v>FEMALE EzPRESS CHECK VALVE</v>
          </cell>
          <cell r="E3284" t="str">
            <v>670779250083</v>
          </cell>
          <cell r="F3284" t="str">
            <v>EZCK</v>
          </cell>
          <cell r="G3284" t="str">
            <v>BRONZE</v>
          </cell>
          <cell r="H3284">
            <v>178.71</v>
          </cell>
          <cell r="I3284">
            <v>108</v>
          </cell>
          <cell r="J3284">
            <v>40476</v>
          </cell>
          <cell r="K3284" t="str">
            <v>Italy</v>
          </cell>
          <cell r="L3284" t="str">
            <v>10</v>
          </cell>
          <cell r="M3284" t="str">
            <v>3.16</v>
          </cell>
        </row>
        <row r="3285">
          <cell r="A3285" t="str">
            <v>250 1-1/4</v>
          </cell>
          <cell r="B3285" t="str">
            <v>VIR 1</v>
          </cell>
          <cell r="C3285" t="str">
            <v>N</v>
          </cell>
          <cell r="D3285" t="str">
            <v>FEMALE EzPRESS CHECK VALVE</v>
          </cell>
          <cell r="E3285" t="str">
            <v>670779250076</v>
          </cell>
          <cell r="F3285" t="str">
            <v>EZCK</v>
          </cell>
          <cell r="G3285" t="str">
            <v>BRONZE</v>
          </cell>
          <cell r="H3285">
            <v>135.36000000000001</v>
          </cell>
          <cell r="I3285">
            <v>82</v>
          </cell>
          <cell r="J3285">
            <v>40476</v>
          </cell>
          <cell r="K3285" t="str">
            <v>Italy</v>
          </cell>
          <cell r="L3285" t="str">
            <v>15</v>
          </cell>
          <cell r="M3285" t="str">
            <v>2.38</v>
          </cell>
        </row>
        <row r="3286">
          <cell r="A3286" t="str">
            <v>250 2</v>
          </cell>
          <cell r="B3286" t="str">
            <v>VIR 1</v>
          </cell>
          <cell r="C3286" t="str">
            <v>N</v>
          </cell>
          <cell r="D3286" t="str">
            <v>FEMALE EzPRESS CHECK VALVE</v>
          </cell>
          <cell r="E3286" t="str">
            <v>670779250205</v>
          </cell>
          <cell r="F3286" t="str">
            <v>EZCK</v>
          </cell>
          <cell r="G3286" t="str">
            <v>BRONZE</v>
          </cell>
          <cell r="H3286">
            <v>280.61</v>
          </cell>
          <cell r="I3286">
            <v>19</v>
          </cell>
          <cell r="J3286">
            <v>40476</v>
          </cell>
          <cell r="K3286" t="str">
            <v>Italy</v>
          </cell>
          <cell r="L3286" t="str">
            <v>4</v>
          </cell>
          <cell r="M3286" t="str">
            <v>5.54</v>
          </cell>
        </row>
        <row r="3287">
          <cell r="A3287" t="str">
            <v>250 3/4</v>
          </cell>
          <cell r="B3287" t="str">
            <v>VIR 1</v>
          </cell>
          <cell r="C3287" t="str">
            <v>N</v>
          </cell>
          <cell r="D3287" t="str">
            <v>FEMALE EzPRESS CHECK VALVE</v>
          </cell>
          <cell r="E3287" t="str">
            <v>670779250052</v>
          </cell>
          <cell r="F3287" t="str">
            <v>EZCK</v>
          </cell>
          <cell r="G3287" t="str">
            <v>BRONZE</v>
          </cell>
          <cell r="H3287">
            <v>70.290000000000006</v>
          </cell>
          <cell r="I3287">
            <v>8</v>
          </cell>
          <cell r="J3287">
            <v>40476</v>
          </cell>
          <cell r="K3287" t="str">
            <v>Italy</v>
          </cell>
          <cell r="L3287" t="str">
            <v>25</v>
          </cell>
          <cell r="M3287" t="str">
            <v>1.02</v>
          </cell>
        </row>
        <row r="3288">
          <cell r="A3288" t="str">
            <v>5800-GK 2-1/2 - 4</v>
          </cell>
          <cell r="B3288" t="str">
            <v>IFLOW</v>
          </cell>
          <cell r="C3288" t="str">
            <v>N</v>
          </cell>
          <cell r="D3288" t="str">
            <v>GEAR KIT FLANGED IRON BV 2.5-4</v>
          </cell>
          <cell r="E3288" t="str">
            <v>670779700779</v>
          </cell>
          <cell r="F3288" t="str">
            <v>FBAC</v>
          </cell>
          <cell r="G3288" t="str">
            <v>IRON</v>
          </cell>
          <cell r="H3288">
            <v>0</v>
          </cell>
          <cell r="I3288">
            <v>40</v>
          </cell>
          <cell r="J3288">
            <v>40945</v>
          </cell>
          <cell r="K3288" t="str">
            <v>China</v>
          </cell>
          <cell r="L3288" t="str">
            <v>1</v>
          </cell>
          <cell r="M3288" t="str">
            <v>24.23</v>
          </cell>
        </row>
        <row r="3289">
          <cell r="A3289" t="str">
            <v>5800-GK 6</v>
          </cell>
          <cell r="B3289" t="str">
            <v>IFLOW</v>
          </cell>
          <cell r="C3289" t="str">
            <v>N</v>
          </cell>
          <cell r="D3289" t="str">
            <v>GEAR KIT FLANGED IRON BV 6IN</v>
          </cell>
          <cell r="E3289" t="str">
            <v>670779700793</v>
          </cell>
          <cell r="F3289" t="str">
            <v>FBAC</v>
          </cell>
          <cell r="G3289" t="str">
            <v>IRON</v>
          </cell>
          <cell r="H3289">
            <v>0</v>
          </cell>
          <cell r="I3289">
            <v>20</v>
          </cell>
          <cell r="J3289">
            <v>40942</v>
          </cell>
          <cell r="K3289" t="str">
            <v>China</v>
          </cell>
          <cell r="L3289" t="str">
            <v>1</v>
          </cell>
          <cell r="M3289" t="str">
            <v>33.04</v>
          </cell>
        </row>
        <row r="3290">
          <cell r="A3290" t="str">
            <v>5800G 2</v>
          </cell>
          <cell r="B3290" t="str">
            <v>IFLOW</v>
          </cell>
          <cell r="C3290" t="str">
            <v>N</v>
          </cell>
          <cell r="D3290" t="str">
            <v>FLANGED IRON BALL VLV C/W GEAR</v>
          </cell>
          <cell r="E3290" t="str">
            <v>670779700694</v>
          </cell>
          <cell r="F3290" t="str">
            <v>FLBV</v>
          </cell>
          <cell r="G3290" t="str">
            <v>IRON</v>
          </cell>
          <cell r="H3290">
            <v>1672.55</v>
          </cell>
          <cell r="I3290">
            <v>0</v>
          </cell>
          <cell r="J3290">
            <v>40942</v>
          </cell>
          <cell r="K3290" t="str">
            <v>China</v>
          </cell>
          <cell r="L3290" t="str">
            <v>1</v>
          </cell>
          <cell r="M3290" t="str">
            <v>46.26</v>
          </cell>
        </row>
        <row r="3291">
          <cell r="A3291" t="str">
            <v>5800G 2-1/2</v>
          </cell>
          <cell r="B3291" t="str">
            <v>IFLOW</v>
          </cell>
          <cell r="C3291" t="str">
            <v>N</v>
          </cell>
          <cell r="D3291" t="str">
            <v>FLANGED IRON BALL VLV C/W GEAR</v>
          </cell>
          <cell r="E3291" t="str">
            <v>670779700700</v>
          </cell>
          <cell r="F3291" t="str">
            <v>FLBV</v>
          </cell>
          <cell r="G3291" t="str">
            <v>IRON</v>
          </cell>
          <cell r="H3291">
            <v>1898.78</v>
          </cell>
          <cell r="I3291">
            <v>0</v>
          </cell>
          <cell r="J3291">
            <v>40942</v>
          </cell>
          <cell r="K3291" t="str">
            <v>China</v>
          </cell>
          <cell r="L3291" t="str">
            <v>1</v>
          </cell>
          <cell r="M3291" t="str">
            <v>57.27</v>
          </cell>
        </row>
        <row r="3292">
          <cell r="A3292" t="str">
            <v>5800G 3</v>
          </cell>
          <cell r="B3292" t="str">
            <v>IFLOW</v>
          </cell>
          <cell r="C3292" t="str">
            <v>N</v>
          </cell>
          <cell r="D3292" t="str">
            <v>FLANGED IRON BALL VLV C/W GEAR</v>
          </cell>
          <cell r="E3292" t="str">
            <v>670779700717</v>
          </cell>
          <cell r="F3292" t="str">
            <v>FLBV</v>
          </cell>
          <cell r="G3292" t="str">
            <v>IRON</v>
          </cell>
          <cell r="H3292">
            <v>2125.09</v>
          </cell>
          <cell r="I3292">
            <v>0</v>
          </cell>
          <cell r="J3292">
            <v>40942</v>
          </cell>
          <cell r="K3292" t="str">
            <v>China</v>
          </cell>
          <cell r="L3292" t="str">
            <v>1</v>
          </cell>
          <cell r="M3292" t="str">
            <v>70.48</v>
          </cell>
        </row>
        <row r="3293">
          <cell r="A3293" t="str">
            <v>5800G 4</v>
          </cell>
          <cell r="B3293" t="str">
            <v>IFLOW</v>
          </cell>
          <cell r="C3293" t="str">
            <v>N</v>
          </cell>
          <cell r="D3293" t="str">
            <v>FLANGED IRON BALL VLV C/W GEAR</v>
          </cell>
          <cell r="E3293" t="str">
            <v>670779700724</v>
          </cell>
          <cell r="F3293" t="str">
            <v>FLBV</v>
          </cell>
          <cell r="G3293" t="str">
            <v>IRON</v>
          </cell>
          <cell r="H3293">
            <v>2710.48</v>
          </cell>
          <cell r="I3293">
            <v>10</v>
          </cell>
          <cell r="J3293">
            <v>40942</v>
          </cell>
          <cell r="K3293" t="str">
            <v>China</v>
          </cell>
          <cell r="L3293" t="str">
            <v>1</v>
          </cell>
          <cell r="M3293" t="str">
            <v>106.2</v>
          </cell>
        </row>
        <row r="3294">
          <cell r="A3294" t="str">
            <v>5800G 6</v>
          </cell>
          <cell r="B3294" t="str">
            <v>IFLOW</v>
          </cell>
          <cell r="C3294" t="str">
            <v>N</v>
          </cell>
          <cell r="D3294" t="str">
            <v>FLANGED IRON BALL VLV C/W GEAR</v>
          </cell>
          <cell r="E3294" t="str">
            <v>670779700731</v>
          </cell>
          <cell r="F3294" t="str">
            <v>FLBV</v>
          </cell>
          <cell r="G3294" t="str">
            <v>IRON</v>
          </cell>
          <cell r="H3294">
            <v>4316.59</v>
          </cell>
          <cell r="I3294">
            <v>7</v>
          </cell>
          <cell r="J3294">
            <v>40942</v>
          </cell>
          <cell r="K3294" t="str">
            <v>China</v>
          </cell>
          <cell r="L3294" t="str">
            <v>1</v>
          </cell>
          <cell r="M3294" t="str">
            <v>184.4</v>
          </cell>
        </row>
        <row r="3295">
          <cell r="A3295" t="str">
            <v>5800L 2</v>
          </cell>
          <cell r="B3295" t="str">
            <v>IFLOW</v>
          </cell>
          <cell r="C3295" t="str">
            <v>N</v>
          </cell>
          <cell r="D3295" t="str">
            <v>FLANGED IRON BALL VLV C/W LVR</v>
          </cell>
          <cell r="E3295" t="str">
            <v>670779700618</v>
          </cell>
          <cell r="F3295" t="str">
            <v>FLBV</v>
          </cell>
          <cell r="G3295" t="str">
            <v>IRON</v>
          </cell>
          <cell r="H3295">
            <v>488.62</v>
          </cell>
          <cell r="I3295">
            <v>48</v>
          </cell>
          <cell r="J3295">
            <v>40942</v>
          </cell>
          <cell r="K3295" t="str">
            <v>China</v>
          </cell>
          <cell r="L3295" t="str">
            <v>1</v>
          </cell>
          <cell r="M3295" t="str">
            <v>24.2</v>
          </cell>
        </row>
        <row r="3296">
          <cell r="A3296" t="str">
            <v>5800L 2-1/2</v>
          </cell>
          <cell r="B3296" t="str">
            <v>IFLOW</v>
          </cell>
          <cell r="C3296" t="str">
            <v>N</v>
          </cell>
          <cell r="D3296" t="str">
            <v>FLANGED IRON BALL VLV C/W LVR</v>
          </cell>
          <cell r="E3296" t="str">
            <v>670779700625</v>
          </cell>
          <cell r="F3296" t="str">
            <v>FLBV</v>
          </cell>
          <cell r="G3296" t="str">
            <v>IRON</v>
          </cell>
          <cell r="H3296">
            <v>720.64</v>
          </cell>
          <cell r="I3296">
            <v>59</v>
          </cell>
          <cell r="J3296">
            <v>40942</v>
          </cell>
          <cell r="K3296" t="str">
            <v>China</v>
          </cell>
          <cell r="L3296" t="str">
            <v>1</v>
          </cell>
          <cell r="M3296" t="str">
            <v>40.15</v>
          </cell>
        </row>
        <row r="3297">
          <cell r="A3297" t="str">
            <v>5800L 3</v>
          </cell>
          <cell r="B3297" t="str">
            <v>IFLOW</v>
          </cell>
          <cell r="C3297" t="str">
            <v>N</v>
          </cell>
          <cell r="D3297" t="str">
            <v>FLANGED IRON BALL VLV C/W LVR</v>
          </cell>
          <cell r="E3297" t="str">
            <v>670779700632</v>
          </cell>
          <cell r="F3297" t="str">
            <v>FLBV</v>
          </cell>
          <cell r="G3297" t="str">
            <v>IRON</v>
          </cell>
          <cell r="H3297">
            <v>953.47</v>
          </cell>
          <cell r="I3297">
            <v>96</v>
          </cell>
          <cell r="J3297">
            <v>40942</v>
          </cell>
          <cell r="K3297" t="str">
            <v>China</v>
          </cell>
          <cell r="L3297" t="str">
            <v>1</v>
          </cell>
          <cell r="M3297" t="str">
            <v>48.8</v>
          </cell>
        </row>
        <row r="3298">
          <cell r="A3298" t="str">
            <v>5800L 4</v>
          </cell>
          <cell r="B3298" t="str">
            <v>IFLOW</v>
          </cell>
          <cell r="C3298" t="str">
            <v>N</v>
          </cell>
          <cell r="D3298" t="str">
            <v>FLANGED IRON BALL VLV C/W LVR</v>
          </cell>
          <cell r="E3298" t="str">
            <v>670779700649</v>
          </cell>
          <cell r="F3298" t="str">
            <v>FLBV</v>
          </cell>
          <cell r="G3298" t="str">
            <v>IRON</v>
          </cell>
          <cell r="H3298">
            <v>1532.82</v>
          </cell>
          <cell r="I3298">
            <v>76</v>
          </cell>
          <cell r="J3298">
            <v>40942</v>
          </cell>
          <cell r="K3298" t="str">
            <v>China</v>
          </cell>
          <cell r="L3298" t="str">
            <v>1</v>
          </cell>
          <cell r="M3298" t="str">
            <v>80.2</v>
          </cell>
        </row>
        <row r="3299">
          <cell r="A3299" t="str">
            <v>5800L 6</v>
          </cell>
          <cell r="B3299" t="str">
            <v>IFLOW</v>
          </cell>
          <cell r="C3299" t="str">
            <v>N</v>
          </cell>
          <cell r="D3299" t="str">
            <v>FLANGED IRON BALL VLV C/W LVR</v>
          </cell>
          <cell r="E3299" t="str">
            <v>670779700656</v>
          </cell>
          <cell r="F3299" t="str">
            <v>FLBV</v>
          </cell>
          <cell r="G3299" t="str">
            <v>IRON</v>
          </cell>
          <cell r="H3299">
            <v>2858.9</v>
          </cell>
          <cell r="I3299">
            <v>29</v>
          </cell>
          <cell r="J3299">
            <v>40942</v>
          </cell>
          <cell r="K3299" t="str">
            <v>China</v>
          </cell>
          <cell r="L3299" t="str">
            <v>1</v>
          </cell>
          <cell r="M3299" t="str">
            <v>143.1</v>
          </cell>
        </row>
        <row r="3300">
          <cell r="A3300" t="str">
            <v>5800L 8</v>
          </cell>
          <cell r="B3300" t="str">
            <v>IFLOW</v>
          </cell>
          <cell r="C3300" t="str">
            <v>N</v>
          </cell>
          <cell r="D3300" t="str">
            <v>FLANGED IRON BALL VLV C/W LVR</v>
          </cell>
          <cell r="E3300" t="str">
            <v>670779714530</v>
          </cell>
          <cell r="F3300" t="str">
            <v>FLBV</v>
          </cell>
          <cell r="G3300" t="str">
            <v>IRON</v>
          </cell>
          <cell r="H3300">
            <v>4125.34</v>
          </cell>
          <cell r="I3300">
            <v>35</v>
          </cell>
          <cell r="J3300">
            <v>42962</v>
          </cell>
          <cell r="K3300" t="str">
            <v>China</v>
          </cell>
          <cell r="L3300" t="str">
            <v>1</v>
          </cell>
          <cell r="M3300" t="str">
            <v>195.0</v>
          </cell>
        </row>
        <row r="3301">
          <cell r="A3301" t="str">
            <v>5100 1/2</v>
          </cell>
          <cell r="B3301" t="str">
            <v>VIR C</v>
          </cell>
          <cell r="C3301" t="str">
            <v>N</v>
          </cell>
          <cell r="D3301" t="str">
            <v>1 PC BRASS GAS BALL NPT ENDS</v>
          </cell>
          <cell r="E3301" t="str">
            <v>670779495040</v>
          </cell>
          <cell r="F3301" t="str">
            <v>GASV</v>
          </cell>
          <cell r="G3301" t="str">
            <v>BRASS</v>
          </cell>
          <cell r="H3301">
            <v>25.82</v>
          </cell>
          <cell r="I3301">
            <v>2493</v>
          </cell>
          <cell r="J3301">
            <v>40476</v>
          </cell>
          <cell r="K3301" t="str">
            <v>China</v>
          </cell>
          <cell r="L3301" t="str">
            <v>120</v>
          </cell>
          <cell r="M3301" t="str">
            <v>0.32</v>
          </cell>
        </row>
        <row r="3302">
          <cell r="A3302" t="str">
            <v>5100 3/4</v>
          </cell>
          <cell r="B3302" t="str">
            <v>VIR C</v>
          </cell>
          <cell r="C3302" t="str">
            <v>N</v>
          </cell>
          <cell r="D3302" t="str">
            <v>1 PC BRASS GAS BALL NPT ENDS</v>
          </cell>
          <cell r="E3302" t="str">
            <v>670779495057</v>
          </cell>
          <cell r="F3302" t="str">
            <v>GASV</v>
          </cell>
          <cell r="G3302" t="str">
            <v>BRASS</v>
          </cell>
          <cell r="H3302">
            <v>31.57</v>
          </cell>
          <cell r="I3302">
            <v>5368</v>
          </cell>
          <cell r="J3302">
            <v>40476</v>
          </cell>
          <cell r="K3302" t="str">
            <v>China</v>
          </cell>
          <cell r="L3302" t="str">
            <v>120</v>
          </cell>
          <cell r="M3302" t="str">
            <v>0.4</v>
          </cell>
        </row>
        <row r="3303">
          <cell r="A3303" t="str">
            <v>5150F 1</v>
          </cell>
          <cell r="B3303" t="str">
            <v>VIR C</v>
          </cell>
          <cell r="C3303" t="str">
            <v>N</v>
          </cell>
          <cell r="D3303" t="str">
            <v>1 PC CSA BRASS GAS BV IPS</v>
          </cell>
          <cell r="E3303" t="str">
            <v>670779730394</v>
          </cell>
          <cell r="F3303" t="str">
            <v>GASV</v>
          </cell>
          <cell r="G3303" t="str">
            <v>BRASS</v>
          </cell>
          <cell r="H3303">
            <v>54.33</v>
          </cell>
          <cell r="I3303">
            <v>2988</v>
          </cell>
          <cell r="J3303">
            <v>45379</v>
          </cell>
          <cell r="K3303" t="str">
            <v>China</v>
          </cell>
          <cell r="L3303" t="str">
            <v>0</v>
          </cell>
          <cell r="M3303" t="str">
            <v>0</v>
          </cell>
        </row>
        <row r="3304">
          <cell r="A3304" t="str">
            <v>5150F 1/2</v>
          </cell>
          <cell r="B3304" t="str">
            <v>VIR C</v>
          </cell>
          <cell r="C3304" t="str">
            <v>N</v>
          </cell>
          <cell r="D3304" t="str">
            <v>1 PC CSA BRASS GAS BV IPS</v>
          </cell>
          <cell r="E3304" t="str">
            <v>670779730370</v>
          </cell>
          <cell r="F3304" t="str">
            <v>GASV</v>
          </cell>
          <cell r="G3304" t="str">
            <v>BRASS</v>
          </cell>
          <cell r="H3304">
            <v>24.11</v>
          </cell>
          <cell r="I3304">
            <v>9711</v>
          </cell>
          <cell r="J3304">
            <v>45379</v>
          </cell>
          <cell r="K3304" t="str">
            <v>China</v>
          </cell>
          <cell r="L3304" t="str">
            <v>0</v>
          </cell>
          <cell r="M3304" t="str">
            <v>0</v>
          </cell>
        </row>
        <row r="3305">
          <cell r="A3305" t="str">
            <v>5150F 3/4</v>
          </cell>
          <cell r="B3305" t="str">
            <v>VIR C</v>
          </cell>
          <cell r="C3305" t="str">
            <v>N</v>
          </cell>
          <cell r="D3305" t="str">
            <v>1 PC CSA BRASS GAS BV IPS</v>
          </cell>
          <cell r="E3305" t="str">
            <v>670779730387</v>
          </cell>
          <cell r="F3305" t="str">
            <v>GASV</v>
          </cell>
          <cell r="G3305" t="str">
            <v>BRASS</v>
          </cell>
          <cell r="H3305">
            <v>35.340000000000003</v>
          </cell>
          <cell r="I3305">
            <v>4965</v>
          </cell>
          <cell r="J3305">
            <v>45379</v>
          </cell>
          <cell r="K3305" t="str">
            <v>China</v>
          </cell>
          <cell r="L3305" t="str">
            <v>0</v>
          </cell>
          <cell r="M3305" t="str">
            <v>0</v>
          </cell>
        </row>
        <row r="3306">
          <cell r="A3306" t="str">
            <v>5150F 3/8</v>
          </cell>
          <cell r="B3306" t="str">
            <v>VIR C</v>
          </cell>
          <cell r="C3306" t="str">
            <v>N</v>
          </cell>
          <cell r="D3306" t="str">
            <v>1 PC CSA BRASS GAS BV IPS</v>
          </cell>
          <cell r="E3306" t="str">
            <v>670779730363</v>
          </cell>
          <cell r="F3306" t="str">
            <v>GASV</v>
          </cell>
          <cell r="G3306" t="str">
            <v>BRASS</v>
          </cell>
          <cell r="H3306">
            <v>24.11</v>
          </cell>
          <cell r="I3306">
            <v>1000</v>
          </cell>
          <cell r="J3306">
            <v>45379</v>
          </cell>
          <cell r="K3306" t="str">
            <v>China</v>
          </cell>
          <cell r="L3306" t="str">
            <v>0</v>
          </cell>
          <cell r="M3306" t="str">
            <v>0</v>
          </cell>
        </row>
        <row r="3307">
          <cell r="A3307" t="str">
            <v>5155F 1/2 - 1/2 FL</v>
          </cell>
          <cell r="B3307" t="str">
            <v>VIR C</v>
          </cell>
          <cell r="C3307" t="str">
            <v>N</v>
          </cell>
          <cell r="D3307" t="str">
            <v>1 PC CSA BRASS GAS BV FxFL</v>
          </cell>
          <cell r="E3307" t="str">
            <v>670779730417</v>
          </cell>
          <cell r="F3307" t="str">
            <v>GASV</v>
          </cell>
          <cell r="G3307" t="str">
            <v>BRASS</v>
          </cell>
          <cell r="H3307">
            <v>27.17</v>
          </cell>
          <cell r="I3307">
            <v>1987</v>
          </cell>
          <cell r="J3307">
            <v>45383</v>
          </cell>
          <cell r="K3307" t="str">
            <v>China</v>
          </cell>
          <cell r="L3307" t="str">
            <v>0</v>
          </cell>
          <cell r="M3307" t="str">
            <v>0</v>
          </cell>
        </row>
        <row r="3308">
          <cell r="A3308" t="str">
            <v>5155F 1/2 - 3/8 FL</v>
          </cell>
          <cell r="B3308" t="str">
            <v>VIR C</v>
          </cell>
          <cell r="C3308" t="str">
            <v>N</v>
          </cell>
          <cell r="D3308" t="str">
            <v>1 PC CSA BRASS GAS BV FxFL</v>
          </cell>
          <cell r="E3308" t="str">
            <v>670779730400</v>
          </cell>
          <cell r="F3308" t="str">
            <v>GASV</v>
          </cell>
          <cell r="G3308" t="str">
            <v>BRASS</v>
          </cell>
          <cell r="H3308">
            <v>25.14</v>
          </cell>
          <cell r="I3308">
            <v>994</v>
          </cell>
          <cell r="J3308">
            <v>45379</v>
          </cell>
          <cell r="K3308" t="str">
            <v>China</v>
          </cell>
          <cell r="L3308" t="str">
            <v>0</v>
          </cell>
          <cell r="M3308" t="str">
            <v>0</v>
          </cell>
        </row>
        <row r="3309">
          <cell r="A3309" t="str">
            <v>5155F 1/2 - 5/8 FL</v>
          </cell>
          <cell r="B3309" t="str">
            <v>VIR C</v>
          </cell>
          <cell r="C3309" t="str">
            <v>N</v>
          </cell>
          <cell r="D3309" t="str">
            <v>1 PC CSA BRASS GAS BV FxFL</v>
          </cell>
          <cell r="E3309" t="str">
            <v>670779730424</v>
          </cell>
          <cell r="F3309" t="str">
            <v>GASV</v>
          </cell>
          <cell r="G3309" t="str">
            <v>BRASS</v>
          </cell>
          <cell r="H3309">
            <v>37.99</v>
          </cell>
          <cell r="I3309">
            <v>1040</v>
          </cell>
          <cell r="J3309">
            <v>45383</v>
          </cell>
          <cell r="K3309" t="str">
            <v>China</v>
          </cell>
          <cell r="L3309" t="str">
            <v>0</v>
          </cell>
          <cell r="M3309" t="str">
            <v>0</v>
          </cell>
        </row>
        <row r="3310">
          <cell r="A3310" t="str">
            <v>5200 1</v>
          </cell>
          <cell r="B3310" t="str">
            <v>VIR C</v>
          </cell>
          <cell r="C3310" t="str">
            <v>N</v>
          </cell>
          <cell r="D3310" t="str">
            <v>CSA GAS BALL VALVE</v>
          </cell>
          <cell r="E3310" t="str">
            <v>670779520063</v>
          </cell>
          <cell r="F3310" t="str">
            <v>GASV</v>
          </cell>
          <cell r="G3310" t="str">
            <v>BRASS</v>
          </cell>
          <cell r="H3310">
            <v>50.35</v>
          </cell>
          <cell r="I3310">
            <v>146</v>
          </cell>
          <cell r="J3310">
            <v>40476</v>
          </cell>
          <cell r="K3310" t="str">
            <v>China</v>
          </cell>
          <cell r="L3310" t="str">
            <v>36</v>
          </cell>
          <cell r="M3310" t="str">
            <v>0.76</v>
          </cell>
        </row>
        <row r="3311">
          <cell r="A3311" t="str">
            <v>5200 1/2</v>
          </cell>
          <cell r="B3311" t="str">
            <v>VIR C</v>
          </cell>
          <cell r="C3311" t="str">
            <v>N</v>
          </cell>
          <cell r="D3311" t="str">
            <v>CSA GAS BALL IPS</v>
          </cell>
          <cell r="E3311" t="str">
            <v>670779520049</v>
          </cell>
          <cell r="F3311" t="str">
            <v>GASV</v>
          </cell>
          <cell r="G3311" t="str">
            <v>BRASS</v>
          </cell>
          <cell r="H3311">
            <v>18.149999999999999</v>
          </cell>
          <cell r="I3311">
            <v>38511</v>
          </cell>
          <cell r="J3311">
            <v>40476</v>
          </cell>
          <cell r="K3311" t="str">
            <v>China</v>
          </cell>
          <cell r="L3311" t="str">
            <v>120</v>
          </cell>
          <cell r="M3311" t="str">
            <v>0.3</v>
          </cell>
        </row>
        <row r="3312">
          <cell r="A3312" t="str">
            <v>5200 3/4</v>
          </cell>
          <cell r="B3312" t="str">
            <v>VIR C</v>
          </cell>
          <cell r="C3312" t="str">
            <v>N</v>
          </cell>
          <cell r="D3312" t="str">
            <v>CSA GAS BALL IPS</v>
          </cell>
          <cell r="E3312" t="str">
            <v>670779520056</v>
          </cell>
          <cell r="F3312" t="str">
            <v>GASV</v>
          </cell>
          <cell r="G3312" t="str">
            <v>BRASS</v>
          </cell>
          <cell r="H3312">
            <v>27.53</v>
          </cell>
          <cell r="I3312">
            <v>31911</v>
          </cell>
          <cell r="J3312">
            <v>40476</v>
          </cell>
          <cell r="K3312" t="str">
            <v>China</v>
          </cell>
          <cell r="L3312" t="str">
            <v>120</v>
          </cell>
          <cell r="M3312" t="str">
            <v>0.46</v>
          </cell>
        </row>
        <row r="3313">
          <cell r="A3313" t="str">
            <v>5200 3/8</v>
          </cell>
          <cell r="B3313" t="str">
            <v>VIR C</v>
          </cell>
          <cell r="C3313" t="str">
            <v>N</v>
          </cell>
          <cell r="D3313" t="str">
            <v>CSA GAS BALL VALVE</v>
          </cell>
          <cell r="E3313" t="str">
            <v>670779513034</v>
          </cell>
          <cell r="F3313" t="str">
            <v>GASV</v>
          </cell>
          <cell r="G3313" t="str">
            <v>BRASS</v>
          </cell>
          <cell r="H3313">
            <v>17.82</v>
          </cell>
          <cell r="I3313">
            <v>2234</v>
          </cell>
          <cell r="J3313">
            <v>40476</v>
          </cell>
          <cell r="K3313" t="str">
            <v>China</v>
          </cell>
          <cell r="L3313" t="str">
            <v>144</v>
          </cell>
          <cell r="M3313" t="str">
            <v>0.22</v>
          </cell>
        </row>
        <row r="3314">
          <cell r="A3314" t="str">
            <v>5200S 1</v>
          </cell>
          <cell r="B3314" t="str">
            <v>VIR C</v>
          </cell>
          <cell r="C3314" t="str">
            <v>N</v>
          </cell>
          <cell r="D3314" t="str">
            <v>CSA GAS BALL IPS</v>
          </cell>
          <cell r="E3314" t="str">
            <v>670779523064</v>
          </cell>
          <cell r="F3314" t="str">
            <v>GASV</v>
          </cell>
          <cell r="G3314" t="str">
            <v>BRASS</v>
          </cell>
          <cell r="H3314">
            <v>50.35</v>
          </cell>
          <cell r="I3314">
            <v>169</v>
          </cell>
          <cell r="J3314">
            <v>40476</v>
          </cell>
          <cell r="K3314" t="str">
            <v>China</v>
          </cell>
          <cell r="L3314" t="str">
            <v>48</v>
          </cell>
          <cell r="M3314" t="str">
            <v>1.12</v>
          </cell>
        </row>
        <row r="3315">
          <cell r="A3315" t="str">
            <v>5200S 1/2</v>
          </cell>
          <cell r="B3315" t="str">
            <v>VIR C</v>
          </cell>
          <cell r="C3315" t="str">
            <v>N</v>
          </cell>
          <cell r="D3315" t="str">
            <v>CSA GAS BALL IPS</v>
          </cell>
          <cell r="E3315" t="str">
            <v>670779523040</v>
          </cell>
          <cell r="F3315" t="str">
            <v>GASV</v>
          </cell>
          <cell r="G3315" t="str">
            <v>BRASS</v>
          </cell>
          <cell r="H3315">
            <v>18.149999999999999</v>
          </cell>
          <cell r="I3315">
            <v>672</v>
          </cell>
          <cell r="J3315">
            <v>40476</v>
          </cell>
          <cell r="K3315" t="str">
            <v>China</v>
          </cell>
          <cell r="L3315" t="str">
            <v>120</v>
          </cell>
          <cell r="M3315" t="str">
            <v>0.36</v>
          </cell>
        </row>
        <row r="3316">
          <cell r="A3316" t="str">
            <v>5200S 3/4</v>
          </cell>
          <cell r="B3316" t="str">
            <v>VIR C</v>
          </cell>
          <cell r="C3316" t="str">
            <v>N</v>
          </cell>
          <cell r="D3316" t="str">
            <v>CSA GAS BALL IPS</v>
          </cell>
          <cell r="E3316" t="str">
            <v>670779523057</v>
          </cell>
          <cell r="F3316" t="str">
            <v>GASV</v>
          </cell>
          <cell r="G3316" t="str">
            <v>BRASS</v>
          </cell>
          <cell r="H3316">
            <v>27.53</v>
          </cell>
          <cell r="I3316">
            <v>15</v>
          </cell>
          <cell r="J3316">
            <v>40476</v>
          </cell>
          <cell r="K3316" t="str">
            <v>China</v>
          </cell>
          <cell r="L3316" t="str">
            <v>120</v>
          </cell>
          <cell r="M3316" t="str">
            <v>0.5</v>
          </cell>
        </row>
        <row r="3317">
          <cell r="A3317" t="str">
            <v>5200T 1</v>
          </cell>
          <cell r="B3317" t="str">
            <v>VIR C</v>
          </cell>
          <cell r="C3317" t="str">
            <v>N</v>
          </cell>
          <cell r="D3317" t="str">
            <v>CSA GAS BALL C/W T-HANDLE</v>
          </cell>
          <cell r="E3317" t="str">
            <v>670779526065</v>
          </cell>
          <cell r="F3317" t="str">
            <v>GASV</v>
          </cell>
          <cell r="G3317" t="str">
            <v>BRASS</v>
          </cell>
          <cell r="H3317">
            <v>50.35</v>
          </cell>
          <cell r="I3317">
            <v>266</v>
          </cell>
          <cell r="J3317">
            <v>40476</v>
          </cell>
          <cell r="K3317" t="str">
            <v>China</v>
          </cell>
          <cell r="L3317" t="str">
            <v>36</v>
          </cell>
          <cell r="M3317" t="str">
            <v>0.74</v>
          </cell>
        </row>
        <row r="3318">
          <cell r="A3318" t="str">
            <v>5200T 1/2</v>
          </cell>
          <cell r="B3318" t="str">
            <v>VIR C</v>
          </cell>
          <cell r="C3318" t="str">
            <v>N</v>
          </cell>
          <cell r="D3318" t="str">
            <v>CSA GAS BALL C/W T-HANDLE</v>
          </cell>
          <cell r="E3318" t="str">
            <v>670779526041</v>
          </cell>
          <cell r="F3318" t="str">
            <v>GASV</v>
          </cell>
          <cell r="G3318" t="str">
            <v>BRASS</v>
          </cell>
          <cell r="H3318">
            <v>18.149999999999999</v>
          </cell>
          <cell r="I3318">
            <v>2323</v>
          </cell>
          <cell r="J3318">
            <v>40476</v>
          </cell>
          <cell r="K3318" t="str">
            <v>China</v>
          </cell>
          <cell r="L3318" t="str">
            <v>120</v>
          </cell>
          <cell r="M3318" t="str">
            <v>0.3</v>
          </cell>
        </row>
        <row r="3319">
          <cell r="A3319" t="str">
            <v>5200T 3/4</v>
          </cell>
          <cell r="B3319" t="str">
            <v>VIR C</v>
          </cell>
          <cell r="C3319" t="str">
            <v>N</v>
          </cell>
          <cell r="D3319" t="str">
            <v>CSA GAS BALL C/W T-HANDLE</v>
          </cell>
          <cell r="E3319" t="str">
            <v>670779526058</v>
          </cell>
          <cell r="F3319" t="str">
            <v>GASV</v>
          </cell>
          <cell r="G3319" t="str">
            <v>BRASS</v>
          </cell>
          <cell r="H3319">
            <v>27.53</v>
          </cell>
          <cell r="I3319">
            <v>2210</v>
          </cell>
          <cell r="J3319">
            <v>40476</v>
          </cell>
          <cell r="K3319" t="str">
            <v>China</v>
          </cell>
          <cell r="L3319" t="str">
            <v>120</v>
          </cell>
          <cell r="M3319" t="str">
            <v>0.46</v>
          </cell>
        </row>
        <row r="3320">
          <cell r="A3320" t="str">
            <v>5200T 3/8</v>
          </cell>
          <cell r="B3320" t="str">
            <v>VIR C</v>
          </cell>
          <cell r="C3320" t="str">
            <v>N</v>
          </cell>
          <cell r="D3320" t="str">
            <v>CSA GAS BALL 3/8FNPT C/W T HND</v>
          </cell>
          <cell r="E3320" t="str">
            <v>670779526034</v>
          </cell>
          <cell r="F3320" t="str">
            <v>GASV</v>
          </cell>
          <cell r="G3320" t="str">
            <v>BRASS</v>
          </cell>
          <cell r="H3320">
            <v>17.829999999999998</v>
          </cell>
          <cell r="I3320">
            <v>124</v>
          </cell>
          <cell r="J3320">
            <v>40476</v>
          </cell>
          <cell r="K3320" t="str">
            <v>China</v>
          </cell>
          <cell r="L3320" t="str">
            <v>144</v>
          </cell>
          <cell r="M3320" t="str">
            <v>0.28</v>
          </cell>
        </row>
        <row r="3321">
          <cell r="A3321" t="str">
            <v>5200-TH 1</v>
          </cell>
          <cell r="B3321" t="str">
            <v>VIR C</v>
          </cell>
          <cell r="C3321" t="str">
            <v>N</v>
          </cell>
          <cell r="D3321" t="str">
            <v>T-HANDLE 5200 3/4 - 1</v>
          </cell>
          <cell r="E3321" t="str">
            <v>670779708997</v>
          </cell>
          <cell r="F3321" t="str">
            <v>GASV</v>
          </cell>
          <cell r="H3321">
            <v>0</v>
          </cell>
          <cell r="I3321">
            <v>300</v>
          </cell>
          <cell r="J3321">
            <v>41107</v>
          </cell>
          <cell r="K3321" t="str">
            <v>China</v>
          </cell>
          <cell r="L3321" t="str">
            <v>1</v>
          </cell>
        </row>
        <row r="3322">
          <cell r="A3322" t="str">
            <v>5200-TH 1/2</v>
          </cell>
          <cell r="B3322" t="str">
            <v>VIR C</v>
          </cell>
          <cell r="C3322" t="str">
            <v>N</v>
          </cell>
          <cell r="D3322" t="str">
            <v>T-HANDLE 5200 1/2</v>
          </cell>
          <cell r="F3322" t="str">
            <v>GASV</v>
          </cell>
          <cell r="H3322">
            <v>0</v>
          </cell>
          <cell r="I3322">
            <v>0</v>
          </cell>
          <cell r="J3322">
            <v>41107</v>
          </cell>
          <cell r="K3322" t="str">
            <v>China</v>
          </cell>
          <cell r="L3322" t="str">
            <v>1</v>
          </cell>
        </row>
        <row r="3323">
          <cell r="A3323" t="str">
            <v>5210 1/2</v>
          </cell>
          <cell r="B3323" t="str">
            <v>VIR C</v>
          </cell>
          <cell r="C3323" t="str">
            <v>N</v>
          </cell>
          <cell r="D3323" t="str">
            <v>CSA GAS BALL FXM - 3/8 FLARE</v>
          </cell>
          <cell r="E3323" t="str">
            <v>670779521046</v>
          </cell>
          <cell r="F3323" t="str">
            <v>GASV</v>
          </cell>
          <cell r="G3323" t="str">
            <v>BRASS</v>
          </cell>
          <cell r="H3323">
            <v>21.91</v>
          </cell>
          <cell r="I3323">
            <v>1984</v>
          </cell>
          <cell r="J3323">
            <v>40476</v>
          </cell>
          <cell r="K3323" t="str">
            <v>China</v>
          </cell>
          <cell r="L3323" t="str">
            <v>144</v>
          </cell>
          <cell r="M3323" t="str">
            <v>0.3</v>
          </cell>
        </row>
        <row r="3324">
          <cell r="A3324" t="str">
            <v>5210-TH 1/2</v>
          </cell>
          <cell r="B3324" t="str">
            <v>VIR C</v>
          </cell>
          <cell r="C3324" t="str">
            <v>N</v>
          </cell>
          <cell r="D3324" t="str">
            <v>T-HANDLE 5210 1/2</v>
          </cell>
          <cell r="F3324" t="str">
            <v>GASV</v>
          </cell>
          <cell r="H3324">
            <v>0</v>
          </cell>
          <cell r="I3324">
            <v>0</v>
          </cell>
          <cell r="J3324">
            <v>41107</v>
          </cell>
          <cell r="K3324" t="str">
            <v>China</v>
          </cell>
          <cell r="L3324" t="str">
            <v>1</v>
          </cell>
        </row>
        <row r="3325">
          <cell r="A3325" t="str">
            <v>5211 1/2</v>
          </cell>
          <cell r="B3325" t="str">
            <v>VIR C</v>
          </cell>
          <cell r="C3325" t="str">
            <v>N</v>
          </cell>
          <cell r="D3325" t="str">
            <v>CSA GAS BALL FXM - 1/2 FLARE</v>
          </cell>
          <cell r="E3325" t="str">
            <v>670779524047</v>
          </cell>
          <cell r="F3325" t="str">
            <v>GASV</v>
          </cell>
          <cell r="G3325" t="str">
            <v>BRASS</v>
          </cell>
          <cell r="H3325">
            <v>23.69</v>
          </cell>
          <cell r="I3325">
            <v>16787</v>
          </cell>
          <cell r="J3325">
            <v>40476</v>
          </cell>
          <cell r="K3325" t="str">
            <v>China</v>
          </cell>
          <cell r="L3325" t="str">
            <v>120</v>
          </cell>
          <cell r="M3325" t="str">
            <v>0.32</v>
          </cell>
        </row>
        <row r="3326">
          <cell r="A3326" t="str">
            <v>5211-TH 1/2</v>
          </cell>
          <cell r="B3326" t="str">
            <v>VIR C</v>
          </cell>
          <cell r="C3326" t="str">
            <v>N</v>
          </cell>
          <cell r="D3326" t="str">
            <v>T-HANDLE 5211 1/2</v>
          </cell>
          <cell r="F3326" t="str">
            <v>GASV</v>
          </cell>
          <cell r="H3326">
            <v>0</v>
          </cell>
          <cell r="I3326">
            <v>0</v>
          </cell>
          <cell r="J3326">
            <v>41107</v>
          </cell>
          <cell r="K3326" t="str">
            <v>China</v>
          </cell>
          <cell r="L3326" t="str">
            <v>1</v>
          </cell>
        </row>
        <row r="3327">
          <cell r="A3327" t="str">
            <v>5212 1/2</v>
          </cell>
          <cell r="B3327" t="str">
            <v>VIR C</v>
          </cell>
          <cell r="C3327" t="str">
            <v>N</v>
          </cell>
          <cell r="D3327" t="str">
            <v>CSA GAS BALL FXM - 15/16 FLARE</v>
          </cell>
          <cell r="E3327" t="str">
            <v>670779404042</v>
          </cell>
          <cell r="F3327" t="str">
            <v>GASV</v>
          </cell>
          <cell r="H3327">
            <v>32.909999999999997</v>
          </cell>
          <cell r="I3327">
            <v>871</v>
          </cell>
          <cell r="J3327">
            <v>40570</v>
          </cell>
          <cell r="K3327" t="str">
            <v>China</v>
          </cell>
          <cell r="L3327" t="str">
            <v>96</v>
          </cell>
          <cell r="M3327" t="str">
            <v>0.38</v>
          </cell>
        </row>
        <row r="3328">
          <cell r="A3328" t="str">
            <v>5221 3/4</v>
          </cell>
          <cell r="B3328" t="str">
            <v>VIR C</v>
          </cell>
          <cell r="C3328" t="str">
            <v>N</v>
          </cell>
          <cell r="D3328" t="str">
            <v>CSA GAS BALL FXM - 15/16 FLARE</v>
          </cell>
          <cell r="E3328" t="str">
            <v>670779525051</v>
          </cell>
          <cell r="F3328" t="str">
            <v>GASV</v>
          </cell>
          <cell r="G3328" t="str">
            <v>BRASS</v>
          </cell>
          <cell r="H3328">
            <v>32.909999999999997</v>
          </cell>
          <cell r="I3328">
            <v>562</v>
          </cell>
          <cell r="J3328">
            <v>40476</v>
          </cell>
          <cell r="K3328" t="str">
            <v>China</v>
          </cell>
          <cell r="L3328" t="str">
            <v>96</v>
          </cell>
          <cell r="M3328" t="str">
            <v>0.52</v>
          </cell>
        </row>
        <row r="3329">
          <cell r="A3329" t="str">
            <v>5231 1/2</v>
          </cell>
          <cell r="B3329" t="str">
            <v>VIR C</v>
          </cell>
          <cell r="C3329" t="str">
            <v>N</v>
          </cell>
          <cell r="D3329" t="str">
            <v>CSA GAS BALL 1/2  FLARExFLARE</v>
          </cell>
          <cell r="E3329" t="str">
            <v>670779515045</v>
          </cell>
          <cell r="F3329" t="str">
            <v>GASV</v>
          </cell>
          <cell r="G3329" t="str">
            <v>BRASS</v>
          </cell>
          <cell r="H3329">
            <v>29.12</v>
          </cell>
          <cell r="I3329">
            <v>218</v>
          </cell>
          <cell r="J3329">
            <v>40476</v>
          </cell>
          <cell r="K3329" t="str">
            <v>China</v>
          </cell>
          <cell r="L3329" t="str">
            <v>120</v>
          </cell>
          <cell r="M3329" t="str">
            <v>0.28</v>
          </cell>
        </row>
        <row r="3330">
          <cell r="A3330" t="str">
            <v>5231 3/8</v>
          </cell>
          <cell r="B3330" t="str">
            <v>VIR C</v>
          </cell>
          <cell r="C3330" t="str">
            <v>N</v>
          </cell>
          <cell r="D3330" t="str">
            <v>CSA GAS BALL 3/8  FLARExFLARE</v>
          </cell>
          <cell r="E3330" t="str">
            <v>670779515038</v>
          </cell>
          <cell r="F3330" t="str">
            <v>GASV</v>
          </cell>
          <cell r="G3330" t="str">
            <v>BRASS</v>
          </cell>
          <cell r="H3330">
            <v>21.73</v>
          </cell>
          <cell r="I3330">
            <v>199</v>
          </cell>
          <cell r="J3330">
            <v>40476</v>
          </cell>
          <cell r="K3330" t="str">
            <v>China</v>
          </cell>
          <cell r="L3330" t="str">
            <v>144</v>
          </cell>
          <cell r="M3330" t="str">
            <v>0.28</v>
          </cell>
        </row>
        <row r="3331">
          <cell r="A3331" t="str">
            <v>5231 5/8</v>
          </cell>
          <cell r="B3331" t="str">
            <v>VIR C</v>
          </cell>
          <cell r="C3331" t="str">
            <v>N</v>
          </cell>
          <cell r="D3331" t="str">
            <v>CSA GAS BALL 5/8  FLARExFLARE</v>
          </cell>
          <cell r="E3331" t="str">
            <v>670779515991</v>
          </cell>
          <cell r="F3331" t="str">
            <v>GASV</v>
          </cell>
          <cell r="G3331" t="str">
            <v>BRASS</v>
          </cell>
          <cell r="H3331">
            <v>36.369999999999997</v>
          </cell>
          <cell r="I3331">
            <v>180</v>
          </cell>
          <cell r="J3331">
            <v>40476</v>
          </cell>
          <cell r="K3331" t="str">
            <v>China</v>
          </cell>
          <cell r="L3331" t="str">
            <v>96</v>
          </cell>
          <cell r="M3331" t="str">
            <v>0.56</v>
          </cell>
        </row>
        <row r="3332">
          <cell r="A3332" t="str">
            <v>5241 1/2</v>
          </cell>
          <cell r="B3332" t="str">
            <v>VIR C</v>
          </cell>
          <cell r="C3332" t="str">
            <v>N</v>
          </cell>
          <cell r="D3332" t="str">
            <v>CSA GAS ANGLE BALL 1/2 NPTxFLR</v>
          </cell>
          <cell r="E3332" t="str">
            <v>670779514048</v>
          </cell>
          <cell r="F3332" t="str">
            <v>GASV</v>
          </cell>
          <cell r="G3332" t="str">
            <v>BRASS</v>
          </cell>
          <cell r="H3332">
            <v>33.770000000000003</v>
          </cell>
          <cell r="I3332">
            <v>764</v>
          </cell>
          <cell r="J3332">
            <v>40476</v>
          </cell>
          <cell r="K3332" t="str">
            <v>China</v>
          </cell>
          <cell r="L3332" t="str">
            <v>120</v>
          </cell>
          <cell r="M3332" t="str">
            <v>0.44</v>
          </cell>
        </row>
        <row r="3333">
          <cell r="A3333" t="str">
            <v>5241 3/4</v>
          </cell>
          <cell r="B3333" t="str">
            <v>VIR C</v>
          </cell>
          <cell r="C3333" t="str">
            <v>N</v>
          </cell>
          <cell r="D3333" t="str">
            <v>CSA GAS ANGLE BALL 3/4 NPTxFLR</v>
          </cell>
          <cell r="E3333" t="str">
            <v>670779514055</v>
          </cell>
          <cell r="F3333" t="str">
            <v>GASV</v>
          </cell>
          <cell r="G3333" t="str">
            <v>BRASS</v>
          </cell>
          <cell r="H3333">
            <v>39.96</v>
          </cell>
          <cell r="I3333">
            <v>601</v>
          </cell>
          <cell r="J3333">
            <v>40476</v>
          </cell>
          <cell r="K3333" t="str">
            <v>China</v>
          </cell>
          <cell r="L3333" t="str">
            <v>96</v>
          </cell>
          <cell r="M3333" t="str">
            <v>0.54</v>
          </cell>
        </row>
        <row r="3334">
          <cell r="A3334" t="str">
            <v>5241 3/8</v>
          </cell>
          <cell r="B3334" t="str">
            <v>VIR C</v>
          </cell>
          <cell r="C3334" t="str">
            <v>N</v>
          </cell>
          <cell r="D3334" t="str">
            <v>CSA GAS ANGLE BALL 1/2 NPTXFLR</v>
          </cell>
          <cell r="E3334" t="str">
            <v>670779514031</v>
          </cell>
          <cell r="F3334" t="str">
            <v>GASV</v>
          </cell>
          <cell r="G3334" t="str">
            <v>BRASS</v>
          </cell>
          <cell r="H3334">
            <v>32.200000000000003</v>
          </cell>
          <cell r="I3334">
            <v>361</v>
          </cell>
          <cell r="J3334">
            <v>40476</v>
          </cell>
          <cell r="K3334" t="str">
            <v>China</v>
          </cell>
          <cell r="L3334" t="str">
            <v>144</v>
          </cell>
          <cell r="M3334" t="str">
            <v>0.44</v>
          </cell>
        </row>
        <row r="3335">
          <cell r="A3335" t="str">
            <v>206/204ABF-H 4</v>
          </cell>
          <cell r="B3335" t="str">
            <v>VIR 1</v>
          </cell>
          <cell r="C3335" t="str">
            <v>N</v>
          </cell>
          <cell r="D3335" t="str">
            <v>HANDLE FOR 206/207AB/F 4</v>
          </cell>
          <cell r="E3335" t="str">
            <v>670779700946</v>
          </cell>
          <cell r="F3335" t="str">
            <v>GVAC</v>
          </cell>
          <cell r="H3335">
            <v>52.03</v>
          </cell>
          <cell r="I3335">
            <v>0</v>
          </cell>
          <cell r="J3335">
            <v>40833</v>
          </cell>
          <cell r="K3335" t="str">
            <v>Italy</v>
          </cell>
          <cell r="L3335" t="str">
            <v>1</v>
          </cell>
        </row>
        <row r="3336">
          <cell r="A3336" t="str">
            <v>206/207ABF-H 1</v>
          </cell>
          <cell r="B3336" t="str">
            <v>VIR C</v>
          </cell>
          <cell r="C3336" t="str">
            <v>N</v>
          </cell>
          <cell r="D3336" t="str">
            <v>HANDLE 206/207AB/F 1</v>
          </cell>
          <cell r="E3336" t="str">
            <v>670779700908</v>
          </cell>
          <cell r="F3336" t="str">
            <v>GVAC</v>
          </cell>
          <cell r="H3336">
            <v>17.399999999999999</v>
          </cell>
          <cell r="I3336">
            <v>915</v>
          </cell>
          <cell r="J3336">
            <v>40833</v>
          </cell>
          <cell r="K3336" t="str">
            <v>China</v>
          </cell>
          <cell r="L3336" t="str">
            <v>1</v>
          </cell>
          <cell r="M3336" t="str">
            <v>0.064</v>
          </cell>
        </row>
        <row r="3337">
          <cell r="A3337" t="str">
            <v>206/207ABF-H 1/2</v>
          </cell>
          <cell r="B3337" t="str">
            <v>VIR C</v>
          </cell>
          <cell r="C3337" t="str">
            <v>N</v>
          </cell>
          <cell r="D3337" t="str">
            <v>HANDLE 206/207AB/F 1/2 - 3/4</v>
          </cell>
          <cell r="E3337" t="str">
            <v>670779700892</v>
          </cell>
          <cell r="F3337" t="str">
            <v>GVAC</v>
          </cell>
          <cell r="H3337">
            <v>12.18</v>
          </cell>
          <cell r="I3337">
            <v>295</v>
          </cell>
          <cell r="J3337">
            <v>40833</v>
          </cell>
          <cell r="K3337" t="str">
            <v>China</v>
          </cell>
          <cell r="L3337" t="str">
            <v>1</v>
          </cell>
          <cell r="M3337" t="str">
            <v>0.038</v>
          </cell>
        </row>
        <row r="3338">
          <cell r="A3338" t="str">
            <v>206/207ABF-H 1-1/4</v>
          </cell>
          <cell r="B3338" t="str">
            <v>VIR C</v>
          </cell>
          <cell r="C3338" t="str">
            <v>N</v>
          </cell>
          <cell r="D3338" t="str">
            <v>HANDLE 206/207AB/F 1-1/4-1-1/2</v>
          </cell>
          <cell r="E3338" t="str">
            <v>670779700915</v>
          </cell>
          <cell r="F3338" t="str">
            <v>GVAC</v>
          </cell>
          <cell r="H3338">
            <v>26.09</v>
          </cell>
          <cell r="I3338">
            <v>120</v>
          </cell>
          <cell r="J3338">
            <v>40833</v>
          </cell>
          <cell r="K3338" t="str">
            <v>China</v>
          </cell>
          <cell r="L3338" t="str">
            <v>1</v>
          </cell>
          <cell r="M3338" t="str">
            <v>0.098</v>
          </cell>
        </row>
        <row r="3339">
          <cell r="A3339" t="str">
            <v>206/207ABF-H 2</v>
          </cell>
          <cell r="B3339" t="str">
            <v>VIR C</v>
          </cell>
          <cell r="C3339" t="str">
            <v>N</v>
          </cell>
          <cell r="D3339" t="str">
            <v>HANDLE 206/207AB/F 2</v>
          </cell>
          <cell r="E3339" t="str">
            <v>670779700922</v>
          </cell>
          <cell r="F3339" t="str">
            <v>GVAC</v>
          </cell>
          <cell r="H3339">
            <v>29.57</v>
          </cell>
          <cell r="I3339">
            <v>85</v>
          </cell>
          <cell r="J3339">
            <v>40833</v>
          </cell>
          <cell r="K3339" t="str">
            <v>China</v>
          </cell>
          <cell r="L3339" t="str">
            <v>1</v>
          </cell>
          <cell r="M3339" t="str">
            <v>0.146</v>
          </cell>
        </row>
        <row r="3340">
          <cell r="A3340" t="str">
            <v>206/207ABF-H 2-1/2</v>
          </cell>
          <cell r="B3340" t="str">
            <v>VIR C</v>
          </cell>
          <cell r="C3340" t="str">
            <v>N</v>
          </cell>
          <cell r="D3340" t="str">
            <v>HANDLE 206/207AB/F 2-1/2 - 3</v>
          </cell>
          <cell r="E3340" t="str">
            <v>670779700939</v>
          </cell>
          <cell r="F3340" t="str">
            <v>GVAC</v>
          </cell>
          <cell r="H3340">
            <v>40.01</v>
          </cell>
          <cell r="I3340">
            <v>43</v>
          </cell>
          <cell r="J3340">
            <v>40833</v>
          </cell>
          <cell r="K3340" t="str">
            <v>China</v>
          </cell>
          <cell r="L3340" t="str">
            <v>1</v>
          </cell>
          <cell r="M3340" t="str">
            <v>0.371</v>
          </cell>
        </row>
        <row r="3341">
          <cell r="A3341" t="str">
            <v>206/211-CH 1</v>
          </cell>
          <cell r="B3341" t="str">
            <v>VIR C</v>
          </cell>
          <cell r="C3341" t="str">
            <v>N</v>
          </cell>
          <cell r="D3341" t="str">
            <v>CROSS-H 206/207ABF 1/2 - 3/4</v>
          </cell>
          <cell r="E3341" t="str">
            <v>670779057064</v>
          </cell>
          <cell r="F3341" t="str">
            <v>GVAC</v>
          </cell>
          <cell r="H3341">
            <v>6.09</v>
          </cell>
          <cell r="I3341">
            <v>0</v>
          </cell>
          <cell r="J3341">
            <v>40476</v>
          </cell>
          <cell r="K3341" t="str">
            <v>China</v>
          </cell>
          <cell r="L3341" t="str">
            <v>1</v>
          </cell>
          <cell r="M3341" t="str">
            <v>0.01</v>
          </cell>
        </row>
        <row r="3342">
          <cell r="A3342" t="str">
            <v>206/211-CH 2</v>
          </cell>
          <cell r="B3342" t="str">
            <v>VIR C</v>
          </cell>
          <cell r="C3342" t="str">
            <v>N</v>
          </cell>
          <cell r="D3342" t="str">
            <v>CROSS-H 206/207ABF 1</v>
          </cell>
          <cell r="E3342" t="str">
            <v>670779057200</v>
          </cell>
          <cell r="F3342" t="str">
            <v>GVAC</v>
          </cell>
          <cell r="H3342">
            <v>7.83</v>
          </cell>
          <cell r="I3342">
            <v>0</v>
          </cell>
          <cell r="J3342">
            <v>40476</v>
          </cell>
          <cell r="K3342" t="str">
            <v>China</v>
          </cell>
          <cell r="L3342" t="str">
            <v>1</v>
          </cell>
          <cell r="M3342" t="str">
            <v>0.01</v>
          </cell>
        </row>
        <row r="3343">
          <cell r="A3343" t="str">
            <v>206/211-CH 3</v>
          </cell>
          <cell r="B3343" t="str">
            <v>VIR C</v>
          </cell>
          <cell r="C3343" t="str">
            <v>N</v>
          </cell>
          <cell r="D3343" t="str">
            <v>CROSS-H 206/207ABF 1-1/4-1-1/2</v>
          </cell>
          <cell r="E3343" t="str">
            <v>670779057309</v>
          </cell>
          <cell r="F3343" t="str">
            <v>GVAC</v>
          </cell>
          <cell r="H3343">
            <v>10.44</v>
          </cell>
          <cell r="I3343">
            <v>36</v>
          </cell>
          <cell r="J3343">
            <v>40476</v>
          </cell>
          <cell r="K3343" t="str">
            <v>China</v>
          </cell>
          <cell r="L3343" t="str">
            <v>1</v>
          </cell>
          <cell r="M3343" t="str">
            <v>0.01</v>
          </cell>
        </row>
        <row r="3344">
          <cell r="A3344" t="str">
            <v>206/211-CH 4</v>
          </cell>
          <cell r="B3344" t="str">
            <v>VIR C</v>
          </cell>
          <cell r="C3344" t="str">
            <v>N</v>
          </cell>
          <cell r="D3344" t="str">
            <v>CROSS-H 206/207ABF 2</v>
          </cell>
          <cell r="E3344" t="str">
            <v>670779057408</v>
          </cell>
          <cell r="F3344" t="str">
            <v>GVAC</v>
          </cell>
          <cell r="H3344">
            <v>10.44</v>
          </cell>
          <cell r="I3344">
            <v>0</v>
          </cell>
          <cell r="J3344">
            <v>40476</v>
          </cell>
          <cell r="K3344" t="str">
            <v>China</v>
          </cell>
          <cell r="L3344" t="str">
            <v>1</v>
          </cell>
          <cell r="M3344" t="str">
            <v>0.01</v>
          </cell>
        </row>
        <row r="3345">
          <cell r="A3345" t="str">
            <v>206/211-CH 5</v>
          </cell>
          <cell r="B3345" t="str">
            <v>VIR C</v>
          </cell>
          <cell r="C3345" t="str">
            <v>N</v>
          </cell>
          <cell r="D3345" t="str">
            <v>CROSS-H 206/207ABF 2-1/2 - 3</v>
          </cell>
          <cell r="E3345" t="str">
            <v>670779057507</v>
          </cell>
          <cell r="F3345" t="str">
            <v>GVAC</v>
          </cell>
          <cell r="H3345">
            <v>10.44</v>
          </cell>
          <cell r="I3345">
            <v>0</v>
          </cell>
          <cell r="J3345">
            <v>40476</v>
          </cell>
          <cell r="K3345" t="str">
            <v>China</v>
          </cell>
          <cell r="L3345" t="str">
            <v>1</v>
          </cell>
          <cell r="M3345" t="str">
            <v>0.11</v>
          </cell>
        </row>
        <row r="3346">
          <cell r="A3346" t="str">
            <v>267/268-H 1</v>
          </cell>
          <cell r="B3346" t="str">
            <v>TIANMA</v>
          </cell>
          <cell r="C3346" t="str">
            <v>N</v>
          </cell>
          <cell r="D3346" t="str">
            <v>HANDLE (old style)</v>
          </cell>
          <cell r="E3346" t="str">
            <v>670779114064</v>
          </cell>
          <cell r="F3346" t="str">
            <v>GVAC</v>
          </cell>
          <cell r="H3346">
            <v>5.64</v>
          </cell>
          <cell r="I3346">
            <v>0</v>
          </cell>
          <cell r="J3346">
            <v>40476</v>
          </cell>
          <cell r="K3346" t="str">
            <v>China</v>
          </cell>
          <cell r="L3346" t="str">
            <v>1</v>
          </cell>
          <cell r="M3346" t="str">
            <v>0.14</v>
          </cell>
        </row>
        <row r="3347">
          <cell r="A3347" t="str">
            <v>267/268-H 1/2</v>
          </cell>
          <cell r="B3347" t="str">
            <v>TIANMA</v>
          </cell>
          <cell r="C3347" t="str">
            <v>N</v>
          </cell>
          <cell r="D3347" t="str">
            <v>HANDLE - 1/2 -  3/4</v>
          </cell>
          <cell r="E3347" t="str">
            <v>670779114040</v>
          </cell>
          <cell r="F3347" t="str">
            <v>GVAC</v>
          </cell>
          <cell r="H3347">
            <v>3.76</v>
          </cell>
          <cell r="I3347">
            <v>0</v>
          </cell>
          <cell r="J3347">
            <v>40476</v>
          </cell>
          <cell r="K3347" t="str">
            <v>China</v>
          </cell>
          <cell r="L3347" t="str">
            <v>1</v>
          </cell>
          <cell r="M3347" t="str">
            <v>0.12</v>
          </cell>
        </row>
        <row r="3348">
          <cell r="A3348" t="str">
            <v>267/268-H 1-1/4</v>
          </cell>
          <cell r="B3348" t="str">
            <v>TIANMA</v>
          </cell>
          <cell r="C3348" t="str">
            <v>N</v>
          </cell>
          <cell r="D3348" t="str">
            <v>HANDLE - 1 1/4 - 1 1/2</v>
          </cell>
          <cell r="E3348" t="str">
            <v>670779114071</v>
          </cell>
          <cell r="F3348" t="str">
            <v>GVAC</v>
          </cell>
          <cell r="H3348">
            <v>5.64</v>
          </cell>
          <cell r="I3348">
            <v>247</v>
          </cell>
          <cell r="J3348">
            <v>40476</v>
          </cell>
          <cell r="K3348" t="str">
            <v>China</v>
          </cell>
          <cell r="L3348" t="str">
            <v>1</v>
          </cell>
          <cell r="M3348" t="str">
            <v>0.21</v>
          </cell>
        </row>
        <row r="3349">
          <cell r="A3349" t="str">
            <v>267/268-H 2</v>
          </cell>
          <cell r="B3349" t="str">
            <v>TIANMA</v>
          </cell>
          <cell r="C3349" t="str">
            <v>N</v>
          </cell>
          <cell r="D3349" t="str">
            <v>HANDLE (old style)</v>
          </cell>
          <cell r="E3349" t="str">
            <v>670779114200</v>
          </cell>
          <cell r="F3349" t="str">
            <v>GVAC</v>
          </cell>
          <cell r="H3349">
            <v>7.51</v>
          </cell>
          <cell r="I3349">
            <v>0</v>
          </cell>
          <cell r="J3349">
            <v>40476</v>
          </cell>
          <cell r="K3349" t="str">
            <v>China</v>
          </cell>
          <cell r="L3349" t="str">
            <v>1</v>
          </cell>
          <cell r="M3349" t="str">
            <v>0.26</v>
          </cell>
        </row>
        <row r="3350">
          <cell r="A3350" t="str">
            <v>267/268-H 2-1/2</v>
          </cell>
          <cell r="B3350" t="str">
            <v>TIANMA</v>
          </cell>
          <cell r="C3350" t="str">
            <v>N</v>
          </cell>
          <cell r="D3350" t="str">
            <v>HANDLE (old style)</v>
          </cell>
          <cell r="E3350" t="str">
            <v>670779114255</v>
          </cell>
          <cell r="F3350" t="str">
            <v>GVAC</v>
          </cell>
          <cell r="H3350">
            <v>12.78</v>
          </cell>
          <cell r="I3350">
            <v>20</v>
          </cell>
          <cell r="J3350">
            <v>40476</v>
          </cell>
          <cell r="K3350" t="str">
            <v>China</v>
          </cell>
          <cell r="L3350" t="str">
            <v>1</v>
          </cell>
          <cell r="M3350" t="str">
            <v>0.42</v>
          </cell>
        </row>
        <row r="3351">
          <cell r="A3351" t="str">
            <v>267/268-H 3</v>
          </cell>
          <cell r="B3351" t="str">
            <v>TIANMA</v>
          </cell>
          <cell r="C3351" t="str">
            <v>N</v>
          </cell>
          <cell r="D3351" t="str">
            <v>HANDLE (old style)</v>
          </cell>
          <cell r="E3351" t="str">
            <v>670779114309</v>
          </cell>
          <cell r="F3351" t="str">
            <v>GVAC</v>
          </cell>
          <cell r="H3351">
            <v>12.78</v>
          </cell>
          <cell r="I3351">
            <v>112</v>
          </cell>
          <cell r="J3351">
            <v>40476</v>
          </cell>
          <cell r="K3351" t="str">
            <v>China</v>
          </cell>
          <cell r="L3351" t="str">
            <v>1</v>
          </cell>
          <cell r="M3351" t="str">
            <v>0.53</v>
          </cell>
        </row>
        <row r="3352">
          <cell r="A3352" t="str">
            <v>267/268-H 4</v>
          </cell>
          <cell r="B3352" t="str">
            <v>TIANMA</v>
          </cell>
          <cell r="C3352" t="str">
            <v>N</v>
          </cell>
          <cell r="D3352" t="str">
            <v>HANDLE  (old style)</v>
          </cell>
          <cell r="E3352" t="str">
            <v>670779114408</v>
          </cell>
          <cell r="F3352" t="str">
            <v>GVAC</v>
          </cell>
          <cell r="H3352">
            <v>16.16</v>
          </cell>
          <cell r="I3352">
            <v>18</v>
          </cell>
          <cell r="J3352">
            <v>40476</v>
          </cell>
          <cell r="K3352" t="str">
            <v>China</v>
          </cell>
          <cell r="L3352" t="str">
            <v>1</v>
          </cell>
          <cell r="M3352" t="str">
            <v>0.79</v>
          </cell>
        </row>
        <row r="3353">
          <cell r="A3353" t="str">
            <v>267/268-HK 1</v>
          </cell>
          <cell r="B3353" t="str">
            <v>TIANMA</v>
          </cell>
          <cell r="C3353" t="str">
            <v>N</v>
          </cell>
          <cell r="D3353" t="str">
            <v>HANDWHEEL/NUT KIT</v>
          </cell>
          <cell r="E3353" t="str">
            <v>670779263069</v>
          </cell>
          <cell r="F3353" t="str">
            <v>GVAC</v>
          </cell>
          <cell r="H3353">
            <v>10.33</v>
          </cell>
          <cell r="I3353">
            <v>10</v>
          </cell>
          <cell r="J3353">
            <v>40476</v>
          </cell>
          <cell r="K3353" t="str">
            <v>China</v>
          </cell>
          <cell r="L3353" t="str">
            <v>0</v>
          </cell>
          <cell r="M3353" t="str">
            <v>0</v>
          </cell>
        </row>
        <row r="3354">
          <cell r="A3354" t="str">
            <v>267/268-HK 1/2</v>
          </cell>
          <cell r="B3354" t="str">
            <v>TIANMA</v>
          </cell>
          <cell r="C3354" t="str">
            <v>N</v>
          </cell>
          <cell r="D3354" t="str">
            <v>HANDWHEEL/NUT KIT 1/2 -3/4</v>
          </cell>
          <cell r="E3354" t="str">
            <v>670779263045</v>
          </cell>
          <cell r="F3354" t="str">
            <v>GVAC</v>
          </cell>
          <cell r="H3354">
            <v>7.51</v>
          </cell>
          <cell r="I3354">
            <v>10</v>
          </cell>
          <cell r="J3354">
            <v>40476</v>
          </cell>
          <cell r="K3354" t="str">
            <v>China</v>
          </cell>
          <cell r="L3354" t="str">
            <v>0</v>
          </cell>
          <cell r="M3354" t="str">
            <v>0</v>
          </cell>
        </row>
        <row r="3355">
          <cell r="A3355" t="str">
            <v>267/268-HK 1-1/4</v>
          </cell>
          <cell r="B3355" t="str">
            <v>TIANMA</v>
          </cell>
          <cell r="C3355" t="str">
            <v>N</v>
          </cell>
          <cell r="D3355" t="str">
            <v>HANDWHEEL/NUT KIT 1-1/4 -1-1/2</v>
          </cell>
          <cell r="F3355" t="str">
            <v>GVAC</v>
          </cell>
          <cell r="H3355">
            <v>10.33</v>
          </cell>
          <cell r="I3355">
            <v>10</v>
          </cell>
          <cell r="J3355">
            <v>40570</v>
          </cell>
          <cell r="K3355" t="str">
            <v>China</v>
          </cell>
          <cell r="L3355" t="str">
            <v>0</v>
          </cell>
          <cell r="M3355" t="str">
            <v>0</v>
          </cell>
        </row>
        <row r="3356">
          <cell r="A3356" t="str">
            <v>267/268-HK 2</v>
          </cell>
          <cell r="B3356" t="str">
            <v>TIANMA</v>
          </cell>
          <cell r="C3356" t="str">
            <v>N</v>
          </cell>
          <cell r="D3356" t="str">
            <v>HANDWHEEL/NUT KIT</v>
          </cell>
          <cell r="E3356" t="str">
            <v>670779263205</v>
          </cell>
          <cell r="F3356" t="str">
            <v>GVAC</v>
          </cell>
          <cell r="H3356">
            <v>13.16</v>
          </cell>
          <cell r="I3356">
            <v>6</v>
          </cell>
          <cell r="J3356">
            <v>40476</v>
          </cell>
          <cell r="K3356" t="str">
            <v>China</v>
          </cell>
          <cell r="L3356" t="str">
            <v>0</v>
          </cell>
          <cell r="M3356" t="str">
            <v>0</v>
          </cell>
        </row>
        <row r="3357">
          <cell r="A3357" t="str">
            <v>267/268-HK 2-1/2</v>
          </cell>
          <cell r="B3357" t="str">
            <v>TIANMA</v>
          </cell>
          <cell r="C3357" t="str">
            <v>N</v>
          </cell>
          <cell r="D3357" t="str">
            <v>HANDWHEEL/NUT KIT</v>
          </cell>
          <cell r="F3357" t="str">
            <v>GVAC</v>
          </cell>
          <cell r="H3357">
            <v>13.16</v>
          </cell>
          <cell r="I3357">
            <v>10</v>
          </cell>
          <cell r="J3357">
            <v>40570</v>
          </cell>
          <cell r="K3357" t="str">
            <v>China</v>
          </cell>
          <cell r="L3357" t="str">
            <v>0</v>
          </cell>
          <cell r="M3357" t="str">
            <v>0</v>
          </cell>
        </row>
        <row r="3358">
          <cell r="A3358" t="str">
            <v>267/268-HK 3</v>
          </cell>
          <cell r="B3358" t="str">
            <v>TIANMA</v>
          </cell>
          <cell r="C3358" t="str">
            <v>N</v>
          </cell>
          <cell r="D3358" t="str">
            <v>HANDWHEEL/NUT KIT</v>
          </cell>
          <cell r="E3358" t="str">
            <v>670779263304</v>
          </cell>
          <cell r="F3358" t="str">
            <v>GVAC</v>
          </cell>
          <cell r="H3358">
            <v>18.79</v>
          </cell>
          <cell r="I3358">
            <v>0</v>
          </cell>
          <cell r="J3358">
            <v>40476</v>
          </cell>
          <cell r="K3358" t="str">
            <v>China</v>
          </cell>
          <cell r="L3358" t="str">
            <v>0</v>
          </cell>
          <cell r="M3358" t="str">
            <v>0</v>
          </cell>
        </row>
        <row r="3359">
          <cell r="A3359" t="str">
            <v>267/268-HK 4</v>
          </cell>
          <cell r="B3359" t="str">
            <v>TIANMA</v>
          </cell>
          <cell r="C3359" t="str">
            <v>N</v>
          </cell>
          <cell r="D3359" t="str">
            <v>HANDWHEEL/NUT KIT</v>
          </cell>
          <cell r="E3359" t="str">
            <v>670779263403</v>
          </cell>
          <cell r="F3359" t="str">
            <v>GVAC</v>
          </cell>
          <cell r="H3359">
            <v>18.79</v>
          </cell>
          <cell r="I3359">
            <v>20</v>
          </cell>
          <cell r="J3359">
            <v>40476</v>
          </cell>
          <cell r="K3359" t="str">
            <v>China</v>
          </cell>
          <cell r="L3359" t="str">
            <v>0</v>
          </cell>
          <cell r="M3359" t="str">
            <v>0</v>
          </cell>
        </row>
        <row r="3360">
          <cell r="A3360" t="str">
            <v>267-CH 1</v>
          </cell>
          <cell r="B3360" t="str">
            <v>TIANMA</v>
          </cell>
          <cell r="C3360" t="str">
            <v>N</v>
          </cell>
          <cell r="D3360" t="str">
            <v>CROSS-HANDLE</v>
          </cell>
          <cell r="E3360" t="str">
            <v>670779113067</v>
          </cell>
          <cell r="F3360" t="str">
            <v>GVAC</v>
          </cell>
          <cell r="H3360">
            <v>6.84</v>
          </cell>
          <cell r="I3360">
            <v>0</v>
          </cell>
          <cell r="J3360">
            <v>40476</v>
          </cell>
          <cell r="K3360" t="str">
            <v>China</v>
          </cell>
          <cell r="L3360" t="str">
            <v>1</v>
          </cell>
          <cell r="M3360" t="str">
            <v>0.06</v>
          </cell>
        </row>
        <row r="3361">
          <cell r="A3361" t="str">
            <v>267-CH 1/2</v>
          </cell>
          <cell r="B3361" t="str">
            <v>TIANMA</v>
          </cell>
          <cell r="C3361" t="str">
            <v>N</v>
          </cell>
          <cell r="D3361" t="str">
            <v>CROSS-HANDLE - 1/2  -  3/4</v>
          </cell>
          <cell r="E3361" t="str">
            <v>670779113043</v>
          </cell>
          <cell r="F3361" t="str">
            <v>GVAC</v>
          </cell>
          <cell r="H3361">
            <v>4.88</v>
          </cell>
          <cell r="I3361">
            <v>0</v>
          </cell>
          <cell r="J3361">
            <v>40476</v>
          </cell>
          <cell r="K3361" t="str">
            <v>China</v>
          </cell>
          <cell r="L3361" t="str">
            <v>1</v>
          </cell>
          <cell r="M3361" t="str">
            <v>0.04</v>
          </cell>
        </row>
        <row r="3362">
          <cell r="A3362" t="str">
            <v>267-CH 1-1/4</v>
          </cell>
          <cell r="B3362" t="str">
            <v>TIANMA</v>
          </cell>
          <cell r="C3362" t="str">
            <v>N</v>
          </cell>
          <cell r="D3362" t="str">
            <v>CROSS-HANDLE - 1 1/4 AND 1 1/2</v>
          </cell>
          <cell r="E3362" t="str">
            <v>670779113074</v>
          </cell>
          <cell r="F3362" t="str">
            <v>GVAC</v>
          </cell>
          <cell r="H3362">
            <v>6.58</v>
          </cell>
          <cell r="I3362">
            <v>0</v>
          </cell>
          <cell r="J3362">
            <v>40476</v>
          </cell>
          <cell r="K3362" t="str">
            <v>China</v>
          </cell>
          <cell r="L3362" t="str">
            <v>1</v>
          </cell>
          <cell r="M3362" t="str">
            <v>0.06</v>
          </cell>
        </row>
        <row r="3363">
          <cell r="A3363" t="str">
            <v>267-CH 2</v>
          </cell>
          <cell r="B3363" t="str">
            <v>TIANMA</v>
          </cell>
          <cell r="C3363" t="str">
            <v>N</v>
          </cell>
          <cell r="D3363" t="str">
            <v>CROSS-HANDLE</v>
          </cell>
          <cell r="E3363" t="str">
            <v>670779113203</v>
          </cell>
          <cell r="F3363" t="str">
            <v>GVAC</v>
          </cell>
          <cell r="H3363">
            <v>7.51</v>
          </cell>
          <cell r="I3363">
            <v>333</v>
          </cell>
          <cell r="J3363">
            <v>40476</v>
          </cell>
          <cell r="K3363" t="str">
            <v>China</v>
          </cell>
          <cell r="L3363" t="str">
            <v>1</v>
          </cell>
          <cell r="M3363" t="str">
            <v>0.06</v>
          </cell>
        </row>
        <row r="3364">
          <cell r="A3364" t="str">
            <v>267-CH 2-1/2</v>
          </cell>
          <cell r="B3364" t="str">
            <v>TIANMA</v>
          </cell>
          <cell r="C3364" t="str">
            <v>N</v>
          </cell>
          <cell r="D3364" t="str">
            <v>CROSS HANDLE</v>
          </cell>
          <cell r="E3364" t="str">
            <v>670779113258</v>
          </cell>
          <cell r="F3364" t="str">
            <v>GVAC</v>
          </cell>
          <cell r="H3364">
            <v>9.39</v>
          </cell>
          <cell r="I3364">
            <v>0</v>
          </cell>
          <cell r="J3364">
            <v>40476</v>
          </cell>
          <cell r="K3364" t="str">
            <v>China</v>
          </cell>
          <cell r="L3364" t="str">
            <v>1</v>
          </cell>
          <cell r="M3364" t="str">
            <v>0.08</v>
          </cell>
        </row>
        <row r="3365">
          <cell r="A3365" t="str">
            <v>267-CH 3</v>
          </cell>
          <cell r="B3365" t="str">
            <v>TIANMA</v>
          </cell>
          <cell r="C3365" t="str">
            <v>N</v>
          </cell>
          <cell r="D3365" t="str">
            <v>CROSS HANDLE</v>
          </cell>
          <cell r="E3365" t="str">
            <v>670779113302</v>
          </cell>
          <cell r="F3365" t="str">
            <v>GVAC</v>
          </cell>
          <cell r="H3365">
            <v>18.79</v>
          </cell>
          <cell r="I3365">
            <v>0</v>
          </cell>
          <cell r="J3365">
            <v>40476</v>
          </cell>
          <cell r="K3365" t="str">
            <v>China</v>
          </cell>
          <cell r="L3365" t="str">
            <v>1</v>
          </cell>
          <cell r="M3365" t="str">
            <v>0.08</v>
          </cell>
        </row>
        <row r="3366">
          <cell r="A3366" t="str">
            <v>267-CH 4</v>
          </cell>
          <cell r="B3366" t="str">
            <v>TIANMA</v>
          </cell>
          <cell r="C3366" t="str">
            <v>N</v>
          </cell>
          <cell r="D3366" t="str">
            <v>CROSS HANDLE</v>
          </cell>
          <cell r="E3366" t="str">
            <v>670779113401</v>
          </cell>
          <cell r="F3366" t="str">
            <v>GVAC</v>
          </cell>
          <cell r="H3366">
            <v>15.03</v>
          </cell>
          <cell r="I3366">
            <v>0</v>
          </cell>
          <cell r="J3366">
            <v>40476</v>
          </cell>
          <cell r="K3366" t="str">
            <v>China</v>
          </cell>
          <cell r="L3366" t="str">
            <v>1</v>
          </cell>
          <cell r="M3366" t="str">
            <v>0.08</v>
          </cell>
        </row>
        <row r="3367">
          <cell r="A3367" t="str">
            <v>267-CH-N 1</v>
          </cell>
          <cell r="B3367" t="str">
            <v>TIANMA</v>
          </cell>
          <cell r="C3367" t="str">
            <v>N</v>
          </cell>
          <cell r="D3367" t="str">
            <v>NEW CROSS HANDLE</v>
          </cell>
          <cell r="E3367" t="str">
            <v>670779262062</v>
          </cell>
          <cell r="F3367" t="str">
            <v>GVAC</v>
          </cell>
          <cell r="H3367">
            <v>6.2</v>
          </cell>
          <cell r="I3367">
            <v>0</v>
          </cell>
          <cell r="J3367">
            <v>40476</v>
          </cell>
          <cell r="K3367" t="str">
            <v>China</v>
          </cell>
          <cell r="L3367" t="str">
            <v>1</v>
          </cell>
          <cell r="M3367" t="str">
            <v>0</v>
          </cell>
        </row>
        <row r="3368">
          <cell r="A3368" t="str">
            <v>267-CH-N 1/2</v>
          </cell>
          <cell r="B3368" t="str">
            <v>TIANMA</v>
          </cell>
          <cell r="C3368" t="str">
            <v>N</v>
          </cell>
          <cell r="D3368" t="str">
            <v>NEW CROSS HANDLE - 1/2  -  3/4</v>
          </cell>
          <cell r="E3368" t="str">
            <v>670779262048</v>
          </cell>
          <cell r="F3368" t="str">
            <v>GVAC</v>
          </cell>
          <cell r="H3368">
            <v>4.1399999999999997</v>
          </cell>
          <cell r="I3368">
            <v>0</v>
          </cell>
          <cell r="J3368">
            <v>40476</v>
          </cell>
          <cell r="K3368" t="str">
            <v>China</v>
          </cell>
          <cell r="L3368" t="str">
            <v>1</v>
          </cell>
          <cell r="M3368" t="str">
            <v>0</v>
          </cell>
        </row>
        <row r="3369">
          <cell r="A3369" t="str">
            <v>267-CH-N 1-1/4</v>
          </cell>
          <cell r="B3369" t="str">
            <v>TIANMA</v>
          </cell>
          <cell r="C3369" t="str">
            <v>N</v>
          </cell>
          <cell r="D3369" t="str">
            <v>NEW CROSS HANDLE-1-1/4  -  1-1</v>
          </cell>
          <cell r="E3369" t="str">
            <v>670779262079</v>
          </cell>
          <cell r="F3369" t="str">
            <v>GVAC</v>
          </cell>
          <cell r="H3369">
            <v>6.2</v>
          </cell>
          <cell r="I3369">
            <v>0</v>
          </cell>
          <cell r="J3369">
            <v>40476</v>
          </cell>
          <cell r="K3369" t="str">
            <v>China</v>
          </cell>
          <cell r="L3369" t="str">
            <v>1</v>
          </cell>
          <cell r="M3369" t="str">
            <v>0</v>
          </cell>
        </row>
        <row r="3370">
          <cell r="A3370" t="str">
            <v>267-CH-N 2</v>
          </cell>
          <cell r="B3370" t="str">
            <v>TIANMA</v>
          </cell>
          <cell r="C3370" t="str">
            <v>N</v>
          </cell>
          <cell r="D3370" t="str">
            <v>NEW CROSS HANDLE</v>
          </cell>
          <cell r="E3370" t="str">
            <v>670779262208</v>
          </cell>
          <cell r="F3370" t="str">
            <v>GVAC</v>
          </cell>
          <cell r="H3370">
            <v>8.26</v>
          </cell>
          <cell r="I3370">
            <v>0</v>
          </cell>
          <cell r="J3370">
            <v>40476</v>
          </cell>
          <cell r="K3370" t="str">
            <v>China</v>
          </cell>
          <cell r="L3370" t="str">
            <v>1</v>
          </cell>
          <cell r="M3370" t="str">
            <v>0</v>
          </cell>
        </row>
        <row r="3371">
          <cell r="A3371" t="str">
            <v>267-CH-N 2-1/2</v>
          </cell>
          <cell r="B3371" t="str">
            <v>TIANMA</v>
          </cell>
          <cell r="C3371" t="str">
            <v>N</v>
          </cell>
          <cell r="D3371" t="str">
            <v>NEW CROSS HANDLE</v>
          </cell>
          <cell r="E3371" t="str">
            <v>670779262253</v>
          </cell>
          <cell r="F3371" t="str">
            <v>GVAC</v>
          </cell>
          <cell r="H3371">
            <v>14.06</v>
          </cell>
          <cell r="I3371">
            <v>0</v>
          </cell>
          <cell r="J3371">
            <v>40476</v>
          </cell>
          <cell r="K3371" t="str">
            <v>China</v>
          </cell>
          <cell r="L3371" t="str">
            <v>1</v>
          </cell>
          <cell r="M3371" t="str">
            <v>0</v>
          </cell>
        </row>
        <row r="3372">
          <cell r="A3372" t="str">
            <v>381 10</v>
          </cell>
          <cell r="B3372" t="str">
            <v>IFLOW</v>
          </cell>
          <cell r="C3372" t="str">
            <v>N</v>
          </cell>
          <cell r="D3372" t="str">
            <v>IRON Y-STRAINER/FLANGED</v>
          </cell>
          <cell r="E3372" t="str">
            <v>670779381107</v>
          </cell>
          <cell r="F3372" t="str">
            <v>IRON</v>
          </cell>
          <cell r="G3372" t="str">
            <v>IRON</v>
          </cell>
          <cell r="H3372">
            <v>3565.05</v>
          </cell>
          <cell r="I3372">
            <v>7</v>
          </cell>
          <cell r="J3372">
            <v>40476</v>
          </cell>
          <cell r="K3372" t="str">
            <v>China</v>
          </cell>
          <cell r="L3372" t="str">
            <v>1</v>
          </cell>
          <cell r="M3372" t="str">
            <v>205</v>
          </cell>
        </row>
        <row r="3373">
          <cell r="A3373" t="str">
            <v>381 12</v>
          </cell>
          <cell r="B3373" t="str">
            <v>IFLOW</v>
          </cell>
          <cell r="C3373" t="str">
            <v>N</v>
          </cell>
          <cell r="D3373" t="str">
            <v>IRON Y-STRAINER/FLANGED</v>
          </cell>
          <cell r="E3373" t="str">
            <v>670779381121</v>
          </cell>
          <cell r="F3373" t="str">
            <v>IRON</v>
          </cell>
          <cell r="G3373" t="str">
            <v>IRON</v>
          </cell>
          <cell r="H3373">
            <v>5251.52</v>
          </cell>
          <cell r="I3373">
            <v>6</v>
          </cell>
          <cell r="J3373">
            <v>40476</v>
          </cell>
          <cell r="K3373" t="str">
            <v>China</v>
          </cell>
          <cell r="L3373" t="str">
            <v>1</v>
          </cell>
          <cell r="M3373" t="str">
            <v>269</v>
          </cell>
        </row>
        <row r="3374">
          <cell r="A3374" t="str">
            <v>381 2</v>
          </cell>
          <cell r="B3374" t="str">
            <v>IFLOW</v>
          </cell>
          <cell r="C3374" t="str">
            <v>N</v>
          </cell>
          <cell r="D3374" t="str">
            <v>IRON Y-STRAINER/FLANGED</v>
          </cell>
          <cell r="E3374" t="str">
            <v>670779381206</v>
          </cell>
          <cell r="F3374" t="str">
            <v>IRON</v>
          </cell>
          <cell r="G3374" t="str">
            <v>IRON</v>
          </cell>
          <cell r="H3374">
            <v>199.42</v>
          </cell>
          <cell r="I3374">
            <v>12</v>
          </cell>
          <cell r="J3374">
            <v>40476</v>
          </cell>
          <cell r="K3374" t="str">
            <v>China</v>
          </cell>
          <cell r="L3374" t="str">
            <v>1</v>
          </cell>
          <cell r="M3374" t="str">
            <v>19.8</v>
          </cell>
        </row>
        <row r="3375">
          <cell r="A3375" t="str">
            <v>381 2-1/2</v>
          </cell>
          <cell r="B3375" t="str">
            <v>IFLOW</v>
          </cell>
          <cell r="C3375" t="str">
            <v>N</v>
          </cell>
          <cell r="D3375" t="str">
            <v>IRON Y-STRAINER/FLANGED</v>
          </cell>
          <cell r="E3375" t="str">
            <v>670779381251</v>
          </cell>
          <cell r="F3375" t="str">
            <v>IRON</v>
          </cell>
          <cell r="G3375" t="str">
            <v>IRON</v>
          </cell>
          <cell r="H3375">
            <v>336.27</v>
          </cell>
          <cell r="I3375">
            <v>104</v>
          </cell>
          <cell r="J3375">
            <v>40476</v>
          </cell>
          <cell r="K3375" t="str">
            <v>China</v>
          </cell>
          <cell r="L3375" t="str">
            <v>1</v>
          </cell>
          <cell r="M3375" t="str">
            <v>23.4</v>
          </cell>
        </row>
        <row r="3376">
          <cell r="A3376" t="str">
            <v>381 3</v>
          </cell>
          <cell r="B3376" t="str">
            <v>IFLOW</v>
          </cell>
          <cell r="C3376" t="str">
            <v>N</v>
          </cell>
          <cell r="D3376" t="str">
            <v>IRON Y-STRAINER/FLANGED</v>
          </cell>
          <cell r="E3376" t="str">
            <v>670779381305</v>
          </cell>
          <cell r="F3376" t="str">
            <v>IRON</v>
          </cell>
          <cell r="G3376" t="str">
            <v>IRON</v>
          </cell>
          <cell r="H3376">
            <v>416.02</v>
          </cell>
          <cell r="I3376">
            <v>86</v>
          </cell>
          <cell r="J3376">
            <v>40476</v>
          </cell>
          <cell r="K3376" t="str">
            <v>China</v>
          </cell>
          <cell r="L3376" t="str">
            <v>1</v>
          </cell>
          <cell r="M3376" t="str">
            <v>32.4</v>
          </cell>
        </row>
        <row r="3377">
          <cell r="A3377" t="str">
            <v>381 4</v>
          </cell>
          <cell r="B3377" t="str">
            <v>IFLOW</v>
          </cell>
          <cell r="C3377" t="str">
            <v>N</v>
          </cell>
          <cell r="D3377" t="str">
            <v>IRON Y-STRAINER/FLANGED</v>
          </cell>
          <cell r="E3377" t="str">
            <v>670779381404</v>
          </cell>
          <cell r="F3377" t="str">
            <v>IRON</v>
          </cell>
          <cell r="G3377" t="str">
            <v>IRON</v>
          </cell>
          <cell r="H3377">
            <v>600.04999999999995</v>
          </cell>
          <cell r="I3377">
            <v>133</v>
          </cell>
          <cell r="J3377">
            <v>40476</v>
          </cell>
          <cell r="K3377" t="str">
            <v>China</v>
          </cell>
          <cell r="L3377" t="str">
            <v>1</v>
          </cell>
          <cell r="M3377" t="str">
            <v>46.2</v>
          </cell>
        </row>
        <row r="3378">
          <cell r="A3378" t="str">
            <v>381 5</v>
          </cell>
          <cell r="B3378" t="str">
            <v>IFLOW</v>
          </cell>
          <cell r="C3378" t="str">
            <v>N</v>
          </cell>
          <cell r="D3378" t="str">
            <v>IRON Y-STRAINER/FLANGED</v>
          </cell>
          <cell r="E3378" t="str">
            <v>670779381503</v>
          </cell>
          <cell r="F3378" t="str">
            <v>IRON</v>
          </cell>
          <cell r="G3378" t="str">
            <v>IRON</v>
          </cell>
          <cell r="H3378">
            <v>798</v>
          </cell>
          <cell r="I3378">
            <v>13</v>
          </cell>
          <cell r="J3378">
            <v>40476</v>
          </cell>
          <cell r="K3378" t="str">
            <v>China</v>
          </cell>
          <cell r="L3378" t="str">
            <v>1</v>
          </cell>
          <cell r="M3378" t="str">
            <v>65</v>
          </cell>
        </row>
        <row r="3379">
          <cell r="A3379" t="str">
            <v>381 6</v>
          </cell>
          <cell r="B3379" t="str">
            <v>IFLOW</v>
          </cell>
          <cell r="C3379" t="str">
            <v>N</v>
          </cell>
          <cell r="D3379" t="str">
            <v>IRON Y-STRAINER/FLANGED</v>
          </cell>
          <cell r="E3379" t="str">
            <v>670779381602</v>
          </cell>
          <cell r="F3379" t="str">
            <v>IRON</v>
          </cell>
          <cell r="G3379" t="str">
            <v>IRON</v>
          </cell>
          <cell r="H3379">
            <v>1213.03</v>
          </cell>
          <cell r="I3379">
            <v>65</v>
          </cell>
          <cell r="J3379">
            <v>40476</v>
          </cell>
          <cell r="K3379" t="str">
            <v>China</v>
          </cell>
          <cell r="L3379" t="str">
            <v>1</v>
          </cell>
          <cell r="M3379" t="str">
            <v>91.8</v>
          </cell>
        </row>
        <row r="3380">
          <cell r="A3380" t="str">
            <v>381 8</v>
          </cell>
          <cell r="B3380" t="str">
            <v>IFLOW</v>
          </cell>
          <cell r="C3380" t="str">
            <v>N</v>
          </cell>
          <cell r="D3380" t="str">
            <v>IRON Y-STRAINER/FLANGED</v>
          </cell>
          <cell r="E3380" t="str">
            <v>670779381800</v>
          </cell>
          <cell r="F3380" t="str">
            <v>IRON</v>
          </cell>
          <cell r="G3380" t="str">
            <v>IRON</v>
          </cell>
          <cell r="H3380">
            <v>2081.29</v>
          </cell>
          <cell r="I3380">
            <v>29</v>
          </cell>
          <cell r="J3380">
            <v>40476</v>
          </cell>
          <cell r="K3380" t="str">
            <v>China</v>
          </cell>
          <cell r="L3380" t="str">
            <v>1</v>
          </cell>
          <cell r="M3380" t="str">
            <v>131</v>
          </cell>
        </row>
        <row r="3381">
          <cell r="A3381" t="str">
            <v>382 2-1/2</v>
          </cell>
          <cell r="B3381" t="str">
            <v>IFLOW</v>
          </cell>
          <cell r="C3381" t="str">
            <v>N</v>
          </cell>
          <cell r="D3381" t="str">
            <v>IRON Y-STRAINER/FLANGE C/W PTP</v>
          </cell>
          <cell r="E3381" t="str">
            <v>670779714318</v>
          </cell>
          <cell r="F3381" t="str">
            <v>IRON</v>
          </cell>
          <cell r="G3381" t="str">
            <v>IRON</v>
          </cell>
          <cell r="H3381">
            <v>362.01</v>
          </cell>
          <cell r="I3381">
            <v>35</v>
          </cell>
          <cell r="J3381">
            <v>42872</v>
          </cell>
          <cell r="K3381" t="str">
            <v>China</v>
          </cell>
          <cell r="L3381" t="str">
            <v>1</v>
          </cell>
          <cell r="M3381" t="str">
            <v>26.43</v>
          </cell>
        </row>
        <row r="3382">
          <cell r="A3382" t="str">
            <v>382 3</v>
          </cell>
          <cell r="B3382" t="str">
            <v>IFLOW</v>
          </cell>
          <cell r="C3382" t="str">
            <v>N</v>
          </cell>
          <cell r="D3382" t="str">
            <v>IRON Y-STRAINER/FLANGE C/W PTP</v>
          </cell>
          <cell r="E3382" t="str">
            <v>670779714325</v>
          </cell>
          <cell r="F3382" t="str">
            <v>IRON</v>
          </cell>
          <cell r="G3382" t="str">
            <v>IRON</v>
          </cell>
          <cell r="H3382">
            <v>510.79</v>
          </cell>
          <cell r="I3382">
            <v>54</v>
          </cell>
          <cell r="J3382">
            <v>42872</v>
          </cell>
          <cell r="K3382" t="str">
            <v>China</v>
          </cell>
          <cell r="L3382" t="str">
            <v>1</v>
          </cell>
          <cell r="M3382" t="str">
            <v>34.14</v>
          </cell>
        </row>
        <row r="3383">
          <cell r="A3383" t="str">
            <v>382 4</v>
          </cell>
          <cell r="B3383" t="str">
            <v>IFLOW</v>
          </cell>
          <cell r="C3383" t="str">
            <v>N</v>
          </cell>
          <cell r="D3383" t="str">
            <v>IRON Y-STRAINER/FLANGE C/W PTP</v>
          </cell>
          <cell r="E3383" t="str">
            <v>670779714332</v>
          </cell>
          <cell r="F3383" t="str">
            <v>IRON</v>
          </cell>
          <cell r="G3383" t="str">
            <v>IRON</v>
          </cell>
          <cell r="H3383">
            <v>696.27</v>
          </cell>
          <cell r="I3383">
            <v>32</v>
          </cell>
          <cell r="J3383">
            <v>42872</v>
          </cell>
          <cell r="K3383" t="str">
            <v>China</v>
          </cell>
          <cell r="L3383" t="str">
            <v>1</v>
          </cell>
          <cell r="M3383" t="str">
            <v>48.46</v>
          </cell>
        </row>
        <row r="3384">
          <cell r="A3384" t="str">
            <v>382 5</v>
          </cell>
          <cell r="B3384" t="str">
            <v>IFLOW</v>
          </cell>
          <cell r="C3384" t="str">
            <v>N</v>
          </cell>
          <cell r="D3384" t="str">
            <v>IRON Y-STRAINER/FLANGE C/W PTP</v>
          </cell>
          <cell r="E3384" t="str">
            <v>670779714349</v>
          </cell>
          <cell r="F3384" t="str">
            <v>IRON</v>
          </cell>
          <cell r="G3384" t="str">
            <v>IRON</v>
          </cell>
          <cell r="H3384">
            <v>957.42</v>
          </cell>
          <cell r="I3384">
            <v>12</v>
          </cell>
          <cell r="J3384">
            <v>42872</v>
          </cell>
          <cell r="K3384" t="str">
            <v>China</v>
          </cell>
          <cell r="L3384" t="str">
            <v>1</v>
          </cell>
          <cell r="M3384" t="str">
            <v>63.88</v>
          </cell>
        </row>
        <row r="3385">
          <cell r="A3385" t="str">
            <v>382 6</v>
          </cell>
          <cell r="B3385" t="str">
            <v>IFLOW</v>
          </cell>
          <cell r="C3385" t="str">
            <v>N</v>
          </cell>
          <cell r="D3385" t="str">
            <v>IRON Y-STRAINER/FLANGE C/W PTP</v>
          </cell>
          <cell r="E3385" t="str">
            <v>670779714356</v>
          </cell>
          <cell r="F3385" t="str">
            <v>IRON</v>
          </cell>
          <cell r="G3385" t="str">
            <v>IRON</v>
          </cell>
          <cell r="H3385">
            <v>1339.06</v>
          </cell>
          <cell r="I3385">
            <v>62</v>
          </cell>
          <cell r="J3385">
            <v>42872</v>
          </cell>
          <cell r="K3385" t="str">
            <v>China</v>
          </cell>
          <cell r="L3385" t="str">
            <v>1</v>
          </cell>
          <cell r="M3385" t="str">
            <v>94.71</v>
          </cell>
        </row>
        <row r="3386">
          <cell r="A3386" t="str">
            <v>382 8</v>
          </cell>
          <cell r="B3386" t="str">
            <v>IFLOW</v>
          </cell>
          <cell r="C3386" t="str">
            <v>N</v>
          </cell>
          <cell r="D3386" t="str">
            <v>IRON Y-STRAINER/FLANGE C/W PTP</v>
          </cell>
          <cell r="E3386" t="str">
            <v>670779714363</v>
          </cell>
          <cell r="F3386" t="str">
            <v>IRON</v>
          </cell>
          <cell r="G3386" t="str">
            <v>IRON</v>
          </cell>
          <cell r="H3386">
            <v>2185.77</v>
          </cell>
          <cell r="I3386">
            <v>12</v>
          </cell>
          <cell r="J3386">
            <v>42872</v>
          </cell>
          <cell r="K3386" t="str">
            <v>China</v>
          </cell>
          <cell r="L3386" t="str">
            <v>1</v>
          </cell>
          <cell r="M3386" t="str">
            <v>163</v>
          </cell>
        </row>
        <row r="3387">
          <cell r="A3387" t="str">
            <v>400 10</v>
          </cell>
          <cell r="B3387" t="str">
            <v>IFLOW</v>
          </cell>
          <cell r="C3387" t="str">
            <v>N</v>
          </cell>
          <cell r="D3387" t="str">
            <v>GLOBE FLG IBBM OS - Y</v>
          </cell>
          <cell r="E3387" t="str">
            <v>670779400105</v>
          </cell>
          <cell r="F3387" t="str">
            <v>IRON</v>
          </cell>
          <cell r="G3387" t="str">
            <v>IRON</v>
          </cell>
          <cell r="H3387">
            <v>6055.28</v>
          </cell>
          <cell r="I3387">
            <v>3</v>
          </cell>
          <cell r="J3387">
            <v>40476</v>
          </cell>
          <cell r="K3387" t="str">
            <v>China</v>
          </cell>
          <cell r="L3387" t="str">
            <v>1</v>
          </cell>
          <cell r="M3387" t="str">
            <v>444</v>
          </cell>
        </row>
        <row r="3388">
          <cell r="A3388" t="str">
            <v>400 12</v>
          </cell>
          <cell r="B3388" t="str">
            <v>IFLOW</v>
          </cell>
          <cell r="C3388" t="str">
            <v>N</v>
          </cell>
          <cell r="D3388" t="str">
            <v>GLOBE FLG IBBM OS - Y</v>
          </cell>
          <cell r="E3388" t="str">
            <v>670779400129</v>
          </cell>
          <cell r="F3388" t="str">
            <v>IRON</v>
          </cell>
          <cell r="G3388" t="str">
            <v>IRON</v>
          </cell>
          <cell r="H3388">
            <v>9018.52</v>
          </cell>
          <cell r="I3388">
            <v>5</v>
          </cell>
          <cell r="J3388">
            <v>40476</v>
          </cell>
          <cell r="K3388" t="str">
            <v>China</v>
          </cell>
          <cell r="L3388" t="str">
            <v>1</v>
          </cell>
          <cell r="M3388" t="str">
            <v>649</v>
          </cell>
        </row>
        <row r="3389">
          <cell r="A3389" t="str">
            <v>400 2</v>
          </cell>
          <cell r="B3389" t="str">
            <v>IFLOW</v>
          </cell>
          <cell r="C3389" t="str">
            <v>N</v>
          </cell>
          <cell r="D3389" t="str">
            <v>GLOBE FLG IBBM OS - Y</v>
          </cell>
          <cell r="E3389" t="str">
            <v>670779400204</v>
          </cell>
          <cell r="F3389" t="str">
            <v>IRON</v>
          </cell>
          <cell r="G3389" t="str">
            <v>IRON</v>
          </cell>
          <cell r="H3389">
            <v>553.98</v>
          </cell>
          <cell r="I3389">
            <v>13</v>
          </cell>
          <cell r="J3389">
            <v>40476</v>
          </cell>
          <cell r="K3389" t="str">
            <v>China</v>
          </cell>
          <cell r="L3389" t="str">
            <v>1</v>
          </cell>
          <cell r="M3389" t="str">
            <v>34.4</v>
          </cell>
        </row>
        <row r="3390">
          <cell r="A3390" t="str">
            <v>400 2-1/2</v>
          </cell>
          <cell r="B3390" t="str">
            <v>IFLOW</v>
          </cell>
          <cell r="C3390" t="str">
            <v>N</v>
          </cell>
          <cell r="D3390" t="str">
            <v>GLOBE FLG IBBM OS - Y</v>
          </cell>
          <cell r="E3390" t="str">
            <v>670779400259</v>
          </cell>
          <cell r="F3390" t="str">
            <v>IRON</v>
          </cell>
          <cell r="G3390" t="str">
            <v>IRON</v>
          </cell>
          <cell r="H3390">
            <v>631.28</v>
          </cell>
          <cell r="I3390">
            <v>99</v>
          </cell>
          <cell r="J3390">
            <v>40476</v>
          </cell>
          <cell r="K3390" t="str">
            <v>China</v>
          </cell>
          <cell r="L3390" t="str">
            <v>1</v>
          </cell>
          <cell r="M3390" t="str">
            <v>43.8</v>
          </cell>
        </row>
        <row r="3391">
          <cell r="A3391" t="str">
            <v>400 3</v>
          </cell>
          <cell r="B3391" t="str">
            <v>IFLOW</v>
          </cell>
          <cell r="C3391" t="str">
            <v>N</v>
          </cell>
          <cell r="D3391" t="str">
            <v>GLOBE FLG IBBM OS - Y</v>
          </cell>
          <cell r="E3391" t="str">
            <v>670779400303</v>
          </cell>
          <cell r="F3391" t="str">
            <v>IRON</v>
          </cell>
          <cell r="G3391" t="str">
            <v>IRON</v>
          </cell>
          <cell r="H3391">
            <v>901.85</v>
          </cell>
          <cell r="I3391">
            <v>35</v>
          </cell>
          <cell r="J3391">
            <v>40476</v>
          </cell>
          <cell r="K3391" t="str">
            <v>China</v>
          </cell>
          <cell r="L3391" t="str">
            <v>1</v>
          </cell>
          <cell r="M3391" t="str">
            <v>49.8</v>
          </cell>
        </row>
        <row r="3392">
          <cell r="A3392" t="str">
            <v>400 4</v>
          </cell>
          <cell r="B3392" t="str">
            <v>IFLOW</v>
          </cell>
          <cell r="C3392" t="str">
            <v>N</v>
          </cell>
          <cell r="D3392" t="str">
            <v>GLOBE FLG IBBM OS - Y</v>
          </cell>
          <cell r="E3392" t="str">
            <v>670779400402</v>
          </cell>
          <cell r="F3392" t="str">
            <v>IRON</v>
          </cell>
          <cell r="G3392" t="str">
            <v>IRON</v>
          </cell>
          <cell r="H3392">
            <v>1288.3599999999999</v>
          </cell>
          <cell r="I3392">
            <v>30</v>
          </cell>
          <cell r="J3392">
            <v>40476</v>
          </cell>
          <cell r="K3392" t="str">
            <v>China</v>
          </cell>
          <cell r="L3392" t="str">
            <v>1</v>
          </cell>
          <cell r="M3392" t="str">
            <v>84.8</v>
          </cell>
        </row>
        <row r="3393">
          <cell r="A3393" t="str">
            <v>400 5</v>
          </cell>
          <cell r="B3393" t="str">
            <v>IFLOW</v>
          </cell>
          <cell r="C3393" t="str">
            <v>N</v>
          </cell>
          <cell r="D3393" t="str">
            <v>GLOBE FLG IBBM OS - Y</v>
          </cell>
          <cell r="E3393" t="str">
            <v>670779400501</v>
          </cell>
          <cell r="F3393" t="str">
            <v>IRON</v>
          </cell>
          <cell r="G3393" t="str">
            <v>IRON</v>
          </cell>
          <cell r="H3393">
            <v>1674.88</v>
          </cell>
          <cell r="I3393">
            <v>10</v>
          </cell>
          <cell r="J3393">
            <v>40476</v>
          </cell>
          <cell r="K3393" t="str">
            <v>China</v>
          </cell>
          <cell r="L3393" t="str">
            <v>1</v>
          </cell>
          <cell r="M3393" t="str">
            <v>141</v>
          </cell>
        </row>
        <row r="3394">
          <cell r="A3394" t="str">
            <v>400 6</v>
          </cell>
          <cell r="B3394" t="str">
            <v>IFLOW</v>
          </cell>
          <cell r="C3394" t="str">
            <v>N</v>
          </cell>
          <cell r="D3394" t="str">
            <v>GLOBE FLG IBBM OS - Y</v>
          </cell>
          <cell r="E3394" t="str">
            <v>670779400600</v>
          </cell>
          <cell r="F3394" t="str">
            <v>IRON</v>
          </cell>
          <cell r="G3394" t="str">
            <v>IRON</v>
          </cell>
          <cell r="H3394">
            <v>2447.86</v>
          </cell>
          <cell r="I3394">
            <v>1</v>
          </cell>
          <cell r="J3394">
            <v>40476</v>
          </cell>
          <cell r="K3394" t="str">
            <v>China</v>
          </cell>
          <cell r="L3394" t="str">
            <v>1</v>
          </cell>
          <cell r="M3394" t="str">
            <v>165</v>
          </cell>
        </row>
        <row r="3395">
          <cell r="A3395" t="str">
            <v>400 8</v>
          </cell>
          <cell r="B3395" t="str">
            <v>IFLOW</v>
          </cell>
          <cell r="C3395" t="str">
            <v>N</v>
          </cell>
          <cell r="D3395" t="str">
            <v>GLOBE FLG IBBM OS - Y</v>
          </cell>
          <cell r="E3395" t="str">
            <v>670779400808</v>
          </cell>
          <cell r="F3395" t="str">
            <v>IRON</v>
          </cell>
          <cell r="G3395" t="str">
            <v>IRON</v>
          </cell>
          <cell r="H3395">
            <v>3993.91</v>
          </cell>
          <cell r="I3395">
            <v>10</v>
          </cell>
          <cell r="J3395">
            <v>40476</v>
          </cell>
          <cell r="K3395" t="str">
            <v>China</v>
          </cell>
          <cell r="L3395" t="str">
            <v>1</v>
          </cell>
          <cell r="M3395" t="str">
            <v>270</v>
          </cell>
        </row>
        <row r="3396">
          <cell r="A3396" t="str">
            <v>415 10</v>
          </cell>
          <cell r="B3396" t="str">
            <v>IFLOW</v>
          </cell>
          <cell r="C3396" t="str">
            <v>N</v>
          </cell>
          <cell r="D3396" t="str">
            <v>IRON GATE FLANGED IBBM NRS</v>
          </cell>
          <cell r="E3396" t="str">
            <v>670779415109</v>
          </cell>
          <cell r="F3396" t="str">
            <v>IRON</v>
          </cell>
          <cell r="G3396" t="str">
            <v>IRON</v>
          </cell>
          <cell r="H3396">
            <v>5614.29</v>
          </cell>
          <cell r="I3396">
            <v>9</v>
          </cell>
          <cell r="J3396">
            <v>40476</v>
          </cell>
          <cell r="K3396" t="str">
            <v>China</v>
          </cell>
          <cell r="L3396" t="str">
            <v>3</v>
          </cell>
          <cell r="M3396" t="str">
            <v>331</v>
          </cell>
        </row>
        <row r="3397">
          <cell r="A3397" t="str">
            <v>415 12</v>
          </cell>
          <cell r="B3397" t="str">
            <v>IFLOW</v>
          </cell>
          <cell r="C3397" t="str">
            <v>N</v>
          </cell>
          <cell r="D3397" t="str">
            <v>IRON GATE FLANGED IBBM NRS</v>
          </cell>
          <cell r="E3397" t="str">
            <v>670779415123</v>
          </cell>
          <cell r="F3397" t="str">
            <v>IRON</v>
          </cell>
          <cell r="G3397" t="str">
            <v>IRON</v>
          </cell>
          <cell r="H3397">
            <v>8520.31</v>
          </cell>
          <cell r="I3397">
            <v>16</v>
          </cell>
          <cell r="J3397">
            <v>40476</v>
          </cell>
          <cell r="K3397" t="str">
            <v>China</v>
          </cell>
          <cell r="L3397" t="str">
            <v>2</v>
          </cell>
          <cell r="M3397" t="str">
            <v>425</v>
          </cell>
        </row>
        <row r="3398">
          <cell r="A3398" t="str">
            <v>415 14</v>
          </cell>
          <cell r="B3398" t="str">
            <v>IFLOW</v>
          </cell>
          <cell r="C3398" t="str">
            <v>N</v>
          </cell>
          <cell r="D3398" t="str">
            <v>IRON GATE FLANGED IBBM NRS</v>
          </cell>
          <cell r="E3398" t="str">
            <v>670779415147</v>
          </cell>
          <cell r="F3398" t="str">
            <v>IRON</v>
          </cell>
          <cell r="G3398" t="str">
            <v>IRON</v>
          </cell>
          <cell r="H3398">
            <v>11725.04</v>
          </cell>
          <cell r="I3398">
            <v>0</v>
          </cell>
          <cell r="J3398">
            <v>40476</v>
          </cell>
          <cell r="K3398" t="str">
            <v>China</v>
          </cell>
          <cell r="L3398" t="str">
            <v>1</v>
          </cell>
        </row>
        <row r="3399">
          <cell r="A3399" t="str">
            <v>415 2</v>
          </cell>
          <cell r="B3399" t="str">
            <v>IFLOW</v>
          </cell>
          <cell r="C3399" t="str">
            <v>N</v>
          </cell>
          <cell r="D3399" t="str">
            <v>IRON GATE FLANGED IBBM NRS</v>
          </cell>
          <cell r="E3399" t="str">
            <v>670779415208</v>
          </cell>
          <cell r="F3399" t="str">
            <v>IRON</v>
          </cell>
          <cell r="G3399" t="str">
            <v>IRON</v>
          </cell>
          <cell r="H3399">
            <v>675.99</v>
          </cell>
          <cell r="I3399">
            <v>70</v>
          </cell>
          <cell r="J3399">
            <v>40476</v>
          </cell>
          <cell r="K3399" t="str">
            <v>China</v>
          </cell>
          <cell r="L3399" t="str">
            <v>42</v>
          </cell>
          <cell r="M3399" t="str">
            <v>31.8</v>
          </cell>
        </row>
        <row r="3400">
          <cell r="A3400" t="str">
            <v>415 2-1/2</v>
          </cell>
          <cell r="B3400" t="str">
            <v>IFLOW</v>
          </cell>
          <cell r="C3400" t="str">
            <v>N</v>
          </cell>
          <cell r="D3400" t="str">
            <v>IRON GATE FLANGED IBBM NRS</v>
          </cell>
          <cell r="E3400" t="str">
            <v>670779415253</v>
          </cell>
          <cell r="F3400" t="str">
            <v>IRON</v>
          </cell>
          <cell r="G3400" t="str">
            <v>IRON</v>
          </cell>
          <cell r="H3400">
            <v>763.17</v>
          </cell>
          <cell r="I3400">
            <v>113</v>
          </cell>
          <cell r="J3400">
            <v>40476</v>
          </cell>
          <cell r="K3400" t="str">
            <v>China</v>
          </cell>
          <cell r="L3400" t="str">
            <v>1</v>
          </cell>
          <cell r="M3400" t="str">
            <v>40</v>
          </cell>
        </row>
        <row r="3401">
          <cell r="A3401" t="str">
            <v>415 3</v>
          </cell>
          <cell r="B3401" t="str">
            <v>IFLOW</v>
          </cell>
          <cell r="C3401" t="str">
            <v>N</v>
          </cell>
          <cell r="D3401" t="str">
            <v>IRON GATE FLANGED IBBM NRS</v>
          </cell>
          <cell r="E3401" t="str">
            <v>670779415307</v>
          </cell>
          <cell r="F3401" t="str">
            <v>IRON</v>
          </cell>
          <cell r="G3401" t="str">
            <v>IRON</v>
          </cell>
          <cell r="H3401">
            <v>865.78</v>
          </cell>
          <cell r="I3401">
            <v>33</v>
          </cell>
          <cell r="J3401">
            <v>40476</v>
          </cell>
          <cell r="K3401" t="str">
            <v>China</v>
          </cell>
          <cell r="L3401" t="str">
            <v>1</v>
          </cell>
          <cell r="M3401" t="str">
            <v>48.2</v>
          </cell>
        </row>
        <row r="3402">
          <cell r="A3402" t="str">
            <v>415 4</v>
          </cell>
          <cell r="B3402" t="str">
            <v>IFLOW</v>
          </cell>
          <cell r="C3402" t="str">
            <v>N</v>
          </cell>
          <cell r="D3402" t="str">
            <v>IRON GATE FLANGED IBBM NRS</v>
          </cell>
          <cell r="E3402" t="str">
            <v>670779415406</v>
          </cell>
          <cell r="F3402" t="str">
            <v>IRON</v>
          </cell>
          <cell r="G3402" t="str">
            <v>IRON</v>
          </cell>
          <cell r="H3402">
            <v>1032.27</v>
          </cell>
          <cell r="I3402">
            <v>32</v>
          </cell>
          <cell r="J3402">
            <v>40476</v>
          </cell>
          <cell r="K3402" t="str">
            <v>China</v>
          </cell>
          <cell r="L3402" t="str">
            <v>1</v>
          </cell>
          <cell r="M3402" t="str">
            <v>69.2</v>
          </cell>
        </row>
        <row r="3403">
          <cell r="A3403" t="str">
            <v>415 5</v>
          </cell>
          <cell r="B3403" t="str">
            <v>IFLOW</v>
          </cell>
          <cell r="C3403" t="str">
            <v>N</v>
          </cell>
          <cell r="D3403" t="str">
            <v>IRON GATE FLANGED IBBM NRS</v>
          </cell>
          <cell r="E3403" t="str">
            <v>670779415505</v>
          </cell>
          <cell r="F3403" t="str">
            <v>IRON</v>
          </cell>
          <cell r="G3403" t="str">
            <v>IRON</v>
          </cell>
          <cell r="H3403">
            <v>1349.59</v>
          </cell>
          <cell r="I3403">
            <v>14</v>
          </cell>
          <cell r="J3403">
            <v>40476</v>
          </cell>
          <cell r="K3403" t="str">
            <v>China</v>
          </cell>
          <cell r="L3403" t="str">
            <v>1</v>
          </cell>
          <cell r="M3403" t="str">
            <v>94</v>
          </cell>
        </row>
        <row r="3404">
          <cell r="A3404" t="str">
            <v>415 6</v>
          </cell>
          <cell r="B3404" t="str">
            <v>IFLOW</v>
          </cell>
          <cell r="C3404" t="str">
            <v>N</v>
          </cell>
          <cell r="D3404" t="str">
            <v>IRON GATE FLANGED IBBM NRS</v>
          </cell>
          <cell r="E3404" t="str">
            <v>670779415604</v>
          </cell>
          <cell r="F3404" t="str">
            <v>IRON</v>
          </cell>
          <cell r="G3404" t="str">
            <v>IRON</v>
          </cell>
          <cell r="H3404">
            <v>1876.47</v>
          </cell>
          <cell r="I3404">
            <v>20</v>
          </cell>
          <cell r="J3404">
            <v>40476</v>
          </cell>
          <cell r="K3404" t="str">
            <v>China</v>
          </cell>
          <cell r="L3404" t="str">
            <v>1</v>
          </cell>
          <cell r="M3404" t="str">
            <v>140</v>
          </cell>
        </row>
        <row r="3405">
          <cell r="A3405" t="str">
            <v>415 8</v>
          </cell>
          <cell r="B3405" t="str">
            <v>IFLOW</v>
          </cell>
          <cell r="C3405" t="str">
            <v>N</v>
          </cell>
          <cell r="D3405" t="str">
            <v>IRON GATE FLANGED IBBM NRS</v>
          </cell>
          <cell r="E3405" t="str">
            <v>670779415802</v>
          </cell>
          <cell r="F3405" t="str">
            <v>IRON</v>
          </cell>
          <cell r="G3405" t="str">
            <v>IRON</v>
          </cell>
          <cell r="H3405">
            <v>3001</v>
          </cell>
          <cell r="I3405">
            <v>12</v>
          </cell>
          <cell r="J3405">
            <v>40476</v>
          </cell>
          <cell r="K3405" t="str">
            <v>China</v>
          </cell>
          <cell r="L3405" t="str">
            <v>1</v>
          </cell>
          <cell r="M3405" t="str">
            <v>229</v>
          </cell>
        </row>
        <row r="3406">
          <cell r="A3406" t="str">
            <v>415-HW 12</v>
          </cell>
          <cell r="B3406" t="str">
            <v>IFLOW</v>
          </cell>
          <cell r="C3406" t="str">
            <v>N</v>
          </cell>
          <cell r="D3406" t="str">
            <v>HANDWHEEL FOR 415 12</v>
          </cell>
          <cell r="E3406" t="str">
            <v>670779728377</v>
          </cell>
          <cell r="F3406" t="str">
            <v>IRON</v>
          </cell>
          <cell r="G3406" t="str">
            <v>IRON</v>
          </cell>
          <cell r="H3406">
            <v>217.53</v>
          </cell>
          <cell r="I3406">
            <v>0</v>
          </cell>
          <cell r="J3406">
            <v>45135</v>
          </cell>
          <cell r="K3406" t="str">
            <v>China</v>
          </cell>
          <cell r="M3406" t="str">
            <v>10</v>
          </cell>
        </row>
        <row r="3407">
          <cell r="A3407" t="str">
            <v>415-HW 2</v>
          </cell>
          <cell r="B3407" t="str">
            <v>IFLOW</v>
          </cell>
          <cell r="C3407" t="str">
            <v>N</v>
          </cell>
          <cell r="D3407" t="str">
            <v>HANDWHEEL FOR 415 2  2-1/2 3</v>
          </cell>
          <cell r="E3407" t="str">
            <v>670779728339</v>
          </cell>
          <cell r="F3407" t="str">
            <v>IRON</v>
          </cell>
          <cell r="G3407" t="str">
            <v>IRON</v>
          </cell>
          <cell r="H3407">
            <v>24</v>
          </cell>
          <cell r="I3407">
            <v>0</v>
          </cell>
          <cell r="J3407">
            <v>45135</v>
          </cell>
          <cell r="K3407" t="str">
            <v>China</v>
          </cell>
        </row>
        <row r="3408">
          <cell r="A3408" t="str">
            <v>415-HW 4</v>
          </cell>
          <cell r="B3408" t="str">
            <v>IFLOW</v>
          </cell>
          <cell r="C3408" t="str">
            <v>N</v>
          </cell>
          <cell r="D3408" t="str">
            <v>HANDWHEEL FOR 415 4 and 5</v>
          </cell>
          <cell r="E3408" t="str">
            <v>670779728346</v>
          </cell>
          <cell r="F3408" t="str">
            <v>IRON</v>
          </cell>
          <cell r="G3408" t="str">
            <v>IRON</v>
          </cell>
          <cell r="H3408">
            <v>47.88</v>
          </cell>
          <cell r="I3408">
            <v>0</v>
          </cell>
          <cell r="J3408">
            <v>45135</v>
          </cell>
          <cell r="K3408" t="str">
            <v>China</v>
          </cell>
        </row>
        <row r="3409">
          <cell r="A3409" t="str">
            <v>415-HW 6</v>
          </cell>
          <cell r="B3409" t="str">
            <v>IFLOW</v>
          </cell>
          <cell r="C3409" t="str">
            <v>N</v>
          </cell>
          <cell r="D3409" t="str">
            <v>HANDWHEEL FOR 415 6</v>
          </cell>
          <cell r="E3409" t="str">
            <v>670779728353</v>
          </cell>
          <cell r="F3409" t="str">
            <v>IRON</v>
          </cell>
          <cell r="G3409" t="str">
            <v>IRON</v>
          </cell>
          <cell r="H3409">
            <v>55.91</v>
          </cell>
          <cell r="I3409">
            <v>0</v>
          </cell>
          <cell r="J3409">
            <v>45135</v>
          </cell>
          <cell r="K3409" t="str">
            <v>China</v>
          </cell>
        </row>
        <row r="3410">
          <cell r="A3410" t="str">
            <v>415-HW 8</v>
          </cell>
          <cell r="B3410" t="str">
            <v>IFLOW</v>
          </cell>
          <cell r="C3410" t="str">
            <v>N</v>
          </cell>
          <cell r="D3410" t="str">
            <v>HANDWHEEL FOR 415 8 and 10</v>
          </cell>
          <cell r="E3410" t="str">
            <v>670779728360</v>
          </cell>
          <cell r="F3410" t="str">
            <v>IRON</v>
          </cell>
          <cell r="G3410" t="str">
            <v>IRON</v>
          </cell>
          <cell r="H3410">
            <v>103.14</v>
          </cell>
          <cell r="I3410">
            <v>0</v>
          </cell>
          <cell r="J3410">
            <v>45135</v>
          </cell>
          <cell r="K3410" t="str">
            <v>China</v>
          </cell>
        </row>
        <row r="3411">
          <cell r="A3411" t="str">
            <v>421 10</v>
          </cell>
          <cell r="B3411" t="str">
            <v>IFLOW</v>
          </cell>
          <cell r="C3411" t="str">
            <v>N</v>
          </cell>
          <cell r="D3411" t="str">
            <v>IRON GATE FLANGED IBBM OS-Y RS</v>
          </cell>
          <cell r="E3411" t="str">
            <v>670779421100</v>
          </cell>
          <cell r="F3411" t="str">
            <v>IRON</v>
          </cell>
          <cell r="G3411" t="str">
            <v>IRON</v>
          </cell>
          <cell r="H3411">
            <v>4984.8500000000004</v>
          </cell>
          <cell r="I3411">
            <v>24</v>
          </cell>
          <cell r="J3411">
            <v>40476</v>
          </cell>
          <cell r="K3411" t="str">
            <v>China</v>
          </cell>
          <cell r="L3411" t="str">
            <v>1</v>
          </cell>
          <cell r="M3411" t="str">
            <v>362</v>
          </cell>
        </row>
        <row r="3412">
          <cell r="A3412" t="str">
            <v>421 12</v>
          </cell>
          <cell r="B3412" t="str">
            <v>IFLOW</v>
          </cell>
          <cell r="C3412" t="str">
            <v>N</v>
          </cell>
          <cell r="D3412" t="str">
            <v>IRON GATE FLANGED IBBM OS-Y RS</v>
          </cell>
          <cell r="E3412" t="str">
            <v>670779421124</v>
          </cell>
          <cell r="F3412" t="str">
            <v>IRON</v>
          </cell>
          <cell r="G3412" t="str">
            <v>IRON</v>
          </cell>
          <cell r="H3412">
            <v>7737.9</v>
          </cell>
          <cell r="I3412">
            <v>9</v>
          </cell>
          <cell r="J3412">
            <v>40476</v>
          </cell>
          <cell r="K3412" t="str">
            <v>China</v>
          </cell>
          <cell r="L3412" t="str">
            <v>2</v>
          </cell>
          <cell r="M3412" t="str">
            <v>475</v>
          </cell>
        </row>
        <row r="3413">
          <cell r="A3413" t="str">
            <v>421 14</v>
          </cell>
          <cell r="B3413" t="str">
            <v>IFLOW</v>
          </cell>
          <cell r="C3413" t="str">
            <v>N</v>
          </cell>
          <cell r="D3413" t="str">
            <v>IRON GATE FLANGED IBBM OS-Y RS</v>
          </cell>
          <cell r="E3413" t="str">
            <v>670779421148</v>
          </cell>
          <cell r="F3413" t="str">
            <v>IRON</v>
          </cell>
          <cell r="G3413" t="str">
            <v>IRON</v>
          </cell>
          <cell r="H3413">
            <v>11502.24</v>
          </cell>
          <cell r="I3413">
            <v>0</v>
          </cell>
          <cell r="J3413">
            <v>40476</v>
          </cell>
          <cell r="K3413" t="str">
            <v>China</v>
          </cell>
          <cell r="L3413" t="str">
            <v>1</v>
          </cell>
        </row>
        <row r="3414">
          <cell r="A3414" t="str">
            <v>421 2</v>
          </cell>
          <cell r="B3414" t="str">
            <v>IFLOW</v>
          </cell>
          <cell r="C3414" t="str">
            <v>N</v>
          </cell>
          <cell r="D3414" t="str">
            <v>IRON GATE FLANGED IBBM OS-Y RS</v>
          </cell>
          <cell r="E3414" t="str">
            <v>670779421209</v>
          </cell>
          <cell r="F3414" t="str">
            <v>IRON</v>
          </cell>
          <cell r="G3414" t="str">
            <v>IRON</v>
          </cell>
          <cell r="H3414">
            <v>520.45000000000005</v>
          </cell>
          <cell r="I3414">
            <v>39</v>
          </cell>
          <cell r="J3414">
            <v>40476</v>
          </cell>
          <cell r="K3414" t="str">
            <v>China</v>
          </cell>
          <cell r="L3414" t="str">
            <v>42</v>
          </cell>
          <cell r="M3414" t="str">
            <v>32.8</v>
          </cell>
        </row>
        <row r="3415">
          <cell r="A3415" t="str">
            <v>421 2-1/2</v>
          </cell>
          <cell r="B3415" t="str">
            <v>IFLOW</v>
          </cell>
          <cell r="C3415" t="str">
            <v>N</v>
          </cell>
          <cell r="D3415" t="str">
            <v>IRON GATE FLANGED IBBM OS-Y RS</v>
          </cell>
          <cell r="E3415" t="str">
            <v>670779421254</v>
          </cell>
          <cell r="F3415" t="str">
            <v>IRON</v>
          </cell>
          <cell r="G3415" t="str">
            <v>IRON</v>
          </cell>
          <cell r="H3415">
            <v>653.91</v>
          </cell>
          <cell r="I3415">
            <v>123</v>
          </cell>
          <cell r="J3415">
            <v>40476</v>
          </cell>
          <cell r="K3415" t="str">
            <v>China</v>
          </cell>
          <cell r="L3415" t="str">
            <v>1</v>
          </cell>
          <cell r="M3415" t="str">
            <v>44.6</v>
          </cell>
        </row>
        <row r="3416">
          <cell r="A3416" t="str">
            <v>421 3</v>
          </cell>
          <cell r="B3416" t="str">
            <v>IFLOW</v>
          </cell>
          <cell r="C3416" t="str">
            <v>N</v>
          </cell>
          <cell r="D3416" t="str">
            <v>IRON GATE FLANGED IBBM OS-Y RS</v>
          </cell>
          <cell r="E3416" t="str">
            <v>670779421308</v>
          </cell>
          <cell r="F3416" t="str">
            <v>IRON</v>
          </cell>
          <cell r="G3416" t="str">
            <v>IRON</v>
          </cell>
          <cell r="H3416">
            <v>760.23</v>
          </cell>
          <cell r="I3416">
            <v>133</v>
          </cell>
          <cell r="J3416">
            <v>40476</v>
          </cell>
          <cell r="K3416" t="str">
            <v>China</v>
          </cell>
          <cell r="L3416" t="str">
            <v>1</v>
          </cell>
          <cell r="M3416" t="str">
            <v>53</v>
          </cell>
        </row>
        <row r="3417">
          <cell r="A3417" t="str">
            <v>421 4</v>
          </cell>
          <cell r="B3417" t="str">
            <v>IFLOW</v>
          </cell>
          <cell r="C3417" t="str">
            <v>N</v>
          </cell>
          <cell r="D3417" t="str">
            <v>IRON GATE FLANGED IBBM OS-Y RS</v>
          </cell>
          <cell r="E3417" t="str">
            <v>670779421407</v>
          </cell>
          <cell r="F3417" t="str">
            <v>IRON</v>
          </cell>
          <cell r="G3417" t="str">
            <v>IRON</v>
          </cell>
          <cell r="H3417">
            <v>1068.78</v>
          </cell>
          <cell r="I3417">
            <v>154</v>
          </cell>
          <cell r="J3417">
            <v>40476</v>
          </cell>
          <cell r="K3417" t="str">
            <v>China</v>
          </cell>
          <cell r="L3417" t="str">
            <v>1</v>
          </cell>
          <cell r="M3417" t="str">
            <v>81.6</v>
          </cell>
        </row>
        <row r="3418">
          <cell r="A3418" t="str">
            <v>421 5</v>
          </cell>
          <cell r="B3418" t="str">
            <v>IFLOW</v>
          </cell>
          <cell r="C3418" t="str">
            <v>N</v>
          </cell>
          <cell r="D3418" t="str">
            <v>IRON GATE FLANGED IBBM OS-Y RS</v>
          </cell>
          <cell r="E3418" t="str">
            <v>670779421506</v>
          </cell>
          <cell r="F3418" t="str">
            <v>IRON</v>
          </cell>
          <cell r="G3418" t="str">
            <v>IRON</v>
          </cell>
          <cell r="H3418">
            <v>1381.12</v>
          </cell>
          <cell r="I3418">
            <v>20</v>
          </cell>
          <cell r="J3418">
            <v>40476</v>
          </cell>
          <cell r="K3418" t="str">
            <v>China</v>
          </cell>
          <cell r="L3418" t="str">
            <v>1</v>
          </cell>
          <cell r="M3418" t="str">
            <v>96.8</v>
          </cell>
        </row>
        <row r="3419">
          <cell r="A3419" t="str">
            <v>421 6</v>
          </cell>
          <cell r="B3419" t="str">
            <v>IFLOW</v>
          </cell>
          <cell r="C3419" t="str">
            <v>N</v>
          </cell>
          <cell r="D3419" t="str">
            <v>IRON GATE FLANGED IBBM OS-Y RS</v>
          </cell>
          <cell r="E3419" t="str">
            <v>670779421605</v>
          </cell>
          <cell r="F3419" t="str">
            <v>IRON</v>
          </cell>
          <cell r="G3419" t="str">
            <v>IRON</v>
          </cell>
          <cell r="H3419">
            <v>1831.48</v>
          </cell>
          <cell r="I3419">
            <v>57</v>
          </cell>
          <cell r="J3419">
            <v>40476</v>
          </cell>
          <cell r="K3419" t="str">
            <v>China</v>
          </cell>
          <cell r="L3419" t="str">
            <v>1</v>
          </cell>
          <cell r="M3419" t="str">
            <v>139.6</v>
          </cell>
        </row>
        <row r="3420">
          <cell r="A3420" t="str">
            <v>421 8</v>
          </cell>
          <cell r="B3420" t="str">
            <v>IFLOW</v>
          </cell>
          <cell r="C3420" t="str">
            <v>N</v>
          </cell>
          <cell r="D3420" t="str">
            <v>IRON GATE FLANGED IBBM OS-Y RS</v>
          </cell>
          <cell r="E3420" t="str">
            <v>670779421803</v>
          </cell>
          <cell r="F3420" t="str">
            <v>IRON</v>
          </cell>
          <cell r="G3420" t="str">
            <v>IRON</v>
          </cell>
          <cell r="H3420">
            <v>2964.81</v>
          </cell>
          <cell r="I3420">
            <v>41</v>
          </cell>
          <cell r="J3420">
            <v>40476</v>
          </cell>
          <cell r="K3420" t="str">
            <v>China</v>
          </cell>
          <cell r="L3420" t="str">
            <v>1</v>
          </cell>
          <cell r="M3420" t="str">
            <v>232</v>
          </cell>
        </row>
        <row r="3421">
          <cell r="A3421" t="str">
            <v>421-HW 12</v>
          </cell>
          <cell r="B3421" t="str">
            <v>IFLOW</v>
          </cell>
          <cell r="C3421" t="str">
            <v>N</v>
          </cell>
          <cell r="D3421" t="str">
            <v>HANDWHEEL FOR 421 12</v>
          </cell>
          <cell r="E3421" t="str">
            <v>670779716541</v>
          </cell>
          <cell r="F3421" t="str">
            <v>IRON</v>
          </cell>
          <cell r="G3421" t="str">
            <v>IRON</v>
          </cell>
          <cell r="H3421">
            <v>217.53</v>
          </cell>
          <cell r="I3421">
            <v>4</v>
          </cell>
          <cell r="J3421">
            <v>41922</v>
          </cell>
          <cell r="K3421" t="str">
            <v>China</v>
          </cell>
          <cell r="M3421" t="str">
            <v>10</v>
          </cell>
        </row>
        <row r="3422">
          <cell r="A3422" t="str">
            <v>421-HW 2</v>
          </cell>
          <cell r="B3422" t="str">
            <v>IFLOW</v>
          </cell>
          <cell r="C3422" t="str">
            <v>N</v>
          </cell>
          <cell r="D3422" t="str">
            <v>HANDWHEEL FOR 421 2  2-1/2 3</v>
          </cell>
          <cell r="E3422" t="str">
            <v>670779716503</v>
          </cell>
          <cell r="F3422" t="str">
            <v>IRON</v>
          </cell>
          <cell r="G3422" t="str">
            <v>IRON</v>
          </cell>
          <cell r="H3422">
            <v>24</v>
          </cell>
          <cell r="I3422">
            <v>26</v>
          </cell>
          <cell r="J3422">
            <v>43206</v>
          </cell>
          <cell r="K3422" t="str">
            <v>China</v>
          </cell>
        </row>
        <row r="3423">
          <cell r="A3423" t="str">
            <v>421-HW 4</v>
          </cell>
          <cell r="B3423" t="str">
            <v>IFLOW</v>
          </cell>
          <cell r="C3423" t="str">
            <v>N</v>
          </cell>
          <cell r="D3423" t="str">
            <v>HANDWHEEL FOR 421 4 and 5</v>
          </cell>
          <cell r="E3423" t="str">
            <v>670779716510</v>
          </cell>
          <cell r="F3423" t="str">
            <v>IRON</v>
          </cell>
          <cell r="G3423" t="str">
            <v>IRON</v>
          </cell>
          <cell r="H3423">
            <v>47.88</v>
          </cell>
          <cell r="I3423">
            <v>15</v>
          </cell>
          <cell r="J3423">
            <v>43206</v>
          </cell>
          <cell r="K3423" t="str">
            <v>China</v>
          </cell>
        </row>
        <row r="3424">
          <cell r="A3424" t="str">
            <v>421-HW 6</v>
          </cell>
          <cell r="B3424" t="str">
            <v>IFLOW</v>
          </cell>
          <cell r="C3424" t="str">
            <v>N</v>
          </cell>
          <cell r="D3424" t="str">
            <v>HANDWHEEL FOR 421 6</v>
          </cell>
          <cell r="E3424" t="str">
            <v>670779716527</v>
          </cell>
          <cell r="F3424" t="str">
            <v>IRON</v>
          </cell>
          <cell r="G3424" t="str">
            <v>IRON</v>
          </cell>
          <cell r="H3424">
            <v>55.91</v>
          </cell>
          <cell r="I3424">
            <v>10</v>
          </cell>
          <cell r="J3424">
            <v>43206</v>
          </cell>
          <cell r="K3424" t="str">
            <v>China</v>
          </cell>
        </row>
        <row r="3425">
          <cell r="A3425" t="str">
            <v>421-HW 8</v>
          </cell>
          <cell r="B3425" t="str">
            <v>IFLOW</v>
          </cell>
          <cell r="C3425" t="str">
            <v>N</v>
          </cell>
          <cell r="D3425" t="str">
            <v>HANDWHEEL FOR 421 8 and 10</v>
          </cell>
          <cell r="E3425" t="str">
            <v>670779716534</v>
          </cell>
          <cell r="F3425" t="str">
            <v>IRON</v>
          </cell>
          <cell r="G3425" t="str">
            <v>IRON</v>
          </cell>
          <cell r="H3425">
            <v>103.14</v>
          </cell>
          <cell r="I3425">
            <v>10</v>
          </cell>
          <cell r="J3425">
            <v>43206</v>
          </cell>
          <cell r="K3425" t="str">
            <v>China</v>
          </cell>
        </row>
        <row r="3426">
          <cell r="A3426" t="str">
            <v>435 10</v>
          </cell>
          <cell r="B3426" t="str">
            <v>IFLOW</v>
          </cell>
          <cell r="C3426" t="str">
            <v>N</v>
          </cell>
          <cell r="D3426" t="str">
            <v>IRON SWING CHECK FLANGED IBBM</v>
          </cell>
          <cell r="E3426" t="str">
            <v>670779435107</v>
          </cell>
          <cell r="F3426" t="str">
            <v>IRON</v>
          </cell>
          <cell r="G3426" t="str">
            <v>IRON</v>
          </cell>
          <cell r="H3426">
            <v>5368.76</v>
          </cell>
          <cell r="I3426">
            <v>22</v>
          </cell>
          <cell r="J3426">
            <v>40476</v>
          </cell>
          <cell r="K3426" t="str">
            <v>China</v>
          </cell>
          <cell r="L3426" t="str">
            <v>1</v>
          </cell>
          <cell r="M3426" t="str">
            <v>425</v>
          </cell>
        </row>
        <row r="3427">
          <cell r="A3427" t="str">
            <v>435 12</v>
          </cell>
          <cell r="B3427" t="str">
            <v>IFLOW</v>
          </cell>
          <cell r="C3427" t="str">
            <v>N</v>
          </cell>
          <cell r="D3427" t="str">
            <v>IRON SWING CHECK FLANGED IBBM</v>
          </cell>
          <cell r="E3427" t="str">
            <v>670779435121</v>
          </cell>
          <cell r="F3427" t="str">
            <v>IRON</v>
          </cell>
          <cell r="G3427" t="str">
            <v>IRON</v>
          </cell>
          <cell r="H3427">
            <v>7728.13</v>
          </cell>
          <cell r="I3427">
            <v>5</v>
          </cell>
          <cell r="J3427">
            <v>40476</v>
          </cell>
          <cell r="K3427" t="str">
            <v>China</v>
          </cell>
          <cell r="L3427" t="str">
            <v>1</v>
          </cell>
          <cell r="M3427" t="str">
            <v>491</v>
          </cell>
        </row>
        <row r="3428">
          <cell r="A3428" t="str">
            <v>435 2</v>
          </cell>
          <cell r="B3428" t="str">
            <v>IFLOW</v>
          </cell>
          <cell r="C3428" t="str">
            <v>N</v>
          </cell>
          <cell r="D3428" t="str">
            <v>IRON SWING CHECK FLANGED IBBM</v>
          </cell>
          <cell r="E3428" t="str">
            <v>670779435206</v>
          </cell>
          <cell r="F3428" t="str">
            <v>IRON</v>
          </cell>
          <cell r="G3428" t="str">
            <v>IRON</v>
          </cell>
          <cell r="H3428">
            <v>368.76</v>
          </cell>
          <cell r="I3428">
            <v>37</v>
          </cell>
          <cell r="J3428">
            <v>40476</v>
          </cell>
          <cell r="K3428" t="str">
            <v>China</v>
          </cell>
          <cell r="L3428" t="str">
            <v>1</v>
          </cell>
          <cell r="M3428" t="str">
            <v>25.2</v>
          </cell>
        </row>
        <row r="3429">
          <cell r="A3429" t="str">
            <v>435 2-1/2</v>
          </cell>
          <cell r="B3429" t="str">
            <v>IFLOW</v>
          </cell>
          <cell r="C3429" t="str">
            <v>N</v>
          </cell>
          <cell r="D3429" t="str">
            <v>IRON SWING CHECK FLANGED IBBM</v>
          </cell>
          <cell r="E3429" t="str">
            <v>670779435251</v>
          </cell>
          <cell r="F3429" t="str">
            <v>IRON</v>
          </cell>
          <cell r="G3429" t="str">
            <v>IRON</v>
          </cell>
          <cell r="H3429">
            <v>509.92</v>
          </cell>
          <cell r="I3429">
            <v>45</v>
          </cell>
          <cell r="J3429">
            <v>40476</v>
          </cell>
          <cell r="K3429" t="str">
            <v>China</v>
          </cell>
          <cell r="L3429" t="str">
            <v>1</v>
          </cell>
          <cell r="M3429" t="str">
            <v>38.0</v>
          </cell>
        </row>
        <row r="3430">
          <cell r="A3430" t="str">
            <v>435 3</v>
          </cell>
          <cell r="B3430" t="str">
            <v>IFLOW</v>
          </cell>
          <cell r="C3430" t="str">
            <v>N</v>
          </cell>
          <cell r="D3430" t="str">
            <v>IRON SWING CHECK FLANGED IBBM</v>
          </cell>
          <cell r="E3430" t="str">
            <v>670779435305</v>
          </cell>
          <cell r="F3430" t="str">
            <v>IRON</v>
          </cell>
          <cell r="G3430" t="str">
            <v>IRON</v>
          </cell>
          <cell r="H3430">
            <v>616.96</v>
          </cell>
          <cell r="I3430">
            <v>49</v>
          </cell>
          <cell r="J3430">
            <v>40476</v>
          </cell>
          <cell r="K3430" t="str">
            <v>China</v>
          </cell>
          <cell r="L3430" t="str">
            <v>1</v>
          </cell>
          <cell r="M3430" t="str">
            <v>46.6</v>
          </cell>
        </row>
        <row r="3431">
          <cell r="A3431" t="str">
            <v>435 4</v>
          </cell>
          <cell r="B3431" t="str">
            <v>IFLOW</v>
          </cell>
          <cell r="C3431" t="str">
            <v>N</v>
          </cell>
          <cell r="D3431" t="str">
            <v>IRON SWING CHECK FLANGED IBBM</v>
          </cell>
          <cell r="E3431" t="str">
            <v>670779435404</v>
          </cell>
          <cell r="F3431" t="str">
            <v>IRON</v>
          </cell>
          <cell r="G3431" t="str">
            <v>IRON</v>
          </cell>
          <cell r="H3431">
            <v>1043.9000000000001</v>
          </cell>
          <cell r="I3431">
            <v>132</v>
          </cell>
          <cell r="J3431">
            <v>40476</v>
          </cell>
          <cell r="K3431" t="str">
            <v>China</v>
          </cell>
          <cell r="L3431" t="str">
            <v>1</v>
          </cell>
          <cell r="M3431" t="str">
            <v>78.8</v>
          </cell>
        </row>
        <row r="3432">
          <cell r="A3432" t="str">
            <v>435 5</v>
          </cell>
          <cell r="B3432" t="str">
            <v>IFLOW</v>
          </cell>
          <cell r="C3432" t="str">
            <v>N</v>
          </cell>
          <cell r="D3432" t="str">
            <v>IRON SWING CHECK FLANGED IBBM</v>
          </cell>
          <cell r="E3432" t="str">
            <v>670779435503</v>
          </cell>
          <cell r="F3432" t="str">
            <v>IRON</v>
          </cell>
          <cell r="G3432" t="str">
            <v>IRON</v>
          </cell>
          <cell r="H3432">
            <v>1457.73</v>
          </cell>
          <cell r="I3432">
            <v>12</v>
          </cell>
          <cell r="J3432">
            <v>40476</v>
          </cell>
          <cell r="K3432" t="str">
            <v>China</v>
          </cell>
          <cell r="L3432" t="str">
            <v>1</v>
          </cell>
          <cell r="M3432" t="str">
            <v>118.0</v>
          </cell>
        </row>
        <row r="3433">
          <cell r="A3433" t="str">
            <v>435 6</v>
          </cell>
          <cell r="B3433" t="str">
            <v>IFLOW</v>
          </cell>
          <cell r="C3433" t="str">
            <v>N</v>
          </cell>
          <cell r="D3433" t="str">
            <v>IRON SWING CHECK FLANGED IBBM</v>
          </cell>
          <cell r="E3433" t="str">
            <v>670779435602</v>
          </cell>
          <cell r="F3433" t="str">
            <v>IRON</v>
          </cell>
          <cell r="G3433" t="str">
            <v>IRON</v>
          </cell>
          <cell r="H3433">
            <v>1970.11</v>
          </cell>
          <cell r="I3433">
            <v>57</v>
          </cell>
          <cell r="J3433">
            <v>40476</v>
          </cell>
          <cell r="K3433" t="str">
            <v>China</v>
          </cell>
          <cell r="L3433" t="str">
            <v>1</v>
          </cell>
          <cell r="M3433" t="str">
            <v>158</v>
          </cell>
        </row>
        <row r="3434">
          <cell r="A3434" t="str">
            <v>435 8</v>
          </cell>
          <cell r="B3434" t="str">
            <v>IFLOW</v>
          </cell>
          <cell r="C3434" t="str">
            <v>N</v>
          </cell>
          <cell r="D3434" t="str">
            <v>IRON SWING CHECK FLANGED IBBM</v>
          </cell>
          <cell r="E3434" t="str">
            <v>670779435800</v>
          </cell>
          <cell r="F3434" t="str">
            <v>IRON</v>
          </cell>
          <cell r="G3434" t="str">
            <v>IRON</v>
          </cell>
          <cell r="H3434">
            <v>3116.84</v>
          </cell>
          <cell r="I3434">
            <v>11</v>
          </cell>
          <cell r="J3434">
            <v>40476</v>
          </cell>
          <cell r="K3434" t="str">
            <v>China</v>
          </cell>
          <cell r="L3434" t="str">
            <v>1</v>
          </cell>
          <cell r="M3434" t="str">
            <v>267</v>
          </cell>
        </row>
        <row r="3435">
          <cell r="A3435" t="str">
            <v>442 10</v>
          </cell>
          <cell r="B3435" t="str">
            <v>IFLOW</v>
          </cell>
          <cell r="C3435" t="str">
            <v>N</v>
          </cell>
          <cell r="D3435" t="str">
            <v>CHECK DUAL PLT BRONZE DISC NBR</v>
          </cell>
          <cell r="E3435" t="str">
            <v>670779442105</v>
          </cell>
          <cell r="F3435" t="str">
            <v>IRON</v>
          </cell>
          <cell r="G3435" t="str">
            <v>IRON</v>
          </cell>
          <cell r="H3435">
            <v>2045.07</v>
          </cell>
          <cell r="I3435">
            <v>6</v>
          </cell>
          <cell r="J3435">
            <v>40476</v>
          </cell>
          <cell r="K3435" t="str">
            <v>China</v>
          </cell>
          <cell r="L3435" t="str">
            <v>1</v>
          </cell>
          <cell r="M3435" t="str">
            <v>54.4</v>
          </cell>
        </row>
        <row r="3436">
          <cell r="A3436" t="str">
            <v>442 12</v>
          </cell>
          <cell r="B3436" t="str">
            <v>IFLOW</v>
          </cell>
          <cell r="C3436" t="str">
            <v>N</v>
          </cell>
          <cell r="D3436" t="str">
            <v>CHECK DUAL PLT BRONZE DISC NBR</v>
          </cell>
          <cell r="E3436" t="str">
            <v>670779442129</v>
          </cell>
          <cell r="F3436" t="str">
            <v>IRON</v>
          </cell>
          <cell r="G3436" t="str">
            <v>IRON</v>
          </cell>
          <cell r="H3436">
            <v>3829.88</v>
          </cell>
          <cell r="I3436">
            <v>11</v>
          </cell>
          <cell r="J3436">
            <v>40476</v>
          </cell>
          <cell r="K3436" t="str">
            <v>China</v>
          </cell>
          <cell r="L3436" t="str">
            <v>1</v>
          </cell>
          <cell r="M3436" t="str">
            <v>92.95</v>
          </cell>
        </row>
        <row r="3437">
          <cell r="A3437" t="str">
            <v>442 2</v>
          </cell>
          <cell r="B3437" t="str">
            <v>IFLOW</v>
          </cell>
          <cell r="C3437" t="str">
            <v>N</v>
          </cell>
          <cell r="D3437" t="str">
            <v>CHECK DUAL PLT BRONZE DISC NBR</v>
          </cell>
          <cell r="E3437" t="str">
            <v>670779442204</v>
          </cell>
          <cell r="F3437" t="str">
            <v>IRON</v>
          </cell>
          <cell r="G3437" t="str">
            <v>IRON</v>
          </cell>
          <cell r="H3437">
            <v>178.6</v>
          </cell>
          <cell r="I3437">
            <v>24</v>
          </cell>
          <cell r="J3437">
            <v>40476</v>
          </cell>
          <cell r="K3437" t="str">
            <v>China</v>
          </cell>
          <cell r="L3437" t="str">
            <v>1</v>
          </cell>
          <cell r="M3437" t="str">
            <v>2.8</v>
          </cell>
        </row>
        <row r="3438">
          <cell r="A3438" t="str">
            <v>442 2-1/2</v>
          </cell>
          <cell r="B3438" t="str">
            <v>IFLOW</v>
          </cell>
          <cell r="C3438" t="str">
            <v>N</v>
          </cell>
          <cell r="D3438" t="str">
            <v>CHECK DUAL PLT BRONZE DISC NBR</v>
          </cell>
          <cell r="E3438" t="str">
            <v>670779442259</v>
          </cell>
          <cell r="F3438" t="str">
            <v>IRON</v>
          </cell>
          <cell r="G3438" t="str">
            <v>IRON</v>
          </cell>
          <cell r="H3438">
            <v>215.39</v>
          </cell>
          <cell r="I3438">
            <v>10</v>
          </cell>
          <cell r="J3438">
            <v>40476</v>
          </cell>
          <cell r="K3438" t="str">
            <v>China</v>
          </cell>
          <cell r="L3438" t="str">
            <v>1</v>
          </cell>
          <cell r="M3438" t="str">
            <v>4.2</v>
          </cell>
        </row>
        <row r="3439">
          <cell r="A3439" t="str">
            <v>442 3</v>
          </cell>
          <cell r="B3439" t="str">
            <v>IFLOW</v>
          </cell>
          <cell r="C3439" t="str">
            <v>N</v>
          </cell>
          <cell r="D3439" t="str">
            <v>CHECK DUAL PLT BRONZE DISC NBR</v>
          </cell>
          <cell r="E3439" t="str">
            <v>670779442303</v>
          </cell>
          <cell r="F3439" t="str">
            <v>IRON</v>
          </cell>
          <cell r="G3439" t="str">
            <v>IRON</v>
          </cell>
          <cell r="H3439">
            <v>267.91000000000003</v>
          </cell>
          <cell r="I3439">
            <v>55</v>
          </cell>
          <cell r="J3439">
            <v>40476</v>
          </cell>
          <cell r="K3439" t="str">
            <v>China</v>
          </cell>
          <cell r="L3439" t="str">
            <v>1</v>
          </cell>
          <cell r="M3439" t="str">
            <v>7.2</v>
          </cell>
        </row>
        <row r="3440">
          <cell r="A3440" t="str">
            <v>442 4</v>
          </cell>
          <cell r="B3440" t="str">
            <v>IFLOW</v>
          </cell>
          <cell r="C3440" t="str">
            <v>N</v>
          </cell>
          <cell r="D3440" t="str">
            <v>CHECK DUAL PLT BRONZE DISC NBR</v>
          </cell>
          <cell r="E3440" t="str">
            <v>670779442402</v>
          </cell>
          <cell r="F3440" t="str">
            <v>IRON</v>
          </cell>
          <cell r="G3440" t="str">
            <v>IRON</v>
          </cell>
          <cell r="H3440">
            <v>407.13</v>
          </cell>
          <cell r="I3440">
            <v>49</v>
          </cell>
          <cell r="J3440">
            <v>40476</v>
          </cell>
          <cell r="K3440" t="str">
            <v>China</v>
          </cell>
          <cell r="L3440" t="str">
            <v>1</v>
          </cell>
          <cell r="M3440" t="str">
            <v>10.6</v>
          </cell>
        </row>
        <row r="3441">
          <cell r="A3441" t="str">
            <v>442 5</v>
          </cell>
          <cell r="B3441" t="str">
            <v>IFLOW</v>
          </cell>
          <cell r="C3441" t="str">
            <v>N</v>
          </cell>
          <cell r="D3441" t="str">
            <v>CHECK DUAL PLT BRONZE DISC NBR</v>
          </cell>
          <cell r="E3441" t="str">
            <v>670779442501</v>
          </cell>
          <cell r="F3441" t="str">
            <v>IRON</v>
          </cell>
          <cell r="G3441" t="str">
            <v>IRON</v>
          </cell>
          <cell r="H3441">
            <v>577.86</v>
          </cell>
          <cell r="I3441">
            <v>26</v>
          </cell>
          <cell r="J3441">
            <v>40476</v>
          </cell>
          <cell r="K3441" t="str">
            <v>China</v>
          </cell>
          <cell r="L3441" t="str">
            <v>1</v>
          </cell>
          <cell r="M3441" t="str">
            <v>14.8</v>
          </cell>
        </row>
        <row r="3442">
          <cell r="A3442" t="str">
            <v>442 6</v>
          </cell>
          <cell r="B3442" t="str">
            <v>IFLOW</v>
          </cell>
          <cell r="C3442" t="str">
            <v>N</v>
          </cell>
          <cell r="D3442" t="str">
            <v>CHECK DUAL PLT BRONZE DISC NBR</v>
          </cell>
          <cell r="E3442" t="str">
            <v>670779442600</v>
          </cell>
          <cell r="F3442" t="str">
            <v>IRON</v>
          </cell>
          <cell r="G3442" t="str">
            <v>IRON</v>
          </cell>
          <cell r="H3442">
            <v>709.18</v>
          </cell>
          <cell r="I3442">
            <v>28</v>
          </cell>
          <cell r="J3442">
            <v>40476</v>
          </cell>
          <cell r="K3442" t="str">
            <v>China</v>
          </cell>
          <cell r="L3442" t="str">
            <v>1</v>
          </cell>
          <cell r="M3442" t="str">
            <v>20</v>
          </cell>
        </row>
        <row r="3443">
          <cell r="A3443" t="str">
            <v>442 8</v>
          </cell>
          <cell r="B3443" t="str">
            <v>IFLOW</v>
          </cell>
          <cell r="C3443" t="str">
            <v>N</v>
          </cell>
          <cell r="D3443" t="str">
            <v>CHECK DUAL PLT BRONZE DISC NBR</v>
          </cell>
          <cell r="E3443" t="str">
            <v>670779442808</v>
          </cell>
          <cell r="F3443" t="str">
            <v>IRON</v>
          </cell>
          <cell r="G3443" t="str">
            <v>IRON</v>
          </cell>
          <cell r="H3443">
            <v>1250.28</v>
          </cell>
          <cell r="I3443">
            <v>14</v>
          </cell>
          <cell r="J3443">
            <v>40476</v>
          </cell>
          <cell r="K3443" t="str">
            <v>China</v>
          </cell>
          <cell r="L3443" t="str">
            <v>1</v>
          </cell>
          <cell r="M3443" t="str">
            <v>33.4</v>
          </cell>
        </row>
        <row r="3444">
          <cell r="A3444" t="str">
            <v>445 2</v>
          </cell>
          <cell r="B3444" t="str">
            <v>IFLOW</v>
          </cell>
          <cell r="C3444" t="str">
            <v>N</v>
          </cell>
          <cell r="D3444" t="str">
            <v>CHECK DUAL PLT BRONZEDISC EPDM</v>
          </cell>
          <cell r="E3444" t="str">
            <v>670779713915</v>
          </cell>
          <cell r="F3444" t="str">
            <v>IRON</v>
          </cell>
          <cell r="G3444" t="str">
            <v>IRON</v>
          </cell>
          <cell r="H3444">
            <v>178.6</v>
          </cell>
          <cell r="I3444">
            <v>21</v>
          </cell>
          <cell r="J3444">
            <v>42818</v>
          </cell>
          <cell r="K3444" t="str">
            <v>China</v>
          </cell>
          <cell r="L3444" t="str">
            <v>1</v>
          </cell>
          <cell r="M3444" t="str">
            <v>3.96</v>
          </cell>
        </row>
        <row r="3445">
          <cell r="A3445" t="str">
            <v>445 2-1/2</v>
          </cell>
          <cell r="B3445" t="str">
            <v>IFLOW</v>
          </cell>
          <cell r="C3445" t="str">
            <v>N</v>
          </cell>
          <cell r="D3445" t="str">
            <v>CHECK DUAL PLT BRONZEDISC EPDM</v>
          </cell>
          <cell r="E3445" t="str">
            <v>670779713922</v>
          </cell>
          <cell r="F3445" t="str">
            <v>IRON</v>
          </cell>
          <cell r="G3445" t="str">
            <v>IRON</v>
          </cell>
          <cell r="H3445">
            <v>215.39</v>
          </cell>
          <cell r="I3445">
            <v>26</v>
          </cell>
          <cell r="J3445">
            <v>42818</v>
          </cell>
          <cell r="K3445" t="str">
            <v>China</v>
          </cell>
          <cell r="L3445" t="str">
            <v>1</v>
          </cell>
          <cell r="M3445" t="str">
            <v>5.07</v>
          </cell>
        </row>
        <row r="3446">
          <cell r="A3446" t="str">
            <v>445 3</v>
          </cell>
          <cell r="B3446" t="str">
            <v>IFLOW</v>
          </cell>
          <cell r="C3446" t="str">
            <v>N</v>
          </cell>
          <cell r="D3446" t="str">
            <v>CHECK DUAL PLT BRONZEDISC EPDM</v>
          </cell>
          <cell r="E3446" t="str">
            <v>670779713939</v>
          </cell>
          <cell r="F3446" t="str">
            <v>IRON</v>
          </cell>
          <cell r="G3446" t="str">
            <v>IRON</v>
          </cell>
          <cell r="H3446">
            <v>267.91000000000003</v>
          </cell>
          <cell r="I3446">
            <v>63</v>
          </cell>
          <cell r="J3446">
            <v>42818</v>
          </cell>
          <cell r="K3446" t="str">
            <v>China</v>
          </cell>
          <cell r="L3446" t="str">
            <v>1</v>
          </cell>
          <cell r="M3446" t="str">
            <v>6.61</v>
          </cell>
        </row>
        <row r="3447">
          <cell r="A3447" t="str">
            <v>445 4</v>
          </cell>
          <cell r="B3447" t="str">
            <v>IFLOW</v>
          </cell>
          <cell r="C3447" t="str">
            <v>N</v>
          </cell>
          <cell r="D3447" t="str">
            <v>CHECK DUAL PLT BRONZEDISC EPDM</v>
          </cell>
          <cell r="E3447" t="str">
            <v>670779713946</v>
          </cell>
          <cell r="F3447" t="str">
            <v>IRON</v>
          </cell>
          <cell r="G3447" t="str">
            <v>IRON</v>
          </cell>
          <cell r="H3447">
            <v>407.13</v>
          </cell>
          <cell r="I3447">
            <v>47</v>
          </cell>
          <cell r="J3447">
            <v>42818</v>
          </cell>
          <cell r="K3447" t="str">
            <v>China</v>
          </cell>
          <cell r="L3447" t="str">
            <v>1</v>
          </cell>
          <cell r="M3447" t="str">
            <v>11.45</v>
          </cell>
        </row>
        <row r="3448">
          <cell r="A3448" t="str">
            <v>445 5</v>
          </cell>
          <cell r="B3448" t="str">
            <v>IFLOW</v>
          </cell>
          <cell r="C3448" t="str">
            <v>N</v>
          </cell>
          <cell r="D3448" t="str">
            <v>CHECK DUAL PLT BRONZEDISC EPDM</v>
          </cell>
          <cell r="E3448" t="str">
            <v>670779713953</v>
          </cell>
          <cell r="F3448" t="str">
            <v>IRON</v>
          </cell>
          <cell r="G3448" t="str">
            <v>IRON</v>
          </cell>
          <cell r="H3448">
            <v>577.86</v>
          </cell>
          <cell r="I3448">
            <v>3</v>
          </cell>
          <cell r="J3448">
            <v>42818</v>
          </cell>
          <cell r="K3448" t="str">
            <v>China</v>
          </cell>
          <cell r="L3448" t="str">
            <v>1</v>
          </cell>
          <cell r="M3448" t="str">
            <v>14.98</v>
          </cell>
        </row>
        <row r="3449">
          <cell r="A3449" t="str">
            <v>445 6</v>
          </cell>
          <cell r="B3449" t="str">
            <v>IFLOW</v>
          </cell>
          <cell r="C3449" t="str">
            <v>N</v>
          </cell>
          <cell r="D3449" t="str">
            <v>CHECK DUAL PLT BRONZEDISC EPDM</v>
          </cell>
          <cell r="E3449" t="str">
            <v>670779713960</v>
          </cell>
          <cell r="F3449" t="str">
            <v>IRON</v>
          </cell>
          <cell r="G3449" t="str">
            <v>IRON</v>
          </cell>
          <cell r="H3449">
            <v>709.18</v>
          </cell>
          <cell r="I3449">
            <v>33</v>
          </cell>
          <cell r="J3449">
            <v>42818</v>
          </cell>
          <cell r="K3449" t="str">
            <v>China</v>
          </cell>
          <cell r="L3449" t="str">
            <v>1</v>
          </cell>
          <cell r="M3449" t="str">
            <v>20.26</v>
          </cell>
        </row>
        <row r="3450">
          <cell r="A3450" t="str">
            <v>445 8</v>
          </cell>
          <cell r="B3450" t="str">
            <v>IFLOW</v>
          </cell>
          <cell r="C3450" t="str">
            <v>N</v>
          </cell>
          <cell r="D3450" t="str">
            <v>CHECK DUAL PLT BRONZEDISC EPDM</v>
          </cell>
          <cell r="E3450" t="str">
            <v>670779713977</v>
          </cell>
          <cell r="F3450" t="str">
            <v>IRON</v>
          </cell>
          <cell r="G3450" t="str">
            <v>IRON</v>
          </cell>
          <cell r="H3450">
            <v>1250.28</v>
          </cell>
          <cell r="I3450">
            <v>13</v>
          </cell>
          <cell r="J3450">
            <v>42818</v>
          </cell>
          <cell r="K3450" t="str">
            <v>China</v>
          </cell>
          <cell r="L3450" t="str">
            <v>1</v>
          </cell>
          <cell r="M3450" t="str">
            <v>34.8</v>
          </cell>
        </row>
        <row r="3451">
          <cell r="A3451" t="str">
            <v>452 10</v>
          </cell>
          <cell r="B3451" t="str">
            <v>IFLOW</v>
          </cell>
          <cell r="C3451" t="str">
            <v>N</v>
          </cell>
          <cell r="D3451" t="str">
            <v>CHECK DUAL PLATE DUCTILE DISC</v>
          </cell>
          <cell r="E3451" t="str">
            <v>670779452104</v>
          </cell>
          <cell r="F3451" t="str">
            <v>IRON</v>
          </cell>
          <cell r="G3451" t="str">
            <v>IRON</v>
          </cell>
          <cell r="H3451">
            <v>1372.4</v>
          </cell>
          <cell r="I3451">
            <v>3</v>
          </cell>
          <cell r="J3451">
            <v>40476</v>
          </cell>
          <cell r="K3451" t="str">
            <v>China</v>
          </cell>
          <cell r="L3451" t="str">
            <v>0</v>
          </cell>
          <cell r="M3451" t="str">
            <v>92.4</v>
          </cell>
        </row>
        <row r="3452">
          <cell r="A3452" t="str">
            <v>452 12</v>
          </cell>
          <cell r="B3452" t="str">
            <v>IFLOW</v>
          </cell>
          <cell r="C3452" t="str">
            <v>N</v>
          </cell>
          <cell r="D3452" t="str">
            <v>CHECK DUAL PLATE DUCTILE DISC</v>
          </cell>
          <cell r="E3452" t="str">
            <v>670779452128</v>
          </cell>
          <cell r="F3452" t="str">
            <v>IRON</v>
          </cell>
          <cell r="G3452" t="str">
            <v>IRON</v>
          </cell>
          <cell r="H3452">
            <v>1961.3</v>
          </cell>
          <cell r="I3452">
            <v>4</v>
          </cell>
          <cell r="J3452">
            <v>40476</v>
          </cell>
          <cell r="K3452" t="str">
            <v>China</v>
          </cell>
          <cell r="L3452" t="str">
            <v>0</v>
          </cell>
          <cell r="M3452" t="str">
            <v>92.2</v>
          </cell>
        </row>
        <row r="3453">
          <cell r="A3453" t="str">
            <v>452 2</v>
          </cell>
          <cell r="B3453" t="str">
            <v>IFLOW</v>
          </cell>
          <cell r="C3453" t="str">
            <v>N</v>
          </cell>
          <cell r="D3453" t="str">
            <v>CHECK DUAL PLATE DUCTILE DISC</v>
          </cell>
          <cell r="E3453" t="str">
            <v>670779452203</v>
          </cell>
          <cell r="F3453" t="str">
            <v>IRON</v>
          </cell>
          <cell r="G3453" t="str">
            <v>IRON</v>
          </cell>
          <cell r="H3453">
            <v>134.74</v>
          </cell>
          <cell r="I3453">
            <v>74</v>
          </cell>
          <cell r="J3453">
            <v>40476</v>
          </cell>
          <cell r="K3453" t="str">
            <v>China</v>
          </cell>
          <cell r="L3453" t="str">
            <v>0</v>
          </cell>
          <cell r="M3453" t="str">
            <v>3.2</v>
          </cell>
        </row>
        <row r="3454">
          <cell r="A3454" t="str">
            <v>452 2-1/2</v>
          </cell>
          <cell r="B3454" t="str">
            <v>IFLOW</v>
          </cell>
          <cell r="C3454" t="str">
            <v>N</v>
          </cell>
          <cell r="D3454" t="str">
            <v>CHECK DUAL PLATE DUCTILE DISC</v>
          </cell>
          <cell r="E3454" t="str">
            <v>670779452258</v>
          </cell>
          <cell r="F3454" t="str">
            <v>IRON</v>
          </cell>
          <cell r="G3454" t="str">
            <v>IRON</v>
          </cell>
          <cell r="H3454">
            <v>164.69</v>
          </cell>
          <cell r="I3454">
            <v>38</v>
          </cell>
          <cell r="J3454">
            <v>40476</v>
          </cell>
          <cell r="K3454" t="str">
            <v>China</v>
          </cell>
          <cell r="L3454" t="str">
            <v>0</v>
          </cell>
          <cell r="M3454" t="str">
            <v>4.8</v>
          </cell>
        </row>
        <row r="3455">
          <cell r="A3455" t="str">
            <v>452 3</v>
          </cell>
          <cell r="B3455" t="str">
            <v>IFLOW</v>
          </cell>
          <cell r="C3455" t="str">
            <v>N</v>
          </cell>
          <cell r="D3455" t="str">
            <v>CHECK DUAL PLATE DUCTILE DISC</v>
          </cell>
          <cell r="E3455" t="str">
            <v>670779452302</v>
          </cell>
          <cell r="F3455" t="str">
            <v>IRON</v>
          </cell>
          <cell r="G3455" t="str">
            <v>IRON</v>
          </cell>
          <cell r="H3455">
            <v>204.62</v>
          </cell>
          <cell r="I3455">
            <v>52</v>
          </cell>
          <cell r="J3455">
            <v>40476</v>
          </cell>
          <cell r="K3455" t="str">
            <v>China</v>
          </cell>
          <cell r="L3455" t="str">
            <v>0</v>
          </cell>
          <cell r="M3455" t="str">
            <v>7</v>
          </cell>
        </row>
        <row r="3456">
          <cell r="A3456" t="str">
            <v>452 4</v>
          </cell>
          <cell r="B3456" t="str">
            <v>IFLOW</v>
          </cell>
          <cell r="C3456" t="str">
            <v>N</v>
          </cell>
          <cell r="D3456" t="str">
            <v>CHECK DUAL PLATE DUCTILE DISC</v>
          </cell>
          <cell r="E3456" t="str">
            <v>670779452401</v>
          </cell>
          <cell r="F3456" t="str">
            <v>IRON</v>
          </cell>
          <cell r="G3456" t="str">
            <v>IRON</v>
          </cell>
          <cell r="H3456">
            <v>309.43</v>
          </cell>
          <cell r="I3456">
            <v>9</v>
          </cell>
          <cell r="J3456">
            <v>40476</v>
          </cell>
          <cell r="K3456" t="str">
            <v>China</v>
          </cell>
          <cell r="L3456" t="str">
            <v>0</v>
          </cell>
          <cell r="M3456" t="str">
            <v>11</v>
          </cell>
        </row>
        <row r="3457">
          <cell r="A3457" t="str">
            <v>452 5</v>
          </cell>
          <cell r="B3457" t="str">
            <v>IFLOW</v>
          </cell>
          <cell r="C3457" t="str">
            <v>N</v>
          </cell>
          <cell r="D3457" t="str">
            <v>CHECK DUAL PLATE DUCTILE DISC</v>
          </cell>
          <cell r="E3457" t="str">
            <v>670779452500</v>
          </cell>
          <cell r="F3457" t="str">
            <v>IRON</v>
          </cell>
          <cell r="G3457" t="str">
            <v>IRON</v>
          </cell>
          <cell r="H3457">
            <v>439.15</v>
          </cell>
          <cell r="I3457">
            <v>10</v>
          </cell>
          <cell r="J3457">
            <v>40476</v>
          </cell>
          <cell r="K3457" t="str">
            <v>China</v>
          </cell>
          <cell r="L3457" t="str">
            <v>0</v>
          </cell>
          <cell r="M3457" t="str">
            <v>14.98</v>
          </cell>
        </row>
        <row r="3458">
          <cell r="A3458" t="str">
            <v>452 6</v>
          </cell>
          <cell r="B3458" t="str">
            <v>IFLOW</v>
          </cell>
          <cell r="C3458" t="str">
            <v>N</v>
          </cell>
          <cell r="D3458" t="str">
            <v>CHECK DUAL PLATE DUCTILE DISC</v>
          </cell>
          <cell r="E3458" t="str">
            <v>670779452609</v>
          </cell>
          <cell r="F3458" t="str">
            <v>IRON</v>
          </cell>
          <cell r="G3458" t="str">
            <v>IRON</v>
          </cell>
          <cell r="H3458">
            <v>538.96</v>
          </cell>
          <cell r="I3458">
            <v>14</v>
          </cell>
          <cell r="J3458">
            <v>40476</v>
          </cell>
          <cell r="K3458" t="str">
            <v>China</v>
          </cell>
          <cell r="L3458" t="str">
            <v>0</v>
          </cell>
          <cell r="M3458" t="str">
            <v>20.6</v>
          </cell>
        </row>
        <row r="3459">
          <cell r="A3459" t="str">
            <v>452 8</v>
          </cell>
          <cell r="B3459" t="str">
            <v>IFLOW</v>
          </cell>
          <cell r="C3459" t="str">
            <v>N</v>
          </cell>
          <cell r="D3459" t="str">
            <v>CHECK DUAL PLATE DUCTILE DISC</v>
          </cell>
          <cell r="E3459" t="str">
            <v>670779452807</v>
          </cell>
          <cell r="F3459" t="str">
            <v>IRON</v>
          </cell>
          <cell r="G3459" t="str">
            <v>IRON</v>
          </cell>
          <cell r="H3459">
            <v>950.69</v>
          </cell>
          <cell r="I3459">
            <v>17</v>
          </cell>
          <cell r="J3459">
            <v>40476</v>
          </cell>
          <cell r="K3459" t="str">
            <v>China</v>
          </cell>
          <cell r="L3459" t="str">
            <v>0</v>
          </cell>
          <cell r="M3459" t="str">
            <v>34.2</v>
          </cell>
        </row>
        <row r="3460">
          <cell r="A3460" t="str">
            <v>462 10</v>
          </cell>
          <cell r="B3460" t="str">
            <v>IFLOW</v>
          </cell>
          <cell r="C3460" t="str">
            <v>N</v>
          </cell>
          <cell r="D3460" t="str">
            <v>CHECK DUAL PLATE SS DISC NBR</v>
          </cell>
          <cell r="E3460" t="str">
            <v>670779462103</v>
          </cell>
          <cell r="F3460" t="str">
            <v>IRON</v>
          </cell>
          <cell r="G3460" t="str">
            <v>IRON</v>
          </cell>
          <cell r="H3460">
            <v>1629.43</v>
          </cell>
          <cell r="I3460">
            <v>10</v>
          </cell>
          <cell r="J3460">
            <v>40476</v>
          </cell>
          <cell r="K3460" t="str">
            <v>China</v>
          </cell>
          <cell r="L3460" t="str">
            <v>0</v>
          </cell>
          <cell r="M3460" t="str">
            <v>59.2</v>
          </cell>
        </row>
        <row r="3461">
          <cell r="A3461" t="str">
            <v>462 12</v>
          </cell>
          <cell r="B3461" t="str">
            <v>IFLOW</v>
          </cell>
          <cell r="C3461" t="str">
            <v>N</v>
          </cell>
          <cell r="D3461" t="str">
            <v>CHECK DUAL PLATE SS DISC NBR</v>
          </cell>
          <cell r="E3461" t="str">
            <v>670779462127</v>
          </cell>
          <cell r="F3461" t="str">
            <v>IRON</v>
          </cell>
          <cell r="G3461" t="str">
            <v>IRON</v>
          </cell>
          <cell r="H3461">
            <v>2330.58</v>
          </cell>
          <cell r="I3461">
            <v>7</v>
          </cell>
          <cell r="J3461">
            <v>40476</v>
          </cell>
          <cell r="K3461" t="str">
            <v>China</v>
          </cell>
          <cell r="L3461" t="str">
            <v>0</v>
          </cell>
          <cell r="M3461" t="str">
            <v>92.95</v>
          </cell>
        </row>
        <row r="3462">
          <cell r="A3462" t="str">
            <v>462 2</v>
          </cell>
          <cell r="B3462" t="str">
            <v>IFLOW</v>
          </cell>
          <cell r="C3462" t="str">
            <v>N</v>
          </cell>
          <cell r="D3462" t="str">
            <v>CHECK DUAL PLATE SS DISC NBR</v>
          </cell>
          <cell r="E3462" t="str">
            <v>670779462202</v>
          </cell>
          <cell r="F3462" t="str">
            <v>IRON</v>
          </cell>
          <cell r="G3462" t="str">
            <v>IRON</v>
          </cell>
          <cell r="H3462">
            <v>162.16999999999999</v>
          </cell>
          <cell r="I3462">
            <v>131</v>
          </cell>
          <cell r="J3462">
            <v>40476</v>
          </cell>
          <cell r="K3462" t="str">
            <v>China</v>
          </cell>
          <cell r="L3462" t="str">
            <v>0</v>
          </cell>
          <cell r="M3462" t="str">
            <v>3</v>
          </cell>
        </row>
        <row r="3463">
          <cell r="A3463" t="str">
            <v>462 2-1/2</v>
          </cell>
          <cell r="B3463" t="str">
            <v>IFLOW</v>
          </cell>
          <cell r="C3463" t="str">
            <v>N</v>
          </cell>
          <cell r="D3463" t="str">
            <v>CHECK DUAL PLATE SS DISC NBR</v>
          </cell>
          <cell r="E3463" t="str">
            <v>670779462257</v>
          </cell>
          <cell r="F3463" t="str">
            <v>IRON</v>
          </cell>
          <cell r="G3463" t="str">
            <v>IRON</v>
          </cell>
          <cell r="H3463">
            <v>194.63</v>
          </cell>
          <cell r="I3463">
            <v>8</v>
          </cell>
          <cell r="J3463">
            <v>40476</v>
          </cell>
          <cell r="K3463" t="str">
            <v>China</v>
          </cell>
          <cell r="L3463" t="str">
            <v>0</v>
          </cell>
          <cell r="M3463" t="str">
            <v>4.8</v>
          </cell>
        </row>
        <row r="3464">
          <cell r="A3464" t="str">
            <v>462 3</v>
          </cell>
          <cell r="B3464" t="str">
            <v>IFLOW</v>
          </cell>
          <cell r="C3464" t="str">
            <v>N</v>
          </cell>
          <cell r="D3464" t="str">
            <v>CHECK DUAL PLATE SS DISC NBR</v>
          </cell>
          <cell r="E3464" t="str">
            <v>670779462301</v>
          </cell>
          <cell r="F3464" t="str">
            <v>IRON</v>
          </cell>
          <cell r="G3464" t="str">
            <v>IRON</v>
          </cell>
          <cell r="H3464">
            <v>242.09</v>
          </cell>
          <cell r="I3464">
            <v>24</v>
          </cell>
          <cell r="J3464">
            <v>40476</v>
          </cell>
          <cell r="K3464" t="str">
            <v>China</v>
          </cell>
          <cell r="L3464" t="str">
            <v>0</v>
          </cell>
          <cell r="M3464" t="str">
            <v>7.4</v>
          </cell>
        </row>
        <row r="3465">
          <cell r="A3465" t="str">
            <v>462 4</v>
          </cell>
          <cell r="B3465" t="str">
            <v>IFLOW</v>
          </cell>
          <cell r="C3465" t="str">
            <v>N</v>
          </cell>
          <cell r="D3465" t="str">
            <v>CHECK DUAL PLATE SS DISC NBR</v>
          </cell>
          <cell r="E3465" t="str">
            <v>670779462400</v>
          </cell>
          <cell r="F3465" t="str">
            <v>IRON</v>
          </cell>
          <cell r="G3465" t="str">
            <v>IRON</v>
          </cell>
          <cell r="H3465">
            <v>366.83</v>
          </cell>
          <cell r="I3465">
            <v>10</v>
          </cell>
          <cell r="J3465">
            <v>40476</v>
          </cell>
          <cell r="K3465" t="str">
            <v>China</v>
          </cell>
          <cell r="L3465" t="str">
            <v>1</v>
          </cell>
          <cell r="M3465" t="str">
            <v>11.2</v>
          </cell>
        </row>
        <row r="3466">
          <cell r="A3466" t="str">
            <v>462 5</v>
          </cell>
          <cell r="B3466" t="str">
            <v>IFLOW</v>
          </cell>
          <cell r="C3466" t="str">
            <v>N</v>
          </cell>
          <cell r="D3466" t="str">
            <v>CHECK DUAL PLATE SS DISC NBR</v>
          </cell>
          <cell r="E3466" t="str">
            <v>670779462509</v>
          </cell>
          <cell r="F3466" t="str">
            <v>IRON</v>
          </cell>
          <cell r="G3466" t="str">
            <v>IRON</v>
          </cell>
          <cell r="H3466">
            <v>521.5</v>
          </cell>
          <cell r="I3466">
            <v>8</v>
          </cell>
          <cell r="J3466">
            <v>40476</v>
          </cell>
          <cell r="K3466" t="str">
            <v>China</v>
          </cell>
          <cell r="L3466" t="str">
            <v>0</v>
          </cell>
          <cell r="M3466" t="str">
            <v>15.8</v>
          </cell>
        </row>
        <row r="3467">
          <cell r="A3467" t="str">
            <v>462 6</v>
          </cell>
          <cell r="B3467" t="str">
            <v>IFLOW</v>
          </cell>
          <cell r="C3467" t="str">
            <v>N</v>
          </cell>
          <cell r="D3467" t="str">
            <v>CHECK DUAL PLATE SS DISC NBR</v>
          </cell>
          <cell r="E3467" t="str">
            <v>670779462608</v>
          </cell>
          <cell r="F3467" t="str">
            <v>IRON</v>
          </cell>
          <cell r="G3467" t="str">
            <v>IRON</v>
          </cell>
          <cell r="H3467">
            <v>641.29</v>
          </cell>
          <cell r="I3467">
            <v>39</v>
          </cell>
          <cell r="J3467">
            <v>40476</v>
          </cell>
          <cell r="K3467" t="str">
            <v>China</v>
          </cell>
          <cell r="L3467" t="str">
            <v>0</v>
          </cell>
          <cell r="M3467" t="str">
            <v>20.6</v>
          </cell>
        </row>
        <row r="3468">
          <cell r="A3468" t="str">
            <v>462 8</v>
          </cell>
          <cell r="B3468" t="str">
            <v>IFLOW</v>
          </cell>
          <cell r="C3468" t="str">
            <v>N</v>
          </cell>
          <cell r="D3468" t="str">
            <v>CHECK DUAL PLATE SS DISC NBR</v>
          </cell>
          <cell r="E3468" t="str">
            <v>670779462806</v>
          </cell>
          <cell r="F3468" t="str">
            <v>IRON</v>
          </cell>
          <cell r="G3468" t="str">
            <v>IRON</v>
          </cell>
          <cell r="H3468">
            <v>1127.8599999999999</v>
          </cell>
          <cell r="I3468">
            <v>10</v>
          </cell>
          <cell r="J3468">
            <v>40476</v>
          </cell>
          <cell r="K3468" t="str">
            <v>China</v>
          </cell>
          <cell r="L3468" t="str">
            <v>0</v>
          </cell>
          <cell r="M3468" t="str">
            <v>34.6</v>
          </cell>
        </row>
        <row r="3469">
          <cell r="A3469" t="str">
            <v>465 10</v>
          </cell>
          <cell r="B3469" t="str">
            <v>IFLOW</v>
          </cell>
          <cell r="C3469" t="str">
            <v>N</v>
          </cell>
          <cell r="D3469" t="str">
            <v>CHECK DUAL PLT SS DISC EPDM</v>
          </cell>
          <cell r="E3469" t="str">
            <v>670779707754</v>
          </cell>
          <cell r="F3469" t="str">
            <v>IRON</v>
          </cell>
          <cell r="H3469">
            <v>1629.43</v>
          </cell>
          <cell r="I3469">
            <v>6</v>
          </cell>
          <cell r="J3469">
            <v>42163</v>
          </cell>
          <cell r="K3469" t="str">
            <v>China</v>
          </cell>
          <cell r="L3469" t="str">
            <v>0</v>
          </cell>
          <cell r="M3469" t="str">
            <v>61.00</v>
          </cell>
        </row>
        <row r="3470">
          <cell r="A3470" t="str">
            <v>465 12</v>
          </cell>
          <cell r="B3470" t="str">
            <v>IFLOW</v>
          </cell>
          <cell r="C3470" t="str">
            <v>N</v>
          </cell>
          <cell r="D3470" t="str">
            <v>CHECK DUAL PLT SS DISC EPDM</v>
          </cell>
          <cell r="E3470" t="str">
            <v>670779707761</v>
          </cell>
          <cell r="F3470" t="str">
            <v>IRON</v>
          </cell>
          <cell r="H3470">
            <v>2330.58</v>
          </cell>
          <cell r="I3470">
            <v>10</v>
          </cell>
          <cell r="J3470">
            <v>42163</v>
          </cell>
          <cell r="K3470" t="str">
            <v>China</v>
          </cell>
          <cell r="L3470" t="str">
            <v>0</v>
          </cell>
          <cell r="M3470" t="str">
            <v>116.00</v>
          </cell>
        </row>
        <row r="3471">
          <cell r="A3471" t="str">
            <v>465 2</v>
          </cell>
          <cell r="B3471" t="str">
            <v>IFLOW</v>
          </cell>
          <cell r="C3471" t="str">
            <v>N</v>
          </cell>
          <cell r="D3471" t="str">
            <v>CHECK DUAL PLT SS DISC EPDM</v>
          </cell>
          <cell r="E3471" t="str">
            <v>670779707686</v>
          </cell>
          <cell r="F3471" t="str">
            <v>IRON</v>
          </cell>
          <cell r="H3471">
            <v>162.16999999999999</v>
          </cell>
          <cell r="I3471">
            <v>37</v>
          </cell>
          <cell r="J3471">
            <v>42163</v>
          </cell>
          <cell r="K3471" t="str">
            <v>China</v>
          </cell>
          <cell r="L3471" t="str">
            <v>0</v>
          </cell>
          <cell r="M3471" t="str">
            <v>4.00</v>
          </cell>
        </row>
        <row r="3472">
          <cell r="A3472" t="str">
            <v>465 2-1/2</v>
          </cell>
          <cell r="B3472" t="str">
            <v>IFLOW</v>
          </cell>
          <cell r="C3472" t="str">
            <v>N</v>
          </cell>
          <cell r="D3472" t="str">
            <v>CHECK DUAL PLT SS DISC EPDM</v>
          </cell>
          <cell r="E3472" t="str">
            <v>670779707693</v>
          </cell>
          <cell r="F3472" t="str">
            <v>IRON</v>
          </cell>
          <cell r="H3472">
            <v>194.63</v>
          </cell>
          <cell r="I3472">
            <v>53</v>
          </cell>
          <cell r="J3472">
            <v>42163</v>
          </cell>
          <cell r="K3472" t="str">
            <v>China</v>
          </cell>
          <cell r="L3472" t="str">
            <v>0</v>
          </cell>
          <cell r="M3472" t="str">
            <v>5.00</v>
          </cell>
        </row>
        <row r="3473">
          <cell r="A3473" t="str">
            <v>465 3</v>
          </cell>
          <cell r="B3473" t="str">
            <v>IFLOW</v>
          </cell>
          <cell r="C3473" t="str">
            <v>N</v>
          </cell>
          <cell r="D3473" t="str">
            <v>CHECK DUAL PLT SS DISC EPDM</v>
          </cell>
          <cell r="E3473" t="str">
            <v>670779707709</v>
          </cell>
          <cell r="F3473" t="str">
            <v>IRON</v>
          </cell>
          <cell r="H3473">
            <v>242.09</v>
          </cell>
          <cell r="I3473">
            <v>62</v>
          </cell>
          <cell r="J3473">
            <v>42163</v>
          </cell>
          <cell r="K3473" t="str">
            <v>China</v>
          </cell>
          <cell r="L3473" t="str">
            <v>0</v>
          </cell>
          <cell r="M3473" t="str">
            <v>7.00</v>
          </cell>
        </row>
        <row r="3474">
          <cell r="A3474" t="str">
            <v>465 4</v>
          </cell>
          <cell r="B3474" t="str">
            <v>IFLOW</v>
          </cell>
          <cell r="C3474" t="str">
            <v>N</v>
          </cell>
          <cell r="D3474" t="str">
            <v>CHECK DUAL PLT SS DISC EPDM</v>
          </cell>
          <cell r="E3474" t="str">
            <v>670779707716</v>
          </cell>
          <cell r="F3474" t="str">
            <v>IRON</v>
          </cell>
          <cell r="H3474">
            <v>366.83</v>
          </cell>
          <cell r="I3474">
            <v>27</v>
          </cell>
          <cell r="J3474">
            <v>42163</v>
          </cell>
          <cell r="K3474" t="str">
            <v>China</v>
          </cell>
          <cell r="L3474" t="str">
            <v>0</v>
          </cell>
          <cell r="M3474" t="str">
            <v>11.00</v>
          </cell>
        </row>
        <row r="3475">
          <cell r="A3475" t="str">
            <v>465 5</v>
          </cell>
          <cell r="B3475" t="str">
            <v>IFLOW</v>
          </cell>
          <cell r="C3475" t="str">
            <v>N</v>
          </cell>
          <cell r="D3475" t="str">
            <v>CHECK DUAL PLT SS DISC EPDM</v>
          </cell>
          <cell r="E3475" t="str">
            <v>670779707723</v>
          </cell>
          <cell r="F3475" t="str">
            <v>IRON</v>
          </cell>
          <cell r="H3475">
            <v>521.5</v>
          </cell>
          <cell r="I3475">
            <v>11</v>
          </cell>
          <cell r="J3475">
            <v>42163</v>
          </cell>
          <cell r="K3475" t="str">
            <v>China</v>
          </cell>
          <cell r="L3475" t="str">
            <v>0</v>
          </cell>
          <cell r="M3475" t="str">
            <v>14.00</v>
          </cell>
        </row>
        <row r="3476">
          <cell r="A3476" t="str">
            <v>465 6</v>
          </cell>
          <cell r="B3476" t="str">
            <v>IFLOW</v>
          </cell>
          <cell r="C3476" t="str">
            <v>N</v>
          </cell>
          <cell r="D3476" t="str">
            <v>CHECK DUAL PLT SS DISC EPDM</v>
          </cell>
          <cell r="E3476" t="str">
            <v>670779707730</v>
          </cell>
          <cell r="F3476" t="str">
            <v>IRON</v>
          </cell>
          <cell r="H3476">
            <v>641.29</v>
          </cell>
          <cell r="I3476">
            <v>7</v>
          </cell>
          <cell r="J3476">
            <v>42163</v>
          </cell>
          <cell r="K3476" t="str">
            <v>China</v>
          </cell>
          <cell r="L3476" t="str">
            <v>0</v>
          </cell>
          <cell r="M3476" t="str">
            <v>20.00</v>
          </cell>
        </row>
        <row r="3477">
          <cell r="A3477" t="str">
            <v>465 8</v>
          </cell>
          <cell r="B3477" t="str">
            <v>IFLOW</v>
          </cell>
          <cell r="C3477" t="str">
            <v>N</v>
          </cell>
          <cell r="D3477" t="str">
            <v>CHECK DUAL PLT SS DISC EPDM</v>
          </cell>
          <cell r="E3477" t="str">
            <v>670779707747</v>
          </cell>
          <cell r="F3477" t="str">
            <v>IRON</v>
          </cell>
          <cell r="H3477">
            <v>1127.8599999999999</v>
          </cell>
          <cell r="I3477">
            <v>22</v>
          </cell>
          <cell r="J3477">
            <v>42163</v>
          </cell>
          <cell r="K3477" t="str">
            <v>China</v>
          </cell>
          <cell r="L3477" t="str">
            <v>0</v>
          </cell>
          <cell r="M3477" t="str">
            <v>38.00</v>
          </cell>
        </row>
        <row r="3478">
          <cell r="A3478" t="str">
            <v>5081 1/8</v>
          </cell>
          <cell r="B3478" t="str">
            <v>VIR 1</v>
          </cell>
          <cell r="C3478" t="str">
            <v>N</v>
          </cell>
          <cell r="D3478" t="str">
            <v>MINI BALL 1/8 FNPT X 1/8 MNPT</v>
          </cell>
          <cell r="E3478" t="str">
            <v>670779581019</v>
          </cell>
          <cell r="F3478" t="str">
            <v>MINI</v>
          </cell>
          <cell r="H3478">
            <v>18.04</v>
          </cell>
          <cell r="I3478">
            <v>351</v>
          </cell>
          <cell r="J3478">
            <v>40570</v>
          </cell>
          <cell r="K3478" t="str">
            <v>Italy</v>
          </cell>
          <cell r="L3478" t="str">
            <v>80</v>
          </cell>
          <cell r="M3478" t="str">
            <v>0.18</v>
          </cell>
        </row>
        <row r="3479">
          <cell r="A3479" t="str">
            <v>5082 1/4</v>
          </cell>
          <cell r="B3479" t="str">
            <v>VIR 1</v>
          </cell>
          <cell r="C3479" t="str">
            <v>N</v>
          </cell>
          <cell r="D3479" t="str">
            <v>MINI BALL 1/4 FNPT X 1/8 MNPT</v>
          </cell>
          <cell r="E3479" t="str">
            <v>670779582023</v>
          </cell>
          <cell r="F3479" t="str">
            <v>MINI</v>
          </cell>
          <cell r="G3479" t="str">
            <v>BRASS</v>
          </cell>
          <cell r="H3479">
            <v>18.12</v>
          </cell>
          <cell r="I3479">
            <v>558</v>
          </cell>
          <cell r="J3479">
            <v>40476</v>
          </cell>
          <cell r="K3479" t="str">
            <v>Italy</v>
          </cell>
          <cell r="L3479" t="str">
            <v>80</v>
          </cell>
          <cell r="M3479" t="str">
            <v>0.14</v>
          </cell>
        </row>
        <row r="3480">
          <cell r="A3480" t="str">
            <v>5083 1/4</v>
          </cell>
          <cell r="B3480" t="str">
            <v>VIR 1</v>
          </cell>
          <cell r="C3480" t="str">
            <v>N</v>
          </cell>
          <cell r="D3480" t="str">
            <v>MINI BALL 1/4 FNPT X 1/4 MNPT</v>
          </cell>
          <cell r="E3480" t="str">
            <v>670779583020</v>
          </cell>
          <cell r="F3480" t="str">
            <v>MINI</v>
          </cell>
          <cell r="G3480" t="str">
            <v>BRASS</v>
          </cell>
          <cell r="H3480">
            <v>20.170000000000002</v>
          </cell>
          <cell r="I3480">
            <v>23464</v>
          </cell>
          <cell r="J3480">
            <v>40476</v>
          </cell>
          <cell r="K3480" t="str">
            <v>Italy</v>
          </cell>
          <cell r="L3480" t="str">
            <v>80</v>
          </cell>
          <cell r="M3480" t="str">
            <v>0.18</v>
          </cell>
        </row>
        <row r="3481">
          <cell r="A3481" t="str">
            <v>5084 1/4</v>
          </cell>
          <cell r="B3481" t="str">
            <v>VIR 1</v>
          </cell>
          <cell r="C3481" t="str">
            <v>N</v>
          </cell>
          <cell r="D3481" t="str">
            <v>MINI BALL 1/4 FNPT X 1/4 FNPT</v>
          </cell>
          <cell r="E3481" t="str">
            <v>670779584027</v>
          </cell>
          <cell r="F3481" t="str">
            <v>MINI</v>
          </cell>
          <cell r="H3481">
            <v>20.170000000000002</v>
          </cell>
          <cell r="I3481">
            <v>673</v>
          </cell>
          <cell r="J3481">
            <v>40570</v>
          </cell>
          <cell r="K3481" t="str">
            <v>Italy</v>
          </cell>
          <cell r="L3481" t="str">
            <v>80</v>
          </cell>
          <cell r="M3481" t="str">
            <v>0.16</v>
          </cell>
        </row>
        <row r="3482">
          <cell r="A3482" t="str">
            <v>1500AB-WH 1/2</v>
          </cell>
          <cell r="B3482" t="str">
            <v>VIR 1</v>
          </cell>
          <cell r="C3482" t="str">
            <v>N</v>
          </cell>
          <cell r="D3482" t="str">
            <v>WING HANDLE FOR 15XXAB 1/2 - 1</v>
          </cell>
          <cell r="E3482" t="str">
            <v>670779710334</v>
          </cell>
          <cell r="F3482" t="str">
            <v>NCAC</v>
          </cell>
          <cell r="H3482">
            <v>3.3</v>
          </cell>
          <cell r="I3482">
            <v>1096</v>
          </cell>
          <cell r="J3482">
            <v>43496</v>
          </cell>
          <cell r="K3482" t="str">
            <v>Italy</v>
          </cell>
          <cell r="L3482" t="str">
            <v>240</v>
          </cell>
          <cell r="M3482" t="str">
            <v>0</v>
          </cell>
        </row>
        <row r="3483">
          <cell r="A3483" t="str">
            <v>5004AB-LH 1/2</v>
          </cell>
          <cell r="B3483" t="str">
            <v>VIR C</v>
          </cell>
          <cell r="C3483" t="str">
            <v>N</v>
          </cell>
          <cell r="D3483" t="str">
            <v>LEVER HANDLE 1/2</v>
          </cell>
          <cell r="E3483" t="str">
            <v>670779729800</v>
          </cell>
          <cell r="F3483" t="str">
            <v>NCAC</v>
          </cell>
          <cell r="H3483">
            <v>2.41</v>
          </cell>
          <cell r="I3483">
            <v>0</v>
          </cell>
          <cell r="J3483">
            <v>45321</v>
          </cell>
          <cell r="K3483" t="str">
            <v>China</v>
          </cell>
        </row>
        <row r="3484">
          <cell r="A3484" t="str">
            <v>5004AB-LH 3/4</v>
          </cell>
          <cell r="B3484" t="str">
            <v>VIR C</v>
          </cell>
          <cell r="C3484" t="str">
            <v>N</v>
          </cell>
          <cell r="D3484" t="str">
            <v>LEVER HANDLE 3/4 - 1</v>
          </cell>
          <cell r="E3484" t="str">
            <v>670779729817</v>
          </cell>
          <cell r="F3484" t="str">
            <v>NCAC</v>
          </cell>
          <cell r="H3484">
            <v>5.05</v>
          </cell>
          <cell r="I3484">
            <v>0</v>
          </cell>
          <cell r="J3484">
            <v>45321</v>
          </cell>
          <cell r="K3484" t="str">
            <v>China</v>
          </cell>
        </row>
        <row r="3485">
          <cell r="A3485" t="str">
            <v>5006AB-LH 1/2</v>
          </cell>
          <cell r="B3485" t="str">
            <v>VIR C</v>
          </cell>
          <cell r="C3485" t="str">
            <v>N</v>
          </cell>
          <cell r="D3485" t="str">
            <v>LEVER HANDLE 1/2</v>
          </cell>
          <cell r="E3485" t="str">
            <v>670779729824</v>
          </cell>
          <cell r="F3485" t="str">
            <v>NCAC</v>
          </cell>
          <cell r="H3485">
            <v>2.41</v>
          </cell>
          <cell r="I3485">
            <v>0</v>
          </cell>
          <cell r="J3485">
            <v>45321</v>
          </cell>
          <cell r="K3485" t="str">
            <v>China</v>
          </cell>
        </row>
        <row r="3486">
          <cell r="A3486" t="str">
            <v>5006AB-LH 3/4</v>
          </cell>
          <cell r="B3486" t="str">
            <v>VIR C</v>
          </cell>
          <cell r="C3486" t="str">
            <v>N</v>
          </cell>
          <cell r="D3486" t="str">
            <v>LEVER HANDLE 3/4 - 1</v>
          </cell>
          <cell r="E3486" t="str">
            <v>670779729831</v>
          </cell>
          <cell r="F3486" t="str">
            <v>NCAC</v>
          </cell>
          <cell r="H3486">
            <v>5.05</v>
          </cell>
          <cell r="I3486">
            <v>0</v>
          </cell>
          <cell r="J3486">
            <v>45321</v>
          </cell>
          <cell r="K3486" t="str">
            <v>China</v>
          </cell>
        </row>
        <row r="3487">
          <cell r="A3487" t="str">
            <v>5006AB-WH 1/2</v>
          </cell>
          <cell r="B3487" t="str">
            <v>VIR C</v>
          </cell>
          <cell r="C3487" t="str">
            <v>N</v>
          </cell>
          <cell r="D3487" t="str">
            <v>WING HANDLE 5006AB 1/2</v>
          </cell>
          <cell r="E3487" t="str">
            <v>670779711997</v>
          </cell>
          <cell r="F3487" t="str">
            <v>NCAC</v>
          </cell>
          <cell r="H3487">
            <v>7.66</v>
          </cell>
          <cell r="I3487">
            <v>362</v>
          </cell>
          <cell r="J3487">
            <v>42474</v>
          </cell>
          <cell r="K3487" t="str">
            <v>China</v>
          </cell>
          <cell r="L3487" t="str">
            <v>240</v>
          </cell>
          <cell r="M3487" t="str">
            <v>0</v>
          </cell>
        </row>
        <row r="3488">
          <cell r="A3488" t="str">
            <v>5006AB-WH 3/4</v>
          </cell>
          <cell r="B3488" t="str">
            <v>VIR C</v>
          </cell>
          <cell r="C3488" t="str">
            <v>N</v>
          </cell>
          <cell r="D3488" t="str">
            <v>WING HANDLE 5006AB 3/4 - 1</v>
          </cell>
          <cell r="E3488" t="str">
            <v>670779712000</v>
          </cell>
          <cell r="F3488" t="str">
            <v>NCAC</v>
          </cell>
          <cell r="H3488">
            <v>7.66</v>
          </cell>
          <cell r="I3488">
            <v>120</v>
          </cell>
          <cell r="J3488">
            <v>42474</v>
          </cell>
          <cell r="K3488" t="str">
            <v>China</v>
          </cell>
          <cell r="L3488" t="str">
            <v>240</v>
          </cell>
          <cell r="M3488" t="str">
            <v>0</v>
          </cell>
        </row>
        <row r="3489">
          <cell r="A3489" t="str">
            <v>5007AB-LH 1/2</v>
          </cell>
          <cell r="B3489" t="str">
            <v>VIR C</v>
          </cell>
          <cell r="C3489" t="str">
            <v>N</v>
          </cell>
          <cell r="D3489" t="str">
            <v>LEVER HANDLE 5007AB 1/2</v>
          </cell>
          <cell r="E3489" t="str">
            <v>670779721583</v>
          </cell>
          <cell r="F3489" t="str">
            <v>NCAC</v>
          </cell>
          <cell r="H3489">
            <v>2.41</v>
          </cell>
          <cell r="I3489">
            <v>0</v>
          </cell>
          <cell r="J3489">
            <v>43111</v>
          </cell>
          <cell r="K3489" t="str">
            <v>China</v>
          </cell>
        </row>
        <row r="3490">
          <cell r="A3490" t="str">
            <v>5007AB-LH 3/4</v>
          </cell>
          <cell r="B3490" t="str">
            <v>VIR C</v>
          </cell>
          <cell r="C3490" t="str">
            <v>N</v>
          </cell>
          <cell r="D3490" t="str">
            <v>LEVER HANDLE 5007AB 3/4 -1</v>
          </cell>
          <cell r="E3490" t="str">
            <v>670779721590</v>
          </cell>
          <cell r="F3490" t="str">
            <v>NCAC</v>
          </cell>
          <cell r="H3490">
            <v>5.05</v>
          </cell>
          <cell r="I3490">
            <v>87</v>
          </cell>
          <cell r="J3490">
            <v>43640</v>
          </cell>
          <cell r="K3490" t="str">
            <v>China</v>
          </cell>
        </row>
        <row r="3491">
          <cell r="A3491" t="str">
            <v>5007AB-WH 1/2</v>
          </cell>
          <cell r="B3491" t="str">
            <v>VIR C</v>
          </cell>
          <cell r="C3491" t="str">
            <v>N</v>
          </cell>
          <cell r="D3491" t="str">
            <v>WING HANDLE 5007AB 1/2</v>
          </cell>
          <cell r="E3491" t="str">
            <v>670779711096</v>
          </cell>
          <cell r="F3491" t="str">
            <v>NCAC</v>
          </cell>
          <cell r="H3491">
            <v>7.66</v>
          </cell>
          <cell r="I3491">
            <v>180</v>
          </cell>
          <cell r="J3491">
            <v>42079</v>
          </cell>
          <cell r="K3491" t="str">
            <v>China</v>
          </cell>
          <cell r="L3491" t="str">
            <v>240</v>
          </cell>
          <cell r="M3491" t="str">
            <v>0</v>
          </cell>
        </row>
        <row r="3492">
          <cell r="A3492" t="str">
            <v>5007AB-WH 3/4 - 1</v>
          </cell>
          <cell r="B3492" t="str">
            <v>VIR C</v>
          </cell>
          <cell r="C3492" t="str">
            <v>N</v>
          </cell>
          <cell r="D3492" t="str">
            <v>WING HANDLE 5007AB 3/4 - 1</v>
          </cell>
          <cell r="F3492" t="str">
            <v>NCAC</v>
          </cell>
          <cell r="H3492">
            <v>7.66</v>
          </cell>
          <cell r="I3492">
            <v>81</v>
          </cell>
          <cell r="J3492">
            <v>42079</v>
          </cell>
          <cell r="K3492" t="str">
            <v>China</v>
          </cell>
          <cell r="L3492" t="str">
            <v>240</v>
          </cell>
          <cell r="M3492" t="str">
            <v>0</v>
          </cell>
        </row>
        <row r="3493">
          <cell r="A3493" t="str">
            <v>5008AB-LH 1/2</v>
          </cell>
          <cell r="B3493" t="str">
            <v>VIR C</v>
          </cell>
          <cell r="C3493" t="str">
            <v>N</v>
          </cell>
          <cell r="D3493" t="str">
            <v>LEVER HANDLE 1/2</v>
          </cell>
          <cell r="E3493" t="str">
            <v>670779729848</v>
          </cell>
          <cell r="F3493" t="str">
            <v>NCAC</v>
          </cell>
          <cell r="H3493">
            <v>2.41</v>
          </cell>
          <cell r="I3493">
            <v>0</v>
          </cell>
          <cell r="J3493">
            <v>43637</v>
          </cell>
          <cell r="K3493" t="str">
            <v>China</v>
          </cell>
          <cell r="M3493" t="str">
            <v>0</v>
          </cell>
        </row>
        <row r="3494">
          <cell r="A3494" t="str">
            <v>5008AB-LH 3/4</v>
          </cell>
          <cell r="B3494" t="str">
            <v>VIR C</v>
          </cell>
          <cell r="C3494" t="str">
            <v>N</v>
          </cell>
          <cell r="D3494" t="str">
            <v>LEVER HANDLE 5008AB 3/4 - 1</v>
          </cell>
          <cell r="E3494" t="str">
            <v>670779721613</v>
          </cell>
          <cell r="F3494" t="str">
            <v>NCAC</v>
          </cell>
          <cell r="H3494">
            <v>5.05</v>
          </cell>
          <cell r="I3494">
            <v>0</v>
          </cell>
          <cell r="J3494">
            <v>43637</v>
          </cell>
          <cell r="K3494" t="str">
            <v>China</v>
          </cell>
          <cell r="M3494" t="str">
            <v>0</v>
          </cell>
        </row>
        <row r="3495">
          <cell r="A3495" t="str">
            <v>5008AB-WH 1/2</v>
          </cell>
          <cell r="B3495" t="str">
            <v>VIR C</v>
          </cell>
          <cell r="C3495" t="str">
            <v>N</v>
          </cell>
          <cell r="D3495" t="str">
            <v>WING HANDLE 5008AB 1/2</v>
          </cell>
          <cell r="E3495" t="str">
            <v>670779710372</v>
          </cell>
          <cell r="F3495" t="str">
            <v>NCAC</v>
          </cell>
          <cell r="H3495">
            <v>7.66</v>
          </cell>
          <cell r="I3495">
            <v>305</v>
          </cell>
          <cell r="J3495">
            <v>42045</v>
          </cell>
          <cell r="K3495" t="str">
            <v>China</v>
          </cell>
          <cell r="L3495" t="str">
            <v>240</v>
          </cell>
          <cell r="M3495" t="str">
            <v>0</v>
          </cell>
        </row>
        <row r="3496">
          <cell r="A3496" t="str">
            <v>5008AB-WH 3/4</v>
          </cell>
          <cell r="B3496" t="str">
            <v>VIR C</v>
          </cell>
          <cell r="C3496" t="str">
            <v>N</v>
          </cell>
          <cell r="D3496" t="str">
            <v>WING HANDLE 5008AB 3/4 - 1</v>
          </cell>
          <cell r="E3496" t="str">
            <v>670779710389</v>
          </cell>
          <cell r="F3496" t="str">
            <v>NCAC</v>
          </cell>
          <cell r="H3496">
            <v>7.66</v>
          </cell>
          <cell r="I3496">
            <v>277</v>
          </cell>
          <cell r="J3496">
            <v>42045</v>
          </cell>
          <cell r="K3496" t="str">
            <v>China</v>
          </cell>
          <cell r="L3496" t="str">
            <v>240</v>
          </cell>
          <cell r="M3496" t="str">
            <v>0</v>
          </cell>
        </row>
        <row r="3497">
          <cell r="A3497" t="str">
            <v>5009ABDF-LH 1/2</v>
          </cell>
          <cell r="B3497" t="str">
            <v>VIR C</v>
          </cell>
          <cell r="C3497" t="str">
            <v>N</v>
          </cell>
          <cell r="D3497" t="str">
            <v>LEVER HANDLE 1/2</v>
          </cell>
          <cell r="E3497" t="str">
            <v>670779729893</v>
          </cell>
          <cell r="F3497" t="str">
            <v>NCAC</v>
          </cell>
          <cell r="H3497">
            <v>2.41</v>
          </cell>
          <cell r="I3497">
            <v>0</v>
          </cell>
          <cell r="J3497">
            <v>45322</v>
          </cell>
          <cell r="K3497" t="str">
            <v>China</v>
          </cell>
        </row>
        <row r="3498">
          <cell r="A3498" t="str">
            <v>5009ABDF-LH 3/4</v>
          </cell>
          <cell r="B3498" t="str">
            <v>VIR C</v>
          </cell>
          <cell r="C3498" t="str">
            <v>N</v>
          </cell>
          <cell r="D3498" t="str">
            <v>LEVER HANDLE 3/4 - 1</v>
          </cell>
          <cell r="E3498" t="str">
            <v>670779729909</v>
          </cell>
          <cell r="F3498" t="str">
            <v>NCAC</v>
          </cell>
          <cell r="H3498">
            <v>5.05</v>
          </cell>
          <cell r="I3498">
            <v>0</v>
          </cell>
          <cell r="J3498">
            <v>45322</v>
          </cell>
          <cell r="K3498" t="str">
            <v>China</v>
          </cell>
        </row>
        <row r="3499">
          <cell r="A3499" t="str">
            <v>5009ABD-LH 1/2</v>
          </cell>
          <cell r="B3499" t="str">
            <v>VIR C</v>
          </cell>
          <cell r="C3499" t="str">
            <v>N</v>
          </cell>
          <cell r="D3499" t="str">
            <v>LEVER HANDLE 1/2</v>
          </cell>
          <cell r="E3499" t="str">
            <v>670779729879</v>
          </cell>
          <cell r="F3499" t="str">
            <v>NCAC</v>
          </cell>
          <cell r="H3499">
            <v>2.41</v>
          </cell>
          <cell r="I3499">
            <v>0</v>
          </cell>
          <cell r="J3499">
            <v>45322</v>
          </cell>
          <cell r="K3499" t="str">
            <v>China</v>
          </cell>
        </row>
        <row r="3500">
          <cell r="A3500" t="str">
            <v>5009ABD-LH 3/4</v>
          </cell>
          <cell r="B3500" t="str">
            <v>VIR C</v>
          </cell>
          <cell r="C3500" t="str">
            <v>N</v>
          </cell>
          <cell r="D3500" t="str">
            <v>LEVER HANDLE 3/4 - 1</v>
          </cell>
          <cell r="E3500" t="str">
            <v>670779729886</v>
          </cell>
          <cell r="F3500" t="str">
            <v>NCAC</v>
          </cell>
          <cell r="H3500">
            <v>5.05</v>
          </cell>
          <cell r="I3500">
            <v>0</v>
          </cell>
          <cell r="J3500">
            <v>45322</v>
          </cell>
          <cell r="K3500" t="str">
            <v>China</v>
          </cell>
        </row>
        <row r="3501">
          <cell r="A3501" t="str">
            <v>5009AB-LH 1/2</v>
          </cell>
          <cell r="B3501" t="str">
            <v>VIR C</v>
          </cell>
          <cell r="C3501" t="str">
            <v>N</v>
          </cell>
          <cell r="D3501" t="str">
            <v>LEVER HANDLE 5009AB 1/2</v>
          </cell>
          <cell r="E3501" t="str">
            <v>670779721620</v>
          </cell>
          <cell r="F3501" t="str">
            <v>NCAC</v>
          </cell>
          <cell r="H3501">
            <v>2.41</v>
          </cell>
          <cell r="I3501">
            <v>0</v>
          </cell>
          <cell r="J3501">
            <v>42177</v>
          </cell>
          <cell r="K3501" t="str">
            <v>China</v>
          </cell>
          <cell r="L3501" t="str">
            <v>240</v>
          </cell>
          <cell r="M3501" t="str">
            <v>0</v>
          </cell>
        </row>
        <row r="3502">
          <cell r="A3502" t="str">
            <v>5009AB-LH 1-1/4</v>
          </cell>
          <cell r="B3502" t="str">
            <v>ASMVIRC</v>
          </cell>
          <cell r="C3502" t="str">
            <v>N</v>
          </cell>
          <cell r="D3502" t="str">
            <v>LEVER HANDLE 1-1/4 - 1-1/2</v>
          </cell>
          <cell r="E3502" t="str">
            <v>670779729855</v>
          </cell>
          <cell r="F3502" t="str">
            <v>NCAC</v>
          </cell>
          <cell r="H3502">
            <v>7.66</v>
          </cell>
          <cell r="I3502">
            <v>0</v>
          </cell>
          <cell r="J3502">
            <v>45322</v>
          </cell>
          <cell r="K3502" t="str">
            <v>China</v>
          </cell>
          <cell r="L3502" t="str">
            <v>0</v>
          </cell>
          <cell r="M3502" t="str">
            <v>0</v>
          </cell>
        </row>
        <row r="3503">
          <cell r="A3503" t="str">
            <v>5009AB-LH 2</v>
          </cell>
          <cell r="B3503" t="str">
            <v>ASMVIRC</v>
          </cell>
          <cell r="C3503" t="str">
            <v>N</v>
          </cell>
          <cell r="D3503" t="str">
            <v>LEVER HANDLE 2</v>
          </cell>
          <cell r="E3503" t="str">
            <v>670779729862</v>
          </cell>
          <cell r="F3503" t="str">
            <v>NCAC</v>
          </cell>
          <cell r="H3503">
            <v>7.89</v>
          </cell>
          <cell r="I3503">
            <v>0</v>
          </cell>
          <cell r="J3503">
            <v>45322</v>
          </cell>
          <cell r="K3503" t="str">
            <v>China</v>
          </cell>
          <cell r="L3503" t="str">
            <v>0</v>
          </cell>
          <cell r="M3503" t="str">
            <v>0</v>
          </cell>
        </row>
        <row r="3504">
          <cell r="A3504" t="str">
            <v>5009AB-LH 3/4</v>
          </cell>
          <cell r="B3504" t="str">
            <v>VIR C</v>
          </cell>
          <cell r="C3504" t="str">
            <v>N</v>
          </cell>
          <cell r="D3504" t="str">
            <v>LEVER HANDLE 5009AB 3/4 - 1</v>
          </cell>
          <cell r="E3504" t="str">
            <v>670779721637</v>
          </cell>
          <cell r="F3504" t="str">
            <v>NCAC</v>
          </cell>
          <cell r="H3504">
            <v>5.05</v>
          </cell>
          <cell r="I3504">
            <v>0</v>
          </cell>
          <cell r="J3504">
            <v>43637</v>
          </cell>
          <cell r="K3504" t="str">
            <v>China</v>
          </cell>
          <cell r="M3504" t="str">
            <v>0</v>
          </cell>
        </row>
        <row r="3505">
          <cell r="A3505" t="str">
            <v>5009AB-WH 1/2</v>
          </cell>
          <cell r="B3505" t="str">
            <v>VIR C</v>
          </cell>
          <cell r="C3505" t="str">
            <v>N</v>
          </cell>
          <cell r="D3505" t="str">
            <v>WING HANDLE 5009AB 1/2</v>
          </cell>
          <cell r="E3505" t="str">
            <v>670779710396</v>
          </cell>
          <cell r="F3505" t="str">
            <v>NCAC</v>
          </cell>
          <cell r="H3505">
            <v>7.66</v>
          </cell>
          <cell r="I3505">
            <v>75</v>
          </cell>
          <cell r="J3505">
            <v>42045</v>
          </cell>
          <cell r="K3505" t="str">
            <v>China</v>
          </cell>
          <cell r="L3505" t="str">
            <v>240</v>
          </cell>
          <cell r="M3505" t="str">
            <v>0</v>
          </cell>
        </row>
        <row r="3506">
          <cell r="A3506" t="str">
            <v>5009AB-WH 3/4</v>
          </cell>
          <cell r="B3506" t="str">
            <v>VIR C</v>
          </cell>
          <cell r="C3506" t="str">
            <v>N</v>
          </cell>
          <cell r="D3506" t="str">
            <v>WING HANDLE 5009AB 3/4 - 1</v>
          </cell>
          <cell r="E3506" t="str">
            <v>670779710402</v>
          </cell>
          <cell r="F3506" t="str">
            <v>NCAC</v>
          </cell>
          <cell r="H3506">
            <v>7.66</v>
          </cell>
          <cell r="I3506">
            <v>2571</v>
          </cell>
          <cell r="J3506">
            <v>42045</v>
          </cell>
          <cell r="K3506" t="str">
            <v>China</v>
          </cell>
          <cell r="L3506" t="str">
            <v>240</v>
          </cell>
          <cell r="M3506" t="str">
            <v>0</v>
          </cell>
        </row>
        <row r="3507">
          <cell r="A3507" t="str">
            <v>5014AB-LH 1/2</v>
          </cell>
          <cell r="B3507" t="str">
            <v>VIR C</v>
          </cell>
          <cell r="C3507" t="str">
            <v>N</v>
          </cell>
          <cell r="D3507" t="str">
            <v>LEVER HANDLE 1/2</v>
          </cell>
          <cell r="E3507" t="str">
            <v>670779729916</v>
          </cell>
          <cell r="F3507" t="str">
            <v>NCAC</v>
          </cell>
          <cell r="H3507">
            <v>2.41</v>
          </cell>
          <cell r="I3507">
            <v>0</v>
          </cell>
          <cell r="J3507">
            <v>45322</v>
          </cell>
          <cell r="K3507" t="str">
            <v>China</v>
          </cell>
        </row>
        <row r="3508">
          <cell r="A3508" t="str">
            <v>5014AB-LH 3/4</v>
          </cell>
          <cell r="B3508" t="str">
            <v>VIR C</v>
          </cell>
          <cell r="C3508" t="str">
            <v>N</v>
          </cell>
          <cell r="D3508" t="str">
            <v>LEVER HANDLE 3/4 - 1</v>
          </cell>
          <cell r="E3508" t="str">
            <v>670779729923</v>
          </cell>
          <cell r="F3508" t="str">
            <v>NCAC</v>
          </cell>
          <cell r="H3508">
            <v>5.05</v>
          </cell>
          <cell r="I3508">
            <v>0</v>
          </cell>
          <cell r="J3508">
            <v>45322</v>
          </cell>
          <cell r="K3508" t="str">
            <v>China</v>
          </cell>
        </row>
        <row r="3509">
          <cell r="A3509" t="str">
            <v>5015ABD-LH 1/2</v>
          </cell>
          <cell r="B3509" t="str">
            <v>VIR C</v>
          </cell>
          <cell r="C3509" t="str">
            <v>N</v>
          </cell>
          <cell r="D3509" t="str">
            <v>LEVER HANDLE 1/2</v>
          </cell>
          <cell r="E3509" t="str">
            <v>670779729954</v>
          </cell>
          <cell r="F3509" t="str">
            <v>NCAC</v>
          </cell>
          <cell r="H3509">
            <v>2.41</v>
          </cell>
          <cell r="I3509">
            <v>0</v>
          </cell>
          <cell r="J3509">
            <v>45322</v>
          </cell>
          <cell r="K3509" t="str">
            <v>China</v>
          </cell>
        </row>
        <row r="3510">
          <cell r="A3510" t="str">
            <v>5015ABD-LH 3/4</v>
          </cell>
          <cell r="B3510" t="str">
            <v>VIR C</v>
          </cell>
          <cell r="C3510" t="str">
            <v>N</v>
          </cell>
          <cell r="D3510" t="str">
            <v>LEVER HANDLE 3/4 - 1</v>
          </cell>
          <cell r="E3510" t="str">
            <v>670779729961</v>
          </cell>
          <cell r="F3510" t="str">
            <v>NCAC</v>
          </cell>
          <cell r="H3510">
            <v>5.05</v>
          </cell>
          <cell r="I3510">
            <v>0</v>
          </cell>
          <cell r="J3510">
            <v>45322</v>
          </cell>
          <cell r="K3510" t="str">
            <v>China</v>
          </cell>
        </row>
        <row r="3511">
          <cell r="A3511" t="str">
            <v>5015AB-LH 1/2</v>
          </cell>
          <cell r="B3511" t="str">
            <v>VIR C</v>
          </cell>
          <cell r="C3511" t="str">
            <v>N</v>
          </cell>
          <cell r="D3511" t="str">
            <v>LEVER HANDLE 5015AB 1/2</v>
          </cell>
          <cell r="E3511" t="str">
            <v>670779721651</v>
          </cell>
          <cell r="F3511" t="str">
            <v>NCAC</v>
          </cell>
          <cell r="H3511">
            <v>2.41</v>
          </cell>
          <cell r="I3511">
            <v>0</v>
          </cell>
          <cell r="J3511">
            <v>43637</v>
          </cell>
          <cell r="K3511" t="str">
            <v>China</v>
          </cell>
          <cell r="M3511" t="str">
            <v>0</v>
          </cell>
        </row>
        <row r="3512">
          <cell r="A3512" t="str">
            <v>5015AB-LH 1-1/4</v>
          </cell>
          <cell r="B3512" t="str">
            <v>ASMVIRC</v>
          </cell>
          <cell r="C3512" t="str">
            <v>N</v>
          </cell>
          <cell r="D3512" t="str">
            <v>LEVER HANDLE 5015AB 11/4 - 11/</v>
          </cell>
          <cell r="E3512" t="str">
            <v>670779721644</v>
          </cell>
          <cell r="F3512" t="str">
            <v>NCAC</v>
          </cell>
          <cell r="H3512">
            <v>7.66</v>
          </cell>
          <cell r="I3512">
            <v>59</v>
          </cell>
          <cell r="J3512">
            <v>42948</v>
          </cell>
          <cell r="K3512" t="str">
            <v>China</v>
          </cell>
          <cell r="L3512" t="str">
            <v>240</v>
          </cell>
          <cell r="M3512" t="str">
            <v>0</v>
          </cell>
        </row>
        <row r="3513">
          <cell r="A3513" t="str">
            <v>5015AB-LH 2</v>
          </cell>
          <cell r="B3513" t="str">
            <v>ASMVIRC</v>
          </cell>
          <cell r="C3513" t="str">
            <v>N</v>
          </cell>
          <cell r="D3513" t="str">
            <v>LEVER HANDLE 2 - 2-1/2</v>
          </cell>
          <cell r="E3513" t="str">
            <v>670779729930</v>
          </cell>
          <cell r="F3513" t="str">
            <v>NCAC</v>
          </cell>
          <cell r="H3513">
            <v>30.61</v>
          </cell>
          <cell r="I3513">
            <v>0</v>
          </cell>
          <cell r="J3513">
            <v>45322</v>
          </cell>
          <cell r="K3513" t="str">
            <v>China</v>
          </cell>
          <cell r="L3513" t="str">
            <v>0</v>
          </cell>
          <cell r="M3513" t="str">
            <v>0</v>
          </cell>
        </row>
        <row r="3514">
          <cell r="A3514" t="str">
            <v>5015AB-LH 3</v>
          </cell>
          <cell r="B3514" t="str">
            <v>ASMVIRC</v>
          </cell>
          <cell r="C3514" t="str">
            <v>N</v>
          </cell>
          <cell r="D3514" t="str">
            <v>LEVER HANDLE 3</v>
          </cell>
          <cell r="E3514" t="str">
            <v>670779729947</v>
          </cell>
          <cell r="F3514" t="str">
            <v>NCAC</v>
          </cell>
          <cell r="H3514">
            <v>30.61</v>
          </cell>
          <cell r="I3514">
            <v>0</v>
          </cell>
          <cell r="J3514">
            <v>45322</v>
          </cell>
          <cell r="K3514" t="str">
            <v>China</v>
          </cell>
          <cell r="L3514" t="str">
            <v>0</v>
          </cell>
          <cell r="M3514" t="str">
            <v>0</v>
          </cell>
        </row>
        <row r="3515">
          <cell r="A3515" t="str">
            <v>5015AB-LH 3/4</v>
          </cell>
          <cell r="B3515" t="str">
            <v>VIR C</v>
          </cell>
          <cell r="C3515" t="str">
            <v>N</v>
          </cell>
          <cell r="D3515" t="str">
            <v>LEVER HANDLE 5015AB 3/4 - 1</v>
          </cell>
          <cell r="E3515" t="str">
            <v>670779711669</v>
          </cell>
          <cell r="F3515" t="str">
            <v>NCAC</v>
          </cell>
          <cell r="H3515">
            <v>5.05</v>
          </cell>
          <cell r="I3515">
            <v>0</v>
          </cell>
          <cell r="J3515">
            <v>42268</v>
          </cell>
          <cell r="K3515" t="str">
            <v>China</v>
          </cell>
          <cell r="L3515" t="str">
            <v>240</v>
          </cell>
          <cell r="M3515" t="str">
            <v>0</v>
          </cell>
        </row>
        <row r="3516">
          <cell r="A3516" t="str">
            <v>5015AB-WH 1/2</v>
          </cell>
          <cell r="B3516" t="str">
            <v>VIR C</v>
          </cell>
          <cell r="C3516" t="str">
            <v>N</v>
          </cell>
          <cell r="D3516" t="str">
            <v>WING HANDLE 5015AB 1/2</v>
          </cell>
          <cell r="E3516" t="str">
            <v>670779710419</v>
          </cell>
          <cell r="F3516" t="str">
            <v>NCAC</v>
          </cell>
          <cell r="H3516">
            <v>7.66</v>
          </cell>
          <cell r="I3516">
            <v>229</v>
          </cell>
          <cell r="J3516">
            <v>42045</v>
          </cell>
          <cell r="K3516" t="str">
            <v>China</v>
          </cell>
          <cell r="L3516" t="str">
            <v>240</v>
          </cell>
          <cell r="M3516" t="str">
            <v>0</v>
          </cell>
        </row>
        <row r="3517">
          <cell r="A3517" t="str">
            <v>5015AB-WH 1-1/4</v>
          </cell>
          <cell r="B3517" t="str">
            <v>VIR C</v>
          </cell>
          <cell r="C3517" t="str">
            <v>N</v>
          </cell>
          <cell r="D3517" t="str">
            <v>WING HANDLE 5015AB 11/4 - 11/2</v>
          </cell>
          <cell r="E3517" t="str">
            <v>670779732152</v>
          </cell>
          <cell r="F3517" t="str">
            <v>NCAC</v>
          </cell>
          <cell r="H3517">
            <v>7.66</v>
          </cell>
          <cell r="I3517">
            <v>75</v>
          </cell>
          <cell r="J3517">
            <v>42046</v>
          </cell>
          <cell r="K3517" t="str">
            <v>China</v>
          </cell>
          <cell r="L3517" t="str">
            <v>0</v>
          </cell>
          <cell r="M3517" t="str">
            <v>0</v>
          </cell>
        </row>
        <row r="3518">
          <cell r="A3518" t="str">
            <v>5015AB-WH 2</v>
          </cell>
          <cell r="B3518" t="str">
            <v>VIR C</v>
          </cell>
          <cell r="C3518" t="str">
            <v>N</v>
          </cell>
          <cell r="D3518" t="str">
            <v>WING HANDLE 5015AB 2</v>
          </cell>
          <cell r="E3518" t="str">
            <v>670779732169</v>
          </cell>
          <cell r="F3518" t="str">
            <v>NCAC</v>
          </cell>
          <cell r="H3518">
            <v>9.57</v>
          </cell>
          <cell r="I3518">
            <v>17</v>
          </cell>
          <cell r="J3518">
            <v>42046</v>
          </cell>
          <cell r="K3518" t="str">
            <v>China</v>
          </cell>
          <cell r="L3518" t="str">
            <v>0</v>
          </cell>
          <cell r="M3518" t="str">
            <v>0</v>
          </cell>
        </row>
        <row r="3519">
          <cell r="A3519" t="str">
            <v>5015AB-WH 3/4</v>
          </cell>
          <cell r="B3519" t="str">
            <v>VIR C</v>
          </cell>
          <cell r="C3519" t="str">
            <v>N</v>
          </cell>
          <cell r="D3519" t="str">
            <v>WING HANDLE 5015AB 3/4 - 1</v>
          </cell>
          <cell r="E3519" t="str">
            <v>670779710426</v>
          </cell>
          <cell r="F3519" t="str">
            <v>NCAC</v>
          </cell>
          <cell r="H3519">
            <v>6.74</v>
          </cell>
          <cell r="I3519">
            <v>480</v>
          </cell>
          <cell r="J3519">
            <v>42045</v>
          </cell>
          <cell r="K3519" t="str">
            <v>China</v>
          </cell>
          <cell r="L3519" t="str">
            <v>240</v>
          </cell>
          <cell r="M3519" t="str">
            <v>0</v>
          </cell>
        </row>
        <row r="3520">
          <cell r="A3520" t="str">
            <v>5016AB-LH 1/2</v>
          </cell>
          <cell r="B3520" t="str">
            <v>VIR C</v>
          </cell>
          <cell r="C3520" t="str">
            <v>N</v>
          </cell>
          <cell r="D3520" t="str">
            <v>LEVER HANDLE 5016AB 1/2</v>
          </cell>
          <cell r="E3520" t="str">
            <v>670779721668</v>
          </cell>
          <cell r="F3520" t="str">
            <v>NCAC</v>
          </cell>
          <cell r="H3520">
            <v>2.41</v>
          </cell>
          <cell r="I3520">
            <v>0</v>
          </cell>
          <cell r="J3520">
            <v>43637</v>
          </cell>
          <cell r="K3520" t="str">
            <v>China</v>
          </cell>
          <cell r="M3520" t="str">
            <v>0</v>
          </cell>
        </row>
        <row r="3521">
          <cell r="A3521" t="str">
            <v>5016AB-LH 3/4</v>
          </cell>
          <cell r="B3521" t="str">
            <v>VIR C</v>
          </cell>
          <cell r="C3521" t="str">
            <v>N</v>
          </cell>
          <cell r="D3521" t="str">
            <v>LEVER HANDLE 5016AB 3/4 - 1</v>
          </cell>
          <cell r="E3521" t="str">
            <v>670779721675</v>
          </cell>
          <cell r="F3521" t="str">
            <v>NCAC</v>
          </cell>
          <cell r="H3521">
            <v>5.05</v>
          </cell>
          <cell r="I3521">
            <v>0</v>
          </cell>
          <cell r="J3521">
            <v>43637</v>
          </cell>
          <cell r="K3521" t="str">
            <v>China</v>
          </cell>
          <cell r="M3521" t="str">
            <v>0</v>
          </cell>
        </row>
        <row r="3522">
          <cell r="A3522" t="str">
            <v>5016AB-SSWH 1/2</v>
          </cell>
          <cell r="B3522" t="str">
            <v>VIR C</v>
          </cell>
          <cell r="C3522" t="str">
            <v>N</v>
          </cell>
          <cell r="D3522" t="str">
            <v>SS WING HANDLE 5016AB 1/2</v>
          </cell>
          <cell r="E3522" t="str">
            <v>670779726298</v>
          </cell>
          <cell r="F3522" t="str">
            <v>NCAC</v>
          </cell>
          <cell r="H3522">
            <v>0</v>
          </cell>
          <cell r="I3522">
            <v>0</v>
          </cell>
          <cell r="J3522">
            <v>44545</v>
          </cell>
          <cell r="K3522" t="str">
            <v>China</v>
          </cell>
          <cell r="L3522" t="str">
            <v>240</v>
          </cell>
          <cell r="M3522" t="str">
            <v>0</v>
          </cell>
        </row>
        <row r="3523">
          <cell r="A3523" t="str">
            <v>5016AB-SSWH 3/4</v>
          </cell>
          <cell r="B3523" t="str">
            <v>VIR C</v>
          </cell>
          <cell r="C3523" t="str">
            <v>N</v>
          </cell>
          <cell r="D3523" t="str">
            <v>SS WING HANDLE 5016AB 3/4 - 1</v>
          </cell>
          <cell r="E3523" t="str">
            <v>670779726304</v>
          </cell>
          <cell r="F3523" t="str">
            <v>NCAC</v>
          </cell>
          <cell r="H3523">
            <v>0</v>
          </cell>
          <cell r="I3523">
            <v>1000</v>
          </cell>
          <cell r="J3523">
            <v>44545</v>
          </cell>
          <cell r="K3523" t="str">
            <v>China</v>
          </cell>
          <cell r="L3523" t="str">
            <v>240</v>
          </cell>
          <cell r="M3523" t="str">
            <v>0</v>
          </cell>
        </row>
        <row r="3524">
          <cell r="A3524" t="str">
            <v>5016AB-WH 1/2</v>
          </cell>
          <cell r="B3524" t="str">
            <v>VIR C</v>
          </cell>
          <cell r="C3524" t="str">
            <v>N</v>
          </cell>
          <cell r="D3524" t="str">
            <v>WING HANDLE 5016AB 1/2</v>
          </cell>
          <cell r="E3524" t="str">
            <v>670779710433</v>
          </cell>
          <cell r="F3524" t="str">
            <v>NCAC</v>
          </cell>
          <cell r="H3524">
            <v>7.66</v>
          </cell>
          <cell r="I3524">
            <v>600</v>
          </cell>
          <cell r="J3524">
            <v>42046</v>
          </cell>
          <cell r="K3524" t="str">
            <v>China</v>
          </cell>
          <cell r="L3524" t="str">
            <v>240</v>
          </cell>
          <cell r="M3524" t="str">
            <v>0</v>
          </cell>
        </row>
        <row r="3525">
          <cell r="A3525" t="str">
            <v>5016AB-WH 3/4</v>
          </cell>
          <cell r="B3525" t="str">
            <v>VIR C</v>
          </cell>
          <cell r="C3525" t="str">
            <v>N</v>
          </cell>
          <cell r="D3525" t="str">
            <v>WING HANDLE 5016AB 3/4 - 1</v>
          </cell>
          <cell r="E3525" t="str">
            <v>670779710440</v>
          </cell>
          <cell r="F3525" t="str">
            <v>NCAC</v>
          </cell>
          <cell r="H3525">
            <v>7.66</v>
          </cell>
          <cell r="I3525">
            <v>1783</v>
          </cell>
          <cell r="J3525">
            <v>42046</v>
          </cell>
          <cell r="K3525" t="str">
            <v>China</v>
          </cell>
          <cell r="L3525" t="str">
            <v>240</v>
          </cell>
          <cell r="M3525" t="str">
            <v>0</v>
          </cell>
        </row>
        <row r="3526">
          <cell r="A3526" t="str">
            <v>5017AB-LH 1/2</v>
          </cell>
          <cell r="B3526" t="str">
            <v>VIR C</v>
          </cell>
          <cell r="C3526" t="str">
            <v>N</v>
          </cell>
          <cell r="D3526" t="str">
            <v>LEVER HANDLE 5017AB 1/2</v>
          </cell>
          <cell r="E3526" t="str">
            <v>670779721682</v>
          </cell>
          <cell r="F3526" t="str">
            <v>NCAC</v>
          </cell>
          <cell r="H3526">
            <v>2.41</v>
          </cell>
          <cell r="I3526">
            <v>0</v>
          </cell>
          <cell r="J3526">
            <v>42171</v>
          </cell>
          <cell r="K3526" t="str">
            <v>China</v>
          </cell>
          <cell r="L3526" t="str">
            <v>240</v>
          </cell>
          <cell r="M3526" t="str">
            <v>0</v>
          </cell>
        </row>
        <row r="3527">
          <cell r="A3527" t="str">
            <v>5017AB-LH 3/4</v>
          </cell>
          <cell r="B3527" t="str">
            <v>VIR C</v>
          </cell>
          <cell r="C3527" t="str">
            <v>N</v>
          </cell>
          <cell r="D3527" t="str">
            <v>LEVER HANDLE 5017AB 3/4 - 1</v>
          </cell>
          <cell r="E3527" t="str">
            <v>670779721699</v>
          </cell>
          <cell r="F3527" t="str">
            <v>NCAC</v>
          </cell>
          <cell r="H3527">
            <v>5.05</v>
          </cell>
          <cell r="I3527">
            <v>0</v>
          </cell>
          <cell r="J3527">
            <v>42171</v>
          </cell>
          <cell r="K3527" t="str">
            <v>China</v>
          </cell>
          <cell r="L3527" t="str">
            <v>240</v>
          </cell>
          <cell r="M3527" t="str">
            <v>0</v>
          </cell>
        </row>
        <row r="3528">
          <cell r="A3528" t="str">
            <v>5017AB-WH 1/2</v>
          </cell>
          <cell r="B3528" t="str">
            <v>VIR C</v>
          </cell>
          <cell r="C3528" t="str">
            <v>N</v>
          </cell>
          <cell r="D3528" t="str">
            <v>WING HANDLE 5017AB 1/2</v>
          </cell>
          <cell r="E3528" t="str">
            <v>670779710457</v>
          </cell>
          <cell r="F3528" t="str">
            <v>NCAC</v>
          </cell>
          <cell r="H3528">
            <v>7.66</v>
          </cell>
          <cell r="I3528">
            <v>791</v>
          </cell>
          <cell r="J3528">
            <v>42046</v>
          </cell>
          <cell r="K3528" t="str">
            <v>China</v>
          </cell>
          <cell r="L3528" t="str">
            <v>240</v>
          </cell>
          <cell r="M3528" t="str">
            <v>0</v>
          </cell>
        </row>
        <row r="3529">
          <cell r="A3529" t="str">
            <v>5017AB-WH 3/4</v>
          </cell>
          <cell r="B3529" t="str">
            <v>VIR C</v>
          </cell>
          <cell r="C3529" t="str">
            <v>N</v>
          </cell>
          <cell r="D3529" t="str">
            <v>WING HANDLE 5017AB 3/4 - 1</v>
          </cell>
          <cell r="E3529" t="str">
            <v>670779710464</v>
          </cell>
          <cell r="F3529" t="str">
            <v>NCAC</v>
          </cell>
          <cell r="H3529">
            <v>7.66</v>
          </cell>
          <cell r="I3529">
            <v>900</v>
          </cell>
          <cell r="J3529">
            <v>42046</v>
          </cell>
          <cell r="K3529" t="str">
            <v>China</v>
          </cell>
          <cell r="L3529" t="str">
            <v>240</v>
          </cell>
          <cell r="M3529" t="str">
            <v>0</v>
          </cell>
        </row>
        <row r="3530">
          <cell r="A3530" t="str">
            <v>5018AB-LH 1/2</v>
          </cell>
          <cell r="B3530" t="str">
            <v>VIR C</v>
          </cell>
          <cell r="C3530" t="str">
            <v>N</v>
          </cell>
          <cell r="D3530" t="str">
            <v>LEVER HANDLE 5017AB 1/2</v>
          </cell>
          <cell r="E3530" t="str">
            <v>670779721705</v>
          </cell>
          <cell r="F3530" t="str">
            <v>NCAC</v>
          </cell>
          <cell r="H3530">
            <v>2.41</v>
          </cell>
          <cell r="I3530">
            <v>62</v>
          </cell>
          <cell r="J3530">
            <v>42229</v>
          </cell>
          <cell r="K3530" t="str">
            <v>China</v>
          </cell>
          <cell r="L3530" t="str">
            <v>240</v>
          </cell>
          <cell r="M3530" t="str">
            <v>0</v>
          </cell>
        </row>
        <row r="3531">
          <cell r="A3531" t="str">
            <v>5018AB-LH 3/4</v>
          </cell>
          <cell r="B3531" t="str">
            <v>VIR C</v>
          </cell>
          <cell r="C3531" t="str">
            <v>N</v>
          </cell>
          <cell r="D3531" t="str">
            <v>LEVER HANDLE 5018AB 3/4</v>
          </cell>
          <cell r="E3531" t="str">
            <v>670779721712</v>
          </cell>
          <cell r="F3531" t="str">
            <v>NCAC</v>
          </cell>
          <cell r="H3531">
            <v>5.05</v>
          </cell>
          <cell r="I3531">
            <v>1696</v>
          </cell>
          <cell r="J3531">
            <v>42311</v>
          </cell>
          <cell r="K3531" t="str">
            <v>China</v>
          </cell>
          <cell r="L3531" t="str">
            <v>240</v>
          </cell>
          <cell r="M3531" t="str">
            <v>0</v>
          </cell>
        </row>
        <row r="3532">
          <cell r="A3532" t="str">
            <v>5018AB-WH 1/2</v>
          </cell>
          <cell r="B3532" t="str">
            <v>VIR C</v>
          </cell>
          <cell r="C3532" t="str">
            <v>N</v>
          </cell>
          <cell r="D3532" t="str">
            <v>WING HANDLE 5018AB 1/2</v>
          </cell>
          <cell r="E3532" t="str">
            <v>670779710471</v>
          </cell>
          <cell r="F3532" t="str">
            <v>NCAC</v>
          </cell>
          <cell r="H3532">
            <v>7.66</v>
          </cell>
          <cell r="I3532">
            <v>648</v>
          </cell>
          <cell r="J3532">
            <v>42046</v>
          </cell>
          <cell r="K3532" t="str">
            <v>China</v>
          </cell>
          <cell r="L3532" t="str">
            <v>240</v>
          </cell>
          <cell r="M3532" t="str">
            <v>0</v>
          </cell>
        </row>
        <row r="3533">
          <cell r="A3533" t="str">
            <v>5018AB-WH 3/4</v>
          </cell>
          <cell r="B3533" t="str">
            <v>VIR C</v>
          </cell>
          <cell r="C3533" t="str">
            <v>N</v>
          </cell>
          <cell r="D3533" t="str">
            <v>WING HANDLE 5018AB 3/4 - 1</v>
          </cell>
          <cell r="E3533" t="str">
            <v>670779710488</v>
          </cell>
          <cell r="F3533" t="str">
            <v>NCAC</v>
          </cell>
          <cell r="H3533">
            <v>7.66</v>
          </cell>
          <cell r="I3533">
            <v>1121</v>
          </cell>
          <cell r="J3533">
            <v>42046</v>
          </cell>
          <cell r="K3533" t="str">
            <v>China</v>
          </cell>
          <cell r="L3533" t="str">
            <v>240</v>
          </cell>
          <cell r="M3533" t="str">
            <v>0</v>
          </cell>
        </row>
        <row r="3534">
          <cell r="A3534" t="str">
            <v>5060AB-LH 1</v>
          </cell>
          <cell r="B3534" t="str">
            <v>VIR C</v>
          </cell>
          <cell r="C3534" t="str">
            <v>N</v>
          </cell>
          <cell r="D3534" t="str">
            <v>LEVER HANDLE 1</v>
          </cell>
          <cell r="E3534" t="str">
            <v>670779729596</v>
          </cell>
          <cell r="F3534" t="str">
            <v>NCAC</v>
          </cell>
          <cell r="H3534">
            <v>5.05</v>
          </cell>
          <cell r="I3534">
            <v>0</v>
          </cell>
          <cell r="J3534">
            <v>45310</v>
          </cell>
          <cell r="K3534" t="str">
            <v>China</v>
          </cell>
        </row>
        <row r="3535">
          <cell r="A3535" t="str">
            <v>5060AB-LH 1/2</v>
          </cell>
          <cell r="B3535" t="str">
            <v>VIR C</v>
          </cell>
          <cell r="C3535" t="str">
            <v>N</v>
          </cell>
          <cell r="D3535" t="str">
            <v>LEVER HANDLE 1/2 - 3/4</v>
          </cell>
          <cell r="E3535" t="str">
            <v>670779729589</v>
          </cell>
          <cell r="F3535" t="str">
            <v>NCAC</v>
          </cell>
          <cell r="H3535">
            <v>2.41</v>
          </cell>
          <cell r="I3535">
            <v>0</v>
          </cell>
          <cell r="J3535">
            <v>45310</v>
          </cell>
          <cell r="K3535" t="str">
            <v>China</v>
          </cell>
        </row>
        <row r="3536">
          <cell r="A3536" t="str">
            <v>5063AB-LH 1</v>
          </cell>
          <cell r="B3536" t="str">
            <v>VIR C</v>
          </cell>
          <cell r="C3536" t="str">
            <v>N</v>
          </cell>
          <cell r="D3536" t="str">
            <v>LEVER HANDLE 1</v>
          </cell>
          <cell r="E3536" t="str">
            <v>670779729619</v>
          </cell>
          <cell r="F3536" t="str">
            <v>NCAC</v>
          </cell>
          <cell r="H3536">
            <v>5.05</v>
          </cell>
          <cell r="I3536">
            <v>0</v>
          </cell>
          <cell r="J3536">
            <v>45317</v>
          </cell>
          <cell r="K3536" t="str">
            <v>China</v>
          </cell>
        </row>
        <row r="3537">
          <cell r="A3537" t="str">
            <v>5063AB-LH 1/2</v>
          </cell>
          <cell r="B3537" t="str">
            <v>VIR C</v>
          </cell>
          <cell r="C3537" t="str">
            <v>N</v>
          </cell>
          <cell r="D3537" t="str">
            <v>LEVER HANDLE 1/2 - 3/4</v>
          </cell>
          <cell r="E3537" t="str">
            <v>670779729602</v>
          </cell>
          <cell r="F3537" t="str">
            <v>NCAC</v>
          </cell>
          <cell r="H3537">
            <v>2.41</v>
          </cell>
          <cell r="I3537">
            <v>0</v>
          </cell>
          <cell r="J3537">
            <v>45317</v>
          </cell>
          <cell r="K3537" t="str">
            <v>China</v>
          </cell>
        </row>
        <row r="3538">
          <cell r="A3538" t="str">
            <v>5065AB-LH 1</v>
          </cell>
          <cell r="B3538" t="str">
            <v>VIR C</v>
          </cell>
          <cell r="C3538" t="str">
            <v>N</v>
          </cell>
          <cell r="D3538" t="str">
            <v>LEVER HANDLE 1</v>
          </cell>
          <cell r="E3538" t="str">
            <v>670779729633</v>
          </cell>
          <cell r="F3538" t="str">
            <v>NCAC</v>
          </cell>
          <cell r="H3538">
            <v>5.05</v>
          </cell>
          <cell r="I3538">
            <v>0</v>
          </cell>
          <cell r="J3538">
            <v>45317</v>
          </cell>
          <cell r="K3538" t="str">
            <v>China</v>
          </cell>
        </row>
        <row r="3539">
          <cell r="A3539" t="str">
            <v>5065AB-LH 1/2</v>
          </cell>
          <cell r="B3539" t="str">
            <v>VIR C</v>
          </cell>
          <cell r="C3539" t="str">
            <v>N</v>
          </cell>
          <cell r="D3539" t="str">
            <v>LEVER HANDLE 1/2 - 3/4</v>
          </cell>
          <cell r="E3539" t="str">
            <v>670779729626</v>
          </cell>
          <cell r="F3539" t="str">
            <v>NCAC</v>
          </cell>
          <cell r="H3539">
            <v>2.41</v>
          </cell>
          <cell r="I3539">
            <v>0</v>
          </cell>
          <cell r="J3539">
            <v>45317</v>
          </cell>
          <cell r="K3539" t="str">
            <v>China</v>
          </cell>
        </row>
        <row r="3540">
          <cell r="A3540" t="str">
            <v>5070AB-LH 1</v>
          </cell>
          <cell r="B3540" t="str">
            <v>VIR C</v>
          </cell>
          <cell r="C3540" t="str">
            <v>N</v>
          </cell>
          <cell r="D3540" t="str">
            <v>LEVER HANDLE 1</v>
          </cell>
          <cell r="E3540" t="str">
            <v>670779729657</v>
          </cell>
          <cell r="F3540" t="str">
            <v>NCAC</v>
          </cell>
          <cell r="H3540">
            <v>5.05</v>
          </cell>
          <cell r="I3540">
            <v>0</v>
          </cell>
          <cell r="J3540">
            <v>45320</v>
          </cell>
          <cell r="K3540" t="str">
            <v>China</v>
          </cell>
        </row>
        <row r="3541">
          <cell r="A3541" t="str">
            <v>5070AB-LH 1/2</v>
          </cell>
          <cell r="B3541" t="str">
            <v>VIR C</v>
          </cell>
          <cell r="C3541" t="str">
            <v>N</v>
          </cell>
          <cell r="D3541" t="str">
            <v>LEVER HANDLE 1/2 - 3/4</v>
          </cell>
          <cell r="E3541" t="str">
            <v>670779729640</v>
          </cell>
          <cell r="F3541" t="str">
            <v>NCAC</v>
          </cell>
          <cell r="H3541">
            <v>2.41</v>
          </cell>
          <cell r="I3541">
            <v>0</v>
          </cell>
          <cell r="J3541">
            <v>45320</v>
          </cell>
          <cell r="K3541" t="str">
            <v>China</v>
          </cell>
        </row>
        <row r="3542">
          <cell r="A3542" t="str">
            <v>5414AB-LH 1/2</v>
          </cell>
          <cell r="B3542" t="str">
            <v>VIR C</v>
          </cell>
          <cell r="C3542" t="str">
            <v>N</v>
          </cell>
          <cell r="D3542" t="str">
            <v>LEVER HANDLE 1/2</v>
          </cell>
          <cell r="E3542" t="str">
            <v>670779730035</v>
          </cell>
          <cell r="F3542" t="str">
            <v>NCAC</v>
          </cell>
          <cell r="H3542">
            <v>2.41</v>
          </cell>
          <cell r="I3542">
            <v>0</v>
          </cell>
          <cell r="J3542">
            <v>45322</v>
          </cell>
          <cell r="K3542" t="str">
            <v>China</v>
          </cell>
        </row>
        <row r="3543">
          <cell r="A3543" t="str">
            <v>5414AB-LH 3/4</v>
          </cell>
          <cell r="B3543" t="str">
            <v>VIR C</v>
          </cell>
          <cell r="C3543" t="str">
            <v>N</v>
          </cell>
          <cell r="D3543" t="str">
            <v>LEVER HANDLE 3/4 - 1</v>
          </cell>
          <cell r="E3543" t="str">
            <v>670779730042</v>
          </cell>
          <cell r="F3543" t="str">
            <v>NCAC</v>
          </cell>
          <cell r="H3543">
            <v>5.05</v>
          </cell>
          <cell r="I3543">
            <v>0</v>
          </cell>
          <cell r="J3543">
            <v>45322</v>
          </cell>
          <cell r="K3543" t="str">
            <v>China</v>
          </cell>
        </row>
        <row r="3544">
          <cell r="A3544" t="str">
            <v>5414AB-WH 1/2</v>
          </cell>
          <cell r="B3544" t="str">
            <v>VIR C</v>
          </cell>
          <cell r="C3544" t="str">
            <v>N</v>
          </cell>
          <cell r="D3544" t="str">
            <v>WING HANDLE 5414AB 1/2</v>
          </cell>
          <cell r="E3544" t="str">
            <v>670779725611</v>
          </cell>
          <cell r="F3544" t="str">
            <v>NCAC</v>
          </cell>
          <cell r="H3544">
            <v>7.66</v>
          </cell>
          <cell r="I3544">
            <v>250</v>
          </cell>
          <cell r="J3544">
            <v>44029</v>
          </cell>
          <cell r="K3544" t="str">
            <v>China</v>
          </cell>
          <cell r="M3544" t="str">
            <v>0</v>
          </cell>
        </row>
        <row r="3545">
          <cell r="A3545" t="str">
            <v>5414AB-WH 3/4</v>
          </cell>
          <cell r="B3545" t="str">
            <v>VIR C</v>
          </cell>
          <cell r="C3545" t="str">
            <v>N</v>
          </cell>
          <cell r="D3545" t="str">
            <v>WING HANDLE 5414AB 3/4 - 1</v>
          </cell>
          <cell r="E3545" t="str">
            <v>670779725628</v>
          </cell>
          <cell r="F3545" t="str">
            <v>NCAC</v>
          </cell>
          <cell r="H3545">
            <v>7.66</v>
          </cell>
          <cell r="I3545">
            <v>250</v>
          </cell>
          <cell r="J3545">
            <v>44029</v>
          </cell>
          <cell r="K3545" t="str">
            <v>China</v>
          </cell>
          <cell r="L3545" t="str">
            <v>1000</v>
          </cell>
          <cell r="M3545" t="str">
            <v>0</v>
          </cell>
        </row>
        <row r="3546">
          <cell r="A3546" t="str">
            <v>5415ABD-LH 1/2</v>
          </cell>
          <cell r="B3546" t="str">
            <v>VIR C</v>
          </cell>
          <cell r="C3546" t="str">
            <v>N</v>
          </cell>
          <cell r="D3546" t="str">
            <v>LEVER HANDLE 1/2</v>
          </cell>
          <cell r="E3546" t="str">
            <v>670779730011</v>
          </cell>
          <cell r="F3546" t="str">
            <v>NCAC</v>
          </cell>
          <cell r="H3546">
            <v>2.41</v>
          </cell>
          <cell r="I3546">
            <v>0</v>
          </cell>
          <cell r="J3546">
            <v>45322</v>
          </cell>
          <cell r="K3546" t="str">
            <v>China</v>
          </cell>
        </row>
        <row r="3547">
          <cell r="A3547" t="str">
            <v>5415ABD-LH 3/4</v>
          </cell>
          <cell r="B3547" t="str">
            <v>VIR C</v>
          </cell>
          <cell r="C3547" t="str">
            <v>N</v>
          </cell>
          <cell r="D3547" t="str">
            <v>LEVER HANDLE 3/4 - 1</v>
          </cell>
          <cell r="E3547" t="str">
            <v>670779730028</v>
          </cell>
          <cell r="F3547" t="str">
            <v>NCAC</v>
          </cell>
          <cell r="H3547">
            <v>5.05</v>
          </cell>
          <cell r="I3547">
            <v>0</v>
          </cell>
          <cell r="J3547">
            <v>45322</v>
          </cell>
          <cell r="K3547" t="str">
            <v>China</v>
          </cell>
        </row>
        <row r="3548">
          <cell r="A3548" t="str">
            <v>5415AB-LH 1/2</v>
          </cell>
          <cell r="B3548" t="str">
            <v>VIR C</v>
          </cell>
          <cell r="C3548" t="str">
            <v>N</v>
          </cell>
          <cell r="D3548" t="str">
            <v>LEVER HANDLE 1/2</v>
          </cell>
          <cell r="E3548" t="str">
            <v>670779729978</v>
          </cell>
          <cell r="F3548" t="str">
            <v>NCAC</v>
          </cell>
          <cell r="H3548">
            <v>2.41</v>
          </cell>
          <cell r="I3548">
            <v>0</v>
          </cell>
          <cell r="J3548">
            <v>45322</v>
          </cell>
          <cell r="K3548" t="str">
            <v>China</v>
          </cell>
        </row>
        <row r="3549">
          <cell r="A3549" t="str">
            <v>5415AB-LH 1-1/4</v>
          </cell>
          <cell r="B3549" t="str">
            <v>VIR C</v>
          </cell>
          <cell r="C3549" t="str">
            <v>N</v>
          </cell>
          <cell r="D3549" t="str">
            <v>LEVER HANDLE 1-1/4 - 1-1/2</v>
          </cell>
          <cell r="E3549" t="str">
            <v>670779729992</v>
          </cell>
          <cell r="F3549" t="str">
            <v>NCAC</v>
          </cell>
          <cell r="H3549">
            <v>7.66</v>
          </cell>
          <cell r="I3549">
            <v>0</v>
          </cell>
          <cell r="J3549">
            <v>45322</v>
          </cell>
          <cell r="K3549" t="str">
            <v>China</v>
          </cell>
        </row>
        <row r="3550">
          <cell r="A3550" t="str">
            <v>5415AB-LH 2</v>
          </cell>
          <cell r="B3550" t="str">
            <v>VIR C</v>
          </cell>
          <cell r="C3550" t="str">
            <v>N</v>
          </cell>
          <cell r="D3550" t="str">
            <v>LEVER HANDLE 2</v>
          </cell>
          <cell r="E3550" t="str">
            <v>670779730004</v>
          </cell>
          <cell r="F3550" t="str">
            <v>NCAC</v>
          </cell>
          <cell r="H3550">
            <v>7.89</v>
          </cell>
          <cell r="I3550">
            <v>0</v>
          </cell>
          <cell r="J3550">
            <v>45322</v>
          </cell>
          <cell r="K3550" t="str">
            <v>China</v>
          </cell>
        </row>
        <row r="3551">
          <cell r="A3551" t="str">
            <v>5415AB-LH 3/4</v>
          </cell>
          <cell r="B3551" t="str">
            <v>VIR C</v>
          </cell>
          <cell r="C3551" t="str">
            <v>N</v>
          </cell>
          <cell r="D3551" t="str">
            <v>LEVER HANDLE 3/4 - 1</v>
          </cell>
          <cell r="E3551" t="str">
            <v>670779729985</v>
          </cell>
          <cell r="F3551" t="str">
            <v>NCAC</v>
          </cell>
          <cell r="H3551">
            <v>5.05</v>
          </cell>
          <cell r="I3551">
            <v>0</v>
          </cell>
          <cell r="J3551">
            <v>45322</v>
          </cell>
          <cell r="K3551" t="str">
            <v>China</v>
          </cell>
        </row>
        <row r="3552">
          <cell r="A3552" t="str">
            <v>5415AB-WH 1/2</v>
          </cell>
          <cell r="B3552" t="str">
            <v>VIR C</v>
          </cell>
          <cell r="C3552" t="str">
            <v>N</v>
          </cell>
          <cell r="D3552" t="str">
            <v>WING HANDLE 5415AB 1/2</v>
          </cell>
          <cell r="E3552" t="str">
            <v>670779718224</v>
          </cell>
          <cell r="F3552" t="str">
            <v>NCAC</v>
          </cell>
          <cell r="H3552">
            <v>7.66</v>
          </cell>
          <cell r="I3552">
            <v>1000</v>
          </cell>
          <cell r="J3552">
            <v>43419</v>
          </cell>
          <cell r="K3552" t="str">
            <v>China</v>
          </cell>
          <cell r="M3552" t="str">
            <v>0</v>
          </cell>
        </row>
        <row r="3553">
          <cell r="A3553" t="str">
            <v>5415AB-WH 1-1/4</v>
          </cell>
          <cell r="B3553" t="str">
            <v>VIR C</v>
          </cell>
          <cell r="C3553" t="str">
            <v>N</v>
          </cell>
          <cell r="D3553" t="str">
            <v>WING HANDLE 5415AB 11/4 - 11/2</v>
          </cell>
          <cell r="E3553" t="str">
            <v>670779718248</v>
          </cell>
          <cell r="F3553" t="str">
            <v>NCAC</v>
          </cell>
          <cell r="H3553">
            <v>7.66</v>
          </cell>
          <cell r="I3553">
            <v>426</v>
          </cell>
          <cell r="J3553">
            <v>43419</v>
          </cell>
          <cell r="K3553" t="str">
            <v>China</v>
          </cell>
          <cell r="L3553" t="str">
            <v>500</v>
          </cell>
          <cell r="M3553" t="str">
            <v>0</v>
          </cell>
        </row>
        <row r="3554">
          <cell r="A3554" t="str">
            <v>5415AB-WH 2</v>
          </cell>
          <cell r="B3554" t="str">
            <v>VIR C</v>
          </cell>
          <cell r="C3554" t="str">
            <v>N</v>
          </cell>
          <cell r="D3554" t="str">
            <v>WING HANDLE 5415AB 2</v>
          </cell>
          <cell r="E3554" t="str">
            <v>670779718255</v>
          </cell>
          <cell r="F3554" t="str">
            <v>NCAC</v>
          </cell>
          <cell r="H3554">
            <v>9.57</v>
          </cell>
          <cell r="I3554">
            <v>293</v>
          </cell>
          <cell r="J3554">
            <v>43419</v>
          </cell>
          <cell r="K3554" t="str">
            <v>China</v>
          </cell>
          <cell r="M3554" t="str">
            <v>0</v>
          </cell>
        </row>
        <row r="3555">
          <cell r="A3555" t="str">
            <v>5415AB-WH 3/4</v>
          </cell>
          <cell r="B3555" t="str">
            <v>VIR C</v>
          </cell>
          <cell r="C3555" t="str">
            <v>N</v>
          </cell>
          <cell r="D3555" t="str">
            <v>WING HANDLE 5415AB 3/4 - 1</v>
          </cell>
          <cell r="E3555" t="str">
            <v>670779718231</v>
          </cell>
          <cell r="F3555" t="str">
            <v>NCAC</v>
          </cell>
          <cell r="H3555">
            <v>7.66</v>
          </cell>
          <cell r="I3555">
            <v>100</v>
          </cell>
          <cell r="J3555">
            <v>43419</v>
          </cell>
          <cell r="K3555" t="str">
            <v>China</v>
          </cell>
          <cell r="L3555" t="str">
            <v>1000</v>
          </cell>
          <cell r="M3555" t="str">
            <v>0</v>
          </cell>
        </row>
        <row r="3556">
          <cell r="A3556" t="str">
            <v>5416AB-LH 1/2</v>
          </cell>
          <cell r="B3556" t="str">
            <v>VIR C</v>
          </cell>
          <cell r="C3556" t="str">
            <v>N</v>
          </cell>
          <cell r="D3556" t="str">
            <v>LEVER HANDLE 1/2</v>
          </cell>
          <cell r="E3556" t="str">
            <v>670779730059</v>
          </cell>
          <cell r="F3556" t="str">
            <v>NCAC</v>
          </cell>
          <cell r="H3556">
            <v>2.41</v>
          </cell>
          <cell r="I3556">
            <v>0</v>
          </cell>
          <cell r="J3556">
            <v>45322</v>
          </cell>
          <cell r="K3556" t="str">
            <v>China</v>
          </cell>
        </row>
        <row r="3557">
          <cell r="A3557" t="str">
            <v>5416AB-LH 3/4</v>
          </cell>
          <cell r="B3557" t="str">
            <v>VIR C</v>
          </cell>
          <cell r="C3557" t="str">
            <v>N</v>
          </cell>
          <cell r="D3557" t="str">
            <v>LEVER HANDLE 3/4 - 1</v>
          </cell>
          <cell r="E3557" t="str">
            <v>670779730066</v>
          </cell>
          <cell r="F3557" t="str">
            <v>NCAC</v>
          </cell>
          <cell r="H3557">
            <v>5.05</v>
          </cell>
          <cell r="I3557">
            <v>0</v>
          </cell>
          <cell r="J3557">
            <v>45322</v>
          </cell>
          <cell r="K3557" t="str">
            <v>China</v>
          </cell>
        </row>
        <row r="3558">
          <cell r="A3558" t="str">
            <v>5417AB-LH 1/2</v>
          </cell>
          <cell r="B3558" t="str">
            <v>VIR C</v>
          </cell>
          <cell r="C3558" t="str">
            <v>N</v>
          </cell>
          <cell r="D3558" t="str">
            <v>LEVER HANDLE 1/2</v>
          </cell>
          <cell r="E3558" t="str">
            <v>670779730073</v>
          </cell>
          <cell r="F3558" t="str">
            <v>NCAC</v>
          </cell>
          <cell r="H3558">
            <v>2.41</v>
          </cell>
          <cell r="I3558">
            <v>0</v>
          </cell>
          <cell r="J3558">
            <v>45322</v>
          </cell>
          <cell r="K3558" t="str">
            <v>China</v>
          </cell>
        </row>
        <row r="3559">
          <cell r="A3559" t="str">
            <v>5417AB-LH 3/4</v>
          </cell>
          <cell r="B3559" t="str">
            <v>VIR C</v>
          </cell>
          <cell r="C3559" t="str">
            <v>N</v>
          </cell>
          <cell r="D3559" t="str">
            <v>LEVER HANDLE 3/4 - 1</v>
          </cell>
          <cell r="E3559" t="str">
            <v>670779730080</v>
          </cell>
          <cell r="F3559" t="str">
            <v>NCAC</v>
          </cell>
          <cell r="H3559">
            <v>5.05</v>
          </cell>
          <cell r="I3559">
            <v>0</v>
          </cell>
          <cell r="J3559">
            <v>45322</v>
          </cell>
          <cell r="K3559" t="str">
            <v>China</v>
          </cell>
        </row>
        <row r="3560">
          <cell r="A3560" t="str">
            <v>5418AB-LH 1/2</v>
          </cell>
          <cell r="B3560" t="str">
            <v>VIR C</v>
          </cell>
          <cell r="C3560" t="str">
            <v>N</v>
          </cell>
          <cell r="D3560" t="str">
            <v>LEVER HANDLE 1/2</v>
          </cell>
          <cell r="E3560" t="str">
            <v>670779730097</v>
          </cell>
          <cell r="F3560" t="str">
            <v>NCAC</v>
          </cell>
          <cell r="H3560">
            <v>2.41</v>
          </cell>
          <cell r="I3560">
            <v>0</v>
          </cell>
          <cell r="J3560">
            <v>45322</v>
          </cell>
          <cell r="K3560" t="str">
            <v>China</v>
          </cell>
        </row>
        <row r="3561">
          <cell r="A3561" t="str">
            <v>5418AB-LH 3/4</v>
          </cell>
          <cell r="B3561" t="str">
            <v>VIR C</v>
          </cell>
          <cell r="C3561" t="str">
            <v>N</v>
          </cell>
          <cell r="D3561" t="str">
            <v>LEVER HANDLE 3/4 - 1</v>
          </cell>
          <cell r="E3561" t="str">
            <v>670779730103</v>
          </cell>
          <cell r="F3561" t="str">
            <v>NCAC</v>
          </cell>
          <cell r="H3561">
            <v>5.05</v>
          </cell>
          <cell r="I3561">
            <v>0</v>
          </cell>
          <cell r="J3561">
            <v>45322</v>
          </cell>
          <cell r="K3561" t="str">
            <v>China</v>
          </cell>
        </row>
        <row r="3562">
          <cell r="A3562" t="str">
            <v>5592/95F-CH 1</v>
          </cell>
          <cell r="B3562" t="str">
            <v>VIR 1</v>
          </cell>
          <cell r="C3562" t="str">
            <v>N</v>
          </cell>
          <cell r="D3562" t="str">
            <v>CUSTOM LEVER HANDLE 1 -  1-1/4</v>
          </cell>
          <cell r="E3562" t="str">
            <v>670779556062</v>
          </cell>
          <cell r="F3562" t="str">
            <v>NCAC</v>
          </cell>
          <cell r="H3562">
            <v>1.33</v>
          </cell>
          <cell r="I3562">
            <v>0</v>
          </cell>
          <cell r="J3562">
            <v>40476</v>
          </cell>
          <cell r="K3562" t="str">
            <v>Italy</v>
          </cell>
          <cell r="L3562" t="str">
            <v>0</v>
          </cell>
          <cell r="M3562" t="str">
            <v>0</v>
          </cell>
        </row>
        <row r="3563">
          <cell r="A3563" t="str">
            <v>5592/95F-CH 1/2</v>
          </cell>
          <cell r="B3563" t="str">
            <v>VIR 1</v>
          </cell>
          <cell r="C3563" t="str">
            <v>N</v>
          </cell>
          <cell r="D3563" t="str">
            <v>CUSTOM LEVER HANDLE 1/2 -  3/4</v>
          </cell>
          <cell r="E3563" t="str">
            <v>670779556048</v>
          </cell>
          <cell r="F3563" t="str">
            <v>NCAC</v>
          </cell>
          <cell r="H3563">
            <v>1.33</v>
          </cell>
          <cell r="I3563">
            <v>0</v>
          </cell>
          <cell r="J3563">
            <v>40476</v>
          </cell>
          <cell r="K3563" t="str">
            <v>Italy</v>
          </cell>
          <cell r="L3563" t="str">
            <v>0</v>
          </cell>
          <cell r="M3563" t="str">
            <v>0</v>
          </cell>
        </row>
        <row r="3564">
          <cell r="A3564" t="str">
            <v>5592/95F-ES 1</v>
          </cell>
          <cell r="B3564" t="str">
            <v>VIR C</v>
          </cell>
          <cell r="C3564" t="str">
            <v>N</v>
          </cell>
          <cell r="D3564" t="str">
            <v>ExtStem 5592/95 1 - 1-1/4 &amp;</v>
          </cell>
          <cell r="E3564" t="str">
            <v>670779708430</v>
          </cell>
          <cell r="F3564" t="str">
            <v>NCAC</v>
          </cell>
          <cell r="H3564">
            <v>24.65</v>
          </cell>
          <cell r="I3564">
            <v>898</v>
          </cell>
          <cell r="J3564">
            <v>41555</v>
          </cell>
          <cell r="K3564" t="str">
            <v>China</v>
          </cell>
          <cell r="L3564" t="str">
            <v>200</v>
          </cell>
          <cell r="M3564" t="str">
            <v>0</v>
          </cell>
        </row>
        <row r="3565">
          <cell r="A3565" t="str">
            <v>5592/95F-ES 1/2</v>
          </cell>
          <cell r="B3565" t="str">
            <v>VIR C</v>
          </cell>
          <cell r="C3565" t="str">
            <v>N</v>
          </cell>
          <cell r="D3565" t="str">
            <v>ExtStem 5592/95 1/2 - 3/4 &amp;</v>
          </cell>
          <cell r="E3565" t="str">
            <v>670779708423</v>
          </cell>
          <cell r="F3565" t="str">
            <v>NCAC</v>
          </cell>
          <cell r="H3565">
            <v>20.69</v>
          </cell>
          <cell r="I3565">
            <v>1405</v>
          </cell>
          <cell r="J3565">
            <v>41555</v>
          </cell>
          <cell r="K3565" t="str">
            <v>China</v>
          </cell>
          <cell r="L3565" t="str">
            <v>300</v>
          </cell>
          <cell r="M3565" t="str">
            <v>0</v>
          </cell>
        </row>
        <row r="3566">
          <cell r="A3566" t="str">
            <v>5592/95F-ES 1/4</v>
          </cell>
          <cell r="B3566" t="str">
            <v>VIR C</v>
          </cell>
          <cell r="C3566" t="str">
            <v>N</v>
          </cell>
          <cell r="D3566" t="str">
            <v>ExtStem 5592/95 1/4 - 3/8 &amp;</v>
          </cell>
          <cell r="E3566" t="str">
            <v>670779710952</v>
          </cell>
          <cell r="F3566" t="str">
            <v>NCAC</v>
          </cell>
          <cell r="H3566">
            <v>20.69</v>
          </cell>
          <cell r="I3566">
            <v>1561</v>
          </cell>
          <cell r="J3566">
            <v>41957</v>
          </cell>
          <cell r="K3566" t="str">
            <v>China</v>
          </cell>
          <cell r="L3566" t="str">
            <v>400</v>
          </cell>
          <cell r="M3566" t="str">
            <v>0</v>
          </cell>
        </row>
        <row r="3567">
          <cell r="A3567" t="str">
            <v>5592/95F-ES 1-1/2</v>
          </cell>
          <cell r="B3567" t="str">
            <v>VIR C</v>
          </cell>
          <cell r="C3567" t="str">
            <v>N</v>
          </cell>
          <cell r="D3567" t="str">
            <v xml:space="preserve">ExtStem 5592/95 1-1/2 - 2 &amp;			</v>
          </cell>
          <cell r="E3567" t="str">
            <v>670779708447</v>
          </cell>
          <cell r="F3567" t="str">
            <v>NCAC</v>
          </cell>
          <cell r="H3567">
            <v>30.56</v>
          </cell>
          <cell r="I3567">
            <v>900</v>
          </cell>
          <cell r="J3567">
            <v>41555</v>
          </cell>
          <cell r="K3567" t="str">
            <v>China</v>
          </cell>
          <cell r="L3567" t="str">
            <v>100</v>
          </cell>
          <cell r="M3567" t="str">
            <v>0</v>
          </cell>
        </row>
        <row r="3568">
          <cell r="A3568" t="str">
            <v>5592/95F-ES 2-1/2</v>
          </cell>
          <cell r="B3568" t="str">
            <v>VIR C</v>
          </cell>
          <cell r="C3568" t="str">
            <v>N</v>
          </cell>
          <cell r="D3568" t="str">
            <v>ExtStem 5592/95 2-1/2 - 4</v>
          </cell>
          <cell r="E3568" t="str">
            <v>670779712178</v>
          </cell>
          <cell r="F3568" t="str">
            <v>NCAC</v>
          </cell>
          <cell r="H3568">
            <v>59.13</v>
          </cell>
          <cell r="I3568">
            <v>641</v>
          </cell>
          <cell r="J3568">
            <v>42514</v>
          </cell>
          <cell r="K3568" t="str">
            <v>China</v>
          </cell>
          <cell r="L3568" t="str">
            <v>100</v>
          </cell>
          <cell r="M3568" t="str">
            <v>0</v>
          </cell>
        </row>
        <row r="3569">
          <cell r="A3569" t="str">
            <v>5592/95F-LHS-C 1</v>
          </cell>
          <cell r="B3569" t="str">
            <v>VIR C</v>
          </cell>
          <cell r="C3569" t="str">
            <v>N</v>
          </cell>
          <cell r="D3569" t="str">
            <v>LEVER HANDLE/NUT KIT 1 - 1 1/4</v>
          </cell>
          <cell r="F3569" t="str">
            <v>NCAC</v>
          </cell>
          <cell r="H3569">
            <v>2.41</v>
          </cell>
          <cell r="I3569">
            <v>0</v>
          </cell>
          <cell r="J3569">
            <v>40570</v>
          </cell>
          <cell r="K3569" t="str">
            <v>China</v>
          </cell>
          <cell r="L3569" t="str">
            <v>240</v>
          </cell>
          <cell r="M3569" t="str">
            <v>0</v>
          </cell>
        </row>
        <row r="3570">
          <cell r="A3570" t="str">
            <v>5592/95F-LHS-C 1/2</v>
          </cell>
          <cell r="B3570" t="str">
            <v>VIR C</v>
          </cell>
          <cell r="C3570" t="str">
            <v>N</v>
          </cell>
          <cell r="D3570" t="str">
            <v>LEVER HANDLE/NUT KIT 1/2 -3/4</v>
          </cell>
          <cell r="F3570" t="str">
            <v>NCAC</v>
          </cell>
          <cell r="H3570">
            <v>1.93</v>
          </cell>
          <cell r="I3570">
            <v>0</v>
          </cell>
          <cell r="J3570">
            <v>40570</v>
          </cell>
          <cell r="K3570" t="str">
            <v>China</v>
          </cell>
          <cell r="L3570" t="str">
            <v>350</v>
          </cell>
          <cell r="M3570" t="str">
            <v>0</v>
          </cell>
        </row>
        <row r="3571">
          <cell r="A3571" t="str">
            <v>5592/95F-LHS-C 1-1/2</v>
          </cell>
          <cell r="B3571" t="str">
            <v>VIR C</v>
          </cell>
          <cell r="C3571" t="str">
            <v>N</v>
          </cell>
          <cell r="D3571" t="str">
            <v>LEVER HANDLE/NUT KIT 1-1/2 - 2</v>
          </cell>
          <cell r="F3571" t="str">
            <v>NCAC</v>
          </cell>
          <cell r="H3571">
            <v>3.36</v>
          </cell>
          <cell r="I3571">
            <v>0</v>
          </cell>
          <cell r="J3571">
            <v>40570</v>
          </cell>
          <cell r="K3571" t="str">
            <v>China</v>
          </cell>
          <cell r="L3571" t="str">
            <v>150</v>
          </cell>
          <cell r="M3571" t="str">
            <v>0</v>
          </cell>
        </row>
        <row r="3572">
          <cell r="A3572" t="str">
            <v>5592/95F-SSHN 1</v>
          </cell>
          <cell r="B3572" t="str">
            <v>VIR C</v>
          </cell>
          <cell r="C3572" t="str">
            <v>N</v>
          </cell>
          <cell r="D3572" t="str">
            <v>SS HANDLE NUT 1 -1-1/4</v>
          </cell>
          <cell r="E3572" t="str">
            <v>670779713724</v>
          </cell>
          <cell r="F3572" t="str">
            <v>NCAC</v>
          </cell>
          <cell r="H3572">
            <v>2.88</v>
          </cell>
          <cell r="I3572">
            <v>15</v>
          </cell>
          <cell r="J3572">
            <v>42776</v>
          </cell>
          <cell r="K3572" t="str">
            <v>China</v>
          </cell>
          <cell r="L3572" t="str">
            <v>1</v>
          </cell>
        </row>
        <row r="3573">
          <cell r="A3573" t="str">
            <v>5592/95F-SSHN 1/2</v>
          </cell>
          <cell r="B3573" t="str">
            <v>VIR C</v>
          </cell>
          <cell r="C3573" t="str">
            <v>N</v>
          </cell>
          <cell r="D3573" t="str">
            <v>SS HANDLE NUT 1/2 - 3/4</v>
          </cell>
          <cell r="E3573" t="str">
            <v>670779713717</v>
          </cell>
          <cell r="F3573" t="str">
            <v>NCAC</v>
          </cell>
          <cell r="H3573">
            <v>1.93</v>
          </cell>
          <cell r="I3573">
            <v>0</v>
          </cell>
          <cell r="J3573">
            <v>42776</v>
          </cell>
          <cell r="K3573" t="str">
            <v>China</v>
          </cell>
          <cell r="L3573" t="str">
            <v>1</v>
          </cell>
        </row>
        <row r="3574">
          <cell r="A3574" t="str">
            <v>5592/95F-SSHN 1/4</v>
          </cell>
          <cell r="B3574" t="str">
            <v>VIR C</v>
          </cell>
          <cell r="C3574" t="str">
            <v>N</v>
          </cell>
          <cell r="D3574" t="str">
            <v>SS HANDLE NUT 1/4</v>
          </cell>
          <cell r="E3574" t="str">
            <v>670779713700</v>
          </cell>
          <cell r="F3574" t="str">
            <v>NCAC</v>
          </cell>
          <cell r="H3574">
            <v>1.93</v>
          </cell>
          <cell r="I3574">
            <v>0</v>
          </cell>
          <cell r="J3574">
            <v>42776</v>
          </cell>
          <cell r="K3574" t="str">
            <v>China</v>
          </cell>
          <cell r="L3574" t="str">
            <v>1</v>
          </cell>
        </row>
        <row r="3575">
          <cell r="A3575" t="str">
            <v>5592/95F-SSHN 1-1/2</v>
          </cell>
          <cell r="B3575" t="str">
            <v>VIR C</v>
          </cell>
          <cell r="C3575" t="str">
            <v>N</v>
          </cell>
          <cell r="D3575" t="str">
            <v>SS HANDLE NUT 1-1/2 - 2</v>
          </cell>
          <cell r="E3575" t="str">
            <v>670779713731</v>
          </cell>
          <cell r="F3575" t="str">
            <v>NCAC</v>
          </cell>
          <cell r="H3575">
            <v>3.83</v>
          </cell>
          <cell r="I3575">
            <v>0</v>
          </cell>
          <cell r="J3575">
            <v>42776</v>
          </cell>
          <cell r="K3575" t="str">
            <v>China</v>
          </cell>
          <cell r="L3575" t="str">
            <v>1</v>
          </cell>
        </row>
        <row r="3576">
          <cell r="A3576" t="str">
            <v>5592/95F-SSHN 2-1/2</v>
          </cell>
          <cell r="B3576" t="str">
            <v>VIR C</v>
          </cell>
          <cell r="C3576" t="str">
            <v>N</v>
          </cell>
          <cell r="D3576" t="str">
            <v>SS HANDLE NUT 2-1/2</v>
          </cell>
          <cell r="E3576" t="str">
            <v>670779713748</v>
          </cell>
          <cell r="F3576" t="str">
            <v>NCAC</v>
          </cell>
          <cell r="H3576">
            <v>9.57</v>
          </cell>
          <cell r="I3576">
            <v>0</v>
          </cell>
          <cell r="J3576">
            <v>42776</v>
          </cell>
          <cell r="K3576" t="str">
            <v>China</v>
          </cell>
          <cell r="L3576" t="str">
            <v>1</v>
          </cell>
        </row>
        <row r="3577">
          <cell r="A3577" t="str">
            <v>5592/95F-SSLH 1</v>
          </cell>
          <cell r="B3577" t="str">
            <v>VIR C</v>
          </cell>
          <cell r="C3577" t="str">
            <v>N</v>
          </cell>
          <cell r="D3577" t="str">
            <v>SS LEVER HANDLE 5592/95F 1 - 1</v>
          </cell>
          <cell r="E3577" t="str">
            <v>670779728308</v>
          </cell>
          <cell r="F3577" t="str">
            <v>NCAC</v>
          </cell>
          <cell r="H3577">
            <v>26.79</v>
          </cell>
          <cell r="I3577">
            <v>0</v>
          </cell>
          <cell r="J3577">
            <v>45119</v>
          </cell>
          <cell r="K3577" t="str">
            <v>China</v>
          </cell>
          <cell r="L3577" t="str">
            <v>1</v>
          </cell>
        </row>
        <row r="3578">
          <cell r="A3578" t="str">
            <v>5592/95F-SSLH 1/2</v>
          </cell>
          <cell r="B3578" t="str">
            <v>VIR C</v>
          </cell>
          <cell r="C3578" t="str">
            <v>N</v>
          </cell>
          <cell r="D3578" t="str">
            <v>SS LEVER HANDLE 5592/95F 1/2-3</v>
          </cell>
          <cell r="E3578" t="str">
            <v>670779728292</v>
          </cell>
          <cell r="F3578" t="str">
            <v>NCAC</v>
          </cell>
          <cell r="H3578">
            <v>17.23</v>
          </cell>
          <cell r="I3578">
            <v>0</v>
          </cell>
          <cell r="J3578">
            <v>45119</v>
          </cell>
          <cell r="K3578" t="str">
            <v>China</v>
          </cell>
          <cell r="L3578" t="str">
            <v>1</v>
          </cell>
        </row>
        <row r="3579">
          <cell r="A3579" t="str">
            <v>5592/95F-SSLH 1/4</v>
          </cell>
          <cell r="B3579" t="str">
            <v>VIR C</v>
          </cell>
          <cell r="C3579" t="str">
            <v>N</v>
          </cell>
          <cell r="D3579" t="str">
            <v>SS LEVER HANDLE 5592/95F 1/4-3</v>
          </cell>
          <cell r="E3579" t="str">
            <v>670779728285</v>
          </cell>
          <cell r="F3579" t="str">
            <v>NCAC</v>
          </cell>
          <cell r="H3579">
            <v>11.48</v>
          </cell>
          <cell r="I3579">
            <v>0</v>
          </cell>
          <cell r="J3579">
            <v>45119</v>
          </cell>
          <cell r="K3579" t="str">
            <v>China</v>
          </cell>
          <cell r="L3579" t="str">
            <v>1</v>
          </cell>
        </row>
        <row r="3580">
          <cell r="A3580" t="str">
            <v>5592/95F-SSLH 1-1/2</v>
          </cell>
          <cell r="B3580" t="str">
            <v>VIR C</v>
          </cell>
          <cell r="C3580" t="str">
            <v>N</v>
          </cell>
          <cell r="D3580" t="str">
            <v>SS LEVER HANDLE 5592/95F 1 - 1</v>
          </cell>
          <cell r="E3580" t="str">
            <v>670779728315</v>
          </cell>
          <cell r="F3580" t="str">
            <v>NCAC</v>
          </cell>
          <cell r="H3580">
            <v>15.85</v>
          </cell>
          <cell r="I3580">
            <v>0</v>
          </cell>
          <cell r="J3580">
            <v>45119</v>
          </cell>
          <cell r="K3580" t="str">
            <v>China</v>
          </cell>
          <cell r="L3580" t="str">
            <v>1</v>
          </cell>
          <cell r="M3580" t="str">
            <v>0.28</v>
          </cell>
        </row>
        <row r="3581">
          <cell r="A3581" t="str">
            <v>5592/95F-SSLH 2-1/2</v>
          </cell>
          <cell r="B3581" t="str">
            <v>VIR C</v>
          </cell>
          <cell r="C3581" t="str">
            <v>N</v>
          </cell>
          <cell r="D3581" t="str">
            <v>SS LEVER HANDLE 5592/95F 2-1/2</v>
          </cell>
          <cell r="E3581" t="str">
            <v>670779728322</v>
          </cell>
          <cell r="F3581" t="str">
            <v>NCAC</v>
          </cell>
          <cell r="H3581">
            <v>57.4</v>
          </cell>
          <cell r="I3581">
            <v>0</v>
          </cell>
          <cell r="J3581">
            <v>45119</v>
          </cell>
          <cell r="K3581" t="str">
            <v>China</v>
          </cell>
          <cell r="L3581" t="str">
            <v>1</v>
          </cell>
          <cell r="M3581" t="str">
            <v>0</v>
          </cell>
        </row>
        <row r="3582">
          <cell r="A3582" t="str">
            <v>5592/95F-SSWH 1</v>
          </cell>
          <cell r="B3582" t="str">
            <v>VIR C</v>
          </cell>
          <cell r="C3582" t="str">
            <v>N</v>
          </cell>
          <cell r="D3582" t="str">
            <v>SS WING HANDLE 5592/95F 1 - 1-</v>
          </cell>
          <cell r="E3582" t="str">
            <v>670779713779</v>
          </cell>
          <cell r="F3582" t="str">
            <v>NCAC</v>
          </cell>
          <cell r="H3582">
            <v>26.79</v>
          </cell>
          <cell r="I3582">
            <v>0</v>
          </cell>
          <cell r="J3582">
            <v>42775</v>
          </cell>
          <cell r="K3582" t="str">
            <v>China</v>
          </cell>
          <cell r="L3582" t="str">
            <v>1</v>
          </cell>
        </row>
        <row r="3583">
          <cell r="A3583" t="str">
            <v>5592/95F-SSWH 1/2</v>
          </cell>
          <cell r="B3583" t="str">
            <v>VIR C</v>
          </cell>
          <cell r="C3583" t="str">
            <v>N</v>
          </cell>
          <cell r="D3583" t="str">
            <v>SS WING HANDLE 5592/95F 1/2-3/</v>
          </cell>
          <cell r="E3583" t="str">
            <v>670779713762</v>
          </cell>
          <cell r="F3583" t="str">
            <v>NCAC</v>
          </cell>
          <cell r="H3583">
            <v>17.23</v>
          </cell>
          <cell r="I3583">
            <v>0</v>
          </cell>
          <cell r="J3583">
            <v>42775</v>
          </cell>
          <cell r="K3583" t="str">
            <v>China</v>
          </cell>
          <cell r="L3583" t="str">
            <v>1</v>
          </cell>
        </row>
        <row r="3584">
          <cell r="A3584" t="str">
            <v>5592/95F-SSWH 1/4</v>
          </cell>
          <cell r="B3584" t="str">
            <v>VIR C</v>
          </cell>
          <cell r="C3584" t="str">
            <v>N</v>
          </cell>
          <cell r="D3584" t="str">
            <v>SS WING HANDLE 5592/95F 1/4</v>
          </cell>
          <cell r="E3584" t="str">
            <v>670779713755</v>
          </cell>
          <cell r="F3584" t="str">
            <v>NCAC</v>
          </cell>
          <cell r="H3584">
            <v>11.48</v>
          </cell>
          <cell r="I3584">
            <v>0</v>
          </cell>
          <cell r="J3584">
            <v>42775</v>
          </cell>
          <cell r="K3584" t="str">
            <v>China</v>
          </cell>
          <cell r="L3584" t="str">
            <v>1</v>
          </cell>
        </row>
        <row r="3585">
          <cell r="A3585" t="str">
            <v>5592/95F-WH 1</v>
          </cell>
          <cell r="B3585" t="str">
            <v>VIR C</v>
          </cell>
          <cell r="C3585" t="str">
            <v>N</v>
          </cell>
          <cell r="D3585" t="str">
            <v>WING HANDLE 5592/95F 1 - 1-1/4</v>
          </cell>
          <cell r="E3585" t="str">
            <v>670779713809</v>
          </cell>
          <cell r="F3585" t="str">
            <v>NCAC</v>
          </cell>
          <cell r="H3585">
            <v>22.97</v>
          </cell>
          <cell r="I3585">
            <v>0</v>
          </cell>
          <cell r="J3585">
            <v>42775</v>
          </cell>
          <cell r="K3585" t="str">
            <v>China</v>
          </cell>
          <cell r="L3585" t="str">
            <v>1</v>
          </cell>
        </row>
        <row r="3586">
          <cell r="A3586" t="str">
            <v>5592/95F-WH 1/2</v>
          </cell>
          <cell r="B3586" t="str">
            <v>VIR C</v>
          </cell>
          <cell r="C3586" t="str">
            <v>N</v>
          </cell>
          <cell r="D3586" t="str">
            <v>WING HANDLE 5592/95F 1/2-3/4</v>
          </cell>
          <cell r="E3586" t="str">
            <v>670779713793</v>
          </cell>
          <cell r="F3586" t="str">
            <v>NCAC</v>
          </cell>
          <cell r="H3586">
            <v>13.4</v>
          </cell>
          <cell r="I3586">
            <v>0</v>
          </cell>
          <cell r="J3586">
            <v>42775</v>
          </cell>
          <cell r="K3586" t="str">
            <v>China</v>
          </cell>
          <cell r="L3586" t="str">
            <v>1</v>
          </cell>
        </row>
        <row r="3587">
          <cell r="A3587" t="str">
            <v>5592/95F-WH 1/4</v>
          </cell>
          <cell r="B3587" t="str">
            <v>VIR C</v>
          </cell>
          <cell r="C3587" t="str">
            <v>N</v>
          </cell>
          <cell r="D3587" t="str">
            <v>WING HANDLE 5592/95F 1/4</v>
          </cell>
          <cell r="E3587" t="str">
            <v>670779713786</v>
          </cell>
          <cell r="F3587" t="str">
            <v>NCAC</v>
          </cell>
          <cell r="H3587">
            <v>9.57</v>
          </cell>
          <cell r="I3587">
            <v>0</v>
          </cell>
          <cell r="J3587">
            <v>42775</v>
          </cell>
          <cell r="K3587" t="str">
            <v>China</v>
          </cell>
          <cell r="L3587" t="str">
            <v>1</v>
          </cell>
        </row>
        <row r="3588">
          <cell r="A3588" t="str">
            <v>5592/95F-WHS-C 1</v>
          </cell>
          <cell r="B3588" t="str">
            <v>VIR C</v>
          </cell>
          <cell r="C3588" t="str">
            <v>N</v>
          </cell>
          <cell r="D3588" t="str">
            <v>WING HNDL KIT GENERIC 1 - 11/4</v>
          </cell>
          <cell r="E3588" t="str">
            <v>670779711249</v>
          </cell>
          <cell r="F3588" t="str">
            <v>NCAC</v>
          </cell>
          <cell r="H3588">
            <v>3.36</v>
          </cell>
          <cell r="I3588">
            <v>1683</v>
          </cell>
          <cell r="J3588">
            <v>40570</v>
          </cell>
          <cell r="K3588" t="str">
            <v>China</v>
          </cell>
          <cell r="L3588" t="str">
            <v>160</v>
          </cell>
          <cell r="M3588" t="str">
            <v>0</v>
          </cell>
        </row>
        <row r="3589">
          <cell r="A3589" t="str">
            <v>5592/95F-WHS-C 1/2</v>
          </cell>
          <cell r="B3589" t="str">
            <v>VIR C</v>
          </cell>
          <cell r="C3589" t="str">
            <v>N</v>
          </cell>
          <cell r="D3589" t="str">
            <v>WING HNDL KIT GENERIC 1/2- 3/4</v>
          </cell>
          <cell r="E3589" t="str">
            <v>670779711232</v>
          </cell>
          <cell r="F3589" t="str">
            <v>NCAC</v>
          </cell>
          <cell r="H3589">
            <v>2.41</v>
          </cell>
          <cell r="I3589">
            <v>870</v>
          </cell>
          <cell r="J3589">
            <v>40570</v>
          </cell>
          <cell r="K3589" t="str">
            <v>China</v>
          </cell>
          <cell r="L3589" t="str">
            <v>240</v>
          </cell>
          <cell r="M3589" t="str">
            <v>0</v>
          </cell>
        </row>
        <row r="3590">
          <cell r="A3590" t="str">
            <v>5592/95F-WHS-C 1-1/2</v>
          </cell>
          <cell r="B3590" t="str">
            <v>VIR C</v>
          </cell>
          <cell r="C3590" t="str">
            <v>N</v>
          </cell>
          <cell r="D3590" t="str">
            <v>WING HANDLE/NUT KIT 1-1/2 - 2</v>
          </cell>
          <cell r="E3590" t="str">
            <v>670779711256</v>
          </cell>
          <cell r="F3590" t="str">
            <v>NCAC</v>
          </cell>
          <cell r="H3590">
            <v>3.83</v>
          </cell>
          <cell r="I3590">
            <v>0</v>
          </cell>
          <cell r="J3590">
            <v>40570</v>
          </cell>
          <cell r="K3590" t="str">
            <v>China</v>
          </cell>
          <cell r="L3590" t="str">
            <v>100</v>
          </cell>
          <cell r="M3590" t="str">
            <v>0</v>
          </cell>
        </row>
        <row r="3591">
          <cell r="A3591" t="str">
            <v>5592/95-LH 1</v>
          </cell>
          <cell r="B3591" t="str">
            <v>VIR C</v>
          </cell>
          <cell r="C3591" t="str">
            <v>N</v>
          </cell>
          <cell r="D3591" t="str">
            <v>LEVER HANDLE - 1  -  1-1/4</v>
          </cell>
          <cell r="E3591" t="str">
            <v>670779557069</v>
          </cell>
          <cell r="F3591" t="str">
            <v>NCAC</v>
          </cell>
          <cell r="H3591">
            <v>5.82</v>
          </cell>
          <cell r="I3591">
            <v>0</v>
          </cell>
          <cell r="J3591">
            <v>40476</v>
          </cell>
          <cell r="K3591" t="str">
            <v>China</v>
          </cell>
          <cell r="L3591" t="str">
            <v>1</v>
          </cell>
          <cell r="M3591" t="str">
            <v>0</v>
          </cell>
        </row>
        <row r="3592">
          <cell r="A3592" t="str">
            <v>5592/95-LH 1/2</v>
          </cell>
          <cell r="B3592" t="str">
            <v>VIR C</v>
          </cell>
          <cell r="C3592" t="str">
            <v>N</v>
          </cell>
          <cell r="D3592" t="str">
            <v>LEVER HANDLE  - 1/2  -  3/4</v>
          </cell>
          <cell r="E3592" t="str">
            <v>670779557045</v>
          </cell>
          <cell r="F3592" t="str">
            <v>NCAC</v>
          </cell>
          <cell r="H3592">
            <v>5.05</v>
          </cell>
          <cell r="I3592">
            <v>0</v>
          </cell>
          <cell r="J3592">
            <v>40476</v>
          </cell>
          <cell r="K3592" t="str">
            <v>China</v>
          </cell>
          <cell r="L3592" t="str">
            <v>1</v>
          </cell>
          <cell r="M3592" t="str">
            <v>0</v>
          </cell>
        </row>
        <row r="3593">
          <cell r="A3593" t="str">
            <v>5592/95-LH 1-1/2</v>
          </cell>
          <cell r="B3593" t="str">
            <v>VIR C</v>
          </cell>
          <cell r="C3593" t="str">
            <v>N</v>
          </cell>
          <cell r="D3593" t="str">
            <v>LEVER HANDLE - 1-1/2  -  2</v>
          </cell>
          <cell r="E3593" t="str">
            <v>670779557083</v>
          </cell>
          <cell r="F3593" t="str">
            <v>NCAC</v>
          </cell>
          <cell r="H3593">
            <v>7.89</v>
          </cell>
          <cell r="I3593">
            <v>0</v>
          </cell>
          <cell r="J3593">
            <v>40570</v>
          </cell>
          <cell r="K3593" t="str">
            <v>China</v>
          </cell>
          <cell r="L3593" t="str">
            <v>1</v>
          </cell>
          <cell r="M3593" t="str">
            <v>0</v>
          </cell>
        </row>
        <row r="3594">
          <cell r="A3594" t="str">
            <v>5592AB-LH 1</v>
          </cell>
          <cell r="B3594" t="str">
            <v>VIR C</v>
          </cell>
          <cell r="C3594" t="str">
            <v>N</v>
          </cell>
          <cell r="D3594" t="str">
            <v>LEVER HANDLE 5592AB 1</v>
          </cell>
          <cell r="E3594" t="str">
            <v>670779721781</v>
          </cell>
          <cell r="F3594" t="str">
            <v>NCAC</v>
          </cell>
          <cell r="G3594" t="str">
            <v>STEEL CARBON</v>
          </cell>
          <cell r="H3594">
            <v>5.82</v>
          </cell>
          <cell r="I3594">
            <v>0</v>
          </cell>
          <cell r="J3594">
            <v>42200</v>
          </cell>
          <cell r="K3594" t="str">
            <v>China</v>
          </cell>
          <cell r="L3594" t="str">
            <v>240</v>
          </cell>
          <cell r="M3594" t="str">
            <v>0</v>
          </cell>
        </row>
        <row r="3595">
          <cell r="A3595" t="str">
            <v>5592AB-LH 1/2</v>
          </cell>
          <cell r="B3595" t="str">
            <v>VIR C</v>
          </cell>
          <cell r="C3595" t="str">
            <v>N</v>
          </cell>
          <cell r="D3595" t="str">
            <v>LEVER HANDLE 5592AB 1/2-3/4</v>
          </cell>
          <cell r="E3595" t="str">
            <v>670779721798</v>
          </cell>
          <cell r="F3595" t="str">
            <v>NCAC</v>
          </cell>
          <cell r="G3595" t="str">
            <v>STEEL CARBON</v>
          </cell>
          <cell r="H3595">
            <v>5.05</v>
          </cell>
          <cell r="I3595">
            <v>0</v>
          </cell>
          <cell r="J3595">
            <v>42171</v>
          </cell>
          <cell r="K3595" t="str">
            <v>China</v>
          </cell>
          <cell r="L3595" t="str">
            <v>240</v>
          </cell>
          <cell r="M3595" t="str">
            <v>0</v>
          </cell>
        </row>
        <row r="3596">
          <cell r="A3596" t="str">
            <v>5592AB-LH 1/4</v>
          </cell>
          <cell r="B3596" t="str">
            <v>VIR C</v>
          </cell>
          <cell r="C3596" t="str">
            <v>N</v>
          </cell>
          <cell r="D3596" t="str">
            <v>LEVER HANDLE 5592AB 1/4</v>
          </cell>
          <cell r="E3596" t="str">
            <v>670779721804</v>
          </cell>
          <cell r="F3596" t="str">
            <v>NCAC</v>
          </cell>
          <cell r="G3596" t="str">
            <v>STEEL CARBON</v>
          </cell>
          <cell r="H3596">
            <v>2.41</v>
          </cell>
          <cell r="I3596">
            <v>0</v>
          </cell>
          <cell r="J3596">
            <v>43203</v>
          </cell>
          <cell r="K3596" t="str">
            <v>China</v>
          </cell>
          <cell r="M3596" t="str">
            <v>0.073</v>
          </cell>
        </row>
        <row r="3597">
          <cell r="A3597" t="str">
            <v>5592AB-LH 1-1/2</v>
          </cell>
          <cell r="B3597" t="str">
            <v>VIR C</v>
          </cell>
          <cell r="C3597" t="str">
            <v>N</v>
          </cell>
          <cell r="D3597" t="str">
            <v>LEVER HANDLE 5592AB 1-1/2  2</v>
          </cell>
          <cell r="E3597" t="str">
            <v>670779721811</v>
          </cell>
          <cell r="F3597" t="str">
            <v>NCAC</v>
          </cell>
          <cell r="G3597" t="str">
            <v>STEEL CARBON</v>
          </cell>
          <cell r="H3597">
            <v>7.89</v>
          </cell>
          <cell r="I3597">
            <v>0</v>
          </cell>
          <cell r="J3597">
            <v>43203</v>
          </cell>
          <cell r="K3597" t="str">
            <v>China</v>
          </cell>
          <cell r="M3597" t="str">
            <v>0.209</v>
          </cell>
        </row>
        <row r="3598">
          <cell r="A3598" t="str">
            <v>5592AB-LH 1-1/4</v>
          </cell>
          <cell r="B3598" t="str">
            <v>VIR C</v>
          </cell>
          <cell r="C3598" t="str">
            <v>N</v>
          </cell>
          <cell r="D3598" t="str">
            <v>LEVER HANDLE 5592AB 1-1/4</v>
          </cell>
          <cell r="E3598" t="str">
            <v>670779721828</v>
          </cell>
          <cell r="F3598" t="str">
            <v>NCAC</v>
          </cell>
          <cell r="G3598" t="str">
            <v>STEEL CARBON</v>
          </cell>
          <cell r="H3598">
            <v>5.82</v>
          </cell>
          <cell r="I3598">
            <v>0</v>
          </cell>
          <cell r="J3598">
            <v>43203</v>
          </cell>
          <cell r="K3598" t="str">
            <v>China</v>
          </cell>
          <cell r="M3598" t="str">
            <v>0.154</v>
          </cell>
        </row>
        <row r="3599">
          <cell r="A3599" t="str">
            <v>5592AB-LH 2-1/2</v>
          </cell>
          <cell r="B3599" t="str">
            <v>VIR C</v>
          </cell>
          <cell r="C3599" t="str">
            <v>N</v>
          </cell>
          <cell r="D3599" t="str">
            <v>LEVER HANDLE 5592AB 2-1/2</v>
          </cell>
          <cell r="E3599" t="str">
            <v>670779721835</v>
          </cell>
          <cell r="F3599" t="str">
            <v>NCAC</v>
          </cell>
          <cell r="G3599" t="str">
            <v>STEEL CARBON</v>
          </cell>
          <cell r="H3599">
            <v>30.61</v>
          </cell>
          <cell r="I3599">
            <v>178</v>
          </cell>
          <cell r="J3599">
            <v>43203</v>
          </cell>
          <cell r="K3599" t="str">
            <v>China</v>
          </cell>
          <cell r="M3599" t="str">
            <v>0.558</v>
          </cell>
        </row>
        <row r="3600">
          <cell r="A3600" t="str">
            <v>5592AB-LH 3</v>
          </cell>
          <cell r="B3600" t="str">
            <v>VIR C</v>
          </cell>
          <cell r="C3600" t="str">
            <v>N</v>
          </cell>
          <cell r="D3600" t="str">
            <v>LEVER HANDLE 5592AB 3</v>
          </cell>
          <cell r="E3600" t="str">
            <v>670779721842</v>
          </cell>
          <cell r="F3600" t="str">
            <v>NCAC</v>
          </cell>
          <cell r="G3600" t="str">
            <v>STEEL CARBON</v>
          </cell>
          <cell r="H3600">
            <v>30.61</v>
          </cell>
          <cell r="I3600">
            <v>140</v>
          </cell>
          <cell r="J3600">
            <v>43203</v>
          </cell>
          <cell r="K3600" t="str">
            <v>China</v>
          </cell>
          <cell r="M3600" t="str">
            <v>0.823</v>
          </cell>
        </row>
        <row r="3601">
          <cell r="A3601" t="str">
            <v>5592AB-LH 4</v>
          </cell>
          <cell r="B3601" t="str">
            <v>VIR C</v>
          </cell>
          <cell r="C3601" t="str">
            <v>N</v>
          </cell>
          <cell r="D3601" t="str">
            <v>LEVER HANDLE 5592AB 4</v>
          </cell>
          <cell r="E3601" t="str">
            <v>670779721859</v>
          </cell>
          <cell r="F3601" t="str">
            <v>NCAC</v>
          </cell>
          <cell r="G3601" t="str">
            <v>STEEL CARBON</v>
          </cell>
          <cell r="H3601">
            <v>30.61</v>
          </cell>
          <cell r="I3601">
            <v>0</v>
          </cell>
          <cell r="J3601">
            <v>43203</v>
          </cell>
          <cell r="K3601" t="str">
            <v>China</v>
          </cell>
          <cell r="M3601" t="str">
            <v>0.823</v>
          </cell>
        </row>
        <row r="3602">
          <cell r="A3602" t="str">
            <v>5592AB-SSLH 1</v>
          </cell>
          <cell r="B3602" t="str">
            <v>VIR C</v>
          </cell>
          <cell r="C3602" t="str">
            <v>N</v>
          </cell>
          <cell r="D3602" t="str">
            <v>SS LEVER HANDLE 5592AB 1</v>
          </cell>
          <cell r="E3602" t="str">
            <v>670779726472</v>
          </cell>
          <cell r="F3602" t="str">
            <v>NCAC</v>
          </cell>
          <cell r="G3602" t="str">
            <v>STEEL STAINLESS</v>
          </cell>
          <cell r="H3602">
            <v>10.69</v>
          </cell>
          <cell r="I3602">
            <v>500</v>
          </cell>
          <cell r="J3602">
            <v>44680</v>
          </cell>
          <cell r="K3602" t="str">
            <v>China</v>
          </cell>
          <cell r="L3602" t="str">
            <v>240</v>
          </cell>
          <cell r="M3602" t="str">
            <v>0</v>
          </cell>
        </row>
        <row r="3603">
          <cell r="A3603" t="str">
            <v>5592AB-SSLH 1/2</v>
          </cell>
          <cell r="B3603" t="str">
            <v>VIR C</v>
          </cell>
          <cell r="C3603" t="str">
            <v>N</v>
          </cell>
          <cell r="D3603" t="str">
            <v>SS LEVER HANDLE 5592AB 1/2-3/4</v>
          </cell>
          <cell r="E3603" t="str">
            <v>670779726465</v>
          </cell>
          <cell r="F3603" t="str">
            <v>NCAC</v>
          </cell>
          <cell r="G3603" t="str">
            <v>STEEL STAINLESS</v>
          </cell>
          <cell r="H3603">
            <v>7.52</v>
          </cell>
          <cell r="I3603">
            <v>496</v>
          </cell>
          <cell r="J3603">
            <v>44680</v>
          </cell>
          <cell r="K3603" t="str">
            <v>China</v>
          </cell>
          <cell r="L3603" t="str">
            <v>240</v>
          </cell>
          <cell r="M3603" t="str">
            <v>0</v>
          </cell>
        </row>
        <row r="3604">
          <cell r="A3604" t="str">
            <v>5592AB-WH 1</v>
          </cell>
          <cell r="B3604" t="str">
            <v>VIR C</v>
          </cell>
          <cell r="C3604" t="str">
            <v>N</v>
          </cell>
          <cell r="D3604" t="str">
            <v>WING HANDLE for 5592AB 1 inch</v>
          </cell>
          <cell r="E3604" t="str">
            <v>670779706245</v>
          </cell>
          <cell r="F3604" t="str">
            <v>NCAC</v>
          </cell>
          <cell r="H3604">
            <v>7.82</v>
          </cell>
          <cell r="I3604">
            <v>0</v>
          </cell>
          <cell r="J3604">
            <v>41702</v>
          </cell>
          <cell r="K3604" t="str">
            <v>China</v>
          </cell>
          <cell r="L3604" t="str">
            <v>160</v>
          </cell>
          <cell r="M3604" t="str">
            <v>0</v>
          </cell>
        </row>
        <row r="3605">
          <cell r="A3605" t="str">
            <v>5592AB-WH 1/2</v>
          </cell>
          <cell r="B3605" t="str">
            <v>VIR C</v>
          </cell>
          <cell r="C3605" t="str">
            <v>N</v>
          </cell>
          <cell r="D3605" t="str">
            <v>WING HANDLE for 5592AB 1/2-3/4</v>
          </cell>
          <cell r="E3605" t="str">
            <v>5592AB-WH 1/2</v>
          </cell>
          <cell r="F3605" t="str">
            <v>NCAC</v>
          </cell>
          <cell r="H3605">
            <v>7.82</v>
          </cell>
          <cell r="I3605">
            <v>0</v>
          </cell>
          <cell r="J3605">
            <v>41702</v>
          </cell>
          <cell r="K3605" t="str">
            <v>China</v>
          </cell>
          <cell r="L3605" t="str">
            <v>240</v>
          </cell>
          <cell r="M3605" t="str">
            <v>0</v>
          </cell>
        </row>
        <row r="3606">
          <cell r="A3606" t="str">
            <v>5592F-WH 1/2</v>
          </cell>
          <cell r="B3606" t="str">
            <v>VIR C</v>
          </cell>
          <cell r="C3606" t="str">
            <v>N</v>
          </cell>
          <cell r="D3606" t="str">
            <v>WING HANDLE 5592F 1/2-3/4</v>
          </cell>
          <cell r="E3606" t="str">
            <v>670779726007</v>
          </cell>
          <cell r="F3606" t="str">
            <v>NCAC</v>
          </cell>
          <cell r="H3606">
            <v>0</v>
          </cell>
          <cell r="I3606">
            <v>0</v>
          </cell>
          <cell r="J3606">
            <v>44342</v>
          </cell>
          <cell r="K3606" t="str">
            <v>China</v>
          </cell>
          <cell r="L3606" t="str">
            <v>1</v>
          </cell>
        </row>
        <row r="3607">
          <cell r="A3607" t="str">
            <v>5592F-WH-Y 1</v>
          </cell>
          <cell r="B3607" t="str">
            <v>VIR C</v>
          </cell>
          <cell r="C3607" t="str">
            <v>N</v>
          </cell>
          <cell r="D3607" t="str">
            <v>5592F Wing Hndl YELLOW 1-1-1/4</v>
          </cell>
          <cell r="F3607" t="str">
            <v>NCAC</v>
          </cell>
          <cell r="H3607">
            <v>0</v>
          </cell>
          <cell r="I3607">
            <v>0</v>
          </cell>
          <cell r="J3607">
            <v>42705</v>
          </cell>
          <cell r="K3607" t="str">
            <v>China</v>
          </cell>
          <cell r="L3607" t="str">
            <v>240</v>
          </cell>
          <cell r="M3607" t="str">
            <v>0</v>
          </cell>
        </row>
        <row r="3608">
          <cell r="A3608" t="str">
            <v>5592F-WH-Y 1/2</v>
          </cell>
          <cell r="B3608" t="str">
            <v>VIR C</v>
          </cell>
          <cell r="C3608" t="str">
            <v>N</v>
          </cell>
          <cell r="D3608" t="str">
            <v>5592F Wing Hndl YELLOW 1/2-3/4</v>
          </cell>
          <cell r="F3608" t="str">
            <v>NCAC</v>
          </cell>
          <cell r="H3608">
            <v>0</v>
          </cell>
          <cell r="I3608">
            <v>420</v>
          </cell>
          <cell r="J3608">
            <v>42705</v>
          </cell>
          <cell r="K3608" t="str">
            <v>China</v>
          </cell>
          <cell r="L3608" t="str">
            <v>240</v>
          </cell>
          <cell r="M3608" t="str">
            <v>0</v>
          </cell>
        </row>
        <row r="3609">
          <cell r="A3609" t="str">
            <v>5595AB-LH 1</v>
          </cell>
          <cell r="B3609" t="str">
            <v>VIR C</v>
          </cell>
          <cell r="C3609" t="str">
            <v>N</v>
          </cell>
          <cell r="D3609" t="str">
            <v>LEVER HANDLE 5595AB 1-11/4</v>
          </cell>
          <cell r="E3609" t="str">
            <v>670779721897</v>
          </cell>
          <cell r="F3609" t="str">
            <v>NCAC</v>
          </cell>
          <cell r="H3609">
            <v>5.82</v>
          </cell>
          <cell r="I3609">
            <v>717</v>
          </cell>
          <cell r="J3609">
            <v>43670</v>
          </cell>
          <cell r="K3609" t="str">
            <v>China</v>
          </cell>
          <cell r="L3609" t="str">
            <v>240</v>
          </cell>
        </row>
        <row r="3610">
          <cell r="A3610" t="str">
            <v>5595AB-LH 1/2</v>
          </cell>
          <cell r="B3610" t="str">
            <v>VIR C</v>
          </cell>
          <cell r="C3610" t="str">
            <v>N</v>
          </cell>
          <cell r="D3610" t="str">
            <v>LEVER HANDLE 5595AB 1/2-3/4</v>
          </cell>
          <cell r="E3610" t="str">
            <v>670779721866</v>
          </cell>
          <cell r="F3610" t="str">
            <v>NCAC</v>
          </cell>
          <cell r="H3610">
            <v>5.05</v>
          </cell>
          <cell r="I3610">
            <v>720</v>
          </cell>
          <cell r="J3610">
            <v>42328</v>
          </cell>
          <cell r="K3610" t="str">
            <v>China</v>
          </cell>
          <cell r="L3610" t="str">
            <v>240</v>
          </cell>
          <cell r="M3610" t="str">
            <v>0</v>
          </cell>
        </row>
        <row r="3611">
          <cell r="A3611" t="str">
            <v>5595AB-LH 1-1/2</v>
          </cell>
          <cell r="B3611" t="str">
            <v>VIR C</v>
          </cell>
          <cell r="C3611" t="str">
            <v>N</v>
          </cell>
          <cell r="D3611" t="str">
            <v>LEVER HANDLE 5595AB 11/2-2</v>
          </cell>
          <cell r="E3611" t="str">
            <v>670779721903</v>
          </cell>
          <cell r="F3611" t="str">
            <v>NCAC</v>
          </cell>
          <cell r="H3611">
            <v>7.89</v>
          </cell>
          <cell r="I3611">
            <v>591</v>
          </cell>
          <cell r="J3611">
            <v>43670</v>
          </cell>
          <cell r="K3611" t="str">
            <v>China</v>
          </cell>
          <cell r="L3611" t="str">
            <v>200</v>
          </cell>
        </row>
        <row r="3612">
          <cell r="A3612" t="str">
            <v>5595AB-LH 2-1/2</v>
          </cell>
          <cell r="B3612" t="str">
            <v>VIR C</v>
          </cell>
          <cell r="C3612" t="str">
            <v>N</v>
          </cell>
          <cell r="D3612" t="str">
            <v>LEVER HANDLE 5595AB 2-1/2</v>
          </cell>
          <cell r="E3612" t="str">
            <v>670779721910</v>
          </cell>
          <cell r="F3612" t="str">
            <v>NCAC</v>
          </cell>
          <cell r="H3612">
            <v>30.61</v>
          </cell>
          <cell r="I3612">
            <v>0</v>
          </cell>
          <cell r="J3612">
            <v>43670</v>
          </cell>
          <cell r="K3612" t="str">
            <v>China</v>
          </cell>
          <cell r="L3612" t="str">
            <v>100</v>
          </cell>
        </row>
        <row r="3613">
          <cell r="A3613" t="str">
            <v>5595AB-LH 3</v>
          </cell>
          <cell r="B3613" t="str">
            <v>VIR C</v>
          </cell>
          <cell r="C3613" t="str">
            <v>N</v>
          </cell>
          <cell r="D3613" t="str">
            <v>LEVER HANDLE 5595AB 3</v>
          </cell>
          <cell r="E3613" t="str">
            <v>670779721927</v>
          </cell>
          <cell r="F3613" t="str">
            <v>NCAC</v>
          </cell>
          <cell r="H3613">
            <v>30.61</v>
          </cell>
          <cell r="I3613">
            <v>0</v>
          </cell>
          <cell r="J3613">
            <v>43670</v>
          </cell>
          <cell r="K3613" t="str">
            <v>China</v>
          </cell>
          <cell r="L3613" t="str">
            <v>50</v>
          </cell>
        </row>
        <row r="3614">
          <cell r="A3614" t="str">
            <v>5595AB-WH 1</v>
          </cell>
          <cell r="B3614" t="str">
            <v>VIR C</v>
          </cell>
          <cell r="C3614" t="str">
            <v>N</v>
          </cell>
          <cell r="D3614" t="str">
            <v>WING HANDLE for 5595AB 1 1-1/4</v>
          </cell>
          <cell r="F3614" t="str">
            <v>NCAC</v>
          </cell>
          <cell r="H3614">
            <v>7.82</v>
          </cell>
          <cell r="I3614">
            <v>136</v>
          </cell>
          <cell r="J3614">
            <v>41702</v>
          </cell>
          <cell r="K3614" t="str">
            <v>China</v>
          </cell>
          <cell r="L3614" t="str">
            <v>160</v>
          </cell>
          <cell r="M3614" t="str">
            <v>0</v>
          </cell>
        </row>
        <row r="3615">
          <cell r="A3615" t="str">
            <v>5595AB-WH 1/2</v>
          </cell>
          <cell r="B3615" t="str">
            <v>VIR C</v>
          </cell>
          <cell r="C3615" t="str">
            <v>N</v>
          </cell>
          <cell r="D3615" t="str">
            <v>WING HANDLE for 5595AB 1/2-3/4</v>
          </cell>
          <cell r="E3615" t="str">
            <v>670779714257</v>
          </cell>
          <cell r="F3615" t="str">
            <v>NCAC</v>
          </cell>
          <cell r="H3615">
            <v>7.82</v>
          </cell>
          <cell r="I3615">
            <v>0</v>
          </cell>
          <cell r="J3615">
            <v>41702</v>
          </cell>
          <cell r="K3615" t="str">
            <v>China</v>
          </cell>
          <cell r="L3615" t="str">
            <v>240</v>
          </cell>
          <cell r="M3615" t="str">
            <v>0</v>
          </cell>
        </row>
        <row r="3616">
          <cell r="A3616" t="str">
            <v>5595-WH 1/2 - 3/4</v>
          </cell>
          <cell r="B3616" t="str">
            <v>VIR C</v>
          </cell>
          <cell r="C3616" t="str">
            <v>N</v>
          </cell>
          <cell r="D3616" t="str">
            <v>WING HANDLE 5595F 1/2-3/4</v>
          </cell>
          <cell r="F3616" t="str">
            <v>NCAC</v>
          </cell>
          <cell r="H3616">
            <v>0</v>
          </cell>
          <cell r="I3616">
            <v>0</v>
          </cell>
          <cell r="J3616">
            <v>42865</v>
          </cell>
          <cell r="K3616" t="str">
            <v>China</v>
          </cell>
          <cell r="L3616" t="str">
            <v>1</v>
          </cell>
        </row>
        <row r="3617">
          <cell r="A3617" t="str">
            <v>92U1TAB 2</v>
          </cell>
          <cell r="B3617" t="str">
            <v>VIR C</v>
          </cell>
          <cell r="C3617" t="str">
            <v>N</v>
          </cell>
          <cell r="D3617" t="str">
            <v>LF UNION BALL VALVE C/W PT NSF</v>
          </cell>
          <cell r="E3617" t="str">
            <v>670779715964</v>
          </cell>
          <cell r="F3617" t="str">
            <v>OEMA</v>
          </cell>
          <cell r="G3617" t="str">
            <v>BRASS AB</v>
          </cell>
          <cell r="H3617">
            <v>0</v>
          </cell>
          <cell r="I3617">
            <v>24</v>
          </cell>
          <cell r="J3617">
            <v>43116</v>
          </cell>
          <cell r="K3617" t="str">
            <v>China</v>
          </cell>
          <cell r="M3617" t="str">
            <v>5.4</v>
          </cell>
        </row>
        <row r="3618">
          <cell r="A3618" t="str">
            <v>92U2Y 1</v>
          </cell>
          <cell r="B3618" t="str">
            <v>VIR C</v>
          </cell>
          <cell r="C3618" t="str">
            <v>N</v>
          </cell>
          <cell r="D3618" t="str">
            <v>LF UNION BALL VALVE SOLDER TPS</v>
          </cell>
          <cell r="E3618" t="str">
            <v>670779725666</v>
          </cell>
          <cell r="F3618" t="str">
            <v>OEMA</v>
          </cell>
          <cell r="G3618" t="str">
            <v>BRASS AB</v>
          </cell>
          <cell r="H3618">
            <v>0</v>
          </cell>
          <cell r="I3618">
            <v>6</v>
          </cell>
          <cell r="J3618">
            <v>44118</v>
          </cell>
          <cell r="K3618" t="str">
            <v>China</v>
          </cell>
        </row>
        <row r="3619">
          <cell r="A3619" t="str">
            <v>92U2Y 3/4</v>
          </cell>
          <cell r="B3619" t="str">
            <v>VIR C</v>
          </cell>
          <cell r="C3619" t="str">
            <v>N</v>
          </cell>
          <cell r="D3619" t="str">
            <v>LF UNION BALL VALVE SOLDER TPS</v>
          </cell>
          <cell r="E3619" t="str">
            <v>670779721729</v>
          </cell>
          <cell r="F3619" t="str">
            <v>OEMA</v>
          </cell>
          <cell r="G3619" t="str">
            <v>BRASS AB</v>
          </cell>
          <cell r="H3619">
            <v>0</v>
          </cell>
          <cell r="I3619">
            <v>0</v>
          </cell>
          <cell r="J3619">
            <v>43648</v>
          </cell>
          <cell r="K3619" t="str">
            <v>China</v>
          </cell>
          <cell r="L3619" t="str">
            <v>25</v>
          </cell>
          <cell r="M3619" t="str">
            <v>1.28</v>
          </cell>
        </row>
        <row r="3620">
          <cell r="A3620" t="str">
            <v>92U3Y 1</v>
          </cell>
          <cell r="B3620" t="str">
            <v>VIR C</v>
          </cell>
          <cell r="C3620" t="str">
            <v>N</v>
          </cell>
          <cell r="D3620" t="str">
            <v>LF UNION BALL VALVE FXM C/W PT</v>
          </cell>
          <cell r="E3620" t="str">
            <v>670779725673</v>
          </cell>
          <cell r="F3620" t="str">
            <v>OEMA</v>
          </cell>
          <cell r="G3620" t="str">
            <v>BRASS AB</v>
          </cell>
          <cell r="H3620">
            <v>0</v>
          </cell>
          <cell r="I3620">
            <v>0</v>
          </cell>
          <cell r="J3620">
            <v>44118</v>
          </cell>
          <cell r="K3620" t="str">
            <v>China</v>
          </cell>
        </row>
        <row r="3621">
          <cell r="A3621" t="str">
            <v>92U3Y 3/4</v>
          </cell>
          <cell r="B3621" t="str">
            <v>VIR C</v>
          </cell>
          <cell r="C3621" t="str">
            <v>N</v>
          </cell>
          <cell r="D3621" t="str">
            <v>LF UNION BALL VALVE FXM C/W PT</v>
          </cell>
          <cell r="E3621" t="str">
            <v>670779721736</v>
          </cell>
          <cell r="F3621" t="str">
            <v>OEMA</v>
          </cell>
          <cell r="G3621" t="str">
            <v>BRASS AB</v>
          </cell>
          <cell r="H3621">
            <v>0</v>
          </cell>
          <cell r="I3621">
            <v>0</v>
          </cell>
          <cell r="J3621">
            <v>43648</v>
          </cell>
          <cell r="K3621" t="str">
            <v>China</v>
          </cell>
          <cell r="L3621" t="str">
            <v>25</v>
          </cell>
          <cell r="M3621" t="str">
            <v>1.26</v>
          </cell>
        </row>
        <row r="3622">
          <cell r="A3622" t="str">
            <v>92U4Y 1</v>
          </cell>
          <cell r="B3622" t="str">
            <v>VIR C</v>
          </cell>
          <cell r="C3622" t="str">
            <v>N</v>
          </cell>
          <cell r="D3622" t="str">
            <v>LF UNION BALL VALVE  FXM</v>
          </cell>
          <cell r="E3622" t="str">
            <v>670779725680</v>
          </cell>
          <cell r="F3622" t="str">
            <v>OEMA</v>
          </cell>
          <cell r="G3622" t="str">
            <v>BRASS AB</v>
          </cell>
          <cell r="H3622">
            <v>0</v>
          </cell>
          <cell r="I3622">
            <v>0</v>
          </cell>
          <cell r="J3622">
            <v>44118</v>
          </cell>
          <cell r="K3622" t="str">
            <v>China</v>
          </cell>
        </row>
        <row r="3623">
          <cell r="A3623" t="str">
            <v>92U4Y 3/4</v>
          </cell>
          <cell r="B3623" t="str">
            <v>VIR C</v>
          </cell>
          <cell r="C3623" t="str">
            <v>N</v>
          </cell>
          <cell r="D3623" t="str">
            <v>LF UNION BALL VALVE  FXM</v>
          </cell>
          <cell r="E3623" t="str">
            <v>670779721774</v>
          </cell>
          <cell r="F3623" t="str">
            <v>OEMA</v>
          </cell>
          <cell r="G3623" t="str">
            <v>BRASS AB</v>
          </cell>
          <cell r="H3623">
            <v>0</v>
          </cell>
          <cell r="I3623">
            <v>0</v>
          </cell>
          <cell r="J3623">
            <v>43648</v>
          </cell>
          <cell r="K3623" t="str">
            <v>China</v>
          </cell>
          <cell r="L3623" t="str">
            <v>25</v>
          </cell>
          <cell r="M3623" t="str">
            <v>1.20</v>
          </cell>
        </row>
        <row r="3624">
          <cell r="A3624" t="str">
            <v>232 1</v>
          </cell>
          <cell r="B3624" t="str">
            <v>TIANMA</v>
          </cell>
          <cell r="C3624" t="str">
            <v>N</v>
          </cell>
          <cell r="D3624" t="str">
            <v>SPRING LOADED CHECK - IPS</v>
          </cell>
          <cell r="E3624" t="str">
            <v>670779232065</v>
          </cell>
          <cell r="F3624" t="str">
            <v>PPCK</v>
          </cell>
          <cell r="G3624" t="str">
            <v>BRASS</v>
          </cell>
          <cell r="H3624">
            <v>46.48</v>
          </cell>
          <cell r="I3624">
            <v>493</v>
          </cell>
          <cell r="J3624">
            <v>40476</v>
          </cell>
          <cell r="K3624" t="str">
            <v>China</v>
          </cell>
          <cell r="L3624" t="str">
            <v>72</v>
          </cell>
          <cell r="M3624" t="str">
            <v>0.52</v>
          </cell>
        </row>
        <row r="3625">
          <cell r="A3625" t="str">
            <v>232 1/2</v>
          </cell>
          <cell r="B3625" t="str">
            <v>TIANMA</v>
          </cell>
          <cell r="C3625" t="str">
            <v>N</v>
          </cell>
          <cell r="D3625" t="str">
            <v>SPRING LOADED CHECK - IPS</v>
          </cell>
          <cell r="E3625" t="str">
            <v>670779232041</v>
          </cell>
          <cell r="F3625" t="str">
            <v>PPCK</v>
          </cell>
          <cell r="G3625" t="str">
            <v>BRASS</v>
          </cell>
          <cell r="H3625">
            <v>28.88</v>
          </cell>
          <cell r="I3625">
            <v>238</v>
          </cell>
          <cell r="J3625">
            <v>40476</v>
          </cell>
          <cell r="K3625" t="str">
            <v>China</v>
          </cell>
          <cell r="L3625" t="str">
            <v>180</v>
          </cell>
          <cell r="M3625" t="str">
            <v>0.24</v>
          </cell>
        </row>
        <row r="3626">
          <cell r="A3626" t="str">
            <v>232 1-1/2</v>
          </cell>
          <cell r="B3626" t="str">
            <v>TIANMA</v>
          </cell>
          <cell r="C3626" t="str">
            <v>N</v>
          </cell>
          <cell r="D3626" t="str">
            <v>SPRING LOADED CHECK - IPS</v>
          </cell>
          <cell r="E3626" t="str">
            <v>670779232089</v>
          </cell>
          <cell r="F3626" t="str">
            <v>PPCK</v>
          </cell>
          <cell r="G3626" t="str">
            <v>BRASS</v>
          </cell>
          <cell r="H3626">
            <v>80.069999999999993</v>
          </cell>
          <cell r="I3626">
            <v>216</v>
          </cell>
          <cell r="J3626">
            <v>40476</v>
          </cell>
          <cell r="K3626" t="str">
            <v>China</v>
          </cell>
          <cell r="L3626" t="str">
            <v>24</v>
          </cell>
          <cell r="M3626" t="str">
            <v>1.04</v>
          </cell>
        </row>
        <row r="3627">
          <cell r="A3627" t="str">
            <v>232 1-1/4</v>
          </cell>
          <cell r="B3627" t="str">
            <v>TIANMA</v>
          </cell>
          <cell r="C3627" t="str">
            <v>N</v>
          </cell>
          <cell r="D3627" t="str">
            <v>SPRING LOADED CHECK - IPS</v>
          </cell>
          <cell r="E3627" t="str">
            <v>670779232072</v>
          </cell>
          <cell r="F3627" t="str">
            <v>PPCK</v>
          </cell>
          <cell r="G3627" t="str">
            <v>BRASS</v>
          </cell>
          <cell r="H3627">
            <v>60.9</v>
          </cell>
          <cell r="I3627">
            <v>159</v>
          </cell>
          <cell r="J3627">
            <v>40476</v>
          </cell>
          <cell r="K3627" t="str">
            <v>China</v>
          </cell>
          <cell r="L3627" t="str">
            <v>48</v>
          </cell>
          <cell r="M3627" t="str">
            <v>0.76</v>
          </cell>
        </row>
        <row r="3628">
          <cell r="A3628" t="str">
            <v>236B 1</v>
          </cell>
          <cell r="B3628" t="str">
            <v>VIR C</v>
          </cell>
          <cell r="C3628" t="str">
            <v>N</v>
          </cell>
          <cell r="D3628" t="str">
            <v>BRONZE SWING CHECK VALVE</v>
          </cell>
          <cell r="E3628" t="str">
            <v>670779713212</v>
          </cell>
          <cell r="F3628" t="str">
            <v>PPCK</v>
          </cell>
          <cell r="H3628">
            <v>152.91999999999999</v>
          </cell>
          <cell r="I3628">
            <v>987</v>
          </cell>
          <cell r="J3628">
            <v>42649</v>
          </cell>
          <cell r="K3628" t="str">
            <v>China</v>
          </cell>
          <cell r="L3628" t="str">
            <v>50</v>
          </cell>
          <cell r="M3628" t="str">
            <v>1.34</v>
          </cell>
        </row>
        <row r="3629">
          <cell r="A3629" t="str">
            <v>236B 1/2</v>
          </cell>
          <cell r="B3629" t="str">
            <v>VIR C</v>
          </cell>
          <cell r="C3629" t="str">
            <v>N</v>
          </cell>
          <cell r="D3629" t="str">
            <v>BRONZE SWING CHECK VALVE</v>
          </cell>
          <cell r="E3629" t="str">
            <v>670779713199</v>
          </cell>
          <cell r="F3629" t="str">
            <v>PPCK</v>
          </cell>
          <cell r="H3629">
            <v>64.16</v>
          </cell>
          <cell r="I3629">
            <v>795</v>
          </cell>
          <cell r="J3629">
            <v>42649</v>
          </cell>
          <cell r="K3629" t="str">
            <v>China</v>
          </cell>
          <cell r="L3629" t="str">
            <v>100</v>
          </cell>
          <cell r="M3629" t="str">
            <v>0.58</v>
          </cell>
        </row>
        <row r="3630">
          <cell r="A3630" t="str">
            <v>236B 1/4</v>
          </cell>
          <cell r="B3630" t="str">
            <v>VIR C</v>
          </cell>
          <cell r="C3630" t="str">
            <v>N</v>
          </cell>
          <cell r="D3630" t="str">
            <v>BRONZE SWING CHECK VALVE</v>
          </cell>
          <cell r="E3630" t="str">
            <v>670779716428</v>
          </cell>
          <cell r="F3630" t="str">
            <v>PPCK</v>
          </cell>
          <cell r="H3630">
            <v>64.16</v>
          </cell>
          <cell r="I3630">
            <v>1952</v>
          </cell>
          <cell r="J3630">
            <v>43183</v>
          </cell>
          <cell r="K3630" t="str">
            <v>China</v>
          </cell>
          <cell r="L3630" t="str">
            <v>100</v>
          </cell>
          <cell r="M3630" t="str">
            <v>0.46</v>
          </cell>
        </row>
        <row r="3631">
          <cell r="A3631" t="str">
            <v>236B 1-1/2</v>
          </cell>
          <cell r="B3631" t="str">
            <v>VIR C</v>
          </cell>
          <cell r="C3631" t="str">
            <v>N</v>
          </cell>
          <cell r="D3631" t="str">
            <v>BRONZE SWING CHECK VALVE</v>
          </cell>
          <cell r="E3631" t="str">
            <v>670779713236</v>
          </cell>
          <cell r="F3631" t="str">
            <v>PPCK</v>
          </cell>
          <cell r="H3631">
            <v>303.75</v>
          </cell>
          <cell r="I3631">
            <v>231</v>
          </cell>
          <cell r="J3631">
            <v>42649</v>
          </cell>
          <cell r="K3631" t="str">
            <v>China</v>
          </cell>
          <cell r="L3631" t="str">
            <v>15</v>
          </cell>
          <cell r="M3631" t="str">
            <v>3.23</v>
          </cell>
        </row>
        <row r="3632">
          <cell r="A3632" t="str">
            <v>236B 1-1/4</v>
          </cell>
          <cell r="B3632" t="str">
            <v>VIR C</v>
          </cell>
          <cell r="C3632" t="str">
            <v>N</v>
          </cell>
          <cell r="D3632" t="str">
            <v>BRONZE SWING CHECK VALVE</v>
          </cell>
          <cell r="E3632" t="str">
            <v>670779713229</v>
          </cell>
          <cell r="F3632" t="str">
            <v>PPCK</v>
          </cell>
          <cell r="H3632">
            <v>220.72</v>
          </cell>
          <cell r="I3632">
            <v>255</v>
          </cell>
          <cell r="J3632">
            <v>42649</v>
          </cell>
          <cell r="K3632" t="str">
            <v>China</v>
          </cell>
          <cell r="L3632" t="str">
            <v>25</v>
          </cell>
          <cell r="M3632" t="str">
            <v>2.28</v>
          </cell>
        </row>
        <row r="3633">
          <cell r="A3633" t="str">
            <v>236B 2</v>
          </cell>
          <cell r="B3633" t="str">
            <v>VIR C</v>
          </cell>
          <cell r="C3633" t="str">
            <v>N</v>
          </cell>
          <cell r="D3633" t="str">
            <v>BRONZE SWING CHECK VALVE</v>
          </cell>
          <cell r="E3633" t="str">
            <v>670779713243</v>
          </cell>
          <cell r="F3633" t="str">
            <v>PPCK</v>
          </cell>
          <cell r="H3633">
            <v>501.58</v>
          </cell>
          <cell r="I3633">
            <v>140</v>
          </cell>
          <cell r="J3633">
            <v>42649</v>
          </cell>
          <cell r="K3633" t="str">
            <v>China</v>
          </cell>
          <cell r="L3633" t="str">
            <v>9</v>
          </cell>
          <cell r="M3633" t="str">
            <v>5.21</v>
          </cell>
        </row>
        <row r="3634">
          <cell r="A3634" t="str">
            <v>236B 2-1/2</v>
          </cell>
          <cell r="B3634" t="str">
            <v>VIR C</v>
          </cell>
          <cell r="C3634" t="str">
            <v>N</v>
          </cell>
          <cell r="D3634" t="str">
            <v>BRONZE SWING CHECK VALVE</v>
          </cell>
          <cell r="E3634" t="str">
            <v>670779716466</v>
          </cell>
          <cell r="F3634" t="str">
            <v>PPCK</v>
          </cell>
          <cell r="G3634" t="str">
            <v>BRONZE</v>
          </cell>
          <cell r="H3634">
            <v>635.95000000000005</v>
          </cell>
          <cell r="I3634">
            <v>141</v>
          </cell>
          <cell r="J3634">
            <v>43183</v>
          </cell>
          <cell r="K3634" t="str">
            <v>China</v>
          </cell>
          <cell r="L3634" t="str">
            <v>6</v>
          </cell>
          <cell r="M3634" t="str">
            <v>8.27</v>
          </cell>
        </row>
        <row r="3635">
          <cell r="A3635" t="str">
            <v>236B 3</v>
          </cell>
          <cell r="B3635" t="str">
            <v>VIR C</v>
          </cell>
          <cell r="C3635" t="str">
            <v>N</v>
          </cell>
          <cell r="D3635" t="str">
            <v>BRONZE SWING CHECK VALVE</v>
          </cell>
          <cell r="E3635" t="str">
            <v>670779714554</v>
          </cell>
          <cell r="F3635" t="str">
            <v>PPCK</v>
          </cell>
          <cell r="G3635" t="str">
            <v>BRONZE</v>
          </cell>
          <cell r="H3635">
            <v>864.86</v>
          </cell>
          <cell r="I3635">
            <v>37</v>
          </cell>
          <cell r="J3635">
            <v>43183</v>
          </cell>
          <cell r="K3635" t="str">
            <v>China</v>
          </cell>
          <cell r="L3635" t="str">
            <v>4</v>
          </cell>
          <cell r="M3635" t="str">
            <v>11.73</v>
          </cell>
        </row>
        <row r="3636">
          <cell r="A3636" t="str">
            <v>236B 3/4</v>
          </cell>
          <cell r="B3636" t="str">
            <v>VIR C</v>
          </cell>
          <cell r="C3636" t="str">
            <v>N</v>
          </cell>
          <cell r="D3636" t="str">
            <v>BRONZE SWING CHECK VALVE</v>
          </cell>
          <cell r="E3636" t="str">
            <v>670779713205</v>
          </cell>
          <cell r="F3636" t="str">
            <v>PPCK</v>
          </cell>
          <cell r="H3636">
            <v>103.71</v>
          </cell>
          <cell r="I3636">
            <v>1722</v>
          </cell>
          <cell r="J3636">
            <v>42649</v>
          </cell>
          <cell r="K3636" t="str">
            <v>China</v>
          </cell>
          <cell r="L3636" t="str">
            <v>60</v>
          </cell>
          <cell r="M3636" t="str">
            <v>0.96</v>
          </cell>
        </row>
        <row r="3637">
          <cell r="A3637" t="str">
            <v>236B 3/8</v>
          </cell>
          <cell r="B3637" t="str">
            <v>VIR C</v>
          </cell>
          <cell r="C3637" t="str">
            <v>N</v>
          </cell>
          <cell r="D3637" t="str">
            <v>BRONZE SWING CHECK VALVE</v>
          </cell>
          <cell r="E3637" t="str">
            <v>670779716435</v>
          </cell>
          <cell r="F3637" t="str">
            <v>PPCK</v>
          </cell>
          <cell r="G3637" t="str">
            <v>BRONZE</v>
          </cell>
          <cell r="H3637">
            <v>64.16</v>
          </cell>
          <cell r="I3637">
            <v>266</v>
          </cell>
          <cell r="J3637">
            <v>43183</v>
          </cell>
          <cell r="K3637" t="str">
            <v>China</v>
          </cell>
          <cell r="L3637" t="str">
            <v>100</v>
          </cell>
          <cell r="M3637" t="str">
            <v>0.44</v>
          </cell>
        </row>
        <row r="3638">
          <cell r="A3638" t="str">
            <v>236BT 1</v>
          </cell>
          <cell r="B3638" t="str">
            <v>VIR C</v>
          </cell>
          <cell r="C3638" t="str">
            <v>N</v>
          </cell>
          <cell r="D3638" t="str">
            <v>BRONZE SWING CHECK VALVE PTFE</v>
          </cell>
          <cell r="E3638" t="str">
            <v>670779713274</v>
          </cell>
          <cell r="F3638" t="str">
            <v>PPCK</v>
          </cell>
          <cell r="H3638">
            <v>160.22</v>
          </cell>
          <cell r="I3638">
            <v>1140</v>
          </cell>
          <cell r="J3638">
            <v>42649</v>
          </cell>
          <cell r="K3638" t="str">
            <v>China</v>
          </cell>
          <cell r="L3638" t="str">
            <v>50</v>
          </cell>
          <cell r="M3638" t="str">
            <v>1.36</v>
          </cell>
        </row>
        <row r="3639">
          <cell r="A3639" t="str">
            <v>236BT 1/2</v>
          </cell>
          <cell r="B3639" t="str">
            <v>VIR C</v>
          </cell>
          <cell r="C3639" t="str">
            <v>N</v>
          </cell>
          <cell r="D3639" t="str">
            <v>BRONZE SWING CHECK VALVE PTFE</v>
          </cell>
          <cell r="E3639" t="str">
            <v>670779713250</v>
          </cell>
          <cell r="F3639" t="str">
            <v>PPCK</v>
          </cell>
          <cell r="H3639">
            <v>67.36</v>
          </cell>
          <cell r="I3639">
            <v>150</v>
          </cell>
          <cell r="J3639">
            <v>42649</v>
          </cell>
          <cell r="K3639" t="str">
            <v>China</v>
          </cell>
          <cell r="L3639" t="str">
            <v>100</v>
          </cell>
          <cell r="M3639" t="str">
            <v>0.58</v>
          </cell>
        </row>
        <row r="3640">
          <cell r="A3640" t="str">
            <v>236BT 1/4</v>
          </cell>
          <cell r="B3640" t="str">
            <v>VIR C</v>
          </cell>
          <cell r="C3640" t="str">
            <v>N</v>
          </cell>
          <cell r="D3640" t="str">
            <v>BRONZE SWING CHECK VALVE PTFE</v>
          </cell>
          <cell r="E3640" t="str">
            <v>670779716442</v>
          </cell>
          <cell r="F3640" t="str">
            <v>PPCK</v>
          </cell>
          <cell r="G3640" t="str">
            <v>BRONZE</v>
          </cell>
          <cell r="H3640">
            <v>67.36</v>
          </cell>
          <cell r="I3640">
            <v>255</v>
          </cell>
          <cell r="J3640">
            <v>43183</v>
          </cell>
          <cell r="K3640" t="str">
            <v>China</v>
          </cell>
          <cell r="L3640" t="str">
            <v>100</v>
          </cell>
          <cell r="M3640" t="str">
            <v>0.47</v>
          </cell>
        </row>
        <row r="3641">
          <cell r="A3641" t="str">
            <v>236BT 1-1/2</v>
          </cell>
          <cell r="B3641" t="str">
            <v>VIR C</v>
          </cell>
          <cell r="C3641" t="str">
            <v>N</v>
          </cell>
          <cell r="D3641" t="str">
            <v>BRONZE SWING CHECK VALVE PTFE</v>
          </cell>
          <cell r="E3641" t="str">
            <v>670779713298</v>
          </cell>
          <cell r="F3641" t="str">
            <v>PPCK</v>
          </cell>
          <cell r="H3641">
            <v>319.07</v>
          </cell>
          <cell r="I3641">
            <v>347</v>
          </cell>
          <cell r="J3641">
            <v>42649</v>
          </cell>
          <cell r="K3641" t="str">
            <v>China</v>
          </cell>
          <cell r="L3641" t="str">
            <v>15</v>
          </cell>
          <cell r="M3641" t="str">
            <v>3.23</v>
          </cell>
        </row>
        <row r="3642">
          <cell r="A3642" t="str">
            <v>236BT 1-1/4</v>
          </cell>
          <cell r="B3642" t="str">
            <v>VIR C</v>
          </cell>
          <cell r="C3642" t="str">
            <v>N</v>
          </cell>
          <cell r="D3642" t="str">
            <v>BRONZE SWING CHECK VALVE PTFE</v>
          </cell>
          <cell r="E3642" t="str">
            <v>670779713281</v>
          </cell>
          <cell r="F3642" t="str">
            <v>PPCK</v>
          </cell>
          <cell r="H3642">
            <v>230.01</v>
          </cell>
          <cell r="I3642">
            <v>407</v>
          </cell>
          <cell r="J3642">
            <v>42649</v>
          </cell>
          <cell r="K3642" t="str">
            <v>China</v>
          </cell>
          <cell r="L3642" t="str">
            <v>25</v>
          </cell>
          <cell r="M3642" t="str">
            <v>2.24</v>
          </cell>
        </row>
        <row r="3643">
          <cell r="A3643" t="str">
            <v>236BT 2</v>
          </cell>
          <cell r="B3643" t="str">
            <v>VIR C</v>
          </cell>
          <cell r="C3643" t="str">
            <v>N</v>
          </cell>
          <cell r="D3643" t="str">
            <v>BRONZE SWING CHECK VALVE PTFE</v>
          </cell>
          <cell r="E3643" t="str">
            <v>670779713304</v>
          </cell>
          <cell r="F3643" t="str">
            <v>PPCK</v>
          </cell>
          <cell r="H3643">
            <v>533.20000000000005</v>
          </cell>
          <cell r="I3643">
            <v>350</v>
          </cell>
          <cell r="J3643">
            <v>42649</v>
          </cell>
          <cell r="K3643" t="str">
            <v>China</v>
          </cell>
          <cell r="L3643" t="str">
            <v>9</v>
          </cell>
          <cell r="M3643" t="str">
            <v>5.21</v>
          </cell>
        </row>
        <row r="3644">
          <cell r="A3644" t="str">
            <v>236BT 2-1/2</v>
          </cell>
          <cell r="B3644" t="str">
            <v>VIR C</v>
          </cell>
          <cell r="C3644" t="str">
            <v>N</v>
          </cell>
          <cell r="D3644" t="str">
            <v>BRONZE SWING CHECK VALVE PTFE</v>
          </cell>
          <cell r="E3644" t="str">
            <v>670779716480</v>
          </cell>
          <cell r="F3644" t="str">
            <v>PPCK</v>
          </cell>
          <cell r="G3644" t="str">
            <v>BRONZE</v>
          </cell>
          <cell r="H3644">
            <v>663.51</v>
          </cell>
          <cell r="I3644">
            <v>30</v>
          </cell>
          <cell r="J3644">
            <v>43183</v>
          </cell>
          <cell r="K3644" t="str">
            <v>China</v>
          </cell>
          <cell r="L3644" t="str">
            <v>6</v>
          </cell>
          <cell r="M3644" t="str">
            <v>8.47</v>
          </cell>
        </row>
        <row r="3645">
          <cell r="A3645" t="str">
            <v>236BT 3</v>
          </cell>
          <cell r="B3645" t="str">
            <v>VIR C</v>
          </cell>
          <cell r="C3645" t="str">
            <v>N</v>
          </cell>
          <cell r="D3645" t="str">
            <v>BRONZE SWING CHECK VALVE PTFE</v>
          </cell>
          <cell r="E3645" t="str">
            <v>670779716497</v>
          </cell>
          <cell r="F3645" t="str">
            <v>PPCK</v>
          </cell>
          <cell r="G3645" t="str">
            <v>BRONZE</v>
          </cell>
          <cell r="H3645">
            <v>892.39</v>
          </cell>
          <cell r="I3645">
            <v>7</v>
          </cell>
          <cell r="J3645">
            <v>43183</v>
          </cell>
          <cell r="K3645" t="str">
            <v>China</v>
          </cell>
          <cell r="L3645" t="str">
            <v>4</v>
          </cell>
          <cell r="M3645" t="str">
            <v>12.06</v>
          </cell>
        </row>
        <row r="3646">
          <cell r="A3646" t="str">
            <v>236BT 3/4</v>
          </cell>
          <cell r="B3646" t="str">
            <v>VIR C</v>
          </cell>
          <cell r="C3646" t="str">
            <v>N</v>
          </cell>
          <cell r="D3646" t="str">
            <v>BRONZE SWING CHECK VALVE PTFE</v>
          </cell>
          <cell r="E3646" t="str">
            <v>670779713267</v>
          </cell>
          <cell r="F3646" t="str">
            <v>PPCK</v>
          </cell>
          <cell r="H3646">
            <v>108.34</v>
          </cell>
          <cell r="I3646">
            <v>2763</v>
          </cell>
          <cell r="J3646">
            <v>42649</v>
          </cell>
          <cell r="K3646" t="str">
            <v>China</v>
          </cell>
          <cell r="L3646" t="str">
            <v>60</v>
          </cell>
          <cell r="M3646" t="str">
            <v>1.04</v>
          </cell>
        </row>
        <row r="3647">
          <cell r="A3647" t="str">
            <v>236BT 3/8</v>
          </cell>
          <cell r="B3647" t="str">
            <v>VIR C</v>
          </cell>
          <cell r="C3647" t="str">
            <v>N</v>
          </cell>
          <cell r="D3647" t="str">
            <v>BRONZE SWING CHECK VALVE PTFE</v>
          </cell>
          <cell r="E3647" t="str">
            <v>670779716459</v>
          </cell>
          <cell r="F3647" t="str">
            <v>PPCK</v>
          </cell>
          <cell r="G3647" t="str">
            <v>BRONZE</v>
          </cell>
          <cell r="H3647">
            <v>67.36</v>
          </cell>
          <cell r="I3647">
            <v>251</v>
          </cell>
          <cell r="J3647">
            <v>43183</v>
          </cell>
          <cell r="K3647" t="str">
            <v>China</v>
          </cell>
          <cell r="L3647" t="str">
            <v>100</v>
          </cell>
          <cell r="M3647" t="str">
            <v>0.45</v>
          </cell>
        </row>
        <row r="3648">
          <cell r="A3648" t="str">
            <v>236F 1/2</v>
          </cell>
          <cell r="B3648" t="str">
            <v>VIR 1</v>
          </cell>
          <cell r="C3648" t="str">
            <v>N</v>
          </cell>
          <cell r="D3648" t="str">
            <v>BRASS SWING CHECK IPS</v>
          </cell>
          <cell r="E3648" t="str">
            <v>670779217048</v>
          </cell>
          <cell r="F3648" t="str">
            <v>PPCK</v>
          </cell>
          <cell r="G3648" t="str">
            <v>BRASS</v>
          </cell>
          <cell r="H3648">
            <v>53.99</v>
          </cell>
          <cell r="I3648">
            <v>927</v>
          </cell>
          <cell r="J3648">
            <v>40476</v>
          </cell>
          <cell r="K3648" t="str">
            <v>Italy</v>
          </cell>
          <cell r="L3648" t="str">
            <v>80</v>
          </cell>
          <cell r="M3648" t="str">
            <v>0.58</v>
          </cell>
        </row>
        <row r="3649">
          <cell r="A3649" t="str">
            <v>236F 1-1/2</v>
          </cell>
          <cell r="B3649" t="str">
            <v>VIR 1</v>
          </cell>
          <cell r="C3649" t="str">
            <v>N</v>
          </cell>
          <cell r="D3649" t="str">
            <v>BRASS SWING CHECK IPS</v>
          </cell>
          <cell r="E3649" t="str">
            <v>670779217086</v>
          </cell>
          <cell r="F3649" t="str">
            <v>PPCK</v>
          </cell>
          <cell r="G3649" t="str">
            <v>BRASS</v>
          </cell>
          <cell r="H3649">
            <v>165.8</v>
          </cell>
          <cell r="I3649">
            <v>247</v>
          </cell>
          <cell r="J3649">
            <v>40476</v>
          </cell>
          <cell r="K3649" t="str">
            <v>Italy</v>
          </cell>
          <cell r="L3649" t="str">
            <v>18</v>
          </cell>
          <cell r="M3649" t="str">
            <v>3.24</v>
          </cell>
        </row>
        <row r="3650">
          <cell r="A3650" t="str">
            <v>236F 1-1/4</v>
          </cell>
          <cell r="B3650" t="str">
            <v>VIR 1</v>
          </cell>
          <cell r="C3650" t="str">
            <v>N</v>
          </cell>
          <cell r="D3650" t="str">
            <v>BRASS SWING CHECK IPS</v>
          </cell>
          <cell r="E3650" t="str">
            <v>670779217079</v>
          </cell>
          <cell r="F3650" t="str">
            <v>PPCK</v>
          </cell>
          <cell r="G3650" t="str">
            <v>BRASS</v>
          </cell>
          <cell r="H3650">
            <v>138.16</v>
          </cell>
          <cell r="I3650">
            <v>352</v>
          </cell>
          <cell r="J3650">
            <v>40476</v>
          </cell>
          <cell r="K3650" t="str">
            <v>Italy</v>
          </cell>
          <cell r="L3650" t="str">
            <v>24</v>
          </cell>
          <cell r="M3650" t="str">
            <v>2.23</v>
          </cell>
        </row>
        <row r="3651">
          <cell r="A3651" t="str">
            <v>236F 3/4</v>
          </cell>
          <cell r="B3651" t="str">
            <v>VIR 1</v>
          </cell>
          <cell r="C3651" t="str">
            <v>N</v>
          </cell>
          <cell r="D3651" t="str">
            <v>BRASS SWING CHECK IPS</v>
          </cell>
          <cell r="E3651" t="str">
            <v>670779217055</v>
          </cell>
          <cell r="F3651" t="str">
            <v>PPCK</v>
          </cell>
          <cell r="G3651" t="str">
            <v>BRASS</v>
          </cell>
          <cell r="H3651">
            <v>71.95</v>
          </cell>
          <cell r="I3651">
            <v>74</v>
          </cell>
          <cell r="J3651">
            <v>40476</v>
          </cell>
          <cell r="K3651" t="str">
            <v>Italy</v>
          </cell>
          <cell r="L3651" t="str">
            <v>60</v>
          </cell>
          <cell r="M3651" t="str">
            <v>0.92</v>
          </cell>
        </row>
        <row r="3652">
          <cell r="A3652" t="str">
            <v>246F 1</v>
          </cell>
          <cell r="B3652" t="str">
            <v>VIR C</v>
          </cell>
          <cell r="C3652" t="str">
            <v>N</v>
          </cell>
          <cell r="D3652" t="str">
            <v>BRASS SWING CHECK VALVE</v>
          </cell>
          <cell r="E3652" t="str">
            <v>670779721989</v>
          </cell>
          <cell r="F3652" t="str">
            <v>PPCK</v>
          </cell>
          <cell r="G3652" t="str">
            <v>BRASS</v>
          </cell>
          <cell r="H3652">
            <v>44.89</v>
          </cell>
          <cell r="I3652">
            <v>168</v>
          </cell>
          <cell r="J3652">
            <v>43699</v>
          </cell>
          <cell r="K3652" t="str">
            <v>China</v>
          </cell>
          <cell r="L3652" t="str">
            <v>60</v>
          </cell>
          <cell r="M3652" t="str">
            <v>1.02</v>
          </cell>
        </row>
        <row r="3653">
          <cell r="A3653" t="str">
            <v>246F 1/2</v>
          </cell>
          <cell r="B3653" t="str">
            <v>VIR C</v>
          </cell>
          <cell r="C3653" t="str">
            <v>N</v>
          </cell>
          <cell r="D3653" t="str">
            <v>BRASS SWING CHECK VALVE</v>
          </cell>
          <cell r="E3653" t="str">
            <v>670779721965</v>
          </cell>
          <cell r="F3653" t="str">
            <v>PPCK</v>
          </cell>
          <cell r="G3653" t="str">
            <v>BRASS</v>
          </cell>
          <cell r="H3653">
            <v>25.96</v>
          </cell>
          <cell r="I3653">
            <v>543</v>
          </cell>
          <cell r="J3653">
            <v>43699</v>
          </cell>
          <cell r="K3653" t="str">
            <v>China</v>
          </cell>
          <cell r="L3653" t="str">
            <v>120</v>
          </cell>
          <cell r="M3653" t="str">
            <v>.45</v>
          </cell>
        </row>
        <row r="3654">
          <cell r="A3654" t="str">
            <v>246F 1-1/2</v>
          </cell>
          <cell r="B3654" t="str">
            <v>VIR C</v>
          </cell>
          <cell r="C3654" t="str">
            <v>N</v>
          </cell>
          <cell r="D3654" t="str">
            <v>BRASS SWING CHECK VALVE</v>
          </cell>
          <cell r="E3654" t="str">
            <v>670779722009</v>
          </cell>
          <cell r="F3654" t="str">
            <v>PPCK</v>
          </cell>
          <cell r="G3654" t="str">
            <v>BRASS</v>
          </cell>
          <cell r="H3654">
            <v>94.57</v>
          </cell>
          <cell r="I3654">
            <v>366</v>
          </cell>
          <cell r="J3654">
            <v>43699</v>
          </cell>
          <cell r="K3654" t="str">
            <v>China</v>
          </cell>
          <cell r="L3654" t="str">
            <v>30</v>
          </cell>
          <cell r="M3654" t="str">
            <v>1.92</v>
          </cell>
        </row>
        <row r="3655">
          <cell r="A3655" t="str">
            <v>246F 1-1/4</v>
          </cell>
          <cell r="B3655" t="str">
            <v>VIR C</v>
          </cell>
          <cell r="C3655" t="str">
            <v>N</v>
          </cell>
          <cell r="D3655" t="str">
            <v>BRASS SWING CHECK VALVE</v>
          </cell>
          <cell r="E3655" t="str">
            <v>670779721996</v>
          </cell>
          <cell r="F3655" t="str">
            <v>PPCK</v>
          </cell>
          <cell r="G3655" t="str">
            <v>BRASS</v>
          </cell>
          <cell r="H3655">
            <v>66.02</v>
          </cell>
          <cell r="I3655">
            <v>180</v>
          </cell>
          <cell r="J3655">
            <v>43699</v>
          </cell>
          <cell r="K3655" t="str">
            <v>China</v>
          </cell>
          <cell r="L3655" t="str">
            <v>40</v>
          </cell>
          <cell r="M3655" t="str">
            <v>1.43</v>
          </cell>
        </row>
        <row r="3656">
          <cell r="A3656" t="str">
            <v>246F 2</v>
          </cell>
          <cell r="B3656" t="str">
            <v>VIR C</v>
          </cell>
          <cell r="C3656" t="str">
            <v>N</v>
          </cell>
          <cell r="D3656" t="str">
            <v>BRASS SWING CHECK VALVE</v>
          </cell>
          <cell r="E3656" t="str">
            <v>670779722016</v>
          </cell>
          <cell r="F3656" t="str">
            <v>PPCK</v>
          </cell>
          <cell r="G3656" t="str">
            <v>BRASS</v>
          </cell>
          <cell r="H3656">
            <v>134.08000000000001</v>
          </cell>
          <cell r="I3656">
            <v>438</v>
          </cell>
          <cell r="J3656">
            <v>43699</v>
          </cell>
          <cell r="K3656" t="str">
            <v>China</v>
          </cell>
          <cell r="L3656" t="str">
            <v>24</v>
          </cell>
          <cell r="M3656" t="str">
            <v>2.71</v>
          </cell>
        </row>
        <row r="3657">
          <cell r="A3657" t="str">
            <v>246F 2-1/2</v>
          </cell>
          <cell r="B3657" t="str">
            <v>VIR C</v>
          </cell>
          <cell r="C3657" t="str">
            <v>N</v>
          </cell>
          <cell r="D3657" t="str">
            <v>BRASS SWING CHECK VALVE</v>
          </cell>
          <cell r="E3657" t="str">
            <v>670779722023</v>
          </cell>
          <cell r="F3657" t="str">
            <v>PPCK</v>
          </cell>
          <cell r="G3657" t="str">
            <v>BRASS</v>
          </cell>
          <cell r="H3657">
            <v>237.96</v>
          </cell>
          <cell r="I3657">
            <v>30</v>
          </cell>
          <cell r="J3657">
            <v>43699</v>
          </cell>
          <cell r="K3657" t="str">
            <v>China</v>
          </cell>
          <cell r="L3657" t="str">
            <v>12</v>
          </cell>
          <cell r="M3657" t="str">
            <v>5.81</v>
          </cell>
        </row>
        <row r="3658">
          <cell r="A3658" t="str">
            <v>246F 3</v>
          </cell>
          <cell r="B3658" t="str">
            <v>VIR C</v>
          </cell>
          <cell r="C3658" t="str">
            <v>N</v>
          </cell>
          <cell r="D3658" t="str">
            <v>BRASS SWING CHECK VALVE</v>
          </cell>
          <cell r="E3658" t="str">
            <v>670779722030</v>
          </cell>
          <cell r="F3658" t="str">
            <v>PPCK</v>
          </cell>
          <cell r="G3658" t="str">
            <v>BRASS</v>
          </cell>
          <cell r="H3658">
            <v>324.5</v>
          </cell>
          <cell r="I3658">
            <v>46</v>
          </cell>
          <cell r="J3658">
            <v>43699</v>
          </cell>
          <cell r="K3658" t="str">
            <v>China</v>
          </cell>
          <cell r="L3658" t="str">
            <v>6</v>
          </cell>
          <cell r="M3658" t="str">
            <v>7.62</v>
          </cell>
        </row>
        <row r="3659">
          <cell r="A3659" t="str">
            <v>246F 3/4</v>
          </cell>
          <cell r="B3659" t="str">
            <v>VIR C</v>
          </cell>
          <cell r="C3659" t="str">
            <v>N</v>
          </cell>
          <cell r="D3659" t="str">
            <v>BRASS SWING CHECK VALVE</v>
          </cell>
          <cell r="E3659" t="str">
            <v>670779721972</v>
          </cell>
          <cell r="F3659" t="str">
            <v>PPCK</v>
          </cell>
          <cell r="G3659" t="str">
            <v>BRASS</v>
          </cell>
          <cell r="H3659">
            <v>32.700000000000003</v>
          </cell>
          <cell r="I3659">
            <v>1058</v>
          </cell>
          <cell r="J3659">
            <v>43699</v>
          </cell>
          <cell r="K3659" t="str">
            <v>China</v>
          </cell>
          <cell r="L3659" t="str">
            <v>80</v>
          </cell>
          <cell r="M3659" t="str">
            <v>.65</v>
          </cell>
        </row>
        <row r="3660">
          <cell r="A3660" t="str">
            <v>246F 4</v>
          </cell>
          <cell r="B3660" t="str">
            <v>VIR C</v>
          </cell>
          <cell r="C3660" t="str">
            <v>N</v>
          </cell>
          <cell r="D3660" t="str">
            <v>BRASS SWING CHECK VALVE</v>
          </cell>
          <cell r="E3660" t="str">
            <v>670779722047</v>
          </cell>
          <cell r="F3660" t="str">
            <v>PPCK</v>
          </cell>
          <cell r="G3660" t="str">
            <v>BRASS</v>
          </cell>
          <cell r="H3660">
            <v>528.59</v>
          </cell>
          <cell r="I3660">
            <v>20</v>
          </cell>
          <cell r="J3660">
            <v>43699</v>
          </cell>
          <cell r="K3660" t="str">
            <v>China</v>
          </cell>
          <cell r="L3660" t="str">
            <v>4</v>
          </cell>
          <cell r="M3660" t="str">
            <v>12.14</v>
          </cell>
        </row>
        <row r="3661">
          <cell r="A3661" t="str">
            <v>206CH 1</v>
          </cell>
          <cell r="B3661" t="str">
            <v>VIR 1</v>
          </cell>
          <cell r="C3661" t="str">
            <v>N</v>
          </cell>
          <cell r="D3661" t="str">
            <v>BRASS GATE VLV IPS CROSS-H 1</v>
          </cell>
          <cell r="E3661" t="str">
            <v>670779731872</v>
          </cell>
          <cell r="F3661" t="str">
            <v>PPGA</v>
          </cell>
          <cell r="H3661">
            <v>57.35</v>
          </cell>
          <cell r="I3661">
            <v>0</v>
          </cell>
          <cell r="J3661">
            <v>45786</v>
          </cell>
          <cell r="K3661" t="str">
            <v>Italy</v>
          </cell>
          <cell r="L3661" t="str">
            <v>20</v>
          </cell>
          <cell r="M3661" t="str">
            <v>1.22</v>
          </cell>
        </row>
        <row r="3662">
          <cell r="A3662" t="str">
            <v>206CH 1/2</v>
          </cell>
          <cell r="B3662" t="str">
            <v>VIR 1</v>
          </cell>
          <cell r="C3662" t="str">
            <v>N</v>
          </cell>
          <cell r="D3662" t="str">
            <v>BRASS GATE VLV IPS CROSS-H 1/2</v>
          </cell>
          <cell r="E3662" t="str">
            <v>670779731858</v>
          </cell>
          <cell r="F3662" t="str">
            <v>PPGA</v>
          </cell>
          <cell r="G3662" t="str">
            <v>BRASS</v>
          </cell>
          <cell r="H3662">
            <v>33.549999999999997</v>
          </cell>
          <cell r="I3662">
            <v>0</v>
          </cell>
          <cell r="J3662">
            <v>45786</v>
          </cell>
          <cell r="K3662" t="str">
            <v>Italy</v>
          </cell>
          <cell r="L3662" t="str">
            <v>50</v>
          </cell>
          <cell r="M3662" t="str">
            <v>0.58</v>
          </cell>
        </row>
        <row r="3663">
          <cell r="A3663" t="str">
            <v>206CH 1-1/2</v>
          </cell>
          <cell r="B3663" t="str">
            <v>VIR 1</v>
          </cell>
          <cell r="C3663" t="str">
            <v>N</v>
          </cell>
          <cell r="D3663" t="str">
            <v>BRASS GTE VLV IPS CROSS-H 1-1/</v>
          </cell>
          <cell r="E3663" t="str">
            <v>670779731896</v>
          </cell>
          <cell r="F3663" t="str">
            <v>PPGA</v>
          </cell>
          <cell r="G3663" t="str">
            <v>BRASS</v>
          </cell>
          <cell r="H3663">
            <v>108.88</v>
          </cell>
          <cell r="I3663">
            <v>0</v>
          </cell>
          <cell r="J3663">
            <v>45786</v>
          </cell>
          <cell r="K3663" t="str">
            <v>Italy</v>
          </cell>
          <cell r="L3663" t="str">
            <v>15</v>
          </cell>
          <cell r="M3663" t="str">
            <v>2.5</v>
          </cell>
        </row>
        <row r="3664">
          <cell r="A3664" t="str">
            <v>206CH 1-1/4</v>
          </cell>
          <cell r="B3664" t="str">
            <v>VIR 1</v>
          </cell>
          <cell r="C3664" t="str">
            <v>N</v>
          </cell>
          <cell r="D3664" t="str">
            <v>BRASS GTE VLV IPS CROSS-H 1-1/</v>
          </cell>
          <cell r="E3664" t="str">
            <v>670779731889</v>
          </cell>
          <cell r="F3664" t="str">
            <v>PPGA</v>
          </cell>
          <cell r="G3664" t="str">
            <v>BRASS</v>
          </cell>
          <cell r="H3664">
            <v>83.31</v>
          </cell>
          <cell r="I3664">
            <v>0</v>
          </cell>
          <cell r="J3664">
            <v>45786</v>
          </cell>
          <cell r="K3664" t="str">
            <v>Italy</v>
          </cell>
          <cell r="L3664" t="str">
            <v>20</v>
          </cell>
          <cell r="M3664" t="str">
            <v>1.86</v>
          </cell>
        </row>
        <row r="3665">
          <cell r="A3665" t="str">
            <v>206CH 2</v>
          </cell>
          <cell r="B3665" t="str">
            <v>VIR 1</v>
          </cell>
          <cell r="C3665" t="str">
            <v>N</v>
          </cell>
          <cell r="D3665" t="str">
            <v>BRASS GATE VLV IPS CROSS-H 2</v>
          </cell>
          <cell r="E3665" t="str">
            <v>670779731902</v>
          </cell>
          <cell r="F3665" t="str">
            <v>PPGA</v>
          </cell>
          <cell r="G3665" t="str">
            <v>BRASS</v>
          </cell>
          <cell r="H3665">
            <v>162.38999999999999</v>
          </cell>
          <cell r="I3665">
            <v>0</v>
          </cell>
          <cell r="J3665">
            <v>45786</v>
          </cell>
          <cell r="K3665" t="str">
            <v>Italy</v>
          </cell>
          <cell r="L3665" t="str">
            <v>10</v>
          </cell>
          <cell r="M3665" t="str">
            <v>4.21</v>
          </cell>
        </row>
        <row r="3666">
          <cell r="A3666" t="str">
            <v>206F 1</v>
          </cell>
          <cell r="B3666" t="str">
            <v>VIR 1</v>
          </cell>
          <cell r="C3666" t="str">
            <v>N</v>
          </cell>
          <cell r="D3666" t="str">
            <v>BRASS GATE VALVE IPS</v>
          </cell>
          <cell r="E3666" t="str">
            <v>670779182063</v>
          </cell>
          <cell r="F3666" t="str">
            <v>PPGA</v>
          </cell>
          <cell r="G3666" t="str">
            <v>BRASS</v>
          </cell>
          <cell r="H3666">
            <v>57.35</v>
          </cell>
          <cell r="I3666">
            <v>245</v>
          </cell>
          <cell r="J3666">
            <v>40476</v>
          </cell>
          <cell r="K3666" t="str">
            <v>Italy</v>
          </cell>
          <cell r="L3666" t="str">
            <v>20</v>
          </cell>
          <cell r="M3666" t="str">
            <v>1.22</v>
          </cell>
        </row>
        <row r="3667">
          <cell r="A3667" t="str">
            <v>206F 1/2</v>
          </cell>
          <cell r="B3667" t="str">
            <v>VIR 1</v>
          </cell>
          <cell r="C3667" t="str">
            <v>N</v>
          </cell>
          <cell r="D3667" t="str">
            <v>BRASS GATE VAVE IPS</v>
          </cell>
          <cell r="E3667" t="str">
            <v>670779182049</v>
          </cell>
          <cell r="F3667" t="str">
            <v>PPGA</v>
          </cell>
          <cell r="G3667" t="str">
            <v>BRASS</v>
          </cell>
          <cell r="H3667">
            <v>33.549999999999997</v>
          </cell>
          <cell r="I3667">
            <v>1119</v>
          </cell>
          <cell r="J3667">
            <v>40476</v>
          </cell>
          <cell r="K3667" t="str">
            <v>Italy</v>
          </cell>
          <cell r="L3667" t="str">
            <v>50</v>
          </cell>
          <cell r="M3667" t="str">
            <v>0.58</v>
          </cell>
        </row>
        <row r="3668">
          <cell r="A3668" t="str">
            <v>206F 1/4</v>
          </cell>
          <cell r="B3668" t="str">
            <v>VIR 1</v>
          </cell>
          <cell r="C3668" t="str">
            <v>N</v>
          </cell>
          <cell r="D3668" t="str">
            <v>BRASS GATE VAVE IPS</v>
          </cell>
          <cell r="E3668" t="str">
            <v>670779182025</v>
          </cell>
          <cell r="F3668" t="str">
            <v>PPGA</v>
          </cell>
          <cell r="G3668" t="str">
            <v>BRASS</v>
          </cell>
          <cell r="H3668">
            <v>33.549999999999997</v>
          </cell>
          <cell r="I3668">
            <v>1521</v>
          </cell>
          <cell r="J3668">
            <v>40476</v>
          </cell>
          <cell r="K3668" t="str">
            <v>Italy</v>
          </cell>
          <cell r="L3668" t="str">
            <v>80</v>
          </cell>
          <cell r="M3668" t="str">
            <v>0.46</v>
          </cell>
        </row>
        <row r="3669">
          <cell r="A3669" t="str">
            <v>206F 1-1/2</v>
          </cell>
          <cell r="B3669" t="str">
            <v>VIR 1</v>
          </cell>
          <cell r="C3669" t="str">
            <v>N</v>
          </cell>
          <cell r="D3669" t="str">
            <v>BRASS GATE VAVE IPS</v>
          </cell>
          <cell r="E3669" t="str">
            <v>670779182087</v>
          </cell>
          <cell r="F3669" t="str">
            <v>PPGA</v>
          </cell>
          <cell r="G3669" t="str">
            <v>BRASS</v>
          </cell>
          <cell r="H3669">
            <v>108.88</v>
          </cell>
          <cell r="I3669">
            <v>136</v>
          </cell>
          <cell r="J3669">
            <v>40476</v>
          </cell>
          <cell r="K3669" t="str">
            <v>Italy</v>
          </cell>
          <cell r="L3669" t="str">
            <v>15</v>
          </cell>
          <cell r="M3669" t="str">
            <v>2.5</v>
          </cell>
        </row>
        <row r="3670">
          <cell r="A3670" t="str">
            <v>206F 1-1/4</v>
          </cell>
          <cell r="B3670" t="str">
            <v>VIR 1</v>
          </cell>
          <cell r="C3670" t="str">
            <v>N</v>
          </cell>
          <cell r="D3670" t="str">
            <v>BRASS GATE VAVE IPS</v>
          </cell>
          <cell r="E3670" t="str">
            <v>670779182070</v>
          </cell>
          <cell r="F3670" t="str">
            <v>PPGA</v>
          </cell>
          <cell r="G3670" t="str">
            <v>BRASS</v>
          </cell>
          <cell r="H3670">
            <v>83.31</v>
          </cell>
          <cell r="I3670">
            <v>25</v>
          </cell>
          <cell r="J3670">
            <v>40476</v>
          </cell>
          <cell r="K3670" t="str">
            <v>Italy</v>
          </cell>
          <cell r="L3670" t="str">
            <v>20</v>
          </cell>
          <cell r="M3670" t="str">
            <v>1.86</v>
          </cell>
        </row>
        <row r="3671">
          <cell r="A3671" t="str">
            <v>206F 2</v>
          </cell>
          <cell r="B3671" t="str">
            <v>VIR 1</v>
          </cell>
          <cell r="C3671" t="str">
            <v>N</v>
          </cell>
          <cell r="D3671" t="str">
            <v>BRASS GATE VAVE IPS</v>
          </cell>
          <cell r="E3671" t="str">
            <v>670779182209</v>
          </cell>
          <cell r="F3671" t="str">
            <v>PPGA</v>
          </cell>
          <cell r="G3671" t="str">
            <v>BRASS</v>
          </cell>
          <cell r="H3671">
            <v>162.38999999999999</v>
          </cell>
          <cell r="I3671">
            <v>348</v>
          </cell>
          <cell r="J3671">
            <v>40476</v>
          </cell>
          <cell r="K3671" t="str">
            <v>Italy</v>
          </cell>
          <cell r="L3671" t="str">
            <v>10</v>
          </cell>
          <cell r="M3671" t="str">
            <v>4.21</v>
          </cell>
        </row>
        <row r="3672">
          <cell r="A3672" t="str">
            <v>206F 2-1/2</v>
          </cell>
          <cell r="B3672" t="str">
            <v>VIR 1</v>
          </cell>
          <cell r="C3672" t="str">
            <v>N</v>
          </cell>
          <cell r="D3672" t="str">
            <v>BRASS GATE VAVE IPS</v>
          </cell>
          <cell r="E3672" t="str">
            <v>670779182254</v>
          </cell>
          <cell r="F3672" t="str">
            <v>PPGA</v>
          </cell>
          <cell r="G3672" t="str">
            <v>BRASS</v>
          </cell>
          <cell r="H3672">
            <v>326.29000000000002</v>
          </cell>
          <cell r="I3672">
            <v>44</v>
          </cell>
          <cell r="J3672">
            <v>40476</v>
          </cell>
          <cell r="K3672" t="str">
            <v>Italy</v>
          </cell>
          <cell r="L3672" t="str">
            <v>6</v>
          </cell>
          <cell r="M3672" t="str">
            <v>7.03</v>
          </cell>
        </row>
        <row r="3673">
          <cell r="A3673" t="str">
            <v>206F 3</v>
          </cell>
          <cell r="B3673" t="str">
            <v>VIR 1</v>
          </cell>
          <cell r="C3673" t="str">
            <v>N</v>
          </cell>
          <cell r="D3673" t="str">
            <v>BRASS GATE VALVE IPS</v>
          </cell>
          <cell r="E3673" t="str">
            <v>670779182308</v>
          </cell>
          <cell r="F3673" t="str">
            <v>PPGA</v>
          </cell>
          <cell r="G3673" t="str">
            <v>BRASS</v>
          </cell>
          <cell r="H3673">
            <v>461.51</v>
          </cell>
          <cell r="I3673">
            <v>1</v>
          </cell>
          <cell r="J3673">
            <v>40476</v>
          </cell>
          <cell r="K3673" t="str">
            <v>Italy</v>
          </cell>
          <cell r="L3673" t="str">
            <v>4</v>
          </cell>
          <cell r="M3673" t="str">
            <v>8.82</v>
          </cell>
        </row>
        <row r="3674">
          <cell r="A3674" t="str">
            <v>206F 3/4</v>
          </cell>
          <cell r="B3674" t="str">
            <v>VIR 1</v>
          </cell>
          <cell r="C3674" t="str">
            <v>N</v>
          </cell>
          <cell r="D3674" t="str">
            <v>BRASS GATE VALVE IPS</v>
          </cell>
          <cell r="E3674" t="str">
            <v>670779182056</v>
          </cell>
          <cell r="F3674" t="str">
            <v>PPGA</v>
          </cell>
          <cell r="G3674" t="str">
            <v>BRASS</v>
          </cell>
          <cell r="H3674">
            <v>41.22</v>
          </cell>
          <cell r="I3674">
            <v>581</v>
          </cell>
          <cell r="J3674">
            <v>40476</v>
          </cell>
          <cell r="K3674" t="str">
            <v>Italy</v>
          </cell>
          <cell r="L3674" t="str">
            <v>50</v>
          </cell>
          <cell r="M3674" t="str">
            <v>0.82</v>
          </cell>
        </row>
        <row r="3675">
          <cell r="A3675" t="str">
            <v>206F 3/8</v>
          </cell>
          <cell r="B3675" t="str">
            <v>VIR 1</v>
          </cell>
          <cell r="C3675" t="str">
            <v>N</v>
          </cell>
          <cell r="D3675" t="str">
            <v>BRASS GATE VAVE IPS</v>
          </cell>
          <cell r="E3675" t="str">
            <v>670779182032</v>
          </cell>
          <cell r="F3675" t="str">
            <v>PPGA</v>
          </cell>
          <cell r="G3675" t="str">
            <v>BRASS</v>
          </cell>
          <cell r="H3675">
            <v>33.549999999999997</v>
          </cell>
          <cell r="I3675">
            <v>145</v>
          </cell>
          <cell r="J3675">
            <v>40476</v>
          </cell>
          <cell r="K3675" t="str">
            <v>Italy</v>
          </cell>
          <cell r="L3675" t="str">
            <v>60</v>
          </cell>
          <cell r="M3675" t="str">
            <v>0.42</v>
          </cell>
        </row>
        <row r="3676">
          <cell r="A3676" t="str">
            <v>208B 1</v>
          </cell>
          <cell r="B3676" t="str">
            <v>VIR C</v>
          </cell>
          <cell r="C3676" t="str">
            <v>N</v>
          </cell>
          <cell r="D3676" t="str">
            <v>BRONZE GATE VALVE</v>
          </cell>
          <cell r="E3676" t="str">
            <v>670779711768</v>
          </cell>
          <cell r="F3676" t="str">
            <v>PPGA</v>
          </cell>
          <cell r="G3676" t="str">
            <v>BRONZE</v>
          </cell>
          <cell r="H3676">
            <v>158.13999999999999</v>
          </cell>
          <cell r="I3676">
            <v>535</v>
          </cell>
          <cell r="J3676">
            <v>42458</v>
          </cell>
          <cell r="K3676" t="str">
            <v>China</v>
          </cell>
          <cell r="L3676" t="str">
            <v>40</v>
          </cell>
          <cell r="M3676" t="str">
            <v>1.82</v>
          </cell>
        </row>
        <row r="3677">
          <cell r="A3677" t="str">
            <v>208B 1/2</v>
          </cell>
          <cell r="B3677" t="str">
            <v>VIR C</v>
          </cell>
          <cell r="C3677" t="str">
            <v>N</v>
          </cell>
          <cell r="D3677" t="str">
            <v>BRONZE GATE VALVE</v>
          </cell>
          <cell r="E3677" t="str">
            <v>670779711744</v>
          </cell>
          <cell r="F3677" t="str">
            <v>PPGA</v>
          </cell>
          <cell r="G3677" t="str">
            <v>BRONZE</v>
          </cell>
          <cell r="H3677">
            <v>60.83</v>
          </cell>
          <cell r="I3677">
            <v>918</v>
          </cell>
          <cell r="J3677">
            <v>42458</v>
          </cell>
          <cell r="K3677" t="str">
            <v>China</v>
          </cell>
          <cell r="L3677" t="str">
            <v>72</v>
          </cell>
          <cell r="M3677" t="str">
            <v>.75</v>
          </cell>
        </row>
        <row r="3678">
          <cell r="A3678" t="str">
            <v>208B 1-1/2</v>
          </cell>
          <cell r="B3678" t="str">
            <v>VIR C</v>
          </cell>
          <cell r="C3678" t="str">
            <v>N</v>
          </cell>
          <cell r="D3678" t="str">
            <v>BRONZE GATE VALVE</v>
          </cell>
          <cell r="E3678" t="str">
            <v>670779711782</v>
          </cell>
          <cell r="F3678" t="str">
            <v>PPGA</v>
          </cell>
          <cell r="G3678" t="str">
            <v>BRONZE</v>
          </cell>
          <cell r="H3678">
            <v>256.52999999999997</v>
          </cell>
          <cell r="I3678">
            <v>119</v>
          </cell>
          <cell r="J3678">
            <v>42458</v>
          </cell>
          <cell r="K3678" t="str">
            <v>China</v>
          </cell>
          <cell r="L3678" t="str">
            <v>18</v>
          </cell>
          <cell r="M3678" t="str">
            <v>3.45</v>
          </cell>
        </row>
        <row r="3679">
          <cell r="A3679" t="str">
            <v>208B 1-1/4</v>
          </cell>
          <cell r="B3679" t="str">
            <v>VIR C</v>
          </cell>
          <cell r="C3679" t="str">
            <v>N</v>
          </cell>
          <cell r="D3679" t="str">
            <v>BRONZE GATE VALVE</v>
          </cell>
          <cell r="E3679" t="str">
            <v>670779711775</v>
          </cell>
          <cell r="F3679" t="str">
            <v>PPGA</v>
          </cell>
          <cell r="G3679" t="str">
            <v>BRONZE</v>
          </cell>
          <cell r="H3679">
            <v>196.13</v>
          </cell>
          <cell r="I3679">
            <v>198</v>
          </cell>
          <cell r="J3679">
            <v>42458</v>
          </cell>
          <cell r="K3679" t="str">
            <v>China</v>
          </cell>
          <cell r="L3679" t="str">
            <v>20</v>
          </cell>
          <cell r="M3679" t="str">
            <v>2.52</v>
          </cell>
        </row>
        <row r="3680">
          <cell r="A3680" t="str">
            <v>208B 2</v>
          </cell>
          <cell r="B3680" t="str">
            <v>VIR C</v>
          </cell>
          <cell r="C3680" t="str">
            <v>N</v>
          </cell>
          <cell r="D3680" t="str">
            <v>BRONZE GATE VALVE</v>
          </cell>
          <cell r="E3680" t="str">
            <v>670779711799</v>
          </cell>
          <cell r="F3680" t="str">
            <v>PPGA</v>
          </cell>
          <cell r="G3680" t="str">
            <v>BRONZE</v>
          </cell>
          <cell r="H3680">
            <v>376.45</v>
          </cell>
          <cell r="I3680">
            <v>883</v>
          </cell>
          <cell r="J3680">
            <v>42458</v>
          </cell>
          <cell r="K3680" t="str">
            <v>China</v>
          </cell>
          <cell r="L3680" t="str">
            <v>6</v>
          </cell>
          <cell r="M3680" t="str">
            <v>4.95</v>
          </cell>
        </row>
        <row r="3681">
          <cell r="A3681" t="str">
            <v>208B 3/4</v>
          </cell>
          <cell r="B3681" t="str">
            <v>VIR C</v>
          </cell>
          <cell r="C3681" t="str">
            <v>N</v>
          </cell>
          <cell r="D3681" t="str">
            <v>BRONZE GATE VALVE</v>
          </cell>
          <cell r="E3681" t="str">
            <v>670779711751</v>
          </cell>
          <cell r="F3681" t="str">
            <v>PPGA</v>
          </cell>
          <cell r="G3681" t="str">
            <v>BRONZE</v>
          </cell>
          <cell r="H3681">
            <v>91.26</v>
          </cell>
          <cell r="I3681">
            <v>1140</v>
          </cell>
          <cell r="J3681">
            <v>42458</v>
          </cell>
          <cell r="K3681" t="str">
            <v>China</v>
          </cell>
          <cell r="L3681" t="str">
            <v>36</v>
          </cell>
          <cell r="M3681" t="str">
            <v>1.23</v>
          </cell>
        </row>
        <row r="3682">
          <cell r="A3682" t="str">
            <v>280B 1</v>
          </cell>
          <cell r="B3682" t="str">
            <v>VIR C</v>
          </cell>
          <cell r="C3682" t="str">
            <v>N</v>
          </cell>
          <cell r="D3682" t="str">
            <v>BRONZE GATE VALVE</v>
          </cell>
          <cell r="E3682" t="str">
            <v>670779711935</v>
          </cell>
          <cell r="F3682" t="str">
            <v>PPGA</v>
          </cell>
          <cell r="G3682" t="str">
            <v>BRONZE</v>
          </cell>
          <cell r="H3682">
            <v>141.94</v>
          </cell>
          <cell r="I3682">
            <v>576</v>
          </cell>
          <cell r="J3682">
            <v>42458</v>
          </cell>
          <cell r="K3682" t="str">
            <v>China</v>
          </cell>
          <cell r="L3682" t="str">
            <v>45</v>
          </cell>
          <cell r="M3682" t="str">
            <v>1.53</v>
          </cell>
        </row>
        <row r="3683">
          <cell r="A3683" t="str">
            <v>280B 1/2</v>
          </cell>
          <cell r="B3683" t="str">
            <v>VIR C</v>
          </cell>
          <cell r="C3683" t="str">
            <v>N</v>
          </cell>
          <cell r="D3683" t="str">
            <v>BRONZE GATE VALVE</v>
          </cell>
          <cell r="E3683" t="str">
            <v>670779711911</v>
          </cell>
          <cell r="F3683" t="str">
            <v>PPGA</v>
          </cell>
          <cell r="G3683" t="str">
            <v>BRONZE</v>
          </cell>
          <cell r="H3683">
            <v>56.28</v>
          </cell>
          <cell r="I3683">
            <v>821</v>
          </cell>
          <cell r="J3683">
            <v>42458</v>
          </cell>
          <cell r="K3683" t="str">
            <v>China</v>
          </cell>
          <cell r="L3683" t="str">
            <v>60</v>
          </cell>
          <cell r="M3683" t="str">
            <v>0.6</v>
          </cell>
        </row>
        <row r="3684">
          <cell r="A3684" t="str">
            <v>280B 1-1/2</v>
          </cell>
          <cell r="B3684" t="str">
            <v>VIR C</v>
          </cell>
          <cell r="C3684" t="str">
            <v>N</v>
          </cell>
          <cell r="D3684" t="str">
            <v>BRONZE GATE VALVE</v>
          </cell>
          <cell r="E3684" t="str">
            <v>670779711959</v>
          </cell>
          <cell r="F3684" t="str">
            <v>PPGA</v>
          </cell>
          <cell r="G3684" t="str">
            <v>BRONZE</v>
          </cell>
          <cell r="H3684">
            <v>240.9</v>
          </cell>
          <cell r="I3684">
            <v>525</v>
          </cell>
          <cell r="J3684">
            <v>42458</v>
          </cell>
          <cell r="K3684" t="str">
            <v>China</v>
          </cell>
          <cell r="L3684" t="str">
            <v>25</v>
          </cell>
          <cell r="M3684" t="str">
            <v>3.15</v>
          </cell>
        </row>
        <row r="3685">
          <cell r="A3685" t="str">
            <v>280B 1-1/4</v>
          </cell>
          <cell r="B3685" t="str">
            <v>VIR C</v>
          </cell>
          <cell r="C3685" t="str">
            <v>N</v>
          </cell>
          <cell r="D3685" t="str">
            <v>BRONZE GATE VALVE</v>
          </cell>
          <cell r="E3685" t="str">
            <v>670779711942</v>
          </cell>
          <cell r="F3685" t="str">
            <v>PPGA</v>
          </cell>
          <cell r="G3685" t="str">
            <v>BRONZE</v>
          </cell>
          <cell r="H3685">
            <v>181.87</v>
          </cell>
          <cell r="I3685">
            <v>237</v>
          </cell>
          <cell r="J3685">
            <v>42458</v>
          </cell>
          <cell r="K3685" t="str">
            <v>China</v>
          </cell>
          <cell r="L3685" t="str">
            <v>25</v>
          </cell>
          <cell r="M3685" t="str">
            <v>2.22</v>
          </cell>
        </row>
        <row r="3686">
          <cell r="A3686" t="str">
            <v>280B 2</v>
          </cell>
          <cell r="B3686" t="str">
            <v>VIR C</v>
          </cell>
          <cell r="C3686" t="str">
            <v>N</v>
          </cell>
          <cell r="D3686" t="str">
            <v>BRONZE GATE VALVE</v>
          </cell>
          <cell r="E3686" t="str">
            <v>670779711966</v>
          </cell>
          <cell r="F3686" t="str">
            <v>PPGA</v>
          </cell>
          <cell r="G3686" t="str">
            <v>BRONZE</v>
          </cell>
          <cell r="H3686">
            <v>351.13</v>
          </cell>
          <cell r="I3686">
            <v>248</v>
          </cell>
          <cell r="J3686">
            <v>42458</v>
          </cell>
          <cell r="K3686" t="str">
            <v>China</v>
          </cell>
          <cell r="L3686" t="str">
            <v>12</v>
          </cell>
          <cell r="M3686" t="str">
            <v>4.43</v>
          </cell>
        </row>
        <row r="3687">
          <cell r="A3687" t="str">
            <v>280B 3/4</v>
          </cell>
          <cell r="B3687" t="str">
            <v>VIR C</v>
          </cell>
          <cell r="C3687" t="str">
            <v>N</v>
          </cell>
          <cell r="D3687" t="str">
            <v>BRONZE GATE VALVE</v>
          </cell>
          <cell r="E3687" t="str">
            <v>670779711928</v>
          </cell>
          <cell r="F3687" t="str">
            <v>PPGA</v>
          </cell>
          <cell r="G3687" t="str">
            <v>BRONZE</v>
          </cell>
          <cell r="H3687">
            <v>82.76</v>
          </cell>
          <cell r="I3687">
            <v>746</v>
          </cell>
          <cell r="J3687">
            <v>42458</v>
          </cell>
          <cell r="K3687" t="str">
            <v>China</v>
          </cell>
          <cell r="L3687" t="str">
            <v>50</v>
          </cell>
          <cell r="M3687" t="str">
            <v>0.92</v>
          </cell>
        </row>
        <row r="3688">
          <cell r="A3688" t="str">
            <v>5071PP 1</v>
          </cell>
          <cell r="B3688" t="str">
            <v>VIR 1</v>
          </cell>
          <cell r="C3688" t="str">
            <v>N</v>
          </cell>
          <cell r="D3688" t="str">
            <v>POLY BALL VALVE THD END</v>
          </cell>
          <cell r="E3688" t="str">
            <v>670779571065</v>
          </cell>
          <cell r="F3688" t="str">
            <v>PVCV</v>
          </cell>
          <cell r="G3688" t="str">
            <v>POLYPROPYLENE</v>
          </cell>
          <cell r="H3688">
            <v>25.27</v>
          </cell>
          <cell r="I3688">
            <v>347</v>
          </cell>
          <cell r="J3688">
            <v>40476</v>
          </cell>
          <cell r="K3688" t="str">
            <v>Italy</v>
          </cell>
          <cell r="L3688" t="str">
            <v>40</v>
          </cell>
          <cell r="M3688" t="str">
            <v>0.58</v>
          </cell>
        </row>
        <row r="3689">
          <cell r="A3689" t="str">
            <v>5071PP 1/2</v>
          </cell>
          <cell r="B3689" t="str">
            <v>VIR 1</v>
          </cell>
          <cell r="C3689" t="str">
            <v>N</v>
          </cell>
          <cell r="D3689" t="str">
            <v>POLY BALL VALVE THD END</v>
          </cell>
          <cell r="E3689" t="str">
            <v>670779571041</v>
          </cell>
          <cell r="F3689" t="str">
            <v>PVCV</v>
          </cell>
          <cell r="G3689" t="str">
            <v>POLYPROPYLENE</v>
          </cell>
          <cell r="H3689">
            <v>14.06</v>
          </cell>
          <cell r="I3689">
            <v>440</v>
          </cell>
          <cell r="J3689">
            <v>40476</v>
          </cell>
          <cell r="K3689" t="str">
            <v>Italy</v>
          </cell>
          <cell r="L3689" t="str">
            <v>60</v>
          </cell>
          <cell r="M3689" t="str">
            <v>0.24</v>
          </cell>
        </row>
        <row r="3690">
          <cell r="A3690" t="str">
            <v>5071PP 1-1/2</v>
          </cell>
          <cell r="B3690" t="str">
            <v>VIR 1</v>
          </cell>
          <cell r="C3690" t="str">
            <v>N</v>
          </cell>
          <cell r="D3690" t="str">
            <v>POLY BALL VALVE THD END</v>
          </cell>
          <cell r="E3690" t="str">
            <v>670779571089</v>
          </cell>
          <cell r="F3690" t="str">
            <v>PVCV</v>
          </cell>
          <cell r="G3690" t="str">
            <v>POLYPROPYLENE</v>
          </cell>
          <cell r="H3690">
            <v>77.91</v>
          </cell>
          <cell r="I3690">
            <v>169</v>
          </cell>
          <cell r="J3690">
            <v>40476</v>
          </cell>
          <cell r="K3690" t="str">
            <v>Italy</v>
          </cell>
          <cell r="L3690" t="str">
            <v>20</v>
          </cell>
          <cell r="M3690" t="str">
            <v>1.63</v>
          </cell>
        </row>
        <row r="3691">
          <cell r="A3691" t="str">
            <v>5071PP 1-1/4</v>
          </cell>
          <cell r="B3691" t="str">
            <v>VIR 1</v>
          </cell>
          <cell r="C3691" t="str">
            <v>N</v>
          </cell>
          <cell r="D3691" t="str">
            <v>POLY BALL VALVE THD END</v>
          </cell>
          <cell r="E3691" t="str">
            <v>670779571072</v>
          </cell>
          <cell r="F3691" t="str">
            <v>PVCV</v>
          </cell>
          <cell r="G3691" t="str">
            <v>POLYPROPYLENE</v>
          </cell>
          <cell r="H3691">
            <v>56.98</v>
          </cell>
          <cell r="I3691">
            <v>135</v>
          </cell>
          <cell r="J3691">
            <v>40476</v>
          </cell>
          <cell r="K3691" t="str">
            <v>Italy</v>
          </cell>
          <cell r="L3691" t="str">
            <v>30</v>
          </cell>
          <cell r="M3691" t="str">
            <v>0.94</v>
          </cell>
        </row>
        <row r="3692">
          <cell r="A3692" t="str">
            <v>5071PP 2</v>
          </cell>
          <cell r="B3692" t="str">
            <v>VIR 1</v>
          </cell>
          <cell r="C3692" t="str">
            <v>N</v>
          </cell>
          <cell r="D3692" t="str">
            <v>POLY BALL VALVE THD END</v>
          </cell>
          <cell r="E3692" t="str">
            <v>670779571201</v>
          </cell>
          <cell r="F3692" t="str">
            <v>PVCV</v>
          </cell>
          <cell r="G3692" t="str">
            <v>POLYPROPYLENE</v>
          </cell>
          <cell r="H3692">
            <v>100.13</v>
          </cell>
          <cell r="I3692">
            <v>366</v>
          </cell>
          <cell r="J3692">
            <v>40476</v>
          </cell>
          <cell r="K3692" t="str">
            <v>Italy</v>
          </cell>
          <cell r="L3692" t="str">
            <v>10</v>
          </cell>
          <cell r="M3692" t="str">
            <v>2.42</v>
          </cell>
        </row>
        <row r="3693">
          <cell r="A3693" t="str">
            <v>5071PP 3/4</v>
          </cell>
          <cell r="B3693" t="str">
            <v>VIR 1</v>
          </cell>
          <cell r="C3693" t="str">
            <v>N</v>
          </cell>
          <cell r="D3693" t="str">
            <v>POLY BALL VALVE THD END</v>
          </cell>
          <cell r="E3693" t="str">
            <v>670779571058</v>
          </cell>
          <cell r="F3693" t="str">
            <v>PVCV</v>
          </cell>
          <cell r="G3693" t="str">
            <v>POLYPROPYLENE</v>
          </cell>
          <cell r="H3693">
            <v>17.14</v>
          </cell>
          <cell r="I3693">
            <v>806</v>
          </cell>
          <cell r="J3693">
            <v>40476</v>
          </cell>
          <cell r="K3693" t="str">
            <v>Italy</v>
          </cell>
          <cell r="L3693" t="str">
            <v>50</v>
          </cell>
          <cell r="M3693" t="str">
            <v>0.34</v>
          </cell>
        </row>
        <row r="3694">
          <cell r="A3694" t="str">
            <v>RW-305PP 1/2</v>
          </cell>
          <cell r="B3694" t="str">
            <v>VIR 1</v>
          </cell>
          <cell r="C3694" t="str">
            <v>N</v>
          </cell>
          <cell r="D3694" t="str">
            <v>PP ARCTIC BALL HOSE BIBB</v>
          </cell>
          <cell r="E3694" t="str">
            <v>670779305042</v>
          </cell>
          <cell r="F3694" t="str">
            <v>PVCV</v>
          </cell>
          <cell r="G3694" t="str">
            <v>POLYPROPYLENE</v>
          </cell>
          <cell r="H3694">
            <v>18.260000000000002</v>
          </cell>
          <cell r="I3694">
            <v>275</v>
          </cell>
          <cell r="J3694">
            <v>40476</v>
          </cell>
          <cell r="K3694" t="str">
            <v>Italy</v>
          </cell>
          <cell r="L3694" t="str">
            <v>80</v>
          </cell>
          <cell r="M3694" t="str">
            <v>.25</v>
          </cell>
        </row>
        <row r="3695">
          <cell r="A3695" t="str">
            <v>RW-305PP 3/4</v>
          </cell>
          <cell r="B3695" t="str">
            <v>VIR 1</v>
          </cell>
          <cell r="C3695" t="str">
            <v>N</v>
          </cell>
          <cell r="D3695" t="str">
            <v>PP ARCTIC BALL HOSE BIBB</v>
          </cell>
          <cell r="E3695" t="str">
            <v>670779305059</v>
          </cell>
          <cell r="F3695" t="str">
            <v>PVCV</v>
          </cell>
          <cell r="G3695" t="str">
            <v>POLYPROPYLENE</v>
          </cell>
          <cell r="H3695">
            <v>20.079999999999998</v>
          </cell>
          <cell r="I3695">
            <v>277</v>
          </cell>
          <cell r="J3695">
            <v>40476</v>
          </cell>
          <cell r="K3695" t="str">
            <v>Italy</v>
          </cell>
          <cell r="L3695" t="str">
            <v>60</v>
          </cell>
          <cell r="M3695" t="str">
            <v>.30</v>
          </cell>
        </row>
        <row r="3696">
          <cell r="A3696" t="str">
            <v>9100F-HW</v>
          </cell>
          <cell r="B3696" t="str">
            <v>VIR C</v>
          </cell>
          <cell r="C3696" t="str">
            <v>N</v>
          </cell>
          <cell r="D3696" t="str">
            <v>HANDWHEEL FOR RADIATOR VALVES</v>
          </cell>
          <cell r="F3696" t="str">
            <v>RADV</v>
          </cell>
          <cell r="G3696" t="str">
            <v>BRASS</v>
          </cell>
          <cell r="H3696">
            <v>1.4</v>
          </cell>
          <cell r="I3696">
            <v>96</v>
          </cell>
          <cell r="J3696">
            <v>42893</v>
          </cell>
          <cell r="K3696" t="str">
            <v>China</v>
          </cell>
          <cell r="L3696" t="str">
            <v>1</v>
          </cell>
        </row>
        <row r="3697">
          <cell r="A3697" t="str">
            <v>9101F 1</v>
          </cell>
          <cell r="B3697" t="str">
            <v>VIR C</v>
          </cell>
          <cell r="C3697" t="str">
            <v>N</v>
          </cell>
          <cell r="D3697" t="str">
            <v>STEAM RADIATOR ANGLE FxM UNION</v>
          </cell>
          <cell r="E3697" t="str">
            <v>670779909066</v>
          </cell>
          <cell r="F3697" t="str">
            <v>RADV</v>
          </cell>
          <cell r="G3697" t="str">
            <v>BRASS</v>
          </cell>
          <cell r="H3697">
            <v>89.21</v>
          </cell>
          <cell r="I3697">
            <v>1392</v>
          </cell>
          <cell r="J3697">
            <v>41305</v>
          </cell>
          <cell r="K3697" t="str">
            <v>China</v>
          </cell>
          <cell r="L3697" t="str">
            <v>36</v>
          </cell>
          <cell r="M3697" t="str">
            <v>1.36</v>
          </cell>
        </row>
        <row r="3698">
          <cell r="A3698" t="str">
            <v>9101F 1/2</v>
          </cell>
          <cell r="B3698" t="str">
            <v>VIR C</v>
          </cell>
          <cell r="C3698" t="str">
            <v>N</v>
          </cell>
          <cell r="D3698" t="str">
            <v>STEAM RADIATOR ANGLE FxM UNION</v>
          </cell>
          <cell r="E3698" t="str">
            <v>670779909042</v>
          </cell>
          <cell r="F3698" t="str">
            <v>RADV</v>
          </cell>
          <cell r="G3698" t="str">
            <v>BRASS</v>
          </cell>
          <cell r="H3698">
            <v>67.31</v>
          </cell>
          <cell r="I3698">
            <v>237</v>
          </cell>
          <cell r="J3698">
            <v>41305</v>
          </cell>
          <cell r="K3698" t="str">
            <v>China</v>
          </cell>
          <cell r="L3698" t="str">
            <v>60</v>
          </cell>
          <cell r="M3698" t="str">
            <v>0.82</v>
          </cell>
        </row>
        <row r="3699">
          <cell r="A3699" t="str">
            <v>9101F 1-1/2</v>
          </cell>
          <cell r="B3699" t="str">
            <v>VIR C</v>
          </cell>
          <cell r="C3699" t="str">
            <v>N</v>
          </cell>
          <cell r="D3699" t="str">
            <v>STEAM RADIATOR ANGLE FxM UNION</v>
          </cell>
          <cell r="E3699" t="str">
            <v>670779909080</v>
          </cell>
          <cell r="F3699" t="str">
            <v>RADV</v>
          </cell>
          <cell r="G3699" t="str">
            <v>BRASS</v>
          </cell>
          <cell r="H3699">
            <v>180.03</v>
          </cell>
          <cell r="I3699">
            <v>159</v>
          </cell>
          <cell r="J3699">
            <v>41305</v>
          </cell>
          <cell r="K3699" t="str">
            <v>China</v>
          </cell>
          <cell r="L3699" t="str">
            <v>16</v>
          </cell>
          <cell r="M3699" t="str">
            <v>3.08</v>
          </cell>
        </row>
        <row r="3700">
          <cell r="A3700" t="str">
            <v>9101F 1-1/4</v>
          </cell>
          <cell r="B3700" t="str">
            <v>VIR C</v>
          </cell>
          <cell r="C3700" t="str">
            <v>N</v>
          </cell>
          <cell r="D3700" t="str">
            <v>STEAM RADIATOR ANGLE FxM UNION</v>
          </cell>
          <cell r="E3700" t="str">
            <v>670779909073</v>
          </cell>
          <cell r="F3700" t="str">
            <v>RADV</v>
          </cell>
          <cell r="G3700" t="str">
            <v>BRASS</v>
          </cell>
          <cell r="H3700">
            <v>116.86</v>
          </cell>
          <cell r="I3700">
            <v>1537</v>
          </cell>
          <cell r="J3700">
            <v>41305</v>
          </cell>
          <cell r="K3700" t="str">
            <v>China</v>
          </cell>
          <cell r="L3700" t="str">
            <v>24</v>
          </cell>
          <cell r="M3700" t="str">
            <v>2.08</v>
          </cell>
        </row>
        <row r="3701">
          <cell r="A3701" t="str">
            <v>9101F 3/4</v>
          </cell>
          <cell r="B3701" t="str">
            <v>VIR C</v>
          </cell>
          <cell r="C3701" t="str">
            <v>N</v>
          </cell>
          <cell r="D3701" t="str">
            <v>STEAM RADIATOR ANGLE FxM UNION</v>
          </cell>
          <cell r="E3701" t="str">
            <v>670779909059</v>
          </cell>
          <cell r="F3701" t="str">
            <v>RADV</v>
          </cell>
          <cell r="G3701" t="str">
            <v>BRASS</v>
          </cell>
          <cell r="H3701">
            <v>82.17</v>
          </cell>
          <cell r="I3701">
            <v>1271</v>
          </cell>
          <cell r="J3701">
            <v>41305</v>
          </cell>
          <cell r="K3701" t="str">
            <v>China</v>
          </cell>
          <cell r="L3701" t="str">
            <v>48</v>
          </cell>
          <cell r="M3701" t="str">
            <v>1.12</v>
          </cell>
        </row>
        <row r="3702">
          <cell r="A3702" t="str">
            <v>9103F 1</v>
          </cell>
          <cell r="B3702" t="str">
            <v>VIR C</v>
          </cell>
          <cell r="C3702" t="str">
            <v>N</v>
          </cell>
          <cell r="D3702" t="str">
            <v>BRS HOTWTR VENT ANGLE RADIATOR</v>
          </cell>
          <cell r="E3702" t="str">
            <v>670779711331</v>
          </cell>
          <cell r="F3702" t="str">
            <v>RADV</v>
          </cell>
          <cell r="G3702" t="str">
            <v>BRASS</v>
          </cell>
          <cell r="H3702">
            <v>73.13</v>
          </cell>
          <cell r="I3702">
            <v>423</v>
          </cell>
          <cell r="J3702">
            <v>41305</v>
          </cell>
          <cell r="K3702" t="str">
            <v>China</v>
          </cell>
          <cell r="L3702" t="str">
            <v>36</v>
          </cell>
          <cell r="M3702" t="str">
            <v>1.46</v>
          </cell>
        </row>
        <row r="3703">
          <cell r="A3703" t="str">
            <v>9103F 1/2</v>
          </cell>
          <cell r="B3703" t="str">
            <v>VIR C</v>
          </cell>
          <cell r="C3703" t="str">
            <v>N</v>
          </cell>
          <cell r="D3703" t="str">
            <v>BRS HOTWTR VENT ANGLE RADIATOR</v>
          </cell>
          <cell r="E3703" t="str">
            <v>670779711317</v>
          </cell>
          <cell r="F3703" t="str">
            <v>RADV</v>
          </cell>
          <cell r="G3703" t="str">
            <v>BRASS</v>
          </cell>
          <cell r="H3703">
            <v>40.15</v>
          </cell>
          <cell r="I3703">
            <v>733</v>
          </cell>
          <cell r="J3703">
            <v>41691</v>
          </cell>
          <cell r="K3703" t="str">
            <v>China</v>
          </cell>
          <cell r="L3703" t="str">
            <v>60</v>
          </cell>
          <cell r="M3703" t="str">
            <v>0.74</v>
          </cell>
        </row>
        <row r="3704">
          <cell r="A3704" t="str">
            <v>9103F 1-1/2</v>
          </cell>
          <cell r="B3704" t="str">
            <v>VIR C</v>
          </cell>
          <cell r="C3704" t="str">
            <v>N</v>
          </cell>
          <cell r="D3704" t="str">
            <v>BRS HOTWTR VENT ANGLE RADIATOR</v>
          </cell>
          <cell r="E3704" t="str">
            <v>670779714240</v>
          </cell>
          <cell r="F3704" t="str">
            <v>RADV</v>
          </cell>
          <cell r="G3704" t="str">
            <v>BRASS</v>
          </cell>
          <cell r="H3704">
            <v>160.93</v>
          </cell>
          <cell r="I3704">
            <v>142</v>
          </cell>
          <cell r="J3704">
            <v>42860</v>
          </cell>
          <cell r="K3704" t="str">
            <v>China</v>
          </cell>
          <cell r="L3704" t="str">
            <v>16</v>
          </cell>
          <cell r="M3704" t="str">
            <v>3.28</v>
          </cell>
        </row>
        <row r="3705">
          <cell r="A3705" t="str">
            <v>9103F 1-1/4</v>
          </cell>
          <cell r="B3705" t="str">
            <v>VIR C</v>
          </cell>
          <cell r="C3705" t="str">
            <v>N</v>
          </cell>
          <cell r="D3705" t="str">
            <v>BRS HOTWTR VENT ANGLE RADIATOR</v>
          </cell>
          <cell r="E3705" t="str">
            <v>670779711348</v>
          </cell>
          <cell r="F3705" t="str">
            <v>RADV</v>
          </cell>
          <cell r="G3705" t="str">
            <v>BRASS</v>
          </cell>
          <cell r="H3705">
            <v>92.32</v>
          </cell>
          <cell r="I3705">
            <v>246</v>
          </cell>
          <cell r="J3705">
            <v>41691</v>
          </cell>
          <cell r="K3705" t="str">
            <v>China</v>
          </cell>
          <cell r="L3705" t="str">
            <v>24</v>
          </cell>
          <cell r="M3705" t="str">
            <v>2.06</v>
          </cell>
        </row>
        <row r="3706">
          <cell r="A3706" t="str">
            <v>9103F 3/4</v>
          </cell>
          <cell r="B3706" t="str">
            <v>VIR C</v>
          </cell>
          <cell r="C3706" t="str">
            <v>N</v>
          </cell>
          <cell r="D3706" t="str">
            <v>BRS HOTWTR VENT ANGLE RADIATOR</v>
          </cell>
          <cell r="E3706" t="str">
            <v>670779711324</v>
          </cell>
          <cell r="F3706" t="str">
            <v>RADV</v>
          </cell>
          <cell r="G3706" t="str">
            <v>BRASS</v>
          </cell>
          <cell r="H3706">
            <v>59.54</v>
          </cell>
          <cell r="I3706">
            <v>320</v>
          </cell>
          <cell r="J3706">
            <v>41691</v>
          </cell>
          <cell r="K3706" t="str">
            <v>China</v>
          </cell>
          <cell r="L3706" t="str">
            <v>48</v>
          </cell>
          <cell r="M3706" t="str">
            <v>1.14</v>
          </cell>
        </row>
        <row r="3707">
          <cell r="A3707" t="str">
            <v>9105F 1/2</v>
          </cell>
          <cell r="B3707" t="str">
            <v>VIR C</v>
          </cell>
          <cell r="C3707" t="str">
            <v>N</v>
          </cell>
          <cell r="D3707" t="str">
            <v>BRS HOTWTR VENT ANGLE RADIATOR</v>
          </cell>
          <cell r="E3707" t="str">
            <v>670779905044</v>
          </cell>
          <cell r="F3707" t="str">
            <v>RADV</v>
          </cell>
          <cell r="G3707" t="str">
            <v>BRASS</v>
          </cell>
          <cell r="H3707">
            <v>44.52</v>
          </cell>
          <cell r="I3707">
            <v>115</v>
          </cell>
          <cell r="J3707">
            <v>41990</v>
          </cell>
          <cell r="K3707" t="str">
            <v>China</v>
          </cell>
          <cell r="L3707" t="str">
            <v>60</v>
          </cell>
          <cell r="M3707" t="str">
            <v>0.62</v>
          </cell>
        </row>
        <row r="3708">
          <cell r="A3708" t="str">
            <v>9105F 3/4</v>
          </cell>
          <cell r="B3708" t="str">
            <v>VIR C</v>
          </cell>
          <cell r="C3708" t="str">
            <v>N</v>
          </cell>
          <cell r="D3708" t="str">
            <v>BRS HOTWTR VENT ANGLE RADIATOR</v>
          </cell>
          <cell r="E3708" t="str">
            <v>670779905051</v>
          </cell>
          <cell r="F3708" t="str">
            <v>RADV</v>
          </cell>
          <cell r="G3708" t="str">
            <v>BRASS</v>
          </cell>
          <cell r="H3708">
            <v>69.48</v>
          </cell>
          <cell r="I3708">
            <v>510</v>
          </cell>
          <cell r="J3708">
            <v>41990</v>
          </cell>
          <cell r="K3708" t="str">
            <v>China</v>
          </cell>
          <cell r="L3708" t="str">
            <v>48</v>
          </cell>
          <cell r="M3708" t="str">
            <v>0.76</v>
          </cell>
        </row>
        <row r="3709">
          <cell r="A3709" t="str">
            <v>9107F 1</v>
          </cell>
          <cell r="B3709" t="str">
            <v>VIR C</v>
          </cell>
          <cell r="C3709" t="str">
            <v>N</v>
          </cell>
          <cell r="D3709" t="str">
            <v>RADIATOR GATE VALVE FxM UNION</v>
          </cell>
          <cell r="E3709" t="str">
            <v>670779726366</v>
          </cell>
          <cell r="F3709" t="str">
            <v>RADV</v>
          </cell>
          <cell r="G3709" t="str">
            <v>BRONZE</v>
          </cell>
          <cell r="H3709">
            <v>169.22</v>
          </cell>
          <cell r="I3709">
            <v>137</v>
          </cell>
          <cell r="J3709">
            <v>44677</v>
          </cell>
          <cell r="K3709" t="str">
            <v>China</v>
          </cell>
          <cell r="L3709" t="str">
            <v>36</v>
          </cell>
          <cell r="M3709" t="str">
            <v>1.72</v>
          </cell>
        </row>
        <row r="3710">
          <cell r="A3710" t="str">
            <v>9107F 1/2</v>
          </cell>
          <cell r="B3710" t="str">
            <v>VIR C</v>
          </cell>
          <cell r="C3710" t="str">
            <v>N</v>
          </cell>
          <cell r="D3710" t="str">
            <v>RADIATOR GATE VALVE FxM UNION</v>
          </cell>
          <cell r="E3710" t="str">
            <v>670779726342</v>
          </cell>
          <cell r="F3710" t="str">
            <v>RADV</v>
          </cell>
          <cell r="G3710" t="str">
            <v>BRONZE</v>
          </cell>
          <cell r="H3710">
            <v>83.24</v>
          </cell>
          <cell r="I3710">
            <v>671</v>
          </cell>
          <cell r="J3710">
            <v>44677</v>
          </cell>
          <cell r="K3710" t="str">
            <v>China</v>
          </cell>
          <cell r="L3710" t="str">
            <v>60</v>
          </cell>
          <cell r="M3710" t="str">
            <v>.81</v>
          </cell>
        </row>
        <row r="3711">
          <cell r="A3711" t="str">
            <v>9107F 1-1/2</v>
          </cell>
          <cell r="B3711" t="str">
            <v>VIR C</v>
          </cell>
          <cell r="C3711" t="str">
            <v>N</v>
          </cell>
          <cell r="D3711" t="str">
            <v>RADIATOR GATE VALVE FxM UNION</v>
          </cell>
          <cell r="E3711" t="str">
            <v>670779726380</v>
          </cell>
          <cell r="F3711" t="str">
            <v>RADV</v>
          </cell>
          <cell r="G3711" t="str">
            <v>BRONZE</v>
          </cell>
          <cell r="H3711">
            <v>300.2</v>
          </cell>
          <cell r="I3711">
            <v>185</v>
          </cell>
          <cell r="J3711">
            <v>44677</v>
          </cell>
          <cell r="K3711" t="str">
            <v>China</v>
          </cell>
          <cell r="L3711" t="str">
            <v>16</v>
          </cell>
          <cell r="M3711" t="str">
            <v>3.44</v>
          </cell>
        </row>
        <row r="3712">
          <cell r="A3712" t="str">
            <v>9107F 1-1/4</v>
          </cell>
          <cell r="B3712" t="str">
            <v>VIR C</v>
          </cell>
          <cell r="C3712" t="str">
            <v>N</v>
          </cell>
          <cell r="D3712" t="str">
            <v>RADIATOR GATE VALVE FxM UNION</v>
          </cell>
          <cell r="E3712" t="str">
            <v>670779726373</v>
          </cell>
          <cell r="F3712" t="str">
            <v>RADV</v>
          </cell>
          <cell r="G3712" t="str">
            <v>BRONZE</v>
          </cell>
          <cell r="H3712">
            <v>238.51</v>
          </cell>
          <cell r="I3712">
            <v>373</v>
          </cell>
          <cell r="J3712">
            <v>44677</v>
          </cell>
          <cell r="K3712" t="str">
            <v>China</v>
          </cell>
          <cell r="L3712" t="str">
            <v>24</v>
          </cell>
          <cell r="M3712" t="str">
            <v>2.48</v>
          </cell>
        </row>
        <row r="3713">
          <cell r="A3713" t="str">
            <v>9107F 3/4</v>
          </cell>
          <cell r="B3713" t="str">
            <v>VIR C</v>
          </cell>
          <cell r="C3713" t="str">
            <v>N</v>
          </cell>
          <cell r="D3713" t="str">
            <v>RADIATOR GATE VALVE FxM UNION</v>
          </cell>
          <cell r="E3713" t="str">
            <v>670779726359</v>
          </cell>
          <cell r="F3713" t="str">
            <v>RADV</v>
          </cell>
          <cell r="G3713" t="str">
            <v>BRONZE</v>
          </cell>
          <cell r="H3713">
            <v>115.56</v>
          </cell>
          <cell r="I3713">
            <v>48</v>
          </cell>
          <cell r="J3713">
            <v>44677</v>
          </cell>
          <cell r="K3713" t="str">
            <v>China</v>
          </cell>
          <cell r="L3713" t="str">
            <v>48</v>
          </cell>
          <cell r="M3713" t="str">
            <v>1.12</v>
          </cell>
        </row>
        <row r="3714">
          <cell r="A3714" t="str">
            <v>9109 1</v>
          </cell>
          <cell r="B3714" t="str">
            <v>EDI</v>
          </cell>
          <cell r="C3714" t="str">
            <v>N</v>
          </cell>
          <cell r="D3714" t="str">
            <v>STEAM CONVECTOR FxF UNION</v>
          </cell>
          <cell r="E3714" t="str">
            <v>670779908069</v>
          </cell>
          <cell r="F3714" t="str">
            <v>RADV</v>
          </cell>
          <cell r="G3714" t="str">
            <v>BRONZE</v>
          </cell>
          <cell r="H3714">
            <v>59.24</v>
          </cell>
          <cell r="I3714">
            <v>0</v>
          </cell>
          <cell r="J3714">
            <v>40476</v>
          </cell>
          <cell r="K3714" t="str">
            <v>Taiwan</v>
          </cell>
          <cell r="L3714" t="str">
            <v>48</v>
          </cell>
          <cell r="M3714" t="str">
            <v>1.8</v>
          </cell>
        </row>
        <row r="3715">
          <cell r="A3715" t="str">
            <v>9109 1-1/4</v>
          </cell>
          <cell r="B3715" t="str">
            <v>EDI</v>
          </cell>
          <cell r="C3715" t="str">
            <v>N</v>
          </cell>
          <cell r="D3715" t="str">
            <v>STEAM CONVECTOR FxF UNION</v>
          </cell>
          <cell r="E3715" t="str">
            <v>670779908076</v>
          </cell>
          <cell r="F3715" t="str">
            <v>RADV</v>
          </cell>
          <cell r="G3715" t="str">
            <v>BRONZE</v>
          </cell>
          <cell r="H3715">
            <v>78.02</v>
          </cell>
          <cell r="I3715">
            <v>0</v>
          </cell>
          <cell r="J3715">
            <v>40476</v>
          </cell>
          <cell r="K3715" t="str">
            <v>Taiwan</v>
          </cell>
          <cell r="L3715" t="str">
            <v>24</v>
          </cell>
          <cell r="M3715" t="str">
            <v>2.4</v>
          </cell>
        </row>
        <row r="3716">
          <cell r="A3716" t="str">
            <v>9121 1</v>
          </cell>
          <cell r="B3716" t="str">
            <v>VIR C</v>
          </cell>
          <cell r="C3716" t="str">
            <v>N</v>
          </cell>
          <cell r="D3716" t="str">
            <v>PURGE  -  BALANCING VALVE CXC</v>
          </cell>
          <cell r="E3716" t="str">
            <v>670779911069</v>
          </cell>
          <cell r="F3716" t="str">
            <v>RADV</v>
          </cell>
          <cell r="G3716" t="str">
            <v>BRONZE</v>
          </cell>
          <cell r="H3716">
            <v>41.37</v>
          </cell>
          <cell r="I3716">
            <v>0</v>
          </cell>
          <cell r="J3716">
            <v>40476</v>
          </cell>
          <cell r="K3716" t="str">
            <v>China</v>
          </cell>
          <cell r="L3716" t="str">
            <v>72</v>
          </cell>
          <cell r="M3716" t="str">
            <v>0.68</v>
          </cell>
        </row>
        <row r="3717">
          <cell r="A3717" t="str">
            <v>9121 1-1/4</v>
          </cell>
          <cell r="B3717" t="str">
            <v>VIR C</v>
          </cell>
          <cell r="C3717" t="str">
            <v>N</v>
          </cell>
          <cell r="D3717" t="str">
            <v>PURGE  -  BALANCING VALVE CXC</v>
          </cell>
          <cell r="E3717" t="str">
            <v>670779911076</v>
          </cell>
          <cell r="F3717" t="str">
            <v>RADV</v>
          </cell>
          <cell r="G3717" t="str">
            <v>BRONZE</v>
          </cell>
          <cell r="H3717">
            <v>48.72</v>
          </cell>
          <cell r="I3717">
            <v>0</v>
          </cell>
          <cell r="J3717">
            <v>40476</v>
          </cell>
          <cell r="K3717" t="str">
            <v>China</v>
          </cell>
          <cell r="L3717" t="str">
            <v>60</v>
          </cell>
          <cell r="M3717" t="str">
            <v>0.94</v>
          </cell>
        </row>
        <row r="3718">
          <cell r="A3718" t="str">
            <v>9121 3/4</v>
          </cell>
          <cell r="B3718" t="str">
            <v>VIR C</v>
          </cell>
          <cell r="C3718" t="str">
            <v>N</v>
          </cell>
          <cell r="D3718" t="str">
            <v>PURGE  -  BALANCING VALVE CXC</v>
          </cell>
          <cell r="E3718" t="str">
            <v>670779911052</v>
          </cell>
          <cell r="F3718" t="str">
            <v>RADV</v>
          </cell>
          <cell r="G3718" t="str">
            <v>BRONZE</v>
          </cell>
          <cell r="H3718">
            <v>31.98</v>
          </cell>
          <cell r="I3718">
            <v>0</v>
          </cell>
          <cell r="J3718">
            <v>40476</v>
          </cell>
          <cell r="K3718" t="str">
            <v>China</v>
          </cell>
          <cell r="L3718" t="str">
            <v>108</v>
          </cell>
          <cell r="M3718" t="str">
            <v>0.52</v>
          </cell>
        </row>
        <row r="3719">
          <cell r="A3719" t="str">
            <v>9123 1</v>
          </cell>
          <cell r="B3719" t="str">
            <v>EDI</v>
          </cell>
          <cell r="C3719" t="str">
            <v>N</v>
          </cell>
          <cell r="D3719" t="str">
            <v>RADIATOR BALANCING VALVE CXC</v>
          </cell>
          <cell r="E3719" t="str">
            <v>670779897066</v>
          </cell>
          <cell r="F3719" t="str">
            <v>RADV</v>
          </cell>
          <cell r="G3719" t="str">
            <v>BRONZE</v>
          </cell>
          <cell r="H3719">
            <v>31.48</v>
          </cell>
          <cell r="I3719">
            <v>0</v>
          </cell>
          <cell r="J3719">
            <v>40476</v>
          </cell>
          <cell r="K3719" t="str">
            <v>Taiwan</v>
          </cell>
          <cell r="L3719" t="str">
            <v>45</v>
          </cell>
          <cell r="M3719" t="str">
            <v>0.74</v>
          </cell>
        </row>
        <row r="3720">
          <cell r="A3720" t="str">
            <v>9123 1/2</v>
          </cell>
          <cell r="B3720" t="str">
            <v>EDI</v>
          </cell>
          <cell r="C3720" t="str">
            <v>N</v>
          </cell>
          <cell r="D3720" t="str">
            <v>RADIATOR BALANCING VALVE CXC</v>
          </cell>
          <cell r="E3720" t="str">
            <v>670779897042</v>
          </cell>
          <cell r="F3720" t="str">
            <v>RADV</v>
          </cell>
          <cell r="G3720" t="str">
            <v>BRONZE</v>
          </cell>
          <cell r="H3720">
            <v>17.170000000000002</v>
          </cell>
          <cell r="I3720">
            <v>0</v>
          </cell>
          <cell r="J3720">
            <v>40476</v>
          </cell>
          <cell r="K3720" t="str">
            <v>Taiwan</v>
          </cell>
          <cell r="L3720" t="str">
            <v>80</v>
          </cell>
          <cell r="M3720" t="str">
            <v>0.34</v>
          </cell>
        </row>
        <row r="3721">
          <cell r="A3721" t="str">
            <v>9123 3/4</v>
          </cell>
          <cell r="B3721" t="str">
            <v>EDI</v>
          </cell>
          <cell r="C3721" t="str">
            <v>N</v>
          </cell>
          <cell r="D3721" t="str">
            <v>RADIATOR BALANCING VALVE CXC</v>
          </cell>
          <cell r="E3721" t="str">
            <v>670779897059</v>
          </cell>
          <cell r="F3721" t="str">
            <v>RADV</v>
          </cell>
          <cell r="G3721" t="str">
            <v>BRONZE</v>
          </cell>
          <cell r="H3721">
            <v>23.08</v>
          </cell>
          <cell r="I3721">
            <v>0</v>
          </cell>
          <cell r="J3721">
            <v>40476</v>
          </cell>
          <cell r="K3721" t="str">
            <v>Taiwan</v>
          </cell>
          <cell r="L3721" t="str">
            <v>60</v>
          </cell>
          <cell r="M3721" t="str">
            <v>0.52</v>
          </cell>
        </row>
        <row r="3722">
          <cell r="A3722" t="str">
            <v>9126 1/2</v>
          </cell>
          <cell r="B3722" t="str">
            <v>EDI</v>
          </cell>
          <cell r="C3722" t="str">
            <v>N</v>
          </cell>
          <cell r="D3722" t="str">
            <v>SLOT BALANCING VALVE FxM UNION</v>
          </cell>
          <cell r="E3722" t="str">
            <v>670779902043</v>
          </cell>
          <cell r="F3722" t="str">
            <v>RADV</v>
          </cell>
          <cell r="G3722" t="str">
            <v>BRONZE</v>
          </cell>
          <cell r="H3722">
            <v>57.04</v>
          </cell>
          <cell r="I3722">
            <v>0</v>
          </cell>
          <cell r="J3722">
            <v>40476</v>
          </cell>
          <cell r="K3722" t="str">
            <v>Taiwan</v>
          </cell>
          <cell r="L3722" t="str">
            <v>80</v>
          </cell>
          <cell r="M3722" t="str">
            <v>0.64</v>
          </cell>
        </row>
        <row r="3723">
          <cell r="A3723" t="str">
            <v>9126 3/4</v>
          </cell>
          <cell r="B3723" t="str">
            <v>EDI</v>
          </cell>
          <cell r="C3723" t="str">
            <v>N</v>
          </cell>
          <cell r="D3723" t="str">
            <v>SLOT BALANCING VALVE FxM UNION</v>
          </cell>
          <cell r="E3723" t="str">
            <v>670779902050</v>
          </cell>
          <cell r="F3723" t="str">
            <v>RADV</v>
          </cell>
          <cell r="G3723" t="str">
            <v>BRONZE</v>
          </cell>
          <cell r="H3723">
            <v>85.59</v>
          </cell>
          <cell r="I3723">
            <v>0</v>
          </cell>
          <cell r="J3723">
            <v>40476</v>
          </cell>
          <cell r="K3723" t="str">
            <v>Taiwan</v>
          </cell>
          <cell r="L3723" t="str">
            <v>40</v>
          </cell>
          <cell r="M3723" t="str">
            <v>1.02</v>
          </cell>
        </row>
        <row r="3724">
          <cell r="A3724" t="str">
            <v>9127 3/4</v>
          </cell>
          <cell r="B3724" t="str">
            <v>EDI</v>
          </cell>
          <cell r="C3724" t="str">
            <v>N</v>
          </cell>
          <cell r="D3724" t="str">
            <v>STRAIGHT CIRCULATOR CxM UNION</v>
          </cell>
          <cell r="E3724" t="str">
            <v>670779903057</v>
          </cell>
          <cell r="F3724" t="str">
            <v>RADV</v>
          </cell>
          <cell r="G3724" t="str">
            <v>BRONZE</v>
          </cell>
          <cell r="H3724">
            <v>81.290000000000006</v>
          </cell>
          <cell r="I3724">
            <v>0</v>
          </cell>
          <cell r="J3724">
            <v>40476</v>
          </cell>
          <cell r="K3724" t="str">
            <v>Taiwan</v>
          </cell>
          <cell r="L3724" t="str">
            <v>40</v>
          </cell>
          <cell r="M3724" t="str">
            <v>0.48</v>
          </cell>
        </row>
        <row r="3725">
          <cell r="A3725" t="str">
            <v>9128 1/2</v>
          </cell>
          <cell r="B3725" t="str">
            <v>EDI</v>
          </cell>
          <cell r="C3725" t="str">
            <v>N</v>
          </cell>
          <cell r="D3725" t="str">
            <v>SLOT BALANCING VALVE CxM UNION</v>
          </cell>
          <cell r="E3725" t="str">
            <v>670779901046</v>
          </cell>
          <cell r="F3725" t="str">
            <v>RADV</v>
          </cell>
          <cell r="G3725" t="str">
            <v>BRONZE</v>
          </cell>
          <cell r="H3725">
            <v>57.04</v>
          </cell>
          <cell r="I3725">
            <v>0</v>
          </cell>
          <cell r="J3725">
            <v>40476</v>
          </cell>
          <cell r="K3725" t="str">
            <v>Taiwan</v>
          </cell>
          <cell r="L3725" t="str">
            <v>80</v>
          </cell>
          <cell r="M3725" t="str">
            <v>0.68</v>
          </cell>
        </row>
        <row r="3726">
          <cell r="A3726" t="str">
            <v>9128 3/4</v>
          </cell>
          <cell r="B3726" t="str">
            <v>EDI</v>
          </cell>
          <cell r="C3726" t="str">
            <v>N</v>
          </cell>
          <cell r="D3726" t="str">
            <v>SLOT BALANCING VALVE CxM UNION</v>
          </cell>
          <cell r="E3726" t="str">
            <v>670779901053</v>
          </cell>
          <cell r="F3726" t="str">
            <v>RADV</v>
          </cell>
          <cell r="G3726" t="str">
            <v>BRONZE</v>
          </cell>
          <cell r="H3726">
            <v>85.59</v>
          </cell>
          <cell r="I3726">
            <v>0</v>
          </cell>
          <cell r="J3726">
            <v>40476</v>
          </cell>
          <cell r="K3726" t="str">
            <v>Taiwan</v>
          </cell>
          <cell r="L3726" t="str">
            <v>40</v>
          </cell>
          <cell r="M3726" t="str">
            <v>1.04</v>
          </cell>
        </row>
        <row r="3727">
          <cell r="A3727" t="str">
            <v>9150 1-1/4</v>
          </cell>
          <cell r="B3727" t="str">
            <v>EDI</v>
          </cell>
          <cell r="C3727" t="str">
            <v>N</v>
          </cell>
          <cell r="D3727" t="str">
            <v>RADIATOR UNION ELBOW FxM UNION</v>
          </cell>
          <cell r="E3727" t="str">
            <v>670779915074</v>
          </cell>
          <cell r="F3727" t="str">
            <v>RADV</v>
          </cell>
          <cell r="G3727" t="str">
            <v>BRONZE</v>
          </cell>
          <cell r="H3727">
            <v>56.79</v>
          </cell>
          <cell r="I3727">
            <v>0</v>
          </cell>
          <cell r="J3727">
            <v>40476</v>
          </cell>
          <cell r="K3727" t="str">
            <v>Taiwan</v>
          </cell>
          <cell r="L3727" t="str">
            <v>50</v>
          </cell>
          <cell r="M3727" t="str">
            <v>1.47</v>
          </cell>
        </row>
        <row r="3728">
          <cell r="A3728" t="str">
            <v>9150F 1</v>
          </cell>
          <cell r="B3728" t="str">
            <v>VIR C</v>
          </cell>
          <cell r="C3728" t="str">
            <v>N</v>
          </cell>
          <cell r="D3728" t="str">
            <v>BRASS RADIATOR ELBOW FxM UNION</v>
          </cell>
          <cell r="E3728" t="str">
            <v>670779711379</v>
          </cell>
          <cell r="F3728" t="str">
            <v>RADV</v>
          </cell>
          <cell r="G3728" t="str">
            <v>BRASS</v>
          </cell>
          <cell r="H3728">
            <v>49.9</v>
          </cell>
          <cell r="I3728">
            <v>904</v>
          </cell>
          <cell r="J3728">
            <v>41691</v>
          </cell>
          <cell r="K3728" t="str">
            <v>China</v>
          </cell>
          <cell r="L3728" t="str">
            <v>60</v>
          </cell>
          <cell r="M3728" t="str">
            <v>0.76</v>
          </cell>
        </row>
        <row r="3729">
          <cell r="A3729" t="str">
            <v>9150F 1/2</v>
          </cell>
          <cell r="B3729" t="str">
            <v>VIR C</v>
          </cell>
          <cell r="C3729" t="str">
            <v>N</v>
          </cell>
          <cell r="D3729" t="str">
            <v>BRASS RADIATOR ELBOW FxM UNION</v>
          </cell>
          <cell r="E3729" t="str">
            <v>670779711355</v>
          </cell>
          <cell r="F3729" t="str">
            <v>RADV</v>
          </cell>
          <cell r="G3729" t="str">
            <v>BRASS</v>
          </cell>
          <cell r="H3729">
            <v>28.86</v>
          </cell>
          <cell r="I3729">
            <v>725</v>
          </cell>
          <cell r="J3729">
            <v>41691</v>
          </cell>
          <cell r="K3729" t="str">
            <v>China</v>
          </cell>
          <cell r="L3729" t="str">
            <v>100</v>
          </cell>
          <cell r="M3729" t="str">
            <v>0.34</v>
          </cell>
        </row>
        <row r="3730">
          <cell r="A3730" t="str">
            <v>9150F 1-1/4</v>
          </cell>
          <cell r="B3730" t="str">
            <v>VIR C</v>
          </cell>
          <cell r="C3730" t="str">
            <v>N</v>
          </cell>
          <cell r="D3730" t="str">
            <v>BRASS RADIATOR ELBOW FxM UNION</v>
          </cell>
          <cell r="E3730" t="str">
            <v>670779711386</v>
          </cell>
          <cell r="F3730" t="str">
            <v>RADV</v>
          </cell>
          <cell r="G3730" t="str">
            <v>BRASS</v>
          </cell>
          <cell r="H3730">
            <v>75.63</v>
          </cell>
          <cell r="I3730">
            <v>105</v>
          </cell>
          <cell r="J3730">
            <v>41691</v>
          </cell>
          <cell r="K3730" t="str">
            <v>China</v>
          </cell>
          <cell r="L3730" t="str">
            <v>40</v>
          </cell>
          <cell r="M3730" t="str">
            <v>1.46</v>
          </cell>
        </row>
        <row r="3731">
          <cell r="A3731" t="str">
            <v>9150F 3/4</v>
          </cell>
          <cell r="B3731" t="str">
            <v>VIR C</v>
          </cell>
          <cell r="C3731" t="str">
            <v>N</v>
          </cell>
          <cell r="D3731" t="str">
            <v>BRASS RADIATOR ELBOW FxM UNION</v>
          </cell>
          <cell r="E3731" t="str">
            <v>670779711362</v>
          </cell>
          <cell r="F3731" t="str">
            <v>RADV</v>
          </cell>
          <cell r="G3731" t="str">
            <v>BRASS</v>
          </cell>
          <cell r="H3731">
            <v>34.72</v>
          </cell>
          <cell r="I3731">
            <v>602</v>
          </cell>
          <cell r="J3731">
            <v>41691</v>
          </cell>
          <cell r="K3731" t="str">
            <v>China</v>
          </cell>
          <cell r="L3731" t="str">
            <v>100</v>
          </cell>
          <cell r="M3731" t="str">
            <v>0.5</v>
          </cell>
        </row>
        <row r="3732">
          <cell r="A3732" t="str">
            <v>9153F 1/2</v>
          </cell>
          <cell r="B3732" t="str">
            <v>VIR C</v>
          </cell>
          <cell r="C3732" t="str">
            <v>N</v>
          </cell>
          <cell r="D3732" t="str">
            <v>RADIATOR UNION ELBOW CxM UNION</v>
          </cell>
          <cell r="E3732" t="str">
            <v>670779714202</v>
          </cell>
          <cell r="F3732" t="str">
            <v>RADV</v>
          </cell>
          <cell r="G3732" t="str">
            <v>BRONZE</v>
          </cell>
          <cell r="H3732">
            <v>28.86</v>
          </cell>
          <cell r="I3732">
            <v>1526</v>
          </cell>
          <cell r="J3732">
            <v>42845</v>
          </cell>
          <cell r="K3732" t="str">
            <v>China</v>
          </cell>
          <cell r="L3732" t="str">
            <v>100</v>
          </cell>
          <cell r="M3732" t="str">
            <v>.37</v>
          </cell>
        </row>
        <row r="3733">
          <cell r="A3733" t="str">
            <v>9153F 3/4</v>
          </cell>
          <cell r="B3733" t="str">
            <v>VIR C</v>
          </cell>
          <cell r="C3733" t="str">
            <v>N</v>
          </cell>
          <cell r="D3733" t="str">
            <v>RADIATOR UNION ELBOW CxM UNION</v>
          </cell>
          <cell r="E3733" t="str">
            <v>670779714219</v>
          </cell>
          <cell r="F3733" t="str">
            <v>RADV</v>
          </cell>
          <cell r="G3733" t="str">
            <v>BRONZE</v>
          </cell>
          <cell r="H3733">
            <v>34.72</v>
          </cell>
          <cell r="I3733">
            <v>196</v>
          </cell>
          <cell r="J3733">
            <v>42845</v>
          </cell>
          <cell r="K3733" t="str">
            <v>China</v>
          </cell>
          <cell r="L3733" t="str">
            <v>100</v>
          </cell>
          <cell r="M3733" t="str">
            <v>0.54</v>
          </cell>
        </row>
        <row r="3734">
          <cell r="A3734" t="str">
            <v>5042 1</v>
          </cell>
          <cell r="B3734" t="str">
            <v>VIR 1</v>
          </cell>
          <cell r="C3734" t="str">
            <v>N</v>
          </cell>
          <cell r="D3734" t="str">
            <v>AUTO RELIEF BV IPS C/W LCK HDL</v>
          </cell>
          <cell r="E3734" t="str">
            <v>670779542065</v>
          </cell>
          <cell r="F3734" t="str">
            <v>RWPP</v>
          </cell>
          <cell r="G3734" t="str">
            <v>BRASS</v>
          </cell>
          <cell r="H3734">
            <v>93.3</v>
          </cell>
          <cell r="I3734">
            <v>208</v>
          </cell>
          <cell r="J3734">
            <v>40476</v>
          </cell>
          <cell r="K3734" t="str">
            <v>Italy</v>
          </cell>
          <cell r="L3734" t="str">
            <v>45</v>
          </cell>
          <cell r="M3734" t="str">
            <v>1.4</v>
          </cell>
        </row>
        <row r="3735">
          <cell r="A3735" t="str">
            <v>5042 1/2</v>
          </cell>
          <cell r="B3735" t="str">
            <v>VIR 1</v>
          </cell>
          <cell r="C3735" t="str">
            <v>N</v>
          </cell>
          <cell r="D3735" t="str">
            <v>AUTO RELIEF BV IPS C/W LCK HDL</v>
          </cell>
          <cell r="E3735" t="str">
            <v>670779542041</v>
          </cell>
          <cell r="F3735" t="str">
            <v>RWPP</v>
          </cell>
          <cell r="G3735" t="str">
            <v>BRASS</v>
          </cell>
          <cell r="H3735">
            <v>44.62</v>
          </cell>
          <cell r="I3735">
            <v>351</v>
          </cell>
          <cell r="J3735">
            <v>40476</v>
          </cell>
          <cell r="K3735" t="str">
            <v>Italy</v>
          </cell>
          <cell r="L3735" t="str">
            <v>80</v>
          </cell>
          <cell r="M3735" t="str">
            <v>0.6</v>
          </cell>
        </row>
        <row r="3736">
          <cell r="A3736" t="str">
            <v>5042 1/4</v>
          </cell>
          <cell r="B3736" t="str">
            <v>VIR 1</v>
          </cell>
          <cell r="C3736" t="str">
            <v>N</v>
          </cell>
          <cell r="D3736" t="str">
            <v>AUTO RELIEF BV IPS C/W LCK HDL</v>
          </cell>
          <cell r="E3736" t="str">
            <v>670779542027</v>
          </cell>
          <cell r="F3736" t="str">
            <v>RWPP</v>
          </cell>
          <cell r="G3736" t="str">
            <v>BRASS</v>
          </cell>
          <cell r="H3736">
            <v>0</v>
          </cell>
          <cell r="I3736">
            <v>0</v>
          </cell>
          <cell r="J3736">
            <v>40476</v>
          </cell>
          <cell r="K3736" t="str">
            <v>Italy</v>
          </cell>
          <cell r="L3736" t="str">
            <v>80</v>
          </cell>
          <cell r="M3736" t="str">
            <v>0.42</v>
          </cell>
        </row>
        <row r="3737">
          <cell r="A3737" t="str">
            <v>5042 1-1/2</v>
          </cell>
          <cell r="B3737" t="str">
            <v>VIR 1</v>
          </cell>
          <cell r="C3737" t="str">
            <v>N</v>
          </cell>
          <cell r="D3737" t="str">
            <v>AUTO RELIEF BV IPS C/W LCK HDL</v>
          </cell>
          <cell r="E3737" t="str">
            <v>670779542089</v>
          </cell>
          <cell r="F3737" t="str">
            <v>RWPP</v>
          </cell>
          <cell r="G3737" t="str">
            <v>BRASS</v>
          </cell>
          <cell r="H3737">
            <v>204.04</v>
          </cell>
          <cell r="I3737">
            <v>113</v>
          </cell>
          <cell r="J3737">
            <v>40476</v>
          </cell>
          <cell r="K3737" t="str">
            <v>Italy</v>
          </cell>
          <cell r="L3737" t="str">
            <v>24</v>
          </cell>
          <cell r="M3737" t="str">
            <v>3.54</v>
          </cell>
        </row>
        <row r="3738">
          <cell r="A3738" t="str">
            <v>5042 1-1/4</v>
          </cell>
          <cell r="B3738" t="str">
            <v>VIR 1</v>
          </cell>
          <cell r="C3738" t="str">
            <v>N</v>
          </cell>
          <cell r="D3738" t="str">
            <v>AUTO RELIEF BV IPS C/W LCK HDL</v>
          </cell>
          <cell r="E3738" t="str">
            <v>670779542072</v>
          </cell>
          <cell r="F3738" t="str">
            <v>RWPP</v>
          </cell>
          <cell r="G3738" t="str">
            <v>BRASS</v>
          </cell>
          <cell r="H3738">
            <v>133.74</v>
          </cell>
          <cell r="I3738">
            <v>38</v>
          </cell>
          <cell r="J3738">
            <v>40476</v>
          </cell>
          <cell r="K3738" t="str">
            <v>Italy</v>
          </cell>
          <cell r="L3738" t="str">
            <v>30</v>
          </cell>
          <cell r="M3738" t="str">
            <v>2.16</v>
          </cell>
        </row>
        <row r="3739">
          <cell r="A3739" t="str">
            <v>5042 2</v>
          </cell>
          <cell r="B3739" t="str">
            <v>VIR 1</v>
          </cell>
          <cell r="C3739" t="str">
            <v>N</v>
          </cell>
          <cell r="D3739" t="str">
            <v>AUTO RELIEF BV IPS C/W LCK HDL</v>
          </cell>
          <cell r="E3739" t="str">
            <v>670779542201</v>
          </cell>
          <cell r="F3739" t="str">
            <v>RWPP</v>
          </cell>
          <cell r="G3739" t="str">
            <v>BRASS</v>
          </cell>
          <cell r="H3739">
            <v>274.25</v>
          </cell>
          <cell r="I3739">
            <v>78</v>
          </cell>
          <cell r="J3739">
            <v>40476</v>
          </cell>
          <cell r="K3739" t="str">
            <v>Italy</v>
          </cell>
          <cell r="L3739" t="str">
            <v>15</v>
          </cell>
          <cell r="M3739" t="str">
            <v>5.7</v>
          </cell>
        </row>
        <row r="3740">
          <cell r="A3740" t="str">
            <v>5042 3/4</v>
          </cell>
          <cell r="B3740" t="str">
            <v>VIR 1</v>
          </cell>
          <cell r="C3740" t="str">
            <v>N</v>
          </cell>
          <cell r="D3740" t="str">
            <v>AUTO RELIEF BV IPS C/W LCK HDL</v>
          </cell>
          <cell r="E3740" t="str">
            <v>670779542058</v>
          </cell>
          <cell r="F3740" t="str">
            <v>RWPP</v>
          </cell>
          <cell r="G3740" t="str">
            <v>BRASS</v>
          </cell>
          <cell r="H3740">
            <v>59.68</v>
          </cell>
          <cell r="I3740">
            <v>67</v>
          </cell>
          <cell r="J3740">
            <v>40476</v>
          </cell>
          <cell r="K3740" t="str">
            <v>Italy</v>
          </cell>
          <cell r="L3740" t="str">
            <v>60</v>
          </cell>
          <cell r="M3740" t="str">
            <v>0.84</v>
          </cell>
        </row>
        <row r="3741">
          <cell r="A3741" t="str">
            <v>5042 3/8</v>
          </cell>
          <cell r="B3741" t="str">
            <v>VIR 1</v>
          </cell>
          <cell r="C3741" t="str">
            <v>N</v>
          </cell>
          <cell r="D3741" t="str">
            <v>AUTO RELIEF BV IPS C/W LCK HDL</v>
          </cell>
          <cell r="E3741" t="str">
            <v>670779542034</v>
          </cell>
          <cell r="F3741" t="str">
            <v>RWPP</v>
          </cell>
          <cell r="G3741" t="str">
            <v>BRASS</v>
          </cell>
          <cell r="H3741">
            <v>0</v>
          </cell>
          <cell r="I3741">
            <v>0</v>
          </cell>
          <cell r="J3741">
            <v>40476</v>
          </cell>
          <cell r="K3741" t="str">
            <v>Italy</v>
          </cell>
          <cell r="L3741" t="str">
            <v>80</v>
          </cell>
          <cell r="M3741" t="str">
            <v>0.49</v>
          </cell>
        </row>
        <row r="3742">
          <cell r="A3742" t="str">
            <v>5581 1</v>
          </cell>
          <cell r="B3742" t="str">
            <v>VIR C</v>
          </cell>
          <cell r="C3742" t="str">
            <v>N</v>
          </cell>
          <cell r="D3742" t="str">
            <v>BALL MALE X FEMALE THREADED</v>
          </cell>
          <cell r="E3742" t="str">
            <v>670779537061</v>
          </cell>
          <cell r="F3742" t="str">
            <v>RWPP</v>
          </cell>
          <cell r="G3742" t="str">
            <v>BRASS</v>
          </cell>
          <cell r="H3742">
            <v>40.270000000000003</v>
          </cell>
          <cell r="I3742">
            <v>3421</v>
          </cell>
          <cell r="J3742">
            <v>40476</v>
          </cell>
          <cell r="K3742" t="str">
            <v>China</v>
          </cell>
          <cell r="L3742" t="str">
            <v>45</v>
          </cell>
          <cell r="M3742" t="str">
            <v>1.04</v>
          </cell>
        </row>
        <row r="3743">
          <cell r="A3743" t="str">
            <v>5581 1/2</v>
          </cell>
          <cell r="B3743" t="str">
            <v>VIR C</v>
          </cell>
          <cell r="C3743" t="str">
            <v>N</v>
          </cell>
          <cell r="D3743" t="str">
            <v>BALL MALE X FEMALE THREADED</v>
          </cell>
          <cell r="E3743" t="str">
            <v>670779537047</v>
          </cell>
          <cell r="F3743" t="str">
            <v>RWPP</v>
          </cell>
          <cell r="G3743" t="str">
            <v>BRASS</v>
          </cell>
          <cell r="H3743">
            <v>18.62</v>
          </cell>
          <cell r="I3743">
            <v>684</v>
          </cell>
          <cell r="J3743">
            <v>40476</v>
          </cell>
          <cell r="K3743" t="str">
            <v>China</v>
          </cell>
          <cell r="L3743" t="str">
            <v>80</v>
          </cell>
          <cell r="M3743" t="str">
            <v>0.44</v>
          </cell>
        </row>
        <row r="3744">
          <cell r="A3744" t="str">
            <v>5581 1-1/2</v>
          </cell>
          <cell r="B3744" t="str">
            <v>VIR C</v>
          </cell>
          <cell r="C3744" t="str">
            <v>N</v>
          </cell>
          <cell r="D3744" t="str">
            <v>BALL MALE X FEMALE THREADED</v>
          </cell>
          <cell r="E3744" t="str">
            <v>670779537085</v>
          </cell>
          <cell r="F3744" t="str">
            <v>RWPP</v>
          </cell>
          <cell r="G3744" t="str">
            <v>BRASS</v>
          </cell>
          <cell r="H3744">
            <v>91.87</v>
          </cell>
          <cell r="I3744">
            <v>1146</v>
          </cell>
          <cell r="J3744">
            <v>40476</v>
          </cell>
          <cell r="K3744" t="str">
            <v>China</v>
          </cell>
          <cell r="L3744" t="str">
            <v>24</v>
          </cell>
          <cell r="M3744" t="str">
            <v>1.94</v>
          </cell>
        </row>
        <row r="3745">
          <cell r="A3745" t="str">
            <v>5581 1-1/4</v>
          </cell>
          <cell r="B3745" t="str">
            <v>VIR C</v>
          </cell>
          <cell r="C3745" t="str">
            <v>N</v>
          </cell>
          <cell r="D3745" t="str">
            <v>BALL MALE X FEMALE THREADED</v>
          </cell>
          <cell r="E3745" t="str">
            <v>670779537078</v>
          </cell>
          <cell r="F3745" t="str">
            <v>RWPP</v>
          </cell>
          <cell r="G3745" t="str">
            <v>BRASS</v>
          </cell>
          <cell r="H3745">
            <v>57.31</v>
          </cell>
          <cell r="I3745">
            <v>739</v>
          </cell>
          <cell r="J3745">
            <v>40476</v>
          </cell>
          <cell r="K3745" t="str">
            <v>China</v>
          </cell>
          <cell r="L3745" t="str">
            <v>30</v>
          </cell>
          <cell r="M3745" t="str">
            <v>1.4</v>
          </cell>
        </row>
        <row r="3746">
          <cell r="A3746" t="str">
            <v>5581 2</v>
          </cell>
          <cell r="B3746" t="str">
            <v>VIR C</v>
          </cell>
          <cell r="C3746" t="str">
            <v>N</v>
          </cell>
          <cell r="D3746" t="str">
            <v>BALL MALE X FEMALE THREADED</v>
          </cell>
          <cell r="E3746" t="str">
            <v>670779537207</v>
          </cell>
          <cell r="F3746" t="str">
            <v>RWPP</v>
          </cell>
          <cell r="G3746" t="str">
            <v>BRASS</v>
          </cell>
          <cell r="H3746">
            <v>133.94</v>
          </cell>
          <cell r="I3746">
            <v>460</v>
          </cell>
          <cell r="J3746">
            <v>40476</v>
          </cell>
          <cell r="K3746" t="str">
            <v>China</v>
          </cell>
          <cell r="L3746" t="str">
            <v>15</v>
          </cell>
          <cell r="M3746" t="str">
            <v>3.1</v>
          </cell>
        </row>
        <row r="3747">
          <cell r="A3747" t="str">
            <v>5581 3/4</v>
          </cell>
          <cell r="B3747" t="str">
            <v>VIR C</v>
          </cell>
          <cell r="C3747" t="str">
            <v>N</v>
          </cell>
          <cell r="D3747" t="str">
            <v>BALL MALE X FEMALE THREADED</v>
          </cell>
          <cell r="E3747" t="str">
            <v>670779537054</v>
          </cell>
          <cell r="F3747" t="str">
            <v>RWPP</v>
          </cell>
          <cell r="G3747" t="str">
            <v>BRASS</v>
          </cell>
          <cell r="H3747">
            <v>27.14</v>
          </cell>
          <cell r="I3747">
            <v>1718</v>
          </cell>
          <cell r="J3747">
            <v>40476</v>
          </cell>
          <cell r="K3747" t="str">
            <v>China</v>
          </cell>
          <cell r="L3747" t="str">
            <v>60</v>
          </cell>
          <cell r="M3747" t="str">
            <v>0.6</v>
          </cell>
        </row>
        <row r="3748">
          <cell r="A3748" t="str">
            <v>RW-272 1/2</v>
          </cell>
          <cell r="B3748" t="str">
            <v>TIANMA</v>
          </cell>
          <cell r="C3748" t="str">
            <v>N</v>
          </cell>
          <cell r="D3748" t="str">
            <v>BRASS SILLCOCK CXC</v>
          </cell>
          <cell r="E3748" t="str">
            <v>670779272047</v>
          </cell>
          <cell r="F3748" t="str">
            <v>RWPP</v>
          </cell>
          <cell r="G3748" t="str">
            <v>BRASS</v>
          </cell>
          <cell r="H3748">
            <v>23.36</v>
          </cell>
          <cell r="I3748">
            <v>1323</v>
          </cell>
          <cell r="J3748">
            <v>40476</v>
          </cell>
          <cell r="K3748" t="str">
            <v>China</v>
          </cell>
          <cell r="L3748" t="str">
            <v>48</v>
          </cell>
          <cell r="M3748" t="str">
            <v>0.48</v>
          </cell>
        </row>
        <row r="3749">
          <cell r="A3749" t="str">
            <v>RW-275 1/2</v>
          </cell>
          <cell r="B3749" t="str">
            <v>VIR C 2</v>
          </cell>
          <cell r="C3749" t="str">
            <v>N</v>
          </cell>
          <cell r="D3749" t="str">
            <v>QTR TURN SILLCOCK C X HOSE</v>
          </cell>
          <cell r="E3749" t="str">
            <v>670779700076</v>
          </cell>
          <cell r="F3749" t="str">
            <v>RWPP</v>
          </cell>
          <cell r="G3749" t="str">
            <v>BRASS</v>
          </cell>
          <cell r="H3749">
            <v>22.51</v>
          </cell>
          <cell r="I3749">
            <v>3781</v>
          </cell>
          <cell r="J3749">
            <v>40585</v>
          </cell>
          <cell r="K3749" t="str">
            <v>China</v>
          </cell>
          <cell r="L3749" t="str">
            <v>48</v>
          </cell>
          <cell r="M3749" t="str">
            <v>0.34</v>
          </cell>
        </row>
        <row r="3750">
          <cell r="A3750" t="str">
            <v>RW-302PP 1/2</v>
          </cell>
          <cell r="B3750" t="str">
            <v>VIR 1</v>
          </cell>
          <cell r="C3750" t="str">
            <v>N</v>
          </cell>
          <cell r="D3750" t="str">
            <v>POLY HOSE BIBB</v>
          </cell>
          <cell r="E3750" t="str">
            <v>670779302041</v>
          </cell>
          <cell r="F3750" t="str">
            <v>RWPP</v>
          </cell>
          <cell r="H3750">
            <v>18.260000000000002</v>
          </cell>
          <cell r="I3750">
            <v>2914</v>
          </cell>
          <cell r="J3750">
            <v>40476</v>
          </cell>
          <cell r="K3750" t="str">
            <v>Italy</v>
          </cell>
          <cell r="L3750" t="str">
            <v>60</v>
          </cell>
          <cell r="M3750" t="str">
            <v>0.18</v>
          </cell>
        </row>
        <row r="3751">
          <cell r="A3751" t="str">
            <v>RW-302PP 3/4</v>
          </cell>
          <cell r="B3751" t="str">
            <v>VIR 1</v>
          </cell>
          <cell r="C3751" t="str">
            <v>N</v>
          </cell>
          <cell r="D3751" t="str">
            <v>POLY HOSE BIBB</v>
          </cell>
          <cell r="E3751" t="str">
            <v>670779302058</v>
          </cell>
          <cell r="F3751" t="str">
            <v>RWPP</v>
          </cell>
          <cell r="H3751">
            <v>20.079999999999998</v>
          </cell>
          <cell r="I3751">
            <v>2357</v>
          </cell>
          <cell r="J3751">
            <v>40476</v>
          </cell>
          <cell r="K3751" t="str">
            <v>Italy</v>
          </cell>
          <cell r="L3751" t="str">
            <v>50</v>
          </cell>
          <cell r="M3751" t="str">
            <v>0.16</v>
          </cell>
        </row>
        <row r="3752">
          <cell r="A3752" t="str">
            <v>RW-302PPBLUE 1/2</v>
          </cell>
          <cell r="B3752" t="str">
            <v>VIR 1</v>
          </cell>
          <cell r="C3752" t="str">
            <v>N</v>
          </cell>
          <cell r="D3752" t="str">
            <v>POLY HOSE BIBB BLUE HANDLE</v>
          </cell>
          <cell r="E3752" t="str">
            <v>670779715933</v>
          </cell>
          <cell r="F3752" t="str">
            <v>RWPP</v>
          </cell>
          <cell r="H3752">
            <v>18.260000000000002</v>
          </cell>
          <cell r="I3752">
            <v>1775</v>
          </cell>
          <cell r="J3752">
            <v>43108</v>
          </cell>
          <cell r="K3752" t="str">
            <v>Italy</v>
          </cell>
          <cell r="L3752" t="str">
            <v>60</v>
          </cell>
          <cell r="M3752" t="str">
            <v>0.18</v>
          </cell>
        </row>
        <row r="3753">
          <cell r="A3753" t="str">
            <v>RW-302PPBLUE 3/4</v>
          </cell>
          <cell r="B3753" t="str">
            <v>VIR 1</v>
          </cell>
          <cell r="C3753" t="str">
            <v>N</v>
          </cell>
          <cell r="D3753" t="str">
            <v>POLY HOSE BIBB BLUE HANDLE</v>
          </cell>
          <cell r="E3753" t="str">
            <v>670779715940</v>
          </cell>
          <cell r="F3753" t="str">
            <v>RWPP</v>
          </cell>
          <cell r="H3753">
            <v>20.079999999999998</v>
          </cell>
          <cell r="I3753">
            <v>295</v>
          </cell>
          <cell r="J3753">
            <v>43108</v>
          </cell>
          <cell r="K3753" t="str">
            <v>Italy</v>
          </cell>
          <cell r="L3753" t="str">
            <v>50</v>
          </cell>
          <cell r="M3753" t="str">
            <v>0.16</v>
          </cell>
        </row>
        <row r="3754">
          <cell r="A3754" t="str">
            <v>RW-312 3/4</v>
          </cell>
          <cell r="B3754" t="str">
            <v>TIANMA</v>
          </cell>
          <cell r="C3754" t="str">
            <v>N</v>
          </cell>
          <cell r="D3754" t="str">
            <v>BRASS NO-KINK HOSE BIBB</v>
          </cell>
          <cell r="E3754" t="str">
            <v>670779312057</v>
          </cell>
          <cell r="F3754" t="str">
            <v>RWPP</v>
          </cell>
          <cell r="G3754" t="str">
            <v>BRASS</v>
          </cell>
          <cell r="H3754">
            <v>18.149999999999999</v>
          </cell>
          <cell r="I3754">
            <v>598</v>
          </cell>
          <cell r="J3754">
            <v>40476</v>
          </cell>
          <cell r="K3754" t="str">
            <v>China</v>
          </cell>
          <cell r="L3754" t="str">
            <v>48</v>
          </cell>
          <cell r="M3754" t="str">
            <v>0.34</v>
          </cell>
        </row>
        <row r="3755">
          <cell r="A3755" t="str">
            <v>RW-315 1/2</v>
          </cell>
          <cell r="B3755" t="str">
            <v>VIR C</v>
          </cell>
          <cell r="C3755" t="str">
            <v>N</v>
          </cell>
          <cell r="D3755" t="str">
            <v>BRASS NO-KINK BALL HOSE BIBB</v>
          </cell>
          <cell r="E3755" t="str">
            <v>670779315041</v>
          </cell>
          <cell r="F3755" t="str">
            <v>RWPP</v>
          </cell>
          <cell r="G3755" t="str">
            <v>BRASS</v>
          </cell>
          <cell r="H3755">
            <v>25.33</v>
          </cell>
          <cell r="I3755">
            <v>2580</v>
          </cell>
          <cell r="J3755">
            <v>40476</v>
          </cell>
          <cell r="K3755" t="str">
            <v>China</v>
          </cell>
          <cell r="L3755" t="str">
            <v>80</v>
          </cell>
          <cell r="M3755" t="str">
            <v>0.4</v>
          </cell>
        </row>
        <row r="3756">
          <cell r="A3756" t="str">
            <v>RW-315 3/4</v>
          </cell>
          <cell r="B3756" t="str">
            <v>VIR C</v>
          </cell>
          <cell r="C3756" t="str">
            <v>N</v>
          </cell>
          <cell r="D3756" t="str">
            <v>BRASS NO-KINK BALL HOSE BIBB</v>
          </cell>
          <cell r="E3756" t="str">
            <v>670779315058</v>
          </cell>
          <cell r="F3756" t="str">
            <v>RWPP</v>
          </cell>
          <cell r="G3756" t="str">
            <v>BRASS</v>
          </cell>
          <cell r="H3756">
            <v>35</v>
          </cell>
          <cell r="I3756">
            <v>2199</v>
          </cell>
          <cell r="J3756">
            <v>40476</v>
          </cell>
          <cell r="K3756" t="str">
            <v>China</v>
          </cell>
          <cell r="L3756" t="str">
            <v>60</v>
          </cell>
          <cell r="M3756" t="str">
            <v>0.48</v>
          </cell>
        </row>
        <row r="3757">
          <cell r="A3757" t="str">
            <v>RW-504 1/2</v>
          </cell>
          <cell r="B3757" t="str">
            <v>VIR C</v>
          </cell>
          <cell r="C3757" t="str">
            <v>N</v>
          </cell>
          <cell r="D3757" t="str">
            <v>BRASS NO-KINK BOILER DRN MNPT</v>
          </cell>
          <cell r="E3757" t="str">
            <v>670779493046</v>
          </cell>
          <cell r="F3757" t="str">
            <v>RWPP</v>
          </cell>
          <cell r="G3757" t="str">
            <v>BRASS</v>
          </cell>
          <cell r="H3757">
            <v>20.57</v>
          </cell>
          <cell r="I3757">
            <v>2825</v>
          </cell>
          <cell r="J3757">
            <v>40476</v>
          </cell>
          <cell r="K3757" t="str">
            <v>China</v>
          </cell>
          <cell r="L3757" t="str">
            <v>48</v>
          </cell>
          <cell r="M3757" t="str">
            <v>0.46</v>
          </cell>
        </row>
        <row r="3758">
          <cell r="A3758" t="str">
            <v>RW-504 3/4</v>
          </cell>
          <cell r="B3758" t="str">
            <v>VIR C</v>
          </cell>
          <cell r="C3758" t="str">
            <v>N</v>
          </cell>
          <cell r="D3758" t="str">
            <v>BRASS NO-KINK BOILER DRN MNPT</v>
          </cell>
          <cell r="E3758" t="str">
            <v>670779493053</v>
          </cell>
          <cell r="F3758" t="str">
            <v>RWPP</v>
          </cell>
          <cell r="G3758" t="str">
            <v>BRASS</v>
          </cell>
          <cell r="H3758">
            <v>23.36</v>
          </cell>
          <cell r="I3758">
            <v>1788</v>
          </cell>
          <cell r="J3758">
            <v>40476</v>
          </cell>
          <cell r="K3758" t="str">
            <v>China</v>
          </cell>
          <cell r="L3758" t="str">
            <v>48</v>
          </cell>
          <cell r="M3758" t="str">
            <v>0.46</v>
          </cell>
        </row>
        <row r="3759">
          <cell r="A3759" t="str">
            <v>RW-505 3/4</v>
          </cell>
          <cell r="B3759" t="str">
            <v>TIANMA</v>
          </cell>
          <cell r="C3759" t="str">
            <v>N</v>
          </cell>
          <cell r="D3759" t="str">
            <v>BRASS NO-KINK BOILER DRN FNPT</v>
          </cell>
          <cell r="E3759" t="str">
            <v>670779492056</v>
          </cell>
          <cell r="F3759" t="str">
            <v>RWPP</v>
          </cell>
          <cell r="G3759" t="str">
            <v>BRASS</v>
          </cell>
          <cell r="H3759">
            <v>25.36</v>
          </cell>
          <cell r="I3759">
            <v>1591</v>
          </cell>
          <cell r="J3759">
            <v>40476</v>
          </cell>
          <cell r="K3759" t="str">
            <v>China</v>
          </cell>
          <cell r="L3759" t="str">
            <v>48</v>
          </cell>
          <cell r="M3759" t="str">
            <v>0.46</v>
          </cell>
        </row>
        <row r="3760">
          <cell r="A3760" t="str">
            <v>RW-514 1/2</v>
          </cell>
          <cell r="B3760" t="str">
            <v>VIR C 2</v>
          </cell>
          <cell r="C3760" t="str">
            <v>N</v>
          </cell>
          <cell r="D3760" t="str">
            <v>QTR TURN BOILER DRAIN M X HOSE</v>
          </cell>
          <cell r="E3760" t="str">
            <v>670779700014</v>
          </cell>
          <cell r="F3760" t="str">
            <v>RWPP</v>
          </cell>
          <cell r="G3760" t="str">
            <v>BRASS</v>
          </cell>
          <cell r="H3760">
            <v>20.04</v>
          </cell>
          <cell r="I3760">
            <v>0</v>
          </cell>
          <cell r="J3760">
            <v>40585</v>
          </cell>
          <cell r="K3760" t="str">
            <v>China</v>
          </cell>
          <cell r="L3760" t="str">
            <v>48</v>
          </cell>
          <cell r="M3760" t="str">
            <v>0.3</v>
          </cell>
        </row>
        <row r="3761">
          <cell r="A3761" t="str">
            <v>RW-514 3/4</v>
          </cell>
          <cell r="B3761" t="str">
            <v>VIR C 2</v>
          </cell>
          <cell r="C3761" t="str">
            <v>N</v>
          </cell>
          <cell r="D3761" t="str">
            <v>QTR TURN BOILER DRAIN M X HOSE</v>
          </cell>
          <cell r="E3761" t="str">
            <v>670779700021</v>
          </cell>
          <cell r="F3761" t="str">
            <v>RWPP</v>
          </cell>
          <cell r="G3761" t="str">
            <v>BRASS</v>
          </cell>
          <cell r="H3761">
            <v>22.72</v>
          </cell>
          <cell r="I3761">
            <v>0</v>
          </cell>
          <cell r="J3761">
            <v>40596</v>
          </cell>
          <cell r="K3761" t="str">
            <v>China</v>
          </cell>
          <cell r="L3761" t="str">
            <v>48</v>
          </cell>
          <cell r="M3761" t="str">
            <v>0.34</v>
          </cell>
        </row>
        <row r="3762">
          <cell r="A3762" t="str">
            <v>RW-515 3/4</v>
          </cell>
          <cell r="B3762" t="str">
            <v>VIR C 2</v>
          </cell>
          <cell r="C3762" t="str">
            <v>N</v>
          </cell>
          <cell r="D3762" t="str">
            <v>QTR TURN BOILER DRAIN F X HOSE</v>
          </cell>
          <cell r="E3762" t="str">
            <v>670779700045</v>
          </cell>
          <cell r="F3762" t="str">
            <v>RWPP</v>
          </cell>
          <cell r="G3762" t="str">
            <v>BRASS</v>
          </cell>
          <cell r="H3762">
            <v>22.72</v>
          </cell>
          <cell r="I3762">
            <v>55</v>
          </cell>
          <cell r="J3762">
            <v>40585</v>
          </cell>
          <cell r="K3762" t="str">
            <v>China</v>
          </cell>
          <cell r="L3762" t="str">
            <v>48</v>
          </cell>
          <cell r="M3762" t="str">
            <v>0.32</v>
          </cell>
        </row>
        <row r="3763">
          <cell r="A3763" t="str">
            <v>4550 1</v>
          </cell>
          <cell r="B3763" t="str">
            <v>SGON</v>
          </cell>
          <cell r="C3763" t="str">
            <v>N</v>
          </cell>
          <cell r="D3763" t="str">
            <v>BALL VALVE SS BODY 1-PC IPS</v>
          </cell>
          <cell r="E3763" t="str">
            <v>670779455068</v>
          </cell>
          <cell r="F3763" t="str">
            <v>SSCS</v>
          </cell>
          <cell r="G3763" t="str">
            <v>STEEL STAINLESS</v>
          </cell>
          <cell r="H3763">
            <v>39.93</v>
          </cell>
          <cell r="I3763">
            <v>76</v>
          </cell>
          <cell r="J3763">
            <v>40476</v>
          </cell>
          <cell r="K3763" t="str">
            <v>China</v>
          </cell>
          <cell r="L3763" t="str">
            <v>50</v>
          </cell>
          <cell r="M3763" t="str">
            <v>0.97</v>
          </cell>
        </row>
        <row r="3764">
          <cell r="A3764" t="str">
            <v>4550 1/2</v>
          </cell>
          <cell r="B3764" t="str">
            <v>SGON</v>
          </cell>
          <cell r="C3764" t="str">
            <v>N</v>
          </cell>
          <cell r="D3764" t="str">
            <v>BALL VALVE SS BODY 1-PC IPS</v>
          </cell>
          <cell r="E3764" t="str">
            <v>670779455044</v>
          </cell>
          <cell r="F3764" t="str">
            <v>SSCS</v>
          </cell>
          <cell r="G3764" t="str">
            <v>STEEL STAINLESS</v>
          </cell>
          <cell r="H3764">
            <v>24.58</v>
          </cell>
          <cell r="I3764">
            <v>305</v>
          </cell>
          <cell r="J3764">
            <v>40476</v>
          </cell>
          <cell r="K3764" t="str">
            <v>China</v>
          </cell>
          <cell r="L3764" t="str">
            <v>100</v>
          </cell>
          <cell r="M3764" t="str">
            <v>0.38</v>
          </cell>
        </row>
        <row r="3765">
          <cell r="A3765" t="str">
            <v>4550 1/4</v>
          </cell>
          <cell r="B3765" t="str">
            <v>SGON</v>
          </cell>
          <cell r="C3765" t="str">
            <v>N</v>
          </cell>
          <cell r="D3765" t="str">
            <v>BALL VALVE SS BODY 1-PC IPS</v>
          </cell>
          <cell r="E3765" t="str">
            <v>670779455020</v>
          </cell>
          <cell r="F3765" t="str">
            <v>SSCS</v>
          </cell>
          <cell r="G3765" t="str">
            <v>STEEL STAINLESS</v>
          </cell>
          <cell r="H3765">
            <v>21.89</v>
          </cell>
          <cell r="I3765">
            <v>283</v>
          </cell>
          <cell r="J3765">
            <v>40476</v>
          </cell>
          <cell r="K3765" t="str">
            <v>China</v>
          </cell>
          <cell r="L3765" t="str">
            <v>100</v>
          </cell>
          <cell r="M3765" t="str">
            <v>0.14</v>
          </cell>
        </row>
        <row r="3766">
          <cell r="A3766" t="str">
            <v>4550 1-1/2</v>
          </cell>
          <cell r="B3766" t="str">
            <v>SGON</v>
          </cell>
          <cell r="C3766" t="str">
            <v>N</v>
          </cell>
          <cell r="D3766" t="str">
            <v>BALL VALVE SS BODY 1-PC IPS</v>
          </cell>
          <cell r="E3766" t="str">
            <v>670779455082</v>
          </cell>
          <cell r="F3766" t="str">
            <v>SSCS</v>
          </cell>
          <cell r="G3766" t="str">
            <v>STEEL STAINLESS</v>
          </cell>
          <cell r="H3766">
            <v>79.239999999999995</v>
          </cell>
          <cell r="I3766">
            <v>61</v>
          </cell>
          <cell r="J3766">
            <v>40476</v>
          </cell>
          <cell r="K3766" t="str">
            <v>China</v>
          </cell>
          <cell r="L3766" t="str">
            <v>25</v>
          </cell>
          <cell r="M3766" t="str">
            <v>2.02</v>
          </cell>
        </row>
        <row r="3767">
          <cell r="A3767" t="str">
            <v>4550 1-1/4</v>
          </cell>
          <cell r="B3767" t="str">
            <v>SGON</v>
          </cell>
          <cell r="C3767" t="str">
            <v>N</v>
          </cell>
          <cell r="D3767" t="str">
            <v>BALL VALVE SS BODY 1-PC IPS</v>
          </cell>
          <cell r="E3767" t="str">
            <v>670779455075</v>
          </cell>
          <cell r="F3767" t="str">
            <v>SSCS</v>
          </cell>
          <cell r="G3767" t="str">
            <v>STEEL STAINLESS</v>
          </cell>
          <cell r="H3767">
            <v>61.88</v>
          </cell>
          <cell r="I3767">
            <v>97</v>
          </cell>
          <cell r="J3767">
            <v>40476</v>
          </cell>
          <cell r="K3767" t="str">
            <v>China</v>
          </cell>
          <cell r="L3767" t="str">
            <v>50</v>
          </cell>
          <cell r="M3767" t="str">
            <v>1.56</v>
          </cell>
        </row>
        <row r="3768">
          <cell r="A3768" t="str">
            <v>4550 2</v>
          </cell>
          <cell r="B3768" t="str">
            <v>SGON</v>
          </cell>
          <cell r="C3768" t="str">
            <v>N</v>
          </cell>
          <cell r="D3768" t="str">
            <v>BALL VALVE SS BODY 1-PC IPS</v>
          </cell>
          <cell r="E3768" t="str">
            <v>670779455204</v>
          </cell>
          <cell r="F3768" t="str">
            <v>SSCS</v>
          </cell>
          <cell r="G3768" t="str">
            <v>STEEL STAINLESS</v>
          </cell>
          <cell r="H3768">
            <v>130.75</v>
          </cell>
          <cell r="I3768">
            <v>125</v>
          </cell>
          <cell r="J3768">
            <v>40476</v>
          </cell>
          <cell r="K3768" t="str">
            <v>China</v>
          </cell>
          <cell r="L3768" t="str">
            <v>20</v>
          </cell>
          <cell r="M3768" t="str">
            <v>3</v>
          </cell>
        </row>
        <row r="3769">
          <cell r="A3769" t="str">
            <v>4550 3/4</v>
          </cell>
          <cell r="B3769" t="str">
            <v>SGON</v>
          </cell>
          <cell r="C3769" t="str">
            <v>N</v>
          </cell>
          <cell r="D3769" t="str">
            <v>BALL VALVE SS BODY 1-PC IPS</v>
          </cell>
          <cell r="E3769" t="str">
            <v>670779455051</v>
          </cell>
          <cell r="F3769" t="str">
            <v>SSCS</v>
          </cell>
          <cell r="G3769" t="str">
            <v>STEEL STAINLESS</v>
          </cell>
          <cell r="H3769">
            <v>27.17</v>
          </cell>
          <cell r="I3769">
            <v>274</v>
          </cell>
          <cell r="J3769">
            <v>40476</v>
          </cell>
          <cell r="K3769" t="str">
            <v>China</v>
          </cell>
          <cell r="L3769" t="str">
            <v>100</v>
          </cell>
          <cell r="M3769" t="str">
            <v>0.64</v>
          </cell>
        </row>
        <row r="3770">
          <cell r="A3770" t="str">
            <v>4550 3/8</v>
          </cell>
          <cell r="B3770" t="str">
            <v>SGON</v>
          </cell>
          <cell r="C3770" t="str">
            <v>N</v>
          </cell>
          <cell r="D3770" t="str">
            <v>BALL VALVE SS BODY 1-PC IPS</v>
          </cell>
          <cell r="E3770" t="str">
            <v>670779455037</v>
          </cell>
          <cell r="F3770" t="str">
            <v>SSCS</v>
          </cell>
          <cell r="H3770">
            <v>21.89</v>
          </cell>
          <cell r="I3770">
            <v>425</v>
          </cell>
          <cell r="J3770">
            <v>40570</v>
          </cell>
          <cell r="K3770" t="str">
            <v>China</v>
          </cell>
          <cell r="L3770" t="str">
            <v>100</v>
          </cell>
          <cell r="M3770" t="str">
            <v>0.28</v>
          </cell>
        </row>
        <row r="3771">
          <cell r="A3771" t="str">
            <v>4660 1</v>
          </cell>
          <cell r="B3771" t="str">
            <v>SGON</v>
          </cell>
          <cell r="C3771" t="str">
            <v>N</v>
          </cell>
          <cell r="D3771" t="str">
            <v>BALL VALVE SS BODY 3-PC IPS</v>
          </cell>
          <cell r="E3771" t="str">
            <v>670779466064</v>
          </cell>
          <cell r="F3771" t="str">
            <v>SSCS</v>
          </cell>
          <cell r="G3771" t="str">
            <v>STEEL STAINLESS</v>
          </cell>
          <cell r="H3771">
            <v>122.63</v>
          </cell>
          <cell r="I3771">
            <v>72</v>
          </cell>
          <cell r="J3771">
            <v>40476</v>
          </cell>
          <cell r="K3771" t="str">
            <v>China</v>
          </cell>
          <cell r="L3771" t="str">
            <v>20</v>
          </cell>
          <cell r="M3771" t="str">
            <v>2.4</v>
          </cell>
        </row>
        <row r="3772">
          <cell r="A3772" t="str">
            <v>4660 1/2</v>
          </cell>
          <cell r="B3772" t="str">
            <v>SGON</v>
          </cell>
          <cell r="C3772" t="str">
            <v>N</v>
          </cell>
          <cell r="D3772" t="str">
            <v>BALL VALVE SS BODY 3-PC IPS</v>
          </cell>
          <cell r="E3772" t="str">
            <v>670779466040</v>
          </cell>
          <cell r="F3772" t="str">
            <v>SSCS</v>
          </cell>
          <cell r="G3772" t="str">
            <v>STEEL STAINLESS</v>
          </cell>
          <cell r="H3772">
            <v>64.8</v>
          </cell>
          <cell r="I3772">
            <v>161</v>
          </cell>
          <cell r="J3772">
            <v>40476</v>
          </cell>
          <cell r="K3772" t="str">
            <v>China</v>
          </cell>
          <cell r="L3772" t="str">
            <v>50</v>
          </cell>
          <cell r="M3772" t="str">
            <v>1.32</v>
          </cell>
        </row>
        <row r="3773">
          <cell r="A3773" t="str">
            <v>4660 1/4</v>
          </cell>
          <cell r="B3773" t="str">
            <v>SGON</v>
          </cell>
          <cell r="C3773" t="str">
            <v>N</v>
          </cell>
          <cell r="D3773" t="str">
            <v>BALL VALVE SS BODY 3-PC IPS</v>
          </cell>
          <cell r="E3773" t="str">
            <v>670779466026</v>
          </cell>
          <cell r="F3773" t="str">
            <v>SSCS</v>
          </cell>
          <cell r="G3773" t="str">
            <v>STEEL STAINLESS</v>
          </cell>
          <cell r="H3773">
            <v>60.28</v>
          </cell>
          <cell r="I3773">
            <v>166</v>
          </cell>
          <cell r="J3773">
            <v>40476</v>
          </cell>
          <cell r="K3773" t="str">
            <v>China</v>
          </cell>
          <cell r="L3773" t="str">
            <v>50</v>
          </cell>
          <cell r="M3773" t="str">
            <v>0.92</v>
          </cell>
        </row>
        <row r="3774">
          <cell r="A3774" t="str">
            <v>4660 1-1/2</v>
          </cell>
          <cell r="B3774" t="str">
            <v>SGON</v>
          </cell>
          <cell r="C3774" t="str">
            <v>N</v>
          </cell>
          <cell r="D3774" t="str">
            <v>BALL VALVE SS BODY 3-PC IPS</v>
          </cell>
          <cell r="E3774" t="str">
            <v>670779466088</v>
          </cell>
          <cell r="F3774" t="str">
            <v>SSCS</v>
          </cell>
          <cell r="G3774" t="str">
            <v>STEEL STAINLESS</v>
          </cell>
          <cell r="H3774">
            <v>232.5</v>
          </cell>
          <cell r="I3774">
            <v>40</v>
          </cell>
          <cell r="J3774">
            <v>40476</v>
          </cell>
          <cell r="K3774" t="str">
            <v>China</v>
          </cell>
          <cell r="L3774" t="str">
            <v>8</v>
          </cell>
          <cell r="M3774" t="str">
            <v>5.4</v>
          </cell>
        </row>
        <row r="3775">
          <cell r="A3775" t="str">
            <v>4660 1-1/4</v>
          </cell>
          <cell r="B3775" t="str">
            <v>SGON</v>
          </cell>
          <cell r="C3775" t="str">
            <v>N</v>
          </cell>
          <cell r="D3775" t="str">
            <v>BALL VALVE SS BODY 3-PC IPS</v>
          </cell>
          <cell r="E3775" t="str">
            <v>670779466071</v>
          </cell>
          <cell r="F3775" t="str">
            <v>SSCS</v>
          </cell>
          <cell r="G3775" t="str">
            <v>STEEL STAINLESS</v>
          </cell>
          <cell r="H3775">
            <v>175.09</v>
          </cell>
          <cell r="I3775">
            <v>96</v>
          </cell>
          <cell r="J3775">
            <v>40476</v>
          </cell>
          <cell r="K3775" t="str">
            <v>China</v>
          </cell>
          <cell r="L3775" t="str">
            <v>10</v>
          </cell>
          <cell r="M3775" t="str">
            <v>4.24</v>
          </cell>
        </row>
        <row r="3776">
          <cell r="A3776" t="str">
            <v>4660 2</v>
          </cell>
          <cell r="B3776" t="str">
            <v>SGON</v>
          </cell>
          <cell r="C3776" t="str">
            <v>N</v>
          </cell>
          <cell r="D3776" t="str">
            <v>BALL VALVE SS BODY 3-PC IPS</v>
          </cell>
          <cell r="E3776" t="str">
            <v>670779466200</v>
          </cell>
          <cell r="F3776" t="str">
            <v>SSCS</v>
          </cell>
          <cell r="G3776" t="str">
            <v>STEEL STAINLESS</v>
          </cell>
          <cell r="H3776">
            <v>298.16000000000003</v>
          </cell>
          <cell r="I3776">
            <v>91</v>
          </cell>
          <cell r="J3776">
            <v>40476</v>
          </cell>
          <cell r="K3776" t="str">
            <v>China</v>
          </cell>
          <cell r="L3776" t="str">
            <v>6</v>
          </cell>
          <cell r="M3776" t="str">
            <v>8.64</v>
          </cell>
        </row>
        <row r="3777">
          <cell r="A3777" t="str">
            <v>4660 3/4</v>
          </cell>
          <cell r="B3777" t="str">
            <v>SGON</v>
          </cell>
          <cell r="C3777" t="str">
            <v>N</v>
          </cell>
          <cell r="D3777" t="str">
            <v>BALL VALVE SS BODY 3-PC IPS</v>
          </cell>
          <cell r="E3777" t="str">
            <v>670779466057</v>
          </cell>
          <cell r="F3777" t="str">
            <v>SSCS</v>
          </cell>
          <cell r="G3777" t="str">
            <v>STEEL STAINLESS</v>
          </cell>
          <cell r="H3777">
            <v>86.93</v>
          </cell>
          <cell r="I3777">
            <v>71</v>
          </cell>
          <cell r="J3777">
            <v>40476</v>
          </cell>
          <cell r="K3777" t="str">
            <v>China</v>
          </cell>
          <cell r="L3777" t="str">
            <v>40</v>
          </cell>
          <cell r="M3777" t="str">
            <v>2.09</v>
          </cell>
        </row>
        <row r="3778">
          <cell r="A3778" t="str">
            <v>4660 3/8</v>
          </cell>
          <cell r="B3778" t="str">
            <v>SGON</v>
          </cell>
          <cell r="C3778" t="str">
            <v>N</v>
          </cell>
          <cell r="D3778" t="str">
            <v>BALL VALVE SS BODY 3-PC IPS</v>
          </cell>
          <cell r="E3778" t="str">
            <v>670779466033</v>
          </cell>
          <cell r="F3778" t="str">
            <v>SSCS</v>
          </cell>
          <cell r="G3778" t="str">
            <v>STEEL STAINLESS</v>
          </cell>
          <cell r="H3778">
            <v>60.28</v>
          </cell>
          <cell r="I3778">
            <v>71</v>
          </cell>
          <cell r="J3778">
            <v>40596</v>
          </cell>
          <cell r="K3778" t="str">
            <v>China</v>
          </cell>
          <cell r="L3778" t="str">
            <v>50</v>
          </cell>
          <cell r="M3778" t="str">
            <v>0.82</v>
          </cell>
        </row>
        <row r="3779">
          <cell r="A3779" t="str">
            <v>4880 1</v>
          </cell>
          <cell r="B3779" t="str">
            <v>SGON</v>
          </cell>
          <cell r="C3779" t="str">
            <v>N</v>
          </cell>
          <cell r="D3779" t="str">
            <v>BALL VALVE SS BODY 2-PC IPS</v>
          </cell>
          <cell r="E3779" t="str">
            <v>670779488066</v>
          </cell>
          <cell r="F3779" t="str">
            <v>SSCS</v>
          </cell>
          <cell r="G3779" t="str">
            <v>STEEL STAINLESS</v>
          </cell>
          <cell r="H3779">
            <v>96.58</v>
          </cell>
          <cell r="I3779">
            <v>692</v>
          </cell>
          <cell r="J3779">
            <v>40476</v>
          </cell>
          <cell r="K3779" t="str">
            <v>China</v>
          </cell>
          <cell r="L3779" t="str">
            <v>25</v>
          </cell>
          <cell r="M3779" t="str">
            <v>2.62</v>
          </cell>
        </row>
        <row r="3780">
          <cell r="A3780" t="str">
            <v>4880 1/2</v>
          </cell>
          <cell r="B3780" t="str">
            <v>SGON</v>
          </cell>
          <cell r="C3780" t="str">
            <v>N</v>
          </cell>
          <cell r="D3780" t="str">
            <v>BALL VALVE SS BODY 2-PC IPS</v>
          </cell>
          <cell r="E3780" t="str">
            <v>670779488042</v>
          </cell>
          <cell r="F3780" t="str">
            <v>SSCS</v>
          </cell>
          <cell r="G3780" t="str">
            <v>STEEL STAINLESS</v>
          </cell>
          <cell r="H3780">
            <v>43.77</v>
          </cell>
          <cell r="I3780">
            <v>367</v>
          </cell>
          <cell r="J3780">
            <v>40476</v>
          </cell>
          <cell r="K3780" t="str">
            <v>China</v>
          </cell>
          <cell r="L3780" t="str">
            <v>60</v>
          </cell>
          <cell r="M3780" t="str">
            <v>1.1</v>
          </cell>
        </row>
        <row r="3781">
          <cell r="A3781" t="str">
            <v>4880 1/4</v>
          </cell>
          <cell r="B3781" t="str">
            <v>SGON</v>
          </cell>
          <cell r="C3781" t="str">
            <v>N</v>
          </cell>
          <cell r="D3781" t="str">
            <v>BALL VALVE SS BODY 2-PC IPS</v>
          </cell>
          <cell r="E3781" t="str">
            <v>670779488028</v>
          </cell>
          <cell r="F3781" t="str">
            <v>SSCS</v>
          </cell>
          <cell r="G3781" t="str">
            <v>STEEL STAINLESS</v>
          </cell>
          <cell r="H3781">
            <v>39.549999999999997</v>
          </cell>
          <cell r="I3781">
            <v>8</v>
          </cell>
          <cell r="J3781">
            <v>40476</v>
          </cell>
          <cell r="K3781" t="str">
            <v>China</v>
          </cell>
          <cell r="L3781" t="str">
            <v>80</v>
          </cell>
          <cell r="M3781" t="str">
            <v>0.74</v>
          </cell>
        </row>
        <row r="3782">
          <cell r="A3782" t="str">
            <v>4880 1-1/2</v>
          </cell>
          <cell r="B3782" t="str">
            <v>SGON</v>
          </cell>
          <cell r="C3782" t="str">
            <v>N</v>
          </cell>
          <cell r="D3782" t="str">
            <v>BALL VALVE SS BODY 2-PC IPS</v>
          </cell>
          <cell r="E3782" t="str">
            <v>670779488080</v>
          </cell>
          <cell r="F3782" t="str">
            <v>SSCS</v>
          </cell>
          <cell r="G3782" t="str">
            <v>STEEL STAINLESS</v>
          </cell>
          <cell r="H3782">
            <v>192.57</v>
          </cell>
          <cell r="I3782">
            <v>855</v>
          </cell>
          <cell r="J3782">
            <v>40476</v>
          </cell>
          <cell r="K3782" t="str">
            <v>China</v>
          </cell>
          <cell r="L3782" t="str">
            <v>10</v>
          </cell>
          <cell r="M3782" t="str">
            <v>6.5</v>
          </cell>
        </row>
        <row r="3783">
          <cell r="A3783" t="str">
            <v>4880 1-1/4</v>
          </cell>
          <cell r="B3783" t="str">
            <v>SGON</v>
          </cell>
          <cell r="C3783" t="str">
            <v>N</v>
          </cell>
          <cell r="D3783" t="str">
            <v>BALL VALVE SS BODY 2-PC IPS</v>
          </cell>
          <cell r="E3783" t="str">
            <v>670779488073</v>
          </cell>
          <cell r="F3783" t="str">
            <v>SSCS</v>
          </cell>
          <cell r="G3783" t="str">
            <v>STEEL STAINLESS</v>
          </cell>
          <cell r="H3783">
            <v>135.88999999999999</v>
          </cell>
          <cell r="I3783">
            <v>169</v>
          </cell>
          <cell r="J3783">
            <v>40476</v>
          </cell>
          <cell r="K3783" t="str">
            <v>China</v>
          </cell>
          <cell r="L3783" t="str">
            <v>15</v>
          </cell>
          <cell r="M3783" t="str">
            <v>4.24</v>
          </cell>
        </row>
        <row r="3784">
          <cell r="A3784" t="str">
            <v>4880 2</v>
          </cell>
          <cell r="B3784" t="str">
            <v>SGON</v>
          </cell>
          <cell r="C3784" t="str">
            <v>N</v>
          </cell>
          <cell r="D3784" t="str">
            <v>BALL VALVE SS BODY 2-PC IPS</v>
          </cell>
          <cell r="E3784" t="str">
            <v>670779488202</v>
          </cell>
          <cell r="F3784" t="str">
            <v>SSCS</v>
          </cell>
          <cell r="G3784" t="str">
            <v>STEEL STAINLESS</v>
          </cell>
          <cell r="H3784">
            <v>298.64999999999998</v>
          </cell>
          <cell r="I3784">
            <v>2</v>
          </cell>
          <cell r="J3784">
            <v>40476</v>
          </cell>
          <cell r="K3784" t="str">
            <v>China</v>
          </cell>
          <cell r="L3784" t="str">
            <v>8</v>
          </cell>
          <cell r="M3784" t="str">
            <v>9.84</v>
          </cell>
        </row>
        <row r="3785">
          <cell r="A3785" t="str">
            <v>4880 3/4</v>
          </cell>
          <cell r="B3785" t="str">
            <v>SGON</v>
          </cell>
          <cell r="C3785" t="str">
            <v>N</v>
          </cell>
          <cell r="D3785" t="str">
            <v>BALL VALVE SS BODY 2-PC IPS</v>
          </cell>
          <cell r="E3785" t="str">
            <v>670779488059</v>
          </cell>
          <cell r="F3785" t="str">
            <v>SSCS</v>
          </cell>
          <cell r="G3785" t="str">
            <v>STEEL STAINLESS</v>
          </cell>
          <cell r="H3785">
            <v>57.75</v>
          </cell>
          <cell r="I3785">
            <v>265</v>
          </cell>
          <cell r="J3785">
            <v>40476</v>
          </cell>
          <cell r="K3785" t="str">
            <v>China</v>
          </cell>
          <cell r="L3785" t="str">
            <v>30</v>
          </cell>
          <cell r="M3785" t="str">
            <v>1.62</v>
          </cell>
        </row>
        <row r="3786">
          <cell r="A3786" t="str">
            <v>4880 3/8</v>
          </cell>
          <cell r="B3786" t="str">
            <v>SGON</v>
          </cell>
          <cell r="C3786" t="str">
            <v>N</v>
          </cell>
          <cell r="D3786" t="str">
            <v>BALL VALVE SS BODY 2-PC IPS</v>
          </cell>
          <cell r="E3786" t="str">
            <v>670779488035</v>
          </cell>
          <cell r="F3786" t="str">
            <v>SSCS</v>
          </cell>
          <cell r="G3786" t="str">
            <v>STEEL STAINLESS</v>
          </cell>
          <cell r="H3786">
            <v>39.549999999999997</v>
          </cell>
          <cell r="I3786">
            <v>75</v>
          </cell>
          <cell r="J3786">
            <v>40476</v>
          </cell>
          <cell r="K3786" t="str">
            <v>China</v>
          </cell>
          <cell r="L3786" t="str">
            <v>80</v>
          </cell>
          <cell r="M3786" t="str">
            <v>0.7</v>
          </cell>
        </row>
        <row r="3787">
          <cell r="A3787" t="str">
            <v>4880-LL 1</v>
          </cell>
          <cell r="B3787" t="str">
            <v>VICTORY</v>
          </cell>
          <cell r="C3787" t="str">
            <v>N</v>
          </cell>
          <cell r="D3787" t="str">
            <v>LEVER HANDLE 1 - 1-1/4 IN</v>
          </cell>
          <cell r="E3787" t="str">
            <v>670779700601</v>
          </cell>
          <cell r="F3787" t="str">
            <v>SSCS</v>
          </cell>
          <cell r="G3787" t="str">
            <v>STEEL STAINLESS</v>
          </cell>
          <cell r="H3787">
            <v>33.5</v>
          </cell>
          <cell r="I3787">
            <v>0</v>
          </cell>
          <cell r="J3787">
            <v>40800</v>
          </cell>
          <cell r="K3787" t="str">
            <v>China</v>
          </cell>
          <cell r="L3787" t="str">
            <v>1</v>
          </cell>
        </row>
        <row r="3788">
          <cell r="A3788" t="str">
            <v>4880-LL 1/4</v>
          </cell>
          <cell r="B3788" t="str">
            <v>VICTORY</v>
          </cell>
          <cell r="C3788" t="str">
            <v>N</v>
          </cell>
          <cell r="D3788" t="str">
            <v>LEVER HANDLE 1/4 - 3/8 IN</v>
          </cell>
          <cell r="E3788" t="str">
            <v>670779700571</v>
          </cell>
          <cell r="F3788" t="str">
            <v>SSCS</v>
          </cell>
          <cell r="G3788" t="str">
            <v>STEEL STAINLESS</v>
          </cell>
          <cell r="H3788">
            <v>18.61</v>
          </cell>
          <cell r="I3788">
            <v>0</v>
          </cell>
          <cell r="J3788">
            <v>40785</v>
          </cell>
          <cell r="K3788" t="str">
            <v>China</v>
          </cell>
          <cell r="L3788" t="str">
            <v>1</v>
          </cell>
        </row>
        <row r="3789">
          <cell r="A3789" t="str">
            <v>4880W 3/4</v>
          </cell>
          <cell r="B3789" t="str">
            <v>VICTORY</v>
          </cell>
          <cell r="C3789" t="str">
            <v>N</v>
          </cell>
          <cell r="D3789" t="str">
            <v>BV SS 2 PC IPS C/W WING HANDLE</v>
          </cell>
          <cell r="E3789" t="str">
            <v>670779440057</v>
          </cell>
          <cell r="F3789" t="str">
            <v>SSCS</v>
          </cell>
          <cell r="G3789" t="str">
            <v>STEEL STAINLESS</v>
          </cell>
          <cell r="H3789">
            <v>0</v>
          </cell>
          <cell r="I3789">
            <v>0</v>
          </cell>
          <cell r="J3789">
            <v>40476</v>
          </cell>
          <cell r="K3789" t="str">
            <v>China</v>
          </cell>
          <cell r="L3789" t="str">
            <v>1</v>
          </cell>
          <cell r="M3789" t="str">
            <v>0</v>
          </cell>
        </row>
        <row r="3790">
          <cell r="A3790" t="str">
            <v>4881 1</v>
          </cell>
          <cell r="B3790" t="str">
            <v>SGON</v>
          </cell>
          <cell r="C3790" t="str">
            <v>N</v>
          </cell>
          <cell r="D3790" t="str">
            <v>BALL SS MALE x FEMALE THREADED</v>
          </cell>
          <cell r="E3790" t="str">
            <v>670779733401</v>
          </cell>
          <cell r="F3790" t="str">
            <v>SSCS</v>
          </cell>
          <cell r="G3790" t="str">
            <v>STEEL STAINLESS</v>
          </cell>
          <cell r="H3790">
            <v>0</v>
          </cell>
          <cell r="I3790">
            <v>0</v>
          </cell>
          <cell r="J3790">
            <v>46100</v>
          </cell>
          <cell r="K3790" t="str">
            <v>China</v>
          </cell>
          <cell r="L3790" t="str">
            <v>0</v>
          </cell>
        </row>
        <row r="3791">
          <cell r="A3791" t="str">
            <v>4881 1/2</v>
          </cell>
          <cell r="B3791" t="str">
            <v>SGON</v>
          </cell>
          <cell r="C3791" t="str">
            <v>N</v>
          </cell>
          <cell r="D3791" t="str">
            <v>BALL SS MALE x FEMALE THREADED</v>
          </cell>
          <cell r="E3791" t="str">
            <v>670779733388</v>
          </cell>
          <cell r="F3791" t="str">
            <v>SSCS</v>
          </cell>
          <cell r="G3791" t="str">
            <v>STEEL STAINLESS</v>
          </cell>
          <cell r="H3791">
            <v>0</v>
          </cell>
          <cell r="I3791">
            <v>0</v>
          </cell>
          <cell r="J3791">
            <v>46100</v>
          </cell>
          <cell r="K3791" t="str">
            <v>China</v>
          </cell>
          <cell r="L3791" t="str">
            <v>60</v>
          </cell>
        </row>
        <row r="3792">
          <cell r="A3792" t="str">
            <v>4881 1-1/2</v>
          </cell>
          <cell r="B3792" t="str">
            <v>SGON</v>
          </cell>
          <cell r="C3792" t="str">
            <v>N</v>
          </cell>
          <cell r="D3792" t="str">
            <v>BALL SS MALE x FEMALE THREADED</v>
          </cell>
          <cell r="E3792" t="str">
            <v>670779733425</v>
          </cell>
          <cell r="F3792" t="str">
            <v>SSCS</v>
          </cell>
          <cell r="G3792" t="str">
            <v>STEEL STAINLESS</v>
          </cell>
          <cell r="H3792">
            <v>0</v>
          </cell>
          <cell r="I3792">
            <v>0</v>
          </cell>
          <cell r="J3792">
            <v>46100</v>
          </cell>
          <cell r="K3792" t="str">
            <v>China</v>
          </cell>
          <cell r="L3792" t="str">
            <v>0</v>
          </cell>
        </row>
        <row r="3793">
          <cell r="A3793" t="str">
            <v>4881 1-1/4</v>
          </cell>
          <cell r="B3793" t="str">
            <v>SGON</v>
          </cell>
          <cell r="C3793" t="str">
            <v>N</v>
          </cell>
          <cell r="D3793" t="str">
            <v>BALL SS MALE x FEMALE THREADED</v>
          </cell>
          <cell r="E3793" t="str">
            <v>670779733418</v>
          </cell>
          <cell r="F3793" t="str">
            <v>SSCS</v>
          </cell>
          <cell r="G3793" t="str">
            <v>STEEL STAINLESS</v>
          </cell>
          <cell r="H3793">
            <v>0</v>
          </cell>
          <cell r="I3793">
            <v>0</v>
          </cell>
          <cell r="J3793">
            <v>46100</v>
          </cell>
          <cell r="K3793" t="str">
            <v>China</v>
          </cell>
          <cell r="L3793" t="str">
            <v>0</v>
          </cell>
        </row>
        <row r="3794">
          <cell r="A3794" t="str">
            <v>4881 2</v>
          </cell>
          <cell r="B3794" t="str">
            <v>SGON</v>
          </cell>
          <cell r="C3794" t="str">
            <v>N</v>
          </cell>
          <cell r="D3794" t="str">
            <v>BALL SS MALE x FEMALE THREADED</v>
          </cell>
          <cell r="E3794" t="str">
            <v>670779733432</v>
          </cell>
          <cell r="F3794" t="str">
            <v>SSCS</v>
          </cell>
          <cell r="G3794" t="str">
            <v>STEEL STAINLESS</v>
          </cell>
          <cell r="H3794">
            <v>0</v>
          </cell>
          <cell r="I3794">
            <v>0</v>
          </cell>
          <cell r="J3794">
            <v>46100</v>
          </cell>
          <cell r="K3794" t="str">
            <v>China</v>
          </cell>
          <cell r="L3794" t="str">
            <v>0</v>
          </cell>
        </row>
        <row r="3795">
          <cell r="A3795" t="str">
            <v>4881 3/4</v>
          </cell>
          <cell r="B3795" t="str">
            <v>SGON</v>
          </cell>
          <cell r="C3795" t="str">
            <v>N</v>
          </cell>
          <cell r="D3795" t="str">
            <v>BALL SS MALE x FEMALE THREADED</v>
          </cell>
          <cell r="E3795" t="str">
            <v>670779733395</v>
          </cell>
          <cell r="F3795" t="str">
            <v>SSCS</v>
          </cell>
          <cell r="G3795" t="str">
            <v>STEEL STAINLESS</v>
          </cell>
          <cell r="H3795">
            <v>0</v>
          </cell>
          <cell r="I3795">
            <v>0</v>
          </cell>
          <cell r="J3795">
            <v>46100</v>
          </cell>
          <cell r="K3795" t="str">
            <v>China</v>
          </cell>
          <cell r="L3795" t="str">
            <v>0</v>
          </cell>
        </row>
        <row r="3796">
          <cell r="A3796" t="str">
            <v>7550 1</v>
          </cell>
          <cell r="B3796" t="str">
            <v>VICTORY</v>
          </cell>
          <cell r="C3796" t="str">
            <v>N</v>
          </cell>
          <cell r="D3796" t="str">
            <v>BALL CARBON STEEL 1-PC IPS</v>
          </cell>
          <cell r="E3796" t="str">
            <v>670779755069</v>
          </cell>
          <cell r="F3796" t="str">
            <v>SSCS</v>
          </cell>
          <cell r="G3796" t="str">
            <v>STEEL CARBON</v>
          </cell>
          <cell r="H3796">
            <v>72.31</v>
          </cell>
          <cell r="I3796">
            <v>68</v>
          </cell>
          <cell r="J3796">
            <v>40476</v>
          </cell>
          <cell r="K3796" t="str">
            <v>China</v>
          </cell>
          <cell r="L3796" t="str">
            <v>30</v>
          </cell>
          <cell r="M3796" t="str">
            <v>2.18</v>
          </cell>
        </row>
        <row r="3797">
          <cell r="A3797" t="str">
            <v>7550 1/2</v>
          </cell>
          <cell r="B3797" t="str">
            <v>VICTORY</v>
          </cell>
          <cell r="C3797" t="str">
            <v>N</v>
          </cell>
          <cell r="D3797" t="str">
            <v>BALL CARBON STEEL 1-PC IPS</v>
          </cell>
          <cell r="E3797" t="str">
            <v>670779755045</v>
          </cell>
          <cell r="F3797" t="str">
            <v>SSCS</v>
          </cell>
          <cell r="G3797" t="str">
            <v>STEEL CARBON</v>
          </cell>
          <cell r="H3797">
            <v>33.9</v>
          </cell>
          <cell r="I3797">
            <v>914</v>
          </cell>
          <cell r="J3797">
            <v>40476</v>
          </cell>
          <cell r="K3797" t="str">
            <v>China</v>
          </cell>
          <cell r="L3797" t="str">
            <v>50</v>
          </cell>
          <cell r="M3797" t="str">
            <v>0.82</v>
          </cell>
        </row>
        <row r="3798">
          <cell r="A3798" t="str">
            <v>7550 1-1/2</v>
          </cell>
          <cell r="B3798" t="str">
            <v>VICTORY</v>
          </cell>
          <cell r="C3798" t="str">
            <v>N</v>
          </cell>
          <cell r="D3798" t="str">
            <v>BALL CARBON STEEL 1-PC IPS</v>
          </cell>
          <cell r="E3798" t="str">
            <v>670779755083</v>
          </cell>
          <cell r="F3798" t="str">
            <v>SSCS</v>
          </cell>
          <cell r="G3798" t="str">
            <v>STEEL CARBON</v>
          </cell>
          <cell r="H3798">
            <v>134.88999999999999</v>
          </cell>
          <cell r="I3798">
            <v>62</v>
          </cell>
          <cell r="J3798">
            <v>40476</v>
          </cell>
          <cell r="K3798" t="str">
            <v>China</v>
          </cell>
          <cell r="L3798" t="str">
            <v>12</v>
          </cell>
          <cell r="M3798" t="str">
            <v>4.02</v>
          </cell>
        </row>
        <row r="3799">
          <cell r="A3799" t="str">
            <v>7550 1-1/4</v>
          </cell>
          <cell r="B3799" t="str">
            <v>VICTORY</v>
          </cell>
          <cell r="C3799" t="str">
            <v>N</v>
          </cell>
          <cell r="D3799" t="str">
            <v>BALL CARBON STEEL 1-PC IPS</v>
          </cell>
          <cell r="E3799" t="str">
            <v>670779755076</v>
          </cell>
          <cell r="F3799" t="str">
            <v>SSCS</v>
          </cell>
          <cell r="G3799" t="str">
            <v>STEEL CARBON</v>
          </cell>
          <cell r="H3799">
            <v>91.8</v>
          </cell>
          <cell r="I3799">
            <v>361</v>
          </cell>
          <cell r="J3799">
            <v>40476</v>
          </cell>
          <cell r="K3799" t="str">
            <v>China</v>
          </cell>
          <cell r="L3799" t="str">
            <v>20</v>
          </cell>
          <cell r="M3799" t="str">
            <v>3.3</v>
          </cell>
        </row>
        <row r="3800">
          <cell r="A3800" t="str">
            <v>7550 2</v>
          </cell>
          <cell r="B3800" t="str">
            <v>VICTORY</v>
          </cell>
          <cell r="C3800" t="str">
            <v>N</v>
          </cell>
          <cell r="D3800" t="str">
            <v>BALL CARBON STEEL 1-PC IPS</v>
          </cell>
          <cell r="E3800" t="str">
            <v>670779755205</v>
          </cell>
          <cell r="F3800" t="str">
            <v>SSCS</v>
          </cell>
          <cell r="G3800" t="str">
            <v>STEEL CARBON</v>
          </cell>
          <cell r="H3800">
            <v>203.63</v>
          </cell>
          <cell r="I3800">
            <v>12</v>
          </cell>
          <cell r="J3800">
            <v>40476</v>
          </cell>
          <cell r="K3800" t="str">
            <v>China</v>
          </cell>
          <cell r="L3800" t="str">
            <v>10</v>
          </cell>
          <cell r="M3800" t="str">
            <v>6.62</v>
          </cell>
        </row>
        <row r="3801">
          <cell r="A3801" t="str">
            <v>7550 3/4</v>
          </cell>
          <cell r="B3801" t="str">
            <v>VICTORY</v>
          </cell>
          <cell r="C3801" t="str">
            <v>N</v>
          </cell>
          <cell r="D3801" t="str">
            <v>BALL CARBON STEEL 1-PC IPS</v>
          </cell>
          <cell r="E3801" t="str">
            <v>670779755052</v>
          </cell>
          <cell r="F3801" t="str">
            <v>SSCS</v>
          </cell>
          <cell r="G3801" t="str">
            <v>STEEL CARBON</v>
          </cell>
          <cell r="H3801">
            <v>47.22</v>
          </cell>
          <cell r="I3801">
            <v>159</v>
          </cell>
          <cell r="J3801">
            <v>40476</v>
          </cell>
          <cell r="K3801" t="str">
            <v>China</v>
          </cell>
          <cell r="L3801" t="str">
            <v>50</v>
          </cell>
          <cell r="M3801" t="str">
            <v>1.16</v>
          </cell>
        </row>
        <row r="3802">
          <cell r="A3802" t="str">
            <v>7770 1</v>
          </cell>
          <cell r="B3802" t="str">
            <v>VICTORY</v>
          </cell>
          <cell r="C3802" t="str">
            <v>N</v>
          </cell>
          <cell r="D3802" t="str">
            <v>BALL CARBON STEEL 2-PC IPS</v>
          </cell>
          <cell r="E3802" t="str">
            <v>670779777061</v>
          </cell>
          <cell r="F3802" t="str">
            <v>SSCS</v>
          </cell>
          <cell r="G3802" t="str">
            <v>STEEL CARBON</v>
          </cell>
          <cell r="H3802">
            <v>124.97</v>
          </cell>
          <cell r="I3802">
            <v>589</v>
          </cell>
          <cell r="J3802">
            <v>40476</v>
          </cell>
          <cell r="K3802" t="str">
            <v>China</v>
          </cell>
          <cell r="L3802" t="str">
            <v>20</v>
          </cell>
          <cell r="M3802" t="str">
            <v>2.64</v>
          </cell>
        </row>
        <row r="3803">
          <cell r="A3803" t="str">
            <v>7770 1/2</v>
          </cell>
          <cell r="B3803" t="str">
            <v>VICTORY</v>
          </cell>
          <cell r="C3803" t="str">
            <v>N</v>
          </cell>
          <cell r="D3803" t="str">
            <v>BALL CARBON STEEL 2-PC IPS</v>
          </cell>
          <cell r="E3803" t="str">
            <v>670779777047</v>
          </cell>
          <cell r="F3803" t="str">
            <v>SSCS</v>
          </cell>
          <cell r="G3803" t="str">
            <v>STEEL CARBON</v>
          </cell>
          <cell r="H3803">
            <v>71.27</v>
          </cell>
          <cell r="I3803">
            <v>128</v>
          </cell>
          <cell r="J3803">
            <v>40476</v>
          </cell>
          <cell r="K3803" t="str">
            <v>China</v>
          </cell>
          <cell r="L3803" t="str">
            <v>50</v>
          </cell>
          <cell r="M3803" t="str">
            <v>1.14</v>
          </cell>
        </row>
        <row r="3804">
          <cell r="A3804" t="str">
            <v>7770 1/4</v>
          </cell>
          <cell r="B3804" t="str">
            <v>VICTORY</v>
          </cell>
          <cell r="C3804" t="str">
            <v>N</v>
          </cell>
          <cell r="D3804" t="str">
            <v>BALL CARBON STEEL 2-PC IPS</v>
          </cell>
          <cell r="E3804" t="str">
            <v>670779777023</v>
          </cell>
          <cell r="F3804" t="str">
            <v>SSCS</v>
          </cell>
          <cell r="G3804" t="str">
            <v>STEEL CARBON</v>
          </cell>
          <cell r="H3804">
            <v>55.48</v>
          </cell>
          <cell r="I3804">
            <v>1069</v>
          </cell>
          <cell r="J3804">
            <v>40476</v>
          </cell>
          <cell r="K3804" t="str">
            <v>China</v>
          </cell>
          <cell r="L3804" t="str">
            <v>50</v>
          </cell>
          <cell r="M3804" t="str">
            <v>0.74</v>
          </cell>
        </row>
        <row r="3805">
          <cell r="A3805" t="str">
            <v>7770 1-1/2</v>
          </cell>
          <cell r="B3805" t="str">
            <v>VICTORY</v>
          </cell>
          <cell r="C3805" t="str">
            <v>N</v>
          </cell>
          <cell r="D3805" t="str">
            <v>BALL CARBON STEEL 2-PC IPS</v>
          </cell>
          <cell r="E3805" t="str">
            <v>670779777085</v>
          </cell>
          <cell r="F3805" t="str">
            <v>SSCS</v>
          </cell>
          <cell r="G3805" t="str">
            <v>STEEL CARBON</v>
          </cell>
          <cell r="H3805">
            <v>228.15</v>
          </cell>
          <cell r="I3805">
            <v>14</v>
          </cell>
          <cell r="J3805">
            <v>40476</v>
          </cell>
          <cell r="K3805" t="str">
            <v>China</v>
          </cell>
          <cell r="L3805" t="str">
            <v>10</v>
          </cell>
          <cell r="M3805" t="str">
            <v>6.42</v>
          </cell>
        </row>
        <row r="3806">
          <cell r="A3806" t="str">
            <v>7770 1-1/4</v>
          </cell>
          <cell r="B3806" t="str">
            <v>VICTORY</v>
          </cell>
          <cell r="C3806" t="str">
            <v>N</v>
          </cell>
          <cell r="D3806" t="str">
            <v>BALL CARBON STEEL 2-PC IPS</v>
          </cell>
          <cell r="E3806" t="str">
            <v>670779777078</v>
          </cell>
          <cell r="F3806" t="str">
            <v>SSCS</v>
          </cell>
          <cell r="G3806" t="str">
            <v>STEEL CARBON</v>
          </cell>
          <cell r="H3806">
            <v>203.95</v>
          </cell>
          <cell r="I3806">
            <v>142</v>
          </cell>
          <cell r="J3806">
            <v>40476</v>
          </cell>
          <cell r="K3806" t="str">
            <v>China</v>
          </cell>
          <cell r="L3806" t="str">
            <v>20</v>
          </cell>
          <cell r="M3806" t="str">
            <v>4.21</v>
          </cell>
        </row>
        <row r="3807">
          <cell r="A3807" t="str">
            <v>7770 2</v>
          </cell>
          <cell r="B3807" t="str">
            <v>VICTORY</v>
          </cell>
          <cell r="C3807" t="str">
            <v>N</v>
          </cell>
          <cell r="D3807" t="str">
            <v>BALL CARBON STEEL 2-PC IPS</v>
          </cell>
          <cell r="E3807" t="str">
            <v>670779777207</v>
          </cell>
          <cell r="F3807" t="str">
            <v>SSCS</v>
          </cell>
          <cell r="G3807" t="str">
            <v>STEEL CARBON</v>
          </cell>
          <cell r="H3807">
            <v>296.29000000000002</v>
          </cell>
          <cell r="I3807">
            <v>37</v>
          </cell>
          <cell r="J3807">
            <v>40476</v>
          </cell>
          <cell r="K3807" t="str">
            <v>China</v>
          </cell>
          <cell r="L3807" t="str">
            <v>6</v>
          </cell>
          <cell r="M3807" t="str">
            <v>9.83</v>
          </cell>
        </row>
        <row r="3808">
          <cell r="A3808" t="str">
            <v>7770 3/4</v>
          </cell>
          <cell r="B3808" t="str">
            <v>VICTORY</v>
          </cell>
          <cell r="C3808" t="str">
            <v>N</v>
          </cell>
          <cell r="D3808" t="str">
            <v>BALL CARBON STEEL 2-PC IPS</v>
          </cell>
          <cell r="E3808" t="str">
            <v>670779777054</v>
          </cell>
          <cell r="F3808" t="str">
            <v>SSCS</v>
          </cell>
          <cell r="G3808" t="str">
            <v>STEEL CARBON</v>
          </cell>
          <cell r="H3808">
            <v>87.68</v>
          </cell>
          <cell r="I3808">
            <v>71</v>
          </cell>
          <cell r="J3808">
            <v>40476</v>
          </cell>
          <cell r="K3808" t="str">
            <v>China</v>
          </cell>
          <cell r="L3808" t="str">
            <v>30</v>
          </cell>
          <cell r="M3808" t="str">
            <v>1.58</v>
          </cell>
        </row>
        <row r="3809">
          <cell r="A3809" t="str">
            <v>7770 3/8</v>
          </cell>
          <cell r="B3809" t="str">
            <v>VICTORY</v>
          </cell>
          <cell r="C3809" t="str">
            <v>N</v>
          </cell>
          <cell r="D3809" t="str">
            <v>BALL CARBON STEEL 2-PC IPS</v>
          </cell>
          <cell r="E3809" t="str">
            <v>670779777030</v>
          </cell>
          <cell r="F3809" t="str">
            <v>SSCS</v>
          </cell>
          <cell r="G3809" t="str">
            <v>STEEL CARBON</v>
          </cell>
          <cell r="H3809">
            <v>55.48</v>
          </cell>
          <cell r="I3809">
            <v>83</v>
          </cell>
          <cell r="J3809">
            <v>40476</v>
          </cell>
          <cell r="K3809" t="str">
            <v>China</v>
          </cell>
          <cell r="L3809" t="str">
            <v>50</v>
          </cell>
          <cell r="M3809" t="str">
            <v>0.82</v>
          </cell>
        </row>
        <row r="3810">
          <cell r="A3810" t="str">
            <v>880 1</v>
          </cell>
          <cell r="B3810" t="str">
            <v>VICTORY</v>
          </cell>
          <cell r="C3810" t="str">
            <v>N</v>
          </cell>
          <cell r="D3810" t="str">
            <v>GLOBE STAINLESS STEEL IPS</v>
          </cell>
          <cell r="E3810" t="str">
            <v>670779880068</v>
          </cell>
          <cell r="F3810" t="str">
            <v>SSCS</v>
          </cell>
          <cell r="G3810" t="str">
            <v>STEEL STAINLESS</v>
          </cell>
          <cell r="H3810">
            <v>87.6</v>
          </cell>
          <cell r="I3810">
            <v>66</v>
          </cell>
          <cell r="J3810">
            <v>40476</v>
          </cell>
          <cell r="K3810" t="str">
            <v>China</v>
          </cell>
          <cell r="L3810" t="str">
            <v>24</v>
          </cell>
          <cell r="M3810" t="str">
            <v>1.83</v>
          </cell>
        </row>
        <row r="3811">
          <cell r="A3811" t="str">
            <v>880 1/2</v>
          </cell>
          <cell r="B3811" t="str">
            <v>VICTORY</v>
          </cell>
          <cell r="C3811" t="str">
            <v>N</v>
          </cell>
          <cell r="D3811" t="str">
            <v>GLOBE STAINLESS STEEL IPS</v>
          </cell>
          <cell r="E3811" t="str">
            <v>670779880044</v>
          </cell>
          <cell r="F3811" t="str">
            <v>SSCS</v>
          </cell>
          <cell r="G3811" t="str">
            <v>STEEL STAINLESS</v>
          </cell>
          <cell r="H3811">
            <v>49.24</v>
          </cell>
          <cell r="I3811">
            <v>62</v>
          </cell>
          <cell r="J3811">
            <v>40476</v>
          </cell>
          <cell r="K3811" t="str">
            <v>China</v>
          </cell>
          <cell r="L3811" t="str">
            <v>50</v>
          </cell>
          <cell r="M3811" t="str">
            <v>0.84</v>
          </cell>
        </row>
        <row r="3812">
          <cell r="A3812" t="str">
            <v>880 1-1/2</v>
          </cell>
          <cell r="B3812" t="str">
            <v>VICTORY</v>
          </cell>
          <cell r="C3812" t="str">
            <v>N</v>
          </cell>
          <cell r="D3812" t="str">
            <v>GLOBE STAINLESS STEEL IPS</v>
          </cell>
          <cell r="E3812" t="str">
            <v>670779880082</v>
          </cell>
          <cell r="F3812" t="str">
            <v>SSCS</v>
          </cell>
          <cell r="G3812" t="str">
            <v>STEEL STAINLESS</v>
          </cell>
          <cell r="H3812">
            <v>158.82</v>
          </cell>
          <cell r="I3812">
            <v>5</v>
          </cell>
          <cell r="J3812">
            <v>40476</v>
          </cell>
          <cell r="K3812" t="str">
            <v>China</v>
          </cell>
          <cell r="L3812" t="str">
            <v>10</v>
          </cell>
          <cell r="M3812" t="str">
            <v>4.21</v>
          </cell>
        </row>
        <row r="3813">
          <cell r="A3813" t="str">
            <v>880 1-1/4</v>
          </cell>
          <cell r="B3813" t="str">
            <v>VICTORY</v>
          </cell>
          <cell r="C3813" t="str">
            <v>N</v>
          </cell>
          <cell r="D3813" t="str">
            <v>GLOBE STAINLESS STEEL IPS</v>
          </cell>
          <cell r="E3813" t="str">
            <v>670779880075</v>
          </cell>
          <cell r="F3813" t="str">
            <v>SSCS</v>
          </cell>
          <cell r="G3813" t="str">
            <v>STEEL STAINLESS</v>
          </cell>
          <cell r="H3813">
            <v>114.96</v>
          </cell>
          <cell r="I3813">
            <v>41</v>
          </cell>
          <cell r="J3813">
            <v>40476</v>
          </cell>
          <cell r="K3813" t="str">
            <v>China</v>
          </cell>
          <cell r="L3813" t="str">
            <v>15</v>
          </cell>
          <cell r="M3813" t="str">
            <v>2.84</v>
          </cell>
        </row>
        <row r="3814">
          <cell r="A3814" t="str">
            <v>880 2</v>
          </cell>
          <cell r="B3814" t="str">
            <v>VICTORY</v>
          </cell>
          <cell r="C3814" t="str">
            <v>N</v>
          </cell>
          <cell r="D3814" t="str">
            <v>GLOBE STAINLESS STEEL IPS</v>
          </cell>
          <cell r="E3814" t="str">
            <v>670779880204</v>
          </cell>
          <cell r="F3814" t="str">
            <v>SSCS</v>
          </cell>
          <cell r="G3814" t="str">
            <v>STEEL STAINLESS</v>
          </cell>
          <cell r="H3814">
            <v>224.54</v>
          </cell>
          <cell r="I3814">
            <v>4</v>
          </cell>
          <cell r="J3814">
            <v>40476</v>
          </cell>
          <cell r="K3814" t="str">
            <v>China</v>
          </cell>
          <cell r="L3814" t="str">
            <v>8</v>
          </cell>
          <cell r="M3814" t="str">
            <v>5.6</v>
          </cell>
        </row>
        <row r="3815">
          <cell r="A3815" t="str">
            <v>880 3/4</v>
          </cell>
          <cell r="B3815" t="str">
            <v>VICTORY</v>
          </cell>
          <cell r="C3815" t="str">
            <v>N</v>
          </cell>
          <cell r="D3815" t="str">
            <v>GLOBE STAINLESS STEEL IPS</v>
          </cell>
          <cell r="E3815" t="str">
            <v>670779880051</v>
          </cell>
          <cell r="F3815" t="str">
            <v>SSCS</v>
          </cell>
          <cell r="G3815" t="str">
            <v>STEEL STAINLESS</v>
          </cell>
          <cell r="H3815">
            <v>65.709999999999994</v>
          </cell>
          <cell r="I3815">
            <v>52</v>
          </cell>
          <cell r="J3815">
            <v>40476</v>
          </cell>
          <cell r="K3815" t="str">
            <v>China</v>
          </cell>
          <cell r="L3815" t="str">
            <v>48</v>
          </cell>
          <cell r="M3815" t="str">
            <v>1.28</v>
          </cell>
        </row>
        <row r="3816">
          <cell r="A3816" t="str">
            <v>882 1</v>
          </cell>
          <cell r="B3816" t="str">
            <v>VICTORY</v>
          </cell>
          <cell r="C3816" t="str">
            <v>N</v>
          </cell>
          <cell r="D3816" t="str">
            <v>GATE STAINLESS STEEL IPS</v>
          </cell>
          <cell r="E3816" t="str">
            <v>670779882062</v>
          </cell>
          <cell r="F3816" t="str">
            <v>SSCS</v>
          </cell>
          <cell r="G3816" t="str">
            <v>STEEL STAINLESS</v>
          </cell>
          <cell r="H3816">
            <v>114.96</v>
          </cell>
          <cell r="I3816">
            <v>211</v>
          </cell>
          <cell r="J3816">
            <v>40476</v>
          </cell>
          <cell r="K3816" t="str">
            <v>China</v>
          </cell>
          <cell r="L3816" t="str">
            <v>24</v>
          </cell>
          <cell r="M3816" t="str">
            <v>1.68</v>
          </cell>
        </row>
        <row r="3817">
          <cell r="A3817" t="str">
            <v>882 1/2</v>
          </cell>
          <cell r="B3817" t="str">
            <v>VICTORY</v>
          </cell>
          <cell r="C3817" t="str">
            <v>N</v>
          </cell>
          <cell r="D3817" t="str">
            <v>GATE STAINLESS STEEL IPS</v>
          </cell>
          <cell r="E3817" t="str">
            <v>670779882048</v>
          </cell>
          <cell r="F3817" t="str">
            <v>SSCS</v>
          </cell>
          <cell r="G3817" t="str">
            <v>STEEL STAINLESS</v>
          </cell>
          <cell r="H3817">
            <v>76.709999999999994</v>
          </cell>
          <cell r="I3817">
            <v>27</v>
          </cell>
          <cell r="J3817">
            <v>40476</v>
          </cell>
          <cell r="K3817" t="str">
            <v>China</v>
          </cell>
          <cell r="L3817" t="str">
            <v>50</v>
          </cell>
          <cell r="M3817" t="str">
            <v>0.9</v>
          </cell>
        </row>
        <row r="3818">
          <cell r="A3818" t="str">
            <v>882 1-1/2</v>
          </cell>
          <cell r="B3818" t="str">
            <v>VICTORY</v>
          </cell>
          <cell r="C3818" t="str">
            <v>N</v>
          </cell>
          <cell r="D3818" t="str">
            <v>GATE STAINLESS STEEL IPS</v>
          </cell>
          <cell r="E3818" t="str">
            <v>670779882086</v>
          </cell>
          <cell r="F3818" t="str">
            <v>SSCS</v>
          </cell>
          <cell r="G3818" t="str">
            <v>STEEL STAINLESS</v>
          </cell>
          <cell r="H3818">
            <v>202.59</v>
          </cell>
          <cell r="I3818">
            <v>16</v>
          </cell>
          <cell r="J3818">
            <v>40476</v>
          </cell>
          <cell r="K3818" t="str">
            <v>China</v>
          </cell>
          <cell r="L3818" t="str">
            <v>10</v>
          </cell>
          <cell r="M3818" t="str">
            <v>2.35</v>
          </cell>
        </row>
        <row r="3819">
          <cell r="A3819" t="str">
            <v>882 1-1/4</v>
          </cell>
          <cell r="B3819" t="str">
            <v>VICTORY</v>
          </cell>
          <cell r="C3819" t="str">
            <v>N</v>
          </cell>
          <cell r="D3819" t="str">
            <v>GATE STAINLESS STEEL IPS</v>
          </cell>
          <cell r="E3819" t="str">
            <v>670779882079</v>
          </cell>
          <cell r="F3819" t="str">
            <v>SSCS</v>
          </cell>
          <cell r="G3819" t="str">
            <v>STEEL STAINLESS</v>
          </cell>
          <cell r="H3819">
            <v>147.83000000000001</v>
          </cell>
          <cell r="I3819">
            <v>17</v>
          </cell>
          <cell r="J3819">
            <v>40476</v>
          </cell>
          <cell r="K3819" t="str">
            <v>China</v>
          </cell>
          <cell r="L3819" t="str">
            <v>16</v>
          </cell>
          <cell r="M3819" t="str">
            <v>2.42</v>
          </cell>
        </row>
        <row r="3820">
          <cell r="A3820" t="str">
            <v>882 2</v>
          </cell>
          <cell r="B3820" t="str">
            <v>VICTORY</v>
          </cell>
          <cell r="C3820" t="str">
            <v>N</v>
          </cell>
          <cell r="D3820" t="str">
            <v>GATE STAINLESS STEEL IPS</v>
          </cell>
          <cell r="E3820" t="str">
            <v>670779882208</v>
          </cell>
          <cell r="F3820" t="str">
            <v>SSCS</v>
          </cell>
          <cell r="G3820" t="str">
            <v>STEEL STAINLESS</v>
          </cell>
          <cell r="H3820">
            <v>284.77999999999997</v>
          </cell>
          <cell r="I3820">
            <v>25</v>
          </cell>
          <cell r="J3820">
            <v>40476</v>
          </cell>
          <cell r="K3820" t="str">
            <v>China</v>
          </cell>
          <cell r="L3820" t="str">
            <v>10</v>
          </cell>
          <cell r="M3820" t="str">
            <v>4.64</v>
          </cell>
        </row>
        <row r="3821">
          <cell r="A3821" t="str">
            <v>882 3/4</v>
          </cell>
          <cell r="B3821" t="str">
            <v>VICTORY</v>
          </cell>
          <cell r="C3821" t="str">
            <v>N</v>
          </cell>
          <cell r="D3821" t="str">
            <v>GATE STAINLESS STEEL IPS</v>
          </cell>
          <cell r="E3821" t="str">
            <v>670779882055</v>
          </cell>
          <cell r="F3821" t="str">
            <v>SSCS</v>
          </cell>
          <cell r="G3821" t="str">
            <v>STEEL STAINLESS</v>
          </cell>
          <cell r="H3821">
            <v>82.12</v>
          </cell>
          <cell r="I3821">
            <v>574</v>
          </cell>
          <cell r="J3821">
            <v>40476</v>
          </cell>
          <cell r="K3821" t="str">
            <v>China</v>
          </cell>
          <cell r="L3821" t="str">
            <v>48</v>
          </cell>
          <cell r="M3821" t="str">
            <v>1.16</v>
          </cell>
        </row>
        <row r="3822">
          <cell r="A3822" t="str">
            <v>884 1</v>
          </cell>
          <cell r="B3822" t="str">
            <v>VICTORY</v>
          </cell>
          <cell r="C3822" t="str">
            <v>N</v>
          </cell>
          <cell r="D3822" t="str">
            <v>CHECK STAINLESS STEEL IPS</v>
          </cell>
          <cell r="E3822" t="str">
            <v>670779884066</v>
          </cell>
          <cell r="F3822" t="str">
            <v>SSCS</v>
          </cell>
          <cell r="G3822" t="str">
            <v>STEEL STAINLESS</v>
          </cell>
          <cell r="H3822">
            <v>54.76</v>
          </cell>
          <cell r="I3822">
            <v>68</v>
          </cell>
          <cell r="J3822">
            <v>40476</v>
          </cell>
          <cell r="K3822" t="str">
            <v>China</v>
          </cell>
          <cell r="L3822" t="str">
            <v>24</v>
          </cell>
          <cell r="M3822" t="str">
            <v>1.49</v>
          </cell>
        </row>
        <row r="3823">
          <cell r="A3823" t="str">
            <v>884 1/2</v>
          </cell>
          <cell r="B3823" t="str">
            <v>VICTORY</v>
          </cell>
          <cell r="C3823" t="str">
            <v>N</v>
          </cell>
          <cell r="D3823" t="str">
            <v>CHECK STAINLESS STEEL IPS</v>
          </cell>
          <cell r="E3823" t="str">
            <v>670779884042</v>
          </cell>
          <cell r="F3823" t="str">
            <v>SSCS</v>
          </cell>
          <cell r="G3823" t="str">
            <v>STEEL STAINLESS</v>
          </cell>
          <cell r="H3823">
            <v>38.35</v>
          </cell>
          <cell r="I3823">
            <v>69</v>
          </cell>
          <cell r="J3823">
            <v>40476</v>
          </cell>
          <cell r="K3823" t="str">
            <v>China</v>
          </cell>
          <cell r="L3823" t="str">
            <v>48</v>
          </cell>
          <cell r="M3823" t="str">
            <v>0.72</v>
          </cell>
        </row>
        <row r="3824">
          <cell r="A3824" t="str">
            <v>884 1-1/2</v>
          </cell>
          <cell r="B3824" t="str">
            <v>VICTORY</v>
          </cell>
          <cell r="C3824" t="str">
            <v>N</v>
          </cell>
          <cell r="D3824" t="str">
            <v>CHECK STAINLESS STEEL IPS</v>
          </cell>
          <cell r="E3824" t="str">
            <v>670779884080</v>
          </cell>
          <cell r="F3824" t="str">
            <v>SSCS</v>
          </cell>
          <cell r="G3824" t="str">
            <v>STEEL STAINLESS</v>
          </cell>
          <cell r="H3824">
            <v>109.48</v>
          </cell>
          <cell r="I3824">
            <v>17</v>
          </cell>
          <cell r="J3824">
            <v>40476</v>
          </cell>
          <cell r="K3824" t="str">
            <v>China</v>
          </cell>
          <cell r="L3824" t="str">
            <v>15</v>
          </cell>
          <cell r="M3824" t="str">
            <v>3.2</v>
          </cell>
        </row>
        <row r="3825">
          <cell r="A3825" t="str">
            <v>884 1-1/4</v>
          </cell>
          <cell r="B3825" t="str">
            <v>VICTORY</v>
          </cell>
          <cell r="C3825" t="str">
            <v>N</v>
          </cell>
          <cell r="D3825" t="str">
            <v>CHECK STAINLESS STEEL IPS</v>
          </cell>
          <cell r="E3825" t="str">
            <v>670779884073</v>
          </cell>
          <cell r="F3825" t="str">
            <v>SSCS</v>
          </cell>
          <cell r="G3825" t="str">
            <v>STEEL STAINLESS</v>
          </cell>
          <cell r="H3825">
            <v>93.07</v>
          </cell>
          <cell r="I3825">
            <v>37</v>
          </cell>
          <cell r="J3825">
            <v>40476</v>
          </cell>
          <cell r="K3825" t="str">
            <v>China</v>
          </cell>
          <cell r="L3825" t="str">
            <v>26</v>
          </cell>
          <cell r="M3825" t="str">
            <v>2.41</v>
          </cell>
        </row>
        <row r="3826">
          <cell r="A3826" t="str">
            <v>884 2</v>
          </cell>
          <cell r="B3826" t="str">
            <v>VICTORY</v>
          </cell>
          <cell r="C3826" t="str">
            <v>N</v>
          </cell>
          <cell r="D3826" t="str">
            <v>CHECK STAINLESS STEEL IPS</v>
          </cell>
          <cell r="E3826" t="str">
            <v>670779884202</v>
          </cell>
          <cell r="F3826" t="str">
            <v>SSCS</v>
          </cell>
          <cell r="G3826" t="str">
            <v>STEEL STAINLESS</v>
          </cell>
          <cell r="H3826">
            <v>180.71</v>
          </cell>
          <cell r="I3826">
            <v>53</v>
          </cell>
          <cell r="J3826">
            <v>40476</v>
          </cell>
          <cell r="K3826" t="str">
            <v>China</v>
          </cell>
          <cell r="L3826" t="str">
            <v>12</v>
          </cell>
          <cell r="M3826" t="str">
            <v>5.07</v>
          </cell>
        </row>
        <row r="3827">
          <cell r="A3827" t="str">
            <v>884 3/4</v>
          </cell>
          <cell r="B3827" t="str">
            <v>VICTORY</v>
          </cell>
          <cell r="C3827" t="str">
            <v>N</v>
          </cell>
          <cell r="D3827" t="str">
            <v>CHECK STAINLESS STEEL IPS</v>
          </cell>
          <cell r="E3827" t="str">
            <v>670779884059</v>
          </cell>
          <cell r="F3827" t="str">
            <v>SSCS</v>
          </cell>
          <cell r="G3827" t="str">
            <v>STEEL STAINLESS</v>
          </cell>
          <cell r="H3827">
            <v>49.24</v>
          </cell>
          <cell r="I3827">
            <v>89</v>
          </cell>
          <cell r="J3827">
            <v>40476</v>
          </cell>
          <cell r="K3827" t="str">
            <v>China</v>
          </cell>
          <cell r="L3827" t="str">
            <v>48</v>
          </cell>
          <cell r="M3827" t="str">
            <v>0.98</v>
          </cell>
        </row>
        <row r="3828">
          <cell r="A3828" t="str">
            <v>885 1</v>
          </cell>
          <cell r="B3828" t="str">
            <v>SGON</v>
          </cell>
          <cell r="C3828" t="str">
            <v>N</v>
          </cell>
          <cell r="D3828" t="str">
            <v>SS316 IN-LINE CHECK VALVE NPT</v>
          </cell>
          <cell r="E3828" t="str">
            <v>670779726564</v>
          </cell>
          <cell r="F3828" t="str">
            <v>SSCS</v>
          </cell>
          <cell r="G3828" t="str">
            <v>STEEL STAINLESS</v>
          </cell>
          <cell r="H3828">
            <v>49.26</v>
          </cell>
          <cell r="I3828">
            <v>452</v>
          </cell>
          <cell r="J3828">
            <v>44691</v>
          </cell>
          <cell r="K3828" t="str">
            <v>China</v>
          </cell>
          <cell r="L3828" t="str">
            <v>80</v>
          </cell>
          <cell r="M3828" t="str">
            <v>.72</v>
          </cell>
        </row>
        <row r="3829">
          <cell r="A3829" t="str">
            <v>885 1/2</v>
          </cell>
          <cell r="B3829" t="str">
            <v>SGON</v>
          </cell>
          <cell r="C3829" t="str">
            <v>N</v>
          </cell>
          <cell r="D3829" t="str">
            <v>SS316 IN-LINE CHECK VALVE NPT</v>
          </cell>
          <cell r="E3829" t="str">
            <v>670779726540</v>
          </cell>
          <cell r="F3829" t="str">
            <v>SSCS</v>
          </cell>
          <cell r="G3829" t="str">
            <v>STEEL STAINLESS</v>
          </cell>
          <cell r="H3829">
            <v>21.89</v>
          </cell>
          <cell r="I3829">
            <v>1935</v>
          </cell>
          <cell r="J3829">
            <v>44691</v>
          </cell>
          <cell r="K3829" t="str">
            <v>China</v>
          </cell>
          <cell r="L3829" t="str">
            <v>150</v>
          </cell>
          <cell r="M3829" t="str">
            <v>.35</v>
          </cell>
        </row>
        <row r="3830">
          <cell r="A3830" t="str">
            <v>885 1-1/2</v>
          </cell>
          <cell r="B3830" t="str">
            <v>SGON</v>
          </cell>
          <cell r="C3830" t="str">
            <v>N</v>
          </cell>
          <cell r="D3830" t="str">
            <v>SS316 IN-LINE CHECK VALVE NPT</v>
          </cell>
          <cell r="E3830" t="str">
            <v>670779726588</v>
          </cell>
          <cell r="F3830" t="str">
            <v>SSCS</v>
          </cell>
          <cell r="G3830" t="str">
            <v>STEEL STAINLESS</v>
          </cell>
          <cell r="H3830">
            <v>109.5</v>
          </cell>
          <cell r="I3830">
            <v>276</v>
          </cell>
          <cell r="J3830">
            <v>44691</v>
          </cell>
          <cell r="K3830" t="str">
            <v>China</v>
          </cell>
          <cell r="L3830" t="str">
            <v>20</v>
          </cell>
          <cell r="M3830" t="str">
            <v>1.63</v>
          </cell>
        </row>
        <row r="3831">
          <cell r="A3831" t="str">
            <v>885 1-1/4</v>
          </cell>
          <cell r="B3831" t="str">
            <v>SGON</v>
          </cell>
          <cell r="C3831" t="str">
            <v>N</v>
          </cell>
          <cell r="D3831" t="str">
            <v>SS316 IN-LINE CHECK VALVE NPT</v>
          </cell>
          <cell r="E3831" t="str">
            <v>670779726571</v>
          </cell>
          <cell r="F3831" t="str">
            <v>SSCS</v>
          </cell>
          <cell r="G3831" t="str">
            <v>STEEL STAINLESS</v>
          </cell>
          <cell r="H3831">
            <v>76.709999999999994</v>
          </cell>
          <cell r="I3831">
            <v>299</v>
          </cell>
          <cell r="J3831">
            <v>44691</v>
          </cell>
          <cell r="K3831" t="str">
            <v>China</v>
          </cell>
          <cell r="L3831" t="str">
            <v>40</v>
          </cell>
          <cell r="M3831" t="str">
            <v>1.10</v>
          </cell>
        </row>
        <row r="3832">
          <cell r="A3832" t="str">
            <v>885 2</v>
          </cell>
          <cell r="B3832" t="str">
            <v>SGON</v>
          </cell>
          <cell r="C3832" t="str">
            <v>N</v>
          </cell>
          <cell r="D3832" t="str">
            <v>SS316 IN-LINE CHECK VALVE NPT</v>
          </cell>
          <cell r="E3832" t="str">
            <v>670779726595</v>
          </cell>
          <cell r="F3832" t="str">
            <v>SSCS</v>
          </cell>
          <cell r="G3832" t="str">
            <v>STEEL STAINLESS</v>
          </cell>
          <cell r="H3832">
            <v>142.37</v>
          </cell>
          <cell r="I3832">
            <v>251</v>
          </cell>
          <cell r="J3832">
            <v>44691</v>
          </cell>
          <cell r="K3832" t="str">
            <v>China</v>
          </cell>
          <cell r="L3832" t="str">
            <v>20</v>
          </cell>
          <cell r="M3832" t="str">
            <v>2.27</v>
          </cell>
        </row>
        <row r="3833">
          <cell r="A3833" t="str">
            <v>885 3/4</v>
          </cell>
          <cell r="B3833" t="str">
            <v>SGON</v>
          </cell>
          <cell r="C3833" t="str">
            <v>N</v>
          </cell>
          <cell r="D3833" t="str">
            <v>SS316 IN-LINE CHECK VALVE NPT</v>
          </cell>
          <cell r="E3833" t="str">
            <v>670779726557</v>
          </cell>
          <cell r="F3833" t="str">
            <v>SSCS</v>
          </cell>
          <cell r="G3833" t="str">
            <v>STEEL STAINLESS</v>
          </cell>
          <cell r="H3833">
            <v>38.35</v>
          </cell>
          <cell r="I3833">
            <v>2868</v>
          </cell>
          <cell r="J3833">
            <v>44691</v>
          </cell>
          <cell r="K3833" t="str">
            <v>China</v>
          </cell>
          <cell r="L3833" t="str">
            <v>100</v>
          </cell>
          <cell r="M3833" t="str">
            <v>.52</v>
          </cell>
        </row>
        <row r="3834">
          <cell r="A3834" t="str">
            <v>889 1</v>
          </cell>
          <cell r="B3834" t="str">
            <v>SGON</v>
          </cell>
          <cell r="C3834" t="str">
            <v>N</v>
          </cell>
          <cell r="D3834" t="str">
            <v>STRAINER STAINLESS STEEL IPS</v>
          </cell>
          <cell r="E3834" t="str">
            <v>670779889061</v>
          </cell>
          <cell r="F3834" t="str">
            <v>SSCS</v>
          </cell>
          <cell r="G3834" t="str">
            <v>STEEL STAINLESS</v>
          </cell>
          <cell r="H3834">
            <v>60.24</v>
          </cell>
          <cell r="I3834">
            <v>321</v>
          </cell>
          <cell r="J3834">
            <v>40476</v>
          </cell>
          <cell r="K3834" t="str">
            <v>China</v>
          </cell>
          <cell r="L3834" t="str">
            <v>40</v>
          </cell>
          <cell r="M3834" t="str">
            <v>1.96</v>
          </cell>
        </row>
        <row r="3835">
          <cell r="A3835" t="str">
            <v>889 1/2</v>
          </cell>
          <cell r="B3835" t="str">
            <v>SGON</v>
          </cell>
          <cell r="C3835" t="str">
            <v>N</v>
          </cell>
          <cell r="D3835" t="str">
            <v>STRAINER STAINLESS STEEL IPS</v>
          </cell>
          <cell r="E3835" t="str">
            <v>670779889047</v>
          </cell>
          <cell r="F3835" t="str">
            <v>SSCS</v>
          </cell>
          <cell r="G3835" t="str">
            <v>STEEL STAINLESS</v>
          </cell>
          <cell r="H3835">
            <v>27.35</v>
          </cell>
          <cell r="I3835">
            <v>605</v>
          </cell>
          <cell r="J3835">
            <v>40476</v>
          </cell>
          <cell r="K3835" t="str">
            <v>China</v>
          </cell>
          <cell r="L3835" t="str">
            <v>150</v>
          </cell>
          <cell r="M3835" t="str">
            <v>0.52</v>
          </cell>
        </row>
        <row r="3836">
          <cell r="A3836" t="str">
            <v>889 1-1/2</v>
          </cell>
          <cell r="B3836" t="str">
            <v>SGON</v>
          </cell>
          <cell r="C3836" t="str">
            <v>N</v>
          </cell>
          <cell r="D3836" t="str">
            <v>STRAINER STAINLESS STEEL IPS</v>
          </cell>
          <cell r="E3836" t="str">
            <v>670779889085</v>
          </cell>
          <cell r="F3836" t="str">
            <v>SSCS</v>
          </cell>
          <cell r="G3836" t="str">
            <v>STEEL STAINLESS</v>
          </cell>
          <cell r="H3836">
            <v>93.07</v>
          </cell>
          <cell r="I3836">
            <v>159</v>
          </cell>
          <cell r="J3836">
            <v>40476</v>
          </cell>
          <cell r="K3836" t="str">
            <v>China</v>
          </cell>
          <cell r="L3836" t="str">
            <v>15</v>
          </cell>
          <cell r="M3836" t="str">
            <v>2.54</v>
          </cell>
        </row>
        <row r="3837">
          <cell r="A3837" t="str">
            <v>889 1-1/4</v>
          </cell>
          <cell r="B3837" t="str">
            <v>SGON</v>
          </cell>
          <cell r="C3837" t="str">
            <v>N</v>
          </cell>
          <cell r="D3837" t="str">
            <v>STRAINER STAINLESS STEEL IPS</v>
          </cell>
          <cell r="E3837" t="str">
            <v>670779889078</v>
          </cell>
          <cell r="F3837" t="str">
            <v>SSCS</v>
          </cell>
          <cell r="G3837" t="str">
            <v>STEEL STAINLESS</v>
          </cell>
          <cell r="H3837">
            <v>76.709999999999994</v>
          </cell>
          <cell r="I3837">
            <v>165</v>
          </cell>
          <cell r="J3837">
            <v>40476</v>
          </cell>
          <cell r="K3837" t="str">
            <v>China</v>
          </cell>
          <cell r="L3837" t="str">
            <v>30</v>
          </cell>
          <cell r="M3837" t="str">
            <v>2.04</v>
          </cell>
        </row>
        <row r="3838">
          <cell r="A3838" t="str">
            <v>889 2</v>
          </cell>
          <cell r="B3838" t="str">
            <v>SGON</v>
          </cell>
          <cell r="C3838" t="str">
            <v>N</v>
          </cell>
          <cell r="D3838" t="str">
            <v>STRAINER STAINLESS STEEL IPS</v>
          </cell>
          <cell r="E3838" t="str">
            <v>670779889207</v>
          </cell>
          <cell r="F3838" t="str">
            <v>SSCS</v>
          </cell>
          <cell r="G3838" t="str">
            <v>STEEL STAINLESS</v>
          </cell>
          <cell r="H3838">
            <v>175.18</v>
          </cell>
          <cell r="I3838">
            <v>160</v>
          </cell>
          <cell r="J3838">
            <v>40476</v>
          </cell>
          <cell r="K3838" t="str">
            <v>China</v>
          </cell>
          <cell r="L3838" t="str">
            <v>10</v>
          </cell>
          <cell r="M3838" t="str">
            <v>4.12</v>
          </cell>
        </row>
        <row r="3839">
          <cell r="A3839" t="str">
            <v>889 3/4</v>
          </cell>
          <cell r="B3839" t="str">
            <v>SGON</v>
          </cell>
          <cell r="C3839" t="str">
            <v>N</v>
          </cell>
          <cell r="D3839" t="str">
            <v>STRAINER STAINLESS STEEL IPS</v>
          </cell>
          <cell r="E3839" t="str">
            <v>670779889054</v>
          </cell>
          <cell r="F3839" t="str">
            <v>SSCS</v>
          </cell>
          <cell r="G3839" t="str">
            <v>STEEL STAINLESS</v>
          </cell>
          <cell r="H3839">
            <v>43.83</v>
          </cell>
          <cell r="I3839">
            <v>550</v>
          </cell>
          <cell r="J3839">
            <v>40476</v>
          </cell>
          <cell r="K3839" t="str">
            <v>China</v>
          </cell>
          <cell r="L3839" t="str">
            <v>70</v>
          </cell>
          <cell r="M3839" t="str">
            <v>1.32</v>
          </cell>
        </row>
        <row r="3840">
          <cell r="A3840" t="str">
            <v>380/387AB-CA 1-1/2</v>
          </cell>
          <cell r="B3840" t="str">
            <v>VIR C</v>
          </cell>
          <cell r="C3840" t="str">
            <v>N</v>
          </cell>
          <cell r="D3840" t="str">
            <v>CAP STRAINER 380/387AB</v>
          </cell>
          <cell r="E3840" t="str">
            <v>670779722139</v>
          </cell>
          <cell r="F3840" t="str">
            <v>STAC</v>
          </cell>
          <cell r="G3840" t="str">
            <v>BRASS AB</v>
          </cell>
          <cell r="H3840">
            <v>0</v>
          </cell>
          <cell r="I3840">
            <v>0</v>
          </cell>
          <cell r="J3840">
            <v>43776</v>
          </cell>
          <cell r="K3840" t="str">
            <v>China</v>
          </cell>
        </row>
        <row r="3841">
          <cell r="A3841" t="str">
            <v>380/387B-CA 1</v>
          </cell>
          <cell r="B3841" t="str">
            <v>VIR C</v>
          </cell>
          <cell r="C3841" t="str">
            <v>N</v>
          </cell>
          <cell r="D3841" t="str">
            <v>CAP</v>
          </cell>
          <cell r="E3841" t="str">
            <v>670779037066</v>
          </cell>
          <cell r="F3841" t="str">
            <v>STAC</v>
          </cell>
          <cell r="H3841">
            <v>16.32</v>
          </cell>
          <cell r="I3841">
            <v>0</v>
          </cell>
          <cell r="J3841">
            <v>40476</v>
          </cell>
          <cell r="K3841" t="str">
            <v>China</v>
          </cell>
          <cell r="L3841" t="str">
            <v>1</v>
          </cell>
          <cell r="M3841" t="str">
            <v>0.31</v>
          </cell>
        </row>
        <row r="3842">
          <cell r="A3842" t="str">
            <v>380/387B-CA 2</v>
          </cell>
          <cell r="B3842" t="str">
            <v>VIR C</v>
          </cell>
          <cell r="C3842" t="str">
            <v>N</v>
          </cell>
          <cell r="D3842" t="str">
            <v>CAP</v>
          </cell>
          <cell r="E3842" t="str">
            <v>670779037202</v>
          </cell>
          <cell r="F3842" t="str">
            <v>STAC</v>
          </cell>
          <cell r="H3842">
            <v>39.39</v>
          </cell>
          <cell r="I3842">
            <v>0</v>
          </cell>
          <cell r="J3842">
            <v>40476</v>
          </cell>
          <cell r="K3842" t="str">
            <v>China</v>
          </cell>
          <cell r="L3842" t="str">
            <v>1</v>
          </cell>
          <cell r="M3842" t="str">
            <v>0.83</v>
          </cell>
        </row>
        <row r="3843">
          <cell r="A3843" t="str">
            <v>380/387B-CA 3/4</v>
          </cell>
          <cell r="B3843" t="str">
            <v>VIR C</v>
          </cell>
          <cell r="C3843" t="str">
            <v>N</v>
          </cell>
          <cell r="D3843" t="str">
            <v>CAP</v>
          </cell>
          <cell r="E3843" t="str">
            <v>670779037059</v>
          </cell>
          <cell r="F3843" t="str">
            <v>STAC</v>
          </cell>
          <cell r="H3843">
            <v>12.6</v>
          </cell>
          <cell r="I3843">
            <v>0</v>
          </cell>
          <cell r="J3843">
            <v>40476</v>
          </cell>
          <cell r="K3843" t="str">
            <v>China</v>
          </cell>
          <cell r="L3843" t="str">
            <v>1</v>
          </cell>
          <cell r="M3843" t="str">
            <v>0.19</v>
          </cell>
        </row>
        <row r="3844">
          <cell r="A3844" t="str">
            <v>380/387-CA 1</v>
          </cell>
          <cell r="B3844" t="str">
            <v>VIR C</v>
          </cell>
          <cell r="C3844" t="str">
            <v>N</v>
          </cell>
          <cell r="D3844" t="str">
            <v>CAP</v>
          </cell>
          <cell r="E3844" t="str">
            <v>670779036069</v>
          </cell>
          <cell r="F3844" t="str">
            <v>STAC</v>
          </cell>
          <cell r="H3844">
            <v>11.42</v>
          </cell>
          <cell r="I3844">
            <v>0</v>
          </cell>
          <cell r="J3844">
            <v>40476</v>
          </cell>
          <cell r="K3844" t="str">
            <v>China</v>
          </cell>
          <cell r="L3844" t="str">
            <v>1</v>
          </cell>
          <cell r="M3844" t="str">
            <v>0.33</v>
          </cell>
        </row>
        <row r="3845">
          <cell r="A3845" t="str">
            <v>380/387-CA 2</v>
          </cell>
          <cell r="B3845" t="str">
            <v>VIR C</v>
          </cell>
          <cell r="C3845" t="str">
            <v>N</v>
          </cell>
          <cell r="D3845" t="str">
            <v>CAP</v>
          </cell>
          <cell r="E3845" t="str">
            <v>670779036205</v>
          </cell>
          <cell r="F3845" t="str">
            <v>STAC</v>
          </cell>
          <cell r="H3845">
            <v>27.57</v>
          </cell>
          <cell r="I3845">
            <v>0</v>
          </cell>
          <cell r="J3845">
            <v>40476</v>
          </cell>
          <cell r="K3845" t="str">
            <v>China</v>
          </cell>
          <cell r="L3845" t="str">
            <v>1</v>
          </cell>
          <cell r="M3845" t="str">
            <v>0.86</v>
          </cell>
        </row>
        <row r="3846">
          <cell r="A3846" t="str">
            <v>380/387-CA 3/4</v>
          </cell>
          <cell r="B3846" t="str">
            <v>VIR C</v>
          </cell>
          <cell r="C3846" t="str">
            <v>N</v>
          </cell>
          <cell r="D3846" t="str">
            <v>CAP</v>
          </cell>
          <cell r="E3846" t="str">
            <v>670779036052</v>
          </cell>
          <cell r="F3846" t="str">
            <v>STAC</v>
          </cell>
          <cell r="H3846">
            <v>8.81</v>
          </cell>
          <cell r="I3846">
            <v>0</v>
          </cell>
          <cell r="J3846">
            <v>40476</v>
          </cell>
          <cell r="K3846" t="str">
            <v>China</v>
          </cell>
          <cell r="L3846" t="str">
            <v>1</v>
          </cell>
          <cell r="M3846" t="str">
            <v>0.2</v>
          </cell>
        </row>
        <row r="3847">
          <cell r="A3847" t="str">
            <v>380/387-G 1-1/2</v>
          </cell>
          <cell r="B3847" t="str">
            <v>VIR C</v>
          </cell>
          <cell r="C3847" t="str">
            <v>N</v>
          </cell>
          <cell r="D3847" t="str">
            <v>PTFE GASKET STRAINER 380/387</v>
          </cell>
          <cell r="F3847" t="str">
            <v>STAC</v>
          </cell>
          <cell r="H3847">
            <v>0</v>
          </cell>
          <cell r="I3847">
            <v>21</v>
          </cell>
          <cell r="J3847">
            <v>43774</v>
          </cell>
          <cell r="K3847" t="str">
            <v>China</v>
          </cell>
          <cell r="M3847" t="str">
            <v>0.01</v>
          </cell>
        </row>
        <row r="3848">
          <cell r="A3848" t="str">
            <v>380B/387B-G 1</v>
          </cell>
          <cell r="B3848" t="str">
            <v>VIR C</v>
          </cell>
          <cell r="C3848" t="str">
            <v>N</v>
          </cell>
          <cell r="D3848" t="str">
            <v>380AB/387AB/92ST-S-P GASKET</v>
          </cell>
          <cell r="F3848" t="str">
            <v>STAC</v>
          </cell>
          <cell r="H3848">
            <v>2.2599999999999998</v>
          </cell>
          <cell r="I3848">
            <v>0</v>
          </cell>
          <cell r="J3848">
            <v>40476</v>
          </cell>
          <cell r="K3848" t="str">
            <v>China</v>
          </cell>
          <cell r="L3848" t="str">
            <v>1</v>
          </cell>
          <cell r="M3848" t="str">
            <v>0</v>
          </cell>
        </row>
        <row r="3849">
          <cell r="A3849" t="str">
            <v>380B/387B-G 1/2</v>
          </cell>
          <cell r="B3849" t="str">
            <v>VIR C</v>
          </cell>
          <cell r="C3849" t="str">
            <v>N</v>
          </cell>
          <cell r="D3849" t="str">
            <v>380AB/387AB/92ST-S-P GASKET</v>
          </cell>
          <cell r="F3849" t="str">
            <v>STAC</v>
          </cell>
          <cell r="H3849">
            <v>2.2599999999999998</v>
          </cell>
          <cell r="I3849">
            <v>0</v>
          </cell>
          <cell r="J3849">
            <v>40476</v>
          </cell>
          <cell r="K3849" t="str">
            <v>China</v>
          </cell>
          <cell r="L3849" t="str">
            <v>1</v>
          </cell>
          <cell r="M3849" t="str">
            <v>0.01</v>
          </cell>
        </row>
        <row r="3850">
          <cell r="A3850" t="str">
            <v>380B/387B-G 1-1/2</v>
          </cell>
          <cell r="B3850" t="str">
            <v>VIR C</v>
          </cell>
          <cell r="C3850" t="str">
            <v>N</v>
          </cell>
          <cell r="D3850" t="str">
            <v>380AB/387AB/92ST-S-P GASKET</v>
          </cell>
          <cell r="F3850" t="str">
            <v>STAC</v>
          </cell>
          <cell r="H3850">
            <v>4.51</v>
          </cell>
          <cell r="I3850">
            <v>6</v>
          </cell>
          <cell r="J3850">
            <v>43318</v>
          </cell>
          <cell r="K3850" t="str">
            <v>China</v>
          </cell>
          <cell r="L3850" t="str">
            <v>1</v>
          </cell>
          <cell r="M3850" t="str">
            <v>0.01</v>
          </cell>
        </row>
        <row r="3851">
          <cell r="A3851" t="str">
            <v>380B/387B-G 1-1/4</v>
          </cell>
          <cell r="B3851" t="str">
            <v>VIR C</v>
          </cell>
          <cell r="C3851" t="str">
            <v>N</v>
          </cell>
          <cell r="D3851" t="str">
            <v>380AB/387AB/92ST-S-P GASKET</v>
          </cell>
          <cell r="F3851" t="str">
            <v>STAC</v>
          </cell>
          <cell r="H3851">
            <v>4.51</v>
          </cell>
          <cell r="I3851">
            <v>0</v>
          </cell>
          <cell r="J3851">
            <v>43318</v>
          </cell>
          <cell r="K3851" t="str">
            <v>China</v>
          </cell>
          <cell r="L3851" t="str">
            <v>1</v>
          </cell>
          <cell r="M3851" t="str">
            <v>0.01</v>
          </cell>
        </row>
        <row r="3852">
          <cell r="A3852" t="str">
            <v>380B/387B-G 2</v>
          </cell>
          <cell r="B3852" t="str">
            <v>VIR C</v>
          </cell>
          <cell r="C3852" t="str">
            <v>N</v>
          </cell>
          <cell r="D3852" t="str">
            <v>380AB/387AB/92ST-S-P GASKET</v>
          </cell>
          <cell r="F3852" t="str">
            <v>STAC</v>
          </cell>
          <cell r="H3852">
            <v>6.02</v>
          </cell>
          <cell r="I3852">
            <v>8</v>
          </cell>
          <cell r="J3852">
            <v>40476</v>
          </cell>
          <cell r="K3852" t="str">
            <v>China</v>
          </cell>
          <cell r="L3852" t="str">
            <v>1</v>
          </cell>
          <cell r="M3852" t="str">
            <v>0.01</v>
          </cell>
        </row>
        <row r="3853">
          <cell r="A3853" t="str">
            <v>380B/387B-G 3/4</v>
          </cell>
          <cell r="B3853" t="str">
            <v>VIR C</v>
          </cell>
          <cell r="C3853" t="str">
            <v>N</v>
          </cell>
          <cell r="D3853" t="str">
            <v>380AB/387AB/92ST-S-P GASKET</v>
          </cell>
          <cell r="E3853" t="str">
            <v>670779038056</v>
          </cell>
          <cell r="F3853" t="str">
            <v>STAC</v>
          </cell>
          <cell r="H3853">
            <v>2.2599999999999998</v>
          </cell>
          <cell r="I3853">
            <v>0</v>
          </cell>
          <cell r="J3853">
            <v>40476</v>
          </cell>
          <cell r="K3853" t="str">
            <v>China</v>
          </cell>
          <cell r="L3853" t="str">
            <v>1</v>
          </cell>
          <cell r="M3853" t="str">
            <v>0.01</v>
          </cell>
        </row>
        <row r="3854">
          <cell r="A3854" t="str">
            <v>380-SCRN 1</v>
          </cell>
          <cell r="B3854" t="str">
            <v>VIR C</v>
          </cell>
          <cell r="C3854" t="str">
            <v>N</v>
          </cell>
          <cell r="D3854" t="str">
            <v>PERFORATION SCREEN</v>
          </cell>
          <cell r="E3854" t="str">
            <v>670779028064</v>
          </cell>
          <cell r="F3854" t="str">
            <v>STAC</v>
          </cell>
          <cell r="H3854">
            <v>13.74</v>
          </cell>
          <cell r="I3854">
            <v>0</v>
          </cell>
          <cell r="J3854">
            <v>40476</v>
          </cell>
          <cell r="K3854" t="str">
            <v>China</v>
          </cell>
          <cell r="L3854" t="str">
            <v>1</v>
          </cell>
          <cell r="M3854" t="str">
            <v>0.02</v>
          </cell>
        </row>
        <row r="3855">
          <cell r="A3855" t="str">
            <v>380-SCRN 1/2</v>
          </cell>
          <cell r="B3855" t="str">
            <v>VIR C</v>
          </cell>
          <cell r="C3855" t="str">
            <v>N</v>
          </cell>
          <cell r="D3855" t="str">
            <v>PERFORATION SCREEN</v>
          </cell>
          <cell r="E3855" t="str">
            <v>670779028040</v>
          </cell>
          <cell r="F3855" t="str">
            <v>STAC</v>
          </cell>
          <cell r="H3855">
            <v>8.93</v>
          </cell>
          <cell r="I3855">
            <v>0</v>
          </cell>
          <cell r="J3855">
            <v>40476</v>
          </cell>
          <cell r="K3855" t="str">
            <v>China</v>
          </cell>
          <cell r="L3855" t="str">
            <v>1</v>
          </cell>
          <cell r="M3855" t="str">
            <v>0.01</v>
          </cell>
        </row>
        <row r="3856">
          <cell r="A3856" t="str">
            <v>380-SCRN 1-1/2</v>
          </cell>
          <cell r="B3856" t="str">
            <v>VIR C</v>
          </cell>
          <cell r="C3856" t="str">
            <v>N</v>
          </cell>
          <cell r="D3856" t="str">
            <v>PERFORATION SCREEN</v>
          </cell>
          <cell r="E3856" t="str">
            <v>670779028088</v>
          </cell>
          <cell r="F3856" t="str">
            <v>STAC</v>
          </cell>
          <cell r="H3856">
            <v>22.46</v>
          </cell>
          <cell r="I3856">
            <v>0</v>
          </cell>
          <cell r="J3856">
            <v>40476</v>
          </cell>
          <cell r="K3856" t="str">
            <v>China</v>
          </cell>
          <cell r="L3856" t="str">
            <v>1</v>
          </cell>
          <cell r="M3856" t="str">
            <v>0.03</v>
          </cell>
        </row>
        <row r="3857">
          <cell r="A3857" t="str">
            <v>380-SCRN 1-1/4</v>
          </cell>
          <cell r="B3857" t="str">
            <v>VIR C</v>
          </cell>
          <cell r="C3857" t="str">
            <v>N</v>
          </cell>
          <cell r="D3857" t="str">
            <v>PERFORATION SCREEN</v>
          </cell>
          <cell r="E3857" t="str">
            <v>670779028071</v>
          </cell>
          <cell r="F3857" t="str">
            <v>STAC</v>
          </cell>
          <cell r="H3857">
            <v>16.53</v>
          </cell>
          <cell r="I3857">
            <v>0</v>
          </cell>
          <cell r="J3857">
            <v>40476</v>
          </cell>
          <cell r="K3857" t="str">
            <v>China</v>
          </cell>
          <cell r="L3857" t="str">
            <v>1</v>
          </cell>
          <cell r="M3857" t="str">
            <v>0.02</v>
          </cell>
        </row>
        <row r="3858">
          <cell r="A3858" t="str">
            <v>380-SCRN 2</v>
          </cell>
          <cell r="B3858" t="str">
            <v>VIR C</v>
          </cell>
          <cell r="C3858" t="str">
            <v>N</v>
          </cell>
          <cell r="D3858" t="str">
            <v>PERFORATION SCREEN</v>
          </cell>
          <cell r="E3858" t="str">
            <v>670779028200</v>
          </cell>
          <cell r="F3858" t="str">
            <v>STAC</v>
          </cell>
          <cell r="H3858">
            <v>34.75</v>
          </cell>
          <cell r="I3858">
            <v>0</v>
          </cell>
          <cell r="J3858">
            <v>40476</v>
          </cell>
          <cell r="K3858" t="str">
            <v>China</v>
          </cell>
          <cell r="L3858" t="str">
            <v>1</v>
          </cell>
          <cell r="M3858" t="str">
            <v>0.04</v>
          </cell>
        </row>
        <row r="3859">
          <cell r="A3859" t="str">
            <v>380-SCRN 3/4</v>
          </cell>
          <cell r="B3859" t="str">
            <v>VIR C</v>
          </cell>
          <cell r="C3859" t="str">
            <v>N</v>
          </cell>
          <cell r="D3859" t="str">
            <v>PERFORATION SCREEN</v>
          </cell>
          <cell r="E3859" t="str">
            <v>670779028057</v>
          </cell>
          <cell r="F3859" t="str">
            <v>STAC</v>
          </cell>
          <cell r="H3859">
            <v>9.65</v>
          </cell>
          <cell r="I3859">
            <v>0</v>
          </cell>
          <cell r="J3859">
            <v>40476</v>
          </cell>
          <cell r="K3859" t="str">
            <v>China</v>
          </cell>
          <cell r="L3859" t="str">
            <v>1</v>
          </cell>
          <cell r="M3859" t="str">
            <v>0.01</v>
          </cell>
        </row>
        <row r="3860">
          <cell r="A3860" t="str">
            <v>380-SCRN-100 1</v>
          </cell>
          <cell r="B3860" t="str">
            <v>VIR C</v>
          </cell>
          <cell r="C3860" t="str">
            <v>N</v>
          </cell>
          <cell r="D3860" t="str">
            <v>100 MESH SCREEN</v>
          </cell>
          <cell r="E3860" t="str">
            <v>670779035062</v>
          </cell>
          <cell r="F3860" t="str">
            <v>STAC</v>
          </cell>
          <cell r="H3860">
            <v>39.520000000000003</v>
          </cell>
          <cell r="I3860">
            <v>0</v>
          </cell>
          <cell r="J3860">
            <v>40476</v>
          </cell>
          <cell r="K3860" t="str">
            <v>China</v>
          </cell>
          <cell r="L3860" t="str">
            <v>1</v>
          </cell>
          <cell r="M3860" t="str">
            <v>0</v>
          </cell>
        </row>
        <row r="3861">
          <cell r="A3861" t="str">
            <v>380-SCRN-100 2</v>
          </cell>
          <cell r="B3861" t="str">
            <v>VIR C</v>
          </cell>
          <cell r="C3861" t="str">
            <v>N</v>
          </cell>
          <cell r="D3861" t="str">
            <v>100 MESH SCREEN</v>
          </cell>
          <cell r="E3861" t="str">
            <v>670779035208</v>
          </cell>
          <cell r="F3861" t="str">
            <v>STAC</v>
          </cell>
          <cell r="H3861">
            <v>97.38</v>
          </cell>
          <cell r="I3861">
            <v>0</v>
          </cell>
          <cell r="J3861">
            <v>40476</v>
          </cell>
          <cell r="K3861" t="str">
            <v>China</v>
          </cell>
          <cell r="L3861" t="str">
            <v>1</v>
          </cell>
          <cell r="M3861" t="str">
            <v>0</v>
          </cell>
        </row>
        <row r="3862">
          <cell r="A3862" t="str">
            <v>380-SCRN-20 1</v>
          </cell>
          <cell r="B3862" t="str">
            <v>VIR C</v>
          </cell>
          <cell r="C3862" t="str">
            <v>N</v>
          </cell>
          <cell r="D3862" t="str">
            <v>20 MESH SCREEN</v>
          </cell>
          <cell r="E3862" t="str">
            <v>670779024066</v>
          </cell>
          <cell r="F3862" t="str">
            <v>STAC</v>
          </cell>
          <cell r="H3862">
            <v>20.7</v>
          </cell>
          <cell r="I3862">
            <v>43</v>
          </cell>
          <cell r="J3862">
            <v>40476</v>
          </cell>
          <cell r="K3862" t="str">
            <v>China</v>
          </cell>
          <cell r="L3862" t="str">
            <v>1</v>
          </cell>
          <cell r="M3862" t="str">
            <v>0.01</v>
          </cell>
        </row>
        <row r="3863">
          <cell r="A3863" t="str">
            <v>380-SCRN-20 1/2</v>
          </cell>
          <cell r="B3863" t="str">
            <v>VIR C</v>
          </cell>
          <cell r="C3863" t="str">
            <v>N</v>
          </cell>
          <cell r="D3863" t="str">
            <v>20 MESH SCREEN</v>
          </cell>
          <cell r="E3863" t="str">
            <v>670779024042</v>
          </cell>
          <cell r="F3863" t="str">
            <v>STAC</v>
          </cell>
          <cell r="H3863">
            <v>13.15</v>
          </cell>
          <cell r="I3863">
            <v>98</v>
          </cell>
          <cell r="J3863">
            <v>40476</v>
          </cell>
          <cell r="K3863" t="str">
            <v>China</v>
          </cell>
          <cell r="L3863" t="str">
            <v>1</v>
          </cell>
          <cell r="M3863" t="str">
            <v>0.01</v>
          </cell>
        </row>
        <row r="3864">
          <cell r="A3864" t="str">
            <v>380-SCRN-20 1-1/2</v>
          </cell>
          <cell r="B3864" t="str">
            <v>VIR C</v>
          </cell>
          <cell r="C3864" t="str">
            <v>N</v>
          </cell>
          <cell r="D3864" t="str">
            <v>20 MESH SCREEN</v>
          </cell>
          <cell r="E3864" t="str">
            <v>670779721156</v>
          </cell>
          <cell r="F3864" t="str">
            <v>STAC</v>
          </cell>
          <cell r="H3864">
            <v>50.41</v>
          </cell>
          <cell r="I3864">
            <v>70</v>
          </cell>
          <cell r="J3864">
            <v>41148</v>
          </cell>
          <cell r="K3864" t="str">
            <v>China</v>
          </cell>
          <cell r="L3864" t="str">
            <v>1</v>
          </cell>
          <cell r="M3864" t="str">
            <v>0.01</v>
          </cell>
        </row>
        <row r="3865">
          <cell r="A3865" t="str">
            <v>380-SCRN-20 1-1/4</v>
          </cell>
          <cell r="B3865" t="str">
            <v>VIR C</v>
          </cell>
          <cell r="C3865" t="str">
            <v>N</v>
          </cell>
          <cell r="D3865" t="str">
            <v>20 MESH SCREEN</v>
          </cell>
          <cell r="E3865" t="str">
            <v>670779721149</v>
          </cell>
          <cell r="F3865" t="str">
            <v>STAC</v>
          </cell>
          <cell r="H3865">
            <v>50.41</v>
          </cell>
          <cell r="I3865">
            <v>90</v>
          </cell>
          <cell r="J3865">
            <v>41148</v>
          </cell>
          <cell r="K3865" t="str">
            <v>China</v>
          </cell>
          <cell r="L3865" t="str">
            <v>1</v>
          </cell>
          <cell r="M3865" t="str">
            <v>0.01</v>
          </cell>
        </row>
        <row r="3866">
          <cell r="A3866" t="str">
            <v>380-SCRN-20 2</v>
          </cell>
          <cell r="B3866" t="str">
            <v>VIR C</v>
          </cell>
          <cell r="C3866" t="str">
            <v>N</v>
          </cell>
          <cell r="D3866" t="str">
            <v>20 MESH SCREEN</v>
          </cell>
          <cell r="E3866" t="str">
            <v>670779024202</v>
          </cell>
          <cell r="F3866" t="str">
            <v>STAC</v>
          </cell>
          <cell r="H3866">
            <v>50.41</v>
          </cell>
          <cell r="I3866">
            <v>33</v>
          </cell>
          <cell r="J3866">
            <v>40476</v>
          </cell>
          <cell r="K3866" t="str">
            <v>China</v>
          </cell>
          <cell r="L3866" t="str">
            <v>1</v>
          </cell>
          <cell r="M3866" t="str">
            <v>0.01</v>
          </cell>
        </row>
        <row r="3867">
          <cell r="A3867" t="str">
            <v>380-SCRN-20 3/4</v>
          </cell>
          <cell r="B3867" t="str">
            <v>VIR C</v>
          </cell>
          <cell r="C3867" t="str">
            <v>N</v>
          </cell>
          <cell r="D3867" t="str">
            <v>20 MESH SCREEN</v>
          </cell>
          <cell r="E3867" t="str">
            <v>670779024059</v>
          </cell>
          <cell r="F3867" t="str">
            <v>STAC</v>
          </cell>
          <cell r="H3867">
            <v>15.07</v>
          </cell>
          <cell r="I3867">
            <v>98</v>
          </cell>
          <cell r="J3867">
            <v>40476</v>
          </cell>
          <cell r="K3867" t="str">
            <v>China</v>
          </cell>
          <cell r="L3867" t="str">
            <v>1</v>
          </cell>
          <cell r="M3867" t="str">
            <v>0.01</v>
          </cell>
        </row>
        <row r="3868">
          <cell r="A3868" t="str">
            <v>380-SCRN-40 1</v>
          </cell>
          <cell r="B3868" t="str">
            <v>VIR C</v>
          </cell>
          <cell r="C3868" t="str">
            <v>N</v>
          </cell>
          <cell r="D3868" t="str">
            <v>40 MESH SCREEN</v>
          </cell>
          <cell r="E3868" t="str">
            <v>670779025063</v>
          </cell>
          <cell r="F3868" t="str">
            <v>STAC</v>
          </cell>
          <cell r="H3868">
            <v>20.66</v>
          </cell>
          <cell r="I3868">
            <v>0</v>
          </cell>
          <cell r="J3868">
            <v>40476</v>
          </cell>
          <cell r="K3868" t="str">
            <v>China</v>
          </cell>
          <cell r="L3868" t="str">
            <v>1</v>
          </cell>
          <cell r="M3868" t="str">
            <v>0.01</v>
          </cell>
        </row>
        <row r="3869">
          <cell r="A3869" t="str">
            <v>380-SCRN-40 1/2</v>
          </cell>
          <cell r="B3869" t="str">
            <v>VIR C</v>
          </cell>
          <cell r="C3869" t="str">
            <v>N</v>
          </cell>
          <cell r="D3869" t="str">
            <v>40 MESH SCREEN</v>
          </cell>
          <cell r="E3869" t="str">
            <v>670779025049</v>
          </cell>
          <cell r="F3869" t="str">
            <v>STAC</v>
          </cell>
          <cell r="H3869">
            <v>13.09</v>
          </cell>
          <cell r="I3869">
            <v>0</v>
          </cell>
          <cell r="J3869">
            <v>40476</v>
          </cell>
          <cell r="K3869" t="str">
            <v>China</v>
          </cell>
          <cell r="L3869" t="str">
            <v>1</v>
          </cell>
          <cell r="M3869" t="str">
            <v>0.01</v>
          </cell>
        </row>
        <row r="3870">
          <cell r="A3870" t="str">
            <v>380-SCRN-40 2</v>
          </cell>
          <cell r="B3870" t="str">
            <v>VIR C</v>
          </cell>
          <cell r="C3870" t="str">
            <v>N</v>
          </cell>
          <cell r="D3870" t="str">
            <v>40 MESH SCREEN</v>
          </cell>
          <cell r="E3870" t="str">
            <v>670779025209</v>
          </cell>
          <cell r="F3870" t="str">
            <v>STAC</v>
          </cell>
          <cell r="H3870">
            <v>48.15</v>
          </cell>
          <cell r="I3870">
            <v>0</v>
          </cell>
          <cell r="J3870">
            <v>40476</v>
          </cell>
          <cell r="K3870" t="str">
            <v>China</v>
          </cell>
          <cell r="L3870" t="str">
            <v>1</v>
          </cell>
          <cell r="M3870" t="str">
            <v>0.01</v>
          </cell>
        </row>
        <row r="3871">
          <cell r="A3871" t="str">
            <v>380-SCRN-40 3/4</v>
          </cell>
          <cell r="B3871" t="str">
            <v>VIR C</v>
          </cell>
          <cell r="C3871" t="str">
            <v>N</v>
          </cell>
          <cell r="D3871" t="str">
            <v>40 MESH SCREEN</v>
          </cell>
          <cell r="E3871" t="str">
            <v>670779025056</v>
          </cell>
          <cell r="F3871" t="str">
            <v>STAC</v>
          </cell>
          <cell r="H3871">
            <v>15</v>
          </cell>
          <cell r="I3871">
            <v>0</v>
          </cell>
          <cell r="J3871">
            <v>40476</v>
          </cell>
          <cell r="K3871" t="str">
            <v>China</v>
          </cell>
          <cell r="L3871" t="str">
            <v>1</v>
          </cell>
          <cell r="M3871" t="str">
            <v>0.01</v>
          </cell>
        </row>
        <row r="3872">
          <cell r="A3872" t="str">
            <v>380-SCRN-60 1</v>
          </cell>
          <cell r="B3872" t="str">
            <v>VIR C</v>
          </cell>
          <cell r="C3872" t="str">
            <v>N</v>
          </cell>
          <cell r="D3872" t="str">
            <v>60 MESH SCREEN</v>
          </cell>
          <cell r="E3872" t="str">
            <v>670779029061</v>
          </cell>
          <cell r="F3872" t="str">
            <v>STAC</v>
          </cell>
          <cell r="H3872">
            <v>24.75</v>
          </cell>
          <cell r="I3872">
            <v>0</v>
          </cell>
          <cell r="J3872">
            <v>40476</v>
          </cell>
          <cell r="K3872" t="str">
            <v>China</v>
          </cell>
          <cell r="L3872" t="str">
            <v>1</v>
          </cell>
          <cell r="M3872" t="str">
            <v>0</v>
          </cell>
        </row>
        <row r="3873">
          <cell r="A3873" t="str">
            <v>380-SCRN-60 1-1/2</v>
          </cell>
          <cell r="B3873" t="str">
            <v>VIR C</v>
          </cell>
          <cell r="C3873" t="str">
            <v>N</v>
          </cell>
          <cell r="D3873" t="str">
            <v>60 MESH SCREEN 380/387</v>
          </cell>
          <cell r="E3873" t="str">
            <v>670779722115</v>
          </cell>
          <cell r="F3873" t="str">
            <v>STAC</v>
          </cell>
          <cell r="H3873">
            <v>0</v>
          </cell>
          <cell r="I3873">
            <v>0</v>
          </cell>
          <cell r="J3873">
            <v>43774</v>
          </cell>
          <cell r="K3873" t="str">
            <v>China</v>
          </cell>
          <cell r="M3873" t="str">
            <v>0</v>
          </cell>
        </row>
        <row r="3874">
          <cell r="A3874" t="str">
            <v>380-SCRN-60 2</v>
          </cell>
          <cell r="B3874" t="str">
            <v>VIR C</v>
          </cell>
          <cell r="C3874" t="str">
            <v>N</v>
          </cell>
          <cell r="D3874" t="str">
            <v>60 MESH SCREEN</v>
          </cell>
          <cell r="E3874" t="str">
            <v>670779029207</v>
          </cell>
          <cell r="F3874" t="str">
            <v>STAC</v>
          </cell>
          <cell r="H3874">
            <v>60.71</v>
          </cell>
          <cell r="I3874">
            <v>0</v>
          </cell>
          <cell r="J3874">
            <v>40476</v>
          </cell>
          <cell r="K3874" t="str">
            <v>China</v>
          </cell>
          <cell r="L3874" t="str">
            <v>1</v>
          </cell>
          <cell r="M3874" t="str">
            <v>0</v>
          </cell>
        </row>
        <row r="3875">
          <cell r="A3875" t="str">
            <v>380-SCRN-60 3/4</v>
          </cell>
          <cell r="B3875" t="str">
            <v>VIR C</v>
          </cell>
          <cell r="C3875" t="str">
            <v>N</v>
          </cell>
          <cell r="D3875" t="str">
            <v>60 MESH SCREEN</v>
          </cell>
          <cell r="E3875" t="str">
            <v>670779029054</v>
          </cell>
          <cell r="F3875" t="str">
            <v>STAC</v>
          </cell>
          <cell r="H3875">
            <v>20.76</v>
          </cell>
          <cell r="I3875">
            <v>0</v>
          </cell>
          <cell r="J3875">
            <v>40476</v>
          </cell>
          <cell r="K3875" t="str">
            <v>China</v>
          </cell>
          <cell r="L3875" t="str">
            <v>1</v>
          </cell>
          <cell r="M3875" t="str">
            <v>0</v>
          </cell>
        </row>
        <row r="3876">
          <cell r="A3876" t="str">
            <v>381-BOLT 10</v>
          </cell>
          <cell r="B3876" t="str">
            <v>IFLOW</v>
          </cell>
          <cell r="C3876" t="str">
            <v>N</v>
          </cell>
          <cell r="D3876" t="str">
            <v>STD REPLACEMENT BOLT FOR 381</v>
          </cell>
          <cell r="F3876" t="str">
            <v>STAC</v>
          </cell>
          <cell r="H3876">
            <v>12.53</v>
          </cell>
          <cell r="I3876">
            <v>16</v>
          </cell>
          <cell r="J3876">
            <v>42612</v>
          </cell>
          <cell r="K3876" t="str">
            <v>China</v>
          </cell>
          <cell r="L3876" t="str">
            <v>1</v>
          </cell>
          <cell r="M3876" t="str">
            <v>0</v>
          </cell>
        </row>
        <row r="3877">
          <cell r="A3877" t="str">
            <v>381-BOLT 12</v>
          </cell>
          <cell r="B3877" t="str">
            <v>IFLOW</v>
          </cell>
          <cell r="C3877" t="str">
            <v>N</v>
          </cell>
          <cell r="D3877" t="str">
            <v>STD REPLACEMENT BOLT FOR 381</v>
          </cell>
          <cell r="F3877" t="str">
            <v>STAC</v>
          </cell>
          <cell r="H3877">
            <v>13.92</v>
          </cell>
          <cell r="I3877">
            <v>16</v>
          </cell>
          <cell r="J3877">
            <v>42612</v>
          </cell>
          <cell r="K3877" t="str">
            <v>China</v>
          </cell>
          <cell r="L3877" t="str">
            <v>1</v>
          </cell>
          <cell r="M3877" t="str">
            <v>0</v>
          </cell>
        </row>
        <row r="3878">
          <cell r="A3878" t="str">
            <v>381-BOLT 2</v>
          </cell>
          <cell r="B3878" t="str">
            <v>IFLOW</v>
          </cell>
          <cell r="C3878" t="str">
            <v>N</v>
          </cell>
          <cell r="D3878" t="str">
            <v>STD REPLACEMENT BOLT FOR 381</v>
          </cell>
          <cell r="F3878" t="str">
            <v>STAC</v>
          </cell>
          <cell r="H3878">
            <v>5.57</v>
          </cell>
          <cell r="I3878">
            <v>96</v>
          </cell>
          <cell r="J3878">
            <v>42608</v>
          </cell>
          <cell r="K3878" t="str">
            <v>China</v>
          </cell>
          <cell r="L3878" t="str">
            <v>1</v>
          </cell>
          <cell r="M3878" t="str">
            <v>0</v>
          </cell>
        </row>
        <row r="3879">
          <cell r="A3879" t="str">
            <v>381-BOLT 2-1/2</v>
          </cell>
          <cell r="B3879" t="str">
            <v>IFLOW</v>
          </cell>
          <cell r="C3879" t="str">
            <v>N</v>
          </cell>
          <cell r="D3879" t="str">
            <v>STD REPLACEMENT BOLT FOR 381</v>
          </cell>
          <cell r="F3879" t="str">
            <v>STAC</v>
          </cell>
          <cell r="H3879">
            <v>5.57</v>
          </cell>
          <cell r="I3879">
            <v>96</v>
          </cell>
          <cell r="J3879">
            <v>42608</v>
          </cell>
          <cell r="K3879" t="str">
            <v>China</v>
          </cell>
          <cell r="L3879" t="str">
            <v>1</v>
          </cell>
          <cell r="M3879" t="str">
            <v>0</v>
          </cell>
        </row>
        <row r="3880">
          <cell r="A3880" t="str">
            <v>381-BOLT 3</v>
          </cell>
          <cell r="B3880" t="str">
            <v>IFLOW</v>
          </cell>
          <cell r="C3880" t="str">
            <v>N</v>
          </cell>
          <cell r="D3880" t="str">
            <v>STD REPLACEMENT BOLT FOR 381</v>
          </cell>
          <cell r="F3880" t="str">
            <v>STAC</v>
          </cell>
          <cell r="H3880">
            <v>6.96</v>
          </cell>
          <cell r="I3880">
            <v>84</v>
          </cell>
          <cell r="J3880">
            <v>42608</v>
          </cell>
          <cell r="K3880" t="str">
            <v>China</v>
          </cell>
          <cell r="L3880" t="str">
            <v>1</v>
          </cell>
          <cell r="M3880" t="str">
            <v>0</v>
          </cell>
        </row>
        <row r="3881">
          <cell r="A3881" t="str">
            <v>381-BOLT 4</v>
          </cell>
          <cell r="B3881" t="str">
            <v>IFLOW</v>
          </cell>
          <cell r="C3881" t="str">
            <v>N</v>
          </cell>
          <cell r="D3881" t="str">
            <v>STD REPLACEMENT BOLT FOR 381</v>
          </cell>
          <cell r="F3881" t="str">
            <v>STAC</v>
          </cell>
          <cell r="H3881">
            <v>8.35</v>
          </cell>
          <cell r="I3881">
            <v>96</v>
          </cell>
          <cell r="J3881">
            <v>42612</v>
          </cell>
          <cell r="K3881" t="str">
            <v>China</v>
          </cell>
          <cell r="L3881" t="str">
            <v>1</v>
          </cell>
          <cell r="M3881" t="str">
            <v>0</v>
          </cell>
        </row>
        <row r="3882">
          <cell r="A3882" t="str">
            <v>381-BOLT 5</v>
          </cell>
          <cell r="B3882" t="str">
            <v>IFLOW</v>
          </cell>
          <cell r="C3882" t="str">
            <v>N</v>
          </cell>
          <cell r="D3882" t="str">
            <v>STD REPLACEMENT BOLT FOR 381</v>
          </cell>
          <cell r="F3882" t="str">
            <v>STAC</v>
          </cell>
          <cell r="H3882">
            <v>9.75</v>
          </cell>
          <cell r="I3882">
            <v>48</v>
          </cell>
          <cell r="J3882">
            <v>42612</v>
          </cell>
          <cell r="K3882" t="str">
            <v>China</v>
          </cell>
          <cell r="L3882" t="str">
            <v>1</v>
          </cell>
          <cell r="M3882" t="str">
            <v>0</v>
          </cell>
        </row>
        <row r="3883">
          <cell r="A3883" t="str">
            <v>381-BOLT 6</v>
          </cell>
          <cell r="B3883" t="str">
            <v>IFLOW</v>
          </cell>
          <cell r="C3883" t="str">
            <v>N</v>
          </cell>
          <cell r="D3883" t="str">
            <v>STD REPLACEMENT BOLT FOR 381</v>
          </cell>
          <cell r="F3883" t="str">
            <v>STAC</v>
          </cell>
          <cell r="H3883">
            <v>9.75</v>
          </cell>
          <cell r="I3883">
            <v>96</v>
          </cell>
          <cell r="J3883">
            <v>42612</v>
          </cell>
          <cell r="K3883" t="str">
            <v>China</v>
          </cell>
          <cell r="L3883" t="str">
            <v>1</v>
          </cell>
          <cell r="M3883" t="str">
            <v>0</v>
          </cell>
        </row>
        <row r="3884">
          <cell r="A3884" t="str">
            <v>381-BOLT 8</v>
          </cell>
          <cell r="B3884" t="str">
            <v>IFLOW</v>
          </cell>
          <cell r="C3884" t="str">
            <v>N</v>
          </cell>
          <cell r="D3884" t="str">
            <v>STD REPLACEMENT BOLT FOR 381</v>
          </cell>
          <cell r="F3884" t="str">
            <v>STAC</v>
          </cell>
          <cell r="H3884">
            <v>11.13</v>
          </cell>
          <cell r="I3884">
            <v>48</v>
          </cell>
          <cell r="J3884">
            <v>42612</v>
          </cell>
          <cell r="K3884" t="str">
            <v>China</v>
          </cell>
          <cell r="L3884" t="str">
            <v>1</v>
          </cell>
          <cell r="M3884" t="str">
            <v>0</v>
          </cell>
        </row>
        <row r="3885">
          <cell r="A3885" t="str">
            <v>381-G 10</v>
          </cell>
          <cell r="B3885" t="str">
            <v>IFLOW</v>
          </cell>
          <cell r="C3885" t="str">
            <v>N</v>
          </cell>
          <cell r="D3885" t="str">
            <v>GASKET for 381 STRAINER</v>
          </cell>
          <cell r="E3885" t="str">
            <v>670779059105</v>
          </cell>
          <cell r="F3885" t="str">
            <v>STAC</v>
          </cell>
          <cell r="H3885">
            <v>60.12</v>
          </cell>
          <cell r="I3885">
            <v>4</v>
          </cell>
          <cell r="J3885">
            <v>40476</v>
          </cell>
          <cell r="K3885" t="str">
            <v>China</v>
          </cell>
          <cell r="L3885" t="str">
            <v>1</v>
          </cell>
          <cell r="M3885" t="str">
            <v>0</v>
          </cell>
        </row>
        <row r="3886">
          <cell r="A3886" t="str">
            <v>381-G 12</v>
          </cell>
          <cell r="B3886" t="str">
            <v>IFLOW</v>
          </cell>
          <cell r="C3886" t="str">
            <v>N</v>
          </cell>
          <cell r="D3886" t="str">
            <v>GASKET for 381 STRAINER</v>
          </cell>
          <cell r="E3886" t="str">
            <v>670779059129</v>
          </cell>
          <cell r="F3886" t="str">
            <v>STAC</v>
          </cell>
          <cell r="H3886">
            <v>69.5</v>
          </cell>
          <cell r="I3886">
            <v>4</v>
          </cell>
          <cell r="J3886">
            <v>40476</v>
          </cell>
          <cell r="K3886" t="str">
            <v>China</v>
          </cell>
          <cell r="L3886" t="str">
            <v>1</v>
          </cell>
          <cell r="M3886" t="str">
            <v>0</v>
          </cell>
        </row>
        <row r="3887">
          <cell r="A3887" t="str">
            <v>381-G 2</v>
          </cell>
          <cell r="B3887" t="str">
            <v>IFLOW</v>
          </cell>
          <cell r="C3887" t="str">
            <v>N</v>
          </cell>
          <cell r="D3887" t="str">
            <v>GASKET for 381 STRAINER</v>
          </cell>
          <cell r="E3887" t="str">
            <v>670779059204</v>
          </cell>
          <cell r="F3887" t="str">
            <v>STAC</v>
          </cell>
          <cell r="H3887">
            <v>8.26</v>
          </cell>
          <cell r="I3887">
            <v>24</v>
          </cell>
          <cell r="J3887">
            <v>40476</v>
          </cell>
          <cell r="K3887" t="str">
            <v>China</v>
          </cell>
          <cell r="L3887" t="str">
            <v>1</v>
          </cell>
          <cell r="M3887" t="str">
            <v>0</v>
          </cell>
        </row>
        <row r="3888">
          <cell r="A3888" t="str">
            <v>381-G 2-1/2</v>
          </cell>
          <cell r="B3888" t="str">
            <v>IFLOW</v>
          </cell>
          <cell r="C3888" t="str">
            <v>N</v>
          </cell>
          <cell r="D3888" t="str">
            <v>GASKET for 381 STRAINER</v>
          </cell>
          <cell r="E3888" t="str">
            <v>670779059259</v>
          </cell>
          <cell r="F3888" t="str">
            <v>STAC</v>
          </cell>
          <cell r="H3888">
            <v>12.78</v>
          </cell>
          <cell r="I3888">
            <v>16</v>
          </cell>
          <cell r="J3888">
            <v>40476</v>
          </cell>
          <cell r="K3888" t="str">
            <v>China</v>
          </cell>
          <cell r="L3888" t="str">
            <v>1</v>
          </cell>
          <cell r="M3888" t="str">
            <v>0</v>
          </cell>
        </row>
        <row r="3889">
          <cell r="A3889" t="str">
            <v>381-G 3</v>
          </cell>
          <cell r="B3889" t="str">
            <v>IFLOW</v>
          </cell>
          <cell r="C3889" t="str">
            <v>N</v>
          </cell>
          <cell r="D3889" t="str">
            <v>GASKET for 381 STRAINER</v>
          </cell>
          <cell r="E3889" t="str">
            <v>670779059303</v>
          </cell>
          <cell r="F3889" t="str">
            <v>STAC</v>
          </cell>
          <cell r="H3889">
            <v>13.53</v>
          </cell>
          <cell r="I3889">
            <v>0</v>
          </cell>
          <cell r="J3889">
            <v>40476</v>
          </cell>
          <cell r="K3889" t="str">
            <v>China</v>
          </cell>
          <cell r="L3889" t="str">
            <v>1</v>
          </cell>
          <cell r="M3889" t="str">
            <v>0</v>
          </cell>
        </row>
        <row r="3890">
          <cell r="A3890" t="str">
            <v>381-G 4</v>
          </cell>
          <cell r="B3890" t="str">
            <v>IFLOW</v>
          </cell>
          <cell r="C3890" t="str">
            <v>N</v>
          </cell>
          <cell r="D3890" t="str">
            <v>GASKET for 381 STRAINER</v>
          </cell>
          <cell r="E3890" t="str">
            <v>670779059402</v>
          </cell>
          <cell r="F3890" t="str">
            <v>STAC</v>
          </cell>
          <cell r="H3890">
            <v>21.79</v>
          </cell>
          <cell r="I3890">
            <v>0</v>
          </cell>
          <cell r="J3890">
            <v>40476</v>
          </cell>
          <cell r="K3890" t="str">
            <v>China</v>
          </cell>
          <cell r="L3890" t="str">
            <v>1</v>
          </cell>
          <cell r="M3890" t="str">
            <v>0</v>
          </cell>
        </row>
        <row r="3891">
          <cell r="A3891" t="str">
            <v>381-G 5</v>
          </cell>
          <cell r="B3891" t="str">
            <v>IFLOW</v>
          </cell>
          <cell r="C3891" t="str">
            <v>N</v>
          </cell>
          <cell r="D3891" t="str">
            <v>GASKET for 381 STRAINER</v>
          </cell>
          <cell r="E3891" t="str">
            <v>670779059501</v>
          </cell>
          <cell r="F3891" t="str">
            <v>STAC</v>
          </cell>
          <cell r="H3891">
            <v>30.05</v>
          </cell>
          <cell r="I3891">
            <v>12</v>
          </cell>
          <cell r="J3891">
            <v>40476</v>
          </cell>
          <cell r="K3891" t="str">
            <v>China</v>
          </cell>
          <cell r="L3891" t="str">
            <v>1</v>
          </cell>
          <cell r="M3891" t="str">
            <v>0</v>
          </cell>
        </row>
        <row r="3892">
          <cell r="A3892" t="str">
            <v>381-G 6</v>
          </cell>
          <cell r="B3892" t="str">
            <v>IFLOW</v>
          </cell>
          <cell r="C3892" t="str">
            <v>N</v>
          </cell>
          <cell r="D3892" t="str">
            <v>GASKET for 381 STRAINER</v>
          </cell>
          <cell r="E3892" t="str">
            <v>670779059600</v>
          </cell>
          <cell r="F3892" t="str">
            <v>STAC</v>
          </cell>
          <cell r="H3892">
            <v>37.58</v>
          </cell>
          <cell r="I3892">
            <v>107</v>
          </cell>
          <cell r="J3892">
            <v>40476</v>
          </cell>
          <cell r="K3892" t="str">
            <v>China</v>
          </cell>
          <cell r="L3892" t="str">
            <v>1</v>
          </cell>
          <cell r="M3892" t="str">
            <v>0</v>
          </cell>
        </row>
        <row r="3893">
          <cell r="A3893" t="str">
            <v>381-G 8</v>
          </cell>
          <cell r="B3893" t="str">
            <v>IFLOW</v>
          </cell>
          <cell r="C3893" t="str">
            <v>N</v>
          </cell>
          <cell r="D3893" t="str">
            <v>GASKET for 381 STRAINER</v>
          </cell>
          <cell r="E3893" t="str">
            <v>670779059808</v>
          </cell>
          <cell r="F3893" t="str">
            <v>STAC</v>
          </cell>
          <cell r="H3893">
            <v>45.84</v>
          </cell>
          <cell r="I3893">
            <v>28</v>
          </cell>
          <cell r="J3893">
            <v>40476</v>
          </cell>
          <cell r="K3893" t="str">
            <v>China</v>
          </cell>
          <cell r="L3893" t="str">
            <v>1</v>
          </cell>
          <cell r="M3893" t="str">
            <v>0</v>
          </cell>
        </row>
        <row r="3894">
          <cell r="A3894" t="str">
            <v>381-SCRN 10</v>
          </cell>
          <cell r="B3894" t="str">
            <v>IFLOW</v>
          </cell>
          <cell r="C3894" t="str">
            <v>N</v>
          </cell>
          <cell r="D3894" t="str">
            <v>STD REPLACEMENT SCREEN FOR 381</v>
          </cell>
          <cell r="E3894" t="str">
            <v>670779077109</v>
          </cell>
          <cell r="F3894" t="str">
            <v>STAC</v>
          </cell>
          <cell r="H3894">
            <v>771.35</v>
          </cell>
          <cell r="I3894">
            <v>2</v>
          </cell>
          <cell r="J3894">
            <v>40476</v>
          </cell>
          <cell r="K3894" t="str">
            <v>China</v>
          </cell>
          <cell r="L3894" t="str">
            <v>0</v>
          </cell>
          <cell r="M3894" t="str">
            <v>0</v>
          </cell>
        </row>
        <row r="3895">
          <cell r="A3895" t="str">
            <v>381-SCRN 12</v>
          </cell>
          <cell r="B3895" t="str">
            <v>IFLOW</v>
          </cell>
          <cell r="C3895" t="str">
            <v>N</v>
          </cell>
          <cell r="D3895" t="str">
            <v>STD REPLACEMENT SCREEN FOR 381</v>
          </cell>
          <cell r="E3895" t="str">
            <v>670779077123</v>
          </cell>
          <cell r="F3895" t="str">
            <v>STAC</v>
          </cell>
          <cell r="H3895">
            <v>992.22</v>
          </cell>
          <cell r="I3895">
            <v>4</v>
          </cell>
          <cell r="J3895">
            <v>40476</v>
          </cell>
          <cell r="K3895" t="str">
            <v>China</v>
          </cell>
          <cell r="L3895" t="str">
            <v>0</v>
          </cell>
          <cell r="M3895" t="str">
            <v>0</v>
          </cell>
        </row>
        <row r="3896">
          <cell r="A3896" t="str">
            <v>381-SCRN 2</v>
          </cell>
          <cell r="B3896" t="str">
            <v>IFLOW</v>
          </cell>
          <cell r="C3896" t="str">
            <v>N</v>
          </cell>
          <cell r="D3896" t="str">
            <v>STD REPLACEMENT SCREEN FOR 381</v>
          </cell>
          <cell r="E3896" t="str">
            <v>670779077208</v>
          </cell>
          <cell r="F3896" t="str">
            <v>STAC</v>
          </cell>
          <cell r="H3896">
            <v>32.35</v>
          </cell>
          <cell r="I3896">
            <v>17</v>
          </cell>
          <cell r="J3896">
            <v>40476</v>
          </cell>
          <cell r="K3896" t="str">
            <v>China</v>
          </cell>
          <cell r="L3896" t="str">
            <v>0</v>
          </cell>
          <cell r="M3896" t="str">
            <v>0</v>
          </cell>
        </row>
        <row r="3897">
          <cell r="A3897" t="str">
            <v>381-SCRN 2-1/2</v>
          </cell>
          <cell r="B3897" t="str">
            <v>IFLOW</v>
          </cell>
          <cell r="C3897" t="str">
            <v>N</v>
          </cell>
          <cell r="D3897" t="str">
            <v>STD REPLACEMENT SCREEN FOR 381</v>
          </cell>
          <cell r="E3897" t="str">
            <v>670779077253</v>
          </cell>
          <cell r="F3897" t="str">
            <v>STAC</v>
          </cell>
          <cell r="H3897">
            <v>56.98</v>
          </cell>
          <cell r="I3897">
            <v>14</v>
          </cell>
          <cell r="J3897">
            <v>40476</v>
          </cell>
          <cell r="K3897" t="str">
            <v>China</v>
          </cell>
          <cell r="L3897" t="str">
            <v>0</v>
          </cell>
          <cell r="M3897" t="str">
            <v>0</v>
          </cell>
        </row>
        <row r="3898">
          <cell r="A3898" t="str">
            <v>381-SCRN 3</v>
          </cell>
          <cell r="B3898" t="str">
            <v>IFLOW</v>
          </cell>
          <cell r="C3898" t="str">
            <v>N</v>
          </cell>
          <cell r="D3898" t="str">
            <v>STD REPLACEMENT SCREEN FOR 381</v>
          </cell>
          <cell r="E3898" t="str">
            <v>670779077307</v>
          </cell>
          <cell r="F3898" t="str">
            <v>STAC</v>
          </cell>
          <cell r="H3898">
            <v>70.989999999999995</v>
          </cell>
          <cell r="I3898">
            <v>16</v>
          </cell>
          <cell r="J3898">
            <v>40476</v>
          </cell>
          <cell r="K3898" t="str">
            <v>China</v>
          </cell>
          <cell r="L3898" t="str">
            <v>0</v>
          </cell>
          <cell r="M3898" t="str">
            <v>0</v>
          </cell>
        </row>
        <row r="3899">
          <cell r="A3899" t="str">
            <v>381-SCRN 4</v>
          </cell>
          <cell r="B3899" t="str">
            <v>IFLOW</v>
          </cell>
          <cell r="C3899" t="str">
            <v>N</v>
          </cell>
          <cell r="D3899" t="str">
            <v>STD REPLACEMENT SCREEN FOR 381</v>
          </cell>
          <cell r="E3899" t="str">
            <v>670779077406</v>
          </cell>
          <cell r="F3899" t="str">
            <v>STAC</v>
          </cell>
          <cell r="H3899">
            <v>96.44</v>
          </cell>
          <cell r="I3899">
            <v>14</v>
          </cell>
          <cell r="J3899">
            <v>40476</v>
          </cell>
          <cell r="K3899" t="str">
            <v>China</v>
          </cell>
          <cell r="L3899" t="str">
            <v>0</v>
          </cell>
          <cell r="M3899" t="str">
            <v>0</v>
          </cell>
        </row>
        <row r="3900">
          <cell r="A3900" t="str">
            <v>381-SCRN 5</v>
          </cell>
          <cell r="B3900" t="str">
            <v>IFLOW</v>
          </cell>
          <cell r="C3900" t="str">
            <v>N</v>
          </cell>
          <cell r="D3900" t="str">
            <v>STD REPLACEMENT SCREEN FOR 381</v>
          </cell>
          <cell r="E3900" t="str">
            <v>670779077505</v>
          </cell>
          <cell r="F3900" t="str">
            <v>STAC</v>
          </cell>
          <cell r="H3900">
            <v>147.26</v>
          </cell>
          <cell r="I3900">
            <v>9</v>
          </cell>
          <cell r="J3900">
            <v>40476</v>
          </cell>
          <cell r="K3900" t="str">
            <v>China</v>
          </cell>
          <cell r="L3900" t="str">
            <v>0</v>
          </cell>
          <cell r="M3900" t="str">
            <v>0</v>
          </cell>
        </row>
        <row r="3901">
          <cell r="A3901" t="str">
            <v>381-SCRN 6</v>
          </cell>
          <cell r="B3901" t="str">
            <v>IFLOW</v>
          </cell>
          <cell r="C3901" t="str">
            <v>N</v>
          </cell>
          <cell r="D3901" t="str">
            <v>STD REPLACEMENT SCREEN FOR 381</v>
          </cell>
          <cell r="E3901" t="str">
            <v>670779077604</v>
          </cell>
          <cell r="F3901" t="str">
            <v>STAC</v>
          </cell>
          <cell r="H3901">
            <v>204.24</v>
          </cell>
          <cell r="I3901">
            <v>17</v>
          </cell>
          <cell r="J3901">
            <v>40476</v>
          </cell>
          <cell r="K3901" t="str">
            <v>China</v>
          </cell>
          <cell r="L3901" t="str">
            <v>0</v>
          </cell>
          <cell r="M3901" t="str">
            <v>0</v>
          </cell>
        </row>
        <row r="3902">
          <cell r="A3902" t="str">
            <v>381-SCRN 8</v>
          </cell>
          <cell r="B3902" t="str">
            <v>IFLOW</v>
          </cell>
          <cell r="C3902" t="str">
            <v>N</v>
          </cell>
          <cell r="D3902" t="str">
            <v>STD REPLACEMENT SCREEN FOR 381</v>
          </cell>
          <cell r="E3902" t="str">
            <v>670779077802</v>
          </cell>
          <cell r="F3902" t="str">
            <v>STAC</v>
          </cell>
          <cell r="H3902">
            <v>330.45</v>
          </cell>
          <cell r="I3902">
            <v>12</v>
          </cell>
          <cell r="J3902">
            <v>40476</v>
          </cell>
          <cell r="K3902" t="str">
            <v>China</v>
          </cell>
          <cell r="L3902" t="str">
            <v>1</v>
          </cell>
          <cell r="M3902" t="str">
            <v>0</v>
          </cell>
        </row>
        <row r="3903">
          <cell r="A3903" t="str">
            <v>381-SCRN20MSH 10</v>
          </cell>
          <cell r="B3903" t="str">
            <v>IFLOW</v>
          </cell>
          <cell r="C3903" t="str">
            <v>N</v>
          </cell>
          <cell r="D3903" t="str">
            <v>20MESH SS SCREEN 381/382 10</v>
          </cell>
          <cell r="E3903" t="str">
            <v>670779715278</v>
          </cell>
          <cell r="F3903" t="str">
            <v>STAC</v>
          </cell>
          <cell r="H3903">
            <v>361.79</v>
          </cell>
          <cell r="I3903">
            <v>8</v>
          </cell>
          <cell r="J3903">
            <v>43068</v>
          </cell>
          <cell r="K3903" t="str">
            <v>China</v>
          </cell>
        </row>
        <row r="3904">
          <cell r="A3904" t="str">
            <v>381-SCRN20MSH 12</v>
          </cell>
          <cell r="B3904" t="str">
            <v>IFLOW</v>
          </cell>
          <cell r="C3904" t="str">
            <v>N</v>
          </cell>
          <cell r="D3904" t="str">
            <v>20MESH SS SCREEN 381/382 10</v>
          </cell>
          <cell r="E3904" t="str">
            <v>670779715285</v>
          </cell>
          <cell r="F3904" t="str">
            <v>STAC</v>
          </cell>
          <cell r="H3904">
            <v>459.2</v>
          </cell>
          <cell r="I3904">
            <v>5</v>
          </cell>
          <cell r="J3904">
            <v>43068</v>
          </cell>
          <cell r="K3904" t="str">
            <v>China</v>
          </cell>
        </row>
        <row r="3905">
          <cell r="A3905" t="str">
            <v>381-SCRN20MSH 2</v>
          </cell>
          <cell r="B3905" t="str">
            <v>IFLOW</v>
          </cell>
          <cell r="C3905" t="str">
            <v>N</v>
          </cell>
          <cell r="D3905" t="str">
            <v>20MESH SS SCREEN 381/382 2</v>
          </cell>
          <cell r="E3905" t="str">
            <v>670779715209</v>
          </cell>
          <cell r="F3905" t="str">
            <v>STAC</v>
          </cell>
          <cell r="H3905">
            <v>22.26</v>
          </cell>
          <cell r="I3905">
            <v>40</v>
          </cell>
          <cell r="J3905">
            <v>43068</v>
          </cell>
          <cell r="K3905" t="str">
            <v>China</v>
          </cell>
        </row>
        <row r="3906">
          <cell r="A3906" t="str">
            <v>381-SCRN20MSH 2-1/2</v>
          </cell>
          <cell r="B3906" t="str">
            <v>IFLOW</v>
          </cell>
          <cell r="C3906" t="str">
            <v>N</v>
          </cell>
          <cell r="D3906" t="str">
            <v>20MESH SS SCREEN 381/382 2-1/2</v>
          </cell>
          <cell r="E3906" t="str">
            <v>670779715216</v>
          </cell>
          <cell r="F3906" t="str">
            <v>STAC</v>
          </cell>
          <cell r="H3906">
            <v>30.61</v>
          </cell>
          <cell r="I3906">
            <v>40</v>
          </cell>
          <cell r="J3906">
            <v>43068</v>
          </cell>
          <cell r="K3906" t="str">
            <v>China</v>
          </cell>
        </row>
        <row r="3907">
          <cell r="A3907" t="str">
            <v>381-SCRN20MSH 3</v>
          </cell>
          <cell r="B3907" t="str">
            <v>IFLOW</v>
          </cell>
          <cell r="C3907" t="str">
            <v>N</v>
          </cell>
          <cell r="D3907" t="str">
            <v>20MESH SS SCREEN 381/382 3</v>
          </cell>
          <cell r="E3907" t="str">
            <v>670779715223</v>
          </cell>
          <cell r="F3907" t="str">
            <v>STAC</v>
          </cell>
          <cell r="H3907">
            <v>41.75</v>
          </cell>
          <cell r="I3907">
            <v>56</v>
          </cell>
          <cell r="J3907">
            <v>43068</v>
          </cell>
          <cell r="K3907" t="str">
            <v>China</v>
          </cell>
        </row>
        <row r="3908">
          <cell r="A3908" t="str">
            <v>381-SCRN20MSH 4</v>
          </cell>
          <cell r="B3908" t="str">
            <v>IFLOW</v>
          </cell>
          <cell r="C3908" t="str">
            <v>N</v>
          </cell>
          <cell r="D3908" t="str">
            <v>20MESH SS SCREEN 381/382 4</v>
          </cell>
          <cell r="E3908" t="str">
            <v>670779715230</v>
          </cell>
          <cell r="F3908" t="str">
            <v>STAC</v>
          </cell>
          <cell r="H3908">
            <v>69.58</v>
          </cell>
          <cell r="I3908">
            <v>29</v>
          </cell>
          <cell r="J3908">
            <v>43068</v>
          </cell>
          <cell r="K3908" t="str">
            <v>China</v>
          </cell>
        </row>
        <row r="3909">
          <cell r="A3909" t="str">
            <v>381-SCRN20MSH 5</v>
          </cell>
          <cell r="B3909" t="str">
            <v>IFLOW</v>
          </cell>
          <cell r="C3909" t="str">
            <v>N</v>
          </cell>
          <cell r="D3909" t="str">
            <v>20MESH SS SCREEN 381/382 5</v>
          </cell>
          <cell r="E3909" t="str">
            <v>670779715247</v>
          </cell>
          <cell r="F3909" t="str">
            <v>STAC</v>
          </cell>
          <cell r="H3909">
            <v>139.15</v>
          </cell>
          <cell r="I3909">
            <v>14</v>
          </cell>
          <cell r="J3909">
            <v>43068</v>
          </cell>
          <cell r="K3909" t="str">
            <v>China</v>
          </cell>
        </row>
        <row r="3910">
          <cell r="A3910" t="str">
            <v>381-SCRN20MSH 6</v>
          </cell>
          <cell r="B3910" t="str">
            <v>IFLOW</v>
          </cell>
          <cell r="C3910" t="str">
            <v>N</v>
          </cell>
          <cell r="D3910" t="str">
            <v>20MESH SS SCREEN 381/382 6</v>
          </cell>
          <cell r="E3910" t="str">
            <v>670779715254</v>
          </cell>
          <cell r="F3910" t="str">
            <v>STAC</v>
          </cell>
          <cell r="H3910">
            <v>153.07</v>
          </cell>
          <cell r="I3910">
            <v>20</v>
          </cell>
          <cell r="J3910">
            <v>43068</v>
          </cell>
          <cell r="K3910" t="str">
            <v>China</v>
          </cell>
        </row>
        <row r="3911">
          <cell r="A3911" t="str">
            <v>381-SCRN20MSH 8</v>
          </cell>
          <cell r="B3911" t="str">
            <v>IFLOW</v>
          </cell>
          <cell r="C3911" t="str">
            <v>N</v>
          </cell>
          <cell r="D3911" t="str">
            <v>20MESH SS SCREEN 381/382 8</v>
          </cell>
          <cell r="E3911" t="str">
            <v>670779715261</v>
          </cell>
          <cell r="F3911" t="str">
            <v>STAC</v>
          </cell>
          <cell r="H3911">
            <v>194.81</v>
          </cell>
          <cell r="I3911">
            <v>14</v>
          </cell>
          <cell r="J3911">
            <v>43068</v>
          </cell>
          <cell r="K3911" t="str">
            <v>China</v>
          </cell>
        </row>
        <row r="3912">
          <cell r="A3912" t="str">
            <v>381-SCRN20MSH-NEW 3</v>
          </cell>
          <cell r="B3912" t="str">
            <v>IFLOW</v>
          </cell>
          <cell r="C3912" t="str">
            <v>N</v>
          </cell>
          <cell r="D3912" t="str">
            <v>20MESH SS SCREEN 381/382 3</v>
          </cell>
          <cell r="E3912" t="str">
            <v>670779730547</v>
          </cell>
          <cell r="F3912" t="str">
            <v>STAC</v>
          </cell>
          <cell r="H3912">
            <v>41.75</v>
          </cell>
          <cell r="I3912">
            <v>48</v>
          </cell>
          <cell r="J3912">
            <v>45468</v>
          </cell>
          <cell r="K3912" t="str">
            <v>China</v>
          </cell>
        </row>
        <row r="3913">
          <cell r="A3913" t="str">
            <v>381-SCRN20MSH-NEW 4</v>
          </cell>
          <cell r="B3913" t="str">
            <v>IFLOW</v>
          </cell>
          <cell r="C3913" t="str">
            <v>N</v>
          </cell>
          <cell r="D3913" t="str">
            <v>20MESH SS SCREEN 381/382 4</v>
          </cell>
          <cell r="E3913" t="str">
            <v>670779730462</v>
          </cell>
          <cell r="F3913" t="str">
            <v>STAC</v>
          </cell>
          <cell r="H3913">
            <v>69.58</v>
          </cell>
          <cell r="I3913">
            <v>10</v>
          </cell>
          <cell r="J3913">
            <v>45436</v>
          </cell>
          <cell r="K3913" t="str">
            <v>China</v>
          </cell>
        </row>
        <row r="3914">
          <cell r="A3914" t="str">
            <v>380B 1</v>
          </cell>
          <cell r="B3914" t="str">
            <v>VIR C</v>
          </cell>
          <cell r="C3914" t="str">
            <v>N</v>
          </cell>
          <cell r="D3914" t="str">
            <v>Y-STRAINER IPS C/W BLOW OUT</v>
          </cell>
          <cell r="E3914" t="str">
            <v>670779382067</v>
          </cell>
          <cell r="F3914" t="str">
            <v>STRN</v>
          </cell>
          <cell r="H3914">
            <v>94.62</v>
          </cell>
          <cell r="I3914">
            <v>0</v>
          </cell>
          <cell r="J3914">
            <v>40394</v>
          </cell>
          <cell r="K3914" t="str">
            <v>China</v>
          </cell>
          <cell r="L3914" t="str">
            <v>24</v>
          </cell>
          <cell r="M3914" t="str">
            <v>1.63</v>
          </cell>
        </row>
        <row r="3915">
          <cell r="A3915" t="str">
            <v>380B 1/2</v>
          </cell>
          <cell r="B3915" t="str">
            <v>VIR C</v>
          </cell>
          <cell r="C3915" t="str">
            <v>N</v>
          </cell>
          <cell r="D3915" t="str">
            <v>Y-STRAINER IPS C/W BLOW OUT</v>
          </cell>
          <cell r="E3915" t="str">
            <v>670779382043</v>
          </cell>
          <cell r="F3915" t="str">
            <v>STRN</v>
          </cell>
          <cell r="H3915">
            <v>48.87</v>
          </cell>
          <cell r="I3915">
            <v>0</v>
          </cell>
          <cell r="J3915">
            <v>40476</v>
          </cell>
          <cell r="K3915" t="str">
            <v>China</v>
          </cell>
          <cell r="L3915" t="str">
            <v>48</v>
          </cell>
          <cell r="M3915" t="str">
            <v>0.64</v>
          </cell>
        </row>
        <row r="3916">
          <cell r="A3916" t="str">
            <v>380B 1-1/2</v>
          </cell>
          <cell r="B3916" t="str">
            <v>VIR C</v>
          </cell>
          <cell r="C3916" t="str">
            <v>N</v>
          </cell>
          <cell r="D3916" t="str">
            <v>Y-STRAINER IPS C/W BLOW OUT</v>
          </cell>
          <cell r="E3916" t="str">
            <v>670779382081</v>
          </cell>
          <cell r="F3916" t="str">
            <v>STRN</v>
          </cell>
          <cell r="H3916">
            <v>170.21</v>
          </cell>
          <cell r="I3916">
            <v>0</v>
          </cell>
          <cell r="J3916">
            <v>40476</v>
          </cell>
          <cell r="K3916" t="str">
            <v>China</v>
          </cell>
          <cell r="L3916" t="str">
            <v>8</v>
          </cell>
          <cell r="M3916" t="str">
            <v>3.74</v>
          </cell>
        </row>
        <row r="3917">
          <cell r="A3917" t="str">
            <v>380B 1-1/4</v>
          </cell>
          <cell r="B3917" t="str">
            <v>VIR C</v>
          </cell>
          <cell r="C3917" t="str">
            <v>N</v>
          </cell>
          <cell r="D3917" t="str">
            <v>Y-STRAINER IPS C/W BLOW OUT</v>
          </cell>
          <cell r="E3917" t="str">
            <v>670779382074</v>
          </cell>
          <cell r="F3917" t="str">
            <v>STRN</v>
          </cell>
          <cell r="H3917">
            <v>132.44999999999999</v>
          </cell>
          <cell r="I3917">
            <v>0</v>
          </cell>
          <cell r="J3917">
            <v>40476</v>
          </cell>
          <cell r="K3917" t="str">
            <v>China</v>
          </cell>
          <cell r="L3917" t="str">
            <v>16</v>
          </cell>
          <cell r="M3917" t="str">
            <v>2.6</v>
          </cell>
        </row>
        <row r="3918">
          <cell r="A3918" t="str">
            <v>380B 2</v>
          </cell>
          <cell r="B3918" t="str">
            <v>VIR C</v>
          </cell>
          <cell r="C3918" t="str">
            <v>N</v>
          </cell>
          <cell r="D3918" t="str">
            <v>Y-STRAINER IPS C/W BLOW OUT</v>
          </cell>
          <cell r="E3918" t="str">
            <v>670779382203</v>
          </cell>
          <cell r="F3918" t="str">
            <v>STRN</v>
          </cell>
          <cell r="H3918">
            <v>275.64</v>
          </cell>
          <cell r="I3918">
            <v>0</v>
          </cell>
          <cell r="J3918">
            <v>40476</v>
          </cell>
          <cell r="K3918" t="str">
            <v>China</v>
          </cell>
          <cell r="L3918" t="str">
            <v>4</v>
          </cell>
          <cell r="M3918" t="str">
            <v>6.19</v>
          </cell>
        </row>
        <row r="3919">
          <cell r="A3919" t="str">
            <v>380B 3/4</v>
          </cell>
          <cell r="B3919" t="str">
            <v>VIR C</v>
          </cell>
          <cell r="C3919" t="str">
            <v>N</v>
          </cell>
          <cell r="D3919" t="str">
            <v>Y-STRAINER IPS C/W BLOW OUT</v>
          </cell>
          <cell r="E3919" t="str">
            <v>670779382050</v>
          </cell>
          <cell r="F3919" t="str">
            <v>STRN</v>
          </cell>
          <cell r="H3919">
            <v>69.67</v>
          </cell>
          <cell r="I3919">
            <v>0</v>
          </cell>
          <cell r="J3919">
            <v>40476</v>
          </cell>
          <cell r="K3919" t="str">
            <v>China</v>
          </cell>
          <cell r="L3919" t="str">
            <v>36</v>
          </cell>
          <cell r="M3919" t="str">
            <v>1.04</v>
          </cell>
        </row>
        <row r="3920">
          <cell r="A3920" t="str">
            <v>380F 1</v>
          </cell>
          <cell r="B3920" t="str">
            <v>VIR C 2</v>
          </cell>
          <cell r="C3920" t="str">
            <v>N</v>
          </cell>
          <cell r="D3920" t="str">
            <v>BRONZE Y STRAINER IPS 1</v>
          </cell>
          <cell r="E3920" t="str">
            <v>670779700465</v>
          </cell>
          <cell r="F3920" t="str">
            <v>STRN</v>
          </cell>
          <cell r="H3920">
            <v>94.62</v>
          </cell>
          <cell r="I3920">
            <v>193</v>
          </cell>
          <cell r="J3920">
            <v>40715</v>
          </cell>
          <cell r="K3920" t="str">
            <v>China</v>
          </cell>
          <cell r="L3920" t="str">
            <v>36</v>
          </cell>
          <cell r="M3920" t="str">
            <v>0.98</v>
          </cell>
        </row>
        <row r="3921">
          <cell r="A3921" t="str">
            <v>380F 1/2</v>
          </cell>
          <cell r="B3921" t="str">
            <v>VIR C 2</v>
          </cell>
          <cell r="C3921" t="str">
            <v>N</v>
          </cell>
          <cell r="D3921" t="str">
            <v>BRONZE Y STRAINER IPS 1/2</v>
          </cell>
          <cell r="E3921" t="str">
            <v>670779700441</v>
          </cell>
          <cell r="F3921" t="str">
            <v>STRN</v>
          </cell>
          <cell r="H3921">
            <v>48.87</v>
          </cell>
          <cell r="I3921">
            <v>487</v>
          </cell>
          <cell r="J3921">
            <v>40715</v>
          </cell>
          <cell r="K3921" t="str">
            <v>China</v>
          </cell>
          <cell r="L3921" t="str">
            <v>80</v>
          </cell>
          <cell r="M3921" t="str">
            <v>0.64</v>
          </cell>
        </row>
        <row r="3922">
          <cell r="A3922" t="str">
            <v>380F 1-1/2</v>
          </cell>
          <cell r="B3922" t="str">
            <v>VIR C 2</v>
          </cell>
          <cell r="C3922" t="str">
            <v>N</v>
          </cell>
          <cell r="D3922" t="str">
            <v>BRONZE Y STRAINER IPS 1-1/2</v>
          </cell>
          <cell r="E3922" t="str">
            <v>670779700489</v>
          </cell>
          <cell r="F3922" t="str">
            <v>STRN</v>
          </cell>
          <cell r="H3922">
            <v>170.21</v>
          </cell>
          <cell r="I3922">
            <v>466</v>
          </cell>
          <cell r="J3922">
            <v>40715</v>
          </cell>
          <cell r="K3922" t="str">
            <v>China</v>
          </cell>
          <cell r="L3922" t="str">
            <v>8</v>
          </cell>
          <cell r="M3922" t="str">
            <v>2.24</v>
          </cell>
        </row>
        <row r="3923">
          <cell r="A3923" t="str">
            <v>380F 1-1/4</v>
          </cell>
          <cell r="B3923" t="str">
            <v>VIR C 2</v>
          </cell>
          <cell r="C3923" t="str">
            <v>N</v>
          </cell>
          <cell r="D3923" t="str">
            <v>BRONZE Y STRAINER IPS 1-1/4</v>
          </cell>
          <cell r="E3923" t="str">
            <v>670779700472</v>
          </cell>
          <cell r="F3923" t="str">
            <v>STRN</v>
          </cell>
          <cell r="H3923">
            <v>132.44999999999999</v>
          </cell>
          <cell r="I3923">
            <v>337</v>
          </cell>
          <cell r="J3923">
            <v>40715</v>
          </cell>
          <cell r="K3923" t="str">
            <v>China</v>
          </cell>
          <cell r="L3923" t="str">
            <v>24</v>
          </cell>
          <cell r="M3923" t="str">
            <v>1.32</v>
          </cell>
        </row>
        <row r="3924">
          <cell r="A3924" t="str">
            <v>380F 2</v>
          </cell>
          <cell r="B3924" t="str">
            <v>VIR C 2</v>
          </cell>
          <cell r="C3924" t="str">
            <v>N</v>
          </cell>
          <cell r="D3924" t="str">
            <v>BRONZE Y STRAINER IPS 2</v>
          </cell>
          <cell r="E3924" t="str">
            <v>670779700496</v>
          </cell>
          <cell r="F3924" t="str">
            <v>STRN</v>
          </cell>
          <cell r="H3924">
            <v>275.64</v>
          </cell>
          <cell r="I3924">
            <v>280</v>
          </cell>
          <cell r="J3924">
            <v>40715</v>
          </cell>
          <cell r="K3924" t="str">
            <v>China</v>
          </cell>
          <cell r="L3924" t="str">
            <v>8</v>
          </cell>
          <cell r="M3924" t="str">
            <v>3.4</v>
          </cell>
        </row>
        <row r="3925">
          <cell r="A3925" t="str">
            <v>380F 3/4</v>
          </cell>
          <cell r="B3925" t="str">
            <v>VIR C 2</v>
          </cell>
          <cell r="C3925" t="str">
            <v>N</v>
          </cell>
          <cell r="D3925" t="str">
            <v>BRONZE Y STRAINER IPS 3/4</v>
          </cell>
          <cell r="E3925" t="str">
            <v>670779700458</v>
          </cell>
          <cell r="F3925" t="str">
            <v>STRN</v>
          </cell>
          <cell r="H3925">
            <v>69.67</v>
          </cell>
          <cell r="I3925">
            <v>60</v>
          </cell>
          <cell r="J3925">
            <v>40715</v>
          </cell>
          <cell r="K3925" t="str">
            <v>China</v>
          </cell>
          <cell r="L3925" t="str">
            <v>48</v>
          </cell>
          <cell r="M3925" t="str">
            <v>0.68</v>
          </cell>
        </row>
        <row r="3926">
          <cell r="A3926" t="str">
            <v>387F 1</v>
          </cell>
          <cell r="B3926" t="str">
            <v>VIR C</v>
          </cell>
          <cell r="C3926" t="str">
            <v>N</v>
          </cell>
          <cell r="D3926" t="str">
            <v>BRONZE Y STRAINER CXC 1</v>
          </cell>
          <cell r="E3926" t="str">
            <v>670779700526</v>
          </cell>
          <cell r="F3926" t="str">
            <v>STRN</v>
          </cell>
          <cell r="H3926">
            <v>90.99</v>
          </cell>
          <cell r="I3926">
            <v>157</v>
          </cell>
          <cell r="J3926">
            <v>40715</v>
          </cell>
          <cell r="K3926" t="str">
            <v>China</v>
          </cell>
          <cell r="L3926" t="str">
            <v>36</v>
          </cell>
          <cell r="M3926" t="str">
            <v>1.43</v>
          </cell>
        </row>
        <row r="3927">
          <cell r="A3927" t="str">
            <v>387F 1/2</v>
          </cell>
          <cell r="B3927" t="str">
            <v>VIR C</v>
          </cell>
          <cell r="C3927" t="str">
            <v>N</v>
          </cell>
          <cell r="D3927" t="str">
            <v>BRONZE Y STRAINER CXC 1/2</v>
          </cell>
          <cell r="E3927" t="str">
            <v>670779700502</v>
          </cell>
          <cell r="F3927" t="str">
            <v>STRN</v>
          </cell>
          <cell r="H3927">
            <v>50.29</v>
          </cell>
          <cell r="I3927">
            <v>487</v>
          </cell>
          <cell r="J3927">
            <v>40715</v>
          </cell>
          <cell r="K3927" t="str">
            <v>China</v>
          </cell>
          <cell r="L3927" t="str">
            <v>80</v>
          </cell>
          <cell r="M3927" t="str">
            <v>0.57</v>
          </cell>
        </row>
        <row r="3928">
          <cell r="A3928" t="str">
            <v>387F 1-1/2</v>
          </cell>
          <cell r="B3928" t="str">
            <v>VIR C</v>
          </cell>
          <cell r="C3928" t="str">
            <v>N</v>
          </cell>
          <cell r="D3928" t="str">
            <v>BRONZE Y STRAINER CXC 1-1/2</v>
          </cell>
          <cell r="E3928" t="str">
            <v>670779700540</v>
          </cell>
          <cell r="F3928" t="str">
            <v>STRN</v>
          </cell>
          <cell r="H3928">
            <v>175.13</v>
          </cell>
          <cell r="I3928">
            <v>31</v>
          </cell>
          <cell r="J3928">
            <v>40715</v>
          </cell>
          <cell r="K3928" t="str">
            <v>China</v>
          </cell>
          <cell r="L3928" t="str">
            <v>8</v>
          </cell>
          <cell r="M3928" t="str">
            <v>2.44</v>
          </cell>
        </row>
        <row r="3929">
          <cell r="A3929" t="str">
            <v>387F 1-1/4</v>
          </cell>
          <cell r="B3929" t="str">
            <v>VIR C</v>
          </cell>
          <cell r="C3929" t="str">
            <v>N</v>
          </cell>
          <cell r="D3929" t="str">
            <v>BRONZE Y STRAINER CXC 1-1/4</v>
          </cell>
          <cell r="E3929" t="str">
            <v>670779700533</v>
          </cell>
          <cell r="F3929" t="str">
            <v>STRN</v>
          </cell>
          <cell r="H3929">
            <v>136.26</v>
          </cell>
          <cell r="I3929">
            <v>8</v>
          </cell>
          <cell r="J3929">
            <v>40715</v>
          </cell>
          <cell r="K3929" t="str">
            <v>China</v>
          </cell>
          <cell r="L3929" t="str">
            <v>24</v>
          </cell>
          <cell r="M3929" t="str">
            <v>1.23</v>
          </cell>
        </row>
        <row r="3930">
          <cell r="A3930" t="str">
            <v>387F 2</v>
          </cell>
          <cell r="B3930" t="str">
            <v>VIR C</v>
          </cell>
          <cell r="C3930" t="str">
            <v>N</v>
          </cell>
          <cell r="D3930" t="str">
            <v>BRONZE Y STRAINER CXC 2</v>
          </cell>
          <cell r="E3930" t="str">
            <v>670779700557</v>
          </cell>
          <cell r="F3930" t="str">
            <v>STRN</v>
          </cell>
          <cell r="H3930">
            <v>283.60000000000002</v>
          </cell>
          <cell r="I3930">
            <v>0</v>
          </cell>
          <cell r="J3930">
            <v>40715</v>
          </cell>
          <cell r="K3930" t="str">
            <v>China</v>
          </cell>
          <cell r="L3930" t="str">
            <v>8</v>
          </cell>
          <cell r="M3930" t="str">
            <v>3.42</v>
          </cell>
        </row>
        <row r="3931">
          <cell r="A3931" t="str">
            <v>3400/3420-OR 1</v>
          </cell>
          <cell r="B3931" t="str">
            <v>VIR 1</v>
          </cell>
          <cell r="C3931" t="str">
            <v>N</v>
          </cell>
          <cell r="D3931" t="str">
            <v>TANKLESS VALVE UNION GASKET</v>
          </cell>
          <cell r="E3931" t="str">
            <v>670779839066</v>
          </cell>
          <cell r="F3931" t="str">
            <v>TWAC</v>
          </cell>
          <cell r="H3931">
            <v>1.31</v>
          </cell>
          <cell r="I3931">
            <v>372</v>
          </cell>
          <cell r="J3931">
            <v>40476</v>
          </cell>
          <cell r="K3931" t="str">
            <v>Italy</v>
          </cell>
          <cell r="L3931" t="str">
            <v>0</v>
          </cell>
          <cell r="M3931" t="str">
            <v>0</v>
          </cell>
        </row>
        <row r="3932">
          <cell r="A3932" t="str">
            <v>3400/3420-OR 3/4</v>
          </cell>
          <cell r="B3932" t="str">
            <v>VIR 1</v>
          </cell>
          <cell r="C3932" t="str">
            <v>N</v>
          </cell>
          <cell r="D3932" t="str">
            <v>TANKLESS VALVE UNION O-RING</v>
          </cell>
          <cell r="E3932" t="str">
            <v>670779839059</v>
          </cell>
          <cell r="F3932" t="str">
            <v>TWAC</v>
          </cell>
          <cell r="H3932">
            <v>1.31</v>
          </cell>
          <cell r="I3932">
            <v>2593</v>
          </cell>
          <cell r="J3932">
            <v>40570</v>
          </cell>
          <cell r="K3932" t="str">
            <v>Italy</v>
          </cell>
          <cell r="L3932" t="str">
            <v>500</v>
          </cell>
          <cell r="M3932" t="str">
            <v>0</v>
          </cell>
        </row>
        <row r="3933">
          <cell r="A3933" t="str">
            <v>3400/3420-UK 3/4</v>
          </cell>
          <cell r="B3933" t="str">
            <v>VIR 1</v>
          </cell>
          <cell r="C3933" t="str">
            <v>N</v>
          </cell>
          <cell r="D3933" t="str">
            <v>TANKLESS VALVE UNION END KIT</v>
          </cell>
          <cell r="E3933" t="str">
            <v>670779714837</v>
          </cell>
          <cell r="F3933" t="str">
            <v>TWAC</v>
          </cell>
          <cell r="H3933">
            <v>31.36</v>
          </cell>
          <cell r="I3933">
            <v>0</v>
          </cell>
          <cell r="J3933">
            <v>40570</v>
          </cell>
          <cell r="K3933" t="str">
            <v>Italy</v>
          </cell>
          <cell r="L3933" t="str">
            <v>0</v>
          </cell>
          <cell r="M3933" t="str">
            <v>0</v>
          </cell>
        </row>
        <row r="3934">
          <cell r="A3934" t="str">
            <v>3400RAB-TH 3/4</v>
          </cell>
          <cell r="B3934" t="str">
            <v>VIR 1</v>
          </cell>
          <cell r="C3934" t="str">
            <v>N</v>
          </cell>
          <cell r="D3934" t="str">
            <v>TANKLESS VALVE HANDLE KIT - 2</v>
          </cell>
          <cell r="E3934" t="str">
            <v>670779714844</v>
          </cell>
          <cell r="F3934" t="str">
            <v>TWAC</v>
          </cell>
          <cell r="H3934">
            <v>0</v>
          </cell>
          <cell r="I3934">
            <v>0</v>
          </cell>
          <cell r="J3934">
            <v>41108</v>
          </cell>
          <cell r="K3934" t="str">
            <v>Italy</v>
          </cell>
          <cell r="L3934" t="str">
            <v>0</v>
          </cell>
          <cell r="M3934" t="str">
            <v>0</v>
          </cell>
        </row>
        <row r="3935">
          <cell r="A3935" t="str">
            <v>3400-U 1/2</v>
          </cell>
          <cell r="B3935" t="str">
            <v>VIR 1</v>
          </cell>
          <cell r="C3935" t="str">
            <v>N</v>
          </cell>
          <cell r="D3935" t="str">
            <v>TANKLESS VALVE UNION END</v>
          </cell>
          <cell r="E3935" t="str">
            <v>670779783048</v>
          </cell>
          <cell r="F3935" t="str">
            <v>TWAC</v>
          </cell>
          <cell r="H3935">
            <v>0</v>
          </cell>
          <cell r="I3935">
            <v>0</v>
          </cell>
          <cell r="J3935">
            <v>40476</v>
          </cell>
          <cell r="K3935" t="str">
            <v>Italy</v>
          </cell>
          <cell r="L3935" t="str">
            <v>1</v>
          </cell>
          <cell r="M3935" t="str">
            <v>0</v>
          </cell>
        </row>
        <row r="3936">
          <cell r="A3936" t="str">
            <v>3405 3/4</v>
          </cell>
          <cell r="B3936" t="str">
            <v>CASH</v>
          </cell>
          <cell r="C3936" t="str">
            <v>N</v>
          </cell>
          <cell r="D3936" t="str">
            <v>200K BTU RELIEF 3/4 NPT</v>
          </cell>
          <cell r="E3936" t="str">
            <v>670779868059</v>
          </cell>
          <cell r="F3936" t="str">
            <v>TWVK</v>
          </cell>
          <cell r="G3936" t="str">
            <v>BRASS</v>
          </cell>
          <cell r="H3936">
            <v>38.19</v>
          </cell>
          <cell r="I3936">
            <v>43678</v>
          </cell>
          <cell r="J3936">
            <v>40476</v>
          </cell>
          <cell r="K3936" t="str">
            <v>USA</v>
          </cell>
          <cell r="L3936" t="str">
            <v>100</v>
          </cell>
          <cell r="M3936" t="str">
            <v>0.45</v>
          </cell>
        </row>
        <row r="3937">
          <cell r="A3937" t="str">
            <v>3406 3/4</v>
          </cell>
          <cell r="B3937" t="str">
            <v>CASH</v>
          </cell>
          <cell r="C3937" t="str">
            <v>N</v>
          </cell>
          <cell r="D3937" t="str">
            <v>500K BTU RELIEF 3/4 NPT</v>
          </cell>
          <cell r="E3937" t="str">
            <v>670779722474</v>
          </cell>
          <cell r="F3937" t="str">
            <v>TWVK</v>
          </cell>
          <cell r="G3937" t="str">
            <v>BRASS</v>
          </cell>
          <cell r="H3937">
            <v>58.06</v>
          </cell>
          <cell r="I3937">
            <v>627</v>
          </cell>
          <cell r="J3937">
            <v>43852</v>
          </cell>
          <cell r="K3937" t="str">
            <v>USA</v>
          </cell>
          <cell r="L3937" t="str">
            <v>100</v>
          </cell>
          <cell r="M3937" t="str">
            <v>0</v>
          </cell>
        </row>
        <row r="3938">
          <cell r="A3938" t="str">
            <v>3406AB 3/4</v>
          </cell>
          <cell r="B3938" t="str">
            <v>VIR C</v>
          </cell>
          <cell r="C3938" t="str">
            <v>N</v>
          </cell>
          <cell r="D3938" t="str">
            <v>200K BTU RELIEF BRS DZR LEAD F</v>
          </cell>
          <cell r="E3938" t="str">
            <v>670779730530</v>
          </cell>
          <cell r="F3938" t="str">
            <v>TWVK</v>
          </cell>
          <cell r="G3938" t="str">
            <v>BRONZE</v>
          </cell>
          <cell r="H3938">
            <v>44.21</v>
          </cell>
          <cell r="I3938">
            <v>0</v>
          </cell>
          <cell r="J3938">
            <v>45464</v>
          </cell>
          <cell r="K3938" t="str">
            <v>China</v>
          </cell>
          <cell r="L3938" t="str">
            <v>50</v>
          </cell>
          <cell r="M3938" t="str">
            <v>0</v>
          </cell>
        </row>
        <row r="3939">
          <cell r="A3939" t="str">
            <v>3407 3/4</v>
          </cell>
          <cell r="B3939" t="str">
            <v>CASH</v>
          </cell>
          <cell r="C3939" t="str">
            <v>N</v>
          </cell>
          <cell r="D3939" t="str">
            <v>AB 2.7M BTU RELIEF 3/4 FNPT</v>
          </cell>
          <cell r="E3939" t="str">
            <v>670779862057</v>
          </cell>
          <cell r="F3939" t="str">
            <v>TWVK</v>
          </cell>
          <cell r="H3939">
            <v>168.08</v>
          </cell>
          <cell r="I3939">
            <v>65</v>
          </cell>
          <cell r="J3939">
            <v>40570</v>
          </cell>
          <cell r="K3939" t="str">
            <v>USA</v>
          </cell>
          <cell r="L3939" t="str">
            <v>24</v>
          </cell>
          <cell r="M3939" t="str">
            <v>0</v>
          </cell>
        </row>
        <row r="3940">
          <cell r="A3940" t="str">
            <v>34HSY6F-4446-12</v>
          </cell>
          <cell r="B3940" t="str">
            <v>USD</v>
          </cell>
          <cell r="C3940" t="str">
            <v>N</v>
          </cell>
          <cell r="D3940" t="str">
            <v>GAS HOSE YELLOW 3/4xFlare 12</v>
          </cell>
          <cell r="F3940" t="str">
            <v>TWVK</v>
          </cell>
          <cell r="H3940">
            <v>56.02</v>
          </cell>
          <cell r="I3940">
            <v>68</v>
          </cell>
          <cell r="J3940">
            <v>42579</v>
          </cell>
          <cell r="K3940" t="str">
            <v>USA</v>
          </cell>
          <cell r="L3940" t="str">
            <v>10</v>
          </cell>
          <cell r="M3940" t="str">
            <v>1.0</v>
          </cell>
        </row>
        <row r="3941">
          <cell r="A3941" t="str">
            <v>34HSY6F-4446-18</v>
          </cell>
          <cell r="B3941" t="str">
            <v>USD</v>
          </cell>
          <cell r="C3941" t="str">
            <v>N</v>
          </cell>
          <cell r="D3941" t="str">
            <v>GAS HOSE YELLOW 3/4xFlare 18</v>
          </cell>
          <cell r="E3941" t="str">
            <v>670779712635</v>
          </cell>
          <cell r="F3941" t="str">
            <v>TWVK</v>
          </cell>
          <cell r="H3941">
            <v>62.16</v>
          </cell>
          <cell r="I3941">
            <v>0</v>
          </cell>
          <cell r="J3941">
            <v>42528</v>
          </cell>
          <cell r="K3941" t="str">
            <v>USA</v>
          </cell>
          <cell r="L3941" t="str">
            <v>10</v>
          </cell>
          <cell r="M3941" t="str">
            <v>1.0</v>
          </cell>
        </row>
        <row r="3942">
          <cell r="A3942" t="str">
            <v>34HSY6F-4446-24</v>
          </cell>
          <cell r="B3942" t="str">
            <v>USD</v>
          </cell>
          <cell r="C3942" t="str">
            <v>N</v>
          </cell>
          <cell r="D3942" t="str">
            <v>GAS HOSE YELLOW 3/4xFlare 24</v>
          </cell>
          <cell r="E3942" t="str">
            <v>670779712642</v>
          </cell>
          <cell r="F3942" t="str">
            <v>TWVK</v>
          </cell>
          <cell r="H3942">
            <v>70.14</v>
          </cell>
          <cell r="I3942">
            <v>227</v>
          </cell>
          <cell r="J3942">
            <v>42528</v>
          </cell>
          <cell r="K3942" t="str">
            <v>USA</v>
          </cell>
          <cell r="L3942" t="str">
            <v>10</v>
          </cell>
          <cell r="M3942" t="str">
            <v>1.1</v>
          </cell>
        </row>
      </sheetData>
      <sheetData sheetId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or new list price" connectionId="1" xr16:uid="{FA2570AE-F647-40E6-A21E-B5BE7F8374E4}" autoFormatId="16" applyNumberFormats="0" applyBorderFormats="0" applyFontFormats="0" applyPatternFormats="0" applyAlignmentFormats="0" applyWidthHeightFormats="0">
  <queryTableRefresh nextId="25" unboundColumnsRight="6">
    <queryTableFields count="11">
      <queryTableField id="1" name="ItemCode" tableColumnId="1"/>
      <queryTableField id="4" name="ItemCodeDesc" tableColumnId="4"/>
      <queryTableField id="5" name="UDF_UPC1" tableColumnId="5"/>
      <queryTableField id="6" name="ProductLine" tableColumnId="6"/>
      <queryTableField id="8" name="UDF_MATERIAL" tableColumnId="8"/>
      <queryTableField id="21" dataBound="0" tableColumnId="9"/>
      <queryTableField id="23" dataBound="0" tableColumnId="11"/>
      <queryTableField id="18" dataBound="0" tableColumnId="13"/>
      <queryTableField id="22" dataBound="0" tableColumnId="10"/>
      <queryTableField id="20" dataBound="0" tableColumnId="7"/>
      <queryTableField id="19" dataBound="0" tableColumnId="16"/>
    </queryTableFields>
    <queryTableDeletedFields count="9">
      <deletedField name="Category2"/>
      <deletedField name="ShipWeight"/>
      <deletedField name="SuggestedRetailPrice"/>
      <deletedField name="StandardUnitPrice"/>
      <deletedField name="TotalQuantityOnHand"/>
      <deletedField name="PriceCode"/>
      <deletedField name="DateCreated"/>
      <deletedField name="PrimaryVendorNo"/>
      <deletedField name="InactiveItem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1090D74-F3F4-44AE-B3B4-193641C92678}" name="Table_for_new_list_price" displayName="Table_for_new_list_price" ref="A1:K4048" tableType="queryTable" totalsRowShown="0">
  <autoFilter ref="A1:K4048" xr:uid="{21090D74-F3F4-44AE-B3B4-193641C92678}">
    <filterColumn colId="3">
      <filters>
        <filter val="ABPX"/>
      </filters>
    </filterColumn>
  </autoFilter>
  <sortState xmlns:xlrd2="http://schemas.microsoft.com/office/spreadsheetml/2017/richdata2" ref="A2:K3930">
    <sortCondition ref="D1:D3930"/>
  </sortState>
  <tableColumns count="11">
    <tableColumn id="1" xr3:uid="{2F90EB80-B35B-411C-87E0-9CA52C16DE5F}" uniqueName="1" name="ItemCode" queryTableFieldId="1"/>
    <tableColumn id="4" xr3:uid="{3340A3C6-9481-4661-A326-67B360A35E89}" uniqueName="4" name="ItemCodeDesc" queryTableFieldId="4"/>
    <tableColumn id="5" xr3:uid="{B0E541E8-B63E-449E-8B4F-EEB0255EDBBB}" uniqueName="5" name="UDF_UPC1" queryTableFieldId="5"/>
    <tableColumn id="6" xr3:uid="{C371D845-3006-4103-B25B-B809C542814F}" uniqueName="6" name="Product Line" queryTableFieldId="6"/>
    <tableColumn id="8" xr3:uid="{C3A910FB-F03F-4B4C-BA54-2D21A0C90331}" uniqueName="8" name="UDF_MATERIAL" queryTableFieldId="8" dataDxfId="6"/>
    <tableColumn id="9" xr3:uid="{EDE6F137-DB1F-46EB-A8B1-E1F601F6D38D}" uniqueName="9" name="WGT" queryTableFieldId="21" dataDxfId="5">
      <calculatedColumnFormula>VLOOKUP(Table_for_new_list_price[[#This Row],[ItemCode]],[1]sheet1!$1:$1048576,13,FALSE)</calculatedColumnFormula>
    </tableColumn>
    <tableColumn id="11" xr3:uid="{ECC66845-D8A5-4B08-8DF1-9507D21F4B6C}" uniqueName="11" name="Carton Qty" queryTableFieldId="23" dataDxfId="4">
      <calculatedColumnFormula>VLOOKUP(Table_for_new_list_price[[#This Row],[ItemCode]],[1]sheet1!$1:$1048576,12,FALSE)</calculatedColumnFormula>
    </tableColumn>
    <tableColumn id="13" xr3:uid="{1ABE9C8D-33B5-4A83-B5FC-C8739FCCF2FA}" uniqueName="13" name="Current List Price  2/1/2026" queryTableFieldId="18" dataDxfId="3">
      <calculatedColumnFormula>VLOOKUP(Table_for_new_list_price[[#This Row],[ItemCode]],[1]sheet1!$1:$1048576,8,FALSE)</calculatedColumnFormula>
    </tableColumn>
    <tableColumn id="10" xr3:uid="{29626B1D-87DC-45F7-BC6E-50C5B2128DD3}" uniqueName="10" name="Multiplier" queryTableFieldId="22" dataDxfId="2">
      <calculatedColumnFormula>VLOOKUP(Table_for_new_list_price[[#This Row],[Product Line]],'EDA SHEET'!$C$10:$D$57,2,FALSE)</calculatedColumnFormula>
    </tableColumn>
    <tableColumn id="7" xr3:uid="{FDBC09C7-CEDD-4E07-8668-8E053890FFE3}" uniqueName="7" name="NET_Price" queryTableFieldId="20" dataDxfId="1">
      <calculatedColumnFormula>H2*I2</calculatedColumnFormula>
    </tableColumn>
    <tableColumn id="16" xr3:uid="{96CDC43E-B6ED-42D4-862B-C104E9B01EA6}" uniqueName="16" name="County of Origin" queryTableFieldId="19" dataDxfId="0">
      <calculatedColumnFormula>VLOOKUP(Table_for_new_list_price[[#This Row],[ItemCode]],[1]sheet1!$1:$1048576,11,FALSE)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A6A59-D56E-46CA-98BC-9A53AD7C77AA}">
  <sheetPr>
    <tabColor rgb="FFFF0000"/>
    <pageSetUpPr fitToPage="1"/>
  </sheetPr>
  <dimension ref="A1:E66"/>
  <sheetViews>
    <sheetView showGridLines="0" tabSelected="1" zoomScale="90" zoomScaleNormal="90" workbookViewId="0">
      <selection activeCell="D29" sqref="D29"/>
    </sheetView>
  </sheetViews>
  <sheetFormatPr defaultColWidth="9" defaultRowHeight="13.8" x14ac:dyDescent="0.3"/>
  <cols>
    <col min="1" max="1" width="17" style="5" customWidth="1"/>
    <col min="2" max="2" width="102.33203125" style="5" customWidth="1"/>
    <col min="3" max="3" width="14.33203125" style="5" bestFit="1" customWidth="1"/>
    <col min="4" max="4" width="14.88671875" style="5" customWidth="1"/>
    <col min="5" max="5" width="5" style="5" customWidth="1"/>
    <col min="6" max="16384" width="9" style="5"/>
  </cols>
  <sheetData>
    <row r="1" spans="1:5" ht="23.7" customHeight="1" x14ac:dyDescent="0.3">
      <c r="A1" s="112" t="s">
        <v>4071</v>
      </c>
      <c r="B1" s="113"/>
      <c r="C1" s="113"/>
      <c r="D1" s="114"/>
      <c r="E1" s="48"/>
    </row>
    <row r="2" spans="1:5" ht="16.2" customHeight="1" thickBot="1" x14ac:dyDescent="0.35">
      <c r="A2" s="115" t="s">
        <v>4070</v>
      </c>
      <c r="B2" s="116"/>
      <c r="C2" s="116"/>
      <c r="D2" s="117"/>
      <c r="E2" s="43"/>
    </row>
    <row r="3" spans="1:5" ht="16.2" customHeight="1" x14ac:dyDescent="0.25">
      <c r="A3" s="47" t="s">
        <v>4069</v>
      </c>
      <c r="B3" s="46" t="s">
        <v>4202</v>
      </c>
      <c r="C3" s="45" t="s">
        <v>4068</v>
      </c>
      <c r="D3" s="44">
        <v>46268</v>
      </c>
      <c r="E3" s="43"/>
    </row>
    <row r="4" spans="1:5" ht="16.2" customHeight="1" x14ac:dyDescent="0.25">
      <c r="A4" s="41" t="s">
        <v>4067</v>
      </c>
      <c r="B4" s="40" t="s">
        <v>4203</v>
      </c>
      <c r="C4" s="39" t="s">
        <v>4095</v>
      </c>
      <c r="D4" s="97">
        <f>VLOOKUP(C4,[1]sheet1!$D$1:$E$1,2,FALSE)</f>
        <v>46174</v>
      </c>
      <c r="E4" s="10"/>
    </row>
    <row r="5" spans="1:5" ht="16.2" customHeight="1" x14ac:dyDescent="0.25">
      <c r="A5" s="41" t="s">
        <v>4063</v>
      </c>
      <c r="B5" s="40"/>
      <c r="C5" s="39" t="s">
        <v>4096</v>
      </c>
      <c r="D5" s="97">
        <f>VLOOKUP(C5,[1]sheet1!$F$1:$G$1,2,FALSE)</f>
        <v>46054</v>
      </c>
      <c r="E5" s="10"/>
    </row>
    <row r="6" spans="1:5" ht="16.2" customHeight="1" x14ac:dyDescent="0.25">
      <c r="A6" s="41" t="s">
        <v>4061</v>
      </c>
      <c r="B6" s="40"/>
      <c r="C6" s="39" t="s">
        <v>4066</v>
      </c>
      <c r="D6" s="42">
        <v>0.34699999999999998</v>
      </c>
      <c r="E6" s="10"/>
    </row>
    <row r="7" spans="1:5" ht="16.2" customHeight="1" x14ac:dyDescent="0.25">
      <c r="A7" s="41" t="s">
        <v>4065</v>
      </c>
      <c r="B7" s="40"/>
      <c r="C7" s="39" t="s">
        <v>4064</v>
      </c>
      <c r="D7" s="38" t="s">
        <v>4204</v>
      </c>
      <c r="E7" s="10"/>
    </row>
    <row r="8" spans="1:5" ht="16.2" customHeight="1" x14ac:dyDescent="0.25">
      <c r="A8" s="41" t="s">
        <v>4063</v>
      </c>
      <c r="B8" s="40"/>
      <c r="C8" s="39" t="s">
        <v>4062</v>
      </c>
      <c r="D8" s="38">
        <v>2</v>
      </c>
      <c r="E8" s="10"/>
    </row>
    <row r="9" spans="1:5" ht="16.2" customHeight="1" thickBot="1" x14ac:dyDescent="0.3">
      <c r="A9" s="37" t="s">
        <v>4061</v>
      </c>
      <c r="B9" s="36"/>
      <c r="C9" s="35" t="s">
        <v>4060</v>
      </c>
      <c r="D9" s="34"/>
      <c r="E9" s="10"/>
    </row>
    <row r="10" spans="1:5" ht="16.2" customHeight="1" x14ac:dyDescent="0.3">
      <c r="A10" s="120" t="s">
        <v>4059</v>
      </c>
      <c r="B10" s="121"/>
      <c r="C10" s="33" t="s">
        <v>3996</v>
      </c>
      <c r="D10" s="32" t="s">
        <v>4058</v>
      </c>
      <c r="E10" s="10"/>
    </row>
    <row r="11" spans="1:5" ht="16.2" customHeight="1" x14ac:dyDescent="0.3">
      <c r="A11" s="102" t="s">
        <v>4057</v>
      </c>
      <c r="B11" s="103"/>
      <c r="C11" s="29" t="s">
        <v>2615</v>
      </c>
      <c r="D11" s="28">
        <f>D6</f>
        <v>0.34699999999999998</v>
      </c>
      <c r="E11" s="106" t="s">
        <v>4056</v>
      </c>
    </row>
    <row r="12" spans="1:5" ht="16.2" customHeight="1" x14ac:dyDescent="0.3">
      <c r="A12" s="102" t="s">
        <v>4055</v>
      </c>
      <c r="B12" s="103"/>
      <c r="C12" s="29" t="s">
        <v>1049</v>
      </c>
      <c r="D12" s="28">
        <f>D6</f>
        <v>0.34699999999999998</v>
      </c>
      <c r="E12" s="106"/>
    </row>
    <row r="13" spans="1:5" ht="16.2" customHeight="1" x14ac:dyDescent="0.3">
      <c r="A13" s="102" t="s">
        <v>4054</v>
      </c>
      <c r="B13" s="103"/>
      <c r="C13" s="29" t="s">
        <v>162</v>
      </c>
      <c r="D13" s="28">
        <f>D6</f>
        <v>0.34699999999999998</v>
      </c>
      <c r="E13" s="106"/>
    </row>
    <row r="14" spans="1:5" ht="16.2" customHeight="1" x14ac:dyDescent="0.3">
      <c r="A14" s="102" t="s">
        <v>4053</v>
      </c>
      <c r="B14" s="103"/>
      <c r="C14" s="29" t="s">
        <v>940</v>
      </c>
      <c r="D14" s="142">
        <f>D6</f>
        <v>0.34699999999999998</v>
      </c>
      <c r="E14" s="106"/>
    </row>
    <row r="15" spans="1:5" ht="16.2" customHeight="1" x14ac:dyDescent="0.3">
      <c r="A15" s="102" t="s">
        <v>4052</v>
      </c>
      <c r="B15" s="103"/>
      <c r="C15" s="29" t="s">
        <v>77</v>
      </c>
      <c r="D15" s="143">
        <v>0.313</v>
      </c>
      <c r="E15" s="106"/>
    </row>
    <row r="16" spans="1:5" ht="16.2" customHeight="1" x14ac:dyDescent="0.3">
      <c r="A16" s="102" t="s">
        <v>4051</v>
      </c>
      <c r="B16" s="103"/>
      <c r="C16" s="29" t="s">
        <v>1598</v>
      </c>
      <c r="D16" s="28">
        <f>D6</f>
        <v>0.34699999999999998</v>
      </c>
      <c r="E16" s="106"/>
    </row>
    <row r="17" spans="1:5" ht="16.2" customHeight="1" x14ac:dyDescent="0.3">
      <c r="A17" s="102" t="s">
        <v>4050</v>
      </c>
      <c r="B17" s="103"/>
      <c r="C17" s="29" t="s">
        <v>1239</v>
      </c>
      <c r="D17" s="28">
        <f>D6</f>
        <v>0.34699999999999998</v>
      </c>
      <c r="E17" s="106"/>
    </row>
    <row r="18" spans="1:5" ht="16.2" customHeight="1" x14ac:dyDescent="0.3">
      <c r="A18" s="102" t="s">
        <v>4049</v>
      </c>
      <c r="B18" s="103"/>
      <c r="C18" s="29" t="s">
        <v>1490</v>
      </c>
      <c r="D18" s="140">
        <f>D6</f>
        <v>0.34699999999999998</v>
      </c>
      <c r="E18" s="106"/>
    </row>
    <row r="19" spans="1:5" ht="16.2" customHeight="1" x14ac:dyDescent="0.3">
      <c r="A19" s="102" t="s">
        <v>4048</v>
      </c>
      <c r="B19" s="103"/>
      <c r="C19" s="29" t="s">
        <v>850</v>
      </c>
      <c r="D19" s="140">
        <f>D6</f>
        <v>0.34699999999999998</v>
      </c>
      <c r="E19" s="106"/>
    </row>
    <row r="20" spans="1:5" ht="16.2" customHeight="1" x14ac:dyDescent="0.3">
      <c r="A20" s="102" t="s">
        <v>4047</v>
      </c>
      <c r="B20" s="103"/>
      <c r="C20" s="29" t="s">
        <v>1290</v>
      </c>
      <c r="D20" s="28">
        <f>D6</f>
        <v>0.34699999999999998</v>
      </c>
      <c r="E20" s="106"/>
    </row>
    <row r="21" spans="1:5" ht="16.2" customHeight="1" x14ac:dyDescent="0.3">
      <c r="A21" s="102" t="s">
        <v>4098</v>
      </c>
      <c r="B21" s="103"/>
      <c r="C21" s="29" t="s">
        <v>244</v>
      </c>
      <c r="D21" s="28">
        <f>D6</f>
        <v>0.34699999999999998</v>
      </c>
      <c r="E21" s="106"/>
    </row>
    <row r="22" spans="1:5" ht="16.2" customHeight="1" x14ac:dyDescent="0.3">
      <c r="A22" s="102" t="s">
        <v>4046</v>
      </c>
      <c r="B22" s="103"/>
      <c r="C22" s="29" t="s">
        <v>5</v>
      </c>
      <c r="D22" s="28">
        <f>D6</f>
        <v>0.34699999999999998</v>
      </c>
      <c r="E22" s="106"/>
    </row>
    <row r="23" spans="1:5" ht="16.2" customHeight="1" x14ac:dyDescent="0.3">
      <c r="A23" s="102" t="s">
        <v>4045</v>
      </c>
      <c r="B23" s="103"/>
      <c r="C23" s="29" t="s">
        <v>780</v>
      </c>
      <c r="D23" s="140">
        <f>D6</f>
        <v>0.34699999999999998</v>
      </c>
      <c r="E23" s="106"/>
    </row>
    <row r="24" spans="1:5" ht="16.2" customHeight="1" x14ac:dyDescent="0.3">
      <c r="A24" s="102" t="s">
        <v>4044</v>
      </c>
      <c r="B24" s="103"/>
      <c r="C24" s="29" t="s">
        <v>1254</v>
      </c>
      <c r="D24" s="143">
        <v>0.313</v>
      </c>
      <c r="E24" s="106"/>
    </row>
    <row r="25" spans="1:5" ht="16.2" customHeight="1" x14ac:dyDescent="0.3">
      <c r="A25" s="102" t="s">
        <v>4043</v>
      </c>
      <c r="B25" s="103"/>
      <c r="C25" s="29" t="s">
        <v>3917</v>
      </c>
      <c r="D25" s="28">
        <f>D6</f>
        <v>0.34699999999999998</v>
      </c>
      <c r="E25" s="106"/>
    </row>
    <row r="26" spans="1:5" ht="16.2" customHeight="1" x14ac:dyDescent="0.3">
      <c r="A26" s="102" t="s">
        <v>4042</v>
      </c>
      <c r="B26" s="103"/>
      <c r="C26" s="29" t="s">
        <v>517</v>
      </c>
      <c r="D26" s="28">
        <f>D6</f>
        <v>0.34699999999999998</v>
      </c>
      <c r="E26" s="106"/>
    </row>
    <row r="27" spans="1:5" ht="16.2" customHeight="1" x14ac:dyDescent="0.3">
      <c r="A27" s="118" t="s">
        <v>4041</v>
      </c>
      <c r="B27" s="119"/>
      <c r="C27" s="29" t="s">
        <v>561</v>
      </c>
      <c r="D27" s="28">
        <f>D6</f>
        <v>0.34699999999999998</v>
      </c>
      <c r="E27" s="106"/>
    </row>
    <row r="28" spans="1:5" ht="16.2" customHeight="1" x14ac:dyDescent="0.3">
      <c r="A28" s="31" t="s">
        <v>4040</v>
      </c>
      <c r="B28" s="30"/>
      <c r="C28" s="29" t="s">
        <v>3371</v>
      </c>
      <c r="D28" s="28">
        <f>D6</f>
        <v>0.34699999999999998</v>
      </c>
      <c r="E28" s="106"/>
    </row>
    <row r="29" spans="1:5" ht="16.2" customHeight="1" x14ac:dyDescent="0.3">
      <c r="A29" s="102" t="s">
        <v>4039</v>
      </c>
      <c r="B29" s="103"/>
      <c r="C29" s="29" t="s">
        <v>457</v>
      </c>
      <c r="D29" s="143">
        <v>0.17399999999999999</v>
      </c>
      <c r="E29" s="106"/>
    </row>
    <row r="30" spans="1:5" ht="16.2" customHeight="1" x14ac:dyDescent="0.3">
      <c r="A30" s="102" t="s">
        <v>4038</v>
      </c>
      <c r="B30" s="103"/>
      <c r="C30" s="29" t="s">
        <v>1576</v>
      </c>
      <c r="D30" s="28">
        <f>D6</f>
        <v>0.34699999999999998</v>
      </c>
      <c r="E30" s="106"/>
    </row>
    <row r="31" spans="1:5" ht="16.2" customHeight="1" x14ac:dyDescent="0.3">
      <c r="A31" s="102" t="s">
        <v>4037</v>
      </c>
      <c r="B31" s="103"/>
      <c r="C31" s="29" t="s">
        <v>376</v>
      </c>
      <c r="D31" s="28">
        <f>D6</f>
        <v>0.34699999999999998</v>
      </c>
      <c r="E31" s="106"/>
    </row>
    <row r="32" spans="1:5" ht="16.2" customHeight="1" x14ac:dyDescent="0.3">
      <c r="A32" s="102" t="s">
        <v>4036</v>
      </c>
      <c r="B32" s="103"/>
      <c r="C32" s="29" t="s">
        <v>292</v>
      </c>
      <c r="D32" s="28">
        <f>D6</f>
        <v>0.34699999999999998</v>
      </c>
      <c r="E32" s="106"/>
    </row>
    <row r="33" spans="1:5" ht="16.2" customHeight="1" x14ac:dyDescent="0.3">
      <c r="A33" s="102" t="s">
        <v>4035</v>
      </c>
      <c r="B33" s="103"/>
      <c r="C33" s="29" t="s">
        <v>1724</v>
      </c>
      <c r="D33" s="28">
        <f>D6</f>
        <v>0.34699999999999998</v>
      </c>
      <c r="E33" s="106"/>
    </row>
    <row r="34" spans="1:5" ht="16.2" customHeight="1" x14ac:dyDescent="0.3">
      <c r="A34" s="102" t="s">
        <v>4034</v>
      </c>
      <c r="B34" s="103"/>
      <c r="C34" s="29" t="s">
        <v>2297</v>
      </c>
      <c r="D34" s="28">
        <f>D6</f>
        <v>0.34699999999999998</v>
      </c>
      <c r="E34" s="106"/>
    </row>
    <row r="35" spans="1:5" ht="16.2" customHeight="1" x14ac:dyDescent="0.3">
      <c r="A35" s="102" t="s">
        <v>4033</v>
      </c>
      <c r="B35" s="103"/>
      <c r="C35" s="29" t="s">
        <v>3642</v>
      </c>
      <c r="D35" s="28">
        <f>D6</f>
        <v>0.34699999999999998</v>
      </c>
      <c r="E35" s="106"/>
    </row>
    <row r="36" spans="1:5" ht="16.2" customHeight="1" x14ac:dyDescent="0.3">
      <c r="A36" s="102" t="s">
        <v>4032</v>
      </c>
      <c r="B36" s="103"/>
      <c r="C36" s="29" t="s">
        <v>1077</v>
      </c>
      <c r="D36" s="28">
        <f>D6</f>
        <v>0.34699999999999998</v>
      </c>
      <c r="E36" s="106"/>
    </row>
    <row r="37" spans="1:5" ht="16.2" customHeight="1" x14ac:dyDescent="0.3">
      <c r="A37" s="102" t="s">
        <v>4031</v>
      </c>
      <c r="B37" s="103"/>
      <c r="C37" s="29" t="s">
        <v>1524</v>
      </c>
      <c r="D37" s="28">
        <f>D6</f>
        <v>0.34699999999999998</v>
      </c>
      <c r="E37" s="106"/>
    </row>
    <row r="38" spans="1:5" ht="16.2" customHeight="1" x14ac:dyDescent="0.3">
      <c r="A38" s="102" t="s">
        <v>4030</v>
      </c>
      <c r="B38" s="103"/>
      <c r="C38" s="29" t="s">
        <v>237</v>
      </c>
      <c r="D38" s="28">
        <f>D6</f>
        <v>0.34699999999999998</v>
      </c>
      <c r="E38" s="106"/>
    </row>
    <row r="39" spans="1:5" ht="16.2" customHeight="1" x14ac:dyDescent="0.3">
      <c r="A39" s="102" t="s">
        <v>4029</v>
      </c>
      <c r="B39" s="103"/>
      <c r="C39" s="29" t="s">
        <v>1367</v>
      </c>
      <c r="D39" s="28">
        <f>D6</f>
        <v>0.34699999999999998</v>
      </c>
      <c r="E39" s="106"/>
    </row>
    <row r="40" spans="1:5" ht="16.2" customHeight="1" x14ac:dyDescent="0.3">
      <c r="A40" s="102" t="s">
        <v>4028</v>
      </c>
      <c r="B40" s="103"/>
      <c r="C40" s="29" t="s">
        <v>189</v>
      </c>
      <c r="D40" s="28">
        <f>D6</f>
        <v>0.34699999999999998</v>
      </c>
      <c r="E40" s="106"/>
    </row>
    <row r="41" spans="1:5" ht="16.2" customHeight="1" x14ac:dyDescent="0.3">
      <c r="A41" s="102" t="s">
        <v>4027</v>
      </c>
      <c r="B41" s="103"/>
      <c r="C41" s="29" t="s">
        <v>57</v>
      </c>
      <c r="D41" s="28">
        <f>D6</f>
        <v>0.34699999999999998</v>
      </c>
      <c r="E41" s="106"/>
    </row>
    <row r="42" spans="1:5" ht="16.2" customHeight="1" x14ac:dyDescent="0.3">
      <c r="A42" s="102" t="s">
        <v>4026</v>
      </c>
      <c r="B42" s="103"/>
      <c r="C42" s="29" t="s">
        <v>119</v>
      </c>
      <c r="D42" s="28">
        <f>D6</f>
        <v>0.34699999999999998</v>
      </c>
      <c r="E42" s="106"/>
    </row>
    <row r="43" spans="1:5" ht="16.2" customHeight="1" x14ac:dyDescent="0.3">
      <c r="A43" s="102" t="s">
        <v>4025</v>
      </c>
      <c r="B43" s="103"/>
      <c r="C43" s="29" t="s">
        <v>41</v>
      </c>
      <c r="D43" s="28">
        <f>D6</f>
        <v>0.34699999999999998</v>
      </c>
      <c r="E43" s="106"/>
    </row>
    <row r="44" spans="1:5" ht="16.2" customHeight="1" x14ac:dyDescent="0.3">
      <c r="A44" s="102" t="s">
        <v>4024</v>
      </c>
      <c r="B44" s="103"/>
      <c r="C44" s="29" t="s">
        <v>934</v>
      </c>
      <c r="D44" s="28">
        <f>D6</f>
        <v>0.34699999999999998</v>
      </c>
      <c r="E44" s="106"/>
    </row>
    <row r="45" spans="1:5" ht="16.2" customHeight="1" x14ac:dyDescent="0.3">
      <c r="A45" s="102" t="s">
        <v>4023</v>
      </c>
      <c r="B45" s="103"/>
      <c r="C45" s="29" t="s">
        <v>360</v>
      </c>
      <c r="D45" s="28">
        <f>D6</f>
        <v>0.34699999999999998</v>
      </c>
      <c r="E45" s="106"/>
    </row>
    <row r="46" spans="1:5" ht="16.2" customHeight="1" x14ac:dyDescent="0.3">
      <c r="A46" s="102" t="s">
        <v>4022</v>
      </c>
      <c r="B46" s="103"/>
      <c r="C46" s="29" t="s">
        <v>659</v>
      </c>
      <c r="D46" s="28">
        <f>D6</f>
        <v>0.34699999999999998</v>
      </c>
      <c r="E46" s="106"/>
    </row>
    <row r="47" spans="1:5" ht="16.2" customHeight="1" x14ac:dyDescent="0.3">
      <c r="A47" s="102" t="s">
        <v>4021</v>
      </c>
      <c r="B47" s="103"/>
      <c r="C47" s="29" t="s">
        <v>1258</v>
      </c>
      <c r="D47" s="28">
        <f>D6</f>
        <v>0.34699999999999998</v>
      </c>
      <c r="E47" s="106"/>
    </row>
    <row r="48" spans="1:5" ht="16.2" customHeight="1" x14ac:dyDescent="0.3">
      <c r="A48" s="102" t="s">
        <v>4020</v>
      </c>
      <c r="B48" s="103"/>
      <c r="C48" s="29" t="s">
        <v>532</v>
      </c>
      <c r="D48" s="28">
        <f>D6</f>
        <v>0.34699999999999998</v>
      </c>
      <c r="E48" s="106"/>
    </row>
    <row r="49" spans="1:5" ht="16.2" customHeight="1" x14ac:dyDescent="0.3">
      <c r="A49" s="102" t="s">
        <v>4019</v>
      </c>
      <c r="B49" s="103"/>
      <c r="C49" s="29" t="s">
        <v>1237</v>
      </c>
      <c r="D49" s="28">
        <f>D6</f>
        <v>0.34699999999999998</v>
      </c>
      <c r="E49" s="106"/>
    </row>
    <row r="50" spans="1:5" ht="16.2" customHeight="1" x14ac:dyDescent="0.3">
      <c r="A50" s="102" t="s">
        <v>4018</v>
      </c>
      <c r="B50" s="103"/>
      <c r="C50" s="29" t="s">
        <v>160</v>
      </c>
      <c r="D50" s="28">
        <f>D6</f>
        <v>0.34699999999999998</v>
      </c>
      <c r="E50" s="106"/>
    </row>
    <row r="51" spans="1:5" ht="16.2" customHeight="1" x14ac:dyDescent="0.3">
      <c r="A51" s="102" t="s">
        <v>4017</v>
      </c>
      <c r="B51" s="103"/>
      <c r="C51" s="29" t="s">
        <v>55</v>
      </c>
      <c r="D51" s="28">
        <f>D6</f>
        <v>0.34699999999999998</v>
      </c>
      <c r="E51" s="106"/>
    </row>
    <row r="52" spans="1:5" ht="16.2" customHeight="1" x14ac:dyDescent="0.3">
      <c r="A52" s="102" t="s">
        <v>4016</v>
      </c>
      <c r="B52" s="103"/>
      <c r="C52" s="29" t="s">
        <v>7</v>
      </c>
      <c r="D52" s="28">
        <v>0.5</v>
      </c>
      <c r="E52" s="106"/>
    </row>
    <row r="53" spans="1:5" ht="16.2" customHeight="1" x14ac:dyDescent="0.3">
      <c r="A53" s="102" t="s">
        <v>4015</v>
      </c>
      <c r="B53" s="103"/>
      <c r="C53" s="29" t="s">
        <v>4</v>
      </c>
      <c r="D53" s="28">
        <f>D6</f>
        <v>0.34699999999999998</v>
      </c>
      <c r="E53" s="106"/>
    </row>
    <row r="54" spans="1:5" ht="16.2" customHeight="1" x14ac:dyDescent="0.3">
      <c r="A54" s="102" t="s">
        <v>4014</v>
      </c>
      <c r="B54" s="103"/>
      <c r="C54" s="29" t="s">
        <v>1729</v>
      </c>
      <c r="D54" s="28">
        <f>D6</f>
        <v>0.34699999999999998</v>
      </c>
      <c r="E54" s="106"/>
    </row>
    <row r="55" spans="1:5" ht="16.2" customHeight="1" x14ac:dyDescent="0.3">
      <c r="A55" s="102" t="s">
        <v>4013</v>
      </c>
      <c r="B55" s="103"/>
      <c r="C55" s="29" t="s">
        <v>54</v>
      </c>
      <c r="D55" s="28">
        <f>D6</f>
        <v>0.34699999999999998</v>
      </c>
      <c r="E55" s="106"/>
    </row>
    <row r="56" spans="1:5" ht="16.2" customHeight="1" x14ac:dyDescent="0.3">
      <c r="A56" s="102" t="s">
        <v>4012</v>
      </c>
      <c r="B56" s="103"/>
      <c r="C56" s="29" t="s">
        <v>735</v>
      </c>
      <c r="D56" s="28">
        <f>D6</f>
        <v>0.34699999999999998</v>
      </c>
      <c r="E56" s="106"/>
    </row>
    <row r="57" spans="1:5" ht="16.2" customHeight="1" x14ac:dyDescent="0.3">
      <c r="A57" s="102" t="s">
        <v>4011</v>
      </c>
      <c r="B57" s="103"/>
      <c r="C57" s="29" t="s">
        <v>568</v>
      </c>
      <c r="D57" s="28">
        <f>D6</f>
        <v>0.34699999999999998</v>
      </c>
      <c r="E57" s="106"/>
    </row>
    <row r="58" spans="1:5" ht="16.2" customHeight="1" thickBot="1" x14ac:dyDescent="0.3">
      <c r="A58" s="104"/>
      <c r="B58" s="105"/>
      <c r="C58" s="27"/>
      <c r="D58" s="26"/>
      <c r="E58" s="10"/>
    </row>
    <row r="59" spans="1:5" ht="16.2" customHeight="1" thickBot="1" x14ac:dyDescent="0.3">
      <c r="A59" s="25" t="s">
        <v>4010</v>
      </c>
      <c r="B59" s="24" t="s">
        <v>4205</v>
      </c>
      <c r="C59" s="23"/>
      <c r="D59" s="22"/>
      <c r="E59" s="10"/>
    </row>
    <row r="60" spans="1:5" ht="16.2" customHeight="1" x14ac:dyDescent="0.25">
      <c r="A60" s="109" t="s">
        <v>4009</v>
      </c>
      <c r="B60" s="21"/>
      <c r="C60" s="20" t="s">
        <v>4008</v>
      </c>
      <c r="D60" s="19" t="s">
        <v>4206</v>
      </c>
      <c r="E60" s="10"/>
    </row>
    <row r="61" spans="1:5" ht="16.2" customHeight="1" x14ac:dyDescent="0.25">
      <c r="A61" s="110"/>
      <c r="B61" s="18"/>
      <c r="C61" s="17" t="s">
        <v>4007</v>
      </c>
      <c r="D61" s="16"/>
      <c r="E61" s="10"/>
    </row>
    <row r="62" spans="1:5" ht="16.2" customHeight="1" x14ac:dyDescent="0.25">
      <c r="A62" s="110"/>
      <c r="B62" s="18"/>
      <c r="C62" s="17" t="s">
        <v>4006</v>
      </c>
      <c r="D62" s="16"/>
      <c r="E62" s="10"/>
    </row>
    <row r="63" spans="1:5" ht="15" customHeight="1" thickBot="1" x14ac:dyDescent="0.3">
      <c r="A63" s="111"/>
      <c r="B63" s="15"/>
      <c r="C63" s="14"/>
      <c r="D63" s="13"/>
      <c r="E63" s="10"/>
    </row>
    <row r="64" spans="1:5" ht="15" customHeight="1" x14ac:dyDescent="0.3">
      <c r="A64" s="12" t="s">
        <v>4005</v>
      </c>
      <c r="D64" s="11"/>
      <c r="E64" s="10"/>
    </row>
    <row r="65" spans="1:5" ht="15" customHeight="1" x14ac:dyDescent="0.3">
      <c r="A65" s="107" t="s">
        <v>4004</v>
      </c>
      <c r="B65" s="108"/>
      <c r="D65" s="11"/>
      <c r="E65" s="10"/>
    </row>
    <row r="66" spans="1:5" ht="14.4" thickBot="1" x14ac:dyDescent="0.35">
      <c r="A66" s="9" t="s">
        <v>4003</v>
      </c>
      <c r="B66" s="8"/>
      <c r="C66" s="8"/>
      <c r="D66" s="7"/>
      <c r="E66" s="6"/>
    </row>
  </sheetData>
  <sheetProtection selectLockedCells="1" selectUnlockedCells="1"/>
  <dataConsolidate/>
  <mergeCells count="53">
    <mergeCell ref="A29:B29"/>
    <mergeCell ref="A30:B30"/>
    <mergeCell ref="A22:B22"/>
    <mergeCell ref="A15:B15"/>
    <mergeCell ref="A10:B10"/>
    <mergeCell ref="A11:B11"/>
    <mergeCell ref="A12:B12"/>
    <mergeCell ref="A13:B13"/>
    <mergeCell ref="A14:B14"/>
    <mergeCell ref="A26:B26"/>
    <mergeCell ref="A1:D1"/>
    <mergeCell ref="A2:D2"/>
    <mergeCell ref="A27:B27"/>
    <mergeCell ref="A54:B54"/>
    <mergeCell ref="A32:B32"/>
    <mergeCell ref="A33:B33"/>
    <mergeCell ref="A31:B31"/>
    <mergeCell ref="A17:B17"/>
    <mergeCell ref="A18:B18"/>
    <mergeCell ref="A16:B16"/>
    <mergeCell ref="A39:B39"/>
    <mergeCell ref="A45:B45"/>
    <mergeCell ref="A46:B46"/>
    <mergeCell ref="A47:B47"/>
    <mergeCell ref="A48:B48"/>
    <mergeCell ref="A40:B40"/>
    <mergeCell ref="E11:E57"/>
    <mergeCell ref="A65:B65"/>
    <mergeCell ref="A49:B49"/>
    <mergeCell ref="A50:B50"/>
    <mergeCell ref="A51:B51"/>
    <mergeCell ref="A52:B52"/>
    <mergeCell ref="A53:B53"/>
    <mergeCell ref="A44:B44"/>
    <mergeCell ref="A60:A63"/>
    <mergeCell ref="A19:B19"/>
    <mergeCell ref="A20:B20"/>
    <mergeCell ref="A21:B21"/>
    <mergeCell ref="A23:B23"/>
    <mergeCell ref="A24:B24"/>
    <mergeCell ref="A25:B25"/>
    <mergeCell ref="A56:B56"/>
    <mergeCell ref="A57:B57"/>
    <mergeCell ref="A58:B58"/>
    <mergeCell ref="A34:B34"/>
    <mergeCell ref="A36:B36"/>
    <mergeCell ref="A37:B37"/>
    <mergeCell ref="A38:B38"/>
    <mergeCell ref="A43:B43"/>
    <mergeCell ref="A55:B55"/>
    <mergeCell ref="A41:B41"/>
    <mergeCell ref="A42:B42"/>
    <mergeCell ref="A35:B35"/>
  </mergeCells>
  <pageMargins left="0.2" right="0.2" top="0.5" bottom="0.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87F94-7495-455A-A0E6-D68F2D4B9446}">
  <sheetPr>
    <tabColor rgb="FFFFFF00"/>
  </sheetPr>
  <dimension ref="A1:K4048"/>
  <sheetViews>
    <sheetView workbookViewId="0">
      <pane xSplit="1" ySplit="1" topLeftCell="B516" activePane="bottomRight" state="frozen"/>
      <selection pane="topRight" activeCell="B1" sqref="B1"/>
      <selection pane="bottomLeft" activeCell="A3" sqref="A3"/>
      <selection pane="bottomRight" activeCell="I531" sqref="I531:I536"/>
    </sheetView>
  </sheetViews>
  <sheetFormatPr defaultRowHeight="14.4" x14ac:dyDescent="0.3"/>
  <cols>
    <col min="1" max="1" width="23.5546875" customWidth="1"/>
    <col min="2" max="2" width="34.88671875" bestFit="1" customWidth="1"/>
    <col min="3" max="3" width="15.6640625" bestFit="1" customWidth="1"/>
    <col min="4" max="4" width="9.6640625" customWidth="1"/>
    <col min="5" max="5" width="17.33203125" style="54" customWidth="1"/>
    <col min="6" max="6" width="8.6640625" style="54" customWidth="1"/>
    <col min="7" max="7" width="11" style="55" customWidth="1"/>
    <col min="8" max="8" width="11.44140625" style="2" customWidth="1"/>
    <col min="9" max="9" width="11.5546875" style="51" customWidth="1"/>
    <col min="10" max="10" width="11.33203125" style="52" customWidth="1"/>
    <col min="11" max="11" width="10.5546875" customWidth="1"/>
  </cols>
  <sheetData>
    <row r="1" spans="1:11" ht="43.2" x14ac:dyDescent="0.3">
      <c r="A1" t="s">
        <v>0</v>
      </c>
      <c r="B1" t="s">
        <v>1</v>
      </c>
      <c r="C1" t="s">
        <v>2</v>
      </c>
      <c r="D1" s="3" t="s">
        <v>3996</v>
      </c>
      <c r="E1" s="54" t="s">
        <v>3</v>
      </c>
      <c r="F1" s="54" t="s">
        <v>3999</v>
      </c>
      <c r="G1" s="54" t="s">
        <v>4000</v>
      </c>
      <c r="H1" s="4" t="s">
        <v>3998</v>
      </c>
      <c r="I1" s="51" t="s">
        <v>4001</v>
      </c>
      <c r="J1" s="52" t="s">
        <v>4002</v>
      </c>
      <c r="K1" s="3" t="s">
        <v>3995</v>
      </c>
    </row>
    <row r="2" spans="1:11" hidden="1" x14ac:dyDescent="0.3">
      <c r="A2" t="s">
        <v>2614</v>
      </c>
      <c r="B2" t="str">
        <f>VLOOKUP(Table_for_new_list_price[[#This Row],[ItemCode]],[1]sheet1!$1:$1048576,4,FALSE)</f>
        <v>AB DZR BRASS BALANCING VLV THD</v>
      </c>
      <c r="C2" t="str">
        <f>VLOOKUP(Table_for_new_list_price[[#This Row],[ItemCode]],[1]sheet1!$1:$1048576,5,FALSE)</f>
        <v>670779702179</v>
      </c>
      <c r="D2" t="str">
        <f>VLOOKUP(Table_for_new_list_price[[#This Row],[ItemCode]],[1]sheet1!$1:$1048576,6,FALSE)</f>
        <v>ABBV</v>
      </c>
      <c r="E2" s="54" t="str">
        <f>VLOOKUP(Table_for_new_list_price[[#This Row],[ItemCode]],[1]sheet1!$1:$1048576,7,FALSE)</f>
        <v>BRASS AB</v>
      </c>
      <c r="F2" s="54" t="str">
        <f>VLOOKUP(Table_for_new_list_price[[#This Row],[ItemCode]],[1]sheet1!$1:$1048576,13,FALSE)</f>
        <v>1.68</v>
      </c>
      <c r="G2" s="55" t="str">
        <f>VLOOKUP(Table_for_new_list_price[[#This Row],[ItemCode]],[1]sheet1!$1:$1048576,12,FALSE)</f>
        <v>10</v>
      </c>
      <c r="H2" s="101">
        <f>VLOOKUP(Table_for_new_list_price[[#This Row],[ItemCode]],[1]sheet1!$1:$1048576,8,FALSE)</f>
        <v>215.46</v>
      </c>
      <c r="I2" s="51">
        <f>VLOOKUP(Table_for_new_list_price[[#This Row],[Product Line]],'EDA SHEET'!$C$10:$D$57,2,FALSE)</f>
        <v>0.34699999999999998</v>
      </c>
      <c r="J2" s="53">
        <f t="shared" ref="J2:J64" si="0">H2*I2</f>
        <v>74.764619999999994</v>
      </c>
      <c r="K2" s="1" t="str">
        <f>VLOOKUP(Table_for_new_list_price[[#This Row],[ItemCode]],[1]sheet1!$1:$1048576,11,FALSE)</f>
        <v>Italy</v>
      </c>
    </row>
    <row r="3" spans="1:11" hidden="1" x14ac:dyDescent="0.3">
      <c r="A3" t="s">
        <v>2616</v>
      </c>
      <c r="B3" t="str">
        <f>VLOOKUP(Table_for_new_list_price[[#This Row],[ItemCode]],[1]sheet1!$1:$1048576,4,FALSE)</f>
        <v>AB DZR BRASS BALANCING VLV THD</v>
      </c>
      <c r="C3" t="str">
        <f>VLOOKUP(Table_for_new_list_price[[#This Row],[ItemCode]],[1]sheet1!$1:$1048576,5,FALSE)</f>
        <v>670779702193</v>
      </c>
      <c r="D3" t="str">
        <f>VLOOKUP(Table_for_new_list_price[[#This Row],[ItemCode]],[1]sheet1!$1:$1048576,6,FALSE)</f>
        <v>ABBV</v>
      </c>
      <c r="E3" s="54" t="str">
        <f>VLOOKUP(Table_for_new_list_price[[#This Row],[ItemCode]],[1]sheet1!$1:$1048576,7,FALSE)</f>
        <v>BRASS AB</v>
      </c>
      <c r="F3" s="54" t="str">
        <f>VLOOKUP(Table_for_new_list_price[[#This Row],[ItemCode]],[1]sheet1!$1:$1048576,13,FALSE)</f>
        <v>3.44</v>
      </c>
      <c r="G3" s="55" t="str">
        <f>VLOOKUP(Table_for_new_list_price[[#This Row],[ItemCode]],[1]sheet1!$1:$1048576,12,FALSE)</f>
        <v>10</v>
      </c>
      <c r="H3" s="101">
        <f>VLOOKUP(Table_for_new_list_price[[#This Row],[ItemCode]],[1]sheet1!$1:$1048576,8,FALSE)</f>
        <v>351.85</v>
      </c>
      <c r="I3" s="51">
        <f>VLOOKUP(Table_for_new_list_price[[#This Row],[Product Line]],'EDA SHEET'!$C$10:$D$57,2,FALSE)</f>
        <v>0.34699999999999998</v>
      </c>
      <c r="J3" s="53">
        <f t="shared" si="0"/>
        <v>122.09195</v>
      </c>
      <c r="K3" s="1" t="str">
        <f>VLOOKUP(Table_for_new_list_price[[#This Row],[ItemCode]],[1]sheet1!$1:$1048576,11,FALSE)</f>
        <v>Italy</v>
      </c>
    </row>
    <row r="4" spans="1:11" hidden="1" x14ac:dyDescent="0.3">
      <c r="A4" t="s">
        <v>2617</v>
      </c>
      <c r="B4" t="str">
        <f>VLOOKUP(Table_for_new_list_price[[#This Row],[ItemCode]],[1]sheet1!$1:$1048576,4,FALSE)</f>
        <v>AB DZR BRASS BALANCING VLV THD</v>
      </c>
      <c r="C4" t="str">
        <f>VLOOKUP(Table_for_new_list_price[[#This Row],[ItemCode]],[1]sheet1!$1:$1048576,5,FALSE)</f>
        <v>670779702186</v>
      </c>
      <c r="D4" t="str">
        <f>VLOOKUP(Table_for_new_list_price[[#This Row],[ItemCode]],[1]sheet1!$1:$1048576,6,FALSE)</f>
        <v>ABBV</v>
      </c>
      <c r="E4" s="54" t="str">
        <f>VLOOKUP(Table_for_new_list_price[[#This Row],[ItemCode]],[1]sheet1!$1:$1048576,7,FALSE)</f>
        <v>BRASS AB</v>
      </c>
      <c r="F4" s="54" t="str">
        <f>VLOOKUP(Table_for_new_list_price[[#This Row],[ItemCode]],[1]sheet1!$1:$1048576,13,FALSE)</f>
        <v>2.74</v>
      </c>
      <c r="G4" s="55" t="str">
        <f>VLOOKUP(Table_for_new_list_price[[#This Row],[ItemCode]],[1]sheet1!$1:$1048576,12,FALSE)</f>
        <v>10</v>
      </c>
      <c r="H4" s="101">
        <f>VLOOKUP(Table_for_new_list_price[[#This Row],[ItemCode]],[1]sheet1!$1:$1048576,8,FALSE)</f>
        <v>301.33</v>
      </c>
      <c r="I4" s="51">
        <f>VLOOKUP(Table_for_new_list_price[[#This Row],[Product Line]],'EDA SHEET'!$C$10:$D$57,2,FALSE)</f>
        <v>0.34699999999999998</v>
      </c>
      <c r="J4" s="53">
        <f t="shared" si="0"/>
        <v>104.56150999999998</v>
      </c>
      <c r="K4" s="1" t="str">
        <f>VLOOKUP(Table_for_new_list_price[[#This Row],[ItemCode]],[1]sheet1!$1:$1048576,11,FALSE)</f>
        <v>Italy</v>
      </c>
    </row>
    <row r="5" spans="1:11" hidden="1" x14ac:dyDescent="0.3">
      <c r="A5" t="s">
        <v>2618</v>
      </c>
      <c r="B5" t="str">
        <f>VLOOKUP(Table_for_new_list_price[[#This Row],[ItemCode]],[1]sheet1!$1:$1048576,4,FALSE)</f>
        <v>AB DZR BRASS BALANCING VLV THD</v>
      </c>
      <c r="C5" t="str">
        <f>VLOOKUP(Table_for_new_list_price[[#This Row],[ItemCode]],[1]sheet1!$1:$1048576,5,FALSE)</f>
        <v>670779702155</v>
      </c>
      <c r="D5" t="str">
        <f>VLOOKUP(Table_for_new_list_price[[#This Row],[ItemCode]],[1]sheet1!$1:$1048576,6,FALSE)</f>
        <v>ABBV</v>
      </c>
      <c r="E5" s="54" t="str">
        <f>VLOOKUP(Table_for_new_list_price[[#This Row],[ItemCode]],[1]sheet1!$1:$1048576,7,FALSE)</f>
        <v>BRASS AB</v>
      </c>
      <c r="F5" s="54" t="str">
        <f>VLOOKUP(Table_for_new_list_price[[#This Row],[ItemCode]],[1]sheet1!$1:$1048576,13,FALSE)</f>
        <v>1.24</v>
      </c>
      <c r="G5" s="55" t="str">
        <f>VLOOKUP(Table_for_new_list_price[[#This Row],[ItemCode]],[1]sheet1!$1:$1048576,12,FALSE)</f>
        <v>20</v>
      </c>
      <c r="H5" s="101">
        <f>VLOOKUP(Table_for_new_list_price[[#This Row],[ItemCode]],[1]sheet1!$1:$1048576,8,FALSE)</f>
        <v>182.58</v>
      </c>
      <c r="I5" s="51">
        <f>VLOOKUP(Table_for_new_list_price[[#This Row],[Product Line]],'EDA SHEET'!$C$10:$D$57,2,FALSE)</f>
        <v>0.34699999999999998</v>
      </c>
      <c r="J5" s="53">
        <f t="shared" si="0"/>
        <v>63.355260000000001</v>
      </c>
      <c r="K5" s="1" t="str">
        <f>VLOOKUP(Table_for_new_list_price[[#This Row],[ItemCode]],[1]sheet1!$1:$1048576,11,FALSE)</f>
        <v>Italy</v>
      </c>
    </row>
    <row r="6" spans="1:11" hidden="1" x14ac:dyDescent="0.3">
      <c r="A6" t="s">
        <v>2619</v>
      </c>
      <c r="B6" t="str">
        <f>VLOOKUP(Table_for_new_list_price[[#This Row],[ItemCode]],[1]sheet1!$1:$1048576,4,FALSE)</f>
        <v>AB DZR BRASS BALANCING VLV THD</v>
      </c>
      <c r="C6" t="str">
        <f>VLOOKUP(Table_for_new_list_price[[#This Row],[ItemCode]],[1]sheet1!$1:$1048576,5,FALSE)</f>
        <v>670779702209</v>
      </c>
      <c r="D6" t="str">
        <f>VLOOKUP(Table_for_new_list_price[[#This Row],[ItemCode]],[1]sheet1!$1:$1048576,6,FALSE)</f>
        <v>ABBV</v>
      </c>
      <c r="E6" s="54" t="str">
        <f>VLOOKUP(Table_for_new_list_price[[#This Row],[ItemCode]],[1]sheet1!$1:$1048576,7,FALSE)</f>
        <v>BRASS AB</v>
      </c>
      <c r="F6" s="54" t="str">
        <f>VLOOKUP(Table_for_new_list_price[[#This Row],[ItemCode]],[1]sheet1!$1:$1048576,13,FALSE)</f>
        <v>4.74</v>
      </c>
      <c r="G6" s="55" t="str">
        <f>VLOOKUP(Table_for_new_list_price[[#This Row],[ItemCode]],[1]sheet1!$1:$1048576,12,FALSE)</f>
        <v>5</v>
      </c>
      <c r="H6" s="101">
        <f>VLOOKUP(Table_for_new_list_price[[#This Row],[ItemCode]],[1]sheet1!$1:$1048576,8,FALSE)</f>
        <v>452.56</v>
      </c>
      <c r="I6" s="51">
        <f>VLOOKUP(Table_for_new_list_price[[#This Row],[Product Line]],'EDA SHEET'!$C$10:$D$57,2,FALSE)</f>
        <v>0.34699999999999998</v>
      </c>
      <c r="J6" s="53">
        <f t="shared" si="0"/>
        <v>157.03832</v>
      </c>
      <c r="K6" s="1" t="str">
        <f>VLOOKUP(Table_for_new_list_price[[#This Row],[ItemCode]],[1]sheet1!$1:$1048576,11,FALSE)</f>
        <v>Italy</v>
      </c>
    </row>
    <row r="7" spans="1:11" hidden="1" x14ac:dyDescent="0.3">
      <c r="A7" t="s">
        <v>2620</v>
      </c>
      <c r="B7" t="str">
        <f>VLOOKUP(Table_for_new_list_price[[#This Row],[ItemCode]],[1]sheet1!$1:$1048576,4,FALSE)</f>
        <v>AB DZR BRASS BALANCING VLV THD</v>
      </c>
      <c r="C7" t="str">
        <f>VLOOKUP(Table_for_new_list_price[[#This Row],[ItemCode]],[1]sheet1!$1:$1048576,5,FALSE)</f>
        <v>670779702162</v>
      </c>
      <c r="D7" t="str">
        <f>VLOOKUP(Table_for_new_list_price[[#This Row],[ItemCode]],[1]sheet1!$1:$1048576,6,FALSE)</f>
        <v>ABBV</v>
      </c>
      <c r="E7" s="54" t="str">
        <f>VLOOKUP(Table_for_new_list_price[[#This Row],[ItemCode]],[1]sheet1!$1:$1048576,7,FALSE)</f>
        <v>BRASS AB</v>
      </c>
      <c r="F7" s="54" t="str">
        <f>VLOOKUP(Table_for_new_list_price[[#This Row],[ItemCode]],[1]sheet1!$1:$1048576,13,FALSE)</f>
        <v>1.42</v>
      </c>
      <c r="G7" s="55" t="str">
        <f>VLOOKUP(Table_for_new_list_price[[#This Row],[ItemCode]],[1]sheet1!$1:$1048576,12,FALSE)</f>
        <v>15</v>
      </c>
      <c r="H7" s="101">
        <f>VLOOKUP(Table_for_new_list_price[[#This Row],[ItemCode]],[1]sheet1!$1:$1048576,8,FALSE)</f>
        <v>193.62</v>
      </c>
      <c r="I7" s="51">
        <f>VLOOKUP(Table_for_new_list_price[[#This Row],[Product Line]],'EDA SHEET'!$C$10:$D$57,2,FALSE)</f>
        <v>0.34699999999999998</v>
      </c>
      <c r="J7" s="53">
        <f t="shared" si="0"/>
        <v>67.186139999999995</v>
      </c>
      <c r="K7" s="1" t="str">
        <f>VLOOKUP(Table_for_new_list_price[[#This Row],[ItemCode]],[1]sheet1!$1:$1048576,11,FALSE)</f>
        <v>Italy</v>
      </c>
    </row>
    <row r="8" spans="1:11" hidden="1" x14ac:dyDescent="0.3">
      <c r="A8" t="s">
        <v>2621</v>
      </c>
      <c r="B8" t="str">
        <f>VLOOKUP(Table_for_new_list_price[[#This Row],[ItemCode]],[1]sheet1!$1:$1048576,4,FALSE)</f>
        <v>AB DZR BRS BALANCNG VLV LF THD</v>
      </c>
      <c r="C8" t="str">
        <f>VLOOKUP(Table_for_new_list_price[[#This Row],[ItemCode]],[1]sheet1!$1:$1048576,5,FALSE)</f>
        <v>670779708287</v>
      </c>
      <c r="D8" t="str">
        <f>VLOOKUP(Table_for_new_list_price[[#This Row],[ItemCode]],[1]sheet1!$1:$1048576,6,FALSE)</f>
        <v>ABBV</v>
      </c>
      <c r="E8" s="54" t="str">
        <f>VLOOKUP(Table_for_new_list_price[[#This Row],[ItemCode]],[1]sheet1!$1:$1048576,7,FALSE)</f>
        <v>BRASS AB</v>
      </c>
      <c r="F8" s="54" t="str">
        <f>VLOOKUP(Table_for_new_list_price[[#This Row],[ItemCode]],[1]sheet1!$1:$1048576,13,FALSE)</f>
        <v>1.24</v>
      </c>
      <c r="G8" s="55" t="str">
        <f>VLOOKUP(Table_for_new_list_price[[#This Row],[ItemCode]],[1]sheet1!$1:$1048576,12,FALSE)</f>
        <v>20</v>
      </c>
      <c r="H8" s="101">
        <f>VLOOKUP(Table_for_new_list_price[[#This Row],[ItemCode]],[1]sheet1!$1:$1048576,8,FALSE)</f>
        <v>182.58</v>
      </c>
      <c r="I8" s="51">
        <f>VLOOKUP(Table_for_new_list_price[[#This Row],[Product Line]],'EDA SHEET'!$C$10:$D$57,2,FALSE)</f>
        <v>0.34699999999999998</v>
      </c>
      <c r="J8" s="53">
        <f t="shared" si="0"/>
        <v>63.355260000000001</v>
      </c>
      <c r="K8" s="1" t="str">
        <f>VLOOKUP(Table_for_new_list_price[[#This Row],[ItemCode]],[1]sheet1!$1:$1048576,11,FALSE)</f>
        <v>Italy</v>
      </c>
    </row>
    <row r="9" spans="1:11" hidden="1" x14ac:dyDescent="0.3">
      <c r="A9" t="s">
        <v>2622</v>
      </c>
      <c r="B9" t="str">
        <f>VLOOKUP(Table_for_new_list_price[[#This Row],[ItemCode]],[1]sheet1!$1:$1048576,4,FALSE)</f>
        <v>AB DZR BRS BALANCNG VLV ULF TH</v>
      </c>
      <c r="C9" t="str">
        <f>VLOOKUP(Table_for_new_list_price[[#This Row],[ItemCode]],[1]sheet1!$1:$1048576,5,FALSE)</f>
        <v>670779708294</v>
      </c>
      <c r="D9" t="str">
        <f>VLOOKUP(Table_for_new_list_price[[#This Row],[ItemCode]],[1]sheet1!$1:$1048576,6,FALSE)</f>
        <v>ABBV</v>
      </c>
      <c r="E9" s="54" t="str">
        <f>VLOOKUP(Table_for_new_list_price[[#This Row],[ItemCode]],[1]sheet1!$1:$1048576,7,FALSE)</f>
        <v>BRASS AB</v>
      </c>
      <c r="F9" s="54" t="str">
        <f>VLOOKUP(Table_for_new_list_price[[#This Row],[ItemCode]],[1]sheet1!$1:$1048576,13,FALSE)</f>
        <v>1.24</v>
      </c>
      <c r="G9" s="55" t="str">
        <f>VLOOKUP(Table_for_new_list_price[[#This Row],[ItemCode]],[1]sheet1!$1:$1048576,12,FALSE)</f>
        <v>20</v>
      </c>
      <c r="H9" s="101">
        <f>VLOOKUP(Table_for_new_list_price[[#This Row],[ItemCode]],[1]sheet1!$1:$1048576,8,FALSE)</f>
        <v>182.58</v>
      </c>
      <c r="I9" s="51">
        <f>VLOOKUP(Table_for_new_list_price[[#This Row],[Product Line]],'EDA SHEET'!$C$10:$D$57,2,FALSE)</f>
        <v>0.34699999999999998</v>
      </c>
      <c r="J9" s="53">
        <f t="shared" si="0"/>
        <v>63.355260000000001</v>
      </c>
      <c r="K9" s="1" t="str">
        <f>VLOOKUP(Table_for_new_list_price[[#This Row],[ItemCode]],[1]sheet1!$1:$1048576,11,FALSE)</f>
        <v>Italy</v>
      </c>
    </row>
    <row r="10" spans="1:11" hidden="1" x14ac:dyDescent="0.3">
      <c r="A10" t="s">
        <v>2801</v>
      </c>
      <c r="B10" t="str">
        <f>VLOOKUP(Table_for_new_list_price[[#This Row],[ItemCode]],[1]sheet1!$1:$1048576,4,FALSE)</f>
        <v>AB DZR BRASS BALANCING VLV CXC</v>
      </c>
      <c r="C10" t="str">
        <f>VLOOKUP(Table_for_new_list_price[[#This Row],[ItemCode]],[1]sheet1!$1:$1048576,5,FALSE)</f>
        <v>670779702230</v>
      </c>
      <c r="D10" t="str">
        <f>VLOOKUP(Table_for_new_list_price[[#This Row],[ItemCode]],[1]sheet1!$1:$1048576,6,FALSE)</f>
        <v>ABBV</v>
      </c>
      <c r="E10" s="54" t="str">
        <f>VLOOKUP(Table_for_new_list_price[[#This Row],[ItemCode]],[1]sheet1!$1:$1048576,7,FALSE)</f>
        <v>BRASS AB</v>
      </c>
      <c r="F10" s="54" t="str">
        <f>VLOOKUP(Table_for_new_list_price[[#This Row],[ItemCode]],[1]sheet1!$1:$1048576,13,FALSE)</f>
        <v>1.52</v>
      </c>
      <c r="G10" s="55" t="str">
        <f>VLOOKUP(Table_for_new_list_price[[#This Row],[ItemCode]],[1]sheet1!$1:$1048576,12,FALSE)</f>
        <v>10</v>
      </c>
      <c r="H10" s="101">
        <f>VLOOKUP(Table_for_new_list_price[[#This Row],[ItemCode]],[1]sheet1!$1:$1048576,8,FALSE)</f>
        <v>215.46</v>
      </c>
      <c r="I10" s="51">
        <f>VLOOKUP(Table_for_new_list_price[[#This Row],[Product Line]],'EDA SHEET'!$C$10:$D$57,2,FALSE)</f>
        <v>0.34699999999999998</v>
      </c>
      <c r="J10" s="53">
        <f t="shared" si="0"/>
        <v>74.764619999999994</v>
      </c>
      <c r="K10" s="1" t="str">
        <f>VLOOKUP(Table_for_new_list_price[[#This Row],[ItemCode]],[1]sheet1!$1:$1048576,11,FALSE)</f>
        <v>Italy</v>
      </c>
    </row>
    <row r="11" spans="1:11" hidden="1" x14ac:dyDescent="0.3">
      <c r="A11" t="s">
        <v>2802</v>
      </c>
      <c r="B11" t="str">
        <f>VLOOKUP(Table_for_new_list_price[[#This Row],[ItemCode]],[1]sheet1!$1:$1048576,4,FALSE)</f>
        <v>AB DZR BRASS BALANCING VLV CXC</v>
      </c>
      <c r="C11" t="str">
        <f>VLOOKUP(Table_for_new_list_price[[#This Row],[ItemCode]],[1]sheet1!$1:$1048576,5,FALSE)</f>
        <v>670779702254</v>
      </c>
      <c r="D11" t="str">
        <f>VLOOKUP(Table_for_new_list_price[[#This Row],[ItemCode]],[1]sheet1!$1:$1048576,6,FALSE)</f>
        <v>ABBV</v>
      </c>
      <c r="E11" s="54" t="str">
        <f>VLOOKUP(Table_for_new_list_price[[#This Row],[ItemCode]],[1]sheet1!$1:$1048576,7,FALSE)</f>
        <v>BRASS AB</v>
      </c>
      <c r="F11" s="54" t="str">
        <f>VLOOKUP(Table_for_new_list_price[[#This Row],[ItemCode]],[1]sheet1!$1:$1048576,13,FALSE)</f>
        <v>3.12</v>
      </c>
      <c r="G11" s="55" t="str">
        <f>VLOOKUP(Table_for_new_list_price[[#This Row],[ItemCode]],[1]sheet1!$1:$1048576,12,FALSE)</f>
        <v>10</v>
      </c>
      <c r="H11" s="101">
        <f>VLOOKUP(Table_for_new_list_price[[#This Row],[ItemCode]],[1]sheet1!$1:$1048576,8,FALSE)</f>
        <v>351.85</v>
      </c>
      <c r="I11" s="51">
        <f>VLOOKUP(Table_for_new_list_price[[#This Row],[Product Line]],'EDA SHEET'!$C$10:$D$57,2,FALSE)</f>
        <v>0.34699999999999998</v>
      </c>
      <c r="J11" s="53">
        <f t="shared" si="0"/>
        <v>122.09195</v>
      </c>
      <c r="K11" s="1" t="str">
        <f>VLOOKUP(Table_for_new_list_price[[#This Row],[ItemCode]],[1]sheet1!$1:$1048576,11,FALSE)</f>
        <v>Italy</v>
      </c>
    </row>
    <row r="12" spans="1:11" hidden="1" x14ac:dyDescent="0.3">
      <c r="A12" t="s">
        <v>2803</v>
      </c>
      <c r="B12" t="str">
        <f>VLOOKUP(Table_for_new_list_price[[#This Row],[ItemCode]],[1]sheet1!$1:$1048576,4,FALSE)</f>
        <v>AB DZR BRASS BALANCING VLV CXC</v>
      </c>
      <c r="C12" t="str">
        <f>VLOOKUP(Table_for_new_list_price[[#This Row],[ItemCode]],[1]sheet1!$1:$1048576,5,FALSE)</f>
        <v>670779702247</v>
      </c>
      <c r="D12" t="str">
        <f>VLOOKUP(Table_for_new_list_price[[#This Row],[ItemCode]],[1]sheet1!$1:$1048576,6,FALSE)</f>
        <v>ABBV</v>
      </c>
      <c r="E12" s="54" t="str">
        <f>VLOOKUP(Table_for_new_list_price[[#This Row],[ItemCode]],[1]sheet1!$1:$1048576,7,FALSE)</f>
        <v>BRASS AB</v>
      </c>
      <c r="F12" s="54" t="str">
        <f>VLOOKUP(Table_for_new_list_price[[#This Row],[ItemCode]],[1]sheet1!$1:$1048576,13,FALSE)</f>
        <v>2.46</v>
      </c>
      <c r="G12" s="55" t="str">
        <f>VLOOKUP(Table_for_new_list_price[[#This Row],[ItemCode]],[1]sheet1!$1:$1048576,12,FALSE)</f>
        <v>10</v>
      </c>
      <c r="H12" s="101">
        <f>VLOOKUP(Table_for_new_list_price[[#This Row],[ItemCode]],[1]sheet1!$1:$1048576,8,FALSE)</f>
        <v>301.33</v>
      </c>
      <c r="I12" s="51">
        <f>VLOOKUP(Table_for_new_list_price[[#This Row],[Product Line]],'EDA SHEET'!$C$10:$D$57,2,FALSE)</f>
        <v>0.34699999999999998</v>
      </c>
      <c r="J12" s="53">
        <f t="shared" si="0"/>
        <v>104.56150999999998</v>
      </c>
      <c r="K12" s="1" t="str">
        <f>VLOOKUP(Table_for_new_list_price[[#This Row],[ItemCode]],[1]sheet1!$1:$1048576,11,FALSE)</f>
        <v>Italy</v>
      </c>
    </row>
    <row r="13" spans="1:11" hidden="1" x14ac:dyDescent="0.3">
      <c r="A13" t="s">
        <v>2804</v>
      </c>
      <c r="B13" t="str">
        <f>VLOOKUP(Table_for_new_list_price[[#This Row],[ItemCode]],[1]sheet1!$1:$1048576,4,FALSE)</f>
        <v>AB DZR BRASS BALANCING VLV CXC</v>
      </c>
      <c r="C13" t="str">
        <f>VLOOKUP(Table_for_new_list_price[[#This Row],[ItemCode]],[1]sheet1!$1:$1048576,5,FALSE)</f>
        <v>670779702216</v>
      </c>
      <c r="D13" t="str">
        <f>VLOOKUP(Table_for_new_list_price[[#This Row],[ItemCode]],[1]sheet1!$1:$1048576,6,FALSE)</f>
        <v>ABBV</v>
      </c>
      <c r="E13" s="54" t="str">
        <f>VLOOKUP(Table_for_new_list_price[[#This Row],[ItemCode]],[1]sheet1!$1:$1048576,7,FALSE)</f>
        <v>BRASS AB</v>
      </c>
      <c r="F13" s="54" t="str">
        <f>VLOOKUP(Table_for_new_list_price[[#This Row],[ItemCode]],[1]sheet1!$1:$1048576,13,FALSE)</f>
        <v>1.16</v>
      </c>
      <c r="G13" s="55" t="str">
        <f>VLOOKUP(Table_for_new_list_price[[#This Row],[ItemCode]],[1]sheet1!$1:$1048576,12,FALSE)</f>
        <v>20</v>
      </c>
      <c r="H13" s="101">
        <f>VLOOKUP(Table_for_new_list_price[[#This Row],[ItemCode]],[1]sheet1!$1:$1048576,8,FALSE)</f>
        <v>182.58</v>
      </c>
      <c r="I13" s="51">
        <f>VLOOKUP(Table_for_new_list_price[[#This Row],[Product Line]],'EDA SHEET'!$C$10:$D$57,2,FALSE)</f>
        <v>0.34699999999999998</v>
      </c>
      <c r="J13" s="53">
        <f t="shared" si="0"/>
        <v>63.355260000000001</v>
      </c>
      <c r="K13" s="1" t="str">
        <f>VLOOKUP(Table_for_new_list_price[[#This Row],[ItemCode]],[1]sheet1!$1:$1048576,11,FALSE)</f>
        <v>Italy</v>
      </c>
    </row>
    <row r="14" spans="1:11" hidden="1" x14ac:dyDescent="0.3">
      <c r="A14" t="s">
        <v>2805</v>
      </c>
      <c r="B14" t="str">
        <f>VLOOKUP(Table_for_new_list_price[[#This Row],[ItemCode]],[1]sheet1!$1:$1048576,4,FALSE)</f>
        <v>AB DZR BRASS BALANCING VLV CXC</v>
      </c>
      <c r="C14" t="str">
        <f>VLOOKUP(Table_for_new_list_price[[#This Row],[ItemCode]],[1]sheet1!$1:$1048576,5,FALSE)</f>
        <v>670779702261</v>
      </c>
      <c r="D14" t="str">
        <f>VLOOKUP(Table_for_new_list_price[[#This Row],[ItemCode]],[1]sheet1!$1:$1048576,6,FALSE)</f>
        <v>ABBV</v>
      </c>
      <c r="E14" s="54" t="str">
        <f>VLOOKUP(Table_for_new_list_price[[#This Row],[ItemCode]],[1]sheet1!$1:$1048576,7,FALSE)</f>
        <v>BRASS AB</v>
      </c>
      <c r="F14" s="54" t="str">
        <f>VLOOKUP(Table_for_new_list_price[[#This Row],[ItemCode]],[1]sheet1!$1:$1048576,13,FALSE)</f>
        <v>4.54</v>
      </c>
      <c r="G14" s="55" t="str">
        <f>VLOOKUP(Table_for_new_list_price[[#This Row],[ItemCode]],[1]sheet1!$1:$1048576,12,FALSE)</f>
        <v>5</v>
      </c>
      <c r="H14" s="101">
        <f>VLOOKUP(Table_for_new_list_price[[#This Row],[ItemCode]],[1]sheet1!$1:$1048576,8,FALSE)</f>
        <v>452.56</v>
      </c>
      <c r="I14" s="51">
        <f>VLOOKUP(Table_for_new_list_price[[#This Row],[Product Line]],'EDA SHEET'!$C$10:$D$57,2,FALSE)</f>
        <v>0.34699999999999998</v>
      </c>
      <c r="J14" s="53">
        <f t="shared" si="0"/>
        <v>157.03832</v>
      </c>
      <c r="K14" s="1" t="str">
        <f>VLOOKUP(Table_for_new_list_price[[#This Row],[ItemCode]],[1]sheet1!$1:$1048576,11,FALSE)</f>
        <v>Italy</v>
      </c>
    </row>
    <row r="15" spans="1:11" hidden="1" x14ac:dyDescent="0.3">
      <c r="A15" t="s">
        <v>2806</v>
      </c>
      <c r="B15" t="str">
        <f>VLOOKUP(Table_for_new_list_price[[#This Row],[ItemCode]],[1]sheet1!$1:$1048576,4,FALSE)</f>
        <v>AB DZR BRASS BALANCING VLV CXC</v>
      </c>
      <c r="C15" t="str">
        <f>VLOOKUP(Table_for_new_list_price[[#This Row],[ItemCode]],[1]sheet1!$1:$1048576,5,FALSE)</f>
        <v>670779702223</v>
      </c>
      <c r="D15" t="str">
        <f>VLOOKUP(Table_for_new_list_price[[#This Row],[ItemCode]],[1]sheet1!$1:$1048576,6,FALSE)</f>
        <v>ABBV</v>
      </c>
      <c r="E15" s="54" t="str">
        <f>VLOOKUP(Table_for_new_list_price[[#This Row],[ItemCode]],[1]sheet1!$1:$1048576,7,FALSE)</f>
        <v>BRASS AB</v>
      </c>
      <c r="F15" s="54" t="str">
        <f>VLOOKUP(Table_for_new_list_price[[#This Row],[ItemCode]],[1]sheet1!$1:$1048576,13,FALSE)</f>
        <v>1.28</v>
      </c>
      <c r="G15" s="55" t="str">
        <f>VLOOKUP(Table_for_new_list_price[[#This Row],[ItemCode]],[1]sheet1!$1:$1048576,12,FALSE)</f>
        <v>15</v>
      </c>
      <c r="H15" s="101">
        <f>VLOOKUP(Table_for_new_list_price[[#This Row],[ItemCode]],[1]sheet1!$1:$1048576,8,FALSE)</f>
        <v>193.62</v>
      </c>
      <c r="I15" s="51">
        <f>VLOOKUP(Table_for_new_list_price[[#This Row],[Product Line]],'EDA SHEET'!$C$10:$D$57,2,FALSE)</f>
        <v>0.34699999999999998</v>
      </c>
      <c r="J15" s="53">
        <f t="shared" si="0"/>
        <v>67.186139999999995</v>
      </c>
      <c r="K15" s="1" t="str">
        <f>VLOOKUP(Table_for_new_list_price[[#This Row],[ItemCode]],[1]sheet1!$1:$1048576,11,FALSE)</f>
        <v>Italy</v>
      </c>
    </row>
    <row r="16" spans="1:11" hidden="1" x14ac:dyDescent="0.3">
      <c r="A16" t="s">
        <v>2807</v>
      </c>
      <c r="B16" t="str">
        <f>VLOOKUP(Table_for_new_list_price[[#This Row],[ItemCode]],[1]sheet1!$1:$1048576,4,FALSE)</f>
        <v>AB DZR BRS BALANCG VLV  LF CXC</v>
      </c>
      <c r="C16" t="str">
        <f>VLOOKUP(Table_for_new_list_price[[#This Row],[ItemCode]],[1]sheet1!$1:$1048576,5,FALSE)</f>
        <v>670779708300</v>
      </c>
      <c r="D16" t="str">
        <f>VLOOKUP(Table_for_new_list_price[[#This Row],[ItemCode]],[1]sheet1!$1:$1048576,6,FALSE)</f>
        <v>ABBV</v>
      </c>
      <c r="E16" s="54" t="str">
        <f>VLOOKUP(Table_for_new_list_price[[#This Row],[ItemCode]],[1]sheet1!$1:$1048576,7,FALSE)</f>
        <v>BRASS AB</v>
      </c>
      <c r="F16" s="54" t="str">
        <f>VLOOKUP(Table_for_new_list_price[[#This Row],[ItemCode]],[1]sheet1!$1:$1048576,13,FALSE)</f>
        <v>1.16</v>
      </c>
      <c r="G16" s="55" t="str">
        <f>VLOOKUP(Table_for_new_list_price[[#This Row],[ItemCode]],[1]sheet1!$1:$1048576,12,FALSE)</f>
        <v>20</v>
      </c>
      <c r="H16" s="101">
        <f>VLOOKUP(Table_for_new_list_price[[#This Row],[ItemCode]],[1]sheet1!$1:$1048576,8,FALSE)</f>
        <v>182.58</v>
      </c>
      <c r="I16" s="51">
        <f>VLOOKUP(Table_for_new_list_price[[#This Row],[Product Line]],'EDA SHEET'!$C$10:$D$57,2,FALSE)</f>
        <v>0.34699999999999998</v>
      </c>
      <c r="J16" s="53">
        <f t="shared" si="0"/>
        <v>63.355260000000001</v>
      </c>
      <c r="K16" s="1" t="str">
        <f>VLOOKUP(Table_for_new_list_price[[#This Row],[ItemCode]],[1]sheet1!$1:$1048576,11,FALSE)</f>
        <v>Italy</v>
      </c>
    </row>
    <row r="17" spans="1:11" hidden="1" x14ac:dyDescent="0.3">
      <c r="A17" t="s">
        <v>2808</v>
      </c>
      <c r="B17" t="str">
        <f>VLOOKUP(Table_for_new_list_price[[#This Row],[ItemCode]],[1]sheet1!$1:$1048576,4,FALSE)</f>
        <v>AB DZR BRS BALNCNG VLV ULF CXC</v>
      </c>
      <c r="C17" t="str">
        <f>VLOOKUP(Table_for_new_list_price[[#This Row],[ItemCode]],[1]sheet1!$1:$1048576,5,FALSE)</f>
        <v>670779708317</v>
      </c>
      <c r="D17" t="str">
        <f>VLOOKUP(Table_for_new_list_price[[#This Row],[ItemCode]],[1]sheet1!$1:$1048576,6,FALSE)</f>
        <v>ABBV</v>
      </c>
      <c r="E17" s="54" t="str">
        <f>VLOOKUP(Table_for_new_list_price[[#This Row],[ItemCode]],[1]sheet1!$1:$1048576,7,FALSE)</f>
        <v>BRASS AB</v>
      </c>
      <c r="F17" s="54" t="str">
        <f>VLOOKUP(Table_for_new_list_price[[#This Row],[ItemCode]],[1]sheet1!$1:$1048576,13,FALSE)</f>
        <v>1.16</v>
      </c>
      <c r="G17" s="55" t="str">
        <f>VLOOKUP(Table_for_new_list_price[[#This Row],[ItemCode]],[1]sheet1!$1:$1048576,12,FALSE)</f>
        <v>20</v>
      </c>
      <c r="H17" s="101">
        <f>VLOOKUP(Table_for_new_list_price[[#This Row],[ItemCode]],[1]sheet1!$1:$1048576,8,FALSE)</f>
        <v>182.58</v>
      </c>
      <c r="I17" s="51">
        <f>VLOOKUP(Table_for_new_list_price[[#This Row],[Product Line]],'EDA SHEET'!$C$10:$D$57,2,FALSE)</f>
        <v>0.34699999999999998</v>
      </c>
      <c r="J17" s="53">
        <f t="shared" si="0"/>
        <v>63.355260000000001</v>
      </c>
      <c r="K17" s="1" t="str">
        <f>VLOOKUP(Table_for_new_list_price[[#This Row],[ItemCode]],[1]sheet1!$1:$1048576,11,FALSE)</f>
        <v>Italy</v>
      </c>
    </row>
    <row r="18" spans="1:11" hidden="1" x14ac:dyDescent="0.3">
      <c r="A18" t="s">
        <v>2815</v>
      </c>
      <c r="B18" t="str">
        <f>VLOOKUP(Table_for_new_list_price[[#This Row],[ItemCode]],[1]sheet1!$1:$1048576,4,FALSE)</f>
        <v>AB BALANCING VALVE - MINI FNPT</v>
      </c>
      <c r="C18" t="str">
        <f>VLOOKUP(Table_for_new_list_price[[#This Row],[ItemCode]],[1]sheet1!$1:$1048576,5,FALSE)</f>
        <v>670779703046</v>
      </c>
      <c r="D18" t="str">
        <f>VLOOKUP(Table_for_new_list_price[[#This Row],[ItemCode]],[1]sheet1!$1:$1048576,6,FALSE)</f>
        <v>ABBV</v>
      </c>
      <c r="E18" s="54" t="str">
        <f>VLOOKUP(Table_for_new_list_price[[#This Row],[ItemCode]],[1]sheet1!$1:$1048576,7,FALSE)</f>
        <v>BRASS AB</v>
      </c>
      <c r="F18" s="54" t="str">
        <f>VLOOKUP(Table_for_new_list_price[[#This Row],[ItemCode]],[1]sheet1!$1:$1048576,13,FALSE)</f>
        <v>1.4</v>
      </c>
      <c r="G18" s="55" t="str">
        <f>VLOOKUP(Table_for_new_list_price[[#This Row],[ItemCode]],[1]sheet1!$1:$1048576,12,FALSE)</f>
        <v>20</v>
      </c>
      <c r="H18" s="101">
        <f>VLOOKUP(Table_for_new_list_price[[#This Row],[ItemCode]],[1]sheet1!$1:$1048576,8,FALSE)</f>
        <v>230.87</v>
      </c>
      <c r="I18" s="51">
        <f>VLOOKUP(Table_for_new_list_price[[#This Row],[Product Line]],'EDA SHEET'!$C$10:$D$57,2,FALSE)</f>
        <v>0.34699999999999998</v>
      </c>
      <c r="J18" s="53">
        <f t="shared" si="0"/>
        <v>80.111890000000002</v>
      </c>
      <c r="K18" s="1" t="str">
        <f>VLOOKUP(Table_for_new_list_price[[#This Row],[ItemCode]],[1]sheet1!$1:$1048576,11,FALSE)</f>
        <v>China</v>
      </c>
    </row>
    <row r="19" spans="1:11" hidden="1" x14ac:dyDescent="0.3">
      <c r="A19" t="s">
        <v>2816</v>
      </c>
      <c r="B19" t="str">
        <f>VLOOKUP(Table_for_new_list_price[[#This Row],[ItemCode]],[1]sheet1!$1:$1048576,4,FALSE)</f>
        <v>AB BALANCING VALVE - MINI FNPT</v>
      </c>
      <c r="C19" t="str">
        <f>VLOOKUP(Table_for_new_list_price[[#This Row],[ItemCode]],[1]sheet1!$1:$1048576,5,FALSE)</f>
        <v>670779711638</v>
      </c>
      <c r="D19" t="str">
        <f>VLOOKUP(Table_for_new_list_price[[#This Row],[ItemCode]],[1]sheet1!$1:$1048576,6,FALSE)</f>
        <v>ABBV</v>
      </c>
      <c r="E19" s="54" t="str">
        <f>VLOOKUP(Table_for_new_list_price[[#This Row],[ItemCode]],[1]sheet1!$1:$1048576,7,FALSE)</f>
        <v>BRASS AB</v>
      </c>
      <c r="F19" s="54" t="str">
        <f>VLOOKUP(Table_for_new_list_price[[#This Row],[ItemCode]],[1]sheet1!$1:$1048576,13,FALSE)</f>
        <v>2.6</v>
      </c>
      <c r="G19" s="55" t="str">
        <f>VLOOKUP(Table_for_new_list_price[[#This Row],[ItemCode]],[1]sheet1!$1:$1048576,12,FALSE)</f>
        <v>15</v>
      </c>
      <c r="H19" s="101">
        <f>VLOOKUP(Table_for_new_list_price[[#This Row],[ItemCode]],[1]sheet1!$1:$1048576,8,FALSE)</f>
        <v>272.64999999999998</v>
      </c>
      <c r="I19" s="51">
        <f>VLOOKUP(Table_for_new_list_price[[#This Row],[Product Line]],'EDA SHEET'!$C$10:$D$57,2,FALSE)</f>
        <v>0.34699999999999998</v>
      </c>
      <c r="J19" s="53">
        <f t="shared" si="0"/>
        <v>94.609549999999984</v>
      </c>
      <c r="K19" s="1" t="str">
        <f>VLOOKUP(Table_for_new_list_price[[#This Row],[ItemCode]],[1]sheet1!$1:$1048576,11,FALSE)</f>
        <v>China</v>
      </c>
    </row>
    <row r="20" spans="1:11" hidden="1" x14ac:dyDescent="0.3">
      <c r="A20" t="s">
        <v>2817</v>
      </c>
      <c r="B20" t="str">
        <f>VLOOKUP(Table_for_new_list_price[[#This Row],[ItemCode]],[1]sheet1!$1:$1048576,4,FALSE)</f>
        <v>AB BALANCING VALVE - MINI FNPT</v>
      </c>
      <c r="C20" t="str">
        <f>VLOOKUP(Table_for_new_list_price[[#This Row],[ItemCode]],[1]sheet1!$1:$1048576,5,FALSE)</f>
        <v>670779711621</v>
      </c>
      <c r="D20" t="str">
        <f>VLOOKUP(Table_for_new_list_price[[#This Row],[ItemCode]],[1]sheet1!$1:$1048576,6,FALSE)</f>
        <v>ABBV</v>
      </c>
      <c r="E20" s="54" t="str">
        <f>VLOOKUP(Table_for_new_list_price[[#This Row],[ItemCode]],[1]sheet1!$1:$1048576,7,FALSE)</f>
        <v>BRASS AB</v>
      </c>
      <c r="F20" s="54" t="str">
        <f>VLOOKUP(Table_for_new_list_price[[#This Row],[ItemCode]],[1]sheet1!$1:$1048576,13,FALSE)</f>
        <v>2.06</v>
      </c>
      <c r="G20" s="55" t="str">
        <f>VLOOKUP(Table_for_new_list_price[[#This Row],[ItemCode]],[1]sheet1!$1:$1048576,12,FALSE)</f>
        <v>18</v>
      </c>
      <c r="H20" s="101">
        <f>VLOOKUP(Table_for_new_list_price[[#This Row],[ItemCode]],[1]sheet1!$1:$1048576,8,FALSE)</f>
        <v>241.64</v>
      </c>
      <c r="I20" s="51">
        <f>VLOOKUP(Table_for_new_list_price[[#This Row],[Product Line]],'EDA SHEET'!$C$10:$D$57,2,FALSE)</f>
        <v>0.34699999999999998</v>
      </c>
      <c r="J20" s="53">
        <f t="shared" si="0"/>
        <v>83.849079999999987</v>
      </c>
      <c r="K20" s="1" t="str">
        <f>VLOOKUP(Table_for_new_list_price[[#This Row],[ItemCode]],[1]sheet1!$1:$1048576,11,FALSE)</f>
        <v>China</v>
      </c>
    </row>
    <row r="21" spans="1:11" hidden="1" x14ac:dyDescent="0.3">
      <c r="A21" t="s">
        <v>2818</v>
      </c>
      <c r="B21" t="str">
        <f>VLOOKUP(Table_for_new_list_price[[#This Row],[ItemCode]],[1]sheet1!$1:$1048576,4,FALSE)</f>
        <v>AB BALANCING VALVE - MINI FNPT</v>
      </c>
      <c r="C21" t="str">
        <f>VLOOKUP(Table_for_new_list_price[[#This Row],[ItemCode]],[1]sheet1!$1:$1048576,5,FALSE)</f>
        <v>670779703190</v>
      </c>
      <c r="D21" t="str">
        <f>VLOOKUP(Table_for_new_list_price[[#This Row],[ItemCode]],[1]sheet1!$1:$1048576,6,FALSE)</f>
        <v>ABBV</v>
      </c>
      <c r="E21" s="54" t="str">
        <f>VLOOKUP(Table_for_new_list_price[[#This Row],[ItemCode]],[1]sheet1!$1:$1048576,7,FALSE)</f>
        <v>BRASS AB</v>
      </c>
      <c r="F21" s="54" t="str">
        <f>VLOOKUP(Table_for_new_list_price[[#This Row],[ItemCode]],[1]sheet1!$1:$1048576,13,FALSE)</f>
        <v>0.78</v>
      </c>
      <c r="G21" s="55" t="str">
        <f>VLOOKUP(Table_for_new_list_price[[#This Row],[ItemCode]],[1]sheet1!$1:$1048576,12,FALSE)</f>
        <v>20</v>
      </c>
      <c r="H21" s="101">
        <f>VLOOKUP(Table_for_new_list_price[[#This Row],[ItemCode]],[1]sheet1!$1:$1048576,8,FALSE)</f>
        <v>163.15</v>
      </c>
      <c r="I21" s="51">
        <f>VLOOKUP(Table_for_new_list_price[[#This Row],[Product Line]],'EDA SHEET'!$C$10:$D$57,2,FALSE)</f>
        <v>0.34699999999999998</v>
      </c>
      <c r="J21" s="53">
        <f t="shared" si="0"/>
        <v>56.613050000000001</v>
      </c>
      <c r="K21" s="1" t="str">
        <f>VLOOKUP(Table_for_new_list_price[[#This Row],[ItemCode]],[1]sheet1!$1:$1048576,11,FALSE)</f>
        <v>China</v>
      </c>
    </row>
    <row r="22" spans="1:11" hidden="1" x14ac:dyDescent="0.3">
      <c r="A22" t="s">
        <v>2819</v>
      </c>
      <c r="B22" t="str">
        <f>VLOOKUP(Table_for_new_list_price[[#This Row],[ItemCode]],[1]sheet1!$1:$1048576,4,FALSE)</f>
        <v>AB BALANCING VALVE - MINI FNPT</v>
      </c>
      <c r="C22" t="str">
        <f>VLOOKUP(Table_for_new_list_price[[#This Row],[ItemCode]],[1]sheet1!$1:$1048576,5,FALSE)</f>
        <v>670779711645</v>
      </c>
      <c r="D22" t="str">
        <f>VLOOKUP(Table_for_new_list_price[[#This Row],[ItemCode]],[1]sheet1!$1:$1048576,6,FALSE)</f>
        <v>ABBV</v>
      </c>
      <c r="E22" s="54" t="str">
        <f>VLOOKUP(Table_for_new_list_price[[#This Row],[ItemCode]],[1]sheet1!$1:$1048576,7,FALSE)</f>
        <v>BRASS AB</v>
      </c>
      <c r="F22" s="54" t="str">
        <f>VLOOKUP(Table_for_new_list_price[[#This Row],[ItemCode]],[1]sheet1!$1:$1048576,13,FALSE)</f>
        <v>3.68</v>
      </c>
      <c r="G22" s="55" t="str">
        <f>VLOOKUP(Table_for_new_list_price[[#This Row],[ItemCode]],[1]sheet1!$1:$1048576,12,FALSE)</f>
        <v>15</v>
      </c>
      <c r="H22" s="101">
        <f>VLOOKUP(Table_for_new_list_price[[#This Row],[ItemCode]],[1]sheet1!$1:$1048576,8,FALSE)</f>
        <v>349.58</v>
      </c>
      <c r="I22" s="51">
        <f>VLOOKUP(Table_for_new_list_price[[#This Row],[Product Line]],'EDA SHEET'!$C$10:$D$57,2,FALSE)</f>
        <v>0.34699999999999998</v>
      </c>
      <c r="J22" s="53">
        <f t="shared" si="0"/>
        <v>121.30425999999999</v>
      </c>
      <c r="K22" s="1" t="str">
        <f>VLOOKUP(Table_for_new_list_price[[#This Row],[ItemCode]],[1]sheet1!$1:$1048576,11,FALSE)</f>
        <v>China</v>
      </c>
    </row>
    <row r="23" spans="1:11" hidden="1" x14ac:dyDescent="0.3">
      <c r="A23" t="s">
        <v>2820</v>
      </c>
      <c r="B23" t="str">
        <f>VLOOKUP(Table_for_new_list_price[[#This Row],[ItemCode]],[1]sheet1!$1:$1048576,4,FALSE)</f>
        <v>AB BALANCING VALVE - MINI FNPT</v>
      </c>
      <c r="C23" t="str">
        <f>VLOOKUP(Table_for_new_list_price[[#This Row],[ItemCode]],[1]sheet1!$1:$1048576,5,FALSE)</f>
        <v>670779703206</v>
      </c>
      <c r="D23" t="str">
        <f>VLOOKUP(Table_for_new_list_price[[#This Row],[ItemCode]],[1]sheet1!$1:$1048576,6,FALSE)</f>
        <v>ABBV</v>
      </c>
      <c r="E23" s="54" t="str">
        <f>VLOOKUP(Table_for_new_list_price[[#This Row],[ItemCode]],[1]sheet1!$1:$1048576,7,FALSE)</f>
        <v>BRASS AB</v>
      </c>
      <c r="F23" s="54" t="str">
        <f>VLOOKUP(Table_for_new_list_price[[#This Row],[ItemCode]],[1]sheet1!$1:$1048576,13,FALSE)</f>
        <v>0.98</v>
      </c>
      <c r="G23" s="55" t="str">
        <f>VLOOKUP(Table_for_new_list_price[[#This Row],[ItemCode]],[1]sheet1!$1:$1048576,12,FALSE)</f>
        <v>20</v>
      </c>
      <c r="H23" s="101">
        <f>VLOOKUP(Table_for_new_list_price[[#This Row],[ItemCode]],[1]sheet1!$1:$1048576,8,FALSE)</f>
        <v>187.62</v>
      </c>
      <c r="I23" s="51">
        <f>VLOOKUP(Table_for_new_list_price[[#This Row],[Product Line]],'EDA SHEET'!$C$10:$D$57,2,FALSE)</f>
        <v>0.34699999999999998</v>
      </c>
      <c r="J23" s="53">
        <f t="shared" si="0"/>
        <v>65.104140000000001</v>
      </c>
      <c r="K23" s="1" t="str">
        <f>VLOOKUP(Table_for_new_list_price[[#This Row],[ItemCode]],[1]sheet1!$1:$1048576,11,FALSE)</f>
        <v>China</v>
      </c>
    </row>
    <row r="24" spans="1:11" hidden="1" x14ac:dyDescent="0.3">
      <c r="A24" t="s">
        <v>2821</v>
      </c>
      <c r="B24" t="str">
        <f>VLOOKUP(Table_for_new_list_price[[#This Row],[ItemCode]],[1]sheet1!$1:$1048576,4,FALSE)</f>
        <v>AB BALANCING VLV LF -MINI FNPT</v>
      </c>
      <c r="C24" t="str">
        <f>VLOOKUP(Table_for_new_list_price[[#This Row],[ItemCode]],[1]sheet1!$1:$1048576,5,FALSE)</f>
        <v>670779703039</v>
      </c>
      <c r="D24" t="str">
        <f>VLOOKUP(Table_for_new_list_price[[#This Row],[ItemCode]],[1]sheet1!$1:$1048576,6,FALSE)</f>
        <v>ABBV</v>
      </c>
      <c r="E24" s="54" t="str">
        <f>VLOOKUP(Table_for_new_list_price[[#This Row],[ItemCode]],[1]sheet1!$1:$1048576,7,FALSE)</f>
        <v>BRASS AB</v>
      </c>
      <c r="F24" s="54" t="str">
        <f>VLOOKUP(Table_for_new_list_price[[#This Row],[ItemCode]],[1]sheet1!$1:$1048576,13,FALSE)</f>
        <v>0.78</v>
      </c>
      <c r="G24" s="55" t="str">
        <f>VLOOKUP(Table_for_new_list_price[[#This Row],[ItemCode]],[1]sheet1!$1:$1048576,12,FALSE)</f>
        <v>20</v>
      </c>
      <c r="H24" s="101">
        <f>VLOOKUP(Table_for_new_list_price[[#This Row],[ItemCode]],[1]sheet1!$1:$1048576,8,FALSE)</f>
        <v>163.15</v>
      </c>
      <c r="I24" s="51">
        <f>VLOOKUP(Table_for_new_list_price[[#This Row],[Product Line]],'EDA SHEET'!$C$10:$D$57,2,FALSE)</f>
        <v>0.34699999999999998</v>
      </c>
      <c r="J24" s="53">
        <f t="shared" si="0"/>
        <v>56.613050000000001</v>
      </c>
      <c r="K24" s="1" t="str">
        <f>VLOOKUP(Table_for_new_list_price[[#This Row],[ItemCode]],[1]sheet1!$1:$1048576,11,FALSE)</f>
        <v>China</v>
      </c>
    </row>
    <row r="25" spans="1:11" hidden="1" x14ac:dyDescent="0.3">
      <c r="A25" t="s">
        <v>2822</v>
      </c>
      <c r="B25" t="str">
        <f>VLOOKUP(Table_for_new_list_price[[#This Row],[ItemCode]],[1]sheet1!$1:$1048576,4,FALSE)</f>
        <v>AB BALANCING VALVE - MINI CXC</v>
      </c>
      <c r="C25" t="str">
        <f>VLOOKUP(Table_for_new_list_price[[#This Row],[ItemCode]],[1]sheet1!$1:$1048576,5,FALSE)</f>
        <v>670779703213</v>
      </c>
      <c r="D25" t="str">
        <f>VLOOKUP(Table_for_new_list_price[[#This Row],[ItemCode]],[1]sheet1!$1:$1048576,6,FALSE)</f>
        <v>ABBV</v>
      </c>
      <c r="E25" s="54" t="str">
        <f>VLOOKUP(Table_for_new_list_price[[#This Row],[ItemCode]],[1]sheet1!$1:$1048576,7,FALSE)</f>
        <v>BRASS AB</v>
      </c>
      <c r="F25" s="54" t="str">
        <f>VLOOKUP(Table_for_new_list_price[[#This Row],[ItemCode]],[1]sheet1!$1:$1048576,13,FALSE)</f>
        <v>0.7</v>
      </c>
      <c r="G25" s="55" t="str">
        <f>VLOOKUP(Table_for_new_list_price[[#This Row],[ItemCode]],[1]sheet1!$1:$1048576,12,FALSE)</f>
        <v>20</v>
      </c>
      <c r="H25" s="101">
        <f>VLOOKUP(Table_for_new_list_price[[#This Row],[ItemCode]],[1]sheet1!$1:$1048576,8,FALSE)</f>
        <v>163.15</v>
      </c>
      <c r="I25" s="51">
        <f>VLOOKUP(Table_for_new_list_price[[#This Row],[Product Line]],'EDA SHEET'!$C$10:$D$57,2,FALSE)</f>
        <v>0.34699999999999998</v>
      </c>
      <c r="J25" s="53">
        <f t="shared" si="0"/>
        <v>56.613050000000001</v>
      </c>
      <c r="K25" s="1" t="str">
        <f>VLOOKUP(Table_for_new_list_price[[#This Row],[ItemCode]],[1]sheet1!$1:$1048576,11,FALSE)</f>
        <v>China</v>
      </c>
    </row>
    <row r="26" spans="1:11" hidden="1" x14ac:dyDescent="0.3">
      <c r="A26" t="s">
        <v>2823</v>
      </c>
      <c r="B26" t="str">
        <f>VLOOKUP(Table_for_new_list_price[[#This Row],[ItemCode]],[1]sheet1!$1:$1048576,4,FALSE)</f>
        <v>AB BALANCING VALVE - MINI CXC</v>
      </c>
      <c r="C26" t="str">
        <f>VLOOKUP(Table_for_new_list_price[[#This Row],[ItemCode]],[1]sheet1!$1:$1048576,5,FALSE)</f>
        <v>670779703220</v>
      </c>
      <c r="D26" t="str">
        <f>VLOOKUP(Table_for_new_list_price[[#This Row],[ItemCode]],[1]sheet1!$1:$1048576,6,FALSE)</f>
        <v>ABBV</v>
      </c>
      <c r="E26" s="54" t="str">
        <f>VLOOKUP(Table_for_new_list_price[[#This Row],[ItemCode]],[1]sheet1!$1:$1048576,7,FALSE)</f>
        <v>BRASS AB</v>
      </c>
      <c r="F26" s="54" t="str">
        <f>VLOOKUP(Table_for_new_list_price[[#This Row],[ItemCode]],[1]sheet1!$1:$1048576,13,FALSE)</f>
        <v>0.94</v>
      </c>
      <c r="G26" s="55" t="str">
        <f>VLOOKUP(Table_for_new_list_price[[#This Row],[ItemCode]],[1]sheet1!$1:$1048576,12,FALSE)</f>
        <v>20</v>
      </c>
      <c r="H26" s="101">
        <f>VLOOKUP(Table_for_new_list_price[[#This Row],[ItemCode]],[1]sheet1!$1:$1048576,8,FALSE)</f>
        <v>187.62</v>
      </c>
      <c r="I26" s="51">
        <f>VLOOKUP(Table_for_new_list_price[[#This Row],[Product Line]],'EDA SHEET'!$C$10:$D$57,2,FALSE)</f>
        <v>0.34699999999999998</v>
      </c>
      <c r="J26" s="53">
        <f t="shared" si="0"/>
        <v>65.104140000000001</v>
      </c>
      <c r="K26" s="1" t="str">
        <f>VLOOKUP(Table_for_new_list_price[[#This Row],[ItemCode]],[1]sheet1!$1:$1048576,11,FALSE)</f>
        <v>China</v>
      </c>
    </row>
    <row r="27" spans="1:11" hidden="1" x14ac:dyDescent="0.3">
      <c r="A27" t="s">
        <v>1048</v>
      </c>
      <c r="B27" t="str">
        <f>VLOOKUP(Table_for_new_list_price[[#This Row],[ItemCode]],[1]sheet1!$1:$1048576,4,FALSE)</f>
        <v>LOW LEAD BRASS BALL VALVE IPS</v>
      </c>
      <c r="C27" t="str">
        <f>VLOOKUP(Table_for_new_list_price[[#This Row],[ItemCode]],[1]sheet1!$1:$1048576,5,FALSE)</f>
        <v>670779454061</v>
      </c>
      <c r="D27" t="str">
        <f>VLOOKUP(Table_for_new_list_price[[#This Row],[ItemCode]],[1]sheet1!$1:$1048576,6,FALSE)</f>
        <v>ABCI</v>
      </c>
      <c r="E27" s="54" t="str">
        <f>VLOOKUP(Table_for_new_list_price[[#This Row],[ItemCode]],[1]sheet1!$1:$1048576,7,FALSE)</f>
        <v>BRASS AB</v>
      </c>
      <c r="F27" s="54" t="str">
        <f>VLOOKUP(Table_for_new_list_price[[#This Row],[ItemCode]],[1]sheet1!$1:$1048576,13,FALSE)</f>
        <v>1.34</v>
      </c>
      <c r="G27" s="55" t="str">
        <f>VLOOKUP(Table_for_new_list_price[[#This Row],[ItemCode]],[1]sheet1!$1:$1048576,12,FALSE)</f>
        <v>35</v>
      </c>
      <c r="H27" s="101">
        <f>VLOOKUP(Table_for_new_list_price[[#This Row],[ItemCode]],[1]sheet1!$1:$1048576,8,FALSE)</f>
        <v>72</v>
      </c>
      <c r="I27" s="51">
        <f>VLOOKUP(Table_for_new_list_price[[#This Row],[Product Line]],'EDA SHEET'!$C$10:$D$57,2,FALSE)</f>
        <v>0.34699999999999998</v>
      </c>
      <c r="J27" s="53">
        <f t="shared" si="0"/>
        <v>24.983999999999998</v>
      </c>
      <c r="K27" s="1" t="str">
        <f>VLOOKUP(Table_for_new_list_price[[#This Row],[ItemCode]],[1]sheet1!$1:$1048576,11,FALSE)</f>
        <v>Italy</v>
      </c>
    </row>
    <row r="28" spans="1:11" hidden="1" x14ac:dyDescent="0.3">
      <c r="A28" t="s">
        <v>1050</v>
      </c>
      <c r="B28" t="str">
        <f>VLOOKUP(Table_for_new_list_price[[#This Row],[ItemCode]],[1]sheet1!$1:$1048576,4,FALSE)</f>
        <v>LOW LEAD BRASS BALL VALVE IPS</v>
      </c>
      <c r="C28" t="str">
        <f>VLOOKUP(Table_for_new_list_price[[#This Row],[ItemCode]],[1]sheet1!$1:$1048576,5,FALSE)</f>
        <v>670779454085</v>
      </c>
      <c r="D28" t="str">
        <f>VLOOKUP(Table_for_new_list_price[[#This Row],[ItemCode]],[1]sheet1!$1:$1048576,6,FALSE)</f>
        <v>ABCI</v>
      </c>
      <c r="E28" s="54" t="str">
        <f>VLOOKUP(Table_for_new_list_price[[#This Row],[ItemCode]],[1]sheet1!$1:$1048576,7,FALSE)</f>
        <v>BRASS AB</v>
      </c>
      <c r="F28" s="54" t="str">
        <f>VLOOKUP(Table_for_new_list_price[[#This Row],[ItemCode]],[1]sheet1!$1:$1048576,13,FALSE)</f>
        <v>3.12</v>
      </c>
      <c r="G28" s="55" t="str">
        <f>VLOOKUP(Table_for_new_list_price[[#This Row],[ItemCode]],[1]sheet1!$1:$1048576,12,FALSE)</f>
        <v>15</v>
      </c>
      <c r="H28" s="101">
        <f>VLOOKUP(Table_for_new_list_price[[#This Row],[ItemCode]],[1]sheet1!$1:$1048576,8,FALSE)</f>
        <v>169.04</v>
      </c>
      <c r="I28" s="51">
        <f>VLOOKUP(Table_for_new_list_price[[#This Row],[Product Line]],'EDA SHEET'!$C$10:$D$57,2,FALSE)</f>
        <v>0.34699999999999998</v>
      </c>
      <c r="J28" s="53">
        <f t="shared" si="0"/>
        <v>58.656879999999994</v>
      </c>
      <c r="K28" s="1" t="str">
        <f>VLOOKUP(Table_for_new_list_price[[#This Row],[ItemCode]],[1]sheet1!$1:$1048576,11,FALSE)</f>
        <v>Italy</v>
      </c>
    </row>
    <row r="29" spans="1:11" hidden="1" x14ac:dyDescent="0.3">
      <c r="A29" t="s">
        <v>1051</v>
      </c>
      <c r="B29" t="str">
        <f>VLOOKUP(Table_for_new_list_price[[#This Row],[ItemCode]],[1]sheet1!$1:$1048576,4,FALSE)</f>
        <v>LOW LEAD BRASS BALL VALVE IPS</v>
      </c>
      <c r="C29" t="str">
        <f>VLOOKUP(Table_for_new_list_price[[#This Row],[ItemCode]],[1]sheet1!$1:$1048576,5,FALSE)</f>
        <v>670779454078</v>
      </c>
      <c r="D29" t="str">
        <f>VLOOKUP(Table_for_new_list_price[[#This Row],[ItemCode]],[1]sheet1!$1:$1048576,6,FALSE)</f>
        <v>ABCI</v>
      </c>
      <c r="E29" s="54" t="str">
        <f>VLOOKUP(Table_for_new_list_price[[#This Row],[ItemCode]],[1]sheet1!$1:$1048576,7,FALSE)</f>
        <v>BRASS AB</v>
      </c>
      <c r="F29" s="54" t="str">
        <f>VLOOKUP(Table_for_new_list_price[[#This Row],[ItemCode]],[1]sheet1!$1:$1048576,13,FALSE)</f>
        <v>2.14</v>
      </c>
      <c r="G29" s="55" t="str">
        <f>VLOOKUP(Table_for_new_list_price[[#This Row],[ItemCode]],[1]sheet1!$1:$1048576,12,FALSE)</f>
        <v>20</v>
      </c>
      <c r="H29" s="101">
        <f>VLOOKUP(Table_for_new_list_price[[#This Row],[ItemCode]],[1]sheet1!$1:$1048576,8,FALSE)</f>
        <v>106.51</v>
      </c>
      <c r="I29" s="51">
        <f>VLOOKUP(Table_for_new_list_price[[#This Row],[Product Line]],'EDA SHEET'!$C$10:$D$57,2,FALSE)</f>
        <v>0.34699999999999998</v>
      </c>
      <c r="J29" s="53">
        <f t="shared" si="0"/>
        <v>36.958970000000001</v>
      </c>
      <c r="K29" s="1" t="str">
        <f>VLOOKUP(Table_for_new_list_price[[#This Row],[ItemCode]],[1]sheet1!$1:$1048576,11,FALSE)</f>
        <v>Italy</v>
      </c>
    </row>
    <row r="30" spans="1:11" hidden="1" x14ac:dyDescent="0.3">
      <c r="A30" t="s">
        <v>1052</v>
      </c>
      <c r="B30" t="str">
        <f>VLOOKUP(Table_for_new_list_price[[#This Row],[ItemCode]],[1]sheet1!$1:$1048576,4,FALSE)</f>
        <v>LOW LEAD BRASS BALL VALVE IPS</v>
      </c>
      <c r="C30" t="str">
        <f>VLOOKUP(Table_for_new_list_price[[#This Row],[ItemCode]],[1]sheet1!$1:$1048576,5,FALSE)</f>
        <v>670779454047</v>
      </c>
      <c r="D30" t="str">
        <f>VLOOKUP(Table_for_new_list_price[[#This Row],[ItemCode]],[1]sheet1!$1:$1048576,6,FALSE)</f>
        <v>ABCI</v>
      </c>
      <c r="E30" s="54" t="str">
        <f>VLOOKUP(Table_for_new_list_price[[#This Row],[ItemCode]],[1]sheet1!$1:$1048576,7,FALSE)</f>
        <v>BRASS AB</v>
      </c>
      <c r="F30" s="54" t="str">
        <f>VLOOKUP(Table_for_new_list_price[[#This Row],[ItemCode]],[1]sheet1!$1:$1048576,13,FALSE)</f>
        <v>0.58</v>
      </c>
      <c r="G30" s="55" t="str">
        <f>VLOOKUP(Table_for_new_list_price[[#This Row],[ItemCode]],[1]sheet1!$1:$1048576,12,FALSE)</f>
        <v>80</v>
      </c>
      <c r="H30" s="101">
        <f>VLOOKUP(Table_for_new_list_price[[#This Row],[ItemCode]],[1]sheet1!$1:$1048576,8,FALSE)</f>
        <v>32.19</v>
      </c>
      <c r="I30" s="51">
        <f>VLOOKUP(Table_for_new_list_price[[#This Row],[Product Line]],'EDA SHEET'!$C$10:$D$57,2,FALSE)</f>
        <v>0.34699999999999998</v>
      </c>
      <c r="J30" s="53">
        <f t="shared" si="0"/>
        <v>11.169929999999999</v>
      </c>
      <c r="K30" s="1" t="str">
        <f>VLOOKUP(Table_for_new_list_price[[#This Row],[ItemCode]],[1]sheet1!$1:$1048576,11,FALSE)</f>
        <v>Italy</v>
      </c>
    </row>
    <row r="31" spans="1:11" hidden="1" x14ac:dyDescent="0.3">
      <c r="A31" t="s">
        <v>1053</v>
      </c>
      <c r="B31" t="str">
        <f>VLOOKUP(Table_for_new_list_price[[#This Row],[ItemCode]],[1]sheet1!$1:$1048576,4,FALSE)</f>
        <v>LOW LEAD BRASS BALL VALVE IPS</v>
      </c>
      <c r="C31" t="str">
        <f>VLOOKUP(Table_for_new_list_price[[#This Row],[ItemCode]],[1]sheet1!$1:$1048576,5,FALSE)</f>
        <v>670779703275</v>
      </c>
      <c r="D31" t="str">
        <f>VLOOKUP(Table_for_new_list_price[[#This Row],[ItemCode]],[1]sheet1!$1:$1048576,6,FALSE)</f>
        <v>ABCI</v>
      </c>
      <c r="E31" s="54" t="str">
        <f>VLOOKUP(Table_for_new_list_price[[#This Row],[ItemCode]],[1]sheet1!$1:$1048576,7,FALSE)</f>
        <v>BRASS AB</v>
      </c>
      <c r="F31" s="54" t="str">
        <f>VLOOKUP(Table_for_new_list_price[[#This Row],[ItemCode]],[1]sheet1!$1:$1048576,13,FALSE)</f>
        <v>0.34</v>
      </c>
      <c r="G31" s="55" t="str">
        <f>VLOOKUP(Table_for_new_list_price[[#This Row],[ItemCode]],[1]sheet1!$1:$1048576,12,FALSE)</f>
        <v>80</v>
      </c>
      <c r="H31" s="101">
        <f>VLOOKUP(Table_for_new_list_price[[#This Row],[ItemCode]],[1]sheet1!$1:$1048576,8,FALSE)</f>
        <v>32.19</v>
      </c>
      <c r="I31" s="51">
        <f>VLOOKUP(Table_for_new_list_price[[#This Row],[Product Line]],'EDA SHEET'!$C$10:$D$57,2,FALSE)</f>
        <v>0.34699999999999998</v>
      </c>
      <c r="J31" s="53">
        <f t="shared" si="0"/>
        <v>11.169929999999999</v>
      </c>
      <c r="K31" s="1" t="str">
        <f>VLOOKUP(Table_for_new_list_price[[#This Row],[ItemCode]],[1]sheet1!$1:$1048576,11,FALSE)</f>
        <v>Italy</v>
      </c>
    </row>
    <row r="32" spans="1:11" hidden="1" x14ac:dyDescent="0.3">
      <c r="A32" t="s">
        <v>1054</v>
      </c>
      <c r="B32" t="str">
        <f>VLOOKUP(Table_for_new_list_price[[#This Row],[ItemCode]],[1]sheet1!$1:$1048576,4,FALSE)</f>
        <v>LOW LEAD BRASS BALL VALVE IPS</v>
      </c>
      <c r="C32" t="str">
        <f>VLOOKUP(Table_for_new_list_price[[#This Row],[ItemCode]],[1]sheet1!$1:$1048576,5,FALSE)</f>
        <v>670779454207</v>
      </c>
      <c r="D32" t="str">
        <f>VLOOKUP(Table_for_new_list_price[[#This Row],[ItemCode]],[1]sheet1!$1:$1048576,6,FALSE)</f>
        <v>ABCI</v>
      </c>
      <c r="E32" s="54" t="str">
        <f>VLOOKUP(Table_for_new_list_price[[#This Row],[ItemCode]],[1]sheet1!$1:$1048576,7,FALSE)</f>
        <v>BRASS AB</v>
      </c>
      <c r="F32" s="54" t="str">
        <f>VLOOKUP(Table_for_new_list_price[[#This Row],[ItemCode]],[1]sheet1!$1:$1048576,13,FALSE)</f>
        <v>4.82</v>
      </c>
      <c r="G32" s="55" t="str">
        <f>VLOOKUP(Table_for_new_list_price[[#This Row],[ItemCode]],[1]sheet1!$1:$1048576,12,FALSE)</f>
        <v>10</v>
      </c>
      <c r="H32" s="101">
        <f>VLOOKUP(Table_for_new_list_price[[#This Row],[ItemCode]],[1]sheet1!$1:$1048576,8,FALSE)</f>
        <v>254.23</v>
      </c>
      <c r="I32" s="51">
        <f>VLOOKUP(Table_for_new_list_price[[#This Row],[Product Line]],'EDA SHEET'!$C$10:$D$57,2,FALSE)</f>
        <v>0.34699999999999998</v>
      </c>
      <c r="J32" s="53">
        <f t="shared" si="0"/>
        <v>88.217809999999986</v>
      </c>
      <c r="K32" s="1" t="str">
        <f>VLOOKUP(Table_for_new_list_price[[#This Row],[ItemCode]],[1]sheet1!$1:$1048576,11,FALSE)</f>
        <v>Italy</v>
      </c>
    </row>
    <row r="33" spans="1:11" hidden="1" x14ac:dyDescent="0.3">
      <c r="A33" t="s">
        <v>1055</v>
      </c>
      <c r="B33" t="str">
        <f>VLOOKUP(Table_for_new_list_price[[#This Row],[ItemCode]],[1]sheet1!$1:$1048576,4,FALSE)</f>
        <v>LOW LEAD BRASS BALL VALVE IPS</v>
      </c>
      <c r="C33" t="str">
        <f>VLOOKUP(Table_for_new_list_price[[#This Row],[ItemCode]],[1]sheet1!$1:$1048576,5,FALSE)</f>
        <v>670779703282</v>
      </c>
      <c r="D33" t="str">
        <f>VLOOKUP(Table_for_new_list_price[[#This Row],[ItemCode]],[1]sheet1!$1:$1048576,6,FALSE)</f>
        <v>ABCI</v>
      </c>
      <c r="E33" s="54" t="str">
        <f>VLOOKUP(Table_for_new_list_price[[#This Row],[ItemCode]],[1]sheet1!$1:$1048576,7,FALSE)</f>
        <v>BRASS AB</v>
      </c>
      <c r="F33" s="54" t="str">
        <f>VLOOKUP(Table_for_new_list_price[[#This Row],[ItemCode]],[1]sheet1!$1:$1048576,13,FALSE)</f>
        <v>9.78</v>
      </c>
      <c r="G33" s="55" t="str">
        <f>VLOOKUP(Table_for_new_list_price[[#This Row],[ItemCode]],[1]sheet1!$1:$1048576,12,FALSE)</f>
        <v>6</v>
      </c>
      <c r="H33" s="101">
        <f>VLOOKUP(Table_for_new_list_price[[#This Row],[ItemCode]],[1]sheet1!$1:$1048576,8,FALSE)</f>
        <v>513.39</v>
      </c>
      <c r="I33" s="51">
        <f>VLOOKUP(Table_for_new_list_price[[#This Row],[Product Line]],'EDA SHEET'!$C$10:$D$57,2,FALSE)</f>
        <v>0.34699999999999998</v>
      </c>
      <c r="J33" s="53">
        <f t="shared" si="0"/>
        <v>178.14632999999998</v>
      </c>
      <c r="K33" s="1" t="str">
        <f>VLOOKUP(Table_for_new_list_price[[#This Row],[ItemCode]],[1]sheet1!$1:$1048576,11,FALSE)</f>
        <v>Italy</v>
      </c>
    </row>
    <row r="34" spans="1:11" hidden="1" x14ac:dyDescent="0.3">
      <c r="A34" t="s">
        <v>1056</v>
      </c>
      <c r="B34" t="str">
        <f>VLOOKUP(Table_for_new_list_price[[#This Row],[ItemCode]],[1]sheet1!$1:$1048576,4,FALSE)</f>
        <v>LOW LEAD BRASS BALL VALVE IPS</v>
      </c>
      <c r="C34" t="str">
        <f>VLOOKUP(Table_for_new_list_price[[#This Row],[ItemCode]],[1]sheet1!$1:$1048576,5,FALSE)</f>
        <v>670779703299</v>
      </c>
      <c r="D34" t="str">
        <f>VLOOKUP(Table_for_new_list_price[[#This Row],[ItemCode]],[1]sheet1!$1:$1048576,6,FALSE)</f>
        <v>ABCI</v>
      </c>
      <c r="E34" s="54" t="str">
        <f>VLOOKUP(Table_for_new_list_price[[#This Row],[ItemCode]],[1]sheet1!$1:$1048576,7,FALSE)</f>
        <v>BRASS AB</v>
      </c>
      <c r="F34" s="54" t="str">
        <f>VLOOKUP(Table_for_new_list_price[[#This Row],[ItemCode]],[1]sheet1!$1:$1048576,13,FALSE)</f>
        <v>13.92</v>
      </c>
      <c r="G34" s="55" t="str">
        <f>VLOOKUP(Table_for_new_list_price[[#This Row],[ItemCode]],[1]sheet1!$1:$1048576,12,FALSE)</f>
        <v>4</v>
      </c>
      <c r="H34" s="101">
        <f>VLOOKUP(Table_for_new_list_price[[#This Row],[ItemCode]],[1]sheet1!$1:$1048576,8,FALSE)</f>
        <v>763.48</v>
      </c>
      <c r="I34" s="51">
        <f>VLOOKUP(Table_for_new_list_price[[#This Row],[Product Line]],'EDA SHEET'!$C$10:$D$57,2,FALSE)</f>
        <v>0.34699999999999998</v>
      </c>
      <c r="J34" s="53">
        <f t="shared" si="0"/>
        <v>264.92755999999997</v>
      </c>
      <c r="K34" s="1" t="str">
        <f>VLOOKUP(Table_for_new_list_price[[#This Row],[ItemCode]],[1]sheet1!$1:$1048576,11,FALSE)</f>
        <v>Italy</v>
      </c>
    </row>
    <row r="35" spans="1:11" hidden="1" x14ac:dyDescent="0.3">
      <c r="A35" t="s">
        <v>1057</v>
      </c>
      <c r="B35" t="str">
        <f>VLOOKUP(Table_for_new_list_price[[#This Row],[ItemCode]],[1]sheet1!$1:$1048576,4,FALSE)</f>
        <v>LOW LEAD BRASS BALL VALVE IPS</v>
      </c>
      <c r="C35" t="str">
        <f>VLOOKUP(Table_for_new_list_price[[#This Row],[ItemCode]],[1]sheet1!$1:$1048576,5,FALSE)</f>
        <v>670779454054</v>
      </c>
      <c r="D35" t="str">
        <f>VLOOKUP(Table_for_new_list_price[[#This Row],[ItemCode]],[1]sheet1!$1:$1048576,6,FALSE)</f>
        <v>ABCI</v>
      </c>
      <c r="E35" s="54" t="str">
        <f>VLOOKUP(Table_for_new_list_price[[#This Row],[ItemCode]],[1]sheet1!$1:$1048576,7,FALSE)</f>
        <v>BRASS AB</v>
      </c>
      <c r="F35" s="54" t="str">
        <f>VLOOKUP(Table_for_new_list_price[[#This Row],[ItemCode]],[1]sheet1!$1:$1048576,13,FALSE)</f>
        <v>0.86</v>
      </c>
      <c r="G35" s="55" t="str">
        <f>VLOOKUP(Table_for_new_list_price[[#This Row],[ItemCode]],[1]sheet1!$1:$1048576,12,FALSE)</f>
        <v>60</v>
      </c>
      <c r="H35" s="101">
        <f>VLOOKUP(Table_for_new_list_price[[#This Row],[ItemCode]],[1]sheet1!$1:$1048576,8,FALSE)</f>
        <v>47.58</v>
      </c>
      <c r="I35" s="51">
        <f>VLOOKUP(Table_for_new_list_price[[#This Row],[Product Line]],'EDA SHEET'!$C$10:$D$57,2,FALSE)</f>
        <v>0.34699999999999998</v>
      </c>
      <c r="J35" s="53">
        <f t="shared" si="0"/>
        <v>16.510259999999999</v>
      </c>
      <c r="K35" s="1" t="str">
        <f>VLOOKUP(Table_for_new_list_price[[#This Row],[ItemCode]],[1]sheet1!$1:$1048576,11,FALSE)</f>
        <v>Italy</v>
      </c>
    </row>
    <row r="36" spans="1:11" hidden="1" x14ac:dyDescent="0.3">
      <c r="A36" t="s">
        <v>1058</v>
      </c>
      <c r="B36" t="str">
        <f>VLOOKUP(Table_for_new_list_price[[#This Row],[ItemCode]],[1]sheet1!$1:$1048576,4,FALSE)</f>
        <v>LOW LEAD BRASS BALL VALVE IPS</v>
      </c>
      <c r="C36" t="str">
        <f>VLOOKUP(Table_for_new_list_price[[#This Row],[ItemCode]],[1]sheet1!$1:$1048576,5,FALSE)</f>
        <v>670779454030</v>
      </c>
      <c r="D36" t="str">
        <f>VLOOKUP(Table_for_new_list_price[[#This Row],[ItemCode]],[1]sheet1!$1:$1048576,6,FALSE)</f>
        <v>ABCI</v>
      </c>
      <c r="E36" s="54" t="str">
        <f>VLOOKUP(Table_for_new_list_price[[#This Row],[ItemCode]],[1]sheet1!$1:$1048576,7,FALSE)</f>
        <v>BRASS AB</v>
      </c>
      <c r="F36" s="54" t="str">
        <f>VLOOKUP(Table_for_new_list_price[[#This Row],[ItemCode]],[1]sheet1!$1:$1048576,13,FALSE)</f>
        <v>0.32</v>
      </c>
      <c r="G36" s="55" t="str">
        <f>VLOOKUP(Table_for_new_list_price[[#This Row],[ItemCode]],[1]sheet1!$1:$1048576,12,FALSE)</f>
        <v>80</v>
      </c>
      <c r="H36" s="101">
        <f>VLOOKUP(Table_for_new_list_price[[#This Row],[ItemCode]],[1]sheet1!$1:$1048576,8,FALSE)</f>
        <v>32.19</v>
      </c>
      <c r="I36" s="51">
        <f>VLOOKUP(Table_for_new_list_price[[#This Row],[Product Line]],'EDA SHEET'!$C$10:$D$57,2,FALSE)</f>
        <v>0.34699999999999998</v>
      </c>
      <c r="J36" s="53">
        <f t="shared" si="0"/>
        <v>11.169929999999999</v>
      </c>
      <c r="K36" s="1" t="str">
        <f>VLOOKUP(Table_for_new_list_price[[#This Row],[ItemCode]],[1]sheet1!$1:$1048576,11,FALSE)</f>
        <v>Italy</v>
      </c>
    </row>
    <row r="37" spans="1:11" hidden="1" x14ac:dyDescent="0.3">
      <c r="A37" t="s">
        <v>1059</v>
      </c>
      <c r="B37" t="str">
        <f>VLOOKUP(Table_for_new_list_price[[#This Row],[ItemCode]],[1]sheet1!$1:$1048576,4,FALSE)</f>
        <v>LOW LEAD BRASS BALL VALVE IPS</v>
      </c>
      <c r="C37" t="str">
        <f>VLOOKUP(Table_for_new_list_price[[#This Row],[ItemCode]],[1]sheet1!$1:$1048576,5,FALSE)</f>
        <v>670779703305</v>
      </c>
      <c r="D37" t="str">
        <f>VLOOKUP(Table_for_new_list_price[[#This Row],[ItemCode]],[1]sheet1!$1:$1048576,6,FALSE)</f>
        <v>ABCI</v>
      </c>
      <c r="E37" s="54" t="str">
        <f>VLOOKUP(Table_for_new_list_price[[#This Row],[ItemCode]],[1]sheet1!$1:$1048576,7,FALSE)</f>
        <v>BRASS AB</v>
      </c>
      <c r="F37" s="54" t="str">
        <f>VLOOKUP(Table_for_new_list_price[[#This Row],[ItemCode]],[1]sheet1!$1:$1048576,13,FALSE)</f>
        <v>20.40</v>
      </c>
      <c r="G37" s="55" t="str">
        <f>VLOOKUP(Table_for_new_list_price[[#This Row],[ItemCode]],[1]sheet1!$1:$1048576,12,FALSE)</f>
        <v>2</v>
      </c>
      <c r="H37" s="101">
        <f>VLOOKUP(Table_for_new_list_price[[#This Row],[ItemCode]],[1]sheet1!$1:$1048576,8,FALSE)</f>
        <v>1481.62</v>
      </c>
      <c r="I37" s="51">
        <f>VLOOKUP(Table_for_new_list_price[[#This Row],[Product Line]],'EDA SHEET'!$C$10:$D$57,2,FALSE)</f>
        <v>0.34699999999999998</v>
      </c>
      <c r="J37" s="53">
        <f t="shared" si="0"/>
        <v>514.12213999999994</v>
      </c>
      <c r="K37" s="1" t="str">
        <f>VLOOKUP(Table_for_new_list_price[[#This Row],[ItemCode]],[1]sheet1!$1:$1048576,11,FALSE)</f>
        <v>Italy</v>
      </c>
    </row>
    <row r="38" spans="1:11" hidden="1" x14ac:dyDescent="0.3">
      <c r="A38" t="s">
        <v>1130</v>
      </c>
      <c r="B38" t="str">
        <f>VLOOKUP(Table_for_new_list_price[[#This Row],[ItemCode]],[1]sheet1!$1:$1048576,4,FALSE)</f>
        <v>LOW LEAD BALL CXC</v>
      </c>
      <c r="C38" t="str">
        <f>VLOOKUP(Table_for_new_list_price[[#This Row],[ItemCode]],[1]sheet1!$1:$1048576,5,FALSE)</f>
        <v>670779451060</v>
      </c>
      <c r="D38" t="str">
        <f>VLOOKUP(Table_for_new_list_price[[#This Row],[ItemCode]],[1]sheet1!$1:$1048576,6,FALSE)</f>
        <v>ABCI</v>
      </c>
      <c r="E38" s="54" t="str">
        <f>VLOOKUP(Table_for_new_list_price[[#This Row],[ItemCode]],[1]sheet1!$1:$1048576,7,FALSE)</f>
        <v>BRASS AB</v>
      </c>
      <c r="F38" s="54" t="str">
        <f>VLOOKUP(Table_for_new_list_price[[#This Row],[ItemCode]],[1]sheet1!$1:$1048576,13,FALSE)</f>
        <v>1.24</v>
      </c>
      <c r="G38" s="55" t="str">
        <f>VLOOKUP(Table_for_new_list_price[[#This Row],[ItemCode]],[1]sheet1!$1:$1048576,12,FALSE)</f>
        <v>45</v>
      </c>
      <c r="H38" s="101">
        <f>VLOOKUP(Table_for_new_list_price[[#This Row],[ItemCode]],[1]sheet1!$1:$1048576,8,FALSE)</f>
        <v>72</v>
      </c>
      <c r="I38" s="51">
        <f>VLOOKUP(Table_for_new_list_price[[#This Row],[Product Line]],'EDA SHEET'!$C$10:$D$57,2,FALSE)</f>
        <v>0.34699999999999998</v>
      </c>
      <c r="J38" s="53">
        <f t="shared" si="0"/>
        <v>24.983999999999998</v>
      </c>
      <c r="K38" s="1" t="str">
        <f>VLOOKUP(Table_for_new_list_price[[#This Row],[ItemCode]],[1]sheet1!$1:$1048576,11,FALSE)</f>
        <v>Italy</v>
      </c>
    </row>
    <row r="39" spans="1:11" hidden="1" x14ac:dyDescent="0.3">
      <c r="A39" t="s">
        <v>1131</v>
      </c>
      <c r="B39" t="str">
        <f>VLOOKUP(Table_for_new_list_price[[#This Row],[ItemCode]],[1]sheet1!$1:$1048576,4,FALSE)</f>
        <v>LOW LEAD BALL CXC</v>
      </c>
      <c r="C39" t="str">
        <f>VLOOKUP(Table_for_new_list_price[[#This Row],[ItemCode]],[1]sheet1!$1:$1048576,5,FALSE)</f>
        <v>670779451084</v>
      </c>
      <c r="D39" t="str">
        <f>VLOOKUP(Table_for_new_list_price[[#This Row],[ItemCode]],[1]sheet1!$1:$1048576,6,FALSE)</f>
        <v>ABCI</v>
      </c>
      <c r="E39" s="54" t="str">
        <f>VLOOKUP(Table_for_new_list_price[[#This Row],[ItemCode]],[1]sheet1!$1:$1048576,7,FALSE)</f>
        <v>BRASS AB</v>
      </c>
      <c r="F39" s="54" t="str">
        <f>VLOOKUP(Table_for_new_list_price[[#This Row],[ItemCode]],[1]sheet1!$1:$1048576,13,FALSE)</f>
        <v>3.2</v>
      </c>
      <c r="G39" s="55" t="str">
        <f>VLOOKUP(Table_for_new_list_price[[#This Row],[ItemCode]],[1]sheet1!$1:$1048576,12,FALSE)</f>
        <v>15</v>
      </c>
      <c r="H39" s="101">
        <f>VLOOKUP(Table_for_new_list_price[[#This Row],[ItemCode]],[1]sheet1!$1:$1048576,8,FALSE)</f>
        <v>169.04</v>
      </c>
      <c r="I39" s="51">
        <f>VLOOKUP(Table_for_new_list_price[[#This Row],[Product Line]],'EDA SHEET'!$C$10:$D$57,2,FALSE)</f>
        <v>0.34699999999999998</v>
      </c>
      <c r="J39" s="53">
        <f t="shared" si="0"/>
        <v>58.656879999999994</v>
      </c>
      <c r="K39" s="1" t="str">
        <f>VLOOKUP(Table_for_new_list_price[[#This Row],[ItemCode]],[1]sheet1!$1:$1048576,11,FALSE)</f>
        <v>Italy</v>
      </c>
    </row>
    <row r="40" spans="1:11" hidden="1" x14ac:dyDescent="0.3">
      <c r="A40" t="s">
        <v>1132</v>
      </c>
      <c r="B40" t="str">
        <f>VLOOKUP(Table_for_new_list_price[[#This Row],[ItemCode]],[1]sheet1!$1:$1048576,4,FALSE)</f>
        <v>LOW LEAD BALL CXC</v>
      </c>
      <c r="C40" t="str">
        <f>VLOOKUP(Table_for_new_list_price[[#This Row],[ItemCode]],[1]sheet1!$1:$1048576,5,FALSE)</f>
        <v>670779451077</v>
      </c>
      <c r="D40" t="str">
        <f>VLOOKUP(Table_for_new_list_price[[#This Row],[ItemCode]],[1]sheet1!$1:$1048576,6,FALSE)</f>
        <v>ABCI</v>
      </c>
      <c r="E40" s="54" t="str">
        <f>VLOOKUP(Table_for_new_list_price[[#This Row],[ItemCode]],[1]sheet1!$1:$1048576,7,FALSE)</f>
        <v>BRASS AB</v>
      </c>
      <c r="F40" s="54" t="str">
        <f>VLOOKUP(Table_for_new_list_price[[#This Row],[ItemCode]],[1]sheet1!$1:$1048576,13,FALSE)</f>
        <v>2.04</v>
      </c>
      <c r="G40" s="55" t="str">
        <f>VLOOKUP(Table_for_new_list_price[[#This Row],[ItemCode]],[1]sheet1!$1:$1048576,12,FALSE)</f>
        <v>30</v>
      </c>
      <c r="H40" s="101">
        <f>VLOOKUP(Table_for_new_list_price[[#This Row],[ItemCode]],[1]sheet1!$1:$1048576,8,FALSE)</f>
        <v>106.51</v>
      </c>
      <c r="I40" s="51">
        <f>VLOOKUP(Table_for_new_list_price[[#This Row],[Product Line]],'EDA SHEET'!$C$10:$D$57,2,FALSE)</f>
        <v>0.34699999999999998</v>
      </c>
      <c r="J40" s="53">
        <f t="shared" si="0"/>
        <v>36.958970000000001</v>
      </c>
      <c r="K40" s="1" t="str">
        <f>VLOOKUP(Table_for_new_list_price[[#This Row],[ItemCode]],[1]sheet1!$1:$1048576,11,FALSE)</f>
        <v>Italy</v>
      </c>
    </row>
    <row r="41" spans="1:11" hidden="1" x14ac:dyDescent="0.3">
      <c r="A41" t="s">
        <v>1133</v>
      </c>
      <c r="B41" t="str">
        <f>VLOOKUP(Table_for_new_list_price[[#This Row],[ItemCode]],[1]sheet1!$1:$1048576,4,FALSE)</f>
        <v>LOW LEAD BALL CXC</v>
      </c>
      <c r="C41" t="str">
        <f>VLOOKUP(Table_for_new_list_price[[#This Row],[ItemCode]],[1]sheet1!$1:$1048576,5,FALSE)</f>
        <v>670779451046</v>
      </c>
      <c r="D41" t="str">
        <f>VLOOKUP(Table_for_new_list_price[[#This Row],[ItemCode]],[1]sheet1!$1:$1048576,6,FALSE)</f>
        <v>ABCI</v>
      </c>
      <c r="E41" s="54" t="str">
        <f>VLOOKUP(Table_for_new_list_price[[#This Row],[ItemCode]],[1]sheet1!$1:$1048576,7,FALSE)</f>
        <v>BRASS AB</v>
      </c>
      <c r="F41" s="54" t="str">
        <f>VLOOKUP(Table_for_new_list_price[[#This Row],[ItemCode]],[1]sheet1!$1:$1048576,13,FALSE)</f>
        <v>0.58</v>
      </c>
      <c r="G41" s="55" t="str">
        <f>VLOOKUP(Table_for_new_list_price[[#This Row],[ItemCode]],[1]sheet1!$1:$1048576,12,FALSE)</f>
        <v>80</v>
      </c>
      <c r="H41" s="101">
        <f>VLOOKUP(Table_for_new_list_price[[#This Row],[ItemCode]],[1]sheet1!$1:$1048576,8,FALSE)</f>
        <v>32.19</v>
      </c>
      <c r="I41" s="51">
        <f>VLOOKUP(Table_for_new_list_price[[#This Row],[Product Line]],'EDA SHEET'!$C$10:$D$57,2,FALSE)</f>
        <v>0.34699999999999998</v>
      </c>
      <c r="J41" s="53">
        <f t="shared" si="0"/>
        <v>11.169929999999999</v>
      </c>
      <c r="K41" s="1" t="str">
        <f>VLOOKUP(Table_for_new_list_price[[#This Row],[ItemCode]],[1]sheet1!$1:$1048576,11,FALSE)</f>
        <v>Italy</v>
      </c>
    </row>
    <row r="42" spans="1:11" hidden="1" x14ac:dyDescent="0.3">
      <c r="A42" t="s">
        <v>1134</v>
      </c>
      <c r="B42" t="str">
        <f>VLOOKUP(Table_for_new_list_price[[#This Row],[ItemCode]],[1]sheet1!$1:$1048576,4,FALSE)</f>
        <v>LOW LEAD BALL CXC</v>
      </c>
      <c r="C42" t="str">
        <f>VLOOKUP(Table_for_new_list_price[[#This Row],[ItemCode]],[1]sheet1!$1:$1048576,5,FALSE)</f>
        <v>670779451206</v>
      </c>
      <c r="D42" t="str">
        <f>VLOOKUP(Table_for_new_list_price[[#This Row],[ItemCode]],[1]sheet1!$1:$1048576,6,FALSE)</f>
        <v>ABCI</v>
      </c>
      <c r="E42" s="54" t="str">
        <f>VLOOKUP(Table_for_new_list_price[[#This Row],[ItemCode]],[1]sheet1!$1:$1048576,7,FALSE)</f>
        <v>BRASS AB</v>
      </c>
      <c r="F42" s="54" t="str">
        <f>VLOOKUP(Table_for_new_list_price[[#This Row],[ItemCode]],[1]sheet1!$1:$1048576,13,FALSE)</f>
        <v>4.74</v>
      </c>
      <c r="G42" s="55" t="str">
        <f>VLOOKUP(Table_for_new_list_price[[#This Row],[ItemCode]],[1]sheet1!$1:$1048576,12,FALSE)</f>
        <v>10</v>
      </c>
      <c r="H42" s="101">
        <f>VLOOKUP(Table_for_new_list_price[[#This Row],[ItemCode]],[1]sheet1!$1:$1048576,8,FALSE)</f>
        <v>254.23</v>
      </c>
      <c r="I42" s="51">
        <f>VLOOKUP(Table_for_new_list_price[[#This Row],[Product Line]],'EDA SHEET'!$C$10:$D$57,2,FALSE)</f>
        <v>0.34699999999999998</v>
      </c>
      <c r="J42" s="53">
        <f t="shared" si="0"/>
        <v>88.217809999999986</v>
      </c>
      <c r="K42" s="1" t="str">
        <f>VLOOKUP(Table_for_new_list_price[[#This Row],[ItemCode]],[1]sheet1!$1:$1048576,11,FALSE)</f>
        <v>Italy</v>
      </c>
    </row>
    <row r="43" spans="1:11" hidden="1" x14ac:dyDescent="0.3">
      <c r="A43" t="s">
        <v>1135</v>
      </c>
      <c r="B43" t="str">
        <f>VLOOKUP(Table_for_new_list_price[[#This Row],[ItemCode]],[1]sheet1!$1:$1048576,4,FALSE)</f>
        <v>LOW LEAD BALL CXC</v>
      </c>
      <c r="C43" t="str">
        <f>VLOOKUP(Table_for_new_list_price[[#This Row],[ItemCode]],[1]sheet1!$1:$1048576,5,FALSE)</f>
        <v>670779703312</v>
      </c>
      <c r="D43" t="str">
        <f>VLOOKUP(Table_for_new_list_price[[#This Row],[ItemCode]],[1]sheet1!$1:$1048576,6,FALSE)</f>
        <v>ABCI</v>
      </c>
      <c r="E43" s="54" t="str">
        <f>VLOOKUP(Table_for_new_list_price[[#This Row],[ItemCode]],[1]sheet1!$1:$1048576,7,FALSE)</f>
        <v>BRASS AB</v>
      </c>
      <c r="F43" s="54" t="str">
        <f>VLOOKUP(Table_for_new_list_price[[#This Row],[ItemCode]],[1]sheet1!$1:$1048576,13,FALSE)</f>
        <v>9</v>
      </c>
      <c r="G43" s="55" t="str">
        <f>VLOOKUP(Table_for_new_list_price[[#This Row],[ItemCode]],[1]sheet1!$1:$1048576,12,FALSE)</f>
        <v>6</v>
      </c>
      <c r="H43" s="101">
        <f>VLOOKUP(Table_for_new_list_price[[#This Row],[ItemCode]],[1]sheet1!$1:$1048576,8,FALSE)</f>
        <v>513.39</v>
      </c>
      <c r="I43" s="51">
        <f>VLOOKUP(Table_for_new_list_price[[#This Row],[Product Line]],'EDA SHEET'!$C$10:$D$57,2,FALSE)</f>
        <v>0.34699999999999998</v>
      </c>
      <c r="J43" s="53">
        <f t="shared" si="0"/>
        <v>178.14632999999998</v>
      </c>
      <c r="K43" s="1" t="str">
        <f>VLOOKUP(Table_for_new_list_price[[#This Row],[ItemCode]],[1]sheet1!$1:$1048576,11,FALSE)</f>
        <v>Italy</v>
      </c>
    </row>
    <row r="44" spans="1:11" hidden="1" x14ac:dyDescent="0.3">
      <c r="A44" t="s">
        <v>1136</v>
      </c>
      <c r="B44" t="str">
        <f>VLOOKUP(Table_for_new_list_price[[#This Row],[ItemCode]],[1]sheet1!$1:$1048576,4,FALSE)</f>
        <v>LOW LEAD BALL CXC</v>
      </c>
      <c r="C44" t="str">
        <f>VLOOKUP(Table_for_new_list_price[[#This Row],[ItemCode]],[1]sheet1!$1:$1048576,5,FALSE)</f>
        <v>670779703329</v>
      </c>
      <c r="D44" t="str">
        <f>VLOOKUP(Table_for_new_list_price[[#This Row],[ItemCode]],[1]sheet1!$1:$1048576,6,FALSE)</f>
        <v>ABCI</v>
      </c>
      <c r="E44" s="54" t="str">
        <f>VLOOKUP(Table_for_new_list_price[[#This Row],[ItemCode]],[1]sheet1!$1:$1048576,7,FALSE)</f>
        <v>BRASS AB</v>
      </c>
      <c r="F44" s="54" t="str">
        <f>VLOOKUP(Table_for_new_list_price[[#This Row],[ItemCode]],[1]sheet1!$1:$1048576,13,FALSE)</f>
        <v>13.46</v>
      </c>
      <c r="G44" s="55" t="str">
        <f>VLOOKUP(Table_for_new_list_price[[#This Row],[ItemCode]],[1]sheet1!$1:$1048576,12,FALSE)</f>
        <v>4</v>
      </c>
      <c r="H44" s="101">
        <f>VLOOKUP(Table_for_new_list_price[[#This Row],[ItemCode]],[1]sheet1!$1:$1048576,8,FALSE)</f>
        <v>763.48</v>
      </c>
      <c r="I44" s="51">
        <f>VLOOKUP(Table_for_new_list_price[[#This Row],[Product Line]],'EDA SHEET'!$C$10:$D$57,2,FALSE)</f>
        <v>0.34699999999999998</v>
      </c>
      <c r="J44" s="53">
        <f t="shared" si="0"/>
        <v>264.92755999999997</v>
      </c>
      <c r="K44" s="1" t="str">
        <f>VLOOKUP(Table_for_new_list_price[[#This Row],[ItemCode]],[1]sheet1!$1:$1048576,11,FALSE)</f>
        <v>Italy</v>
      </c>
    </row>
    <row r="45" spans="1:11" hidden="1" x14ac:dyDescent="0.3">
      <c r="A45" t="s">
        <v>1137</v>
      </c>
      <c r="B45" t="str">
        <f>VLOOKUP(Table_for_new_list_price[[#This Row],[ItemCode]],[1]sheet1!$1:$1048576,4,FALSE)</f>
        <v>LOW LEAD BALL CXC</v>
      </c>
      <c r="C45" t="str">
        <f>VLOOKUP(Table_for_new_list_price[[#This Row],[ItemCode]],[1]sheet1!$1:$1048576,5,FALSE)</f>
        <v>670779451053</v>
      </c>
      <c r="D45" t="str">
        <f>VLOOKUP(Table_for_new_list_price[[#This Row],[ItemCode]],[1]sheet1!$1:$1048576,6,FALSE)</f>
        <v>ABCI</v>
      </c>
      <c r="E45" s="54" t="str">
        <f>VLOOKUP(Table_for_new_list_price[[#This Row],[ItemCode]],[1]sheet1!$1:$1048576,7,FALSE)</f>
        <v>BRASS AB</v>
      </c>
      <c r="F45" s="54" t="str">
        <f>VLOOKUP(Table_for_new_list_price[[#This Row],[ItemCode]],[1]sheet1!$1:$1048576,13,FALSE)</f>
        <v>0.8</v>
      </c>
      <c r="G45" s="55" t="str">
        <f>VLOOKUP(Table_for_new_list_price[[#This Row],[ItemCode]],[1]sheet1!$1:$1048576,12,FALSE)</f>
        <v>60</v>
      </c>
      <c r="H45" s="101">
        <f>VLOOKUP(Table_for_new_list_price[[#This Row],[ItemCode]],[1]sheet1!$1:$1048576,8,FALSE)</f>
        <v>47.58</v>
      </c>
      <c r="I45" s="51">
        <f>VLOOKUP(Table_for_new_list_price[[#This Row],[Product Line]],'EDA SHEET'!$C$10:$D$57,2,FALSE)</f>
        <v>0.34699999999999998</v>
      </c>
      <c r="J45" s="53">
        <f t="shared" si="0"/>
        <v>16.510259999999999</v>
      </c>
      <c r="K45" s="1" t="str">
        <f>VLOOKUP(Table_for_new_list_price[[#This Row],[ItemCode]],[1]sheet1!$1:$1048576,11,FALSE)</f>
        <v>Italy</v>
      </c>
    </row>
    <row r="46" spans="1:11" hidden="1" x14ac:dyDescent="0.3">
      <c r="A46" t="s">
        <v>1188</v>
      </c>
      <c r="B46" t="str">
        <f>VLOOKUP(Table_for_new_list_price[[#This Row],[ItemCode]],[1]sheet1!$1:$1048576,4,FALSE)</f>
        <v>LOW LEAD BRASS F/PORT C/W DRN</v>
      </c>
      <c r="C46" t="str">
        <f>VLOOKUP(Table_for_new_list_price[[#This Row],[ItemCode]],[1]sheet1!$1:$1048576,5,FALSE)</f>
        <v>670779708980</v>
      </c>
      <c r="D46" t="str">
        <f>VLOOKUP(Table_for_new_list_price[[#This Row],[ItemCode]],[1]sheet1!$1:$1048576,6,FALSE)</f>
        <v>ABCI</v>
      </c>
      <c r="E46" s="54" t="str">
        <f>VLOOKUP(Table_for_new_list_price[[#This Row],[ItemCode]],[1]sheet1!$1:$1048576,7,FALSE)</f>
        <v>BRASS AB</v>
      </c>
      <c r="F46" s="54" t="str">
        <f>VLOOKUP(Table_for_new_list_price[[#This Row],[ItemCode]],[1]sheet1!$1:$1048576,13,FALSE)</f>
        <v>1.06</v>
      </c>
      <c r="G46" s="55" t="str">
        <f>VLOOKUP(Table_for_new_list_price[[#This Row],[ItemCode]],[1]sheet1!$1:$1048576,12,FALSE)</f>
        <v>45</v>
      </c>
      <c r="H46" s="101">
        <f>VLOOKUP(Table_for_new_list_price[[#This Row],[ItemCode]],[1]sheet1!$1:$1048576,8,FALSE)</f>
        <v>114.79</v>
      </c>
      <c r="I46" s="51">
        <f>VLOOKUP(Table_for_new_list_price[[#This Row],[Product Line]],'EDA SHEET'!$C$10:$D$57,2,FALSE)</f>
        <v>0.34699999999999998</v>
      </c>
      <c r="J46" s="53">
        <f t="shared" si="0"/>
        <v>39.832129999999999</v>
      </c>
      <c r="K46" s="1" t="str">
        <f>VLOOKUP(Table_for_new_list_price[[#This Row],[ItemCode]],[1]sheet1!$1:$1048576,11,FALSE)</f>
        <v>China</v>
      </c>
    </row>
    <row r="47" spans="1:11" hidden="1" x14ac:dyDescent="0.3">
      <c r="A47" t="s">
        <v>1189</v>
      </c>
      <c r="B47" t="str">
        <f>VLOOKUP(Table_for_new_list_price[[#This Row],[ItemCode]],[1]sheet1!$1:$1048576,4,FALSE)</f>
        <v>LOW LEAD BRASS F/PORT C/W DRN</v>
      </c>
      <c r="C47" t="str">
        <f>VLOOKUP(Table_for_new_list_price[[#This Row],[ItemCode]],[1]sheet1!$1:$1048576,5,FALSE)</f>
        <v>670779708966</v>
      </c>
      <c r="D47" t="str">
        <f>VLOOKUP(Table_for_new_list_price[[#This Row],[ItemCode]],[1]sheet1!$1:$1048576,6,FALSE)</f>
        <v>ABCI</v>
      </c>
      <c r="E47" s="54" t="str">
        <f>VLOOKUP(Table_for_new_list_price[[#This Row],[ItemCode]],[1]sheet1!$1:$1048576,7,FALSE)</f>
        <v>BRASS AB</v>
      </c>
      <c r="F47" s="54" t="str">
        <f>VLOOKUP(Table_for_new_list_price[[#This Row],[ItemCode]],[1]sheet1!$1:$1048576,13,FALSE)</f>
        <v>0.48</v>
      </c>
      <c r="G47" s="55" t="str">
        <f>VLOOKUP(Table_for_new_list_price[[#This Row],[ItemCode]],[1]sheet1!$1:$1048576,12,FALSE)</f>
        <v>80</v>
      </c>
      <c r="H47" s="101">
        <f>VLOOKUP(Table_for_new_list_price[[#This Row],[ItemCode]],[1]sheet1!$1:$1048576,8,FALSE)</f>
        <v>55.85</v>
      </c>
      <c r="I47" s="51">
        <f>VLOOKUP(Table_for_new_list_price[[#This Row],[Product Line]],'EDA SHEET'!$C$10:$D$57,2,FALSE)</f>
        <v>0.34699999999999998</v>
      </c>
      <c r="J47" s="53">
        <f t="shared" si="0"/>
        <v>19.379949999999997</v>
      </c>
      <c r="K47" s="1" t="str">
        <f>VLOOKUP(Table_for_new_list_price[[#This Row],[ItemCode]],[1]sheet1!$1:$1048576,11,FALSE)</f>
        <v>China</v>
      </c>
    </row>
    <row r="48" spans="1:11" hidden="1" x14ac:dyDescent="0.3">
      <c r="A48" t="s">
        <v>1190</v>
      </c>
      <c r="B48" t="str">
        <f>VLOOKUP(Table_for_new_list_price[[#This Row],[ItemCode]],[1]sheet1!$1:$1048576,4,FALSE)</f>
        <v>LOW LEAD BRASS F/PORT C/W DRN</v>
      </c>
      <c r="C48" t="str">
        <f>VLOOKUP(Table_for_new_list_price[[#This Row],[ItemCode]],[1]sheet1!$1:$1048576,5,FALSE)</f>
        <v>670779708973</v>
      </c>
      <c r="D48" t="str">
        <f>VLOOKUP(Table_for_new_list_price[[#This Row],[ItemCode]],[1]sheet1!$1:$1048576,6,FALSE)</f>
        <v>ABCI</v>
      </c>
      <c r="E48" s="54" t="str">
        <f>VLOOKUP(Table_for_new_list_price[[#This Row],[ItemCode]],[1]sheet1!$1:$1048576,7,FALSE)</f>
        <v>BRASS AB</v>
      </c>
      <c r="F48" s="54" t="str">
        <f>VLOOKUP(Table_for_new_list_price[[#This Row],[ItemCode]],[1]sheet1!$1:$1048576,13,FALSE)</f>
        <v>0.64</v>
      </c>
      <c r="G48" s="55" t="str">
        <f>VLOOKUP(Table_for_new_list_price[[#This Row],[ItemCode]],[1]sheet1!$1:$1048576,12,FALSE)</f>
        <v>60</v>
      </c>
      <c r="H48" s="101">
        <f>VLOOKUP(Table_for_new_list_price[[#This Row],[ItemCode]],[1]sheet1!$1:$1048576,8,FALSE)</f>
        <v>79.760000000000005</v>
      </c>
      <c r="I48" s="51">
        <f>VLOOKUP(Table_for_new_list_price[[#This Row],[Product Line]],'EDA SHEET'!$C$10:$D$57,2,FALSE)</f>
        <v>0.34699999999999998</v>
      </c>
      <c r="J48" s="53">
        <f t="shared" si="0"/>
        <v>27.67672</v>
      </c>
      <c r="K48" s="1" t="str">
        <f>VLOOKUP(Table_for_new_list_price[[#This Row],[ItemCode]],[1]sheet1!$1:$1048576,11,FALSE)</f>
        <v>China</v>
      </c>
    </row>
    <row r="49" spans="1:11" hidden="1" x14ac:dyDescent="0.3">
      <c r="A49" t="s">
        <v>1193</v>
      </c>
      <c r="B49" t="str">
        <f>VLOOKUP(Table_for_new_list_price[[#This Row],[ItemCode]],[1]sheet1!$1:$1048576,4,FALSE)</f>
        <v>LOW LEAD DRAINABLE BALL CXC</v>
      </c>
      <c r="C49" t="str">
        <f>VLOOKUP(Table_for_new_list_price[[#This Row],[ItemCode]],[1]sheet1!$1:$1048576,5,FALSE)</f>
        <v>670779417066</v>
      </c>
      <c r="D49" t="str">
        <f>VLOOKUP(Table_for_new_list_price[[#This Row],[ItemCode]],[1]sheet1!$1:$1048576,6,FALSE)</f>
        <v>ABCI</v>
      </c>
      <c r="E49" s="54" t="str">
        <f>VLOOKUP(Table_for_new_list_price[[#This Row],[ItemCode]],[1]sheet1!$1:$1048576,7,FALSE)</f>
        <v>BRASS AB</v>
      </c>
      <c r="F49" s="54" t="str">
        <f>VLOOKUP(Table_for_new_list_price[[#This Row],[ItemCode]],[1]sheet1!$1:$1048576,13,FALSE)</f>
        <v>1</v>
      </c>
      <c r="G49" s="55" t="str">
        <f>VLOOKUP(Table_for_new_list_price[[#This Row],[ItemCode]],[1]sheet1!$1:$1048576,12,FALSE)</f>
        <v>45</v>
      </c>
      <c r="H49" s="101">
        <f>VLOOKUP(Table_for_new_list_price[[#This Row],[ItemCode]],[1]sheet1!$1:$1048576,8,FALSE)</f>
        <v>114.79</v>
      </c>
      <c r="I49" s="51">
        <f>VLOOKUP(Table_for_new_list_price[[#This Row],[Product Line]],'EDA SHEET'!$C$10:$D$57,2,FALSE)</f>
        <v>0.34699999999999998</v>
      </c>
      <c r="J49" s="53">
        <f t="shared" si="0"/>
        <v>39.832129999999999</v>
      </c>
      <c r="K49" s="1" t="str">
        <f>VLOOKUP(Table_for_new_list_price[[#This Row],[ItemCode]],[1]sheet1!$1:$1048576,11,FALSE)</f>
        <v>China</v>
      </c>
    </row>
    <row r="50" spans="1:11" hidden="1" x14ac:dyDescent="0.3">
      <c r="A50" t="s">
        <v>1194</v>
      </c>
      <c r="B50" t="str">
        <f>VLOOKUP(Table_for_new_list_price[[#This Row],[ItemCode]],[1]sheet1!$1:$1048576,4,FALSE)</f>
        <v>LOW LEAD DRAINABLE BALL CXC</v>
      </c>
      <c r="C50" t="str">
        <f>VLOOKUP(Table_for_new_list_price[[#This Row],[ItemCode]],[1]sheet1!$1:$1048576,5,FALSE)</f>
        <v>670779417042</v>
      </c>
      <c r="D50" t="str">
        <f>VLOOKUP(Table_for_new_list_price[[#This Row],[ItemCode]],[1]sheet1!$1:$1048576,6,FALSE)</f>
        <v>ABCI</v>
      </c>
      <c r="E50" s="54" t="str">
        <f>VLOOKUP(Table_for_new_list_price[[#This Row],[ItemCode]],[1]sheet1!$1:$1048576,7,FALSE)</f>
        <v>BRASS AB</v>
      </c>
      <c r="F50" s="54" t="str">
        <f>VLOOKUP(Table_for_new_list_price[[#This Row],[ItemCode]],[1]sheet1!$1:$1048576,13,FALSE)</f>
        <v>0.42</v>
      </c>
      <c r="G50" s="55" t="str">
        <f>VLOOKUP(Table_for_new_list_price[[#This Row],[ItemCode]],[1]sheet1!$1:$1048576,12,FALSE)</f>
        <v>80</v>
      </c>
      <c r="H50" s="101">
        <f>VLOOKUP(Table_for_new_list_price[[#This Row],[ItemCode]],[1]sheet1!$1:$1048576,8,FALSE)</f>
        <v>55.85</v>
      </c>
      <c r="I50" s="51">
        <f>VLOOKUP(Table_for_new_list_price[[#This Row],[Product Line]],'EDA SHEET'!$C$10:$D$57,2,FALSE)</f>
        <v>0.34699999999999998</v>
      </c>
      <c r="J50" s="53">
        <f t="shared" si="0"/>
        <v>19.379949999999997</v>
      </c>
      <c r="K50" s="1" t="str">
        <f>VLOOKUP(Table_for_new_list_price[[#This Row],[ItemCode]],[1]sheet1!$1:$1048576,11,FALSE)</f>
        <v>China</v>
      </c>
    </row>
    <row r="51" spans="1:11" hidden="1" x14ac:dyDescent="0.3">
      <c r="A51" t="s">
        <v>1195</v>
      </c>
      <c r="B51" t="str">
        <f>VLOOKUP(Table_for_new_list_price[[#This Row],[ItemCode]],[1]sheet1!$1:$1048576,4,FALSE)</f>
        <v>LOW LEAD DRAINABLE BALL CXC</v>
      </c>
      <c r="C51" t="str">
        <f>VLOOKUP(Table_for_new_list_price[[#This Row],[ItemCode]],[1]sheet1!$1:$1048576,5,FALSE)</f>
        <v>670779417059</v>
      </c>
      <c r="D51" t="str">
        <f>VLOOKUP(Table_for_new_list_price[[#This Row],[ItemCode]],[1]sheet1!$1:$1048576,6,FALSE)</f>
        <v>ABCI</v>
      </c>
      <c r="E51" s="54" t="str">
        <f>VLOOKUP(Table_for_new_list_price[[#This Row],[ItemCode]],[1]sheet1!$1:$1048576,7,FALSE)</f>
        <v>BRASS AB</v>
      </c>
      <c r="F51" s="54" t="str">
        <f>VLOOKUP(Table_for_new_list_price[[#This Row],[ItemCode]],[1]sheet1!$1:$1048576,13,FALSE)</f>
        <v>0.6</v>
      </c>
      <c r="G51" s="55" t="str">
        <f>VLOOKUP(Table_for_new_list_price[[#This Row],[ItemCode]],[1]sheet1!$1:$1048576,12,FALSE)</f>
        <v>60</v>
      </c>
      <c r="H51" s="101">
        <f>VLOOKUP(Table_for_new_list_price[[#This Row],[ItemCode]],[1]sheet1!$1:$1048576,8,FALSE)</f>
        <v>79.760000000000005</v>
      </c>
      <c r="I51" s="51">
        <f>VLOOKUP(Table_for_new_list_price[[#This Row],[Product Line]],'EDA SHEET'!$C$10:$D$57,2,FALSE)</f>
        <v>0.34699999999999998</v>
      </c>
      <c r="J51" s="53">
        <f t="shared" si="0"/>
        <v>27.67672</v>
      </c>
      <c r="K51" s="1" t="str">
        <f>VLOOKUP(Table_for_new_list_price[[#This Row],[ItemCode]],[1]sheet1!$1:$1048576,11,FALSE)</f>
        <v>China</v>
      </c>
    </row>
    <row r="52" spans="1:11" hidden="1" x14ac:dyDescent="0.3">
      <c r="A52" t="s">
        <v>1204</v>
      </c>
      <c r="B52" t="str">
        <f>VLOOKUP(Table_for_new_list_price[[#This Row],[ItemCode]],[1]sheet1!$1:$1048576,4,FALSE)</f>
        <v>LOW LEAD BRASS FULL PORT BALL</v>
      </c>
      <c r="C52" t="str">
        <f>VLOOKUP(Table_for_new_list_price[[#This Row],[ItemCode]],[1]sheet1!$1:$1048576,5,FALSE)</f>
        <v>670779432069</v>
      </c>
      <c r="D52" t="str">
        <f>VLOOKUP(Table_for_new_list_price[[#This Row],[ItemCode]],[1]sheet1!$1:$1048576,6,FALSE)</f>
        <v>ABCI</v>
      </c>
      <c r="E52" s="54" t="str">
        <f>VLOOKUP(Table_for_new_list_price[[#This Row],[ItemCode]],[1]sheet1!$1:$1048576,7,FALSE)</f>
        <v>BRASS AB</v>
      </c>
      <c r="F52" s="54" t="str">
        <f>VLOOKUP(Table_for_new_list_price[[#This Row],[ItemCode]],[1]sheet1!$1:$1048576,13,FALSE)</f>
        <v>1.2</v>
      </c>
      <c r="G52" s="55" t="str">
        <f>VLOOKUP(Table_for_new_list_price[[#This Row],[ItemCode]],[1]sheet1!$1:$1048576,12,FALSE)</f>
        <v>45</v>
      </c>
      <c r="H52" s="101">
        <f>VLOOKUP(Table_for_new_list_price[[#This Row],[ItemCode]],[1]sheet1!$1:$1048576,8,FALSE)</f>
        <v>120.4</v>
      </c>
      <c r="I52" s="51">
        <f>VLOOKUP(Table_for_new_list_price[[#This Row],[Product Line]],'EDA SHEET'!$C$10:$D$57,2,FALSE)</f>
        <v>0.34699999999999998</v>
      </c>
      <c r="J52" s="53">
        <f t="shared" si="0"/>
        <v>41.778799999999997</v>
      </c>
      <c r="K52" s="1" t="str">
        <f>VLOOKUP(Table_for_new_list_price[[#This Row],[ItemCode]],[1]sheet1!$1:$1048576,11,FALSE)</f>
        <v>China</v>
      </c>
    </row>
    <row r="53" spans="1:11" hidden="1" x14ac:dyDescent="0.3">
      <c r="A53" t="s">
        <v>1205</v>
      </c>
      <c r="B53" t="str">
        <f>VLOOKUP(Table_for_new_list_price[[#This Row],[ItemCode]],[1]sheet1!$1:$1048576,4,FALSE)</f>
        <v>LOW LEAD BRASS FULL PORT BALL</v>
      </c>
      <c r="C53" t="str">
        <f>VLOOKUP(Table_for_new_list_price[[#This Row],[ItemCode]],[1]sheet1!$1:$1048576,5,FALSE)</f>
        <v>670779432045</v>
      </c>
      <c r="D53" t="str">
        <f>VLOOKUP(Table_for_new_list_price[[#This Row],[ItemCode]],[1]sheet1!$1:$1048576,6,FALSE)</f>
        <v>ABCI</v>
      </c>
      <c r="E53" s="54" t="str">
        <f>VLOOKUP(Table_for_new_list_price[[#This Row],[ItemCode]],[1]sheet1!$1:$1048576,7,FALSE)</f>
        <v>BRASS AB</v>
      </c>
      <c r="F53" s="54" t="str">
        <f>VLOOKUP(Table_for_new_list_price[[#This Row],[ItemCode]],[1]sheet1!$1:$1048576,13,FALSE)</f>
        <v>0.52</v>
      </c>
      <c r="G53" s="55" t="str">
        <f>VLOOKUP(Table_for_new_list_price[[#This Row],[ItemCode]],[1]sheet1!$1:$1048576,12,FALSE)</f>
        <v>80</v>
      </c>
      <c r="H53" s="101">
        <f>VLOOKUP(Table_for_new_list_price[[#This Row],[ItemCode]],[1]sheet1!$1:$1048576,8,FALSE)</f>
        <v>57.49</v>
      </c>
      <c r="I53" s="51">
        <f>VLOOKUP(Table_for_new_list_price[[#This Row],[Product Line]],'EDA SHEET'!$C$10:$D$57,2,FALSE)</f>
        <v>0.34699999999999998</v>
      </c>
      <c r="J53" s="53">
        <f t="shared" si="0"/>
        <v>19.94903</v>
      </c>
      <c r="K53" s="1" t="str">
        <f>VLOOKUP(Table_for_new_list_price[[#This Row],[ItemCode]],[1]sheet1!$1:$1048576,11,FALSE)</f>
        <v>China</v>
      </c>
    </row>
    <row r="54" spans="1:11" hidden="1" x14ac:dyDescent="0.3">
      <c r="A54" t="s">
        <v>1206</v>
      </c>
      <c r="B54" t="str">
        <f>VLOOKUP(Table_for_new_list_price[[#This Row],[ItemCode]],[1]sheet1!$1:$1048576,4,FALSE)</f>
        <v>LOW LEAD BRASS FULL PORT BALL</v>
      </c>
      <c r="C54" t="str">
        <f>VLOOKUP(Table_for_new_list_price[[#This Row],[ItemCode]],[1]sheet1!$1:$1048576,5,FALSE)</f>
        <v>670779432052</v>
      </c>
      <c r="D54" t="str">
        <f>VLOOKUP(Table_for_new_list_price[[#This Row],[ItemCode]],[1]sheet1!$1:$1048576,6,FALSE)</f>
        <v>ABCI</v>
      </c>
      <c r="E54" s="54" t="str">
        <f>VLOOKUP(Table_for_new_list_price[[#This Row],[ItemCode]],[1]sheet1!$1:$1048576,7,FALSE)</f>
        <v>BRASS AB</v>
      </c>
      <c r="F54" s="54" t="str">
        <f>VLOOKUP(Table_for_new_list_price[[#This Row],[ItemCode]],[1]sheet1!$1:$1048576,13,FALSE)</f>
        <v>0.72</v>
      </c>
      <c r="G54" s="55" t="str">
        <f>VLOOKUP(Table_for_new_list_price[[#This Row],[ItemCode]],[1]sheet1!$1:$1048576,12,FALSE)</f>
        <v>60</v>
      </c>
      <c r="H54" s="101">
        <f>VLOOKUP(Table_for_new_list_price[[#This Row],[ItemCode]],[1]sheet1!$1:$1048576,8,FALSE)</f>
        <v>81.75</v>
      </c>
      <c r="I54" s="51">
        <f>VLOOKUP(Table_for_new_list_price[[#This Row],[Product Line]],'EDA SHEET'!$C$10:$D$57,2,FALSE)</f>
        <v>0.34699999999999998</v>
      </c>
      <c r="J54" s="53">
        <f t="shared" si="0"/>
        <v>28.367249999999999</v>
      </c>
      <c r="K54" s="1" t="str">
        <f>VLOOKUP(Table_for_new_list_price[[#This Row],[ItemCode]],[1]sheet1!$1:$1048576,11,FALSE)</f>
        <v>China</v>
      </c>
    </row>
    <row r="55" spans="1:11" hidden="1" x14ac:dyDescent="0.3">
      <c r="A55" t="s">
        <v>1247</v>
      </c>
      <c r="B55" t="str">
        <f>VLOOKUP(Table_for_new_list_price[[#This Row],[ItemCode]],[1]sheet1!$1:$1048576,4,FALSE)</f>
        <v>LOWLEAD FULLPORT BRONZE BV CXC</v>
      </c>
      <c r="C55" t="str">
        <f>VLOOKUP(Table_for_new_list_price[[#This Row],[ItemCode]],[1]sheet1!$1:$1048576,5,FALSE)</f>
        <v>670779726625</v>
      </c>
      <c r="D55" t="str">
        <f>VLOOKUP(Table_for_new_list_price[[#This Row],[ItemCode]],[1]sheet1!$1:$1048576,6,FALSE)</f>
        <v>ABCI</v>
      </c>
      <c r="E55" s="54" t="str">
        <f>VLOOKUP(Table_for_new_list_price[[#This Row],[ItemCode]],[1]sheet1!$1:$1048576,7,FALSE)</f>
        <v>BRONZE</v>
      </c>
      <c r="F55" s="54" t="str">
        <f>VLOOKUP(Table_for_new_list_price[[#This Row],[ItemCode]],[1]sheet1!$1:$1048576,13,FALSE)</f>
        <v>1.18</v>
      </c>
      <c r="G55" s="55" t="str">
        <f>VLOOKUP(Table_for_new_list_price[[#This Row],[ItemCode]],[1]sheet1!$1:$1048576,12,FALSE)</f>
        <v>45</v>
      </c>
      <c r="H55" s="101">
        <f>VLOOKUP(Table_for_new_list_price[[#This Row],[ItemCode]],[1]sheet1!$1:$1048576,8,FALSE)</f>
        <v>144.11000000000001</v>
      </c>
      <c r="I55" s="51">
        <f>VLOOKUP(Table_for_new_list_price[[#This Row],[Product Line]],'EDA SHEET'!$C$10:$D$57,2,FALSE)</f>
        <v>0.34699999999999998</v>
      </c>
      <c r="J55" s="53">
        <f t="shared" si="0"/>
        <v>50.006170000000004</v>
      </c>
      <c r="K55" s="1" t="str">
        <f>VLOOKUP(Table_for_new_list_price[[#This Row],[ItemCode]],[1]sheet1!$1:$1048576,11,FALSE)</f>
        <v>Italy</v>
      </c>
    </row>
    <row r="56" spans="1:11" hidden="1" x14ac:dyDescent="0.3">
      <c r="A56" t="s">
        <v>1248</v>
      </c>
      <c r="B56" t="str">
        <f>VLOOKUP(Table_for_new_list_price[[#This Row],[ItemCode]],[1]sheet1!$1:$1048576,4,FALSE)</f>
        <v>LOWLEAD FULLPORT BRONZE BV CXC</v>
      </c>
      <c r="C56" t="str">
        <f>VLOOKUP(Table_for_new_list_price[[#This Row],[ItemCode]],[1]sheet1!$1:$1048576,5,FALSE)</f>
        <v>670779726649</v>
      </c>
      <c r="D56" t="str">
        <f>VLOOKUP(Table_for_new_list_price[[#This Row],[ItemCode]],[1]sheet1!$1:$1048576,6,FALSE)</f>
        <v>ABCI</v>
      </c>
      <c r="E56" s="54" t="str">
        <f>VLOOKUP(Table_for_new_list_price[[#This Row],[ItemCode]],[1]sheet1!$1:$1048576,7,FALSE)</f>
        <v>BRONZE</v>
      </c>
      <c r="F56" s="54" t="str">
        <f>VLOOKUP(Table_for_new_list_price[[#This Row],[ItemCode]],[1]sheet1!$1:$1048576,13,FALSE)</f>
        <v>2.99</v>
      </c>
      <c r="G56" s="55" t="str">
        <f>VLOOKUP(Table_for_new_list_price[[#This Row],[ItemCode]],[1]sheet1!$1:$1048576,12,FALSE)</f>
        <v>15</v>
      </c>
      <c r="H56" s="101">
        <f>VLOOKUP(Table_for_new_list_price[[#This Row],[ItemCode]],[1]sheet1!$1:$1048576,8,FALSE)</f>
        <v>389.88</v>
      </c>
      <c r="I56" s="51">
        <f>VLOOKUP(Table_for_new_list_price[[#This Row],[Product Line]],'EDA SHEET'!$C$10:$D$57,2,FALSE)</f>
        <v>0.34699999999999998</v>
      </c>
      <c r="J56" s="53">
        <f t="shared" si="0"/>
        <v>135.28835999999998</v>
      </c>
      <c r="K56" s="1" t="str">
        <f>VLOOKUP(Table_for_new_list_price[[#This Row],[ItemCode]],[1]sheet1!$1:$1048576,11,FALSE)</f>
        <v>Italy</v>
      </c>
    </row>
    <row r="57" spans="1:11" hidden="1" x14ac:dyDescent="0.3">
      <c r="A57" t="s">
        <v>1249</v>
      </c>
      <c r="B57" t="str">
        <f>VLOOKUP(Table_for_new_list_price[[#This Row],[ItemCode]],[1]sheet1!$1:$1048576,4,FALSE)</f>
        <v>LOWLEAD FULLPORT BRONZE BV CXC</v>
      </c>
      <c r="C57" t="str">
        <f>VLOOKUP(Table_for_new_list_price[[#This Row],[ItemCode]],[1]sheet1!$1:$1048576,5,FALSE)</f>
        <v>670779726632</v>
      </c>
      <c r="D57" t="str">
        <f>VLOOKUP(Table_for_new_list_price[[#This Row],[ItemCode]],[1]sheet1!$1:$1048576,6,FALSE)</f>
        <v>ABCI</v>
      </c>
      <c r="E57" s="54" t="str">
        <f>VLOOKUP(Table_for_new_list_price[[#This Row],[ItemCode]],[1]sheet1!$1:$1048576,7,FALSE)</f>
        <v>BRONZE</v>
      </c>
      <c r="F57" s="54" t="str">
        <f>VLOOKUP(Table_for_new_list_price[[#This Row],[ItemCode]],[1]sheet1!$1:$1048576,13,FALSE)</f>
        <v>1.85</v>
      </c>
      <c r="G57" s="55" t="str">
        <f>VLOOKUP(Table_for_new_list_price[[#This Row],[ItemCode]],[1]sheet1!$1:$1048576,12,FALSE)</f>
        <v>30</v>
      </c>
      <c r="H57" s="101">
        <f>VLOOKUP(Table_for_new_list_price[[#This Row],[ItemCode]],[1]sheet1!$1:$1048576,8,FALSE)</f>
        <v>284.99</v>
      </c>
      <c r="I57" s="51">
        <f>VLOOKUP(Table_for_new_list_price[[#This Row],[Product Line]],'EDA SHEET'!$C$10:$D$57,2,FALSE)</f>
        <v>0.34699999999999998</v>
      </c>
      <c r="J57" s="53">
        <f t="shared" si="0"/>
        <v>98.891530000000003</v>
      </c>
      <c r="K57" s="1" t="str">
        <f>VLOOKUP(Table_for_new_list_price[[#This Row],[ItemCode]],[1]sheet1!$1:$1048576,11,FALSE)</f>
        <v>Italy</v>
      </c>
    </row>
    <row r="58" spans="1:11" hidden="1" x14ac:dyDescent="0.3">
      <c r="A58" t="s">
        <v>1250</v>
      </c>
      <c r="B58" t="str">
        <f>VLOOKUP(Table_for_new_list_price[[#This Row],[ItemCode]],[1]sheet1!$1:$1048576,4,FALSE)</f>
        <v>LOWLEAD FULLPORT BRONZE BV CXC</v>
      </c>
      <c r="C58" t="str">
        <f>VLOOKUP(Table_for_new_list_price[[#This Row],[ItemCode]],[1]sheet1!$1:$1048576,5,FALSE)</f>
        <v>670779726601</v>
      </c>
      <c r="D58" t="str">
        <f>VLOOKUP(Table_for_new_list_price[[#This Row],[ItemCode]],[1]sheet1!$1:$1048576,6,FALSE)</f>
        <v>ABCI</v>
      </c>
      <c r="E58" s="54" t="str">
        <f>VLOOKUP(Table_for_new_list_price[[#This Row],[ItemCode]],[1]sheet1!$1:$1048576,7,FALSE)</f>
        <v>BRONZE</v>
      </c>
      <c r="F58" s="54" t="str">
        <f>VLOOKUP(Table_for_new_list_price[[#This Row],[ItemCode]],[1]sheet1!$1:$1048576,13,FALSE)</f>
        <v>0.510</v>
      </c>
      <c r="G58" s="55" t="str">
        <f>VLOOKUP(Table_for_new_list_price[[#This Row],[ItemCode]],[1]sheet1!$1:$1048576,12,FALSE)</f>
        <v>80</v>
      </c>
      <c r="H58" s="101">
        <f>VLOOKUP(Table_for_new_list_price[[#This Row],[ItemCode]],[1]sheet1!$1:$1048576,8,FALSE)</f>
        <v>71.510000000000005</v>
      </c>
      <c r="I58" s="51">
        <f>VLOOKUP(Table_for_new_list_price[[#This Row],[Product Line]],'EDA SHEET'!$C$10:$D$57,2,FALSE)</f>
        <v>0.34699999999999998</v>
      </c>
      <c r="J58" s="53">
        <f t="shared" si="0"/>
        <v>24.813970000000001</v>
      </c>
      <c r="K58" s="1" t="str">
        <f>VLOOKUP(Table_for_new_list_price[[#This Row],[ItemCode]],[1]sheet1!$1:$1048576,11,FALSE)</f>
        <v>Italy</v>
      </c>
    </row>
    <row r="59" spans="1:11" hidden="1" x14ac:dyDescent="0.3">
      <c r="A59" t="s">
        <v>1251</v>
      </c>
      <c r="B59" t="str">
        <f>VLOOKUP(Table_for_new_list_price[[#This Row],[ItemCode]],[1]sheet1!$1:$1048576,4,FALSE)</f>
        <v>LOWLEAD FULLPORT BRONZE BV CXC</v>
      </c>
      <c r="C59" t="str">
        <f>VLOOKUP(Table_for_new_list_price[[#This Row],[ItemCode]],[1]sheet1!$1:$1048576,5,FALSE)</f>
        <v>670779726656</v>
      </c>
      <c r="D59" t="str">
        <f>VLOOKUP(Table_for_new_list_price[[#This Row],[ItemCode]],[1]sheet1!$1:$1048576,6,FALSE)</f>
        <v>ABCI</v>
      </c>
      <c r="E59" s="54" t="str">
        <f>VLOOKUP(Table_for_new_list_price[[#This Row],[ItemCode]],[1]sheet1!$1:$1048576,7,FALSE)</f>
        <v>BRONZE</v>
      </c>
      <c r="F59" s="54" t="str">
        <f>VLOOKUP(Table_for_new_list_price[[#This Row],[ItemCode]],[1]sheet1!$1:$1048576,13,FALSE)</f>
        <v>4.41</v>
      </c>
      <c r="G59" s="55" t="str">
        <f>VLOOKUP(Table_for_new_list_price[[#This Row],[ItemCode]],[1]sheet1!$1:$1048576,12,FALSE)</f>
        <v>10</v>
      </c>
      <c r="H59" s="101">
        <f>VLOOKUP(Table_for_new_list_price[[#This Row],[ItemCode]],[1]sheet1!$1:$1048576,8,FALSE)</f>
        <v>607.92999999999995</v>
      </c>
      <c r="I59" s="51">
        <f>VLOOKUP(Table_for_new_list_price[[#This Row],[Product Line]],'EDA SHEET'!$C$10:$D$57,2,FALSE)</f>
        <v>0.34699999999999998</v>
      </c>
      <c r="J59" s="53">
        <f t="shared" si="0"/>
        <v>210.95170999999996</v>
      </c>
      <c r="K59" s="1" t="str">
        <f>VLOOKUP(Table_for_new_list_price[[#This Row],[ItemCode]],[1]sheet1!$1:$1048576,11,FALSE)</f>
        <v>Italy</v>
      </c>
    </row>
    <row r="60" spans="1:11" hidden="1" x14ac:dyDescent="0.3">
      <c r="A60" t="s">
        <v>1252</v>
      </c>
      <c r="B60" t="str">
        <f>VLOOKUP(Table_for_new_list_price[[#This Row],[ItemCode]],[1]sheet1!$1:$1048576,4,FALSE)</f>
        <v>LOWLEAD FULLPORT BRONZE BV CXC</v>
      </c>
      <c r="C60" t="str">
        <f>VLOOKUP(Table_for_new_list_price[[#This Row],[ItemCode]],[1]sheet1!$1:$1048576,5,FALSE)</f>
        <v>670779726618</v>
      </c>
      <c r="D60" t="str">
        <f>VLOOKUP(Table_for_new_list_price[[#This Row],[ItemCode]],[1]sheet1!$1:$1048576,6,FALSE)</f>
        <v>ABCI</v>
      </c>
      <c r="E60" s="54" t="str">
        <f>VLOOKUP(Table_for_new_list_price[[#This Row],[ItemCode]],[1]sheet1!$1:$1048576,7,FALSE)</f>
        <v>BRONZE</v>
      </c>
      <c r="F60" s="54" t="str">
        <f>VLOOKUP(Table_for_new_list_price[[#This Row],[ItemCode]],[1]sheet1!$1:$1048576,13,FALSE)</f>
        <v>0.750</v>
      </c>
      <c r="G60" s="55" t="str">
        <f>VLOOKUP(Table_for_new_list_price[[#This Row],[ItemCode]],[1]sheet1!$1:$1048576,12,FALSE)</f>
        <v>60</v>
      </c>
      <c r="H60" s="101">
        <f>VLOOKUP(Table_for_new_list_price[[#This Row],[ItemCode]],[1]sheet1!$1:$1048576,8,FALSE)</f>
        <v>108.6</v>
      </c>
      <c r="I60" s="51">
        <f>VLOOKUP(Table_for_new_list_price[[#This Row],[Product Line]],'EDA SHEET'!$C$10:$D$57,2,FALSE)</f>
        <v>0.34699999999999998</v>
      </c>
      <c r="J60" s="53">
        <f t="shared" si="0"/>
        <v>37.684199999999997</v>
      </c>
      <c r="K60" s="1" t="str">
        <f>VLOOKUP(Table_for_new_list_price[[#This Row],[ItemCode]],[1]sheet1!$1:$1048576,11,FALSE)</f>
        <v>Italy</v>
      </c>
    </row>
    <row r="61" spans="1:11" hidden="1" x14ac:dyDescent="0.3">
      <c r="A61" t="s">
        <v>1288</v>
      </c>
      <c r="B61" t="str">
        <f>VLOOKUP(Table_for_new_list_price[[#This Row],[ItemCode]],[1]sheet1!$1:$1048576,4,FALSE)</f>
        <v>LOW LEAD BRASS BALL LOW TORQUE</v>
      </c>
      <c r="C61" t="str">
        <f>VLOOKUP(Table_for_new_list_price[[#This Row],[ItemCode]],[1]sheet1!$1:$1048576,5,FALSE)</f>
        <v>670779409061</v>
      </c>
      <c r="D61" t="str">
        <f>VLOOKUP(Table_for_new_list_price[[#This Row],[ItemCode]],[1]sheet1!$1:$1048576,6,FALSE)</f>
        <v>ABCI</v>
      </c>
      <c r="E61" s="54" t="str">
        <f>VLOOKUP(Table_for_new_list_price[[#This Row],[ItemCode]],[1]sheet1!$1:$1048576,7,FALSE)</f>
        <v>BRASS AB</v>
      </c>
      <c r="F61" s="54" t="str">
        <f>VLOOKUP(Table_for_new_list_price[[#This Row],[ItemCode]],[1]sheet1!$1:$1048576,13,FALSE)</f>
        <v>0</v>
      </c>
      <c r="G61" s="55" t="str">
        <f>VLOOKUP(Table_for_new_list_price[[#This Row],[ItemCode]],[1]sheet1!$1:$1048576,12,FALSE)</f>
        <v>0</v>
      </c>
      <c r="H61" s="101">
        <f>VLOOKUP(Table_for_new_list_price[[#This Row],[ItemCode]],[1]sheet1!$1:$1048576,8,FALSE)</f>
        <v>112.09</v>
      </c>
      <c r="I61" s="51">
        <f>VLOOKUP(Table_for_new_list_price[[#This Row],[Product Line]],'EDA SHEET'!$C$10:$D$57,2,FALSE)</f>
        <v>0.34699999999999998</v>
      </c>
      <c r="J61" s="53">
        <f t="shared" si="0"/>
        <v>38.895229999999998</v>
      </c>
      <c r="K61" s="1" t="str">
        <f>VLOOKUP(Table_for_new_list_price[[#This Row],[ItemCode]],[1]sheet1!$1:$1048576,11,FALSE)</f>
        <v>Italy</v>
      </c>
    </row>
    <row r="62" spans="1:11" hidden="1" x14ac:dyDescent="0.3">
      <c r="A62" t="s">
        <v>161</v>
      </c>
      <c r="B62" t="str">
        <f>VLOOKUP(Table_for_new_list_price[[#This Row],[ItemCode]],[1]sheet1!$1:$1048576,4,FALSE)</f>
        <v>LOW LEAD BRASS IN-LINE CHECK</v>
      </c>
      <c r="C62" t="str">
        <f>VLOOKUP(Table_for_new_list_price[[#This Row],[ItemCode]],[1]sheet1!$1:$1048576,5,FALSE)</f>
        <v>670779215068</v>
      </c>
      <c r="D62" t="str">
        <f>VLOOKUP(Table_for_new_list_price[[#This Row],[ItemCode]],[1]sheet1!$1:$1048576,6,FALSE)</f>
        <v>ABCK</v>
      </c>
      <c r="E62" s="54" t="str">
        <f>VLOOKUP(Table_for_new_list_price[[#This Row],[ItemCode]],[1]sheet1!$1:$1048576,7,FALSE)</f>
        <v>BRASS AB</v>
      </c>
      <c r="F62" s="54" t="str">
        <f>VLOOKUP(Table_for_new_list_price[[#This Row],[ItemCode]],[1]sheet1!$1:$1048576,13,FALSE)</f>
        <v>0.56</v>
      </c>
      <c r="G62" s="55" t="str">
        <f>VLOOKUP(Table_for_new_list_price[[#This Row],[ItemCode]],[1]sheet1!$1:$1048576,12,FALSE)</f>
        <v>60</v>
      </c>
      <c r="H62" s="101">
        <f>VLOOKUP(Table_for_new_list_price[[#This Row],[ItemCode]],[1]sheet1!$1:$1048576,8,FALSE)</f>
        <v>83.59</v>
      </c>
      <c r="I62" s="51">
        <f>VLOOKUP(Table_for_new_list_price[[#This Row],[Product Line]],'EDA SHEET'!$C$10:$D$57,2,FALSE)</f>
        <v>0.34699999999999998</v>
      </c>
      <c r="J62" s="53">
        <f t="shared" si="0"/>
        <v>29.00573</v>
      </c>
      <c r="K62" s="1" t="str">
        <f>VLOOKUP(Table_for_new_list_price[[#This Row],[ItemCode]],[1]sheet1!$1:$1048576,11,FALSE)</f>
        <v>China</v>
      </c>
    </row>
    <row r="63" spans="1:11" hidden="1" x14ac:dyDescent="0.3">
      <c r="A63" t="s">
        <v>163</v>
      </c>
      <c r="B63" t="str">
        <f>VLOOKUP(Table_for_new_list_price[[#This Row],[ItemCode]],[1]sheet1!$1:$1048576,4,FALSE)</f>
        <v>LOW LEAD BRASS IN-LINE CHECK</v>
      </c>
      <c r="C63" t="str">
        <f>VLOOKUP(Table_for_new_list_price[[#This Row],[ItemCode]],[1]sheet1!$1:$1048576,5,FALSE)</f>
        <v>670779215082</v>
      </c>
      <c r="D63" t="str">
        <f>VLOOKUP(Table_for_new_list_price[[#This Row],[ItemCode]],[1]sheet1!$1:$1048576,6,FALSE)</f>
        <v>ABCK</v>
      </c>
      <c r="E63" s="54" t="str">
        <f>VLOOKUP(Table_for_new_list_price[[#This Row],[ItemCode]],[1]sheet1!$1:$1048576,7,FALSE)</f>
        <v>BRASS AB</v>
      </c>
      <c r="F63" s="54" t="str">
        <f>VLOOKUP(Table_for_new_list_price[[#This Row],[ItemCode]],[1]sheet1!$1:$1048576,13,FALSE)</f>
        <v>1.1</v>
      </c>
      <c r="G63" s="55" t="str">
        <f>VLOOKUP(Table_for_new_list_price[[#This Row],[ItemCode]],[1]sheet1!$1:$1048576,12,FALSE)</f>
        <v>30</v>
      </c>
      <c r="H63" s="101">
        <f>VLOOKUP(Table_for_new_list_price[[#This Row],[ItemCode]],[1]sheet1!$1:$1048576,8,FALSE)</f>
        <v>148.18</v>
      </c>
      <c r="I63" s="51">
        <f>VLOOKUP(Table_for_new_list_price[[#This Row],[Product Line]],'EDA SHEET'!$C$10:$D$57,2,FALSE)</f>
        <v>0.34699999999999998</v>
      </c>
      <c r="J63" s="53">
        <f t="shared" si="0"/>
        <v>51.418459999999996</v>
      </c>
      <c r="K63" s="1" t="str">
        <f>VLOOKUP(Table_for_new_list_price[[#This Row],[ItemCode]],[1]sheet1!$1:$1048576,11,FALSE)</f>
        <v>China</v>
      </c>
    </row>
    <row r="64" spans="1:11" hidden="1" x14ac:dyDescent="0.3">
      <c r="A64" t="s">
        <v>164</v>
      </c>
      <c r="B64" t="str">
        <f>VLOOKUP(Table_for_new_list_price[[#This Row],[ItemCode]],[1]sheet1!$1:$1048576,4,FALSE)</f>
        <v>LOW LEAD BRASS IN-LINE CHECK</v>
      </c>
      <c r="C64" t="str">
        <f>VLOOKUP(Table_for_new_list_price[[#This Row],[ItemCode]],[1]sheet1!$1:$1048576,5,FALSE)</f>
        <v>670779215075</v>
      </c>
      <c r="D64" t="str">
        <f>VLOOKUP(Table_for_new_list_price[[#This Row],[ItemCode]],[1]sheet1!$1:$1048576,6,FALSE)</f>
        <v>ABCK</v>
      </c>
      <c r="E64" s="54" t="str">
        <f>VLOOKUP(Table_for_new_list_price[[#This Row],[ItemCode]],[1]sheet1!$1:$1048576,7,FALSE)</f>
        <v>BRASS AB</v>
      </c>
      <c r="F64" s="54" t="str">
        <f>VLOOKUP(Table_for_new_list_price[[#This Row],[ItemCode]],[1]sheet1!$1:$1048576,13,FALSE)</f>
        <v>0.82</v>
      </c>
      <c r="G64" s="55" t="str">
        <f>VLOOKUP(Table_for_new_list_price[[#This Row],[ItemCode]],[1]sheet1!$1:$1048576,12,FALSE)</f>
        <v>48</v>
      </c>
      <c r="H64" s="101">
        <f>VLOOKUP(Table_for_new_list_price[[#This Row],[ItemCode]],[1]sheet1!$1:$1048576,8,FALSE)</f>
        <v>109.3</v>
      </c>
      <c r="I64" s="51">
        <f>VLOOKUP(Table_for_new_list_price[[#This Row],[Product Line]],'EDA SHEET'!$C$10:$D$57,2,FALSE)</f>
        <v>0.34699999999999998</v>
      </c>
      <c r="J64" s="53">
        <f t="shared" si="0"/>
        <v>37.927099999999996</v>
      </c>
      <c r="K64" s="1" t="str">
        <f>VLOOKUP(Table_for_new_list_price[[#This Row],[ItemCode]],[1]sheet1!$1:$1048576,11,FALSE)</f>
        <v>China</v>
      </c>
    </row>
    <row r="65" spans="1:11" hidden="1" x14ac:dyDescent="0.3">
      <c r="A65" t="s">
        <v>165</v>
      </c>
      <c r="B65" t="str">
        <f>VLOOKUP(Table_for_new_list_price[[#This Row],[ItemCode]],[1]sheet1!$1:$1048576,4,FALSE)</f>
        <v>LOW LEAD BRASS IN-LINE CHECK</v>
      </c>
      <c r="C65" t="str">
        <f>VLOOKUP(Table_for_new_list_price[[#This Row],[ItemCode]],[1]sheet1!$1:$1048576,5,FALSE)</f>
        <v>670779215044</v>
      </c>
      <c r="D65" t="str">
        <f>VLOOKUP(Table_for_new_list_price[[#This Row],[ItemCode]],[1]sheet1!$1:$1048576,6,FALSE)</f>
        <v>ABCK</v>
      </c>
      <c r="E65" s="54" t="str">
        <f>VLOOKUP(Table_for_new_list_price[[#This Row],[ItemCode]],[1]sheet1!$1:$1048576,7,FALSE)</f>
        <v>BRASS AB</v>
      </c>
      <c r="F65" s="54" t="str">
        <f>VLOOKUP(Table_for_new_list_price[[#This Row],[ItemCode]],[1]sheet1!$1:$1048576,13,FALSE)</f>
        <v>0.26</v>
      </c>
      <c r="G65" s="55" t="str">
        <f>VLOOKUP(Table_for_new_list_price[[#This Row],[ItemCode]],[1]sheet1!$1:$1048576,12,FALSE)</f>
        <v>150</v>
      </c>
      <c r="H65" s="101">
        <f>VLOOKUP(Table_for_new_list_price[[#This Row],[ItemCode]],[1]sheet1!$1:$1048576,8,FALSE)</f>
        <v>49.41</v>
      </c>
      <c r="I65" s="51">
        <f>VLOOKUP(Table_for_new_list_price[[#This Row],[Product Line]],'EDA SHEET'!$C$10:$D$57,2,FALSE)</f>
        <v>0.34699999999999998</v>
      </c>
      <c r="J65" s="53">
        <f t="shared" ref="J65:J128" si="1">H65*I65</f>
        <v>17.145269999999996</v>
      </c>
      <c r="K65" s="1" t="str">
        <f>VLOOKUP(Table_for_new_list_price[[#This Row],[ItemCode]],[1]sheet1!$1:$1048576,11,FALSE)</f>
        <v>China</v>
      </c>
    </row>
    <row r="66" spans="1:11" hidden="1" x14ac:dyDescent="0.3">
      <c r="A66" t="s">
        <v>166</v>
      </c>
      <c r="B66" t="str">
        <f>VLOOKUP(Table_for_new_list_price[[#This Row],[ItemCode]],[1]sheet1!$1:$1048576,4,FALSE)</f>
        <v>LOW LEAD BRASS IN-LINE CHECK</v>
      </c>
      <c r="C66" t="str">
        <f>VLOOKUP(Table_for_new_list_price[[#This Row],[ItemCode]],[1]sheet1!$1:$1048576,5,FALSE)</f>
        <v>670779215204</v>
      </c>
      <c r="D66" t="str">
        <f>VLOOKUP(Table_for_new_list_price[[#This Row],[ItemCode]],[1]sheet1!$1:$1048576,6,FALSE)</f>
        <v>ABCK</v>
      </c>
      <c r="E66" s="54" t="str">
        <f>VLOOKUP(Table_for_new_list_price[[#This Row],[ItemCode]],[1]sheet1!$1:$1048576,7,FALSE)</f>
        <v>BRASS AB</v>
      </c>
      <c r="F66" s="54" t="str">
        <f>VLOOKUP(Table_for_new_list_price[[#This Row],[ItemCode]],[1]sheet1!$1:$1048576,13,FALSE)</f>
        <v>1.62</v>
      </c>
      <c r="G66" s="55" t="str">
        <f>VLOOKUP(Table_for_new_list_price[[#This Row],[ItemCode]],[1]sheet1!$1:$1048576,12,FALSE)</f>
        <v>15</v>
      </c>
      <c r="H66" s="101">
        <f>VLOOKUP(Table_for_new_list_price[[#This Row],[ItemCode]],[1]sheet1!$1:$1048576,8,FALSE)</f>
        <v>212.12</v>
      </c>
      <c r="I66" s="51">
        <f>VLOOKUP(Table_for_new_list_price[[#This Row],[Product Line]],'EDA SHEET'!$C$10:$D$57,2,FALSE)</f>
        <v>0.34699999999999998</v>
      </c>
      <c r="J66" s="53">
        <f t="shared" si="1"/>
        <v>73.605639999999994</v>
      </c>
      <c r="K66" s="1" t="str">
        <f>VLOOKUP(Table_for_new_list_price[[#This Row],[ItemCode]],[1]sheet1!$1:$1048576,11,FALSE)</f>
        <v>China</v>
      </c>
    </row>
    <row r="67" spans="1:11" hidden="1" x14ac:dyDescent="0.3">
      <c r="A67" t="s">
        <v>167</v>
      </c>
      <c r="B67" t="str">
        <f>VLOOKUP(Table_for_new_list_price[[#This Row],[ItemCode]],[1]sheet1!$1:$1048576,4,FALSE)</f>
        <v>LOW LEAD BRASS IN-LINE CHECK</v>
      </c>
      <c r="C67" t="str">
        <f>VLOOKUP(Table_for_new_list_price[[#This Row],[ItemCode]],[1]sheet1!$1:$1048576,5,FALSE)</f>
        <v>670779215259</v>
      </c>
      <c r="D67" t="str">
        <f>VLOOKUP(Table_for_new_list_price[[#This Row],[ItemCode]],[1]sheet1!$1:$1048576,6,FALSE)</f>
        <v>ABCK</v>
      </c>
      <c r="E67" s="54" t="str">
        <f>VLOOKUP(Table_for_new_list_price[[#This Row],[ItemCode]],[1]sheet1!$1:$1048576,7,FALSE)</f>
        <v>BRASS AB</v>
      </c>
      <c r="F67" s="54" t="str">
        <f>VLOOKUP(Table_for_new_list_price[[#This Row],[ItemCode]],[1]sheet1!$1:$1048576,13,FALSE)</f>
        <v>4.87</v>
      </c>
      <c r="G67" s="55" t="str">
        <f>VLOOKUP(Table_for_new_list_price[[#This Row],[ItemCode]],[1]sheet1!$1:$1048576,12,FALSE)</f>
        <v>8</v>
      </c>
      <c r="H67" s="101">
        <f>VLOOKUP(Table_for_new_list_price[[#This Row],[ItemCode]],[1]sheet1!$1:$1048576,8,FALSE)</f>
        <v>453.11</v>
      </c>
      <c r="I67" s="51">
        <f>VLOOKUP(Table_for_new_list_price[[#This Row],[Product Line]],'EDA SHEET'!$C$10:$D$57,2,FALSE)</f>
        <v>0.34699999999999998</v>
      </c>
      <c r="J67" s="53">
        <f t="shared" si="1"/>
        <v>157.22916999999998</v>
      </c>
      <c r="K67" s="1" t="str">
        <f>VLOOKUP(Table_for_new_list_price[[#This Row],[ItemCode]],[1]sheet1!$1:$1048576,11,FALSE)</f>
        <v>China</v>
      </c>
    </row>
    <row r="68" spans="1:11" hidden="1" x14ac:dyDescent="0.3">
      <c r="A68" t="s">
        <v>168</v>
      </c>
      <c r="B68" t="str">
        <f>VLOOKUP(Table_for_new_list_price[[#This Row],[ItemCode]],[1]sheet1!$1:$1048576,4,FALSE)</f>
        <v>LOW LEAD BRASS IN-LINE CHECK</v>
      </c>
      <c r="C68" t="str">
        <f>VLOOKUP(Table_for_new_list_price[[#This Row],[ItemCode]],[1]sheet1!$1:$1048576,5,FALSE)</f>
        <v>670779215303</v>
      </c>
      <c r="D68" t="str">
        <f>VLOOKUP(Table_for_new_list_price[[#This Row],[ItemCode]],[1]sheet1!$1:$1048576,6,FALSE)</f>
        <v>ABCK</v>
      </c>
      <c r="E68" s="54" t="str">
        <f>VLOOKUP(Table_for_new_list_price[[#This Row],[ItemCode]],[1]sheet1!$1:$1048576,7,FALSE)</f>
        <v>BRASS AB</v>
      </c>
      <c r="F68" s="54" t="str">
        <f>VLOOKUP(Table_for_new_list_price[[#This Row],[ItemCode]],[1]sheet1!$1:$1048576,13,FALSE)</f>
        <v>6.58</v>
      </c>
      <c r="G68" s="55" t="str">
        <f>VLOOKUP(Table_for_new_list_price[[#This Row],[ItemCode]],[1]sheet1!$1:$1048576,12,FALSE)</f>
        <v>6</v>
      </c>
      <c r="H68" s="101">
        <f>VLOOKUP(Table_for_new_list_price[[#This Row],[ItemCode]],[1]sheet1!$1:$1048576,8,FALSE)</f>
        <v>622.15</v>
      </c>
      <c r="I68" s="51">
        <f>VLOOKUP(Table_for_new_list_price[[#This Row],[Product Line]],'EDA SHEET'!$C$10:$D$57,2,FALSE)</f>
        <v>0.34699999999999998</v>
      </c>
      <c r="J68" s="53">
        <f t="shared" si="1"/>
        <v>215.88604999999998</v>
      </c>
      <c r="K68" s="1" t="str">
        <f>VLOOKUP(Table_for_new_list_price[[#This Row],[ItemCode]],[1]sheet1!$1:$1048576,11,FALSE)</f>
        <v>China</v>
      </c>
    </row>
    <row r="69" spans="1:11" hidden="1" x14ac:dyDescent="0.3">
      <c r="A69" t="s">
        <v>169</v>
      </c>
      <c r="B69" t="str">
        <f>VLOOKUP(Table_for_new_list_price[[#This Row],[ItemCode]],[1]sheet1!$1:$1048576,4,FALSE)</f>
        <v>LOW LEAD BRASS IN-LINE CHECK</v>
      </c>
      <c r="C69" t="str">
        <f>VLOOKUP(Table_for_new_list_price[[#This Row],[ItemCode]],[1]sheet1!$1:$1048576,5,FALSE)</f>
        <v>670779215051</v>
      </c>
      <c r="D69" t="str">
        <f>VLOOKUP(Table_for_new_list_price[[#This Row],[ItemCode]],[1]sheet1!$1:$1048576,6,FALSE)</f>
        <v>ABCK</v>
      </c>
      <c r="E69" s="54" t="str">
        <f>VLOOKUP(Table_for_new_list_price[[#This Row],[ItemCode]],[1]sheet1!$1:$1048576,7,FALSE)</f>
        <v>BRASS AB</v>
      </c>
      <c r="F69" s="54" t="str">
        <f>VLOOKUP(Table_for_new_list_price[[#This Row],[ItemCode]],[1]sheet1!$1:$1048576,13,FALSE)</f>
        <v>0.36</v>
      </c>
      <c r="G69" s="55" t="str">
        <f>VLOOKUP(Table_for_new_list_price[[#This Row],[ItemCode]],[1]sheet1!$1:$1048576,12,FALSE)</f>
        <v>100</v>
      </c>
      <c r="H69" s="101">
        <f>VLOOKUP(Table_for_new_list_price[[#This Row],[ItemCode]],[1]sheet1!$1:$1048576,8,FALSE)</f>
        <v>62.82</v>
      </c>
      <c r="I69" s="51">
        <f>VLOOKUP(Table_for_new_list_price[[#This Row],[Product Line]],'EDA SHEET'!$C$10:$D$57,2,FALSE)</f>
        <v>0.34699999999999998</v>
      </c>
      <c r="J69" s="53">
        <f t="shared" si="1"/>
        <v>21.798539999999999</v>
      </c>
      <c r="K69" s="1" t="str">
        <f>VLOOKUP(Table_for_new_list_price[[#This Row],[ItemCode]],[1]sheet1!$1:$1048576,11,FALSE)</f>
        <v>China</v>
      </c>
    </row>
    <row r="70" spans="1:11" hidden="1" x14ac:dyDescent="0.3">
      <c r="A70" t="s">
        <v>170</v>
      </c>
      <c r="B70" t="str">
        <f>VLOOKUP(Table_for_new_list_price[[#This Row],[ItemCode]],[1]sheet1!$1:$1048576,4,FALSE)</f>
        <v>LOW LEAD BRASS IN-LINE CHECK</v>
      </c>
      <c r="C70" t="str">
        <f>VLOOKUP(Table_for_new_list_price[[#This Row],[ItemCode]],[1]sheet1!$1:$1048576,5,FALSE)</f>
        <v>670779728391</v>
      </c>
      <c r="D70" t="str">
        <f>VLOOKUP(Table_for_new_list_price[[#This Row],[ItemCode]],[1]sheet1!$1:$1048576,6,FALSE)</f>
        <v>ABCK</v>
      </c>
      <c r="E70" s="54" t="str">
        <f>VLOOKUP(Table_for_new_list_price[[#This Row],[ItemCode]],[1]sheet1!$1:$1048576,7,FALSE)</f>
        <v>BRASS AB</v>
      </c>
      <c r="F70" s="54">
        <f>VLOOKUP(Table_for_new_list_price[[#This Row],[ItemCode]],[1]sheet1!$1:$1048576,13,FALSE)</f>
        <v>0</v>
      </c>
      <c r="G70" s="55">
        <f>VLOOKUP(Table_for_new_list_price[[#This Row],[ItemCode]],[1]sheet1!$1:$1048576,12,FALSE)</f>
        <v>0</v>
      </c>
      <c r="H70" s="101">
        <f>VLOOKUP(Table_for_new_list_price[[#This Row],[ItemCode]],[1]sheet1!$1:$1048576,8,FALSE)</f>
        <v>49.41</v>
      </c>
      <c r="I70" s="51">
        <f>VLOOKUP(Table_for_new_list_price[[#This Row],[Product Line]],'EDA SHEET'!$C$10:$D$57,2,FALSE)</f>
        <v>0.34699999999999998</v>
      </c>
      <c r="J70" s="53">
        <f t="shared" si="1"/>
        <v>17.145269999999996</v>
      </c>
      <c r="K70" s="1" t="str">
        <f>VLOOKUP(Table_for_new_list_price[[#This Row],[ItemCode]],[1]sheet1!$1:$1048576,11,FALSE)</f>
        <v>China</v>
      </c>
    </row>
    <row r="71" spans="1:11" hidden="1" x14ac:dyDescent="0.3">
      <c r="A71" t="s">
        <v>171</v>
      </c>
      <c r="B71" t="str">
        <f>VLOOKUP(Table_for_new_list_price[[#This Row],[ItemCode]],[1]sheet1!$1:$1048576,4,FALSE)</f>
        <v>LOW LEAD BRASS IN-LINE CHECK</v>
      </c>
      <c r="C71" t="str">
        <f>VLOOKUP(Table_for_new_list_price[[#This Row],[ItemCode]],[1]sheet1!$1:$1048576,5,FALSE)</f>
        <v>670779215402</v>
      </c>
      <c r="D71" t="str">
        <f>VLOOKUP(Table_for_new_list_price[[#This Row],[ItemCode]],[1]sheet1!$1:$1048576,6,FALSE)</f>
        <v>ABCK</v>
      </c>
      <c r="E71" s="54" t="str">
        <f>VLOOKUP(Table_for_new_list_price[[#This Row],[ItemCode]],[1]sheet1!$1:$1048576,7,FALSE)</f>
        <v>BRASS AB</v>
      </c>
      <c r="F71" s="54" t="str">
        <f>VLOOKUP(Table_for_new_list_price[[#This Row],[ItemCode]],[1]sheet1!$1:$1048576,13,FALSE)</f>
        <v>11.68</v>
      </c>
      <c r="G71" s="55" t="str">
        <f>VLOOKUP(Table_for_new_list_price[[#This Row],[ItemCode]],[1]sheet1!$1:$1048576,12,FALSE)</f>
        <v>3</v>
      </c>
      <c r="H71" s="101">
        <f>VLOOKUP(Table_for_new_list_price[[#This Row],[ItemCode]],[1]sheet1!$1:$1048576,8,FALSE)</f>
        <v>1226.01</v>
      </c>
      <c r="I71" s="51">
        <f>VLOOKUP(Table_for_new_list_price[[#This Row],[Product Line]],'EDA SHEET'!$C$10:$D$57,2,FALSE)</f>
        <v>0.34699999999999998</v>
      </c>
      <c r="J71" s="53">
        <f t="shared" si="1"/>
        <v>425.42546999999996</v>
      </c>
      <c r="K71" s="1" t="str">
        <f>VLOOKUP(Table_for_new_list_price[[#This Row],[ItemCode]],[1]sheet1!$1:$1048576,11,FALSE)</f>
        <v>China</v>
      </c>
    </row>
    <row r="72" spans="1:11" hidden="1" x14ac:dyDescent="0.3">
      <c r="A72" t="s">
        <v>172</v>
      </c>
      <c r="B72" t="str">
        <f>VLOOKUP(Table_for_new_list_price[[#This Row],[ItemCode]],[1]sheet1!$1:$1048576,4,FALSE)</f>
        <v>LOW LEAD BRASS IN-LINE CHECK</v>
      </c>
      <c r="C72" t="str">
        <f>VLOOKUP(Table_for_new_list_price[[#This Row],[ItemCode]],[1]sheet1!$1:$1048576,5,FALSE)</f>
        <v>670779205069</v>
      </c>
      <c r="D72" t="str">
        <f>VLOOKUP(Table_for_new_list_price[[#This Row],[ItemCode]],[1]sheet1!$1:$1048576,6,FALSE)</f>
        <v>ABCK</v>
      </c>
      <c r="E72" s="54" t="str">
        <f>VLOOKUP(Table_for_new_list_price[[#This Row],[ItemCode]],[1]sheet1!$1:$1048576,7,FALSE)</f>
        <v>BRASS AB</v>
      </c>
      <c r="F72" s="54" t="str">
        <f>VLOOKUP(Table_for_new_list_price[[#This Row],[ItemCode]],[1]sheet1!$1:$1048576,13,FALSE)</f>
        <v>0.66</v>
      </c>
      <c r="G72" s="55" t="str">
        <f>VLOOKUP(Table_for_new_list_price[[#This Row],[ItemCode]],[1]sheet1!$1:$1048576,12,FALSE)</f>
        <v>60</v>
      </c>
      <c r="H72" s="101">
        <f>VLOOKUP(Table_for_new_list_price[[#This Row],[ItemCode]],[1]sheet1!$1:$1048576,8,FALSE)</f>
        <v>83.59</v>
      </c>
      <c r="I72" s="51">
        <f>VLOOKUP(Table_for_new_list_price[[#This Row],[Product Line]],'EDA SHEET'!$C$10:$D$57,2,FALSE)</f>
        <v>0.34699999999999998</v>
      </c>
      <c r="J72" s="53">
        <f t="shared" si="1"/>
        <v>29.00573</v>
      </c>
      <c r="K72" s="1" t="str">
        <f>VLOOKUP(Table_for_new_list_price[[#This Row],[ItemCode]],[1]sheet1!$1:$1048576,11,FALSE)</f>
        <v>China</v>
      </c>
    </row>
    <row r="73" spans="1:11" hidden="1" x14ac:dyDescent="0.3">
      <c r="A73" t="s">
        <v>173</v>
      </c>
      <c r="B73" t="str">
        <f>VLOOKUP(Table_for_new_list_price[[#This Row],[ItemCode]],[1]sheet1!$1:$1048576,4,FALSE)</f>
        <v>LOW LEAD BRASS IN-LINE CHECK</v>
      </c>
      <c r="C73" t="str">
        <f>VLOOKUP(Table_for_new_list_price[[#This Row],[ItemCode]],[1]sheet1!$1:$1048576,5,FALSE)</f>
        <v>670779205083</v>
      </c>
      <c r="D73" t="str">
        <f>VLOOKUP(Table_for_new_list_price[[#This Row],[ItemCode]],[1]sheet1!$1:$1048576,6,FALSE)</f>
        <v>ABCK</v>
      </c>
      <c r="E73" s="54" t="str">
        <f>VLOOKUP(Table_for_new_list_price[[#This Row],[ItemCode]],[1]sheet1!$1:$1048576,7,FALSE)</f>
        <v>BRASS AB</v>
      </c>
      <c r="F73" s="54" t="str">
        <f>VLOOKUP(Table_for_new_list_price[[#This Row],[ItemCode]],[1]sheet1!$1:$1048576,13,FALSE)</f>
        <v>1.28</v>
      </c>
      <c r="G73" s="55" t="str">
        <f>VLOOKUP(Table_for_new_list_price[[#This Row],[ItemCode]],[1]sheet1!$1:$1048576,12,FALSE)</f>
        <v>24</v>
      </c>
      <c r="H73" s="101">
        <f>VLOOKUP(Table_for_new_list_price[[#This Row],[ItemCode]],[1]sheet1!$1:$1048576,8,FALSE)</f>
        <v>148.18</v>
      </c>
      <c r="I73" s="51">
        <f>VLOOKUP(Table_for_new_list_price[[#This Row],[Product Line]],'EDA SHEET'!$C$10:$D$57,2,FALSE)</f>
        <v>0.34699999999999998</v>
      </c>
      <c r="J73" s="53">
        <f t="shared" si="1"/>
        <v>51.418459999999996</v>
      </c>
      <c r="K73" s="1" t="str">
        <f>VLOOKUP(Table_for_new_list_price[[#This Row],[ItemCode]],[1]sheet1!$1:$1048576,11,FALSE)</f>
        <v>China</v>
      </c>
    </row>
    <row r="74" spans="1:11" hidden="1" x14ac:dyDescent="0.3">
      <c r="A74" t="s">
        <v>174</v>
      </c>
      <c r="B74" t="str">
        <f>VLOOKUP(Table_for_new_list_price[[#This Row],[ItemCode]],[1]sheet1!$1:$1048576,4,FALSE)</f>
        <v>LOW LEAD BRASS IN-LINE CHECK</v>
      </c>
      <c r="C74" t="str">
        <f>VLOOKUP(Table_for_new_list_price[[#This Row],[ItemCode]],[1]sheet1!$1:$1048576,5,FALSE)</f>
        <v>670779205076</v>
      </c>
      <c r="D74" t="str">
        <f>VLOOKUP(Table_for_new_list_price[[#This Row],[ItemCode]],[1]sheet1!$1:$1048576,6,FALSE)</f>
        <v>ABCK</v>
      </c>
      <c r="E74" s="54" t="str">
        <f>VLOOKUP(Table_for_new_list_price[[#This Row],[ItemCode]],[1]sheet1!$1:$1048576,7,FALSE)</f>
        <v>BRASS AB</v>
      </c>
      <c r="F74" s="54" t="str">
        <f>VLOOKUP(Table_for_new_list_price[[#This Row],[ItemCode]],[1]sheet1!$1:$1048576,13,FALSE)</f>
        <v>1.04</v>
      </c>
      <c r="G74" s="55" t="str">
        <f>VLOOKUP(Table_for_new_list_price[[#This Row],[ItemCode]],[1]sheet1!$1:$1048576,12,FALSE)</f>
        <v>48</v>
      </c>
      <c r="H74" s="101">
        <f>VLOOKUP(Table_for_new_list_price[[#This Row],[ItemCode]],[1]sheet1!$1:$1048576,8,FALSE)</f>
        <v>109.3</v>
      </c>
      <c r="I74" s="51">
        <f>VLOOKUP(Table_for_new_list_price[[#This Row],[Product Line]],'EDA SHEET'!$C$10:$D$57,2,FALSE)</f>
        <v>0.34699999999999998</v>
      </c>
      <c r="J74" s="53">
        <f t="shared" si="1"/>
        <v>37.927099999999996</v>
      </c>
      <c r="K74" s="1" t="str">
        <f>VLOOKUP(Table_for_new_list_price[[#This Row],[ItemCode]],[1]sheet1!$1:$1048576,11,FALSE)</f>
        <v>China</v>
      </c>
    </row>
    <row r="75" spans="1:11" hidden="1" x14ac:dyDescent="0.3">
      <c r="A75" t="s">
        <v>175</v>
      </c>
      <c r="B75" t="str">
        <f>VLOOKUP(Table_for_new_list_price[[#This Row],[ItemCode]],[1]sheet1!$1:$1048576,4,FALSE)</f>
        <v>LOW LEAD BRASS IN-LINE CHECK</v>
      </c>
      <c r="C75" t="str">
        <f>VLOOKUP(Table_for_new_list_price[[#This Row],[ItemCode]],[1]sheet1!$1:$1048576,5,FALSE)</f>
        <v>670779205045</v>
      </c>
      <c r="D75" t="str">
        <f>VLOOKUP(Table_for_new_list_price[[#This Row],[ItemCode]],[1]sheet1!$1:$1048576,6,FALSE)</f>
        <v>ABCK</v>
      </c>
      <c r="E75" s="54" t="str">
        <f>VLOOKUP(Table_for_new_list_price[[#This Row],[ItemCode]],[1]sheet1!$1:$1048576,7,FALSE)</f>
        <v>BRASS AB</v>
      </c>
      <c r="F75" s="54" t="str">
        <f>VLOOKUP(Table_for_new_list_price[[#This Row],[ItemCode]],[1]sheet1!$1:$1048576,13,FALSE)</f>
        <v>0.28</v>
      </c>
      <c r="G75" s="55" t="str">
        <f>VLOOKUP(Table_for_new_list_price[[#This Row],[ItemCode]],[1]sheet1!$1:$1048576,12,FALSE)</f>
        <v>150</v>
      </c>
      <c r="H75" s="101">
        <f>VLOOKUP(Table_for_new_list_price[[#This Row],[ItemCode]],[1]sheet1!$1:$1048576,8,FALSE)</f>
        <v>49.41</v>
      </c>
      <c r="I75" s="51">
        <f>VLOOKUP(Table_for_new_list_price[[#This Row],[Product Line]],'EDA SHEET'!$C$10:$D$57,2,FALSE)</f>
        <v>0.34699999999999998</v>
      </c>
      <c r="J75" s="53">
        <f t="shared" si="1"/>
        <v>17.145269999999996</v>
      </c>
      <c r="K75" s="1" t="str">
        <f>VLOOKUP(Table_for_new_list_price[[#This Row],[ItemCode]],[1]sheet1!$1:$1048576,11,FALSE)</f>
        <v>China</v>
      </c>
    </row>
    <row r="76" spans="1:11" hidden="1" x14ac:dyDescent="0.3">
      <c r="A76" t="s">
        <v>176</v>
      </c>
      <c r="B76" t="str">
        <f>VLOOKUP(Table_for_new_list_price[[#This Row],[ItemCode]],[1]sheet1!$1:$1048576,4,FALSE)</f>
        <v>LOW LEAD BRASS IN-LINE CHECK</v>
      </c>
      <c r="C76" t="str">
        <f>VLOOKUP(Table_for_new_list_price[[#This Row],[ItemCode]],[1]sheet1!$1:$1048576,5,FALSE)</f>
        <v>670779205205</v>
      </c>
      <c r="D76" t="str">
        <f>VLOOKUP(Table_for_new_list_price[[#This Row],[ItemCode]],[1]sheet1!$1:$1048576,6,FALSE)</f>
        <v>ABCK</v>
      </c>
      <c r="E76" s="54" t="str">
        <f>VLOOKUP(Table_for_new_list_price[[#This Row],[ItemCode]],[1]sheet1!$1:$1048576,7,FALSE)</f>
        <v>BRASS AB</v>
      </c>
      <c r="F76" s="54" t="str">
        <f>VLOOKUP(Table_for_new_list_price[[#This Row],[ItemCode]],[1]sheet1!$1:$1048576,13,FALSE)</f>
        <v>1.98</v>
      </c>
      <c r="G76" s="55" t="str">
        <f>VLOOKUP(Table_for_new_list_price[[#This Row],[ItemCode]],[1]sheet1!$1:$1048576,12,FALSE)</f>
        <v>12</v>
      </c>
      <c r="H76" s="101">
        <f>VLOOKUP(Table_for_new_list_price[[#This Row],[ItemCode]],[1]sheet1!$1:$1048576,8,FALSE)</f>
        <v>212.12</v>
      </c>
      <c r="I76" s="51">
        <f>VLOOKUP(Table_for_new_list_price[[#This Row],[Product Line]],'EDA SHEET'!$C$10:$D$57,2,FALSE)</f>
        <v>0.34699999999999998</v>
      </c>
      <c r="J76" s="53">
        <f t="shared" si="1"/>
        <v>73.605639999999994</v>
      </c>
      <c r="K76" s="1" t="str">
        <f>VLOOKUP(Table_for_new_list_price[[#This Row],[ItemCode]],[1]sheet1!$1:$1048576,11,FALSE)</f>
        <v>China</v>
      </c>
    </row>
    <row r="77" spans="1:11" hidden="1" x14ac:dyDescent="0.3">
      <c r="A77" t="s">
        <v>177</v>
      </c>
      <c r="B77" t="str">
        <f>VLOOKUP(Table_for_new_list_price[[#This Row],[ItemCode]],[1]sheet1!$1:$1048576,4,FALSE)</f>
        <v>LOW LEAD BRASS IN-LINE CHECK</v>
      </c>
      <c r="C77" t="str">
        <f>VLOOKUP(Table_for_new_list_price[[#This Row],[ItemCode]],[1]sheet1!$1:$1048576,5,FALSE)</f>
        <v>670779730929</v>
      </c>
      <c r="D77" t="str">
        <f>VLOOKUP(Table_for_new_list_price[[#This Row],[ItemCode]],[1]sheet1!$1:$1048576,6,FALSE)</f>
        <v>ABCK</v>
      </c>
      <c r="E77" s="54" t="str">
        <f>VLOOKUP(Table_for_new_list_price[[#This Row],[ItemCode]],[1]sheet1!$1:$1048576,7,FALSE)</f>
        <v>BRASS AB</v>
      </c>
      <c r="F77" s="54" t="str">
        <f>VLOOKUP(Table_for_new_list_price[[#This Row],[ItemCode]],[1]sheet1!$1:$1048576,13,FALSE)</f>
        <v>4.25</v>
      </c>
      <c r="G77" s="55" t="str">
        <f>VLOOKUP(Table_for_new_list_price[[#This Row],[ItemCode]],[1]sheet1!$1:$1048576,12,FALSE)</f>
        <v>8</v>
      </c>
      <c r="H77" s="101">
        <f>VLOOKUP(Table_for_new_list_price[[#This Row],[ItemCode]],[1]sheet1!$1:$1048576,8,FALSE)</f>
        <v>453.11</v>
      </c>
      <c r="I77" s="51">
        <f>VLOOKUP(Table_for_new_list_price[[#This Row],[Product Line]],'EDA SHEET'!$C$10:$D$57,2,FALSE)</f>
        <v>0.34699999999999998</v>
      </c>
      <c r="J77" s="53">
        <f t="shared" si="1"/>
        <v>157.22916999999998</v>
      </c>
      <c r="K77" s="1" t="str">
        <f>VLOOKUP(Table_for_new_list_price[[#This Row],[ItemCode]],[1]sheet1!$1:$1048576,11,FALSE)</f>
        <v>China</v>
      </c>
    </row>
    <row r="78" spans="1:11" hidden="1" x14ac:dyDescent="0.3">
      <c r="A78" t="s">
        <v>178</v>
      </c>
      <c r="B78" t="str">
        <f>VLOOKUP(Table_for_new_list_price[[#This Row],[ItemCode]],[1]sheet1!$1:$1048576,4,FALSE)</f>
        <v>LOW LEAD BRASS IN-LINE CHECK</v>
      </c>
      <c r="C78" t="str">
        <f>VLOOKUP(Table_for_new_list_price[[#This Row],[ItemCode]],[1]sheet1!$1:$1048576,5,FALSE)</f>
        <v>670779730936</v>
      </c>
      <c r="D78" t="str">
        <f>VLOOKUP(Table_for_new_list_price[[#This Row],[ItemCode]],[1]sheet1!$1:$1048576,6,FALSE)</f>
        <v>ABCK</v>
      </c>
      <c r="E78" s="54" t="str">
        <f>VLOOKUP(Table_for_new_list_price[[#This Row],[ItemCode]],[1]sheet1!$1:$1048576,7,FALSE)</f>
        <v>BRASS AB</v>
      </c>
      <c r="F78" s="54" t="str">
        <f>VLOOKUP(Table_for_new_list_price[[#This Row],[ItemCode]],[1]sheet1!$1:$1048576,13,FALSE)</f>
        <v>6.35</v>
      </c>
      <c r="G78" s="55" t="str">
        <f>VLOOKUP(Table_for_new_list_price[[#This Row],[ItemCode]],[1]sheet1!$1:$1048576,12,FALSE)</f>
        <v>6</v>
      </c>
      <c r="H78" s="101">
        <f>VLOOKUP(Table_for_new_list_price[[#This Row],[ItemCode]],[1]sheet1!$1:$1048576,8,FALSE)</f>
        <v>622.15</v>
      </c>
      <c r="I78" s="51">
        <f>VLOOKUP(Table_for_new_list_price[[#This Row],[Product Line]],'EDA SHEET'!$C$10:$D$57,2,FALSE)</f>
        <v>0.34699999999999998</v>
      </c>
      <c r="J78" s="53">
        <f t="shared" si="1"/>
        <v>215.88604999999998</v>
      </c>
      <c r="K78" s="1" t="str">
        <f>VLOOKUP(Table_for_new_list_price[[#This Row],[ItemCode]],[1]sheet1!$1:$1048576,11,FALSE)</f>
        <v>China</v>
      </c>
    </row>
    <row r="79" spans="1:11" hidden="1" x14ac:dyDescent="0.3">
      <c r="A79" t="s">
        <v>179</v>
      </c>
      <c r="B79" t="str">
        <f>VLOOKUP(Table_for_new_list_price[[#This Row],[ItemCode]],[1]sheet1!$1:$1048576,4,FALSE)</f>
        <v>LOW LEAD BRASS IN-LINE CHECK</v>
      </c>
      <c r="C79" t="str">
        <f>VLOOKUP(Table_for_new_list_price[[#This Row],[ItemCode]],[1]sheet1!$1:$1048576,5,FALSE)</f>
        <v>670779205052</v>
      </c>
      <c r="D79" t="str">
        <f>VLOOKUP(Table_for_new_list_price[[#This Row],[ItemCode]],[1]sheet1!$1:$1048576,6,FALSE)</f>
        <v>ABCK</v>
      </c>
      <c r="E79" s="54" t="str">
        <f>VLOOKUP(Table_for_new_list_price[[#This Row],[ItemCode]],[1]sheet1!$1:$1048576,7,FALSE)</f>
        <v>BRASS AB</v>
      </c>
      <c r="F79" s="54" t="str">
        <f>VLOOKUP(Table_for_new_list_price[[#This Row],[ItemCode]],[1]sheet1!$1:$1048576,13,FALSE)</f>
        <v>0.42</v>
      </c>
      <c r="G79" s="55" t="str">
        <f>VLOOKUP(Table_for_new_list_price[[#This Row],[ItemCode]],[1]sheet1!$1:$1048576,12,FALSE)</f>
        <v>100</v>
      </c>
      <c r="H79" s="101">
        <f>VLOOKUP(Table_for_new_list_price[[#This Row],[ItemCode]],[1]sheet1!$1:$1048576,8,FALSE)</f>
        <v>62.82</v>
      </c>
      <c r="I79" s="51">
        <f>VLOOKUP(Table_for_new_list_price[[#This Row],[Product Line]],'EDA SHEET'!$C$10:$D$57,2,FALSE)</f>
        <v>0.34699999999999998</v>
      </c>
      <c r="J79" s="53">
        <f t="shared" si="1"/>
        <v>21.798539999999999</v>
      </c>
      <c r="K79" s="1" t="str">
        <f>VLOOKUP(Table_for_new_list_price[[#This Row],[ItemCode]],[1]sheet1!$1:$1048576,11,FALSE)</f>
        <v>China</v>
      </c>
    </row>
    <row r="80" spans="1:11" hidden="1" x14ac:dyDescent="0.3">
      <c r="A80" t="s">
        <v>180</v>
      </c>
      <c r="B80" t="str">
        <f>VLOOKUP(Table_for_new_list_price[[#This Row],[ItemCode]],[1]sheet1!$1:$1048576,4,FALSE)</f>
        <v>DZR LOWLEAD IN LINE CHECK PRES</v>
      </c>
      <c r="C80" t="str">
        <f>VLOOKUP(Table_for_new_list_price[[#This Row],[ItemCode]],[1]sheet1!$1:$1048576,5,FALSE)</f>
        <v>670779726502</v>
      </c>
      <c r="D80" t="str">
        <f>VLOOKUP(Table_for_new_list_price[[#This Row],[ItemCode]],[1]sheet1!$1:$1048576,6,FALSE)</f>
        <v>ABCK</v>
      </c>
      <c r="E80" s="54" t="str">
        <f>VLOOKUP(Table_for_new_list_price[[#This Row],[ItemCode]],[1]sheet1!$1:$1048576,7,FALSE)</f>
        <v>BRASS AB</v>
      </c>
      <c r="F80" s="54" t="str">
        <f>VLOOKUP(Table_for_new_list_price[[#This Row],[ItemCode]],[1]sheet1!$1:$1048576,13,FALSE)</f>
        <v>0.673</v>
      </c>
      <c r="G80" s="55" t="str">
        <f>VLOOKUP(Table_for_new_list_price[[#This Row],[ItemCode]],[1]sheet1!$1:$1048576,12,FALSE)</f>
        <v>60</v>
      </c>
      <c r="H80" s="101">
        <f>VLOOKUP(Table_for_new_list_price[[#This Row],[ItemCode]],[1]sheet1!$1:$1048576,8,FALSE)</f>
        <v>94.04</v>
      </c>
      <c r="I80" s="51">
        <f>VLOOKUP(Table_for_new_list_price[[#This Row],[Product Line]],'EDA SHEET'!$C$10:$D$57,2,FALSE)</f>
        <v>0.34699999999999998</v>
      </c>
      <c r="J80" s="53">
        <f t="shared" si="1"/>
        <v>32.631880000000002</v>
      </c>
      <c r="K80" s="1" t="str">
        <f>VLOOKUP(Table_for_new_list_price[[#This Row],[ItemCode]],[1]sheet1!$1:$1048576,11,FALSE)</f>
        <v>China</v>
      </c>
    </row>
    <row r="81" spans="1:11" hidden="1" x14ac:dyDescent="0.3">
      <c r="A81" t="s">
        <v>181</v>
      </c>
      <c r="B81" t="str">
        <f>VLOOKUP(Table_for_new_list_price[[#This Row],[ItemCode]],[1]sheet1!$1:$1048576,4,FALSE)</f>
        <v>DZR LOWLEAD IN LINE CHECK PRES</v>
      </c>
      <c r="C81" t="str">
        <f>VLOOKUP(Table_for_new_list_price[[#This Row],[ItemCode]],[1]sheet1!$1:$1048576,5,FALSE)</f>
        <v>670779726526</v>
      </c>
      <c r="D81" t="str">
        <f>VLOOKUP(Table_for_new_list_price[[#This Row],[ItemCode]],[1]sheet1!$1:$1048576,6,FALSE)</f>
        <v>ABCK</v>
      </c>
      <c r="E81" s="54" t="str">
        <f>VLOOKUP(Table_for_new_list_price[[#This Row],[ItemCode]],[1]sheet1!$1:$1048576,7,FALSE)</f>
        <v>BRASS AB</v>
      </c>
      <c r="F81" s="54" t="str">
        <f>VLOOKUP(Table_for_new_list_price[[#This Row],[ItemCode]],[1]sheet1!$1:$1048576,13,FALSE)</f>
        <v>1.47</v>
      </c>
      <c r="G81" s="55" t="str">
        <f>VLOOKUP(Table_for_new_list_price[[#This Row],[ItemCode]],[1]sheet1!$1:$1048576,12,FALSE)</f>
        <v>30</v>
      </c>
      <c r="H81" s="101">
        <f>VLOOKUP(Table_for_new_list_price[[#This Row],[ItemCode]],[1]sheet1!$1:$1048576,8,FALSE)</f>
        <v>166.71</v>
      </c>
      <c r="I81" s="51">
        <f>VLOOKUP(Table_for_new_list_price[[#This Row],[Product Line]],'EDA SHEET'!$C$10:$D$57,2,FALSE)</f>
        <v>0.34699999999999998</v>
      </c>
      <c r="J81" s="53">
        <f t="shared" si="1"/>
        <v>57.848369999999996</v>
      </c>
      <c r="K81" s="1" t="str">
        <f>VLOOKUP(Table_for_new_list_price[[#This Row],[ItemCode]],[1]sheet1!$1:$1048576,11,FALSE)</f>
        <v>China</v>
      </c>
    </row>
    <row r="82" spans="1:11" hidden="1" x14ac:dyDescent="0.3">
      <c r="A82" t="s">
        <v>182</v>
      </c>
      <c r="B82" t="str">
        <f>VLOOKUP(Table_for_new_list_price[[#This Row],[ItemCode]],[1]sheet1!$1:$1048576,4,FALSE)</f>
        <v>DZR LOWLEAD IN LINE CHECK PRES</v>
      </c>
      <c r="C82" t="str">
        <f>VLOOKUP(Table_for_new_list_price[[#This Row],[ItemCode]],[1]sheet1!$1:$1048576,5,FALSE)</f>
        <v xml:space="preserve"> 670779726519</v>
      </c>
      <c r="D82" t="str">
        <f>VLOOKUP(Table_for_new_list_price[[#This Row],[ItemCode]],[1]sheet1!$1:$1048576,6,FALSE)</f>
        <v>ABCK</v>
      </c>
      <c r="E82" s="54" t="str">
        <f>VLOOKUP(Table_for_new_list_price[[#This Row],[ItemCode]],[1]sheet1!$1:$1048576,7,FALSE)</f>
        <v>BRASS AB</v>
      </c>
      <c r="F82" s="54" t="str">
        <f>VLOOKUP(Table_for_new_list_price[[#This Row],[ItemCode]],[1]sheet1!$1:$1048576,13,FALSE)</f>
        <v>0.986</v>
      </c>
      <c r="G82" s="55" t="str">
        <f>VLOOKUP(Table_for_new_list_price[[#This Row],[ItemCode]],[1]sheet1!$1:$1048576,12,FALSE)</f>
        <v>48</v>
      </c>
      <c r="H82" s="101">
        <f>VLOOKUP(Table_for_new_list_price[[#This Row],[ItemCode]],[1]sheet1!$1:$1048576,8,FALSE)</f>
        <v>122.97</v>
      </c>
      <c r="I82" s="51">
        <f>VLOOKUP(Table_for_new_list_price[[#This Row],[Product Line]],'EDA SHEET'!$C$10:$D$57,2,FALSE)</f>
        <v>0.34699999999999998</v>
      </c>
      <c r="J82" s="53">
        <f t="shared" si="1"/>
        <v>42.670589999999997</v>
      </c>
      <c r="K82" s="1" t="str">
        <f>VLOOKUP(Table_for_new_list_price[[#This Row],[ItemCode]],[1]sheet1!$1:$1048576,11,FALSE)</f>
        <v>China</v>
      </c>
    </row>
    <row r="83" spans="1:11" hidden="1" x14ac:dyDescent="0.3">
      <c r="A83" t="s">
        <v>183</v>
      </c>
      <c r="B83" t="str">
        <f>VLOOKUP(Table_for_new_list_price[[#This Row],[ItemCode]],[1]sheet1!$1:$1048576,4,FALSE)</f>
        <v>DZR LOWLEAD IN LINE CHECK PRES</v>
      </c>
      <c r="C83" t="str">
        <f>VLOOKUP(Table_for_new_list_price[[#This Row],[ItemCode]],[1]sheet1!$1:$1048576,5,FALSE)</f>
        <v>670779726489</v>
      </c>
      <c r="D83" t="str">
        <f>VLOOKUP(Table_for_new_list_price[[#This Row],[ItemCode]],[1]sheet1!$1:$1048576,6,FALSE)</f>
        <v>ABCK</v>
      </c>
      <c r="E83" s="54" t="str">
        <f>VLOOKUP(Table_for_new_list_price[[#This Row],[ItemCode]],[1]sheet1!$1:$1048576,7,FALSE)</f>
        <v>BRASS AB</v>
      </c>
      <c r="F83" s="54" t="str">
        <f>VLOOKUP(Table_for_new_list_price[[#This Row],[ItemCode]],[1]sheet1!$1:$1048576,13,FALSE)</f>
        <v>0.285</v>
      </c>
      <c r="G83" s="55" t="str">
        <f>VLOOKUP(Table_for_new_list_price[[#This Row],[ItemCode]],[1]sheet1!$1:$1048576,12,FALSE)</f>
        <v>150</v>
      </c>
      <c r="H83" s="101">
        <f>VLOOKUP(Table_for_new_list_price[[#This Row],[ItemCode]],[1]sheet1!$1:$1048576,8,FALSE)</f>
        <v>55.58</v>
      </c>
      <c r="I83" s="51">
        <f>VLOOKUP(Table_for_new_list_price[[#This Row],[Product Line]],'EDA SHEET'!$C$10:$D$57,2,FALSE)</f>
        <v>0.34699999999999998</v>
      </c>
      <c r="J83" s="53">
        <f t="shared" si="1"/>
        <v>19.286259999999999</v>
      </c>
      <c r="K83" s="1" t="str">
        <f>VLOOKUP(Table_for_new_list_price[[#This Row],[ItemCode]],[1]sheet1!$1:$1048576,11,FALSE)</f>
        <v>China</v>
      </c>
    </row>
    <row r="84" spans="1:11" hidden="1" x14ac:dyDescent="0.3">
      <c r="A84" t="s">
        <v>184</v>
      </c>
      <c r="B84" t="str">
        <f>VLOOKUP(Table_for_new_list_price[[#This Row],[ItemCode]],[1]sheet1!$1:$1048576,4,FALSE)</f>
        <v>DZR LOWLEAD IN LINE CHECK PRES</v>
      </c>
      <c r="C84" t="str">
        <f>VLOOKUP(Table_for_new_list_price[[#This Row],[ItemCode]],[1]sheet1!$1:$1048576,5,FALSE)</f>
        <v>670779726533</v>
      </c>
      <c r="D84" t="str">
        <f>VLOOKUP(Table_for_new_list_price[[#This Row],[ItemCode]],[1]sheet1!$1:$1048576,6,FALSE)</f>
        <v>ABCK</v>
      </c>
      <c r="E84" s="54" t="str">
        <f>VLOOKUP(Table_for_new_list_price[[#This Row],[ItemCode]],[1]sheet1!$1:$1048576,7,FALSE)</f>
        <v>BRASS AB</v>
      </c>
      <c r="F84" s="54" t="str">
        <f>VLOOKUP(Table_for_new_list_price[[#This Row],[ItemCode]],[1]sheet1!$1:$1048576,13,FALSE)</f>
        <v>2.22</v>
      </c>
      <c r="G84" s="55" t="str">
        <f>VLOOKUP(Table_for_new_list_price[[#This Row],[ItemCode]],[1]sheet1!$1:$1048576,12,FALSE)</f>
        <v>15</v>
      </c>
      <c r="H84" s="101">
        <f>VLOOKUP(Table_for_new_list_price[[#This Row],[ItemCode]],[1]sheet1!$1:$1048576,8,FALSE)</f>
        <v>238.65</v>
      </c>
      <c r="I84" s="51">
        <f>VLOOKUP(Table_for_new_list_price[[#This Row],[Product Line]],'EDA SHEET'!$C$10:$D$57,2,FALSE)</f>
        <v>0.34699999999999998</v>
      </c>
      <c r="J84" s="53">
        <f t="shared" si="1"/>
        <v>82.811549999999997</v>
      </c>
      <c r="K84" s="1" t="str">
        <f>VLOOKUP(Table_for_new_list_price[[#This Row],[ItemCode]],[1]sheet1!$1:$1048576,11,FALSE)</f>
        <v>China</v>
      </c>
    </row>
    <row r="85" spans="1:11" hidden="1" x14ac:dyDescent="0.3">
      <c r="A85" t="s">
        <v>185</v>
      </c>
      <c r="B85" t="str">
        <f>VLOOKUP(Table_for_new_list_price[[#This Row],[ItemCode]],[1]sheet1!$1:$1048576,4,FALSE)</f>
        <v>DZR LOWLEAD IN LINE CHECK PRES</v>
      </c>
      <c r="C85" t="str">
        <f>VLOOKUP(Table_for_new_list_price[[#This Row],[ItemCode]],[1]sheet1!$1:$1048576,5,FALSE)</f>
        <v>670779726496</v>
      </c>
      <c r="D85" t="str">
        <f>VLOOKUP(Table_for_new_list_price[[#This Row],[ItemCode]],[1]sheet1!$1:$1048576,6,FALSE)</f>
        <v>ABCK</v>
      </c>
      <c r="E85" s="54" t="str">
        <f>VLOOKUP(Table_for_new_list_price[[#This Row],[ItemCode]],[1]sheet1!$1:$1048576,7,FALSE)</f>
        <v>BRASS AB</v>
      </c>
      <c r="F85" s="54" t="str">
        <f>VLOOKUP(Table_for_new_list_price[[#This Row],[ItemCode]],[1]sheet1!$1:$1048576,13,FALSE)</f>
        <v>0.451</v>
      </c>
      <c r="G85" s="55" t="str">
        <f>VLOOKUP(Table_for_new_list_price[[#This Row],[ItemCode]],[1]sheet1!$1:$1048576,12,FALSE)</f>
        <v>100</v>
      </c>
      <c r="H85" s="101">
        <f>VLOOKUP(Table_for_new_list_price[[#This Row],[ItemCode]],[1]sheet1!$1:$1048576,8,FALSE)</f>
        <v>70.69</v>
      </c>
      <c r="I85" s="51">
        <f>VLOOKUP(Table_for_new_list_price[[#This Row],[Product Line]],'EDA SHEET'!$C$10:$D$57,2,FALSE)</f>
        <v>0.34699999999999998</v>
      </c>
      <c r="J85" s="53">
        <f t="shared" si="1"/>
        <v>24.529429999999998</v>
      </c>
      <c r="K85" s="1" t="str">
        <f>VLOOKUP(Table_for_new_list_price[[#This Row],[ItemCode]],[1]sheet1!$1:$1048576,11,FALSE)</f>
        <v>China</v>
      </c>
    </row>
    <row r="86" spans="1:11" hidden="1" x14ac:dyDescent="0.3">
      <c r="A86" t="s">
        <v>186</v>
      </c>
      <c r="B86" t="str">
        <f>VLOOKUP(Table_for_new_list_price[[#This Row],[ItemCode]],[1]sheet1!$1:$1048576,4,FALSE)</f>
        <v>AB DZR  BRASS IN-LINE CHECK</v>
      </c>
      <c r="C86" t="str">
        <f>VLOOKUP(Table_for_new_list_price[[#This Row],[ItemCode]],[1]sheet1!$1:$1048576,5,FALSE)</f>
        <v>670779730639</v>
      </c>
      <c r="D86" t="str">
        <f>VLOOKUP(Table_for_new_list_price[[#This Row],[ItemCode]],[1]sheet1!$1:$1048576,6,FALSE)</f>
        <v>ABCK</v>
      </c>
      <c r="E86" s="54" t="str">
        <f>VLOOKUP(Table_for_new_list_price[[#This Row],[ItemCode]],[1]sheet1!$1:$1048576,7,FALSE)</f>
        <v>BRASS AB DZR</v>
      </c>
      <c r="F86" s="54" t="str">
        <f>VLOOKUP(Table_for_new_list_price[[#This Row],[ItemCode]],[1]sheet1!$1:$1048576,13,FALSE)</f>
        <v>4.83</v>
      </c>
      <c r="G86" s="55" t="str">
        <f>VLOOKUP(Table_for_new_list_price[[#This Row],[ItemCode]],[1]sheet1!$1:$1048576,12,FALSE)</f>
        <v>8</v>
      </c>
      <c r="H86" s="101">
        <f>VLOOKUP(Table_for_new_list_price[[#This Row],[ItemCode]],[1]sheet1!$1:$1048576,8,FALSE)</f>
        <v>553.79999999999995</v>
      </c>
      <c r="I86" s="51">
        <f>VLOOKUP(Table_for_new_list_price[[#This Row],[Product Line]],'EDA SHEET'!$C$10:$D$57,2,FALSE)</f>
        <v>0.34699999999999998</v>
      </c>
      <c r="J86" s="53">
        <f t="shared" si="1"/>
        <v>192.16859999999997</v>
      </c>
      <c r="K86" s="1" t="str">
        <f>VLOOKUP(Table_for_new_list_price[[#This Row],[ItemCode]],[1]sheet1!$1:$1048576,11,FALSE)</f>
        <v>China</v>
      </c>
    </row>
    <row r="87" spans="1:11" hidden="1" x14ac:dyDescent="0.3">
      <c r="A87" t="s">
        <v>187</v>
      </c>
      <c r="B87" t="str">
        <f>VLOOKUP(Table_for_new_list_price[[#This Row],[ItemCode]],[1]sheet1!$1:$1048576,4,FALSE)</f>
        <v>AB DZR  BRASS IN-LINE CHECK</v>
      </c>
      <c r="C87" t="str">
        <f>VLOOKUP(Table_for_new_list_price[[#This Row],[ItemCode]],[1]sheet1!$1:$1048576,5,FALSE)</f>
        <v>670779730646</v>
      </c>
      <c r="D87" t="str">
        <f>VLOOKUP(Table_for_new_list_price[[#This Row],[ItemCode]],[1]sheet1!$1:$1048576,6,FALSE)</f>
        <v>ABCK</v>
      </c>
      <c r="E87" s="54" t="str">
        <f>VLOOKUP(Table_for_new_list_price[[#This Row],[ItemCode]],[1]sheet1!$1:$1048576,7,FALSE)</f>
        <v>BRASS AB DZR</v>
      </c>
      <c r="F87" s="54" t="str">
        <f>VLOOKUP(Table_for_new_list_price[[#This Row],[ItemCode]],[1]sheet1!$1:$1048576,13,FALSE)</f>
        <v>6.94</v>
      </c>
      <c r="G87" s="55" t="str">
        <f>VLOOKUP(Table_for_new_list_price[[#This Row],[ItemCode]],[1]sheet1!$1:$1048576,12,FALSE)</f>
        <v>6</v>
      </c>
      <c r="H87" s="101">
        <f>VLOOKUP(Table_for_new_list_price[[#This Row],[ItemCode]],[1]sheet1!$1:$1048576,8,FALSE)</f>
        <v>768.86</v>
      </c>
      <c r="I87" s="51">
        <f>VLOOKUP(Table_for_new_list_price[[#This Row],[Product Line]],'EDA SHEET'!$C$10:$D$57,2,FALSE)</f>
        <v>0.34699999999999998</v>
      </c>
      <c r="J87" s="53">
        <f t="shared" si="1"/>
        <v>266.79442</v>
      </c>
      <c r="K87" s="1" t="str">
        <f>VLOOKUP(Table_for_new_list_price[[#This Row],[ItemCode]],[1]sheet1!$1:$1048576,11,FALSE)</f>
        <v>China</v>
      </c>
    </row>
    <row r="88" spans="1:11" hidden="1" x14ac:dyDescent="0.3">
      <c r="A88" t="s">
        <v>188</v>
      </c>
      <c r="B88" t="str">
        <f>VLOOKUP(Table_for_new_list_price[[#This Row],[ItemCode]],[1]sheet1!$1:$1048576,4,FALSE)</f>
        <v>AB DZR  BRASS IN-LINE CHECK</v>
      </c>
      <c r="C88" t="str">
        <f>VLOOKUP(Table_for_new_list_price[[#This Row],[ItemCode]],[1]sheet1!$1:$1048576,5,FALSE)</f>
        <v>670779730653</v>
      </c>
      <c r="D88" t="str">
        <f>VLOOKUP(Table_for_new_list_price[[#This Row],[ItemCode]],[1]sheet1!$1:$1048576,6,FALSE)</f>
        <v>ABCK</v>
      </c>
      <c r="E88" s="54" t="str">
        <f>VLOOKUP(Table_for_new_list_price[[#This Row],[ItemCode]],[1]sheet1!$1:$1048576,7,FALSE)</f>
        <v>BRASS AB DZR</v>
      </c>
      <c r="F88" s="54" t="str">
        <f>VLOOKUP(Table_for_new_list_price[[#This Row],[ItemCode]],[1]sheet1!$1:$1048576,13,FALSE)</f>
        <v>12.38</v>
      </c>
      <c r="G88" s="55" t="str">
        <f>VLOOKUP(Table_for_new_list_price[[#This Row],[ItemCode]],[1]sheet1!$1:$1048576,12,FALSE)</f>
        <v>2</v>
      </c>
      <c r="H88" s="101">
        <f>VLOOKUP(Table_for_new_list_price[[#This Row],[ItemCode]],[1]sheet1!$1:$1048576,8,FALSE)</f>
        <v>1290.54</v>
      </c>
      <c r="I88" s="51">
        <f>VLOOKUP(Table_for_new_list_price[[#This Row],[Product Line]],'EDA SHEET'!$C$10:$D$57,2,FALSE)</f>
        <v>0.34699999999999998</v>
      </c>
      <c r="J88" s="53">
        <f t="shared" si="1"/>
        <v>447.81737999999996</v>
      </c>
      <c r="K88" s="1" t="str">
        <f>VLOOKUP(Table_for_new_list_price[[#This Row],[ItemCode]],[1]sheet1!$1:$1048576,11,FALSE)</f>
        <v>China</v>
      </c>
    </row>
    <row r="89" spans="1:11" hidden="1" x14ac:dyDescent="0.3">
      <c r="A89" t="s">
        <v>190</v>
      </c>
      <c r="B89" t="str">
        <f>VLOOKUP(Table_for_new_list_price[[#This Row],[ItemCode]],[1]sheet1!$1:$1048576,4,FALSE)</f>
        <v>LOW LEAD SWING CHECK IPS</v>
      </c>
      <c r="C89" t="str">
        <f>VLOOKUP(Table_for_new_list_price[[#This Row],[ItemCode]],[1]sheet1!$1:$1048576,5,FALSE)</f>
        <v>670779224060</v>
      </c>
      <c r="D89" t="str">
        <f>VLOOKUP(Table_for_new_list_price[[#This Row],[ItemCode]],[1]sheet1!$1:$1048576,6,FALSE)</f>
        <v>ABCK</v>
      </c>
      <c r="E89" s="54" t="str">
        <f>VLOOKUP(Table_for_new_list_price[[#This Row],[ItemCode]],[1]sheet1!$1:$1048576,7,FALSE)</f>
        <v>BRASS AB</v>
      </c>
      <c r="F89" s="54" t="str">
        <f>VLOOKUP(Table_for_new_list_price[[#This Row],[ItemCode]],[1]sheet1!$1:$1048576,13,FALSE)</f>
        <v>1.28</v>
      </c>
      <c r="G89" s="55" t="str">
        <f>VLOOKUP(Table_for_new_list_price[[#This Row],[ItemCode]],[1]sheet1!$1:$1048576,12,FALSE)</f>
        <v>30</v>
      </c>
      <c r="H89" s="101">
        <f>VLOOKUP(Table_for_new_list_price[[#This Row],[ItemCode]],[1]sheet1!$1:$1048576,8,FALSE)</f>
        <v>110.43</v>
      </c>
      <c r="I89" s="51">
        <f>VLOOKUP(Table_for_new_list_price[[#This Row],[Product Line]],'EDA SHEET'!$C$10:$D$57,2,FALSE)</f>
        <v>0.34699999999999998</v>
      </c>
      <c r="J89" s="53">
        <f t="shared" si="1"/>
        <v>38.319209999999998</v>
      </c>
      <c r="K89" s="1" t="str">
        <f>VLOOKUP(Table_for_new_list_price[[#This Row],[ItemCode]],[1]sheet1!$1:$1048576,11,FALSE)</f>
        <v>Italy</v>
      </c>
    </row>
    <row r="90" spans="1:11" hidden="1" x14ac:dyDescent="0.3">
      <c r="A90" t="s">
        <v>191</v>
      </c>
      <c r="B90" t="str">
        <f>VLOOKUP(Table_for_new_list_price[[#This Row],[ItemCode]],[1]sheet1!$1:$1048576,4,FALSE)</f>
        <v>LOW LEAD SWING CHECK IPS</v>
      </c>
      <c r="C90" t="str">
        <f>VLOOKUP(Table_for_new_list_price[[#This Row],[ItemCode]],[1]sheet1!$1:$1048576,5,FALSE)</f>
        <v>670779224084</v>
      </c>
      <c r="D90" t="str">
        <f>VLOOKUP(Table_for_new_list_price[[#This Row],[ItemCode]],[1]sheet1!$1:$1048576,6,FALSE)</f>
        <v>ABCK</v>
      </c>
      <c r="E90" s="54" t="str">
        <f>VLOOKUP(Table_for_new_list_price[[#This Row],[ItemCode]],[1]sheet1!$1:$1048576,7,FALSE)</f>
        <v>BRASS AB</v>
      </c>
      <c r="F90" s="54" t="str">
        <f>VLOOKUP(Table_for_new_list_price[[#This Row],[ItemCode]],[1]sheet1!$1:$1048576,13,FALSE)</f>
        <v>2.84</v>
      </c>
      <c r="G90" s="55" t="str">
        <f>VLOOKUP(Table_for_new_list_price[[#This Row],[ItemCode]],[1]sheet1!$1:$1048576,12,FALSE)</f>
        <v>18</v>
      </c>
      <c r="H90" s="101">
        <f>VLOOKUP(Table_for_new_list_price[[#This Row],[ItemCode]],[1]sheet1!$1:$1048576,8,FALSE)</f>
        <v>198.66</v>
      </c>
      <c r="I90" s="51">
        <f>VLOOKUP(Table_for_new_list_price[[#This Row],[Product Line]],'EDA SHEET'!$C$10:$D$57,2,FALSE)</f>
        <v>0.34699999999999998</v>
      </c>
      <c r="J90" s="53">
        <f t="shared" si="1"/>
        <v>68.935019999999994</v>
      </c>
      <c r="K90" s="1" t="str">
        <f>VLOOKUP(Table_for_new_list_price[[#This Row],[ItemCode]],[1]sheet1!$1:$1048576,11,FALSE)</f>
        <v>Italy</v>
      </c>
    </row>
    <row r="91" spans="1:11" hidden="1" x14ac:dyDescent="0.3">
      <c r="A91" t="s">
        <v>192</v>
      </c>
      <c r="B91" t="str">
        <f>VLOOKUP(Table_for_new_list_price[[#This Row],[ItemCode]],[1]sheet1!$1:$1048576,4,FALSE)</f>
        <v>LOW LEAD SWING CHECK IPS</v>
      </c>
      <c r="C91" t="str">
        <f>VLOOKUP(Table_for_new_list_price[[#This Row],[ItemCode]],[1]sheet1!$1:$1048576,5,FALSE)</f>
        <v>670779224077</v>
      </c>
      <c r="D91" t="str">
        <f>VLOOKUP(Table_for_new_list_price[[#This Row],[ItemCode]],[1]sheet1!$1:$1048576,6,FALSE)</f>
        <v>ABCK</v>
      </c>
      <c r="E91" s="54" t="str">
        <f>VLOOKUP(Table_for_new_list_price[[#This Row],[ItemCode]],[1]sheet1!$1:$1048576,7,FALSE)</f>
        <v>BRASS AB</v>
      </c>
      <c r="F91" s="54" t="str">
        <f>VLOOKUP(Table_for_new_list_price[[#This Row],[ItemCode]],[1]sheet1!$1:$1048576,13,FALSE)</f>
        <v>2.06</v>
      </c>
      <c r="G91" s="55" t="str">
        <f>VLOOKUP(Table_for_new_list_price[[#This Row],[ItemCode]],[1]sheet1!$1:$1048576,12,FALSE)</f>
        <v>24</v>
      </c>
      <c r="H91" s="101">
        <f>VLOOKUP(Table_for_new_list_price[[#This Row],[ItemCode]],[1]sheet1!$1:$1048576,8,FALSE)</f>
        <v>165.55</v>
      </c>
      <c r="I91" s="51">
        <f>VLOOKUP(Table_for_new_list_price[[#This Row],[Product Line]],'EDA SHEET'!$C$10:$D$57,2,FALSE)</f>
        <v>0.34699999999999998</v>
      </c>
      <c r="J91" s="53">
        <f t="shared" si="1"/>
        <v>57.44585</v>
      </c>
      <c r="K91" s="1" t="str">
        <f>VLOOKUP(Table_for_new_list_price[[#This Row],[ItemCode]],[1]sheet1!$1:$1048576,11,FALSE)</f>
        <v>Italy</v>
      </c>
    </row>
    <row r="92" spans="1:11" hidden="1" x14ac:dyDescent="0.3">
      <c r="A92" t="s">
        <v>193</v>
      </c>
      <c r="B92" t="str">
        <f>VLOOKUP(Table_for_new_list_price[[#This Row],[ItemCode]],[1]sheet1!$1:$1048576,4,FALSE)</f>
        <v>LOW LEAD SWING CHECK IPS</v>
      </c>
      <c r="C92" t="str">
        <f>VLOOKUP(Table_for_new_list_price[[#This Row],[ItemCode]],[1]sheet1!$1:$1048576,5,FALSE)</f>
        <v>670779224046</v>
      </c>
      <c r="D92" t="str">
        <f>VLOOKUP(Table_for_new_list_price[[#This Row],[ItemCode]],[1]sheet1!$1:$1048576,6,FALSE)</f>
        <v>ABCK</v>
      </c>
      <c r="E92" s="54" t="str">
        <f>VLOOKUP(Table_for_new_list_price[[#This Row],[ItemCode]],[1]sheet1!$1:$1048576,7,FALSE)</f>
        <v>BRASS AB</v>
      </c>
      <c r="F92" s="54" t="str">
        <f>VLOOKUP(Table_for_new_list_price[[#This Row],[ItemCode]],[1]sheet1!$1:$1048576,13,FALSE)</f>
        <v>0.56</v>
      </c>
      <c r="G92" s="55" t="str">
        <f>VLOOKUP(Table_for_new_list_price[[#This Row],[ItemCode]],[1]sheet1!$1:$1048576,12,FALSE)</f>
        <v>80</v>
      </c>
      <c r="H92" s="101">
        <f>VLOOKUP(Table_for_new_list_price[[#This Row],[ItemCode]],[1]sheet1!$1:$1048576,8,FALSE)</f>
        <v>64.680000000000007</v>
      </c>
      <c r="I92" s="51">
        <f>VLOOKUP(Table_for_new_list_price[[#This Row],[Product Line]],'EDA SHEET'!$C$10:$D$57,2,FALSE)</f>
        <v>0.34699999999999998</v>
      </c>
      <c r="J92" s="53">
        <f t="shared" si="1"/>
        <v>22.443960000000001</v>
      </c>
      <c r="K92" s="1" t="str">
        <f>VLOOKUP(Table_for_new_list_price[[#This Row],[ItemCode]],[1]sheet1!$1:$1048576,11,FALSE)</f>
        <v>Italy</v>
      </c>
    </row>
    <row r="93" spans="1:11" hidden="1" x14ac:dyDescent="0.3">
      <c r="A93" t="s">
        <v>194</v>
      </c>
      <c r="B93" t="str">
        <f>VLOOKUP(Table_for_new_list_price[[#This Row],[ItemCode]],[1]sheet1!$1:$1048576,4,FALSE)</f>
        <v>LOW LEAD SWING CHECK IPS</v>
      </c>
      <c r="C93" t="str">
        <f>VLOOKUP(Table_for_new_list_price[[#This Row],[ItemCode]],[1]sheet1!$1:$1048576,5,FALSE)</f>
        <v>670779224206</v>
      </c>
      <c r="D93" t="str">
        <f>VLOOKUP(Table_for_new_list_price[[#This Row],[ItemCode]],[1]sheet1!$1:$1048576,6,FALSE)</f>
        <v>ABCK</v>
      </c>
      <c r="E93" s="54" t="str">
        <f>VLOOKUP(Table_for_new_list_price[[#This Row],[ItemCode]],[1]sheet1!$1:$1048576,7,FALSE)</f>
        <v>BRASS AB</v>
      </c>
      <c r="F93" s="54" t="str">
        <f>VLOOKUP(Table_for_new_list_price[[#This Row],[ItemCode]],[1]sheet1!$1:$1048576,13,FALSE)</f>
        <v>4.46</v>
      </c>
      <c r="G93" s="55" t="str">
        <f>VLOOKUP(Table_for_new_list_price[[#This Row],[ItemCode]],[1]sheet1!$1:$1048576,12,FALSE)</f>
        <v>10</v>
      </c>
      <c r="H93" s="101">
        <f>VLOOKUP(Table_for_new_list_price[[#This Row],[ItemCode]],[1]sheet1!$1:$1048576,8,FALSE)</f>
        <v>279.66000000000003</v>
      </c>
      <c r="I93" s="51">
        <f>VLOOKUP(Table_for_new_list_price[[#This Row],[Product Line]],'EDA SHEET'!$C$10:$D$57,2,FALSE)</f>
        <v>0.34699999999999998</v>
      </c>
      <c r="J93" s="53">
        <f t="shared" si="1"/>
        <v>97.042020000000008</v>
      </c>
      <c r="K93" s="1" t="str">
        <f>VLOOKUP(Table_for_new_list_price[[#This Row],[ItemCode]],[1]sheet1!$1:$1048576,11,FALSE)</f>
        <v>Italy</v>
      </c>
    </row>
    <row r="94" spans="1:11" hidden="1" x14ac:dyDescent="0.3">
      <c r="A94" t="s">
        <v>195</v>
      </c>
      <c r="B94" t="str">
        <f>VLOOKUP(Table_for_new_list_price[[#This Row],[ItemCode]],[1]sheet1!$1:$1048576,4,FALSE)</f>
        <v>LOW LEAD SWING CHECK IPS</v>
      </c>
      <c r="C94" t="str">
        <f>VLOOKUP(Table_for_new_list_price[[#This Row],[ItemCode]],[1]sheet1!$1:$1048576,5,FALSE)</f>
        <v>670779224053</v>
      </c>
      <c r="D94" t="str">
        <f>VLOOKUP(Table_for_new_list_price[[#This Row],[ItemCode]],[1]sheet1!$1:$1048576,6,FALSE)</f>
        <v>ABCK</v>
      </c>
      <c r="E94" s="54" t="str">
        <f>VLOOKUP(Table_for_new_list_price[[#This Row],[ItemCode]],[1]sheet1!$1:$1048576,7,FALSE)</f>
        <v>BRASS AB</v>
      </c>
      <c r="F94" s="54" t="str">
        <f>VLOOKUP(Table_for_new_list_price[[#This Row],[ItemCode]],[1]sheet1!$1:$1048576,13,FALSE)</f>
        <v>0.86</v>
      </c>
      <c r="G94" s="55" t="str">
        <f>VLOOKUP(Table_for_new_list_price[[#This Row],[ItemCode]],[1]sheet1!$1:$1048576,12,FALSE)</f>
        <v>60</v>
      </c>
      <c r="H94" s="101">
        <f>VLOOKUP(Table_for_new_list_price[[#This Row],[ItemCode]],[1]sheet1!$1:$1048576,8,FALSE)</f>
        <v>86.16</v>
      </c>
      <c r="I94" s="51">
        <f>VLOOKUP(Table_for_new_list_price[[#This Row],[Product Line]],'EDA SHEET'!$C$10:$D$57,2,FALSE)</f>
        <v>0.34699999999999998</v>
      </c>
      <c r="J94" s="53">
        <f t="shared" si="1"/>
        <v>29.897519999999997</v>
      </c>
      <c r="K94" s="1" t="str">
        <f>VLOOKUP(Table_for_new_list_price[[#This Row],[ItemCode]],[1]sheet1!$1:$1048576,11,FALSE)</f>
        <v>Italy</v>
      </c>
    </row>
    <row r="95" spans="1:11" hidden="1" x14ac:dyDescent="0.3">
      <c r="A95" t="s">
        <v>4099</v>
      </c>
      <c r="B95" t="str">
        <f>VLOOKUP(Table_for_new_list_price[[#This Row],[ItemCode]],[1]sheet1!$1:$1048576,4,FALSE)</f>
        <v>DZR AB SWING CHECK IPS PTFE</v>
      </c>
      <c r="C95" t="str">
        <f>VLOOKUP(Table_for_new_list_price[[#This Row],[ItemCode]],[1]sheet1!$1:$1048576,5,FALSE)</f>
        <v>670779733340</v>
      </c>
      <c r="D95" t="str">
        <f>VLOOKUP(Table_for_new_list_price[[#This Row],[ItemCode]],[1]sheet1!$1:$1048576,6,FALSE)</f>
        <v>ABCK</v>
      </c>
      <c r="E95" s="54" t="str">
        <f>VLOOKUP(Table_for_new_list_price[[#This Row],[ItemCode]],[1]sheet1!$1:$1048576,7,FALSE)</f>
        <v>BRASS AB</v>
      </c>
      <c r="F95" s="54" t="str">
        <f>VLOOKUP(Table_for_new_list_price[[#This Row],[ItemCode]],[1]sheet1!$1:$1048576,13,FALSE)</f>
        <v>1.28</v>
      </c>
      <c r="G95" s="55" t="str">
        <f>VLOOKUP(Table_for_new_list_price[[#This Row],[ItemCode]],[1]sheet1!$1:$1048576,12,FALSE)</f>
        <v>30</v>
      </c>
      <c r="H95" s="101">
        <f>VLOOKUP(Table_for_new_list_price[[#This Row],[ItemCode]],[1]sheet1!$1:$1048576,8,FALSE)</f>
        <v>112.64</v>
      </c>
      <c r="I95" s="51">
        <f>VLOOKUP(Table_for_new_list_price[[#This Row],[Product Line]],'EDA SHEET'!$C$10:$D$57,2,FALSE)</f>
        <v>0.34699999999999998</v>
      </c>
      <c r="J95" s="53">
        <f t="shared" si="1"/>
        <v>39.086079999999995</v>
      </c>
      <c r="K95" s="1" t="str">
        <f>VLOOKUP(Table_for_new_list_price[[#This Row],[ItemCode]],[1]sheet1!$1:$1048576,11,FALSE)</f>
        <v>Italy</v>
      </c>
    </row>
    <row r="96" spans="1:11" hidden="1" x14ac:dyDescent="0.3">
      <c r="A96" t="s">
        <v>4100</v>
      </c>
      <c r="B96" t="str">
        <f>VLOOKUP(Table_for_new_list_price[[#This Row],[ItemCode]],[1]sheet1!$1:$1048576,4,FALSE)</f>
        <v>DZR AB SWING CHECK IPS PTFE</v>
      </c>
      <c r="C96" t="str">
        <f>VLOOKUP(Table_for_new_list_price[[#This Row],[ItemCode]],[1]sheet1!$1:$1048576,5,FALSE)</f>
        <v>670779733364</v>
      </c>
      <c r="D96" t="str">
        <f>VLOOKUP(Table_for_new_list_price[[#This Row],[ItemCode]],[1]sheet1!$1:$1048576,6,FALSE)</f>
        <v>ABCK</v>
      </c>
      <c r="E96" s="54" t="str">
        <f>VLOOKUP(Table_for_new_list_price[[#This Row],[ItemCode]],[1]sheet1!$1:$1048576,7,FALSE)</f>
        <v>BRASS AB</v>
      </c>
      <c r="F96" s="54" t="str">
        <f>VLOOKUP(Table_for_new_list_price[[#This Row],[ItemCode]],[1]sheet1!$1:$1048576,13,FALSE)</f>
        <v>2.84</v>
      </c>
      <c r="G96" s="55" t="str">
        <f>VLOOKUP(Table_for_new_list_price[[#This Row],[ItemCode]],[1]sheet1!$1:$1048576,12,FALSE)</f>
        <v>18</v>
      </c>
      <c r="H96" s="101">
        <f>VLOOKUP(Table_for_new_list_price[[#This Row],[ItemCode]],[1]sheet1!$1:$1048576,8,FALSE)</f>
        <v>202.63</v>
      </c>
      <c r="I96" s="51">
        <f>VLOOKUP(Table_for_new_list_price[[#This Row],[Product Line]],'EDA SHEET'!$C$10:$D$57,2,FALSE)</f>
        <v>0.34699999999999998</v>
      </c>
      <c r="J96" s="53">
        <f t="shared" si="1"/>
        <v>70.312609999999992</v>
      </c>
      <c r="K96" s="1" t="str">
        <f>VLOOKUP(Table_for_new_list_price[[#This Row],[ItemCode]],[1]sheet1!$1:$1048576,11,FALSE)</f>
        <v>Italy</v>
      </c>
    </row>
    <row r="97" spans="1:11" hidden="1" x14ac:dyDescent="0.3">
      <c r="A97" t="s">
        <v>4101</v>
      </c>
      <c r="B97" t="str">
        <f>VLOOKUP(Table_for_new_list_price[[#This Row],[ItemCode]],[1]sheet1!$1:$1048576,4,FALSE)</f>
        <v>DZR AB SWING CHECK IPS PTFE</v>
      </c>
      <c r="C97" t="str">
        <f>VLOOKUP(Table_for_new_list_price[[#This Row],[ItemCode]],[1]sheet1!$1:$1048576,5,FALSE)</f>
        <v>670779733357</v>
      </c>
      <c r="D97" t="str">
        <f>VLOOKUP(Table_for_new_list_price[[#This Row],[ItemCode]],[1]sheet1!$1:$1048576,6,FALSE)</f>
        <v>ABCK</v>
      </c>
      <c r="E97" s="54" t="str">
        <f>VLOOKUP(Table_for_new_list_price[[#This Row],[ItemCode]],[1]sheet1!$1:$1048576,7,FALSE)</f>
        <v>BRASS AB</v>
      </c>
      <c r="F97" s="54" t="str">
        <f>VLOOKUP(Table_for_new_list_price[[#This Row],[ItemCode]],[1]sheet1!$1:$1048576,13,FALSE)</f>
        <v>2.06</v>
      </c>
      <c r="G97" s="55" t="str">
        <f>VLOOKUP(Table_for_new_list_price[[#This Row],[ItemCode]],[1]sheet1!$1:$1048576,12,FALSE)</f>
        <v>24</v>
      </c>
      <c r="H97" s="101">
        <f>VLOOKUP(Table_for_new_list_price[[#This Row],[ItemCode]],[1]sheet1!$1:$1048576,8,FALSE)</f>
        <v>168.86</v>
      </c>
      <c r="I97" s="51">
        <f>VLOOKUP(Table_for_new_list_price[[#This Row],[Product Line]],'EDA SHEET'!$C$10:$D$57,2,FALSE)</f>
        <v>0.34699999999999998</v>
      </c>
      <c r="J97" s="53">
        <f t="shared" si="1"/>
        <v>58.59442</v>
      </c>
      <c r="K97" s="1" t="str">
        <f>VLOOKUP(Table_for_new_list_price[[#This Row],[ItemCode]],[1]sheet1!$1:$1048576,11,FALSE)</f>
        <v>Italy</v>
      </c>
    </row>
    <row r="98" spans="1:11" hidden="1" x14ac:dyDescent="0.3">
      <c r="A98" t="s">
        <v>4102</v>
      </c>
      <c r="B98" t="str">
        <f>VLOOKUP(Table_for_new_list_price[[#This Row],[ItemCode]],[1]sheet1!$1:$1048576,4,FALSE)</f>
        <v>DZR AB SWING CHECK IPS PTFE</v>
      </c>
      <c r="C98" t="str">
        <f>VLOOKUP(Table_for_new_list_price[[#This Row],[ItemCode]],[1]sheet1!$1:$1048576,5,FALSE)</f>
        <v>670779733326</v>
      </c>
      <c r="D98" t="str">
        <f>VLOOKUP(Table_for_new_list_price[[#This Row],[ItemCode]],[1]sheet1!$1:$1048576,6,FALSE)</f>
        <v>ABCK</v>
      </c>
      <c r="E98" s="54" t="str">
        <f>VLOOKUP(Table_for_new_list_price[[#This Row],[ItemCode]],[1]sheet1!$1:$1048576,7,FALSE)</f>
        <v>BRASS AB</v>
      </c>
      <c r="F98" s="54" t="str">
        <f>VLOOKUP(Table_for_new_list_price[[#This Row],[ItemCode]],[1]sheet1!$1:$1048576,13,FALSE)</f>
        <v>0.56</v>
      </c>
      <c r="G98" s="55" t="str">
        <f>VLOOKUP(Table_for_new_list_price[[#This Row],[ItemCode]],[1]sheet1!$1:$1048576,12,FALSE)</f>
        <v>80</v>
      </c>
      <c r="H98" s="101">
        <f>VLOOKUP(Table_for_new_list_price[[#This Row],[ItemCode]],[1]sheet1!$1:$1048576,8,FALSE)</f>
        <v>65.98</v>
      </c>
      <c r="I98" s="51">
        <f>VLOOKUP(Table_for_new_list_price[[#This Row],[Product Line]],'EDA SHEET'!$C$10:$D$57,2,FALSE)</f>
        <v>0.34699999999999998</v>
      </c>
      <c r="J98" s="53">
        <f t="shared" si="1"/>
        <v>22.895060000000001</v>
      </c>
      <c r="K98" s="1" t="str">
        <f>VLOOKUP(Table_for_new_list_price[[#This Row],[ItemCode]],[1]sheet1!$1:$1048576,11,FALSE)</f>
        <v>Italy</v>
      </c>
    </row>
    <row r="99" spans="1:11" hidden="1" x14ac:dyDescent="0.3">
      <c r="A99" t="s">
        <v>4103</v>
      </c>
      <c r="B99" t="str">
        <f>VLOOKUP(Table_for_new_list_price[[#This Row],[ItemCode]],[1]sheet1!$1:$1048576,4,FALSE)</f>
        <v>DZR AB SWING CHECK IPS PTFE</v>
      </c>
      <c r="C99" t="str">
        <f>VLOOKUP(Table_for_new_list_price[[#This Row],[ItemCode]],[1]sheet1!$1:$1048576,5,FALSE)</f>
        <v>670779733371</v>
      </c>
      <c r="D99" t="str">
        <f>VLOOKUP(Table_for_new_list_price[[#This Row],[ItemCode]],[1]sheet1!$1:$1048576,6,FALSE)</f>
        <v>ABCK</v>
      </c>
      <c r="E99" s="54" t="str">
        <f>VLOOKUP(Table_for_new_list_price[[#This Row],[ItemCode]],[1]sheet1!$1:$1048576,7,FALSE)</f>
        <v>BRASS AB</v>
      </c>
      <c r="F99" s="54" t="str">
        <f>VLOOKUP(Table_for_new_list_price[[#This Row],[ItemCode]],[1]sheet1!$1:$1048576,13,FALSE)</f>
        <v>4.46</v>
      </c>
      <c r="G99" s="55" t="str">
        <f>VLOOKUP(Table_for_new_list_price[[#This Row],[ItemCode]],[1]sheet1!$1:$1048576,12,FALSE)</f>
        <v>10</v>
      </c>
      <c r="H99" s="101">
        <f>VLOOKUP(Table_for_new_list_price[[#This Row],[ItemCode]],[1]sheet1!$1:$1048576,8,FALSE)</f>
        <v>285.25</v>
      </c>
      <c r="I99" s="51">
        <f>VLOOKUP(Table_for_new_list_price[[#This Row],[Product Line]],'EDA SHEET'!$C$10:$D$57,2,FALSE)</f>
        <v>0.34699999999999998</v>
      </c>
      <c r="J99" s="53">
        <f t="shared" si="1"/>
        <v>98.981749999999991</v>
      </c>
      <c r="K99" s="1" t="str">
        <f>VLOOKUP(Table_for_new_list_price[[#This Row],[ItemCode]],[1]sheet1!$1:$1048576,11,FALSE)</f>
        <v>Italy</v>
      </c>
    </row>
    <row r="100" spans="1:11" hidden="1" x14ac:dyDescent="0.3">
      <c r="A100" t="s">
        <v>4104</v>
      </c>
      <c r="B100" t="str">
        <f>VLOOKUP(Table_for_new_list_price[[#This Row],[ItemCode]],[1]sheet1!$1:$1048576,4,FALSE)</f>
        <v>DZR AB SWING CHECK IPS PTFE</v>
      </c>
      <c r="C100" t="str">
        <f>VLOOKUP(Table_for_new_list_price[[#This Row],[ItemCode]],[1]sheet1!$1:$1048576,5,FALSE)</f>
        <v>670779733333</v>
      </c>
      <c r="D100" t="str">
        <f>VLOOKUP(Table_for_new_list_price[[#This Row],[ItemCode]],[1]sheet1!$1:$1048576,6,FALSE)</f>
        <v>ABCK</v>
      </c>
      <c r="E100" s="54" t="str">
        <f>VLOOKUP(Table_for_new_list_price[[#This Row],[ItemCode]],[1]sheet1!$1:$1048576,7,FALSE)</f>
        <v>BRASS AB</v>
      </c>
      <c r="F100" s="54" t="str">
        <f>VLOOKUP(Table_for_new_list_price[[#This Row],[ItemCode]],[1]sheet1!$1:$1048576,13,FALSE)</f>
        <v>0.86</v>
      </c>
      <c r="G100" s="55" t="str">
        <f>VLOOKUP(Table_for_new_list_price[[#This Row],[ItemCode]],[1]sheet1!$1:$1048576,12,FALSE)</f>
        <v>60</v>
      </c>
      <c r="H100" s="101">
        <f>VLOOKUP(Table_for_new_list_price[[#This Row],[ItemCode]],[1]sheet1!$1:$1048576,8,FALSE)</f>
        <v>87.89</v>
      </c>
      <c r="I100" s="51">
        <f>VLOOKUP(Table_for_new_list_price[[#This Row],[Product Line]],'EDA SHEET'!$C$10:$D$57,2,FALSE)</f>
        <v>0.34699999999999998</v>
      </c>
      <c r="J100" s="53">
        <f t="shared" si="1"/>
        <v>30.497829999999997</v>
      </c>
      <c r="K100" s="1" t="str">
        <f>VLOOKUP(Table_for_new_list_price[[#This Row],[ItemCode]],[1]sheet1!$1:$1048576,11,FALSE)</f>
        <v>Italy</v>
      </c>
    </row>
    <row r="101" spans="1:11" hidden="1" x14ac:dyDescent="0.3">
      <c r="A101" t="s">
        <v>222</v>
      </c>
      <c r="B101" t="str">
        <f>VLOOKUP(Table_for_new_list_price[[#This Row],[ItemCode]],[1]sheet1!$1:$1048576,4,FALSE)</f>
        <v>LOW LEAD SWING CHECK CXC</v>
      </c>
      <c r="C101" t="str">
        <f>VLOOKUP(Table_for_new_list_price[[#This Row],[ItemCode]],[1]sheet1!$1:$1048576,5,FALSE)</f>
        <v>670779222066</v>
      </c>
      <c r="D101" t="str">
        <f>VLOOKUP(Table_for_new_list_price[[#This Row],[ItemCode]],[1]sheet1!$1:$1048576,6,FALSE)</f>
        <v>ABCK</v>
      </c>
      <c r="E101" s="54" t="str">
        <f>VLOOKUP(Table_for_new_list_price[[#This Row],[ItemCode]],[1]sheet1!$1:$1048576,7,FALSE)</f>
        <v>BRASS AB</v>
      </c>
      <c r="F101" s="54" t="str">
        <f>VLOOKUP(Table_for_new_list_price[[#This Row],[ItemCode]],[1]sheet1!$1:$1048576,13,FALSE)</f>
        <v>1.28</v>
      </c>
      <c r="G101" s="55" t="str">
        <f>VLOOKUP(Table_for_new_list_price[[#This Row],[ItemCode]],[1]sheet1!$1:$1048576,12,FALSE)</f>
        <v>30</v>
      </c>
      <c r="H101" s="101">
        <f>VLOOKUP(Table_for_new_list_price[[#This Row],[ItemCode]],[1]sheet1!$1:$1048576,8,FALSE)</f>
        <v>100.39</v>
      </c>
      <c r="I101" s="51">
        <f>VLOOKUP(Table_for_new_list_price[[#This Row],[Product Line]],'EDA SHEET'!$C$10:$D$57,2,FALSE)</f>
        <v>0.34699999999999998</v>
      </c>
      <c r="J101" s="53">
        <f t="shared" si="1"/>
        <v>34.835329999999999</v>
      </c>
      <c r="K101" s="1" t="str">
        <f>VLOOKUP(Table_for_new_list_price[[#This Row],[ItemCode]],[1]sheet1!$1:$1048576,11,FALSE)</f>
        <v>Italy</v>
      </c>
    </row>
    <row r="102" spans="1:11" hidden="1" x14ac:dyDescent="0.3">
      <c r="A102" t="s">
        <v>223</v>
      </c>
      <c r="B102" t="str">
        <f>VLOOKUP(Table_for_new_list_price[[#This Row],[ItemCode]],[1]sheet1!$1:$1048576,4,FALSE)</f>
        <v>LOW LEAD SWING CHECK CXC</v>
      </c>
      <c r="C102" t="str">
        <f>VLOOKUP(Table_for_new_list_price[[#This Row],[ItemCode]],[1]sheet1!$1:$1048576,5,FALSE)</f>
        <v>670779222080</v>
      </c>
      <c r="D102" t="str">
        <f>VLOOKUP(Table_for_new_list_price[[#This Row],[ItemCode]],[1]sheet1!$1:$1048576,6,FALSE)</f>
        <v>ABCK</v>
      </c>
      <c r="E102" s="54" t="str">
        <f>VLOOKUP(Table_for_new_list_price[[#This Row],[ItemCode]],[1]sheet1!$1:$1048576,7,FALSE)</f>
        <v>BRASS AB</v>
      </c>
      <c r="F102" s="54" t="str">
        <f>VLOOKUP(Table_for_new_list_price[[#This Row],[ItemCode]],[1]sheet1!$1:$1048576,13,FALSE)</f>
        <v>2.76</v>
      </c>
      <c r="G102" s="55" t="str">
        <f>VLOOKUP(Table_for_new_list_price[[#This Row],[ItemCode]],[1]sheet1!$1:$1048576,12,FALSE)</f>
        <v>18</v>
      </c>
      <c r="H102" s="101">
        <f>VLOOKUP(Table_for_new_list_price[[#This Row],[ItemCode]],[1]sheet1!$1:$1048576,8,FALSE)</f>
        <v>180.6</v>
      </c>
      <c r="I102" s="51">
        <f>VLOOKUP(Table_for_new_list_price[[#This Row],[Product Line]],'EDA SHEET'!$C$10:$D$57,2,FALSE)</f>
        <v>0.34699999999999998</v>
      </c>
      <c r="J102" s="53">
        <f t="shared" si="1"/>
        <v>62.668199999999992</v>
      </c>
      <c r="K102" s="1" t="str">
        <f>VLOOKUP(Table_for_new_list_price[[#This Row],[ItemCode]],[1]sheet1!$1:$1048576,11,FALSE)</f>
        <v>Italy</v>
      </c>
    </row>
    <row r="103" spans="1:11" hidden="1" x14ac:dyDescent="0.3">
      <c r="A103" t="s">
        <v>224</v>
      </c>
      <c r="B103" t="str">
        <f>VLOOKUP(Table_for_new_list_price[[#This Row],[ItemCode]],[1]sheet1!$1:$1048576,4,FALSE)</f>
        <v>LOW LEAD SWING CHECK CXC</v>
      </c>
      <c r="C103" t="str">
        <f>VLOOKUP(Table_for_new_list_price[[#This Row],[ItemCode]],[1]sheet1!$1:$1048576,5,FALSE)</f>
        <v>670779222073</v>
      </c>
      <c r="D103" t="str">
        <f>VLOOKUP(Table_for_new_list_price[[#This Row],[ItemCode]],[1]sheet1!$1:$1048576,6,FALSE)</f>
        <v>ABCK</v>
      </c>
      <c r="E103" s="54" t="str">
        <f>VLOOKUP(Table_for_new_list_price[[#This Row],[ItemCode]],[1]sheet1!$1:$1048576,7,FALSE)</f>
        <v>BRASS AB</v>
      </c>
      <c r="F103" s="54" t="str">
        <f>VLOOKUP(Table_for_new_list_price[[#This Row],[ItemCode]],[1]sheet1!$1:$1048576,13,FALSE)</f>
        <v>1.98</v>
      </c>
      <c r="G103" s="55" t="str">
        <f>VLOOKUP(Table_for_new_list_price[[#This Row],[ItemCode]],[1]sheet1!$1:$1048576,12,FALSE)</f>
        <v>24</v>
      </c>
      <c r="H103" s="101">
        <f>VLOOKUP(Table_for_new_list_price[[#This Row],[ItemCode]],[1]sheet1!$1:$1048576,8,FALSE)</f>
        <v>150.5</v>
      </c>
      <c r="I103" s="51">
        <f>VLOOKUP(Table_for_new_list_price[[#This Row],[Product Line]],'EDA SHEET'!$C$10:$D$57,2,FALSE)</f>
        <v>0.34699999999999998</v>
      </c>
      <c r="J103" s="53">
        <f t="shared" si="1"/>
        <v>52.223499999999994</v>
      </c>
      <c r="K103" s="1" t="str">
        <f>VLOOKUP(Table_for_new_list_price[[#This Row],[ItemCode]],[1]sheet1!$1:$1048576,11,FALSE)</f>
        <v>Italy</v>
      </c>
    </row>
    <row r="104" spans="1:11" hidden="1" x14ac:dyDescent="0.3">
      <c r="A104" t="s">
        <v>225</v>
      </c>
      <c r="B104" t="str">
        <f>VLOOKUP(Table_for_new_list_price[[#This Row],[ItemCode]],[1]sheet1!$1:$1048576,4,FALSE)</f>
        <v>LOW LEAD SWING CHECK CXC</v>
      </c>
      <c r="C104" t="str">
        <f>VLOOKUP(Table_for_new_list_price[[#This Row],[ItemCode]],[1]sheet1!$1:$1048576,5,FALSE)</f>
        <v>670779222042</v>
      </c>
      <c r="D104" t="str">
        <f>VLOOKUP(Table_for_new_list_price[[#This Row],[ItemCode]],[1]sheet1!$1:$1048576,6,FALSE)</f>
        <v>ABCK</v>
      </c>
      <c r="E104" s="54" t="str">
        <f>VLOOKUP(Table_for_new_list_price[[#This Row],[ItemCode]],[1]sheet1!$1:$1048576,7,FALSE)</f>
        <v>BRASS AB</v>
      </c>
      <c r="F104" s="54" t="str">
        <f>VLOOKUP(Table_for_new_list_price[[#This Row],[ItemCode]],[1]sheet1!$1:$1048576,13,FALSE)</f>
        <v>0.54</v>
      </c>
      <c r="G104" s="55" t="str">
        <f>VLOOKUP(Table_for_new_list_price[[#This Row],[ItemCode]],[1]sheet1!$1:$1048576,12,FALSE)</f>
        <v>80</v>
      </c>
      <c r="H104" s="101">
        <f>VLOOKUP(Table_for_new_list_price[[#This Row],[ItemCode]],[1]sheet1!$1:$1048576,8,FALSE)</f>
        <v>58.8</v>
      </c>
      <c r="I104" s="51">
        <f>VLOOKUP(Table_for_new_list_price[[#This Row],[Product Line]],'EDA SHEET'!$C$10:$D$57,2,FALSE)</f>
        <v>0.34699999999999998</v>
      </c>
      <c r="J104" s="53">
        <f t="shared" si="1"/>
        <v>20.403599999999997</v>
      </c>
      <c r="K104" s="1" t="str">
        <f>VLOOKUP(Table_for_new_list_price[[#This Row],[ItemCode]],[1]sheet1!$1:$1048576,11,FALSE)</f>
        <v>Italy</v>
      </c>
    </row>
    <row r="105" spans="1:11" hidden="1" x14ac:dyDescent="0.3">
      <c r="A105" t="s">
        <v>226</v>
      </c>
      <c r="B105" t="str">
        <f>VLOOKUP(Table_for_new_list_price[[#This Row],[ItemCode]],[1]sheet1!$1:$1048576,4,FALSE)</f>
        <v>LOW LEAD SWING CHECK CXC</v>
      </c>
      <c r="C105" t="str">
        <f>VLOOKUP(Table_for_new_list_price[[#This Row],[ItemCode]],[1]sheet1!$1:$1048576,5,FALSE)</f>
        <v>670779222202</v>
      </c>
      <c r="D105" t="str">
        <f>VLOOKUP(Table_for_new_list_price[[#This Row],[ItemCode]],[1]sheet1!$1:$1048576,6,FALSE)</f>
        <v>ABCK</v>
      </c>
      <c r="E105" s="54" t="str">
        <f>VLOOKUP(Table_for_new_list_price[[#This Row],[ItemCode]],[1]sheet1!$1:$1048576,7,FALSE)</f>
        <v>BRASS AB</v>
      </c>
      <c r="F105" s="54" t="str">
        <f>VLOOKUP(Table_for_new_list_price[[#This Row],[ItemCode]],[1]sheet1!$1:$1048576,13,FALSE)</f>
        <v>4.6</v>
      </c>
      <c r="G105" s="55" t="str">
        <f>VLOOKUP(Table_for_new_list_price[[#This Row],[ItemCode]],[1]sheet1!$1:$1048576,12,FALSE)</f>
        <v>10</v>
      </c>
      <c r="H105" s="101">
        <f>VLOOKUP(Table_for_new_list_price[[#This Row],[ItemCode]],[1]sheet1!$1:$1048576,8,FALSE)</f>
        <v>243.18</v>
      </c>
      <c r="I105" s="51">
        <f>VLOOKUP(Table_for_new_list_price[[#This Row],[Product Line]],'EDA SHEET'!$C$10:$D$57,2,FALSE)</f>
        <v>0.34699999999999998</v>
      </c>
      <c r="J105" s="53">
        <f t="shared" si="1"/>
        <v>84.383459999999999</v>
      </c>
      <c r="K105" s="1" t="str">
        <f>VLOOKUP(Table_for_new_list_price[[#This Row],[ItemCode]],[1]sheet1!$1:$1048576,11,FALSE)</f>
        <v>Italy</v>
      </c>
    </row>
    <row r="106" spans="1:11" hidden="1" x14ac:dyDescent="0.3">
      <c r="A106" t="s">
        <v>227</v>
      </c>
      <c r="B106" t="str">
        <f>VLOOKUP(Table_for_new_list_price[[#This Row],[ItemCode]],[1]sheet1!$1:$1048576,4,FALSE)</f>
        <v>LOW LEAD SWING CHECK CXC</v>
      </c>
      <c r="C106" t="str">
        <f>VLOOKUP(Table_for_new_list_price[[#This Row],[ItemCode]],[1]sheet1!$1:$1048576,5,FALSE)</f>
        <v>670779222059</v>
      </c>
      <c r="D106" t="str">
        <f>VLOOKUP(Table_for_new_list_price[[#This Row],[ItemCode]],[1]sheet1!$1:$1048576,6,FALSE)</f>
        <v>ABCK</v>
      </c>
      <c r="E106" s="54" t="str">
        <f>VLOOKUP(Table_for_new_list_price[[#This Row],[ItemCode]],[1]sheet1!$1:$1048576,7,FALSE)</f>
        <v>BRASS AB</v>
      </c>
      <c r="F106" s="54" t="str">
        <f>VLOOKUP(Table_for_new_list_price[[#This Row],[ItemCode]],[1]sheet1!$1:$1048576,13,FALSE)</f>
        <v>0.86</v>
      </c>
      <c r="G106" s="55" t="str">
        <f>VLOOKUP(Table_for_new_list_price[[#This Row],[ItemCode]],[1]sheet1!$1:$1048576,12,FALSE)</f>
        <v>60</v>
      </c>
      <c r="H106" s="101">
        <f>VLOOKUP(Table_for_new_list_price[[#This Row],[ItemCode]],[1]sheet1!$1:$1048576,8,FALSE)</f>
        <v>78.33</v>
      </c>
      <c r="I106" s="51">
        <f>VLOOKUP(Table_for_new_list_price[[#This Row],[Product Line]],'EDA SHEET'!$C$10:$D$57,2,FALSE)</f>
        <v>0.34699999999999998</v>
      </c>
      <c r="J106" s="53">
        <f t="shared" si="1"/>
        <v>27.180509999999998</v>
      </c>
      <c r="K106" s="1" t="str">
        <f>VLOOKUP(Table_for_new_list_price[[#This Row],[ItemCode]],[1]sheet1!$1:$1048576,11,FALSE)</f>
        <v>Italy</v>
      </c>
    </row>
    <row r="107" spans="1:11" hidden="1" x14ac:dyDescent="0.3">
      <c r="A107" t="s">
        <v>324</v>
      </c>
      <c r="B107" t="str">
        <f>VLOOKUP(Table_for_new_list_price[[#This Row],[ItemCode]],[1]sheet1!$1:$1048576,4,FALSE)</f>
        <v>DZR AB BRASS PRESS SWING CHECK</v>
      </c>
      <c r="C107" t="str">
        <f>VLOOKUP(Table_for_new_list_price[[#This Row],[ItemCode]],[1]sheet1!$1:$1048576,5,FALSE)</f>
        <v>670779725710</v>
      </c>
      <c r="D107" t="str">
        <f>VLOOKUP(Table_for_new_list_price[[#This Row],[ItemCode]],[1]sheet1!$1:$1048576,6,FALSE)</f>
        <v>ABCK</v>
      </c>
      <c r="E107" s="54" t="str">
        <f>VLOOKUP(Table_for_new_list_price[[#This Row],[ItemCode]],[1]sheet1!$1:$1048576,7,FALSE)</f>
        <v>BRASS AB DZR</v>
      </c>
      <c r="F107" s="54">
        <f>VLOOKUP(Table_for_new_list_price[[#This Row],[ItemCode]],[1]sheet1!$1:$1048576,13,FALSE)</f>
        <v>0</v>
      </c>
      <c r="G107" s="55" t="str">
        <f>VLOOKUP(Table_for_new_list_price[[#This Row],[ItemCode]],[1]sheet1!$1:$1048576,12,FALSE)</f>
        <v>40</v>
      </c>
      <c r="H107" s="101">
        <f>VLOOKUP(Table_for_new_list_price[[#This Row],[ItemCode]],[1]sheet1!$1:$1048576,8,FALSE)</f>
        <v>80.87</v>
      </c>
      <c r="I107" s="51">
        <f>VLOOKUP(Table_for_new_list_price[[#This Row],[Product Line]],'EDA SHEET'!$C$10:$D$57,2,FALSE)</f>
        <v>0.34699999999999998</v>
      </c>
      <c r="J107" s="53">
        <f t="shared" si="1"/>
        <v>28.061889999999998</v>
      </c>
      <c r="K107" s="1" t="str">
        <f>VLOOKUP(Table_for_new_list_price[[#This Row],[ItemCode]],[1]sheet1!$1:$1048576,11,FALSE)</f>
        <v>China</v>
      </c>
    </row>
    <row r="108" spans="1:11" hidden="1" x14ac:dyDescent="0.3">
      <c r="A108" t="s">
        <v>325</v>
      </c>
      <c r="B108" t="str">
        <f>VLOOKUP(Table_for_new_list_price[[#This Row],[ItemCode]],[1]sheet1!$1:$1048576,4,FALSE)</f>
        <v>DZR AB BRASS PRESS SWING CHECK</v>
      </c>
      <c r="C108" t="str">
        <f>VLOOKUP(Table_for_new_list_price[[#This Row],[ItemCode]],[1]sheet1!$1:$1048576,5,FALSE)</f>
        <v>670779725734</v>
      </c>
      <c r="D108" t="str">
        <f>VLOOKUP(Table_for_new_list_price[[#This Row],[ItemCode]],[1]sheet1!$1:$1048576,6,FALSE)</f>
        <v>ABCK</v>
      </c>
      <c r="E108" s="54" t="str">
        <f>VLOOKUP(Table_for_new_list_price[[#This Row],[ItemCode]],[1]sheet1!$1:$1048576,7,FALSE)</f>
        <v>BRASS AB DZR</v>
      </c>
      <c r="F108" s="54">
        <f>VLOOKUP(Table_for_new_list_price[[#This Row],[ItemCode]],[1]sheet1!$1:$1048576,13,FALSE)</f>
        <v>0</v>
      </c>
      <c r="G108" s="55" t="str">
        <f>VLOOKUP(Table_for_new_list_price[[#This Row],[ItemCode]],[1]sheet1!$1:$1048576,12,FALSE)</f>
        <v>25</v>
      </c>
      <c r="H108" s="101">
        <f>VLOOKUP(Table_for_new_list_price[[#This Row],[ItemCode]],[1]sheet1!$1:$1048576,8,FALSE)</f>
        <v>194.65</v>
      </c>
      <c r="I108" s="51">
        <f>VLOOKUP(Table_for_new_list_price[[#This Row],[Product Line]],'EDA SHEET'!$C$10:$D$57,2,FALSE)</f>
        <v>0.34699999999999998</v>
      </c>
      <c r="J108" s="53">
        <f t="shared" si="1"/>
        <v>67.543549999999996</v>
      </c>
      <c r="K108" s="1" t="str">
        <f>VLOOKUP(Table_for_new_list_price[[#This Row],[ItemCode]],[1]sheet1!$1:$1048576,11,FALSE)</f>
        <v>China</v>
      </c>
    </row>
    <row r="109" spans="1:11" hidden="1" x14ac:dyDescent="0.3">
      <c r="A109" t="s">
        <v>326</v>
      </c>
      <c r="B109" t="str">
        <f>VLOOKUP(Table_for_new_list_price[[#This Row],[ItemCode]],[1]sheet1!$1:$1048576,4,FALSE)</f>
        <v>DZR AB BRASS PRESS SWING CHECK</v>
      </c>
      <c r="C109" t="str">
        <f>VLOOKUP(Table_for_new_list_price[[#This Row],[ItemCode]],[1]sheet1!$1:$1048576,5,FALSE)</f>
        <v>670779725727</v>
      </c>
      <c r="D109" t="str">
        <f>VLOOKUP(Table_for_new_list_price[[#This Row],[ItemCode]],[1]sheet1!$1:$1048576,6,FALSE)</f>
        <v>ABCK</v>
      </c>
      <c r="E109" s="54" t="str">
        <f>VLOOKUP(Table_for_new_list_price[[#This Row],[ItemCode]],[1]sheet1!$1:$1048576,7,FALSE)</f>
        <v>BRASS AB DZR</v>
      </c>
      <c r="F109" s="54">
        <f>VLOOKUP(Table_for_new_list_price[[#This Row],[ItemCode]],[1]sheet1!$1:$1048576,13,FALSE)</f>
        <v>0</v>
      </c>
      <c r="G109" s="55" t="str">
        <f>VLOOKUP(Table_for_new_list_price[[#This Row],[ItemCode]],[1]sheet1!$1:$1048576,12,FALSE)</f>
        <v>32</v>
      </c>
      <c r="H109" s="101">
        <f>VLOOKUP(Table_for_new_list_price[[#This Row],[ItemCode]],[1]sheet1!$1:$1048576,8,FALSE)</f>
        <v>143.11000000000001</v>
      </c>
      <c r="I109" s="51">
        <f>VLOOKUP(Table_for_new_list_price[[#This Row],[Product Line]],'EDA SHEET'!$C$10:$D$57,2,FALSE)</f>
        <v>0.34699999999999998</v>
      </c>
      <c r="J109" s="53">
        <f t="shared" si="1"/>
        <v>49.659170000000003</v>
      </c>
      <c r="K109" s="1" t="str">
        <f>VLOOKUP(Table_for_new_list_price[[#This Row],[ItemCode]],[1]sheet1!$1:$1048576,11,FALSE)</f>
        <v>China</v>
      </c>
    </row>
    <row r="110" spans="1:11" hidden="1" x14ac:dyDescent="0.3">
      <c r="A110" t="s">
        <v>327</v>
      </c>
      <c r="B110" t="str">
        <f>VLOOKUP(Table_for_new_list_price[[#This Row],[ItemCode]],[1]sheet1!$1:$1048576,4,FALSE)</f>
        <v>DZR AB BRASS PRESS SWING CHECK</v>
      </c>
      <c r="C110" t="str">
        <f>VLOOKUP(Table_for_new_list_price[[#This Row],[ItemCode]],[1]sheet1!$1:$1048576,5,FALSE)</f>
        <v>670779725697</v>
      </c>
      <c r="D110" t="str">
        <f>VLOOKUP(Table_for_new_list_price[[#This Row],[ItemCode]],[1]sheet1!$1:$1048576,6,FALSE)</f>
        <v>ABCK</v>
      </c>
      <c r="E110" s="54" t="str">
        <f>VLOOKUP(Table_for_new_list_price[[#This Row],[ItemCode]],[1]sheet1!$1:$1048576,7,FALSE)</f>
        <v>BRASS AB DZR</v>
      </c>
      <c r="F110" s="54">
        <f>VLOOKUP(Table_for_new_list_price[[#This Row],[ItemCode]],[1]sheet1!$1:$1048576,13,FALSE)</f>
        <v>0</v>
      </c>
      <c r="G110" s="55" t="str">
        <f>VLOOKUP(Table_for_new_list_price[[#This Row],[ItemCode]],[1]sheet1!$1:$1048576,12,FALSE)</f>
        <v>100</v>
      </c>
      <c r="H110" s="101">
        <f>VLOOKUP(Table_for_new_list_price[[#This Row],[ItemCode]],[1]sheet1!$1:$1048576,8,FALSE)</f>
        <v>43.97</v>
      </c>
      <c r="I110" s="51">
        <f>VLOOKUP(Table_for_new_list_price[[#This Row],[Product Line]],'EDA SHEET'!$C$10:$D$57,2,FALSE)</f>
        <v>0.34699999999999998</v>
      </c>
      <c r="J110" s="53">
        <f t="shared" si="1"/>
        <v>15.257589999999999</v>
      </c>
      <c r="K110" s="1" t="str">
        <f>VLOOKUP(Table_for_new_list_price[[#This Row],[ItemCode]],[1]sheet1!$1:$1048576,11,FALSE)</f>
        <v>China</v>
      </c>
    </row>
    <row r="111" spans="1:11" hidden="1" x14ac:dyDescent="0.3">
      <c r="A111" t="s">
        <v>328</v>
      </c>
      <c r="B111" t="str">
        <f>VLOOKUP(Table_for_new_list_price[[#This Row],[ItemCode]],[1]sheet1!$1:$1048576,4,FALSE)</f>
        <v>DZR AB BRASS PRESS SWING CHECK</v>
      </c>
      <c r="C111" t="str">
        <f>VLOOKUP(Table_for_new_list_price[[#This Row],[ItemCode]],[1]sheet1!$1:$1048576,5,FALSE)</f>
        <v>670779725741</v>
      </c>
      <c r="D111" t="str">
        <f>VLOOKUP(Table_for_new_list_price[[#This Row],[ItemCode]],[1]sheet1!$1:$1048576,6,FALSE)</f>
        <v>ABCK</v>
      </c>
      <c r="E111" s="54" t="str">
        <f>VLOOKUP(Table_for_new_list_price[[#This Row],[ItemCode]],[1]sheet1!$1:$1048576,7,FALSE)</f>
        <v>BRASS AB DZR</v>
      </c>
      <c r="F111" s="54">
        <f>VLOOKUP(Table_for_new_list_price[[#This Row],[ItemCode]],[1]sheet1!$1:$1048576,13,FALSE)</f>
        <v>0</v>
      </c>
      <c r="G111" s="55" t="str">
        <f>VLOOKUP(Table_for_new_list_price[[#This Row],[ItemCode]],[1]sheet1!$1:$1048576,12,FALSE)</f>
        <v>18</v>
      </c>
      <c r="H111" s="101">
        <f>VLOOKUP(Table_for_new_list_price[[#This Row],[ItemCode]],[1]sheet1!$1:$1048576,8,FALSE)</f>
        <v>259.95</v>
      </c>
      <c r="I111" s="51">
        <f>VLOOKUP(Table_for_new_list_price[[#This Row],[Product Line]],'EDA SHEET'!$C$10:$D$57,2,FALSE)</f>
        <v>0.34699999999999998</v>
      </c>
      <c r="J111" s="53">
        <f t="shared" si="1"/>
        <v>90.202649999999991</v>
      </c>
      <c r="K111" s="1" t="str">
        <f>VLOOKUP(Table_for_new_list_price[[#This Row],[ItemCode]],[1]sheet1!$1:$1048576,11,FALSE)</f>
        <v>China</v>
      </c>
    </row>
    <row r="112" spans="1:11" hidden="1" x14ac:dyDescent="0.3">
      <c r="A112" t="s">
        <v>329</v>
      </c>
      <c r="B112" t="str">
        <f>VLOOKUP(Table_for_new_list_price[[#This Row],[ItemCode]],[1]sheet1!$1:$1048576,4,FALSE)</f>
        <v>DZR AB BRASS PRESS SWING CHECK</v>
      </c>
      <c r="C112" t="str">
        <f>VLOOKUP(Table_for_new_list_price[[#This Row],[ItemCode]],[1]sheet1!$1:$1048576,5,FALSE)</f>
        <v>670779725703</v>
      </c>
      <c r="D112" t="str">
        <f>VLOOKUP(Table_for_new_list_price[[#This Row],[ItemCode]],[1]sheet1!$1:$1048576,6,FALSE)</f>
        <v>ABCK</v>
      </c>
      <c r="E112" s="54" t="str">
        <f>VLOOKUP(Table_for_new_list_price[[#This Row],[ItemCode]],[1]sheet1!$1:$1048576,7,FALSE)</f>
        <v>BRASS AB DZR</v>
      </c>
      <c r="F112" s="54">
        <f>VLOOKUP(Table_for_new_list_price[[#This Row],[ItemCode]],[1]sheet1!$1:$1048576,13,FALSE)</f>
        <v>0</v>
      </c>
      <c r="G112" s="55" t="str">
        <f>VLOOKUP(Table_for_new_list_price[[#This Row],[ItemCode]],[1]sheet1!$1:$1048576,12,FALSE)</f>
        <v>60</v>
      </c>
      <c r="H112" s="101">
        <f>VLOOKUP(Table_for_new_list_price[[#This Row],[ItemCode]],[1]sheet1!$1:$1048576,8,FALSE)</f>
        <v>56.85</v>
      </c>
      <c r="I112" s="51">
        <f>VLOOKUP(Table_for_new_list_price[[#This Row],[Product Line]],'EDA SHEET'!$C$10:$D$57,2,FALSE)</f>
        <v>0.34699999999999998</v>
      </c>
      <c r="J112" s="53">
        <f t="shared" si="1"/>
        <v>19.726949999999999</v>
      </c>
      <c r="K112" s="1" t="str">
        <f>VLOOKUP(Table_for_new_list_price[[#This Row],[ItemCode]],[1]sheet1!$1:$1048576,11,FALSE)</f>
        <v>China</v>
      </c>
    </row>
    <row r="113" spans="1:11" hidden="1" x14ac:dyDescent="0.3">
      <c r="A113" t="s">
        <v>330</v>
      </c>
      <c r="B113" t="str">
        <f>VLOOKUP(Table_for_new_list_price[[#This Row],[ItemCode]],[1]sheet1!$1:$1048576,4,FALSE)</f>
        <v>LOW LEAD BRASS SWING CHECK</v>
      </c>
      <c r="C113" t="str">
        <f>VLOOKUP(Table_for_new_list_price[[#This Row],[ItemCode]],[1]sheet1!$1:$1048576,5,FALSE)</f>
        <v>670779245065</v>
      </c>
      <c r="D113" t="str">
        <f>VLOOKUP(Table_for_new_list_price[[#This Row],[ItemCode]],[1]sheet1!$1:$1048576,6,FALSE)</f>
        <v>ABCK</v>
      </c>
      <c r="E113" s="54" t="str">
        <f>VLOOKUP(Table_for_new_list_price[[#This Row],[ItemCode]],[1]sheet1!$1:$1048576,7,FALSE)</f>
        <v>BRASS AB</v>
      </c>
      <c r="F113" s="54" t="str">
        <f>VLOOKUP(Table_for_new_list_price[[#This Row],[ItemCode]],[1]sheet1!$1:$1048576,13,FALSE)</f>
        <v>0.88</v>
      </c>
      <c r="G113" s="55" t="str">
        <f>VLOOKUP(Table_for_new_list_price[[#This Row],[ItemCode]],[1]sheet1!$1:$1048576,12,FALSE)</f>
        <v>60</v>
      </c>
      <c r="H113" s="101">
        <f>VLOOKUP(Table_for_new_list_price[[#This Row],[ItemCode]],[1]sheet1!$1:$1048576,8,FALSE)</f>
        <v>71.540000000000006</v>
      </c>
      <c r="I113" s="51">
        <f>VLOOKUP(Table_for_new_list_price[[#This Row],[Product Line]],'EDA SHEET'!$C$10:$D$57,2,FALSE)</f>
        <v>0.34699999999999998</v>
      </c>
      <c r="J113" s="53">
        <f t="shared" si="1"/>
        <v>24.824380000000001</v>
      </c>
      <c r="K113" s="1" t="str">
        <f>VLOOKUP(Table_for_new_list_price[[#This Row],[ItemCode]],[1]sheet1!$1:$1048576,11,FALSE)</f>
        <v>China</v>
      </c>
    </row>
    <row r="114" spans="1:11" hidden="1" x14ac:dyDescent="0.3">
      <c r="A114" t="s">
        <v>331</v>
      </c>
      <c r="B114" t="str">
        <f>VLOOKUP(Table_for_new_list_price[[#This Row],[ItemCode]],[1]sheet1!$1:$1048576,4,FALSE)</f>
        <v>LOW LEAD BRASS SWING CHECK</v>
      </c>
      <c r="C114" t="str">
        <f>VLOOKUP(Table_for_new_list_price[[#This Row],[ItemCode]],[1]sheet1!$1:$1048576,5,FALSE)</f>
        <v>670779245089</v>
      </c>
      <c r="D114" t="str">
        <f>VLOOKUP(Table_for_new_list_price[[#This Row],[ItemCode]],[1]sheet1!$1:$1048576,6,FALSE)</f>
        <v>ABCK</v>
      </c>
      <c r="E114" s="54" t="str">
        <f>VLOOKUP(Table_for_new_list_price[[#This Row],[ItemCode]],[1]sheet1!$1:$1048576,7,FALSE)</f>
        <v>BRASS AB</v>
      </c>
      <c r="F114" s="54" t="str">
        <f>VLOOKUP(Table_for_new_list_price[[#This Row],[ItemCode]],[1]sheet1!$1:$1048576,13,FALSE)</f>
        <v>1.82</v>
      </c>
      <c r="G114" s="55" t="str">
        <f>VLOOKUP(Table_for_new_list_price[[#This Row],[ItemCode]],[1]sheet1!$1:$1048576,12,FALSE)</f>
        <v>30</v>
      </c>
      <c r="H114" s="101">
        <f>VLOOKUP(Table_for_new_list_price[[#This Row],[ItemCode]],[1]sheet1!$1:$1048576,8,FALSE)</f>
        <v>172.26</v>
      </c>
      <c r="I114" s="51">
        <f>VLOOKUP(Table_for_new_list_price[[#This Row],[Product Line]],'EDA SHEET'!$C$10:$D$57,2,FALSE)</f>
        <v>0.34699999999999998</v>
      </c>
      <c r="J114" s="53">
        <f t="shared" si="1"/>
        <v>59.774219999999993</v>
      </c>
      <c r="K114" s="1" t="str">
        <f>VLOOKUP(Table_for_new_list_price[[#This Row],[ItemCode]],[1]sheet1!$1:$1048576,11,FALSE)</f>
        <v>China</v>
      </c>
    </row>
    <row r="115" spans="1:11" hidden="1" x14ac:dyDescent="0.3">
      <c r="A115" t="s">
        <v>332</v>
      </c>
      <c r="B115" t="str">
        <f>VLOOKUP(Table_for_new_list_price[[#This Row],[ItemCode]],[1]sheet1!$1:$1048576,4,FALSE)</f>
        <v>LOW LEAD BRASS SWING CHECK</v>
      </c>
      <c r="C115" t="str">
        <f>VLOOKUP(Table_for_new_list_price[[#This Row],[ItemCode]],[1]sheet1!$1:$1048576,5,FALSE)</f>
        <v>670779245072</v>
      </c>
      <c r="D115" t="str">
        <f>VLOOKUP(Table_for_new_list_price[[#This Row],[ItemCode]],[1]sheet1!$1:$1048576,6,FALSE)</f>
        <v>ABCK</v>
      </c>
      <c r="E115" s="54" t="str">
        <f>VLOOKUP(Table_for_new_list_price[[#This Row],[ItemCode]],[1]sheet1!$1:$1048576,7,FALSE)</f>
        <v>BRASS AB</v>
      </c>
      <c r="F115" s="54" t="str">
        <f>VLOOKUP(Table_for_new_list_price[[#This Row],[ItemCode]],[1]sheet1!$1:$1048576,13,FALSE)</f>
        <v>1.38</v>
      </c>
      <c r="G115" s="55" t="str">
        <f>VLOOKUP(Table_for_new_list_price[[#This Row],[ItemCode]],[1]sheet1!$1:$1048576,12,FALSE)</f>
        <v>40</v>
      </c>
      <c r="H115" s="101">
        <f>VLOOKUP(Table_for_new_list_price[[#This Row],[ItemCode]],[1]sheet1!$1:$1048576,8,FALSE)</f>
        <v>126.61</v>
      </c>
      <c r="I115" s="51">
        <f>VLOOKUP(Table_for_new_list_price[[#This Row],[Product Line]],'EDA SHEET'!$C$10:$D$57,2,FALSE)</f>
        <v>0.34699999999999998</v>
      </c>
      <c r="J115" s="53">
        <f t="shared" si="1"/>
        <v>43.933669999999999</v>
      </c>
      <c r="K115" s="1" t="str">
        <f>VLOOKUP(Table_for_new_list_price[[#This Row],[ItemCode]],[1]sheet1!$1:$1048576,11,FALSE)</f>
        <v>China</v>
      </c>
    </row>
    <row r="116" spans="1:11" hidden="1" x14ac:dyDescent="0.3">
      <c r="A116" t="s">
        <v>333</v>
      </c>
      <c r="B116" t="str">
        <f>VLOOKUP(Table_for_new_list_price[[#This Row],[ItemCode]],[1]sheet1!$1:$1048576,4,FALSE)</f>
        <v>LOW LEAD BRASS SWING CHECK</v>
      </c>
      <c r="C116" t="str">
        <f>VLOOKUP(Table_for_new_list_price[[#This Row],[ItemCode]],[1]sheet1!$1:$1048576,5,FALSE)</f>
        <v>670779245041</v>
      </c>
      <c r="D116" t="str">
        <f>VLOOKUP(Table_for_new_list_price[[#This Row],[ItemCode]],[1]sheet1!$1:$1048576,6,FALSE)</f>
        <v>ABCK</v>
      </c>
      <c r="E116" s="54" t="str">
        <f>VLOOKUP(Table_for_new_list_price[[#This Row],[ItemCode]],[1]sheet1!$1:$1048576,7,FALSE)</f>
        <v>BRASS AB</v>
      </c>
      <c r="F116" s="54" t="str">
        <f>VLOOKUP(Table_for_new_list_price[[#This Row],[ItemCode]],[1]sheet1!$1:$1048576,13,FALSE)</f>
        <v>0.38</v>
      </c>
      <c r="G116" s="55" t="str">
        <f>VLOOKUP(Table_for_new_list_price[[#This Row],[ItemCode]],[1]sheet1!$1:$1048576,12,FALSE)</f>
        <v>120</v>
      </c>
      <c r="H116" s="101">
        <f>VLOOKUP(Table_for_new_list_price[[#This Row],[ItemCode]],[1]sheet1!$1:$1048576,8,FALSE)</f>
        <v>38.93</v>
      </c>
      <c r="I116" s="51">
        <f>VLOOKUP(Table_for_new_list_price[[#This Row],[Product Line]],'EDA SHEET'!$C$10:$D$57,2,FALSE)</f>
        <v>0.34699999999999998</v>
      </c>
      <c r="J116" s="53">
        <f t="shared" si="1"/>
        <v>13.508709999999999</v>
      </c>
      <c r="K116" s="1" t="str">
        <f>VLOOKUP(Table_for_new_list_price[[#This Row],[ItemCode]],[1]sheet1!$1:$1048576,11,FALSE)</f>
        <v>China</v>
      </c>
    </row>
    <row r="117" spans="1:11" hidden="1" x14ac:dyDescent="0.3">
      <c r="A117" t="s">
        <v>334</v>
      </c>
      <c r="B117" t="str">
        <f>VLOOKUP(Table_for_new_list_price[[#This Row],[ItemCode]],[1]sheet1!$1:$1048576,4,FALSE)</f>
        <v>LOW LEAD BRASS SWING CHECK</v>
      </c>
      <c r="C117" t="str">
        <f>VLOOKUP(Table_for_new_list_price[[#This Row],[ItemCode]],[1]sheet1!$1:$1048576,5,FALSE)</f>
        <v>670779709260</v>
      </c>
      <c r="D117" t="str">
        <f>VLOOKUP(Table_for_new_list_price[[#This Row],[ItemCode]],[1]sheet1!$1:$1048576,6,FALSE)</f>
        <v>ABCK</v>
      </c>
      <c r="E117" s="54" t="str">
        <f>VLOOKUP(Table_for_new_list_price[[#This Row],[ItemCode]],[1]sheet1!$1:$1048576,7,FALSE)</f>
        <v>BRASS AB</v>
      </c>
      <c r="F117" s="54" t="str">
        <f>VLOOKUP(Table_for_new_list_price[[#This Row],[ItemCode]],[1]sheet1!$1:$1048576,13,FALSE)</f>
        <v>0.34</v>
      </c>
      <c r="G117" s="55" t="str">
        <f>VLOOKUP(Table_for_new_list_price[[#This Row],[ItemCode]],[1]sheet1!$1:$1048576,12,FALSE)</f>
        <v>120</v>
      </c>
      <c r="H117" s="101">
        <f>VLOOKUP(Table_for_new_list_price[[#This Row],[ItemCode]],[1]sheet1!$1:$1048576,8,FALSE)</f>
        <v>38.93</v>
      </c>
      <c r="I117" s="51">
        <f>VLOOKUP(Table_for_new_list_price[[#This Row],[Product Line]],'EDA SHEET'!$C$10:$D$57,2,FALSE)</f>
        <v>0.34699999999999998</v>
      </c>
      <c r="J117" s="53">
        <f t="shared" si="1"/>
        <v>13.508709999999999</v>
      </c>
      <c r="K117" s="1" t="str">
        <f>VLOOKUP(Table_for_new_list_price[[#This Row],[ItemCode]],[1]sheet1!$1:$1048576,11,FALSE)</f>
        <v>China</v>
      </c>
    </row>
    <row r="118" spans="1:11" hidden="1" x14ac:dyDescent="0.3">
      <c r="A118" t="s">
        <v>335</v>
      </c>
      <c r="B118" t="str">
        <f>VLOOKUP(Table_for_new_list_price[[#This Row],[ItemCode]],[1]sheet1!$1:$1048576,4,FALSE)</f>
        <v>LOW LEAD BRASS SWING CHECK</v>
      </c>
      <c r="C118" t="str">
        <f>VLOOKUP(Table_for_new_list_price[[#This Row],[ItemCode]],[1]sheet1!$1:$1048576,5,FALSE)</f>
        <v>670779245201</v>
      </c>
      <c r="D118" t="str">
        <f>VLOOKUP(Table_for_new_list_price[[#This Row],[ItemCode]],[1]sheet1!$1:$1048576,6,FALSE)</f>
        <v>ABCK</v>
      </c>
      <c r="E118" s="54" t="str">
        <f>VLOOKUP(Table_for_new_list_price[[#This Row],[ItemCode]],[1]sheet1!$1:$1048576,7,FALSE)</f>
        <v>BRASS AB</v>
      </c>
      <c r="F118" s="54" t="str">
        <f>VLOOKUP(Table_for_new_list_price[[#This Row],[ItemCode]],[1]sheet1!$1:$1048576,13,FALSE)</f>
        <v>2.88</v>
      </c>
      <c r="G118" s="55" t="str">
        <f>VLOOKUP(Table_for_new_list_price[[#This Row],[ItemCode]],[1]sheet1!$1:$1048576,12,FALSE)</f>
        <v>24</v>
      </c>
      <c r="H118" s="101">
        <f>VLOOKUP(Table_for_new_list_price[[#This Row],[ItemCode]],[1]sheet1!$1:$1048576,8,FALSE)</f>
        <v>230.07</v>
      </c>
      <c r="I118" s="51">
        <f>VLOOKUP(Table_for_new_list_price[[#This Row],[Product Line]],'EDA SHEET'!$C$10:$D$57,2,FALSE)</f>
        <v>0.34699999999999998</v>
      </c>
      <c r="J118" s="53">
        <f t="shared" si="1"/>
        <v>79.834289999999996</v>
      </c>
      <c r="K118" s="1" t="str">
        <f>VLOOKUP(Table_for_new_list_price[[#This Row],[ItemCode]],[1]sheet1!$1:$1048576,11,FALSE)</f>
        <v>China</v>
      </c>
    </row>
    <row r="119" spans="1:11" hidden="1" x14ac:dyDescent="0.3">
      <c r="A119" t="s">
        <v>336</v>
      </c>
      <c r="B119" t="str">
        <f>VLOOKUP(Table_for_new_list_price[[#This Row],[ItemCode]],[1]sheet1!$1:$1048576,4,FALSE)</f>
        <v>LOW LEAD BRASS SWING CHECK</v>
      </c>
      <c r="C119" t="str">
        <f>VLOOKUP(Table_for_new_list_price[[#This Row],[ItemCode]],[1]sheet1!$1:$1048576,5,FALSE)</f>
        <v>670779705279</v>
      </c>
      <c r="D119" t="str">
        <f>VLOOKUP(Table_for_new_list_price[[#This Row],[ItemCode]],[1]sheet1!$1:$1048576,6,FALSE)</f>
        <v>ABCK</v>
      </c>
      <c r="E119" s="54" t="str">
        <f>VLOOKUP(Table_for_new_list_price[[#This Row],[ItemCode]],[1]sheet1!$1:$1048576,7,FALSE)</f>
        <v>BRASS AB</v>
      </c>
      <c r="F119" s="54" t="str">
        <f>VLOOKUP(Table_for_new_list_price[[#This Row],[ItemCode]],[1]sheet1!$1:$1048576,13,FALSE)</f>
        <v>4.9</v>
      </c>
      <c r="G119" s="55" t="str">
        <f>VLOOKUP(Table_for_new_list_price[[#This Row],[ItemCode]],[1]sheet1!$1:$1048576,12,FALSE)</f>
        <v>8</v>
      </c>
      <c r="H119" s="101">
        <f>VLOOKUP(Table_for_new_list_price[[#This Row],[ItemCode]],[1]sheet1!$1:$1048576,8,FALSE)</f>
        <v>441.47</v>
      </c>
      <c r="I119" s="51">
        <f>VLOOKUP(Table_for_new_list_price[[#This Row],[Product Line]],'EDA SHEET'!$C$10:$D$57,2,FALSE)</f>
        <v>0.34699999999999998</v>
      </c>
      <c r="J119" s="53">
        <f t="shared" si="1"/>
        <v>153.19009</v>
      </c>
      <c r="K119" s="1" t="str">
        <f>VLOOKUP(Table_for_new_list_price[[#This Row],[ItemCode]],[1]sheet1!$1:$1048576,11,FALSE)</f>
        <v>China</v>
      </c>
    </row>
    <row r="120" spans="1:11" hidden="1" x14ac:dyDescent="0.3">
      <c r="A120" t="s">
        <v>337</v>
      </c>
      <c r="B120" t="str">
        <f>VLOOKUP(Table_for_new_list_price[[#This Row],[ItemCode]],[1]sheet1!$1:$1048576,4,FALSE)</f>
        <v>LOW LEAD BRASS SWING CHECK</v>
      </c>
      <c r="C120" t="str">
        <f>VLOOKUP(Table_for_new_list_price[[#This Row],[ItemCode]],[1]sheet1!$1:$1048576,5,FALSE)</f>
        <v>670779705286</v>
      </c>
      <c r="D120" t="str">
        <f>VLOOKUP(Table_for_new_list_price[[#This Row],[ItemCode]],[1]sheet1!$1:$1048576,6,FALSE)</f>
        <v>ABCK</v>
      </c>
      <c r="E120" s="54" t="str">
        <f>VLOOKUP(Table_for_new_list_price[[#This Row],[ItemCode]],[1]sheet1!$1:$1048576,7,FALSE)</f>
        <v>BRASS AB</v>
      </c>
      <c r="F120" s="54" t="str">
        <f>VLOOKUP(Table_for_new_list_price[[#This Row],[ItemCode]],[1]sheet1!$1:$1048576,13,FALSE)</f>
        <v>7.44</v>
      </c>
      <c r="G120" s="55" t="str">
        <f>VLOOKUP(Table_for_new_list_price[[#This Row],[ItemCode]],[1]sheet1!$1:$1048576,12,FALSE)</f>
        <v>6</v>
      </c>
      <c r="H120" s="101">
        <f>VLOOKUP(Table_for_new_list_price[[#This Row],[ItemCode]],[1]sheet1!$1:$1048576,8,FALSE)</f>
        <v>710.97</v>
      </c>
      <c r="I120" s="51">
        <f>VLOOKUP(Table_for_new_list_price[[#This Row],[Product Line]],'EDA SHEET'!$C$10:$D$57,2,FALSE)</f>
        <v>0.34699999999999998</v>
      </c>
      <c r="J120" s="53">
        <f t="shared" si="1"/>
        <v>246.70659000000001</v>
      </c>
      <c r="K120" s="1" t="str">
        <f>VLOOKUP(Table_for_new_list_price[[#This Row],[ItemCode]],[1]sheet1!$1:$1048576,11,FALSE)</f>
        <v>China</v>
      </c>
    </row>
    <row r="121" spans="1:11" hidden="1" x14ac:dyDescent="0.3">
      <c r="A121" t="s">
        <v>338</v>
      </c>
      <c r="B121" t="str">
        <f>VLOOKUP(Table_for_new_list_price[[#This Row],[ItemCode]],[1]sheet1!$1:$1048576,4,FALSE)</f>
        <v>LOW LEAD BRASS SWING CHECK</v>
      </c>
      <c r="C121" t="str">
        <f>VLOOKUP(Table_for_new_list_price[[#This Row],[ItemCode]],[1]sheet1!$1:$1048576,5,FALSE)</f>
        <v>670779245058</v>
      </c>
      <c r="D121" t="str">
        <f>VLOOKUP(Table_for_new_list_price[[#This Row],[ItemCode]],[1]sheet1!$1:$1048576,6,FALSE)</f>
        <v>ABCK</v>
      </c>
      <c r="E121" s="54" t="str">
        <f>VLOOKUP(Table_for_new_list_price[[#This Row],[ItemCode]],[1]sheet1!$1:$1048576,7,FALSE)</f>
        <v>BRASS AB</v>
      </c>
      <c r="F121" s="54" t="str">
        <f>VLOOKUP(Table_for_new_list_price[[#This Row],[ItemCode]],[1]sheet1!$1:$1048576,13,FALSE)</f>
        <v>.65</v>
      </c>
      <c r="G121" s="55" t="str">
        <f>VLOOKUP(Table_for_new_list_price[[#This Row],[ItemCode]],[1]sheet1!$1:$1048576,12,FALSE)</f>
        <v>80</v>
      </c>
      <c r="H121" s="101">
        <f>VLOOKUP(Table_for_new_list_price[[#This Row],[ItemCode]],[1]sheet1!$1:$1048576,8,FALSE)</f>
        <v>50.29</v>
      </c>
      <c r="I121" s="51">
        <f>VLOOKUP(Table_for_new_list_price[[#This Row],[Product Line]],'EDA SHEET'!$C$10:$D$57,2,FALSE)</f>
        <v>0.34699999999999998</v>
      </c>
      <c r="J121" s="53">
        <f t="shared" si="1"/>
        <v>17.450629999999997</v>
      </c>
      <c r="K121" s="1" t="str">
        <f>VLOOKUP(Table_for_new_list_price[[#This Row],[ItemCode]],[1]sheet1!$1:$1048576,11,FALSE)</f>
        <v>China</v>
      </c>
    </row>
    <row r="122" spans="1:11" hidden="1" x14ac:dyDescent="0.3">
      <c r="A122" t="s">
        <v>339</v>
      </c>
      <c r="B122" t="str">
        <f>VLOOKUP(Table_for_new_list_price[[#This Row],[ItemCode]],[1]sheet1!$1:$1048576,4,FALSE)</f>
        <v>LOW LEAD BRASS SWING CHECK</v>
      </c>
      <c r="C122" t="str">
        <f>VLOOKUP(Table_for_new_list_price[[#This Row],[ItemCode]],[1]sheet1!$1:$1048576,5,FALSE)</f>
        <v>670779709277</v>
      </c>
      <c r="D122" t="str">
        <f>VLOOKUP(Table_for_new_list_price[[#This Row],[ItemCode]],[1]sheet1!$1:$1048576,6,FALSE)</f>
        <v>ABCK</v>
      </c>
      <c r="E122" s="54" t="str">
        <f>VLOOKUP(Table_for_new_list_price[[#This Row],[ItemCode]],[1]sheet1!$1:$1048576,7,FALSE)</f>
        <v>BRASS AB</v>
      </c>
      <c r="F122" s="54" t="str">
        <f>VLOOKUP(Table_for_new_list_price[[#This Row],[ItemCode]],[1]sheet1!$1:$1048576,13,FALSE)</f>
        <v>0.36</v>
      </c>
      <c r="G122" s="55" t="str">
        <f>VLOOKUP(Table_for_new_list_price[[#This Row],[ItemCode]],[1]sheet1!$1:$1048576,12,FALSE)</f>
        <v>120</v>
      </c>
      <c r="H122" s="101">
        <f>VLOOKUP(Table_for_new_list_price[[#This Row],[ItemCode]],[1]sheet1!$1:$1048576,8,FALSE)</f>
        <v>38.93</v>
      </c>
      <c r="I122" s="51">
        <f>VLOOKUP(Table_for_new_list_price[[#This Row],[Product Line]],'EDA SHEET'!$C$10:$D$57,2,FALSE)</f>
        <v>0.34699999999999998</v>
      </c>
      <c r="J122" s="53">
        <f t="shared" si="1"/>
        <v>13.508709999999999</v>
      </c>
      <c r="K122" s="1" t="str">
        <f>VLOOKUP(Table_for_new_list_price[[#This Row],[ItemCode]],[1]sheet1!$1:$1048576,11,FALSE)</f>
        <v>China</v>
      </c>
    </row>
    <row r="123" spans="1:11" hidden="1" x14ac:dyDescent="0.3">
      <c r="A123" t="s">
        <v>340</v>
      </c>
      <c r="B123" t="str">
        <f>VLOOKUP(Table_for_new_list_price[[#This Row],[ItemCode]],[1]sheet1!$1:$1048576,4,FALSE)</f>
        <v>LOW LEAD BRASS SWING CHECK</v>
      </c>
      <c r="C123" t="str">
        <f>VLOOKUP(Table_for_new_list_price[[#This Row],[ItemCode]],[1]sheet1!$1:$1048576,5,FALSE)</f>
        <v>670779705293</v>
      </c>
      <c r="D123" t="str">
        <f>VLOOKUP(Table_for_new_list_price[[#This Row],[ItemCode]],[1]sheet1!$1:$1048576,6,FALSE)</f>
        <v>ABCK</v>
      </c>
      <c r="E123" s="54" t="str">
        <f>VLOOKUP(Table_for_new_list_price[[#This Row],[ItemCode]],[1]sheet1!$1:$1048576,7,FALSE)</f>
        <v>BRASS AB</v>
      </c>
      <c r="F123" s="54" t="str">
        <f>VLOOKUP(Table_for_new_list_price[[#This Row],[ItemCode]],[1]sheet1!$1:$1048576,13,FALSE)</f>
        <v>11.12</v>
      </c>
      <c r="G123" s="55" t="str">
        <f>VLOOKUP(Table_for_new_list_price[[#This Row],[ItemCode]],[1]sheet1!$1:$1048576,12,FALSE)</f>
        <v>3</v>
      </c>
      <c r="H123" s="101">
        <f>VLOOKUP(Table_for_new_list_price[[#This Row],[ItemCode]],[1]sheet1!$1:$1048576,8,FALSE)</f>
        <v>1146.19</v>
      </c>
      <c r="I123" s="51">
        <f>VLOOKUP(Table_for_new_list_price[[#This Row],[Product Line]],'EDA SHEET'!$C$10:$D$57,2,FALSE)</f>
        <v>0.34699999999999998</v>
      </c>
      <c r="J123" s="53">
        <f t="shared" si="1"/>
        <v>397.72793000000001</v>
      </c>
      <c r="K123" s="1" t="str">
        <f>VLOOKUP(Table_for_new_list_price[[#This Row],[ItemCode]],[1]sheet1!$1:$1048576,11,FALSE)</f>
        <v>China</v>
      </c>
    </row>
    <row r="124" spans="1:11" hidden="1" x14ac:dyDescent="0.3">
      <c r="A124" t="s">
        <v>350</v>
      </c>
      <c r="B124" t="str">
        <f>VLOOKUP(Table_for_new_list_price[[#This Row],[ItemCode]],[1]sheet1!$1:$1048576,4,FALSE)</f>
        <v>LOW LEAD BRASS SWING CHECK</v>
      </c>
      <c r="C124" t="str">
        <f>VLOOKUP(Table_for_new_list_price[[#This Row],[ItemCode]],[1]sheet1!$1:$1048576,5,FALSE)</f>
        <v>670779244068</v>
      </c>
      <c r="D124" t="str">
        <f>VLOOKUP(Table_for_new_list_price[[#This Row],[ItemCode]],[1]sheet1!$1:$1048576,6,FALSE)</f>
        <v>ABCK</v>
      </c>
      <c r="E124" s="54" t="str">
        <f>VLOOKUP(Table_for_new_list_price[[#This Row],[ItemCode]],[1]sheet1!$1:$1048576,7,FALSE)</f>
        <v>BRASS AB</v>
      </c>
      <c r="F124" s="54" t="str">
        <f>VLOOKUP(Table_for_new_list_price[[#This Row],[ItemCode]],[1]sheet1!$1:$1048576,13,FALSE)</f>
        <v>0.78</v>
      </c>
      <c r="G124" s="55" t="str">
        <f>VLOOKUP(Table_for_new_list_price[[#This Row],[ItemCode]],[1]sheet1!$1:$1048576,12,FALSE)</f>
        <v>60</v>
      </c>
      <c r="H124" s="101">
        <f>VLOOKUP(Table_for_new_list_price[[#This Row],[ItemCode]],[1]sheet1!$1:$1048576,8,FALSE)</f>
        <v>71.540000000000006</v>
      </c>
      <c r="I124" s="51">
        <f>VLOOKUP(Table_for_new_list_price[[#This Row],[Product Line]],'EDA SHEET'!$C$10:$D$57,2,FALSE)</f>
        <v>0.34699999999999998</v>
      </c>
      <c r="J124" s="53">
        <f t="shared" si="1"/>
        <v>24.824380000000001</v>
      </c>
      <c r="K124" s="1" t="str">
        <f>VLOOKUP(Table_for_new_list_price[[#This Row],[ItemCode]],[1]sheet1!$1:$1048576,11,FALSE)</f>
        <v>China</v>
      </c>
    </row>
    <row r="125" spans="1:11" hidden="1" x14ac:dyDescent="0.3">
      <c r="A125" t="s">
        <v>351</v>
      </c>
      <c r="B125" t="str">
        <f>VLOOKUP(Table_for_new_list_price[[#This Row],[ItemCode]],[1]sheet1!$1:$1048576,4,FALSE)</f>
        <v>LOW LEAD BRASS SWING CHECK</v>
      </c>
      <c r="C125" t="str">
        <f>VLOOKUP(Table_for_new_list_price[[#This Row],[ItemCode]],[1]sheet1!$1:$1048576,5,FALSE)</f>
        <v>670779244082</v>
      </c>
      <c r="D125" t="str">
        <f>VLOOKUP(Table_for_new_list_price[[#This Row],[ItemCode]],[1]sheet1!$1:$1048576,6,FALSE)</f>
        <v>ABCK</v>
      </c>
      <c r="E125" s="54" t="str">
        <f>VLOOKUP(Table_for_new_list_price[[#This Row],[ItemCode]],[1]sheet1!$1:$1048576,7,FALSE)</f>
        <v>BRASS AB</v>
      </c>
      <c r="F125" s="54" t="str">
        <f>VLOOKUP(Table_for_new_list_price[[#This Row],[ItemCode]],[1]sheet1!$1:$1048576,13,FALSE)</f>
        <v>1.82</v>
      </c>
      <c r="G125" s="55" t="str">
        <f>VLOOKUP(Table_for_new_list_price[[#This Row],[ItemCode]],[1]sheet1!$1:$1048576,12,FALSE)</f>
        <v>30</v>
      </c>
      <c r="H125" s="101">
        <f>VLOOKUP(Table_for_new_list_price[[#This Row],[ItemCode]],[1]sheet1!$1:$1048576,8,FALSE)</f>
        <v>172.26</v>
      </c>
      <c r="I125" s="51">
        <f>VLOOKUP(Table_for_new_list_price[[#This Row],[Product Line]],'EDA SHEET'!$C$10:$D$57,2,FALSE)</f>
        <v>0.34699999999999998</v>
      </c>
      <c r="J125" s="53">
        <f t="shared" si="1"/>
        <v>59.774219999999993</v>
      </c>
      <c r="K125" s="1" t="str">
        <f>VLOOKUP(Table_for_new_list_price[[#This Row],[ItemCode]],[1]sheet1!$1:$1048576,11,FALSE)</f>
        <v>China</v>
      </c>
    </row>
    <row r="126" spans="1:11" hidden="1" x14ac:dyDescent="0.3">
      <c r="A126" t="s">
        <v>352</v>
      </c>
      <c r="B126" t="str">
        <f>VLOOKUP(Table_for_new_list_price[[#This Row],[ItemCode]],[1]sheet1!$1:$1048576,4,FALSE)</f>
        <v>LOW LEAD BRASS SWING CHECK</v>
      </c>
      <c r="C126" t="str">
        <f>VLOOKUP(Table_for_new_list_price[[#This Row],[ItemCode]],[1]sheet1!$1:$1048576,5,FALSE)</f>
        <v>670779244075</v>
      </c>
      <c r="D126" t="str">
        <f>VLOOKUP(Table_for_new_list_price[[#This Row],[ItemCode]],[1]sheet1!$1:$1048576,6,FALSE)</f>
        <v>ABCK</v>
      </c>
      <c r="E126" s="54" t="str">
        <f>VLOOKUP(Table_for_new_list_price[[#This Row],[ItemCode]],[1]sheet1!$1:$1048576,7,FALSE)</f>
        <v>BRASS AB</v>
      </c>
      <c r="F126" s="54" t="str">
        <f>VLOOKUP(Table_for_new_list_price[[#This Row],[ItemCode]],[1]sheet1!$1:$1048576,13,FALSE)</f>
        <v>1.22</v>
      </c>
      <c r="G126" s="55" t="str">
        <f>VLOOKUP(Table_for_new_list_price[[#This Row],[ItemCode]],[1]sheet1!$1:$1048576,12,FALSE)</f>
        <v>40</v>
      </c>
      <c r="H126" s="101">
        <f>VLOOKUP(Table_for_new_list_price[[#This Row],[ItemCode]],[1]sheet1!$1:$1048576,8,FALSE)</f>
        <v>126.61</v>
      </c>
      <c r="I126" s="51">
        <f>VLOOKUP(Table_for_new_list_price[[#This Row],[Product Line]],'EDA SHEET'!$C$10:$D$57,2,FALSE)</f>
        <v>0.34699999999999998</v>
      </c>
      <c r="J126" s="53">
        <f t="shared" si="1"/>
        <v>43.933669999999999</v>
      </c>
      <c r="K126" s="1" t="str">
        <f>VLOOKUP(Table_for_new_list_price[[#This Row],[ItemCode]],[1]sheet1!$1:$1048576,11,FALSE)</f>
        <v>China</v>
      </c>
    </row>
    <row r="127" spans="1:11" hidden="1" x14ac:dyDescent="0.3">
      <c r="A127" t="s">
        <v>353</v>
      </c>
      <c r="B127" t="str">
        <f>VLOOKUP(Table_for_new_list_price[[#This Row],[ItemCode]],[1]sheet1!$1:$1048576,4,FALSE)</f>
        <v>LOW LEAD BRASS SWING CHECK</v>
      </c>
      <c r="C127" t="str">
        <f>VLOOKUP(Table_for_new_list_price[[#This Row],[ItemCode]],[1]sheet1!$1:$1048576,5,FALSE)</f>
        <v>670779244044</v>
      </c>
      <c r="D127" t="str">
        <f>VLOOKUP(Table_for_new_list_price[[#This Row],[ItemCode]],[1]sheet1!$1:$1048576,6,FALSE)</f>
        <v>ABCK</v>
      </c>
      <c r="E127" s="54" t="str">
        <f>VLOOKUP(Table_for_new_list_price[[#This Row],[ItemCode]],[1]sheet1!$1:$1048576,7,FALSE)</f>
        <v>BRASS AB</v>
      </c>
      <c r="F127" s="54" t="str">
        <f>VLOOKUP(Table_for_new_list_price[[#This Row],[ItemCode]],[1]sheet1!$1:$1048576,13,FALSE)</f>
        <v>0.34</v>
      </c>
      <c r="G127" s="55" t="str">
        <f>VLOOKUP(Table_for_new_list_price[[#This Row],[ItemCode]],[1]sheet1!$1:$1048576,12,FALSE)</f>
        <v>120</v>
      </c>
      <c r="H127" s="101">
        <f>VLOOKUP(Table_for_new_list_price[[#This Row],[ItemCode]],[1]sheet1!$1:$1048576,8,FALSE)</f>
        <v>38.93</v>
      </c>
      <c r="I127" s="51">
        <f>VLOOKUP(Table_for_new_list_price[[#This Row],[Product Line]],'EDA SHEET'!$C$10:$D$57,2,FALSE)</f>
        <v>0.34699999999999998</v>
      </c>
      <c r="J127" s="53">
        <f t="shared" si="1"/>
        <v>13.508709999999999</v>
      </c>
      <c r="K127" s="1" t="str">
        <f>VLOOKUP(Table_for_new_list_price[[#This Row],[ItemCode]],[1]sheet1!$1:$1048576,11,FALSE)</f>
        <v>China</v>
      </c>
    </row>
    <row r="128" spans="1:11" hidden="1" x14ac:dyDescent="0.3">
      <c r="A128" t="s">
        <v>354</v>
      </c>
      <c r="B128" t="str">
        <f>VLOOKUP(Table_for_new_list_price[[#This Row],[ItemCode]],[1]sheet1!$1:$1048576,4,FALSE)</f>
        <v>LOW LEAD BRASS SWING CHECK</v>
      </c>
      <c r="C128" t="str">
        <f>VLOOKUP(Table_for_new_list_price[[#This Row],[ItemCode]],[1]sheet1!$1:$1048576,5,FALSE)</f>
        <v>670779244204</v>
      </c>
      <c r="D128" t="str">
        <f>VLOOKUP(Table_for_new_list_price[[#This Row],[ItemCode]],[1]sheet1!$1:$1048576,6,FALSE)</f>
        <v>ABCK</v>
      </c>
      <c r="E128" s="54" t="str">
        <f>VLOOKUP(Table_for_new_list_price[[#This Row],[ItemCode]],[1]sheet1!$1:$1048576,7,FALSE)</f>
        <v>BRASS AB</v>
      </c>
      <c r="F128" s="54" t="str">
        <f>VLOOKUP(Table_for_new_list_price[[#This Row],[ItemCode]],[1]sheet1!$1:$1048576,13,FALSE)</f>
        <v>2.62</v>
      </c>
      <c r="G128" s="55" t="str">
        <f>VLOOKUP(Table_for_new_list_price[[#This Row],[ItemCode]],[1]sheet1!$1:$1048576,12,FALSE)</f>
        <v>18</v>
      </c>
      <c r="H128" s="101">
        <f>VLOOKUP(Table_for_new_list_price[[#This Row],[ItemCode]],[1]sheet1!$1:$1048576,8,FALSE)</f>
        <v>230.07</v>
      </c>
      <c r="I128" s="51">
        <f>VLOOKUP(Table_for_new_list_price[[#This Row],[Product Line]],'EDA SHEET'!$C$10:$D$57,2,FALSE)</f>
        <v>0.34699999999999998</v>
      </c>
      <c r="J128" s="53">
        <f t="shared" si="1"/>
        <v>79.834289999999996</v>
      </c>
      <c r="K128" s="1" t="str">
        <f>VLOOKUP(Table_for_new_list_price[[#This Row],[ItemCode]],[1]sheet1!$1:$1048576,11,FALSE)</f>
        <v>China</v>
      </c>
    </row>
    <row r="129" spans="1:11" hidden="1" x14ac:dyDescent="0.3">
      <c r="A129" t="s">
        <v>355</v>
      </c>
      <c r="B129" t="str">
        <f>VLOOKUP(Table_for_new_list_price[[#This Row],[ItemCode]],[1]sheet1!$1:$1048576,4,FALSE)</f>
        <v>LOW LEAD BRASS SWING CHECK</v>
      </c>
      <c r="C129" t="str">
        <f>VLOOKUP(Table_for_new_list_price[[#This Row],[ItemCode]],[1]sheet1!$1:$1048576,5,FALSE)</f>
        <v>670779708324</v>
      </c>
      <c r="D129" t="str">
        <f>VLOOKUP(Table_for_new_list_price[[#This Row],[ItemCode]],[1]sheet1!$1:$1048576,6,FALSE)</f>
        <v>ABCK</v>
      </c>
      <c r="E129" s="54" t="str">
        <f>VLOOKUP(Table_for_new_list_price[[#This Row],[ItemCode]],[1]sheet1!$1:$1048576,7,FALSE)</f>
        <v>BRASS AB</v>
      </c>
      <c r="F129" s="54" t="str">
        <f>VLOOKUP(Table_for_new_list_price[[#This Row],[ItemCode]],[1]sheet1!$1:$1048576,13,FALSE)</f>
        <v>4.72</v>
      </c>
      <c r="G129" s="55" t="str">
        <f>VLOOKUP(Table_for_new_list_price[[#This Row],[ItemCode]],[1]sheet1!$1:$1048576,12,FALSE)</f>
        <v>8</v>
      </c>
      <c r="H129" s="101">
        <f>VLOOKUP(Table_for_new_list_price[[#This Row],[ItemCode]],[1]sheet1!$1:$1048576,8,FALSE)</f>
        <v>441.47</v>
      </c>
      <c r="I129" s="51">
        <f>VLOOKUP(Table_for_new_list_price[[#This Row],[Product Line]],'EDA SHEET'!$C$10:$D$57,2,FALSE)</f>
        <v>0.34699999999999998</v>
      </c>
      <c r="J129" s="53">
        <f t="shared" ref="J129:J190" si="2">H129*I129</f>
        <v>153.19009</v>
      </c>
      <c r="K129" s="1" t="str">
        <f>VLOOKUP(Table_for_new_list_price[[#This Row],[ItemCode]],[1]sheet1!$1:$1048576,11,FALSE)</f>
        <v>China</v>
      </c>
    </row>
    <row r="130" spans="1:11" hidden="1" x14ac:dyDescent="0.3">
      <c r="A130" t="s">
        <v>356</v>
      </c>
      <c r="B130" t="str">
        <f>VLOOKUP(Table_for_new_list_price[[#This Row],[ItemCode]],[1]sheet1!$1:$1048576,4,FALSE)</f>
        <v>LOW LEAD BRASS SWING CHECK</v>
      </c>
      <c r="C130" t="str">
        <f>VLOOKUP(Table_for_new_list_price[[#This Row],[ItemCode]],[1]sheet1!$1:$1048576,5,FALSE)</f>
        <v>670779708331</v>
      </c>
      <c r="D130" t="str">
        <f>VLOOKUP(Table_for_new_list_price[[#This Row],[ItemCode]],[1]sheet1!$1:$1048576,6,FALSE)</f>
        <v>ABCK</v>
      </c>
      <c r="E130" s="54" t="str">
        <f>VLOOKUP(Table_for_new_list_price[[#This Row],[ItemCode]],[1]sheet1!$1:$1048576,7,FALSE)</f>
        <v>BRASS AB</v>
      </c>
      <c r="F130" s="54" t="str">
        <f>VLOOKUP(Table_for_new_list_price[[#This Row],[ItemCode]],[1]sheet1!$1:$1048576,13,FALSE)</f>
        <v>7</v>
      </c>
      <c r="G130" s="55" t="str">
        <f>VLOOKUP(Table_for_new_list_price[[#This Row],[ItemCode]],[1]sheet1!$1:$1048576,12,FALSE)</f>
        <v>6</v>
      </c>
      <c r="H130" s="101">
        <f>VLOOKUP(Table_for_new_list_price[[#This Row],[ItemCode]],[1]sheet1!$1:$1048576,8,FALSE)</f>
        <v>710.97</v>
      </c>
      <c r="I130" s="51">
        <f>VLOOKUP(Table_for_new_list_price[[#This Row],[Product Line]],'EDA SHEET'!$C$10:$D$57,2,FALSE)</f>
        <v>0.34699999999999998</v>
      </c>
      <c r="J130" s="53">
        <f t="shared" si="2"/>
        <v>246.70659000000001</v>
      </c>
      <c r="K130" s="1" t="str">
        <f>VLOOKUP(Table_for_new_list_price[[#This Row],[ItemCode]],[1]sheet1!$1:$1048576,11,FALSE)</f>
        <v>China</v>
      </c>
    </row>
    <row r="131" spans="1:11" hidden="1" x14ac:dyDescent="0.3">
      <c r="A131" t="s">
        <v>357</v>
      </c>
      <c r="B131" t="str">
        <f>VLOOKUP(Table_for_new_list_price[[#This Row],[ItemCode]],[1]sheet1!$1:$1048576,4,FALSE)</f>
        <v>LOW LEAD BRASS SWING CHECK</v>
      </c>
      <c r="C131" t="str">
        <f>VLOOKUP(Table_for_new_list_price[[#This Row],[ItemCode]],[1]sheet1!$1:$1048576,5,FALSE)</f>
        <v>670779244051</v>
      </c>
      <c r="D131" t="str">
        <f>VLOOKUP(Table_for_new_list_price[[#This Row],[ItemCode]],[1]sheet1!$1:$1048576,6,FALSE)</f>
        <v>ABCK</v>
      </c>
      <c r="E131" s="54" t="str">
        <f>VLOOKUP(Table_for_new_list_price[[#This Row],[ItemCode]],[1]sheet1!$1:$1048576,7,FALSE)</f>
        <v>BRASS AB</v>
      </c>
      <c r="F131" s="54" t="str">
        <f>VLOOKUP(Table_for_new_list_price[[#This Row],[ItemCode]],[1]sheet1!$1:$1048576,13,FALSE)</f>
        <v>0.58</v>
      </c>
      <c r="G131" s="55" t="str">
        <f>VLOOKUP(Table_for_new_list_price[[#This Row],[ItemCode]],[1]sheet1!$1:$1048576,12,FALSE)</f>
        <v>80</v>
      </c>
      <c r="H131" s="101">
        <f>VLOOKUP(Table_for_new_list_price[[#This Row],[ItemCode]],[1]sheet1!$1:$1048576,8,FALSE)</f>
        <v>50.29</v>
      </c>
      <c r="I131" s="51">
        <f>VLOOKUP(Table_for_new_list_price[[#This Row],[Product Line]],'EDA SHEET'!$C$10:$D$57,2,FALSE)</f>
        <v>0.34699999999999998</v>
      </c>
      <c r="J131" s="53">
        <f t="shared" si="2"/>
        <v>17.450629999999997</v>
      </c>
      <c r="K131" s="1" t="str">
        <f>VLOOKUP(Table_for_new_list_price[[#This Row],[ItemCode]],[1]sheet1!$1:$1048576,11,FALSE)</f>
        <v>China</v>
      </c>
    </row>
    <row r="132" spans="1:11" hidden="1" x14ac:dyDescent="0.3">
      <c r="A132" t="s">
        <v>358</v>
      </c>
      <c r="B132" t="str">
        <f>VLOOKUP(Table_for_new_list_price[[#This Row],[ItemCode]],[1]sheet1!$1:$1048576,4,FALSE)</f>
        <v>LOW LEAD BRASS SWING CHECK</v>
      </c>
      <c r="C132" t="str">
        <f>VLOOKUP(Table_for_new_list_price[[#This Row],[ItemCode]],[1]sheet1!$1:$1048576,5,FALSE)</f>
        <v>670779708348</v>
      </c>
      <c r="D132" t="str">
        <f>VLOOKUP(Table_for_new_list_price[[#This Row],[ItemCode]],[1]sheet1!$1:$1048576,6,FALSE)</f>
        <v>ABCK</v>
      </c>
      <c r="E132" s="54" t="str">
        <f>VLOOKUP(Table_for_new_list_price[[#This Row],[ItemCode]],[1]sheet1!$1:$1048576,7,FALSE)</f>
        <v>BRASS AB</v>
      </c>
      <c r="F132" s="54" t="str">
        <f>VLOOKUP(Table_for_new_list_price[[#This Row],[ItemCode]],[1]sheet1!$1:$1048576,13,FALSE)</f>
        <v>11.72</v>
      </c>
      <c r="G132" s="55" t="str">
        <f>VLOOKUP(Table_for_new_list_price[[#This Row],[ItemCode]],[1]sheet1!$1:$1048576,12,FALSE)</f>
        <v>2</v>
      </c>
      <c r="H132" s="101">
        <f>VLOOKUP(Table_for_new_list_price[[#This Row],[ItemCode]],[1]sheet1!$1:$1048576,8,FALSE)</f>
        <v>1146.19</v>
      </c>
      <c r="I132" s="51">
        <f>VLOOKUP(Table_for_new_list_price[[#This Row],[Product Line]],'EDA SHEET'!$C$10:$D$57,2,FALSE)</f>
        <v>0.34699999999999998</v>
      </c>
      <c r="J132" s="53">
        <f t="shared" si="2"/>
        <v>397.72793000000001</v>
      </c>
      <c r="K132" s="1" t="str">
        <f>VLOOKUP(Table_for_new_list_price[[#This Row],[ItemCode]],[1]sheet1!$1:$1048576,11,FALSE)</f>
        <v>China</v>
      </c>
    </row>
    <row r="133" spans="1:11" hidden="1" x14ac:dyDescent="0.3">
      <c r="A133" t="s">
        <v>941</v>
      </c>
      <c r="B133" t="str">
        <f>VLOOKUP(Table_for_new_list_price[[#This Row],[ItemCode]],[1]sheet1!$1:$1048576,4,FALSE)</f>
        <v>LOW LEAD BRASS EZPRESS BALL VL</v>
      </c>
      <c r="C133" t="str">
        <f>VLOOKUP(Table_for_new_list_price[[#This Row],[ItemCode]],[1]sheet1!$1:$1048576,5,FALSE)</f>
        <v>670779439068</v>
      </c>
      <c r="D133" t="str">
        <f>VLOOKUP(Table_for_new_list_price[[#This Row],[ItemCode]],[1]sheet1!$1:$1048576,6,FALSE)</f>
        <v>ABEZ</v>
      </c>
      <c r="E133" s="54" t="str">
        <f>VLOOKUP(Table_for_new_list_price[[#This Row],[ItemCode]],[1]sheet1!$1:$1048576,7,FALSE)</f>
        <v>BRASS AB</v>
      </c>
      <c r="F133" s="54" t="str">
        <f>VLOOKUP(Table_for_new_list_price[[#This Row],[ItemCode]],[1]sheet1!$1:$1048576,13,FALSE)</f>
        <v>1.26</v>
      </c>
      <c r="G133" s="55" t="str">
        <f>VLOOKUP(Table_for_new_list_price[[#This Row],[ItemCode]],[1]sheet1!$1:$1048576,12,FALSE)</f>
        <v>40</v>
      </c>
      <c r="H133" s="101">
        <f>VLOOKUP(Table_for_new_list_price[[#This Row],[ItemCode]],[1]sheet1!$1:$1048576,8,FALSE)</f>
        <v>117.83</v>
      </c>
      <c r="I133" s="51">
        <f>VLOOKUP(Table_for_new_list_price[[#This Row],[Product Line]],'EDA SHEET'!$C$10:$D$57,2,FALSE)</f>
        <v>0.34699999999999998</v>
      </c>
      <c r="J133" s="53">
        <f t="shared" si="2"/>
        <v>40.887009999999997</v>
      </c>
      <c r="K133" s="1" t="str">
        <f>VLOOKUP(Table_for_new_list_price[[#This Row],[ItemCode]],[1]sheet1!$1:$1048576,11,FALSE)</f>
        <v>Italy</v>
      </c>
    </row>
    <row r="134" spans="1:11" hidden="1" x14ac:dyDescent="0.3">
      <c r="A134" t="s">
        <v>942</v>
      </c>
      <c r="B134" t="str">
        <f>VLOOKUP(Table_for_new_list_price[[#This Row],[ItemCode]],[1]sheet1!$1:$1048576,4,FALSE)</f>
        <v>LOW LEAD BRASS EZPRESS BALL VL</v>
      </c>
      <c r="C134" t="str">
        <f>VLOOKUP(Table_for_new_list_price[[#This Row],[ItemCode]],[1]sheet1!$1:$1048576,5,FALSE)</f>
        <v>670779439082</v>
      </c>
      <c r="D134" t="str">
        <f>VLOOKUP(Table_for_new_list_price[[#This Row],[ItemCode]],[1]sheet1!$1:$1048576,6,FALSE)</f>
        <v>ABEZ</v>
      </c>
      <c r="E134" s="54" t="str">
        <f>VLOOKUP(Table_for_new_list_price[[#This Row],[ItemCode]],[1]sheet1!$1:$1048576,7,FALSE)</f>
        <v>BRASS AB</v>
      </c>
      <c r="F134" s="54" t="str">
        <f>VLOOKUP(Table_for_new_list_price[[#This Row],[ItemCode]],[1]sheet1!$1:$1048576,13,FALSE)</f>
        <v>2.54</v>
      </c>
      <c r="G134" s="55" t="str">
        <f>VLOOKUP(Table_for_new_list_price[[#This Row],[ItemCode]],[1]sheet1!$1:$1048576,12,FALSE)</f>
        <v>20</v>
      </c>
      <c r="H134" s="101">
        <f>VLOOKUP(Table_for_new_list_price[[#This Row],[ItemCode]],[1]sheet1!$1:$1048576,8,FALSE)</f>
        <v>272.22000000000003</v>
      </c>
      <c r="I134" s="51">
        <f>VLOOKUP(Table_for_new_list_price[[#This Row],[Product Line]],'EDA SHEET'!$C$10:$D$57,2,FALSE)</f>
        <v>0.34699999999999998</v>
      </c>
      <c r="J134" s="53">
        <f t="shared" si="2"/>
        <v>94.460340000000002</v>
      </c>
      <c r="K134" s="1" t="str">
        <f>VLOOKUP(Table_for_new_list_price[[#This Row],[ItemCode]],[1]sheet1!$1:$1048576,11,FALSE)</f>
        <v>Italy</v>
      </c>
    </row>
    <row r="135" spans="1:11" hidden="1" x14ac:dyDescent="0.3">
      <c r="A135" t="s">
        <v>943</v>
      </c>
      <c r="B135" t="str">
        <f>VLOOKUP(Table_for_new_list_price[[#This Row],[ItemCode]],[1]sheet1!$1:$1048576,4,FALSE)</f>
        <v>LOW LEAD BRASS EZPRESS BALL VL</v>
      </c>
      <c r="C135" t="str">
        <f>VLOOKUP(Table_for_new_list_price[[#This Row],[ItemCode]],[1]sheet1!$1:$1048576,5,FALSE)</f>
        <v>670779439075</v>
      </c>
      <c r="D135" t="str">
        <f>VLOOKUP(Table_for_new_list_price[[#This Row],[ItemCode]],[1]sheet1!$1:$1048576,6,FALSE)</f>
        <v>ABEZ</v>
      </c>
      <c r="E135" s="54" t="str">
        <f>VLOOKUP(Table_for_new_list_price[[#This Row],[ItemCode]],[1]sheet1!$1:$1048576,7,FALSE)</f>
        <v>BRASS AB</v>
      </c>
      <c r="F135" s="54" t="str">
        <f>VLOOKUP(Table_for_new_list_price[[#This Row],[ItemCode]],[1]sheet1!$1:$1048576,13,FALSE)</f>
        <v>1.64</v>
      </c>
      <c r="G135" s="55" t="str">
        <f>VLOOKUP(Table_for_new_list_price[[#This Row],[ItemCode]],[1]sheet1!$1:$1048576,12,FALSE)</f>
        <v>35</v>
      </c>
      <c r="H135" s="101">
        <f>VLOOKUP(Table_for_new_list_price[[#This Row],[ItemCode]],[1]sheet1!$1:$1048576,8,FALSE)</f>
        <v>170.63</v>
      </c>
      <c r="I135" s="51">
        <f>VLOOKUP(Table_for_new_list_price[[#This Row],[Product Line]],'EDA SHEET'!$C$10:$D$57,2,FALSE)</f>
        <v>0.34699999999999998</v>
      </c>
      <c r="J135" s="53">
        <f t="shared" si="2"/>
        <v>59.208609999999993</v>
      </c>
      <c r="K135" s="1" t="str">
        <f>VLOOKUP(Table_for_new_list_price[[#This Row],[ItemCode]],[1]sheet1!$1:$1048576,11,FALSE)</f>
        <v>Italy</v>
      </c>
    </row>
    <row r="136" spans="1:11" hidden="1" x14ac:dyDescent="0.3">
      <c r="A136" t="s">
        <v>944</v>
      </c>
      <c r="B136" t="str">
        <f>VLOOKUP(Table_for_new_list_price[[#This Row],[ItemCode]],[1]sheet1!$1:$1048576,4,FALSE)</f>
        <v>LOW LEAD BRASS EZPRESS BALL VL</v>
      </c>
      <c r="C136" t="str">
        <f>VLOOKUP(Table_for_new_list_price[[#This Row],[ItemCode]],[1]sheet1!$1:$1048576,5,FALSE)</f>
        <v>670779439044</v>
      </c>
      <c r="D136" t="str">
        <f>VLOOKUP(Table_for_new_list_price[[#This Row],[ItemCode]],[1]sheet1!$1:$1048576,6,FALSE)</f>
        <v>ABEZ</v>
      </c>
      <c r="E136" s="54" t="str">
        <f>VLOOKUP(Table_for_new_list_price[[#This Row],[ItemCode]],[1]sheet1!$1:$1048576,7,FALSE)</f>
        <v>BRASS AB</v>
      </c>
      <c r="F136" s="54" t="str">
        <f>VLOOKUP(Table_for_new_list_price[[#This Row],[ItemCode]],[1]sheet1!$1:$1048576,13,FALSE)</f>
        <v>0.48</v>
      </c>
      <c r="G136" s="55" t="str">
        <f>VLOOKUP(Table_for_new_list_price[[#This Row],[ItemCode]],[1]sheet1!$1:$1048576,12,FALSE)</f>
        <v>50</v>
      </c>
      <c r="H136" s="101">
        <f>VLOOKUP(Table_for_new_list_price[[#This Row],[ItemCode]],[1]sheet1!$1:$1048576,8,FALSE)</f>
        <v>70.77</v>
      </c>
      <c r="I136" s="51">
        <f>VLOOKUP(Table_for_new_list_price[[#This Row],[Product Line]],'EDA SHEET'!$C$10:$D$57,2,FALSE)</f>
        <v>0.34699999999999998</v>
      </c>
      <c r="J136" s="53">
        <f t="shared" si="2"/>
        <v>24.557189999999999</v>
      </c>
      <c r="K136" s="1" t="str">
        <f>VLOOKUP(Table_for_new_list_price[[#This Row],[ItemCode]],[1]sheet1!$1:$1048576,11,FALSE)</f>
        <v>Italy</v>
      </c>
    </row>
    <row r="137" spans="1:11" hidden="1" x14ac:dyDescent="0.3">
      <c r="A137" t="s">
        <v>945</v>
      </c>
      <c r="B137" t="str">
        <f>VLOOKUP(Table_for_new_list_price[[#This Row],[ItemCode]],[1]sheet1!$1:$1048576,4,FALSE)</f>
        <v>LOW LEAD BRASS EZPRESS BALL VL</v>
      </c>
      <c r="C137" t="str">
        <f>VLOOKUP(Table_for_new_list_price[[#This Row],[ItemCode]],[1]sheet1!$1:$1048576,5,FALSE)</f>
        <v>670779439204</v>
      </c>
      <c r="D137" t="str">
        <f>VLOOKUP(Table_for_new_list_price[[#This Row],[ItemCode]],[1]sheet1!$1:$1048576,6,FALSE)</f>
        <v>ABEZ</v>
      </c>
      <c r="E137" s="54" t="str">
        <f>VLOOKUP(Table_for_new_list_price[[#This Row],[ItemCode]],[1]sheet1!$1:$1048576,7,FALSE)</f>
        <v>BRASS AB</v>
      </c>
      <c r="F137" s="54" t="str">
        <f>VLOOKUP(Table_for_new_list_price[[#This Row],[ItemCode]],[1]sheet1!$1:$1048576,13,FALSE)</f>
        <v>3.74</v>
      </c>
      <c r="G137" s="55" t="str">
        <f>VLOOKUP(Table_for_new_list_price[[#This Row],[ItemCode]],[1]sheet1!$1:$1048576,12,FALSE)</f>
        <v>12</v>
      </c>
      <c r="H137" s="101">
        <f>VLOOKUP(Table_for_new_list_price[[#This Row],[ItemCode]],[1]sheet1!$1:$1048576,8,FALSE)</f>
        <v>391.17</v>
      </c>
      <c r="I137" s="51">
        <f>VLOOKUP(Table_for_new_list_price[[#This Row],[Product Line]],'EDA SHEET'!$C$10:$D$57,2,FALSE)</f>
        <v>0.34699999999999998</v>
      </c>
      <c r="J137" s="53">
        <f t="shared" si="2"/>
        <v>135.73598999999999</v>
      </c>
      <c r="K137" s="1" t="str">
        <f>VLOOKUP(Table_for_new_list_price[[#This Row],[ItemCode]],[1]sheet1!$1:$1048576,11,FALSE)</f>
        <v>Italy</v>
      </c>
    </row>
    <row r="138" spans="1:11" hidden="1" x14ac:dyDescent="0.3">
      <c r="A138" t="s">
        <v>946</v>
      </c>
      <c r="B138" t="str">
        <f>VLOOKUP(Table_for_new_list_price[[#This Row],[ItemCode]],[1]sheet1!$1:$1048576,4,FALSE)</f>
        <v>LOW LEAD BRASS EZPRESS BALL VL</v>
      </c>
      <c r="C138" t="str">
        <f>VLOOKUP(Table_for_new_list_price[[#This Row],[ItemCode]],[1]sheet1!$1:$1048576,5,FALSE)</f>
        <v>670779439051</v>
      </c>
      <c r="D138" t="str">
        <f>VLOOKUP(Table_for_new_list_price[[#This Row],[ItemCode]],[1]sheet1!$1:$1048576,6,FALSE)</f>
        <v>ABEZ</v>
      </c>
      <c r="E138" s="54" t="str">
        <f>VLOOKUP(Table_for_new_list_price[[#This Row],[ItemCode]],[1]sheet1!$1:$1048576,7,FALSE)</f>
        <v>BRASS AB</v>
      </c>
      <c r="F138" s="54" t="str">
        <f>VLOOKUP(Table_for_new_list_price[[#This Row],[ItemCode]],[1]sheet1!$1:$1048576,13,FALSE)</f>
        <v>0.7</v>
      </c>
      <c r="G138" s="55" t="str">
        <f>VLOOKUP(Table_for_new_list_price[[#This Row],[ItemCode]],[1]sheet1!$1:$1048576,12,FALSE)</f>
        <v>50</v>
      </c>
      <c r="H138" s="101">
        <f>VLOOKUP(Table_for_new_list_price[[#This Row],[ItemCode]],[1]sheet1!$1:$1048576,8,FALSE)</f>
        <v>90.83</v>
      </c>
      <c r="I138" s="51">
        <f>VLOOKUP(Table_for_new_list_price[[#This Row],[Product Line]],'EDA SHEET'!$C$10:$D$57,2,FALSE)</f>
        <v>0.34699999999999998</v>
      </c>
      <c r="J138" s="53">
        <f t="shared" si="2"/>
        <v>31.518009999999997</v>
      </c>
      <c r="K138" s="1" t="str">
        <f>VLOOKUP(Table_for_new_list_price[[#This Row],[ItemCode]],[1]sheet1!$1:$1048576,11,FALSE)</f>
        <v>Italy</v>
      </c>
    </row>
    <row r="139" spans="1:11" hidden="1" x14ac:dyDescent="0.3">
      <c r="A139" t="s">
        <v>950</v>
      </c>
      <c r="B139" t="str">
        <f>VLOOKUP(Table_for_new_list_price[[#This Row],[ItemCode]],[1]sheet1!$1:$1048576,4,FALSE)</f>
        <v>AB LOCK LVR HANDLE- 1 - 1-1/4</v>
      </c>
      <c r="C139" t="str">
        <f>VLOOKUP(Table_for_new_list_price[[#This Row],[ItemCode]],[1]sheet1!$1:$1048576,5,FALSE)</f>
        <v>670779711553</v>
      </c>
      <c r="D139" t="str">
        <f>VLOOKUP(Table_for_new_list_price[[#This Row],[ItemCode]],[1]sheet1!$1:$1048576,6,FALSE)</f>
        <v>ABEZ</v>
      </c>
      <c r="E139" s="54">
        <f>VLOOKUP(Table_for_new_list_price[[#This Row],[ItemCode]],[1]sheet1!$1:$1048576,7,FALSE)</f>
        <v>0</v>
      </c>
      <c r="F139" s="54" t="str">
        <f>VLOOKUP(Table_for_new_list_price[[#This Row],[ItemCode]],[1]sheet1!$1:$1048576,13,FALSE)</f>
        <v>0</v>
      </c>
      <c r="G139" s="55" t="str">
        <f>VLOOKUP(Table_for_new_list_price[[#This Row],[ItemCode]],[1]sheet1!$1:$1048576,12,FALSE)</f>
        <v>200</v>
      </c>
      <c r="H139" s="101">
        <f>VLOOKUP(Table_for_new_list_price[[#This Row],[ItemCode]],[1]sheet1!$1:$1048576,8,FALSE)</f>
        <v>21.3</v>
      </c>
      <c r="I139" s="51">
        <f>VLOOKUP(Table_for_new_list_price[[#This Row],[Product Line]],'EDA SHEET'!$C$10:$D$57,2,FALSE)</f>
        <v>0.34699999999999998</v>
      </c>
      <c r="J139" s="53">
        <f t="shared" si="2"/>
        <v>7.3910999999999998</v>
      </c>
      <c r="K139" s="1" t="str">
        <f>VLOOKUP(Table_for_new_list_price[[#This Row],[ItemCode]],[1]sheet1!$1:$1048576,11,FALSE)</f>
        <v>Italy</v>
      </c>
    </row>
    <row r="140" spans="1:11" hidden="1" x14ac:dyDescent="0.3">
      <c r="A140" t="s">
        <v>951</v>
      </c>
      <c r="B140" t="str">
        <f>VLOOKUP(Table_for_new_list_price[[#This Row],[ItemCode]],[1]sheet1!$1:$1048576,4,FALSE)</f>
        <v>AB LOCK LVR HANDLE- 1-1/2 - 2</v>
      </c>
      <c r="C140" t="str">
        <f>VLOOKUP(Table_for_new_list_price[[#This Row],[ItemCode]],[1]sheet1!$1:$1048576,5,FALSE)</f>
        <v>670779711560</v>
      </c>
      <c r="D140" t="str">
        <f>VLOOKUP(Table_for_new_list_price[[#This Row],[ItemCode]],[1]sheet1!$1:$1048576,6,FALSE)</f>
        <v>ABEZ</v>
      </c>
      <c r="E140" s="54">
        <f>VLOOKUP(Table_for_new_list_price[[#This Row],[ItemCode]],[1]sheet1!$1:$1048576,7,FALSE)</f>
        <v>0</v>
      </c>
      <c r="F140" s="54" t="str">
        <f>VLOOKUP(Table_for_new_list_price[[#This Row],[ItemCode]],[1]sheet1!$1:$1048576,13,FALSE)</f>
        <v>0</v>
      </c>
      <c r="G140" s="55" t="str">
        <f>VLOOKUP(Table_for_new_list_price[[#This Row],[ItemCode]],[1]sheet1!$1:$1048576,12,FALSE)</f>
        <v>100</v>
      </c>
      <c r="H140" s="101">
        <f>VLOOKUP(Table_for_new_list_price[[#This Row],[ItemCode]],[1]sheet1!$1:$1048576,8,FALSE)</f>
        <v>29.28</v>
      </c>
      <c r="I140" s="51">
        <f>VLOOKUP(Table_for_new_list_price[[#This Row],[Product Line]],'EDA SHEET'!$C$10:$D$57,2,FALSE)</f>
        <v>0.34699999999999998</v>
      </c>
      <c r="J140" s="53">
        <f t="shared" si="2"/>
        <v>10.160159999999999</v>
      </c>
      <c r="K140" s="1" t="str">
        <f>VLOOKUP(Table_for_new_list_price[[#This Row],[ItemCode]],[1]sheet1!$1:$1048576,11,FALSE)</f>
        <v>Italy</v>
      </c>
    </row>
    <row r="141" spans="1:11" hidden="1" x14ac:dyDescent="0.3">
      <c r="A141" t="s">
        <v>952</v>
      </c>
      <c r="B141" t="str">
        <f>VLOOKUP(Table_for_new_list_price[[#This Row],[ItemCode]],[1]sheet1!$1:$1048576,4,FALSE)</f>
        <v>AB LOCK LVR HANDLE- 1/2 - 3/4</v>
      </c>
      <c r="C141" t="str">
        <f>VLOOKUP(Table_for_new_list_price[[#This Row],[ItemCode]],[1]sheet1!$1:$1048576,5,FALSE)</f>
        <v>670779711546</v>
      </c>
      <c r="D141" t="str">
        <f>VLOOKUP(Table_for_new_list_price[[#This Row],[ItemCode]],[1]sheet1!$1:$1048576,6,FALSE)</f>
        <v>ABEZ</v>
      </c>
      <c r="E141" s="54">
        <f>VLOOKUP(Table_for_new_list_price[[#This Row],[ItemCode]],[1]sheet1!$1:$1048576,7,FALSE)</f>
        <v>0</v>
      </c>
      <c r="F141" s="54" t="str">
        <f>VLOOKUP(Table_for_new_list_price[[#This Row],[ItemCode]],[1]sheet1!$1:$1048576,13,FALSE)</f>
        <v>0</v>
      </c>
      <c r="G141" s="55" t="str">
        <f>VLOOKUP(Table_for_new_list_price[[#This Row],[ItemCode]],[1]sheet1!$1:$1048576,12,FALSE)</f>
        <v>200</v>
      </c>
      <c r="H141" s="101">
        <f>VLOOKUP(Table_for_new_list_price[[#This Row],[ItemCode]],[1]sheet1!$1:$1048576,8,FALSE)</f>
        <v>15.97</v>
      </c>
      <c r="I141" s="51">
        <f>VLOOKUP(Table_for_new_list_price[[#This Row],[Product Line]],'EDA SHEET'!$C$10:$D$57,2,FALSE)</f>
        <v>0.34699999999999998</v>
      </c>
      <c r="J141" s="53">
        <f t="shared" si="2"/>
        <v>5.5415900000000002</v>
      </c>
      <c r="K141" s="1" t="str">
        <f>VLOOKUP(Table_for_new_list_price[[#This Row],[ItemCode]],[1]sheet1!$1:$1048576,11,FALSE)</f>
        <v>Italy</v>
      </c>
    </row>
    <row r="142" spans="1:11" hidden="1" x14ac:dyDescent="0.3">
      <c r="A142" t="s">
        <v>955</v>
      </c>
      <c r="B142" t="str">
        <f>VLOOKUP(Table_for_new_list_price[[#This Row],[ItemCode]],[1]sheet1!$1:$1048576,4,FALSE)</f>
        <v>BV DZR-AB BRASS PRESS ENDS+ DR</v>
      </c>
      <c r="C142" t="str">
        <f>VLOOKUP(Table_for_new_list_price[[#This Row],[ItemCode]],[1]sheet1!$1:$1048576,5,FALSE)</f>
        <v>670779723419</v>
      </c>
      <c r="D142" t="str">
        <f>VLOOKUP(Table_for_new_list_price[[#This Row],[ItemCode]],[1]sheet1!$1:$1048576,6,FALSE)</f>
        <v>ABEZ</v>
      </c>
      <c r="E142" s="54" t="str">
        <f>VLOOKUP(Table_for_new_list_price[[#This Row],[ItemCode]],[1]sheet1!$1:$1048576,7,FALSE)</f>
        <v>BRASS AB DZR</v>
      </c>
      <c r="F142" s="54" t="str">
        <f>VLOOKUP(Table_for_new_list_price[[#This Row],[ItemCode]],[1]sheet1!$1:$1048576,13,FALSE)</f>
        <v>1.18</v>
      </c>
      <c r="G142" s="55" t="str">
        <f>VLOOKUP(Table_for_new_list_price[[#This Row],[ItemCode]],[1]sheet1!$1:$1048576,12,FALSE)</f>
        <v>35</v>
      </c>
      <c r="H142" s="101">
        <f>VLOOKUP(Table_for_new_list_price[[#This Row],[ItemCode]],[1]sheet1!$1:$1048576,8,FALSE)</f>
        <v>134.33000000000001</v>
      </c>
      <c r="I142" s="51">
        <f>VLOOKUP(Table_for_new_list_price[[#This Row],[Product Line]],'EDA SHEET'!$C$10:$D$57,2,FALSE)</f>
        <v>0.34699999999999998</v>
      </c>
      <c r="J142" s="53">
        <f t="shared" si="2"/>
        <v>46.61251</v>
      </c>
      <c r="K142" s="1" t="str">
        <f>VLOOKUP(Table_for_new_list_price[[#This Row],[ItemCode]],[1]sheet1!$1:$1048576,11,FALSE)</f>
        <v>Italy</v>
      </c>
    </row>
    <row r="143" spans="1:11" hidden="1" x14ac:dyDescent="0.3">
      <c r="A143" t="s">
        <v>956</v>
      </c>
      <c r="B143" t="str">
        <f>VLOOKUP(Table_for_new_list_price[[#This Row],[ItemCode]],[1]sheet1!$1:$1048576,4,FALSE)</f>
        <v>BV DZR-AB BRASS PRESS ENDS+ DR</v>
      </c>
      <c r="C143" t="str">
        <f>VLOOKUP(Table_for_new_list_price[[#This Row],[ItemCode]],[1]sheet1!$1:$1048576,5,FALSE)</f>
        <v>670779723396</v>
      </c>
      <c r="D143" t="str">
        <f>VLOOKUP(Table_for_new_list_price[[#This Row],[ItemCode]],[1]sheet1!$1:$1048576,6,FALSE)</f>
        <v>ABEZ</v>
      </c>
      <c r="E143" s="54" t="str">
        <f>VLOOKUP(Table_for_new_list_price[[#This Row],[ItemCode]],[1]sheet1!$1:$1048576,7,FALSE)</f>
        <v>BRASS AB DZR</v>
      </c>
      <c r="F143" s="54" t="str">
        <f>VLOOKUP(Table_for_new_list_price[[#This Row],[ItemCode]],[1]sheet1!$1:$1048576,13,FALSE)</f>
        <v>0.544</v>
      </c>
      <c r="G143" s="55" t="str">
        <f>VLOOKUP(Table_for_new_list_price[[#This Row],[ItemCode]],[1]sheet1!$1:$1048576,12,FALSE)</f>
        <v>50</v>
      </c>
      <c r="H143" s="101">
        <f>VLOOKUP(Table_for_new_list_price[[#This Row],[ItemCode]],[1]sheet1!$1:$1048576,8,FALSE)</f>
        <v>79.33</v>
      </c>
      <c r="I143" s="51">
        <f>VLOOKUP(Table_for_new_list_price[[#This Row],[Product Line]],'EDA SHEET'!$C$10:$D$57,2,FALSE)</f>
        <v>0.34699999999999998</v>
      </c>
      <c r="J143" s="53">
        <f t="shared" si="2"/>
        <v>27.527509999999996</v>
      </c>
      <c r="K143" s="1" t="str">
        <f>VLOOKUP(Table_for_new_list_price[[#This Row],[ItemCode]],[1]sheet1!$1:$1048576,11,FALSE)</f>
        <v>Italy</v>
      </c>
    </row>
    <row r="144" spans="1:11" hidden="1" x14ac:dyDescent="0.3">
      <c r="A144" t="s">
        <v>957</v>
      </c>
      <c r="B144" t="str">
        <f>VLOOKUP(Table_for_new_list_price[[#This Row],[ItemCode]],[1]sheet1!$1:$1048576,4,FALSE)</f>
        <v>BV DZR-AB BRASS PRESS ENDS+ DR</v>
      </c>
      <c r="C144" t="str">
        <f>VLOOKUP(Table_for_new_list_price[[#This Row],[ItemCode]],[1]sheet1!$1:$1048576,5,FALSE)</f>
        <v>670779723402</v>
      </c>
      <c r="D144" t="str">
        <f>VLOOKUP(Table_for_new_list_price[[#This Row],[ItemCode]],[1]sheet1!$1:$1048576,6,FALSE)</f>
        <v>ABEZ</v>
      </c>
      <c r="E144" s="54" t="str">
        <f>VLOOKUP(Table_for_new_list_price[[#This Row],[ItemCode]],[1]sheet1!$1:$1048576,7,FALSE)</f>
        <v>BRASS AB DZR</v>
      </c>
      <c r="F144" s="54" t="str">
        <f>VLOOKUP(Table_for_new_list_price[[#This Row],[ItemCode]],[1]sheet1!$1:$1048576,13,FALSE)</f>
        <v>0.789</v>
      </c>
      <c r="G144" s="55" t="str">
        <f>VLOOKUP(Table_for_new_list_price[[#This Row],[ItemCode]],[1]sheet1!$1:$1048576,12,FALSE)</f>
        <v>40</v>
      </c>
      <c r="H144" s="101">
        <f>VLOOKUP(Table_for_new_list_price[[#This Row],[ItemCode]],[1]sheet1!$1:$1048576,8,FALSE)</f>
        <v>104.87</v>
      </c>
      <c r="I144" s="51">
        <f>VLOOKUP(Table_for_new_list_price[[#This Row],[Product Line]],'EDA SHEET'!$C$10:$D$57,2,FALSE)</f>
        <v>0.34699999999999998</v>
      </c>
      <c r="J144" s="53">
        <f t="shared" si="2"/>
        <v>36.389890000000001</v>
      </c>
      <c r="K144" s="1" t="str">
        <f>VLOOKUP(Table_for_new_list_price[[#This Row],[ItemCode]],[1]sheet1!$1:$1048576,11,FALSE)</f>
        <v>Italy</v>
      </c>
    </row>
    <row r="145" spans="1:11" hidden="1" x14ac:dyDescent="0.3">
      <c r="A145" t="s">
        <v>960</v>
      </c>
      <c r="B145" t="str">
        <f>VLOOKUP(Table_for_new_list_price[[#This Row],[ItemCode]],[1]sheet1!$1:$1048576,4,FALSE)</f>
        <v>AB BRASS  EZPRESS SS BALL/STEM</v>
      </c>
      <c r="C145" t="str">
        <f>VLOOKUP(Table_for_new_list_price[[#This Row],[ItemCode]],[1]sheet1!$1:$1048576,5,FALSE)</f>
        <v>670779708386</v>
      </c>
      <c r="D145" t="str">
        <f>VLOOKUP(Table_for_new_list_price[[#This Row],[ItemCode]],[1]sheet1!$1:$1048576,6,FALSE)</f>
        <v>ABEZ</v>
      </c>
      <c r="E145" s="54" t="str">
        <f>VLOOKUP(Table_for_new_list_price[[#This Row],[ItemCode]],[1]sheet1!$1:$1048576,7,FALSE)</f>
        <v>BRASS AB</v>
      </c>
      <c r="F145" s="54" t="str">
        <f>VLOOKUP(Table_for_new_list_price[[#This Row],[ItemCode]],[1]sheet1!$1:$1048576,13,FALSE)</f>
        <v>1.22</v>
      </c>
      <c r="G145" s="55" t="str">
        <f>VLOOKUP(Table_for_new_list_price[[#This Row],[ItemCode]],[1]sheet1!$1:$1048576,12,FALSE)</f>
        <v>50</v>
      </c>
      <c r="H145" s="101">
        <f>VLOOKUP(Table_for_new_list_price[[#This Row],[ItemCode]],[1]sheet1!$1:$1048576,8,FALSE)</f>
        <v>140.36000000000001</v>
      </c>
      <c r="I145" s="51">
        <f>VLOOKUP(Table_for_new_list_price[[#This Row],[Product Line]],'EDA SHEET'!$C$10:$D$57,2,FALSE)</f>
        <v>0.34699999999999998</v>
      </c>
      <c r="J145" s="53">
        <f t="shared" si="2"/>
        <v>48.704920000000001</v>
      </c>
      <c r="K145" s="1" t="str">
        <f>VLOOKUP(Table_for_new_list_price[[#This Row],[ItemCode]],[1]sheet1!$1:$1048576,11,FALSE)</f>
        <v>Italy</v>
      </c>
    </row>
    <row r="146" spans="1:11" hidden="1" x14ac:dyDescent="0.3">
      <c r="A146" t="s">
        <v>961</v>
      </c>
      <c r="B146" t="str">
        <f>VLOOKUP(Table_for_new_list_price[[#This Row],[ItemCode]],[1]sheet1!$1:$1048576,4,FALSE)</f>
        <v>AB BRASS  EZPRESS SS BALL/STEM</v>
      </c>
      <c r="C146" t="str">
        <f>VLOOKUP(Table_for_new_list_price[[#This Row],[ItemCode]],[1]sheet1!$1:$1048576,5,FALSE)</f>
        <v>670779708362</v>
      </c>
      <c r="D146" t="str">
        <f>VLOOKUP(Table_for_new_list_price[[#This Row],[ItemCode]],[1]sheet1!$1:$1048576,6,FALSE)</f>
        <v>ABEZ</v>
      </c>
      <c r="E146" s="54" t="str">
        <f>VLOOKUP(Table_for_new_list_price[[#This Row],[ItemCode]],[1]sheet1!$1:$1048576,7,FALSE)</f>
        <v>BRASS AB</v>
      </c>
      <c r="F146" s="54" t="str">
        <f>VLOOKUP(Table_for_new_list_price[[#This Row],[ItemCode]],[1]sheet1!$1:$1048576,13,FALSE)</f>
        <v>0.56</v>
      </c>
      <c r="G146" s="55" t="str">
        <f>VLOOKUP(Table_for_new_list_price[[#This Row],[ItemCode]],[1]sheet1!$1:$1048576,12,FALSE)</f>
        <v>50</v>
      </c>
      <c r="H146" s="101">
        <f>VLOOKUP(Table_for_new_list_price[[#This Row],[ItemCode]],[1]sheet1!$1:$1048576,8,FALSE)</f>
        <v>89.63</v>
      </c>
      <c r="I146" s="51">
        <f>VLOOKUP(Table_for_new_list_price[[#This Row],[Product Line]],'EDA SHEET'!$C$10:$D$57,2,FALSE)</f>
        <v>0.34699999999999998</v>
      </c>
      <c r="J146" s="53">
        <f t="shared" si="2"/>
        <v>31.101609999999997</v>
      </c>
      <c r="K146" s="1" t="str">
        <f>VLOOKUP(Table_for_new_list_price[[#This Row],[ItemCode]],[1]sheet1!$1:$1048576,11,FALSE)</f>
        <v>Italy</v>
      </c>
    </row>
    <row r="147" spans="1:11" hidden="1" x14ac:dyDescent="0.3">
      <c r="A147" t="s">
        <v>962</v>
      </c>
      <c r="B147" t="str">
        <f>VLOOKUP(Table_for_new_list_price[[#This Row],[ItemCode]],[1]sheet1!$1:$1048576,4,FALSE)</f>
        <v>AB BRASS  EZPRESS SS BALL/STEM</v>
      </c>
      <c r="C147" t="str">
        <f>VLOOKUP(Table_for_new_list_price[[#This Row],[ItemCode]],[1]sheet1!$1:$1048576,5,FALSE)</f>
        <v>670779708379</v>
      </c>
      <c r="D147" t="str">
        <f>VLOOKUP(Table_for_new_list_price[[#This Row],[ItemCode]],[1]sheet1!$1:$1048576,6,FALSE)</f>
        <v>ABEZ</v>
      </c>
      <c r="E147" s="54" t="str">
        <f>VLOOKUP(Table_for_new_list_price[[#This Row],[ItemCode]],[1]sheet1!$1:$1048576,7,FALSE)</f>
        <v>BRASS AB</v>
      </c>
      <c r="F147" s="54" t="str">
        <f>VLOOKUP(Table_for_new_list_price[[#This Row],[ItemCode]],[1]sheet1!$1:$1048576,13,FALSE)</f>
        <v>0.82</v>
      </c>
      <c r="G147" s="55" t="str">
        <f>VLOOKUP(Table_for_new_list_price[[#This Row],[ItemCode]],[1]sheet1!$1:$1048576,12,FALSE)</f>
        <v>50</v>
      </c>
      <c r="H147" s="101">
        <f>VLOOKUP(Table_for_new_list_price[[#This Row],[ItemCode]],[1]sheet1!$1:$1048576,8,FALSE)</f>
        <v>110.87</v>
      </c>
      <c r="I147" s="51">
        <f>VLOOKUP(Table_for_new_list_price[[#This Row],[Product Line]],'EDA SHEET'!$C$10:$D$57,2,FALSE)</f>
        <v>0.34699999999999998</v>
      </c>
      <c r="J147" s="53">
        <f t="shared" si="2"/>
        <v>38.471890000000002</v>
      </c>
      <c r="K147" s="1" t="str">
        <f>VLOOKUP(Table_for_new_list_price[[#This Row],[ItemCode]],[1]sheet1!$1:$1048576,11,FALSE)</f>
        <v>Italy</v>
      </c>
    </row>
    <row r="148" spans="1:11" hidden="1" x14ac:dyDescent="0.3">
      <c r="A148" t="s">
        <v>965</v>
      </c>
      <c r="B148" t="str">
        <f>VLOOKUP(Table_for_new_list_price[[#This Row],[ItemCode]],[1]sheet1!$1:$1048576,4,FALSE)</f>
        <v>LOW LEAD BRASS EZPRESS BALL VL</v>
      </c>
      <c r="C148" t="str">
        <f>VLOOKUP(Table_for_new_list_price[[#This Row],[ItemCode]],[1]sheet1!$1:$1048576,5,FALSE)</f>
        <v>670779711614</v>
      </c>
      <c r="D148" t="str">
        <f>VLOOKUP(Table_for_new_list_price[[#This Row],[ItemCode]],[1]sheet1!$1:$1048576,6,FALSE)</f>
        <v>ABEZ</v>
      </c>
      <c r="E148" s="54" t="str">
        <f>VLOOKUP(Table_for_new_list_price[[#This Row],[ItemCode]],[1]sheet1!$1:$1048576,7,FALSE)</f>
        <v>BRASS AB</v>
      </c>
      <c r="F148" s="54" t="str">
        <f>VLOOKUP(Table_for_new_list_price[[#This Row],[ItemCode]],[1]sheet1!$1:$1048576,13,FALSE)</f>
        <v>0.8</v>
      </c>
      <c r="G148" s="55" t="str">
        <f>VLOOKUP(Table_for_new_list_price[[#This Row],[ItemCode]],[1]sheet1!$1:$1048576,12,FALSE)</f>
        <v>50</v>
      </c>
      <c r="H148" s="101">
        <f>VLOOKUP(Table_for_new_list_price[[#This Row],[ItemCode]],[1]sheet1!$1:$1048576,8,FALSE)</f>
        <v>90.83</v>
      </c>
      <c r="I148" s="51">
        <f>VLOOKUP(Table_for_new_list_price[[#This Row],[Product Line]],'EDA SHEET'!$C$10:$D$57,2,FALSE)</f>
        <v>0.34699999999999998</v>
      </c>
      <c r="J148" s="53">
        <f t="shared" si="2"/>
        <v>31.518009999999997</v>
      </c>
      <c r="K148" s="1" t="str">
        <f>VLOOKUP(Table_for_new_list_price[[#This Row],[ItemCode]],[1]sheet1!$1:$1048576,11,FALSE)</f>
        <v>Italy</v>
      </c>
    </row>
    <row r="149" spans="1:11" hidden="1" x14ac:dyDescent="0.3">
      <c r="A149" t="s">
        <v>966</v>
      </c>
      <c r="B149" t="str">
        <f>VLOOKUP(Table_for_new_list_price[[#This Row],[ItemCode]],[1]sheet1!$1:$1048576,4,FALSE)</f>
        <v>XLC FEMALE EzPRESS BALL VALVE</v>
      </c>
      <c r="C149" t="str">
        <f>VLOOKUP(Table_for_new_list_price[[#This Row],[ItemCode]],[1]sheet1!$1:$1048576,5,FALSE)</f>
        <v>670779703244</v>
      </c>
      <c r="D149" t="str">
        <f>VLOOKUP(Table_for_new_list_price[[#This Row],[ItemCode]],[1]sheet1!$1:$1048576,6,FALSE)</f>
        <v>ABEZ</v>
      </c>
      <c r="E149" s="54" t="str">
        <f>VLOOKUP(Table_for_new_list_price[[#This Row],[ItemCode]],[1]sheet1!$1:$1048576,7,FALSE)</f>
        <v>BRASS AB</v>
      </c>
      <c r="F149" s="54" t="str">
        <f>VLOOKUP(Table_for_new_list_price[[#This Row],[ItemCode]],[1]sheet1!$1:$1048576,13,FALSE)</f>
        <v>8.62</v>
      </c>
      <c r="G149" s="55" t="str">
        <f>VLOOKUP(Table_for_new_list_price[[#This Row],[ItemCode]],[1]sheet1!$1:$1048576,12,FALSE)</f>
        <v>4</v>
      </c>
      <c r="H149" s="101">
        <f>VLOOKUP(Table_for_new_list_price[[#This Row],[ItemCode]],[1]sheet1!$1:$1048576,8,FALSE)</f>
        <v>861.15</v>
      </c>
      <c r="I149" s="51">
        <f>VLOOKUP(Table_for_new_list_price[[#This Row],[Product Line]],'EDA SHEET'!$C$10:$D$57,2,FALSE)</f>
        <v>0.34699999999999998</v>
      </c>
      <c r="J149" s="53">
        <f t="shared" si="2"/>
        <v>298.81904999999995</v>
      </c>
      <c r="K149" s="1" t="str">
        <f>VLOOKUP(Table_for_new_list_price[[#This Row],[ItemCode]],[1]sheet1!$1:$1048576,11,FALSE)</f>
        <v>Italy</v>
      </c>
    </row>
    <row r="150" spans="1:11" hidden="1" x14ac:dyDescent="0.3">
      <c r="A150" t="s">
        <v>967</v>
      </c>
      <c r="B150" t="str">
        <f>VLOOKUP(Table_for_new_list_price[[#This Row],[ItemCode]],[1]sheet1!$1:$1048576,4,FALSE)</f>
        <v>XLC FEMALE EZPRESS BALL VALVE</v>
      </c>
      <c r="C150" t="str">
        <f>VLOOKUP(Table_for_new_list_price[[#This Row],[ItemCode]],[1]sheet1!$1:$1048576,5,FALSE)</f>
        <v>670779703251</v>
      </c>
      <c r="D150" t="str">
        <f>VLOOKUP(Table_for_new_list_price[[#This Row],[ItemCode]],[1]sheet1!$1:$1048576,6,FALSE)</f>
        <v>ABEZ</v>
      </c>
      <c r="E150" s="54" t="str">
        <f>VLOOKUP(Table_for_new_list_price[[#This Row],[ItemCode]],[1]sheet1!$1:$1048576,7,FALSE)</f>
        <v>BRASS AB</v>
      </c>
      <c r="F150" s="54" t="str">
        <f>VLOOKUP(Table_for_new_list_price[[#This Row],[ItemCode]],[1]sheet1!$1:$1048576,13,FALSE)</f>
        <v>11.84</v>
      </c>
      <c r="G150" s="55" t="str">
        <f>VLOOKUP(Table_for_new_list_price[[#This Row],[ItemCode]],[1]sheet1!$1:$1048576,12,FALSE)</f>
        <v>2</v>
      </c>
      <c r="H150" s="101">
        <f>VLOOKUP(Table_for_new_list_price[[#This Row],[ItemCode]],[1]sheet1!$1:$1048576,8,FALSE)</f>
        <v>1579.15</v>
      </c>
      <c r="I150" s="51">
        <f>VLOOKUP(Table_for_new_list_price[[#This Row],[Product Line]],'EDA SHEET'!$C$10:$D$57,2,FALSE)</f>
        <v>0.34699999999999998</v>
      </c>
      <c r="J150" s="53">
        <f t="shared" si="2"/>
        <v>547.96505000000002</v>
      </c>
      <c r="K150" s="1" t="str">
        <f>VLOOKUP(Table_for_new_list_price[[#This Row],[ItemCode]],[1]sheet1!$1:$1048576,11,FALSE)</f>
        <v>Italy</v>
      </c>
    </row>
    <row r="151" spans="1:11" hidden="1" x14ac:dyDescent="0.3">
      <c r="A151" t="s">
        <v>968</v>
      </c>
      <c r="B151" t="str">
        <f>VLOOKUP(Table_for_new_list_price[[#This Row],[ItemCode]],[1]sheet1!$1:$1048576,4,FALSE)</f>
        <v>XLC FEMALE EZPRESS BALL VALVE</v>
      </c>
      <c r="C151" t="str">
        <f>VLOOKUP(Table_for_new_list_price[[#This Row],[ItemCode]],[1]sheet1!$1:$1048576,5,FALSE)</f>
        <v>670779703268</v>
      </c>
      <c r="D151" t="str">
        <f>VLOOKUP(Table_for_new_list_price[[#This Row],[ItemCode]],[1]sheet1!$1:$1048576,6,FALSE)</f>
        <v>ABEZ</v>
      </c>
      <c r="E151" s="54" t="str">
        <f>VLOOKUP(Table_for_new_list_price[[#This Row],[ItemCode]],[1]sheet1!$1:$1048576,7,FALSE)</f>
        <v>BRASS AB</v>
      </c>
      <c r="F151" s="54" t="str">
        <f>VLOOKUP(Table_for_new_list_price[[#This Row],[ItemCode]],[1]sheet1!$1:$1048576,13,FALSE)</f>
        <v>17.58</v>
      </c>
      <c r="G151" s="55" t="str">
        <f>VLOOKUP(Table_for_new_list_price[[#This Row],[ItemCode]],[1]sheet1!$1:$1048576,12,FALSE)</f>
        <v>1</v>
      </c>
      <c r="H151" s="101">
        <f>VLOOKUP(Table_for_new_list_price[[#This Row],[ItemCode]],[1]sheet1!$1:$1048576,8,FALSE)</f>
        <v>2036.07</v>
      </c>
      <c r="I151" s="51">
        <f>VLOOKUP(Table_for_new_list_price[[#This Row],[Product Line]],'EDA SHEET'!$C$10:$D$57,2,FALSE)</f>
        <v>0.34699999999999998</v>
      </c>
      <c r="J151" s="53">
        <f t="shared" si="2"/>
        <v>706.51628999999991</v>
      </c>
      <c r="K151" s="1" t="str">
        <f>VLOOKUP(Table_for_new_list_price[[#This Row],[ItemCode]],[1]sheet1!$1:$1048576,11,FALSE)</f>
        <v>Italy</v>
      </c>
    </row>
    <row r="152" spans="1:11" hidden="1" x14ac:dyDescent="0.3">
      <c r="A152" t="s">
        <v>980</v>
      </c>
      <c r="B152" t="str">
        <f>VLOOKUP(Table_for_new_list_price[[#This Row],[ItemCode]],[1]sheet1!$1:$1048576,4,FALSE)</f>
        <v>LF BALLVLV EzPRESSxHOSE C/WCAP</v>
      </c>
      <c r="C152" t="str">
        <f>VLOOKUP(Table_for_new_list_price[[#This Row],[ItemCode]],[1]sheet1!$1:$1048576,5,FALSE)</f>
        <v>670779725659</v>
      </c>
      <c r="D152" t="str">
        <f>VLOOKUP(Table_for_new_list_price[[#This Row],[ItemCode]],[1]sheet1!$1:$1048576,6,FALSE)</f>
        <v>ABEZ</v>
      </c>
      <c r="E152" s="54" t="str">
        <f>VLOOKUP(Table_for_new_list_price[[#This Row],[ItemCode]],[1]sheet1!$1:$1048576,7,FALSE)</f>
        <v>BRASS AB DZR</v>
      </c>
      <c r="F152" s="54" t="str">
        <f>VLOOKUP(Table_for_new_list_price[[#This Row],[ItemCode]],[1]sheet1!$1:$1048576,13,FALSE)</f>
        <v>0.582</v>
      </c>
      <c r="G152" s="55" t="str">
        <f>VLOOKUP(Table_for_new_list_price[[#This Row],[ItemCode]],[1]sheet1!$1:$1048576,12,FALSE)</f>
        <v>50</v>
      </c>
      <c r="H152" s="101">
        <f>VLOOKUP(Table_for_new_list_price[[#This Row],[ItemCode]],[1]sheet1!$1:$1048576,8,FALSE)</f>
        <v>83.47</v>
      </c>
      <c r="I152" s="51">
        <f>VLOOKUP(Table_for_new_list_price[[#This Row],[Product Line]],'EDA SHEET'!$C$10:$D$57,2,FALSE)</f>
        <v>0.34699999999999998</v>
      </c>
      <c r="J152" s="53">
        <f t="shared" si="2"/>
        <v>28.964089999999999</v>
      </c>
      <c r="K152" s="1" t="str">
        <f>VLOOKUP(Table_for_new_list_price[[#This Row],[ItemCode]],[1]sheet1!$1:$1048576,11,FALSE)</f>
        <v>Italy</v>
      </c>
    </row>
    <row r="153" spans="1:11" hidden="1" x14ac:dyDescent="0.3">
      <c r="A153" t="s">
        <v>981</v>
      </c>
      <c r="B153" t="str">
        <f>VLOOKUP(Table_for_new_list_price[[#This Row],[ItemCode]],[1]sheet1!$1:$1048576,4,FALSE)</f>
        <v>LF BALLVLV EzPRESSxHOSE C/WCAP</v>
      </c>
      <c r="C153" t="str">
        <f>VLOOKUP(Table_for_new_list_price[[#This Row],[ItemCode]],[1]sheet1!$1:$1048576,5,FALSE)</f>
        <v>670779725642</v>
      </c>
      <c r="D153" t="str">
        <f>VLOOKUP(Table_for_new_list_price[[#This Row],[ItemCode]],[1]sheet1!$1:$1048576,6,FALSE)</f>
        <v>ABEZ</v>
      </c>
      <c r="E153" s="54" t="str">
        <f>VLOOKUP(Table_for_new_list_price[[#This Row],[ItemCode]],[1]sheet1!$1:$1048576,7,FALSE)</f>
        <v>BRASS AB</v>
      </c>
      <c r="F153" s="54" t="str">
        <f>VLOOKUP(Table_for_new_list_price[[#This Row],[ItemCode]],[1]sheet1!$1:$1048576,13,FALSE)</f>
        <v>0.756</v>
      </c>
      <c r="G153" s="55" t="str">
        <f>VLOOKUP(Table_for_new_list_price[[#This Row],[ItemCode]],[1]sheet1!$1:$1048576,12,FALSE)</f>
        <v>50</v>
      </c>
      <c r="H153" s="101">
        <f>VLOOKUP(Table_for_new_list_price[[#This Row],[ItemCode]],[1]sheet1!$1:$1048576,8,FALSE)</f>
        <v>113.52</v>
      </c>
      <c r="I153" s="51">
        <f>VLOOKUP(Table_for_new_list_price[[#This Row],[Product Line]],'EDA SHEET'!$C$10:$D$57,2,FALSE)</f>
        <v>0.34699999999999998</v>
      </c>
      <c r="J153" s="53">
        <f t="shared" si="2"/>
        <v>39.391439999999996</v>
      </c>
      <c r="K153" s="1" t="str">
        <f>VLOOKUP(Table_for_new_list_price[[#This Row],[ItemCode]],[1]sheet1!$1:$1048576,11,FALSE)</f>
        <v>Italy</v>
      </c>
    </row>
    <row r="154" spans="1:11" hidden="1" x14ac:dyDescent="0.3">
      <c r="A154" t="s">
        <v>983</v>
      </c>
      <c r="B154" t="str">
        <f>VLOOKUP(Table_for_new_list_price[[#This Row],[ItemCode]],[1]sheet1!$1:$1048576,4,FALSE)</f>
        <v>LF BALLVLV-WH EzPxHOSE/WCAP.5</v>
      </c>
      <c r="C154" t="str">
        <f>VLOOKUP(Table_for_new_list_price[[#This Row],[ItemCode]],[1]sheet1!$1:$1048576,5,FALSE)</f>
        <v>670779727448</v>
      </c>
      <c r="D154" t="str">
        <f>VLOOKUP(Table_for_new_list_price[[#This Row],[ItemCode]],[1]sheet1!$1:$1048576,6,FALSE)</f>
        <v>ABEZ</v>
      </c>
      <c r="E154" s="54" t="str">
        <f>VLOOKUP(Table_for_new_list_price[[#This Row],[ItemCode]],[1]sheet1!$1:$1048576,7,FALSE)</f>
        <v>BRASS AB DZR</v>
      </c>
      <c r="F154" s="54" t="str">
        <f>VLOOKUP(Table_for_new_list_price[[#This Row],[ItemCode]],[1]sheet1!$1:$1048576,13,FALSE)</f>
        <v>0.582</v>
      </c>
      <c r="G154" s="55" t="str">
        <f>VLOOKUP(Table_for_new_list_price[[#This Row],[ItemCode]],[1]sheet1!$1:$1048576,12,FALSE)</f>
        <v>50</v>
      </c>
      <c r="H154" s="101">
        <f>VLOOKUP(Table_for_new_list_price[[#This Row],[ItemCode]],[1]sheet1!$1:$1048576,8,FALSE)</f>
        <v>83.47</v>
      </c>
      <c r="I154" s="51">
        <f>VLOOKUP(Table_for_new_list_price[[#This Row],[Product Line]],'EDA SHEET'!$C$10:$D$57,2,FALSE)</f>
        <v>0.34699999999999998</v>
      </c>
      <c r="J154" s="53">
        <f t="shared" si="2"/>
        <v>28.964089999999999</v>
      </c>
      <c r="K154" s="1" t="str">
        <f>VLOOKUP(Table_for_new_list_price[[#This Row],[ItemCode]],[1]sheet1!$1:$1048576,11,FALSE)</f>
        <v>Italy</v>
      </c>
    </row>
    <row r="155" spans="1:11" hidden="1" x14ac:dyDescent="0.3">
      <c r="A155" t="s">
        <v>984</v>
      </c>
      <c r="B155" t="str">
        <f>VLOOKUP(Table_for_new_list_price[[#This Row],[ItemCode]],[1]sheet1!$1:$1048576,4,FALSE)</f>
        <v>LF BALLVLV-WH EzPxHOSE/WCAP.75</v>
      </c>
      <c r="C155" t="str">
        <f>VLOOKUP(Table_for_new_list_price[[#This Row],[ItemCode]],[1]sheet1!$1:$1048576,5,FALSE)</f>
        <v>670779727455</v>
      </c>
      <c r="D155" t="str">
        <f>VLOOKUP(Table_for_new_list_price[[#This Row],[ItemCode]],[1]sheet1!$1:$1048576,6,FALSE)</f>
        <v>ABEZ</v>
      </c>
      <c r="E155" s="54" t="str">
        <f>VLOOKUP(Table_for_new_list_price[[#This Row],[ItemCode]],[1]sheet1!$1:$1048576,7,FALSE)</f>
        <v>BRASS AB</v>
      </c>
      <c r="F155" s="54" t="str">
        <f>VLOOKUP(Table_for_new_list_price[[#This Row],[ItemCode]],[1]sheet1!$1:$1048576,13,FALSE)</f>
        <v>0.756</v>
      </c>
      <c r="G155" s="55" t="str">
        <f>VLOOKUP(Table_for_new_list_price[[#This Row],[ItemCode]],[1]sheet1!$1:$1048576,12,FALSE)</f>
        <v>50</v>
      </c>
      <c r="H155" s="101">
        <f>VLOOKUP(Table_for_new_list_price[[#This Row],[ItemCode]],[1]sheet1!$1:$1048576,8,FALSE)</f>
        <v>113.52</v>
      </c>
      <c r="I155" s="51">
        <f>VLOOKUP(Table_for_new_list_price[[#This Row],[Product Line]],'EDA SHEET'!$C$10:$D$57,2,FALSE)</f>
        <v>0.34699999999999998</v>
      </c>
      <c r="J155" s="53">
        <f t="shared" si="2"/>
        <v>39.391439999999996</v>
      </c>
      <c r="K155" s="1" t="str">
        <f>VLOOKUP(Table_for_new_list_price[[#This Row],[ItemCode]],[1]sheet1!$1:$1048576,11,FALSE)</f>
        <v>Italy</v>
      </c>
    </row>
    <row r="156" spans="1:11" hidden="1" x14ac:dyDescent="0.3">
      <c r="A156" t="s">
        <v>1210</v>
      </c>
      <c r="B156" t="str">
        <f>VLOOKUP(Table_for_new_list_price[[#This Row],[ItemCode]],[1]sheet1!$1:$1048576,4,FALSE)</f>
        <v>LOW LEAD EZGRIP BALL VALVE</v>
      </c>
      <c r="C156" t="str">
        <f>VLOOKUP(Table_for_new_list_price[[#This Row],[ItemCode]],[1]sheet1!$1:$1048576,5,FALSE)</f>
        <v>670779431062</v>
      </c>
      <c r="D156" t="str">
        <f>VLOOKUP(Table_for_new_list_price[[#This Row],[ItemCode]],[1]sheet1!$1:$1048576,6,FALSE)</f>
        <v>ABEZ</v>
      </c>
      <c r="E156" s="54" t="str">
        <f>VLOOKUP(Table_for_new_list_price[[#This Row],[ItemCode]],[1]sheet1!$1:$1048576,7,FALSE)</f>
        <v>BRASS AB</v>
      </c>
      <c r="F156" s="54" t="str">
        <f>VLOOKUP(Table_for_new_list_price[[#This Row],[ItemCode]],[1]sheet1!$1:$1048576,13,FALSE)</f>
        <v>1.12</v>
      </c>
      <c r="G156" s="55" t="str">
        <f>VLOOKUP(Table_for_new_list_price[[#This Row],[ItemCode]],[1]sheet1!$1:$1048576,12,FALSE)</f>
        <v>45</v>
      </c>
      <c r="H156" s="101">
        <f>VLOOKUP(Table_for_new_list_price[[#This Row],[ItemCode]],[1]sheet1!$1:$1048576,8,FALSE)</f>
        <v>121.8</v>
      </c>
      <c r="I156" s="51">
        <f>VLOOKUP(Table_for_new_list_price[[#This Row],[Product Line]],'EDA SHEET'!$C$10:$D$57,2,FALSE)</f>
        <v>0.34699999999999998</v>
      </c>
      <c r="J156" s="53">
        <f t="shared" si="2"/>
        <v>42.264599999999994</v>
      </c>
      <c r="K156" s="1" t="str">
        <f>VLOOKUP(Table_for_new_list_price[[#This Row],[ItemCode]],[1]sheet1!$1:$1048576,11,FALSE)</f>
        <v>China</v>
      </c>
    </row>
    <row r="157" spans="1:11" hidden="1" x14ac:dyDescent="0.3">
      <c r="A157" t="s">
        <v>1211</v>
      </c>
      <c r="B157" t="str">
        <f>VLOOKUP(Table_for_new_list_price[[#This Row],[ItemCode]],[1]sheet1!$1:$1048576,4,FALSE)</f>
        <v>LOW LEAD EZGRIP BALL VALVE</v>
      </c>
      <c r="C157" t="str">
        <f>VLOOKUP(Table_for_new_list_price[[#This Row],[ItemCode]],[1]sheet1!$1:$1048576,5,FALSE)</f>
        <v>670779431048</v>
      </c>
      <c r="D157" t="str">
        <f>VLOOKUP(Table_for_new_list_price[[#This Row],[ItemCode]],[1]sheet1!$1:$1048576,6,FALSE)</f>
        <v>ABEZ</v>
      </c>
      <c r="E157" s="54" t="str">
        <f>VLOOKUP(Table_for_new_list_price[[#This Row],[ItemCode]],[1]sheet1!$1:$1048576,7,FALSE)</f>
        <v>BRASS AB</v>
      </c>
      <c r="F157" s="54" t="str">
        <f>VLOOKUP(Table_for_new_list_price[[#This Row],[ItemCode]],[1]sheet1!$1:$1048576,13,FALSE)</f>
        <v>0.48</v>
      </c>
      <c r="G157" s="55" t="str">
        <f>VLOOKUP(Table_for_new_list_price[[#This Row],[ItemCode]],[1]sheet1!$1:$1048576,12,FALSE)</f>
        <v>80</v>
      </c>
      <c r="H157" s="101">
        <f>VLOOKUP(Table_for_new_list_price[[#This Row],[ItemCode]],[1]sheet1!$1:$1048576,8,FALSE)</f>
        <v>60.75</v>
      </c>
      <c r="I157" s="51">
        <f>VLOOKUP(Table_for_new_list_price[[#This Row],[Product Line]],'EDA SHEET'!$C$10:$D$57,2,FALSE)</f>
        <v>0.34699999999999998</v>
      </c>
      <c r="J157" s="53">
        <f t="shared" si="2"/>
        <v>21.080249999999999</v>
      </c>
      <c r="K157" s="1" t="str">
        <f>VLOOKUP(Table_for_new_list_price[[#This Row],[ItemCode]],[1]sheet1!$1:$1048576,11,FALSE)</f>
        <v>China</v>
      </c>
    </row>
    <row r="158" spans="1:11" hidden="1" x14ac:dyDescent="0.3">
      <c r="A158" t="s">
        <v>1212</v>
      </c>
      <c r="B158" t="str">
        <f>VLOOKUP(Table_for_new_list_price[[#This Row],[ItemCode]],[1]sheet1!$1:$1048576,4,FALSE)</f>
        <v>LOW LEAD EZGRIP BALL VALVE</v>
      </c>
      <c r="C158" t="str">
        <f>VLOOKUP(Table_for_new_list_price[[#This Row],[ItemCode]],[1]sheet1!$1:$1048576,5,FALSE)</f>
        <v>670779431055</v>
      </c>
      <c r="D158" t="str">
        <f>VLOOKUP(Table_for_new_list_price[[#This Row],[ItemCode]],[1]sheet1!$1:$1048576,6,FALSE)</f>
        <v>ABEZ</v>
      </c>
      <c r="E158" s="54" t="str">
        <f>VLOOKUP(Table_for_new_list_price[[#This Row],[ItemCode]],[1]sheet1!$1:$1048576,7,FALSE)</f>
        <v>BRASS AB</v>
      </c>
      <c r="F158" s="54" t="str">
        <f>VLOOKUP(Table_for_new_list_price[[#This Row],[ItemCode]],[1]sheet1!$1:$1048576,13,FALSE)</f>
        <v>0.68</v>
      </c>
      <c r="G158" s="55" t="str">
        <f>VLOOKUP(Table_for_new_list_price[[#This Row],[ItemCode]],[1]sheet1!$1:$1048576,12,FALSE)</f>
        <v>60</v>
      </c>
      <c r="H158" s="101">
        <f>VLOOKUP(Table_for_new_list_price[[#This Row],[ItemCode]],[1]sheet1!$1:$1048576,8,FALSE)</f>
        <v>87.79</v>
      </c>
      <c r="I158" s="51">
        <f>VLOOKUP(Table_for_new_list_price[[#This Row],[Product Line]],'EDA SHEET'!$C$10:$D$57,2,FALSE)</f>
        <v>0.34699999999999998</v>
      </c>
      <c r="J158" s="53">
        <f t="shared" si="2"/>
        <v>30.46313</v>
      </c>
      <c r="K158" s="1" t="str">
        <f>VLOOKUP(Table_for_new_list_price[[#This Row],[ItemCode]],[1]sheet1!$1:$1048576,11,FALSE)</f>
        <v>China</v>
      </c>
    </row>
    <row r="159" spans="1:11" hidden="1" x14ac:dyDescent="0.3">
      <c r="A159" t="s">
        <v>1352</v>
      </c>
      <c r="B159" t="str">
        <f>VLOOKUP(Table_for_new_list_price[[#This Row],[ItemCode]],[1]sheet1!$1:$1048576,4,FALSE)</f>
        <v>LF BRASS PRESS BALL VALVE LT</v>
      </c>
      <c r="C159" t="str">
        <f>VLOOKUP(Table_for_new_list_price[[#This Row],[ItemCode]],[1]sheet1!$1:$1048576,5,FALSE)</f>
        <v>670779714707</v>
      </c>
      <c r="D159" t="str">
        <f>VLOOKUP(Table_for_new_list_price[[#This Row],[ItemCode]],[1]sheet1!$1:$1048576,6,FALSE)</f>
        <v>ABEZ</v>
      </c>
      <c r="E159" s="54" t="str">
        <f>VLOOKUP(Table_for_new_list_price[[#This Row],[ItemCode]],[1]sheet1!$1:$1048576,7,FALSE)</f>
        <v>BRASS AB</v>
      </c>
      <c r="F159" s="54" t="str">
        <f>VLOOKUP(Table_for_new_list_price[[#This Row],[ItemCode]],[1]sheet1!$1:$1048576,13,FALSE)</f>
        <v>0.908</v>
      </c>
      <c r="G159" s="55" t="str">
        <f>VLOOKUP(Table_for_new_list_price[[#This Row],[ItemCode]],[1]sheet1!$1:$1048576,12,FALSE)</f>
        <v>40</v>
      </c>
      <c r="H159" s="101">
        <f>VLOOKUP(Table_for_new_list_price[[#This Row],[ItemCode]],[1]sheet1!$1:$1048576,8,FALSE)</f>
        <v>94.93</v>
      </c>
      <c r="I159" s="141">
        <v>0.2</v>
      </c>
      <c r="J159" s="53">
        <f t="shared" si="2"/>
        <v>18.986000000000001</v>
      </c>
      <c r="K159" s="1" t="str">
        <f>VLOOKUP(Table_for_new_list_price[[#This Row],[ItemCode]],[1]sheet1!$1:$1048576,11,FALSE)</f>
        <v>Italy</v>
      </c>
    </row>
    <row r="160" spans="1:11" hidden="1" x14ac:dyDescent="0.3">
      <c r="A160" t="s">
        <v>1353</v>
      </c>
      <c r="B160" t="str">
        <f>VLOOKUP(Table_for_new_list_price[[#This Row],[ItemCode]],[1]sheet1!$1:$1048576,4,FALSE)</f>
        <v>LF BRASS PRESS BALL VALVE LT</v>
      </c>
      <c r="C160" t="str">
        <f>VLOOKUP(Table_for_new_list_price[[#This Row],[ItemCode]],[1]sheet1!$1:$1048576,5,FALSE)</f>
        <v>670779714721</v>
      </c>
      <c r="D160" t="str">
        <f>VLOOKUP(Table_for_new_list_price[[#This Row],[ItemCode]],[1]sheet1!$1:$1048576,6,FALSE)</f>
        <v>ABEZ</v>
      </c>
      <c r="E160" s="54" t="str">
        <f>VLOOKUP(Table_for_new_list_price[[#This Row],[ItemCode]],[1]sheet1!$1:$1048576,7,FALSE)</f>
        <v>BRASS AB</v>
      </c>
      <c r="F160" s="54" t="str">
        <f>VLOOKUP(Table_for_new_list_price[[#This Row],[ItemCode]],[1]sheet1!$1:$1048576,13,FALSE)</f>
        <v>1.95</v>
      </c>
      <c r="G160" s="55" t="str">
        <f>VLOOKUP(Table_for_new_list_price[[#This Row],[ItemCode]],[1]sheet1!$1:$1048576,12,FALSE)</f>
        <v>20</v>
      </c>
      <c r="H160" s="101">
        <f>VLOOKUP(Table_for_new_list_price[[#This Row],[ItemCode]],[1]sheet1!$1:$1048576,8,FALSE)</f>
        <v>219.13</v>
      </c>
      <c r="I160" s="141">
        <v>0.2</v>
      </c>
      <c r="J160" s="53">
        <f t="shared" si="2"/>
        <v>43.826000000000001</v>
      </c>
      <c r="K160" s="1" t="str">
        <f>VLOOKUP(Table_for_new_list_price[[#This Row],[ItemCode]],[1]sheet1!$1:$1048576,11,FALSE)</f>
        <v>Italy</v>
      </c>
    </row>
    <row r="161" spans="1:11" hidden="1" x14ac:dyDescent="0.3">
      <c r="A161" t="s">
        <v>1354</v>
      </c>
      <c r="B161" t="str">
        <f>VLOOKUP(Table_for_new_list_price[[#This Row],[ItemCode]],[1]sheet1!$1:$1048576,4,FALSE)</f>
        <v>LF BRASS PRESS BALL VALVE LT</v>
      </c>
      <c r="C161" t="str">
        <f>VLOOKUP(Table_for_new_list_price[[#This Row],[ItemCode]],[1]sheet1!$1:$1048576,5,FALSE)</f>
        <v>670779714714</v>
      </c>
      <c r="D161" t="str">
        <f>VLOOKUP(Table_for_new_list_price[[#This Row],[ItemCode]],[1]sheet1!$1:$1048576,6,FALSE)</f>
        <v>ABEZ</v>
      </c>
      <c r="E161" s="54" t="str">
        <f>VLOOKUP(Table_for_new_list_price[[#This Row],[ItemCode]],[1]sheet1!$1:$1048576,7,FALSE)</f>
        <v>BRASS AB</v>
      </c>
      <c r="F161" s="54" t="str">
        <f>VLOOKUP(Table_for_new_list_price[[#This Row],[ItemCode]],[1]sheet1!$1:$1048576,13,FALSE)</f>
        <v>1.28</v>
      </c>
      <c r="G161" s="55" t="str">
        <f>VLOOKUP(Table_for_new_list_price[[#This Row],[ItemCode]],[1]sheet1!$1:$1048576,12,FALSE)</f>
        <v>35</v>
      </c>
      <c r="H161" s="101">
        <f>VLOOKUP(Table_for_new_list_price[[#This Row],[ItemCode]],[1]sheet1!$1:$1048576,8,FALSE)</f>
        <v>135.54</v>
      </c>
      <c r="I161" s="141">
        <v>0.2</v>
      </c>
      <c r="J161" s="53">
        <f t="shared" si="2"/>
        <v>27.108000000000001</v>
      </c>
      <c r="K161" s="1" t="str">
        <f>VLOOKUP(Table_for_new_list_price[[#This Row],[ItemCode]],[1]sheet1!$1:$1048576,11,FALSE)</f>
        <v>Italy</v>
      </c>
    </row>
    <row r="162" spans="1:11" hidden="1" x14ac:dyDescent="0.3">
      <c r="A162" t="s">
        <v>1355</v>
      </c>
      <c r="B162" t="str">
        <f>VLOOKUP(Table_for_new_list_price[[#This Row],[ItemCode]],[1]sheet1!$1:$1048576,4,FALSE)</f>
        <v>LF BRASS PRESS BALL VALVE LT</v>
      </c>
      <c r="C162" t="str">
        <f>VLOOKUP(Table_for_new_list_price[[#This Row],[ItemCode]],[1]sheet1!$1:$1048576,5,FALSE)</f>
        <v>670779714684</v>
      </c>
      <c r="D162" t="str">
        <f>VLOOKUP(Table_for_new_list_price[[#This Row],[ItemCode]],[1]sheet1!$1:$1048576,6,FALSE)</f>
        <v>ABEZ</v>
      </c>
      <c r="E162" s="54" t="str">
        <f>VLOOKUP(Table_for_new_list_price[[#This Row],[ItemCode]],[1]sheet1!$1:$1048576,7,FALSE)</f>
        <v>BRASS AB</v>
      </c>
      <c r="F162" s="54" t="str">
        <f>VLOOKUP(Table_for_new_list_price[[#This Row],[ItemCode]],[1]sheet1!$1:$1048576,13,FALSE)</f>
        <v>.396</v>
      </c>
      <c r="G162" s="55" t="str">
        <f>VLOOKUP(Table_for_new_list_price[[#This Row],[ItemCode]],[1]sheet1!$1:$1048576,12,FALSE)</f>
        <v>50</v>
      </c>
      <c r="H162" s="101">
        <f>VLOOKUP(Table_for_new_list_price[[#This Row],[ItemCode]],[1]sheet1!$1:$1048576,8,FALSE)</f>
        <v>56.06</v>
      </c>
      <c r="I162" s="141">
        <v>0.2</v>
      </c>
      <c r="J162" s="53">
        <f t="shared" si="2"/>
        <v>11.212000000000002</v>
      </c>
      <c r="K162" s="1" t="str">
        <f>VLOOKUP(Table_for_new_list_price[[#This Row],[ItemCode]],[1]sheet1!$1:$1048576,11,FALSE)</f>
        <v>Italy</v>
      </c>
    </row>
    <row r="163" spans="1:11" hidden="1" x14ac:dyDescent="0.3">
      <c r="A163" t="s">
        <v>1356</v>
      </c>
      <c r="B163" t="str">
        <f>VLOOKUP(Table_for_new_list_price[[#This Row],[ItemCode]],[1]sheet1!$1:$1048576,4,FALSE)</f>
        <v>LF BRASS PRESS BALL VALVE LT</v>
      </c>
      <c r="C163" t="str">
        <f>VLOOKUP(Table_for_new_list_price[[#This Row],[ItemCode]],[1]sheet1!$1:$1048576,5,FALSE)</f>
        <v>670779714738</v>
      </c>
      <c r="D163" t="str">
        <f>VLOOKUP(Table_for_new_list_price[[#This Row],[ItemCode]],[1]sheet1!$1:$1048576,6,FALSE)</f>
        <v>ABEZ</v>
      </c>
      <c r="E163" s="54" t="str">
        <f>VLOOKUP(Table_for_new_list_price[[#This Row],[ItemCode]],[1]sheet1!$1:$1048576,7,FALSE)</f>
        <v>BRASS AB</v>
      </c>
      <c r="F163" s="54" t="str">
        <f>VLOOKUP(Table_for_new_list_price[[#This Row],[ItemCode]],[1]sheet1!$1:$1048576,13,FALSE)</f>
        <v>2.93</v>
      </c>
      <c r="G163" s="55" t="str">
        <f>VLOOKUP(Table_for_new_list_price[[#This Row],[ItemCode]],[1]sheet1!$1:$1048576,12,FALSE)</f>
        <v>12</v>
      </c>
      <c r="H163" s="101">
        <f>VLOOKUP(Table_for_new_list_price[[#This Row],[ItemCode]],[1]sheet1!$1:$1048576,8,FALSE)</f>
        <v>321.93</v>
      </c>
      <c r="I163" s="141">
        <v>0.2</v>
      </c>
      <c r="J163" s="53">
        <f t="shared" si="2"/>
        <v>64.38600000000001</v>
      </c>
      <c r="K163" s="1" t="str">
        <f>VLOOKUP(Table_for_new_list_price[[#This Row],[ItemCode]],[1]sheet1!$1:$1048576,11,FALSE)</f>
        <v>Italy</v>
      </c>
    </row>
    <row r="164" spans="1:11" hidden="1" x14ac:dyDescent="0.3">
      <c r="A164" t="s">
        <v>1357</v>
      </c>
      <c r="B164" t="str">
        <f>VLOOKUP(Table_for_new_list_price[[#This Row],[ItemCode]],[1]sheet1!$1:$1048576,4,FALSE)</f>
        <v>LF BRASS PRESS BALL VALVE LT</v>
      </c>
      <c r="C164" t="str">
        <f>VLOOKUP(Table_for_new_list_price[[#This Row],[ItemCode]],[1]sheet1!$1:$1048576,5,FALSE)</f>
        <v>670779714691</v>
      </c>
      <c r="D164" t="str">
        <f>VLOOKUP(Table_for_new_list_price[[#This Row],[ItemCode]],[1]sheet1!$1:$1048576,6,FALSE)</f>
        <v>ABEZ</v>
      </c>
      <c r="E164" s="54" t="str">
        <f>VLOOKUP(Table_for_new_list_price[[#This Row],[ItemCode]],[1]sheet1!$1:$1048576,7,FALSE)</f>
        <v>BRASS AB</v>
      </c>
      <c r="F164" s="54" t="str">
        <f>VLOOKUP(Table_for_new_list_price[[#This Row],[ItemCode]],[1]sheet1!$1:$1048576,13,FALSE)</f>
        <v>0.508</v>
      </c>
      <c r="G164" s="55" t="str">
        <f>VLOOKUP(Table_for_new_list_price[[#This Row],[ItemCode]],[1]sheet1!$1:$1048576,12,FALSE)</f>
        <v>50</v>
      </c>
      <c r="H164" s="101">
        <f>VLOOKUP(Table_for_new_list_price[[#This Row],[ItemCode]],[1]sheet1!$1:$1048576,8,FALSE)</f>
        <v>74.12</v>
      </c>
      <c r="I164" s="141">
        <v>0.2</v>
      </c>
      <c r="J164" s="53">
        <f t="shared" si="2"/>
        <v>14.824000000000002</v>
      </c>
      <c r="K164" s="1" t="str">
        <f>VLOOKUP(Table_for_new_list_price[[#This Row],[ItemCode]],[1]sheet1!$1:$1048576,11,FALSE)</f>
        <v>Italy</v>
      </c>
    </row>
    <row r="165" spans="1:11" hidden="1" x14ac:dyDescent="0.3">
      <c r="A165" t="s">
        <v>1361</v>
      </c>
      <c r="B165" t="str">
        <f>VLOOKUP(Table_for_new_list_price[[#This Row],[ItemCode]],[1]sheet1!$1:$1048576,4,FALSE)</f>
        <v>LL XLC PRESS BALL VALVE LT</v>
      </c>
      <c r="C165" t="str">
        <f>VLOOKUP(Table_for_new_list_price[[#This Row],[ItemCode]],[1]sheet1!$1:$1048576,5,FALSE)</f>
        <v>670779714745</v>
      </c>
      <c r="D165" t="str">
        <f>VLOOKUP(Table_for_new_list_price[[#This Row],[ItemCode]],[1]sheet1!$1:$1048576,6,FALSE)</f>
        <v>ABEZ</v>
      </c>
      <c r="E165" s="54" t="str">
        <f>VLOOKUP(Table_for_new_list_price[[#This Row],[ItemCode]],[1]sheet1!$1:$1048576,7,FALSE)</f>
        <v>BRASS AB</v>
      </c>
      <c r="F165" s="54" t="str">
        <f>VLOOKUP(Table_for_new_list_price[[#This Row],[ItemCode]],[1]sheet1!$1:$1048576,13,FALSE)</f>
        <v>6.80</v>
      </c>
      <c r="G165" s="55" t="str">
        <f>VLOOKUP(Table_for_new_list_price[[#This Row],[ItemCode]],[1]sheet1!$1:$1048576,12,FALSE)</f>
        <v>4</v>
      </c>
      <c r="H165" s="101">
        <f>VLOOKUP(Table_for_new_list_price[[#This Row],[ItemCode]],[1]sheet1!$1:$1048576,8,FALSE)</f>
        <v>634.08000000000004</v>
      </c>
      <c r="I165" s="141">
        <v>0.26800000000000002</v>
      </c>
      <c r="J165" s="53">
        <f t="shared" si="2"/>
        <v>169.93344000000002</v>
      </c>
      <c r="K165" s="1" t="str">
        <f>VLOOKUP(Table_for_new_list_price[[#This Row],[ItemCode]],[1]sheet1!$1:$1048576,11,FALSE)</f>
        <v>Italy</v>
      </c>
    </row>
    <row r="166" spans="1:11" hidden="1" x14ac:dyDescent="0.3">
      <c r="A166" t="s">
        <v>1362</v>
      </c>
      <c r="B166" t="str">
        <f>VLOOKUP(Table_for_new_list_price[[#This Row],[ItemCode]],[1]sheet1!$1:$1048576,4,FALSE)</f>
        <v>LL XLC PRESS BALL VALVE LT</v>
      </c>
      <c r="C166" t="str">
        <f>VLOOKUP(Table_for_new_list_price[[#This Row],[ItemCode]],[1]sheet1!$1:$1048576,5,FALSE)</f>
        <v>670779714752</v>
      </c>
      <c r="D166" t="str">
        <f>VLOOKUP(Table_for_new_list_price[[#This Row],[ItemCode]],[1]sheet1!$1:$1048576,6,FALSE)</f>
        <v>ABEZ</v>
      </c>
      <c r="E166" s="54" t="str">
        <f>VLOOKUP(Table_for_new_list_price[[#This Row],[ItemCode]],[1]sheet1!$1:$1048576,7,FALSE)</f>
        <v>BRASS AB</v>
      </c>
      <c r="F166" s="54" t="str">
        <f>VLOOKUP(Table_for_new_list_price[[#This Row],[ItemCode]],[1]sheet1!$1:$1048576,13,FALSE)</f>
        <v>10.38</v>
      </c>
      <c r="G166" s="55" t="str">
        <f>VLOOKUP(Table_for_new_list_price[[#This Row],[ItemCode]],[1]sheet1!$1:$1048576,12,FALSE)</f>
        <v>2</v>
      </c>
      <c r="H166" s="101">
        <f>VLOOKUP(Table_for_new_list_price[[#This Row],[ItemCode]],[1]sheet1!$1:$1048576,8,FALSE)</f>
        <v>1104.6300000000001</v>
      </c>
      <c r="I166" s="141">
        <v>0.26800000000000002</v>
      </c>
      <c r="J166" s="53">
        <f t="shared" si="2"/>
        <v>296.04084000000006</v>
      </c>
      <c r="K166" s="1" t="str">
        <f>VLOOKUP(Table_for_new_list_price[[#This Row],[ItemCode]],[1]sheet1!$1:$1048576,11,FALSE)</f>
        <v>Italy</v>
      </c>
    </row>
    <row r="167" spans="1:11" hidden="1" x14ac:dyDescent="0.3">
      <c r="A167" t="s">
        <v>1363</v>
      </c>
      <c r="B167" t="str">
        <f>VLOOKUP(Table_for_new_list_price[[#This Row],[ItemCode]],[1]sheet1!$1:$1048576,4,FALSE)</f>
        <v>LL XLC PRESS BALL VALVE LT</v>
      </c>
      <c r="C167" t="str">
        <f>VLOOKUP(Table_for_new_list_price[[#This Row],[ItemCode]],[1]sheet1!$1:$1048576,5,FALSE)</f>
        <v>670779714769</v>
      </c>
      <c r="D167" t="str">
        <f>VLOOKUP(Table_for_new_list_price[[#This Row],[ItemCode]],[1]sheet1!$1:$1048576,6,FALSE)</f>
        <v>ABEZ</v>
      </c>
      <c r="E167" s="54" t="str">
        <f>VLOOKUP(Table_for_new_list_price[[#This Row],[ItemCode]],[1]sheet1!$1:$1048576,7,FALSE)</f>
        <v>BRASS AB</v>
      </c>
      <c r="F167" s="54" t="str">
        <f>VLOOKUP(Table_for_new_list_price[[#This Row],[ItemCode]],[1]sheet1!$1:$1048576,13,FALSE)</f>
        <v>16.78</v>
      </c>
      <c r="G167" s="55" t="str">
        <f>VLOOKUP(Table_for_new_list_price[[#This Row],[ItemCode]],[1]sheet1!$1:$1048576,12,FALSE)</f>
        <v>1</v>
      </c>
      <c r="H167" s="101">
        <f>VLOOKUP(Table_for_new_list_price[[#This Row],[ItemCode]],[1]sheet1!$1:$1048576,8,FALSE)</f>
        <v>1437.15</v>
      </c>
      <c r="I167" s="141">
        <v>0.26800000000000002</v>
      </c>
      <c r="J167" s="53">
        <f t="shared" si="2"/>
        <v>385.15620000000007</v>
      </c>
      <c r="K167" s="1" t="str">
        <f>VLOOKUP(Table_for_new_list_price[[#This Row],[ItemCode]],[1]sheet1!$1:$1048576,11,FALSE)</f>
        <v>Italy</v>
      </c>
    </row>
    <row r="168" spans="1:11" hidden="1" x14ac:dyDescent="0.3">
      <c r="A168" t="s">
        <v>3954</v>
      </c>
      <c r="B168" t="str">
        <f>VLOOKUP(Table_for_new_list_price[[#This Row],[ItemCode]],[1]sheet1!$1:$1048576,4,FALSE)</f>
        <v>PRESS NOKINK BALL HOSEBIBB LF</v>
      </c>
      <c r="C168" t="str">
        <f>VLOOKUP(Table_for_new_list_price[[#This Row],[ItemCode]],[1]sheet1!$1:$1048576,5,FALSE)</f>
        <v>670779714660</v>
      </c>
      <c r="D168" t="str">
        <f>VLOOKUP(Table_for_new_list_price[[#This Row],[ItemCode]],[1]sheet1!$1:$1048576,6,FALSE)</f>
        <v>ABEZ</v>
      </c>
      <c r="E168" s="54" t="str">
        <f>VLOOKUP(Table_for_new_list_price[[#This Row],[ItemCode]],[1]sheet1!$1:$1048576,7,FALSE)</f>
        <v>BRASS</v>
      </c>
      <c r="F168" s="54" t="str">
        <f>VLOOKUP(Table_for_new_list_price[[#This Row],[ItemCode]],[1]sheet1!$1:$1048576,13,FALSE)</f>
        <v>.35</v>
      </c>
      <c r="G168" s="55" t="str">
        <f>VLOOKUP(Table_for_new_list_price[[#This Row],[ItemCode]],[1]sheet1!$1:$1048576,12,FALSE)</f>
        <v>80</v>
      </c>
      <c r="H168" s="101">
        <f>VLOOKUP(Table_for_new_list_price[[#This Row],[ItemCode]],[1]sheet1!$1:$1048576,8,FALSE)</f>
        <v>32.29</v>
      </c>
      <c r="I168" s="51">
        <f>VLOOKUP(Table_for_new_list_price[[#This Row],[Product Line]],'EDA SHEET'!$C$10:$D$57,2,FALSE)</f>
        <v>0.34699999999999998</v>
      </c>
      <c r="J168" s="53">
        <f t="shared" si="2"/>
        <v>11.204629999999998</v>
      </c>
      <c r="K168" s="1" t="str">
        <f>VLOOKUP(Table_for_new_list_price[[#This Row],[ItemCode]],[1]sheet1!$1:$1048576,11,FALSE)</f>
        <v>China</v>
      </c>
    </row>
    <row r="169" spans="1:11" hidden="1" x14ac:dyDescent="0.3">
      <c r="A169" t="s">
        <v>3955</v>
      </c>
      <c r="B169" t="str">
        <f>VLOOKUP(Table_for_new_list_price[[#This Row],[ItemCode]],[1]sheet1!$1:$1048576,4,FALSE)</f>
        <v>PRESS NOKINK BALL HOSEBIBB LF</v>
      </c>
      <c r="C169" t="str">
        <f>VLOOKUP(Table_for_new_list_price[[#This Row],[ItemCode]],[1]sheet1!$1:$1048576,5,FALSE)</f>
        <v>670779714677</v>
      </c>
      <c r="D169" t="str">
        <f>VLOOKUP(Table_for_new_list_price[[#This Row],[ItemCode]],[1]sheet1!$1:$1048576,6,FALSE)</f>
        <v>ABEZ</v>
      </c>
      <c r="E169" s="54" t="str">
        <f>VLOOKUP(Table_for_new_list_price[[#This Row],[ItemCode]],[1]sheet1!$1:$1048576,7,FALSE)</f>
        <v>BRASS</v>
      </c>
      <c r="F169" s="54" t="str">
        <f>VLOOKUP(Table_for_new_list_price[[#This Row],[ItemCode]],[1]sheet1!$1:$1048576,13,FALSE)</f>
        <v>.40</v>
      </c>
      <c r="G169" s="55" t="str">
        <f>VLOOKUP(Table_for_new_list_price[[#This Row],[ItemCode]],[1]sheet1!$1:$1048576,12,FALSE)</f>
        <v>50</v>
      </c>
      <c r="H169" s="101">
        <f>VLOOKUP(Table_for_new_list_price[[#This Row],[ItemCode]],[1]sheet1!$1:$1048576,8,FALSE)</f>
        <v>44.56</v>
      </c>
      <c r="I169" s="51">
        <f>VLOOKUP(Table_for_new_list_price[[#This Row],[Product Line]],'EDA SHEET'!$C$10:$D$57,2,FALSE)</f>
        <v>0.34699999999999998</v>
      </c>
      <c r="J169" s="53">
        <f t="shared" si="2"/>
        <v>15.46232</v>
      </c>
      <c r="K169" s="1" t="str">
        <f>VLOOKUP(Table_for_new_list_price[[#This Row],[ItemCode]],[1]sheet1!$1:$1048576,11,FALSE)</f>
        <v>China</v>
      </c>
    </row>
    <row r="170" spans="1:11" hidden="1" x14ac:dyDescent="0.3">
      <c r="A170" t="s">
        <v>76</v>
      </c>
      <c r="B170" t="str">
        <f>VLOOKUP(Table_for_new_list_price[[#This Row],[ItemCode]],[1]sheet1!$1:$1048576,4,FALSE)</f>
        <v>LOW LEAD GATE IPS</v>
      </c>
      <c r="C170" t="str">
        <f>VLOOKUP(Table_for_new_list_price[[#This Row],[ItemCode]],[1]sheet1!$1:$1048576,5,FALSE)</f>
        <v>670779206066</v>
      </c>
      <c r="D170" t="str">
        <f>VLOOKUP(Table_for_new_list_price[[#This Row],[ItemCode]],[1]sheet1!$1:$1048576,6,FALSE)</f>
        <v>ABGA</v>
      </c>
      <c r="E170" s="54" t="str">
        <f>VLOOKUP(Table_for_new_list_price[[#This Row],[ItemCode]],[1]sheet1!$1:$1048576,7,FALSE)</f>
        <v>BRASS AB</v>
      </c>
      <c r="F170" s="54" t="str">
        <f>VLOOKUP(Table_for_new_list_price[[#This Row],[ItemCode]],[1]sheet1!$1:$1048576,13,FALSE)</f>
        <v>1.18</v>
      </c>
      <c r="G170" s="55" t="str">
        <f>VLOOKUP(Table_for_new_list_price[[#This Row],[ItemCode]],[1]sheet1!$1:$1048576,12,FALSE)</f>
        <v>20</v>
      </c>
      <c r="H170" s="101">
        <f>VLOOKUP(Table_for_new_list_price[[#This Row],[ItemCode]],[1]sheet1!$1:$1048576,8,FALSE)</f>
        <v>65.86</v>
      </c>
      <c r="I170" s="51">
        <f>VLOOKUP(Table_for_new_list_price[[#This Row],[Product Line]],'EDA SHEET'!$C$10:$D$57,2,FALSE)</f>
        <v>0.313</v>
      </c>
      <c r="J170" s="53">
        <f t="shared" si="2"/>
        <v>20.614180000000001</v>
      </c>
      <c r="K170" s="1" t="str">
        <f>VLOOKUP(Table_for_new_list_price[[#This Row],[ItemCode]],[1]sheet1!$1:$1048576,11,FALSE)</f>
        <v>Italy</v>
      </c>
    </row>
    <row r="171" spans="1:11" hidden="1" x14ac:dyDescent="0.3">
      <c r="A171" t="s">
        <v>78</v>
      </c>
      <c r="B171" t="str">
        <f>VLOOKUP(Table_for_new_list_price[[#This Row],[ItemCode]],[1]sheet1!$1:$1048576,4,FALSE)</f>
        <v>LOW LEAD GATE IPS</v>
      </c>
      <c r="C171" t="str">
        <f>VLOOKUP(Table_for_new_list_price[[#This Row],[ItemCode]],[1]sheet1!$1:$1048576,5,FALSE)</f>
        <v>670779206080</v>
      </c>
      <c r="D171" t="str">
        <f>VLOOKUP(Table_for_new_list_price[[#This Row],[ItemCode]],[1]sheet1!$1:$1048576,6,FALSE)</f>
        <v>ABGA</v>
      </c>
      <c r="E171" s="54" t="str">
        <f>VLOOKUP(Table_for_new_list_price[[#This Row],[ItemCode]],[1]sheet1!$1:$1048576,7,FALSE)</f>
        <v>BRASS AB</v>
      </c>
      <c r="F171" s="54" t="str">
        <f>VLOOKUP(Table_for_new_list_price[[#This Row],[ItemCode]],[1]sheet1!$1:$1048576,13,FALSE)</f>
        <v>2.4</v>
      </c>
      <c r="G171" s="55" t="str">
        <f>VLOOKUP(Table_for_new_list_price[[#This Row],[ItemCode]],[1]sheet1!$1:$1048576,12,FALSE)</f>
        <v>15</v>
      </c>
      <c r="H171" s="101">
        <f>VLOOKUP(Table_for_new_list_price[[#This Row],[ItemCode]],[1]sheet1!$1:$1048576,8,FALSE)</f>
        <v>125.07</v>
      </c>
      <c r="I171" s="51">
        <f>VLOOKUP(Table_for_new_list_price[[#This Row],[Product Line]],'EDA SHEET'!$C$10:$D$57,2,FALSE)</f>
        <v>0.313</v>
      </c>
      <c r="J171" s="53">
        <f t="shared" si="2"/>
        <v>39.146909999999998</v>
      </c>
      <c r="K171" s="1" t="str">
        <f>VLOOKUP(Table_for_new_list_price[[#This Row],[ItemCode]],[1]sheet1!$1:$1048576,11,FALSE)</f>
        <v>Italy</v>
      </c>
    </row>
    <row r="172" spans="1:11" hidden="1" x14ac:dyDescent="0.3">
      <c r="A172" t="s">
        <v>79</v>
      </c>
      <c r="B172" t="str">
        <f>VLOOKUP(Table_for_new_list_price[[#This Row],[ItemCode]],[1]sheet1!$1:$1048576,4,FALSE)</f>
        <v>LOW LEAD GATE IPS</v>
      </c>
      <c r="C172" t="str">
        <f>VLOOKUP(Table_for_new_list_price[[#This Row],[ItemCode]],[1]sheet1!$1:$1048576,5,FALSE)</f>
        <v>670779206073</v>
      </c>
      <c r="D172" t="str">
        <f>VLOOKUP(Table_for_new_list_price[[#This Row],[ItemCode]],[1]sheet1!$1:$1048576,6,FALSE)</f>
        <v>ABGA</v>
      </c>
      <c r="E172" s="54" t="str">
        <f>VLOOKUP(Table_for_new_list_price[[#This Row],[ItemCode]],[1]sheet1!$1:$1048576,7,FALSE)</f>
        <v>BRASS AB</v>
      </c>
      <c r="F172" s="54" t="str">
        <f>VLOOKUP(Table_for_new_list_price[[#This Row],[ItemCode]],[1]sheet1!$1:$1048576,13,FALSE)</f>
        <v>1.8</v>
      </c>
      <c r="G172" s="55" t="str">
        <f>VLOOKUP(Table_for_new_list_price[[#This Row],[ItemCode]],[1]sheet1!$1:$1048576,12,FALSE)</f>
        <v>20</v>
      </c>
      <c r="H172" s="101">
        <f>VLOOKUP(Table_for_new_list_price[[#This Row],[ItemCode]],[1]sheet1!$1:$1048576,8,FALSE)</f>
        <v>95.72</v>
      </c>
      <c r="I172" s="51">
        <f>VLOOKUP(Table_for_new_list_price[[#This Row],[Product Line]],'EDA SHEET'!$C$10:$D$57,2,FALSE)</f>
        <v>0.313</v>
      </c>
      <c r="J172" s="53">
        <f t="shared" si="2"/>
        <v>29.960360000000001</v>
      </c>
      <c r="K172" s="1" t="str">
        <f>VLOOKUP(Table_for_new_list_price[[#This Row],[ItemCode]],[1]sheet1!$1:$1048576,11,FALSE)</f>
        <v>Italy</v>
      </c>
    </row>
    <row r="173" spans="1:11" hidden="1" x14ac:dyDescent="0.3">
      <c r="A173" t="s">
        <v>80</v>
      </c>
      <c r="B173" t="str">
        <f>VLOOKUP(Table_for_new_list_price[[#This Row],[ItemCode]],[1]sheet1!$1:$1048576,4,FALSE)</f>
        <v>LOW LEAD GATE IPS</v>
      </c>
      <c r="C173" t="str">
        <f>VLOOKUP(Table_for_new_list_price[[#This Row],[ItemCode]],[1]sheet1!$1:$1048576,5,FALSE)</f>
        <v>670779206042</v>
      </c>
      <c r="D173" t="str">
        <f>VLOOKUP(Table_for_new_list_price[[#This Row],[ItemCode]],[1]sheet1!$1:$1048576,6,FALSE)</f>
        <v>ABGA</v>
      </c>
      <c r="E173" s="54" t="str">
        <f>VLOOKUP(Table_for_new_list_price[[#This Row],[ItemCode]],[1]sheet1!$1:$1048576,7,FALSE)</f>
        <v>BRASS AB</v>
      </c>
      <c r="F173" s="54" t="str">
        <f>VLOOKUP(Table_for_new_list_price[[#This Row],[ItemCode]],[1]sheet1!$1:$1048576,13,FALSE)</f>
        <v>0.54</v>
      </c>
      <c r="G173" s="55" t="str">
        <f>VLOOKUP(Table_for_new_list_price[[#This Row],[ItemCode]],[1]sheet1!$1:$1048576,12,FALSE)</f>
        <v>50</v>
      </c>
      <c r="H173" s="101">
        <f>VLOOKUP(Table_for_new_list_price[[#This Row],[ItemCode]],[1]sheet1!$1:$1048576,8,FALSE)</f>
        <v>38.51</v>
      </c>
      <c r="I173" s="51">
        <f>VLOOKUP(Table_for_new_list_price[[#This Row],[Product Line]],'EDA SHEET'!$C$10:$D$57,2,FALSE)</f>
        <v>0.313</v>
      </c>
      <c r="J173" s="53">
        <f t="shared" si="2"/>
        <v>12.05363</v>
      </c>
      <c r="K173" s="1" t="str">
        <f>VLOOKUP(Table_for_new_list_price[[#This Row],[ItemCode]],[1]sheet1!$1:$1048576,11,FALSE)</f>
        <v>Italy</v>
      </c>
    </row>
    <row r="174" spans="1:11" hidden="1" x14ac:dyDescent="0.3">
      <c r="A174" t="s">
        <v>81</v>
      </c>
      <c r="B174" t="str">
        <f>VLOOKUP(Table_for_new_list_price[[#This Row],[ItemCode]],[1]sheet1!$1:$1048576,4,FALSE)</f>
        <v>LOW LEAD GATE IPS</v>
      </c>
      <c r="C174" t="str">
        <f>VLOOKUP(Table_for_new_list_price[[#This Row],[ItemCode]],[1]sheet1!$1:$1048576,5,FALSE)</f>
        <v>670779206202</v>
      </c>
      <c r="D174" t="str">
        <f>VLOOKUP(Table_for_new_list_price[[#This Row],[ItemCode]],[1]sheet1!$1:$1048576,6,FALSE)</f>
        <v>ABGA</v>
      </c>
      <c r="E174" s="54" t="str">
        <f>VLOOKUP(Table_for_new_list_price[[#This Row],[ItemCode]],[1]sheet1!$1:$1048576,7,FALSE)</f>
        <v>BRASS AB</v>
      </c>
      <c r="F174" s="54" t="str">
        <f>VLOOKUP(Table_for_new_list_price[[#This Row],[ItemCode]],[1]sheet1!$1:$1048576,13,FALSE)</f>
        <v>3.96</v>
      </c>
      <c r="G174" s="55" t="str">
        <f>VLOOKUP(Table_for_new_list_price[[#This Row],[ItemCode]],[1]sheet1!$1:$1048576,12,FALSE)</f>
        <v>10</v>
      </c>
      <c r="H174" s="101">
        <f>VLOOKUP(Table_for_new_list_price[[#This Row],[ItemCode]],[1]sheet1!$1:$1048576,8,FALSE)</f>
        <v>186.58</v>
      </c>
      <c r="I174" s="51">
        <f>VLOOKUP(Table_for_new_list_price[[#This Row],[Product Line]],'EDA SHEET'!$C$10:$D$57,2,FALSE)</f>
        <v>0.313</v>
      </c>
      <c r="J174" s="53">
        <f t="shared" si="2"/>
        <v>58.399540000000002</v>
      </c>
      <c r="K174" s="1" t="str">
        <f>VLOOKUP(Table_for_new_list_price[[#This Row],[ItemCode]],[1]sheet1!$1:$1048576,11,FALSE)</f>
        <v>Italy</v>
      </c>
    </row>
    <row r="175" spans="1:11" hidden="1" x14ac:dyDescent="0.3">
      <c r="A175" t="s">
        <v>82</v>
      </c>
      <c r="B175" t="str">
        <f>VLOOKUP(Table_for_new_list_price[[#This Row],[ItemCode]],[1]sheet1!$1:$1048576,4,FALSE)</f>
        <v>LOW LEAD GATE IPS</v>
      </c>
      <c r="C175" t="str">
        <f>VLOOKUP(Table_for_new_list_price[[#This Row],[ItemCode]],[1]sheet1!$1:$1048576,5,FALSE)</f>
        <v>670779206257</v>
      </c>
      <c r="D175" t="str">
        <f>VLOOKUP(Table_for_new_list_price[[#This Row],[ItemCode]],[1]sheet1!$1:$1048576,6,FALSE)</f>
        <v>ABGA</v>
      </c>
      <c r="E175" s="54" t="str">
        <f>VLOOKUP(Table_for_new_list_price[[#This Row],[ItemCode]],[1]sheet1!$1:$1048576,7,FALSE)</f>
        <v>BRASS AB</v>
      </c>
      <c r="F175" s="54" t="str">
        <f>VLOOKUP(Table_for_new_list_price[[#This Row],[ItemCode]],[1]sheet1!$1:$1048576,13,FALSE)</f>
        <v>6.8</v>
      </c>
      <c r="G175" s="55" t="str">
        <f>VLOOKUP(Table_for_new_list_price[[#This Row],[ItemCode]],[1]sheet1!$1:$1048576,12,FALSE)</f>
        <v>6</v>
      </c>
      <c r="H175" s="101">
        <f>VLOOKUP(Table_for_new_list_price[[#This Row],[ItemCode]],[1]sheet1!$1:$1048576,8,FALSE)</f>
        <v>364.36</v>
      </c>
      <c r="I175" s="51">
        <f>VLOOKUP(Table_for_new_list_price[[#This Row],[Product Line]],'EDA SHEET'!$C$10:$D$57,2,FALSE)</f>
        <v>0.313</v>
      </c>
      <c r="J175" s="53">
        <f t="shared" si="2"/>
        <v>114.04468</v>
      </c>
      <c r="K175" s="1" t="str">
        <f>VLOOKUP(Table_for_new_list_price[[#This Row],[ItemCode]],[1]sheet1!$1:$1048576,11,FALSE)</f>
        <v>Italy</v>
      </c>
    </row>
    <row r="176" spans="1:11" hidden="1" x14ac:dyDescent="0.3">
      <c r="A176" t="s">
        <v>83</v>
      </c>
      <c r="B176" t="str">
        <f>VLOOKUP(Table_for_new_list_price[[#This Row],[ItemCode]],[1]sheet1!$1:$1048576,4,FALSE)</f>
        <v>LOW LEAD GATE IPS</v>
      </c>
      <c r="C176" t="str">
        <f>VLOOKUP(Table_for_new_list_price[[#This Row],[ItemCode]],[1]sheet1!$1:$1048576,5,FALSE)</f>
        <v>670779206301</v>
      </c>
      <c r="D176" t="str">
        <f>VLOOKUP(Table_for_new_list_price[[#This Row],[ItemCode]],[1]sheet1!$1:$1048576,6,FALSE)</f>
        <v>ABGA</v>
      </c>
      <c r="E176" s="54" t="str">
        <f>VLOOKUP(Table_for_new_list_price[[#This Row],[ItemCode]],[1]sheet1!$1:$1048576,7,FALSE)</f>
        <v>BRASS AB</v>
      </c>
      <c r="F176" s="54" t="str">
        <f>VLOOKUP(Table_for_new_list_price[[#This Row],[ItemCode]],[1]sheet1!$1:$1048576,13,FALSE)</f>
        <v>8.66</v>
      </c>
      <c r="G176" s="55" t="str">
        <f>VLOOKUP(Table_for_new_list_price[[#This Row],[ItemCode]],[1]sheet1!$1:$1048576,12,FALSE)</f>
        <v>4</v>
      </c>
      <c r="H176" s="101">
        <f>VLOOKUP(Table_for_new_list_price[[#This Row],[ItemCode]],[1]sheet1!$1:$1048576,8,FALSE)</f>
        <v>514.99</v>
      </c>
      <c r="I176" s="51">
        <f>VLOOKUP(Table_for_new_list_price[[#This Row],[Product Line]],'EDA SHEET'!$C$10:$D$57,2,FALSE)</f>
        <v>0.313</v>
      </c>
      <c r="J176" s="53">
        <f t="shared" si="2"/>
        <v>161.19186999999999</v>
      </c>
      <c r="K176" s="1" t="str">
        <f>VLOOKUP(Table_for_new_list_price[[#This Row],[ItemCode]],[1]sheet1!$1:$1048576,11,FALSE)</f>
        <v>Italy</v>
      </c>
    </row>
    <row r="177" spans="1:11" hidden="1" x14ac:dyDescent="0.3">
      <c r="A177" t="s">
        <v>84</v>
      </c>
      <c r="B177" t="str">
        <f>VLOOKUP(Table_for_new_list_price[[#This Row],[ItemCode]],[1]sheet1!$1:$1048576,4,FALSE)</f>
        <v>LOW LEAD GATE IPS</v>
      </c>
      <c r="C177" t="str">
        <f>VLOOKUP(Table_for_new_list_price[[#This Row],[ItemCode]],[1]sheet1!$1:$1048576,5,FALSE)</f>
        <v>670779206059</v>
      </c>
      <c r="D177" t="str">
        <f>VLOOKUP(Table_for_new_list_price[[#This Row],[ItemCode]],[1]sheet1!$1:$1048576,6,FALSE)</f>
        <v>ABGA</v>
      </c>
      <c r="E177" s="54" t="str">
        <f>VLOOKUP(Table_for_new_list_price[[#This Row],[ItemCode]],[1]sheet1!$1:$1048576,7,FALSE)</f>
        <v>BRASS AB</v>
      </c>
      <c r="F177" s="54" t="str">
        <f>VLOOKUP(Table_for_new_list_price[[#This Row],[ItemCode]],[1]sheet1!$1:$1048576,13,FALSE)</f>
        <v>0.8</v>
      </c>
      <c r="G177" s="55" t="str">
        <f>VLOOKUP(Table_for_new_list_price[[#This Row],[ItemCode]],[1]sheet1!$1:$1048576,12,FALSE)</f>
        <v>50</v>
      </c>
      <c r="H177" s="101">
        <f>VLOOKUP(Table_for_new_list_price[[#This Row],[ItemCode]],[1]sheet1!$1:$1048576,8,FALSE)</f>
        <v>47.33</v>
      </c>
      <c r="I177" s="51">
        <f>VLOOKUP(Table_for_new_list_price[[#This Row],[Product Line]],'EDA SHEET'!$C$10:$D$57,2,FALSE)</f>
        <v>0.313</v>
      </c>
      <c r="J177" s="53">
        <f t="shared" si="2"/>
        <v>14.81429</v>
      </c>
      <c r="K177" s="1" t="str">
        <f>VLOOKUP(Table_for_new_list_price[[#This Row],[ItemCode]],[1]sheet1!$1:$1048576,11,FALSE)</f>
        <v>Italy</v>
      </c>
    </row>
    <row r="178" spans="1:11" hidden="1" x14ac:dyDescent="0.3">
      <c r="A178" t="s">
        <v>85</v>
      </c>
      <c r="B178" t="str">
        <f>VLOOKUP(Table_for_new_list_price[[#This Row],[ItemCode]],[1]sheet1!$1:$1048576,4,FALSE)</f>
        <v>LOW LEAD GATE IPS</v>
      </c>
      <c r="C178" t="str">
        <f>VLOOKUP(Table_for_new_list_price[[#This Row],[ItemCode]],[1]sheet1!$1:$1048576,5,FALSE)</f>
        <v>670779206400</v>
      </c>
      <c r="D178" t="str">
        <f>VLOOKUP(Table_for_new_list_price[[#This Row],[ItemCode]],[1]sheet1!$1:$1048576,6,FALSE)</f>
        <v>ABGA</v>
      </c>
      <c r="E178" s="54" t="str">
        <f>VLOOKUP(Table_for_new_list_price[[#This Row],[ItemCode]],[1]sheet1!$1:$1048576,7,FALSE)</f>
        <v>BRASS AB</v>
      </c>
      <c r="F178" s="54" t="str">
        <f>VLOOKUP(Table_for_new_list_price[[#This Row],[ItemCode]],[1]sheet1!$1:$1048576,13,FALSE)</f>
        <v>15.52</v>
      </c>
      <c r="G178" s="55" t="str">
        <f>VLOOKUP(Table_for_new_list_price[[#This Row],[ItemCode]],[1]sheet1!$1:$1048576,12,FALSE)</f>
        <v>1</v>
      </c>
      <c r="H178" s="101">
        <f>VLOOKUP(Table_for_new_list_price[[#This Row],[ItemCode]],[1]sheet1!$1:$1048576,8,FALSE)</f>
        <v>1264.47</v>
      </c>
      <c r="I178" s="51">
        <f>VLOOKUP(Table_for_new_list_price[[#This Row],[Product Line]],'EDA SHEET'!$C$10:$D$57,2,FALSE)</f>
        <v>0.313</v>
      </c>
      <c r="J178" s="53">
        <f t="shared" si="2"/>
        <v>395.77911</v>
      </c>
      <c r="K178" s="1" t="str">
        <f>VLOOKUP(Table_for_new_list_price[[#This Row],[ItemCode]],[1]sheet1!$1:$1048576,11,FALSE)</f>
        <v>Italy</v>
      </c>
    </row>
    <row r="179" spans="1:11" hidden="1" x14ac:dyDescent="0.3">
      <c r="A179" t="s">
        <v>101</v>
      </c>
      <c r="B179" t="str">
        <f>VLOOKUP(Table_for_new_list_price[[#This Row],[ItemCode]],[1]sheet1!$1:$1048576,4,FALSE)</f>
        <v>LOW LEAD GATE CXC</v>
      </c>
      <c r="C179" t="str">
        <f>VLOOKUP(Table_for_new_list_price[[#This Row],[ItemCode]],[1]sheet1!$1:$1048576,5,FALSE)</f>
        <v>670779207063</v>
      </c>
      <c r="D179" t="str">
        <f>VLOOKUP(Table_for_new_list_price[[#This Row],[ItemCode]],[1]sheet1!$1:$1048576,6,FALSE)</f>
        <v>ABGA</v>
      </c>
      <c r="E179" s="54" t="str">
        <f>VLOOKUP(Table_for_new_list_price[[#This Row],[ItemCode]],[1]sheet1!$1:$1048576,7,FALSE)</f>
        <v>BRASS AB</v>
      </c>
      <c r="F179" s="54" t="str">
        <f>VLOOKUP(Table_for_new_list_price[[#This Row],[ItemCode]],[1]sheet1!$1:$1048576,13,FALSE)</f>
        <v>1.08</v>
      </c>
      <c r="G179" s="55" t="str">
        <f>VLOOKUP(Table_for_new_list_price[[#This Row],[ItemCode]],[1]sheet1!$1:$1048576,12,FALSE)</f>
        <v>20</v>
      </c>
      <c r="H179" s="101">
        <f>VLOOKUP(Table_for_new_list_price[[#This Row],[ItemCode]],[1]sheet1!$1:$1048576,8,FALSE)</f>
        <v>65.86</v>
      </c>
      <c r="I179" s="51">
        <f>VLOOKUP(Table_for_new_list_price[[#This Row],[Product Line]],'EDA SHEET'!$C$10:$D$57,2,FALSE)</f>
        <v>0.313</v>
      </c>
      <c r="J179" s="53">
        <f t="shared" si="2"/>
        <v>20.614180000000001</v>
      </c>
      <c r="K179" s="1" t="str">
        <f>VLOOKUP(Table_for_new_list_price[[#This Row],[ItemCode]],[1]sheet1!$1:$1048576,11,FALSE)</f>
        <v>Italy</v>
      </c>
    </row>
    <row r="180" spans="1:11" hidden="1" x14ac:dyDescent="0.3">
      <c r="A180" t="s">
        <v>102</v>
      </c>
      <c r="B180" t="str">
        <f>VLOOKUP(Table_for_new_list_price[[#This Row],[ItemCode]],[1]sheet1!$1:$1048576,4,FALSE)</f>
        <v>LOW LEAD GATE CXC</v>
      </c>
      <c r="C180" t="str">
        <f>VLOOKUP(Table_for_new_list_price[[#This Row],[ItemCode]],[1]sheet1!$1:$1048576,5,FALSE)</f>
        <v>670779207087</v>
      </c>
      <c r="D180" t="str">
        <f>VLOOKUP(Table_for_new_list_price[[#This Row],[ItemCode]],[1]sheet1!$1:$1048576,6,FALSE)</f>
        <v>ABGA</v>
      </c>
      <c r="E180" s="54" t="str">
        <f>VLOOKUP(Table_for_new_list_price[[#This Row],[ItemCode]],[1]sheet1!$1:$1048576,7,FALSE)</f>
        <v>BRASS AB</v>
      </c>
      <c r="F180" s="54" t="str">
        <f>VLOOKUP(Table_for_new_list_price[[#This Row],[ItemCode]],[1]sheet1!$1:$1048576,13,FALSE)</f>
        <v>2.24</v>
      </c>
      <c r="G180" s="55" t="str">
        <f>VLOOKUP(Table_for_new_list_price[[#This Row],[ItemCode]],[1]sheet1!$1:$1048576,12,FALSE)</f>
        <v>15</v>
      </c>
      <c r="H180" s="101">
        <f>VLOOKUP(Table_for_new_list_price[[#This Row],[ItemCode]],[1]sheet1!$1:$1048576,8,FALSE)</f>
        <v>125.07</v>
      </c>
      <c r="I180" s="51">
        <f>VLOOKUP(Table_for_new_list_price[[#This Row],[Product Line]],'EDA SHEET'!$C$10:$D$57,2,FALSE)</f>
        <v>0.313</v>
      </c>
      <c r="J180" s="53">
        <f t="shared" si="2"/>
        <v>39.146909999999998</v>
      </c>
      <c r="K180" s="1" t="str">
        <f>VLOOKUP(Table_for_new_list_price[[#This Row],[ItemCode]],[1]sheet1!$1:$1048576,11,FALSE)</f>
        <v>Italy</v>
      </c>
    </row>
    <row r="181" spans="1:11" hidden="1" x14ac:dyDescent="0.3">
      <c r="A181" t="s">
        <v>103</v>
      </c>
      <c r="B181" t="str">
        <f>VLOOKUP(Table_for_new_list_price[[#This Row],[ItemCode]],[1]sheet1!$1:$1048576,4,FALSE)</f>
        <v>LOW LEAD GATE CXC</v>
      </c>
      <c r="C181" t="str">
        <f>VLOOKUP(Table_for_new_list_price[[#This Row],[ItemCode]],[1]sheet1!$1:$1048576,5,FALSE)</f>
        <v>670779207070</v>
      </c>
      <c r="D181" t="str">
        <f>VLOOKUP(Table_for_new_list_price[[#This Row],[ItemCode]],[1]sheet1!$1:$1048576,6,FALSE)</f>
        <v>ABGA</v>
      </c>
      <c r="E181" s="54" t="str">
        <f>VLOOKUP(Table_for_new_list_price[[#This Row],[ItemCode]],[1]sheet1!$1:$1048576,7,FALSE)</f>
        <v>BRASS AB</v>
      </c>
      <c r="F181" s="54" t="str">
        <f>VLOOKUP(Table_for_new_list_price[[#This Row],[ItemCode]],[1]sheet1!$1:$1048576,13,FALSE)</f>
        <v>1.6</v>
      </c>
      <c r="G181" s="55" t="str">
        <f>VLOOKUP(Table_for_new_list_price[[#This Row],[ItemCode]],[1]sheet1!$1:$1048576,12,FALSE)</f>
        <v>20</v>
      </c>
      <c r="H181" s="101">
        <f>VLOOKUP(Table_for_new_list_price[[#This Row],[ItemCode]],[1]sheet1!$1:$1048576,8,FALSE)</f>
        <v>95.72</v>
      </c>
      <c r="I181" s="51">
        <f>VLOOKUP(Table_for_new_list_price[[#This Row],[Product Line]],'EDA SHEET'!$C$10:$D$57,2,FALSE)</f>
        <v>0.313</v>
      </c>
      <c r="J181" s="53">
        <f t="shared" si="2"/>
        <v>29.960360000000001</v>
      </c>
      <c r="K181" s="1" t="str">
        <f>VLOOKUP(Table_for_new_list_price[[#This Row],[ItemCode]],[1]sheet1!$1:$1048576,11,FALSE)</f>
        <v>Italy</v>
      </c>
    </row>
    <row r="182" spans="1:11" hidden="1" x14ac:dyDescent="0.3">
      <c r="A182" t="s">
        <v>104</v>
      </c>
      <c r="B182" t="str">
        <f>VLOOKUP(Table_for_new_list_price[[#This Row],[ItemCode]],[1]sheet1!$1:$1048576,4,FALSE)</f>
        <v>LOW LEAD GATE CXC</v>
      </c>
      <c r="C182" t="str">
        <f>VLOOKUP(Table_for_new_list_price[[#This Row],[ItemCode]],[1]sheet1!$1:$1048576,5,FALSE)</f>
        <v>670779207049</v>
      </c>
      <c r="D182" t="str">
        <f>VLOOKUP(Table_for_new_list_price[[#This Row],[ItemCode]],[1]sheet1!$1:$1048576,6,FALSE)</f>
        <v>ABGA</v>
      </c>
      <c r="E182" s="54" t="str">
        <f>VLOOKUP(Table_for_new_list_price[[#This Row],[ItemCode]],[1]sheet1!$1:$1048576,7,FALSE)</f>
        <v>BRASS AB</v>
      </c>
      <c r="F182" s="54" t="str">
        <f>VLOOKUP(Table_for_new_list_price[[#This Row],[ItemCode]],[1]sheet1!$1:$1048576,13,FALSE)</f>
        <v>0.44</v>
      </c>
      <c r="G182" s="55" t="str">
        <f>VLOOKUP(Table_for_new_list_price[[#This Row],[ItemCode]],[1]sheet1!$1:$1048576,12,FALSE)</f>
        <v>50</v>
      </c>
      <c r="H182" s="101">
        <f>VLOOKUP(Table_for_new_list_price[[#This Row],[ItemCode]],[1]sheet1!$1:$1048576,8,FALSE)</f>
        <v>38.51</v>
      </c>
      <c r="I182" s="51">
        <f>VLOOKUP(Table_for_new_list_price[[#This Row],[Product Line]],'EDA SHEET'!$C$10:$D$57,2,FALSE)</f>
        <v>0.313</v>
      </c>
      <c r="J182" s="53">
        <f t="shared" si="2"/>
        <v>12.05363</v>
      </c>
      <c r="K182" s="1" t="str">
        <f>VLOOKUP(Table_for_new_list_price[[#This Row],[ItemCode]],[1]sheet1!$1:$1048576,11,FALSE)</f>
        <v>Italy</v>
      </c>
    </row>
    <row r="183" spans="1:11" hidden="1" x14ac:dyDescent="0.3">
      <c r="A183" t="s">
        <v>105</v>
      </c>
      <c r="B183" t="str">
        <f>VLOOKUP(Table_for_new_list_price[[#This Row],[ItemCode]],[1]sheet1!$1:$1048576,4,FALSE)</f>
        <v>LOW LEAD GATE CXC</v>
      </c>
      <c r="C183" t="str">
        <f>VLOOKUP(Table_for_new_list_price[[#This Row],[ItemCode]],[1]sheet1!$1:$1048576,5,FALSE)</f>
        <v>670779207209</v>
      </c>
      <c r="D183" t="str">
        <f>VLOOKUP(Table_for_new_list_price[[#This Row],[ItemCode]],[1]sheet1!$1:$1048576,6,FALSE)</f>
        <v>ABGA</v>
      </c>
      <c r="E183" s="54" t="str">
        <f>VLOOKUP(Table_for_new_list_price[[#This Row],[ItemCode]],[1]sheet1!$1:$1048576,7,FALSE)</f>
        <v>BRASS AB</v>
      </c>
      <c r="F183" s="54" t="str">
        <f>VLOOKUP(Table_for_new_list_price[[#This Row],[ItemCode]],[1]sheet1!$1:$1048576,13,FALSE)</f>
        <v>4.18</v>
      </c>
      <c r="G183" s="55" t="str">
        <f>VLOOKUP(Table_for_new_list_price[[#This Row],[ItemCode]],[1]sheet1!$1:$1048576,12,FALSE)</f>
        <v>10</v>
      </c>
      <c r="H183" s="101">
        <f>VLOOKUP(Table_for_new_list_price[[#This Row],[ItemCode]],[1]sheet1!$1:$1048576,8,FALSE)</f>
        <v>186.58</v>
      </c>
      <c r="I183" s="51">
        <f>VLOOKUP(Table_for_new_list_price[[#This Row],[Product Line]],'EDA SHEET'!$C$10:$D$57,2,FALSE)</f>
        <v>0.313</v>
      </c>
      <c r="J183" s="53">
        <f t="shared" si="2"/>
        <v>58.399540000000002</v>
      </c>
      <c r="K183" s="1" t="str">
        <f>VLOOKUP(Table_for_new_list_price[[#This Row],[ItemCode]],[1]sheet1!$1:$1048576,11,FALSE)</f>
        <v>Italy</v>
      </c>
    </row>
    <row r="184" spans="1:11" hidden="1" x14ac:dyDescent="0.3">
      <c r="A184" t="s">
        <v>106</v>
      </c>
      <c r="B184" t="str">
        <f>VLOOKUP(Table_for_new_list_price[[#This Row],[ItemCode]],[1]sheet1!$1:$1048576,4,FALSE)</f>
        <v>LOW LEAD GATE CXC</v>
      </c>
      <c r="C184" t="str">
        <f>VLOOKUP(Table_for_new_list_price[[#This Row],[ItemCode]],[1]sheet1!$1:$1048576,5,FALSE)</f>
        <v>670779207056</v>
      </c>
      <c r="D184" t="str">
        <f>VLOOKUP(Table_for_new_list_price[[#This Row],[ItemCode]],[1]sheet1!$1:$1048576,6,FALSE)</f>
        <v>ABGA</v>
      </c>
      <c r="E184" s="54" t="str">
        <f>VLOOKUP(Table_for_new_list_price[[#This Row],[ItemCode]],[1]sheet1!$1:$1048576,7,FALSE)</f>
        <v>BRASS AB</v>
      </c>
      <c r="F184" s="54" t="str">
        <f>VLOOKUP(Table_for_new_list_price[[#This Row],[ItemCode]],[1]sheet1!$1:$1048576,13,FALSE)</f>
        <v>0.74</v>
      </c>
      <c r="G184" s="55" t="str">
        <f>VLOOKUP(Table_for_new_list_price[[#This Row],[ItemCode]],[1]sheet1!$1:$1048576,12,FALSE)</f>
        <v>50</v>
      </c>
      <c r="H184" s="101">
        <f>VLOOKUP(Table_for_new_list_price[[#This Row],[ItemCode]],[1]sheet1!$1:$1048576,8,FALSE)</f>
        <v>47.33</v>
      </c>
      <c r="I184" s="51">
        <f>VLOOKUP(Table_for_new_list_price[[#This Row],[Product Line]],'EDA SHEET'!$C$10:$D$57,2,FALSE)</f>
        <v>0.313</v>
      </c>
      <c r="J184" s="53">
        <f t="shared" si="2"/>
        <v>14.81429</v>
      </c>
      <c r="K184" s="1" t="str">
        <f>VLOOKUP(Table_for_new_list_price[[#This Row],[ItemCode]],[1]sheet1!$1:$1048576,11,FALSE)</f>
        <v>Italy</v>
      </c>
    </row>
    <row r="185" spans="1:11" hidden="1" x14ac:dyDescent="0.3">
      <c r="A185" t="s">
        <v>411</v>
      </c>
      <c r="B185" t="str">
        <f>VLOOKUP(Table_for_new_list_price[[#This Row],[ItemCode]],[1]sheet1!$1:$1048576,4,FALSE)</f>
        <v>LOW LEAD BRASS GATE VALVE IPS</v>
      </c>
      <c r="C185" t="str">
        <f>VLOOKUP(Table_for_new_list_price[[#This Row],[ItemCode]],[1]sheet1!$1:$1048576,5,FALSE)</f>
        <v>670779259062</v>
      </c>
      <c r="D185" t="str">
        <f>VLOOKUP(Table_for_new_list_price[[#This Row],[ItemCode]],[1]sheet1!$1:$1048576,6,FALSE)</f>
        <v>ABGA</v>
      </c>
      <c r="E185" s="54" t="str">
        <f>VLOOKUP(Table_for_new_list_price[[#This Row],[ItemCode]],[1]sheet1!$1:$1048576,7,FALSE)</f>
        <v>BRASS AB</v>
      </c>
      <c r="F185" s="54" t="str">
        <f>VLOOKUP(Table_for_new_list_price[[#This Row],[ItemCode]],[1]sheet1!$1:$1048576,13,FALSE)</f>
        <v>0.84</v>
      </c>
      <c r="G185" s="55" t="str">
        <f>VLOOKUP(Table_for_new_list_price[[#This Row],[ItemCode]],[1]sheet1!$1:$1048576,12,FALSE)</f>
        <v>20</v>
      </c>
      <c r="H185" s="101">
        <f>VLOOKUP(Table_for_new_list_price[[#This Row],[ItemCode]],[1]sheet1!$1:$1048576,8,FALSE)</f>
        <v>62.3</v>
      </c>
      <c r="I185" s="51">
        <f>VLOOKUP(Table_for_new_list_price[[#This Row],[Product Line]],'EDA SHEET'!$C$10:$D$57,2,FALSE)</f>
        <v>0.313</v>
      </c>
      <c r="J185" s="53">
        <f t="shared" si="2"/>
        <v>19.4999</v>
      </c>
      <c r="K185" s="1" t="str">
        <f>VLOOKUP(Table_for_new_list_price[[#This Row],[ItemCode]],[1]sheet1!$1:$1048576,11,FALSE)</f>
        <v>China</v>
      </c>
    </row>
    <row r="186" spans="1:11" hidden="1" x14ac:dyDescent="0.3">
      <c r="A186" t="s">
        <v>412</v>
      </c>
      <c r="B186" t="str">
        <f>VLOOKUP(Table_for_new_list_price[[#This Row],[ItemCode]],[1]sheet1!$1:$1048576,4,FALSE)</f>
        <v>LOW LEAD BRASS GATE VALVE IPS</v>
      </c>
      <c r="C186" t="str">
        <f>VLOOKUP(Table_for_new_list_price[[#This Row],[ItemCode]],[1]sheet1!$1:$1048576,5,FALSE)</f>
        <v>670779259086</v>
      </c>
      <c r="D186" t="str">
        <f>VLOOKUP(Table_for_new_list_price[[#This Row],[ItemCode]],[1]sheet1!$1:$1048576,6,FALSE)</f>
        <v>ABGA</v>
      </c>
      <c r="E186" s="54" t="str">
        <f>VLOOKUP(Table_for_new_list_price[[#This Row],[ItemCode]],[1]sheet1!$1:$1048576,7,FALSE)</f>
        <v>BRASS AB</v>
      </c>
      <c r="F186" s="54" t="str">
        <f>VLOOKUP(Table_for_new_list_price[[#This Row],[ItemCode]],[1]sheet1!$1:$1048576,13,FALSE)</f>
        <v>1.74</v>
      </c>
      <c r="G186" s="55" t="str">
        <f>VLOOKUP(Table_for_new_list_price[[#This Row],[ItemCode]],[1]sheet1!$1:$1048576,12,FALSE)</f>
        <v>15</v>
      </c>
      <c r="H186" s="101">
        <f>VLOOKUP(Table_for_new_list_price[[#This Row],[ItemCode]],[1]sheet1!$1:$1048576,8,FALSE)</f>
        <v>141.57</v>
      </c>
      <c r="I186" s="51">
        <f>VLOOKUP(Table_for_new_list_price[[#This Row],[Product Line]],'EDA SHEET'!$C$10:$D$57,2,FALSE)</f>
        <v>0.313</v>
      </c>
      <c r="J186" s="53">
        <f t="shared" si="2"/>
        <v>44.311409999999995</v>
      </c>
      <c r="K186" s="1" t="str">
        <f>VLOOKUP(Table_for_new_list_price[[#This Row],[ItemCode]],[1]sheet1!$1:$1048576,11,FALSE)</f>
        <v>China</v>
      </c>
    </row>
    <row r="187" spans="1:11" hidden="1" x14ac:dyDescent="0.3">
      <c r="A187" t="s">
        <v>413</v>
      </c>
      <c r="B187" t="str">
        <f>VLOOKUP(Table_for_new_list_price[[#This Row],[ItemCode]],[1]sheet1!$1:$1048576,4,FALSE)</f>
        <v>LOW LEAD BRASS GATE VALVE IPS</v>
      </c>
      <c r="C187" t="str">
        <f>VLOOKUP(Table_for_new_list_price[[#This Row],[ItemCode]],[1]sheet1!$1:$1048576,5,FALSE)</f>
        <v>670779259079</v>
      </c>
      <c r="D187" t="str">
        <f>VLOOKUP(Table_for_new_list_price[[#This Row],[ItemCode]],[1]sheet1!$1:$1048576,6,FALSE)</f>
        <v>ABGA</v>
      </c>
      <c r="E187" s="54" t="str">
        <f>VLOOKUP(Table_for_new_list_price[[#This Row],[ItemCode]],[1]sheet1!$1:$1048576,7,FALSE)</f>
        <v>BRASS AB</v>
      </c>
      <c r="F187" s="54" t="str">
        <f>VLOOKUP(Table_for_new_list_price[[#This Row],[ItemCode]],[1]sheet1!$1:$1048576,13,FALSE)</f>
        <v>1.44</v>
      </c>
      <c r="G187" s="55" t="str">
        <f>VLOOKUP(Table_for_new_list_price[[#This Row],[ItemCode]],[1]sheet1!$1:$1048576,12,FALSE)</f>
        <v>20</v>
      </c>
      <c r="H187" s="101">
        <f>VLOOKUP(Table_for_new_list_price[[#This Row],[ItemCode]],[1]sheet1!$1:$1048576,8,FALSE)</f>
        <v>107.6</v>
      </c>
      <c r="I187" s="51">
        <f>VLOOKUP(Table_for_new_list_price[[#This Row],[Product Line]],'EDA SHEET'!$C$10:$D$57,2,FALSE)</f>
        <v>0.313</v>
      </c>
      <c r="J187" s="53">
        <f t="shared" si="2"/>
        <v>33.678799999999995</v>
      </c>
      <c r="K187" s="1" t="str">
        <f>VLOOKUP(Table_for_new_list_price[[#This Row],[ItemCode]],[1]sheet1!$1:$1048576,11,FALSE)</f>
        <v>China</v>
      </c>
    </row>
    <row r="188" spans="1:11" hidden="1" x14ac:dyDescent="0.3">
      <c r="A188" t="s">
        <v>414</v>
      </c>
      <c r="B188" t="str">
        <f>VLOOKUP(Table_for_new_list_price[[#This Row],[ItemCode]],[1]sheet1!$1:$1048576,4,FALSE)</f>
        <v>LOW LEAD BRASS GATE VALVE IPS</v>
      </c>
      <c r="C188" t="str">
        <f>VLOOKUP(Table_for_new_list_price[[#This Row],[ItemCode]],[1]sheet1!$1:$1048576,5,FALSE)</f>
        <v>670779259048</v>
      </c>
      <c r="D188" t="str">
        <f>VLOOKUP(Table_for_new_list_price[[#This Row],[ItemCode]],[1]sheet1!$1:$1048576,6,FALSE)</f>
        <v>ABGA</v>
      </c>
      <c r="E188" s="54" t="str">
        <f>VLOOKUP(Table_for_new_list_price[[#This Row],[ItemCode]],[1]sheet1!$1:$1048576,7,FALSE)</f>
        <v>BRASS AB</v>
      </c>
      <c r="F188" s="54" t="str">
        <f>VLOOKUP(Table_for_new_list_price[[#This Row],[ItemCode]],[1]sheet1!$1:$1048576,13,FALSE)</f>
        <v>0.46</v>
      </c>
      <c r="G188" s="55" t="str">
        <f>VLOOKUP(Table_for_new_list_price[[#This Row],[ItemCode]],[1]sheet1!$1:$1048576,12,FALSE)</f>
        <v>50</v>
      </c>
      <c r="H188" s="101">
        <f>VLOOKUP(Table_for_new_list_price[[#This Row],[ItemCode]],[1]sheet1!$1:$1048576,8,FALSE)</f>
        <v>31.85</v>
      </c>
      <c r="I188" s="51">
        <f>VLOOKUP(Table_for_new_list_price[[#This Row],[Product Line]],'EDA SHEET'!$C$10:$D$57,2,FALSE)</f>
        <v>0.313</v>
      </c>
      <c r="J188" s="53">
        <f t="shared" si="2"/>
        <v>9.9690500000000011</v>
      </c>
      <c r="K188" s="1" t="str">
        <f>VLOOKUP(Table_for_new_list_price[[#This Row],[ItemCode]],[1]sheet1!$1:$1048576,11,FALSE)</f>
        <v>China</v>
      </c>
    </row>
    <row r="189" spans="1:11" hidden="1" x14ac:dyDescent="0.3">
      <c r="A189" t="s">
        <v>415</v>
      </c>
      <c r="B189" t="str">
        <f>VLOOKUP(Table_for_new_list_price[[#This Row],[ItemCode]],[1]sheet1!$1:$1048576,4,FALSE)</f>
        <v>LOW LEAD BRASS GATE VALVE IPS</v>
      </c>
      <c r="C189" t="str">
        <f>VLOOKUP(Table_for_new_list_price[[#This Row],[ItemCode]],[1]sheet1!$1:$1048576,5,FALSE)</f>
        <v>670779259208</v>
      </c>
      <c r="D189" t="str">
        <f>VLOOKUP(Table_for_new_list_price[[#This Row],[ItemCode]],[1]sheet1!$1:$1048576,6,FALSE)</f>
        <v>ABGA</v>
      </c>
      <c r="E189" s="54" t="str">
        <f>VLOOKUP(Table_for_new_list_price[[#This Row],[ItemCode]],[1]sheet1!$1:$1048576,7,FALSE)</f>
        <v>BRASS AB</v>
      </c>
      <c r="F189" s="54" t="str">
        <f>VLOOKUP(Table_for_new_list_price[[#This Row],[ItemCode]],[1]sheet1!$1:$1048576,13,FALSE)</f>
        <v>2.7</v>
      </c>
      <c r="G189" s="55" t="str">
        <f>VLOOKUP(Table_for_new_list_price[[#This Row],[ItemCode]],[1]sheet1!$1:$1048576,12,FALSE)</f>
        <v>10</v>
      </c>
      <c r="H189" s="101">
        <f>VLOOKUP(Table_for_new_list_price[[#This Row],[ItemCode]],[1]sheet1!$1:$1048576,8,FALSE)</f>
        <v>220.01</v>
      </c>
      <c r="I189" s="51">
        <f>VLOOKUP(Table_for_new_list_price[[#This Row],[Product Line]],'EDA SHEET'!$C$10:$D$57,2,FALSE)</f>
        <v>0.313</v>
      </c>
      <c r="J189" s="53">
        <f t="shared" si="2"/>
        <v>68.863129999999998</v>
      </c>
      <c r="K189" s="1" t="str">
        <f>VLOOKUP(Table_for_new_list_price[[#This Row],[ItemCode]],[1]sheet1!$1:$1048576,11,FALSE)</f>
        <v>China</v>
      </c>
    </row>
    <row r="190" spans="1:11" hidden="1" x14ac:dyDescent="0.3">
      <c r="A190" t="s">
        <v>416</v>
      </c>
      <c r="B190" t="str">
        <f>VLOOKUP(Table_for_new_list_price[[#This Row],[ItemCode]],[1]sheet1!$1:$1048576,4,FALSE)</f>
        <v>LOW LEAD BRASS GATE VALVE IPS</v>
      </c>
      <c r="C190" t="str">
        <f>VLOOKUP(Table_for_new_list_price[[#This Row],[ItemCode]],[1]sheet1!$1:$1048576,5,FALSE)</f>
        <v>670779259055</v>
      </c>
      <c r="D190" t="str">
        <f>VLOOKUP(Table_for_new_list_price[[#This Row],[ItemCode]],[1]sheet1!$1:$1048576,6,FALSE)</f>
        <v>ABGA</v>
      </c>
      <c r="E190" s="54" t="str">
        <f>VLOOKUP(Table_for_new_list_price[[#This Row],[ItemCode]],[1]sheet1!$1:$1048576,7,FALSE)</f>
        <v>BRASS AB</v>
      </c>
      <c r="F190" s="54" t="str">
        <f>VLOOKUP(Table_for_new_list_price[[#This Row],[ItemCode]],[1]sheet1!$1:$1048576,13,FALSE)</f>
        <v>0.62</v>
      </c>
      <c r="G190" s="55" t="str">
        <f>VLOOKUP(Table_for_new_list_price[[#This Row],[ItemCode]],[1]sheet1!$1:$1048576,12,FALSE)</f>
        <v>50</v>
      </c>
      <c r="H190" s="101">
        <f>VLOOKUP(Table_for_new_list_price[[#This Row],[ItemCode]],[1]sheet1!$1:$1048576,8,FALSE)</f>
        <v>43.18</v>
      </c>
      <c r="I190" s="51">
        <f>VLOOKUP(Table_for_new_list_price[[#This Row],[Product Line]],'EDA SHEET'!$C$10:$D$57,2,FALSE)</f>
        <v>0.313</v>
      </c>
      <c r="J190" s="53">
        <f t="shared" si="2"/>
        <v>13.51534</v>
      </c>
      <c r="K190" s="1" t="str">
        <f>VLOOKUP(Table_for_new_list_price[[#This Row],[ItemCode]],[1]sheet1!$1:$1048576,11,FALSE)</f>
        <v>China</v>
      </c>
    </row>
    <row r="191" spans="1:11" hidden="1" x14ac:dyDescent="0.3">
      <c r="A191" t="s">
        <v>424</v>
      </c>
      <c r="B191" t="str">
        <f>VLOOKUP(Table_for_new_list_price[[#This Row],[ItemCode]],[1]sheet1!$1:$1048576,4,FALSE)</f>
        <v>LOW LEAD BRASS GATE VALVE CXC</v>
      </c>
      <c r="C191" t="str">
        <f>VLOOKUP(Table_for_new_list_price[[#This Row],[ItemCode]],[1]sheet1!$1:$1048576,5,FALSE)</f>
        <v>670779258065</v>
      </c>
      <c r="D191" t="str">
        <f>VLOOKUP(Table_for_new_list_price[[#This Row],[ItemCode]],[1]sheet1!$1:$1048576,6,FALSE)</f>
        <v>ABGA</v>
      </c>
      <c r="E191" s="54" t="str">
        <f>VLOOKUP(Table_for_new_list_price[[#This Row],[ItemCode]],[1]sheet1!$1:$1048576,7,FALSE)</f>
        <v>BRASS AB</v>
      </c>
      <c r="F191" s="54" t="str">
        <f>VLOOKUP(Table_for_new_list_price[[#This Row],[ItemCode]],[1]sheet1!$1:$1048576,13,FALSE)</f>
        <v>0.74</v>
      </c>
      <c r="G191" s="55" t="str">
        <f>VLOOKUP(Table_for_new_list_price[[#This Row],[ItemCode]],[1]sheet1!$1:$1048576,12,FALSE)</f>
        <v>20</v>
      </c>
      <c r="H191" s="101">
        <f>VLOOKUP(Table_for_new_list_price[[#This Row],[ItemCode]],[1]sheet1!$1:$1048576,8,FALSE)</f>
        <v>62.3</v>
      </c>
      <c r="I191" s="51">
        <f>VLOOKUP(Table_for_new_list_price[[#This Row],[Product Line]],'EDA SHEET'!$C$10:$D$57,2,FALSE)</f>
        <v>0.313</v>
      </c>
      <c r="J191" s="53">
        <f t="shared" ref="J191:J253" si="3">H191*I191</f>
        <v>19.4999</v>
      </c>
      <c r="K191" s="1" t="str">
        <f>VLOOKUP(Table_for_new_list_price[[#This Row],[ItemCode]],[1]sheet1!$1:$1048576,11,FALSE)</f>
        <v>China</v>
      </c>
    </row>
    <row r="192" spans="1:11" hidden="1" x14ac:dyDescent="0.3">
      <c r="A192" t="s">
        <v>425</v>
      </c>
      <c r="B192" t="str">
        <f>VLOOKUP(Table_for_new_list_price[[#This Row],[ItemCode]],[1]sheet1!$1:$1048576,4,FALSE)</f>
        <v>LOW LEAD BRASS GATE VALVE CXC</v>
      </c>
      <c r="C192" t="str">
        <f>VLOOKUP(Table_for_new_list_price[[#This Row],[ItemCode]],[1]sheet1!$1:$1048576,5,FALSE)</f>
        <v>670779258089</v>
      </c>
      <c r="D192" t="str">
        <f>VLOOKUP(Table_for_new_list_price[[#This Row],[ItemCode]],[1]sheet1!$1:$1048576,6,FALSE)</f>
        <v>ABGA</v>
      </c>
      <c r="E192" s="54" t="str">
        <f>VLOOKUP(Table_for_new_list_price[[#This Row],[ItemCode]],[1]sheet1!$1:$1048576,7,FALSE)</f>
        <v>BRASS AB</v>
      </c>
      <c r="F192" s="54" t="str">
        <f>VLOOKUP(Table_for_new_list_price[[#This Row],[ItemCode]],[1]sheet1!$1:$1048576,13,FALSE)</f>
        <v>1.64</v>
      </c>
      <c r="G192" s="55" t="str">
        <f>VLOOKUP(Table_for_new_list_price[[#This Row],[ItemCode]],[1]sheet1!$1:$1048576,12,FALSE)</f>
        <v>15</v>
      </c>
      <c r="H192" s="101">
        <f>VLOOKUP(Table_for_new_list_price[[#This Row],[ItemCode]],[1]sheet1!$1:$1048576,8,FALSE)</f>
        <v>141.57</v>
      </c>
      <c r="I192" s="51">
        <f>VLOOKUP(Table_for_new_list_price[[#This Row],[Product Line]],'EDA SHEET'!$C$10:$D$57,2,FALSE)</f>
        <v>0.313</v>
      </c>
      <c r="J192" s="53">
        <f t="shared" si="3"/>
        <v>44.311409999999995</v>
      </c>
      <c r="K192" s="1" t="str">
        <f>VLOOKUP(Table_for_new_list_price[[#This Row],[ItemCode]],[1]sheet1!$1:$1048576,11,FALSE)</f>
        <v>China</v>
      </c>
    </row>
    <row r="193" spans="1:11" hidden="1" x14ac:dyDescent="0.3">
      <c r="A193" t="s">
        <v>426</v>
      </c>
      <c r="B193" t="str">
        <f>VLOOKUP(Table_for_new_list_price[[#This Row],[ItemCode]],[1]sheet1!$1:$1048576,4,FALSE)</f>
        <v>LOW LEAD BRASS GATE VALVE CXC</v>
      </c>
      <c r="C193" t="str">
        <f>VLOOKUP(Table_for_new_list_price[[#This Row],[ItemCode]],[1]sheet1!$1:$1048576,5,FALSE)</f>
        <v>670779258072</v>
      </c>
      <c r="D193" t="str">
        <f>VLOOKUP(Table_for_new_list_price[[#This Row],[ItemCode]],[1]sheet1!$1:$1048576,6,FALSE)</f>
        <v>ABGA</v>
      </c>
      <c r="E193" s="54" t="str">
        <f>VLOOKUP(Table_for_new_list_price[[#This Row],[ItemCode]],[1]sheet1!$1:$1048576,7,FALSE)</f>
        <v>BRASS AB</v>
      </c>
      <c r="F193" s="54" t="str">
        <f>VLOOKUP(Table_for_new_list_price[[#This Row],[ItemCode]],[1]sheet1!$1:$1048576,13,FALSE)</f>
        <v>1.36</v>
      </c>
      <c r="G193" s="55" t="str">
        <f>VLOOKUP(Table_for_new_list_price[[#This Row],[ItemCode]],[1]sheet1!$1:$1048576,12,FALSE)</f>
        <v>20</v>
      </c>
      <c r="H193" s="101">
        <f>VLOOKUP(Table_for_new_list_price[[#This Row],[ItemCode]],[1]sheet1!$1:$1048576,8,FALSE)</f>
        <v>107.6</v>
      </c>
      <c r="I193" s="51">
        <f>VLOOKUP(Table_for_new_list_price[[#This Row],[Product Line]],'EDA SHEET'!$C$10:$D$57,2,FALSE)</f>
        <v>0.313</v>
      </c>
      <c r="J193" s="53">
        <f t="shared" si="3"/>
        <v>33.678799999999995</v>
      </c>
      <c r="K193" s="1" t="str">
        <f>VLOOKUP(Table_for_new_list_price[[#This Row],[ItemCode]],[1]sheet1!$1:$1048576,11,FALSE)</f>
        <v>China</v>
      </c>
    </row>
    <row r="194" spans="1:11" hidden="1" x14ac:dyDescent="0.3">
      <c r="A194" t="s">
        <v>427</v>
      </c>
      <c r="B194" t="str">
        <f>VLOOKUP(Table_for_new_list_price[[#This Row],[ItemCode]],[1]sheet1!$1:$1048576,4,FALSE)</f>
        <v>LOW LEAD BRASS GATE VALVE CXC</v>
      </c>
      <c r="C194" t="str">
        <f>VLOOKUP(Table_for_new_list_price[[#This Row],[ItemCode]],[1]sheet1!$1:$1048576,5,FALSE)</f>
        <v>670779258041</v>
      </c>
      <c r="D194" t="str">
        <f>VLOOKUP(Table_for_new_list_price[[#This Row],[ItemCode]],[1]sheet1!$1:$1048576,6,FALSE)</f>
        <v>ABGA</v>
      </c>
      <c r="E194" s="54" t="str">
        <f>VLOOKUP(Table_for_new_list_price[[#This Row],[ItemCode]],[1]sheet1!$1:$1048576,7,FALSE)</f>
        <v>BRASS AB</v>
      </c>
      <c r="F194" s="54" t="str">
        <f>VLOOKUP(Table_for_new_list_price[[#This Row],[ItemCode]],[1]sheet1!$1:$1048576,13,FALSE)</f>
        <v>0.36</v>
      </c>
      <c r="G194" s="55" t="str">
        <f>VLOOKUP(Table_for_new_list_price[[#This Row],[ItemCode]],[1]sheet1!$1:$1048576,12,FALSE)</f>
        <v>50</v>
      </c>
      <c r="H194" s="101">
        <f>VLOOKUP(Table_for_new_list_price[[#This Row],[ItemCode]],[1]sheet1!$1:$1048576,8,FALSE)</f>
        <v>31.85</v>
      </c>
      <c r="I194" s="51">
        <f>VLOOKUP(Table_for_new_list_price[[#This Row],[Product Line]],'EDA SHEET'!$C$10:$D$57,2,FALSE)</f>
        <v>0.313</v>
      </c>
      <c r="J194" s="53">
        <f t="shared" si="3"/>
        <v>9.9690500000000011</v>
      </c>
      <c r="K194" s="1" t="str">
        <f>VLOOKUP(Table_for_new_list_price[[#This Row],[ItemCode]],[1]sheet1!$1:$1048576,11,FALSE)</f>
        <v>China</v>
      </c>
    </row>
    <row r="195" spans="1:11" hidden="1" x14ac:dyDescent="0.3">
      <c r="A195" t="s">
        <v>428</v>
      </c>
      <c r="B195" t="str">
        <f>VLOOKUP(Table_for_new_list_price[[#This Row],[ItemCode]],[1]sheet1!$1:$1048576,4,FALSE)</f>
        <v>LOW LEAD BRASS GATE VALVE CXC</v>
      </c>
      <c r="C195" t="str">
        <f>VLOOKUP(Table_for_new_list_price[[#This Row],[ItemCode]],[1]sheet1!$1:$1048576,5,FALSE)</f>
        <v>670779258201</v>
      </c>
      <c r="D195" t="str">
        <f>VLOOKUP(Table_for_new_list_price[[#This Row],[ItemCode]],[1]sheet1!$1:$1048576,6,FALSE)</f>
        <v>ABGA</v>
      </c>
      <c r="E195" s="54" t="str">
        <f>VLOOKUP(Table_for_new_list_price[[#This Row],[ItemCode]],[1]sheet1!$1:$1048576,7,FALSE)</f>
        <v>BRASS AB</v>
      </c>
      <c r="F195" s="54" t="str">
        <f>VLOOKUP(Table_for_new_list_price[[#This Row],[ItemCode]],[1]sheet1!$1:$1048576,13,FALSE)</f>
        <v>2.52</v>
      </c>
      <c r="G195" s="55" t="str">
        <f>VLOOKUP(Table_for_new_list_price[[#This Row],[ItemCode]],[1]sheet1!$1:$1048576,12,FALSE)</f>
        <v>10</v>
      </c>
      <c r="H195" s="101">
        <f>VLOOKUP(Table_for_new_list_price[[#This Row],[ItemCode]],[1]sheet1!$1:$1048576,8,FALSE)</f>
        <v>220.01</v>
      </c>
      <c r="I195" s="51">
        <f>VLOOKUP(Table_for_new_list_price[[#This Row],[Product Line]],'EDA SHEET'!$C$10:$D$57,2,FALSE)</f>
        <v>0.313</v>
      </c>
      <c r="J195" s="53">
        <f t="shared" si="3"/>
        <v>68.863129999999998</v>
      </c>
      <c r="K195" s="1" t="str">
        <f>VLOOKUP(Table_for_new_list_price[[#This Row],[ItemCode]],[1]sheet1!$1:$1048576,11,FALSE)</f>
        <v>China</v>
      </c>
    </row>
    <row r="196" spans="1:11" hidden="1" x14ac:dyDescent="0.3">
      <c r="A196" t="s">
        <v>429</v>
      </c>
      <c r="B196" t="str">
        <f>VLOOKUP(Table_for_new_list_price[[#This Row],[ItemCode]],[1]sheet1!$1:$1048576,4,FALSE)</f>
        <v>LOW LEAD BRASS GATE VALVE CXC</v>
      </c>
      <c r="C196" t="str">
        <f>VLOOKUP(Table_for_new_list_price[[#This Row],[ItemCode]],[1]sheet1!$1:$1048576,5,FALSE)</f>
        <v>670779258058</v>
      </c>
      <c r="D196" t="str">
        <f>VLOOKUP(Table_for_new_list_price[[#This Row],[ItemCode]],[1]sheet1!$1:$1048576,6,FALSE)</f>
        <v>ABGA</v>
      </c>
      <c r="E196" s="54" t="str">
        <f>VLOOKUP(Table_for_new_list_price[[#This Row],[ItemCode]],[1]sheet1!$1:$1048576,7,FALSE)</f>
        <v>BRASS AB</v>
      </c>
      <c r="F196" s="54" t="str">
        <f>VLOOKUP(Table_for_new_list_price[[#This Row],[ItemCode]],[1]sheet1!$1:$1048576,13,FALSE)</f>
        <v>0.56</v>
      </c>
      <c r="G196" s="55" t="str">
        <f>VLOOKUP(Table_for_new_list_price[[#This Row],[ItemCode]],[1]sheet1!$1:$1048576,12,FALSE)</f>
        <v>50</v>
      </c>
      <c r="H196" s="101">
        <f>VLOOKUP(Table_for_new_list_price[[#This Row],[ItemCode]],[1]sheet1!$1:$1048576,8,FALSE)</f>
        <v>43.18</v>
      </c>
      <c r="I196" s="51">
        <f>VLOOKUP(Table_for_new_list_price[[#This Row],[Product Line]],'EDA SHEET'!$C$10:$D$57,2,FALSE)</f>
        <v>0.313</v>
      </c>
      <c r="J196" s="53">
        <f t="shared" si="3"/>
        <v>13.51534</v>
      </c>
      <c r="K196" s="1" t="str">
        <f>VLOOKUP(Table_for_new_list_price[[#This Row],[ItemCode]],[1]sheet1!$1:$1048576,11,FALSE)</f>
        <v>China</v>
      </c>
    </row>
    <row r="197" spans="1:11" hidden="1" x14ac:dyDescent="0.3">
      <c r="A197" t="s">
        <v>1597</v>
      </c>
      <c r="B197" t="str">
        <f>VLOOKUP(Table_for_new_list_price[[#This Row],[ItemCode]],[1]sheet1!$1:$1048576,4,FALSE)</f>
        <v>AB DZR CLSLY SPCD TEE 100E075E</v>
      </c>
      <c r="C197" t="str">
        <f>VLOOKUP(Table_for_new_list_price[[#This Row],[ItemCode]],[1]sheet1!$1:$1048576,5,FALSE)</f>
        <v>670779726779</v>
      </c>
      <c r="D197" t="str">
        <f>VLOOKUP(Table_for_new_list_price[[#This Row],[ItemCode]],[1]sheet1!$1:$1048576,6,FALSE)</f>
        <v>ABHV</v>
      </c>
      <c r="E197" s="54" t="str">
        <f>VLOOKUP(Table_for_new_list_price[[#This Row],[ItemCode]],[1]sheet1!$1:$1048576,7,FALSE)</f>
        <v>BRASS AB DZR</v>
      </c>
      <c r="F197" s="54" t="str">
        <f>VLOOKUP(Table_for_new_list_price[[#This Row],[ItemCode]],[1]sheet1!$1:$1048576,13,FALSE)</f>
        <v>1.66</v>
      </c>
      <c r="G197" s="55" t="str">
        <f>VLOOKUP(Table_for_new_list_price[[#This Row],[ItemCode]],[1]sheet1!$1:$1048576,12,FALSE)</f>
        <v>20</v>
      </c>
      <c r="H197" s="101">
        <f>VLOOKUP(Table_for_new_list_price[[#This Row],[ItemCode]],[1]sheet1!$1:$1048576,8,FALSE)</f>
        <v>97.46</v>
      </c>
      <c r="I197" s="51">
        <f>VLOOKUP(Table_for_new_list_price[[#This Row],[Product Line]],'EDA SHEET'!$C$10:$D$57,2,FALSE)</f>
        <v>0.34699999999999998</v>
      </c>
      <c r="J197" s="53">
        <f t="shared" si="3"/>
        <v>33.818619999999996</v>
      </c>
      <c r="K197" s="1" t="str">
        <f>VLOOKUP(Table_for_new_list_price[[#This Row],[ItemCode]],[1]sheet1!$1:$1048576,11,FALSE)</f>
        <v>China</v>
      </c>
    </row>
    <row r="198" spans="1:11" hidden="1" x14ac:dyDescent="0.3">
      <c r="A198" t="s">
        <v>1599</v>
      </c>
      <c r="B198" t="str">
        <f>VLOOKUP(Table_for_new_list_price[[#This Row],[ItemCode]],[1]sheet1!$1:$1048576,4,FALSE)</f>
        <v>AB DZR CLSLY SPCD TEE 100E100E</v>
      </c>
      <c r="C198" t="str">
        <f>VLOOKUP(Table_for_new_list_price[[#This Row],[ItemCode]],[1]sheet1!$1:$1048576,5,FALSE)</f>
        <v>670779726786</v>
      </c>
      <c r="D198" t="str">
        <f>VLOOKUP(Table_for_new_list_price[[#This Row],[ItemCode]],[1]sheet1!$1:$1048576,6,FALSE)</f>
        <v>ABHV</v>
      </c>
      <c r="E198" s="54" t="str">
        <f>VLOOKUP(Table_for_new_list_price[[#This Row],[ItemCode]],[1]sheet1!$1:$1048576,7,FALSE)</f>
        <v>BRASS AB DZR</v>
      </c>
      <c r="F198" s="54" t="str">
        <f>VLOOKUP(Table_for_new_list_price[[#This Row],[ItemCode]],[1]sheet1!$1:$1048576,13,FALSE)</f>
        <v>2.00</v>
      </c>
      <c r="G198" s="55" t="str">
        <f>VLOOKUP(Table_for_new_list_price[[#This Row],[ItemCode]],[1]sheet1!$1:$1048576,12,FALSE)</f>
        <v>20</v>
      </c>
      <c r="H198" s="101">
        <f>VLOOKUP(Table_for_new_list_price[[#This Row],[ItemCode]],[1]sheet1!$1:$1048576,8,FALSE)</f>
        <v>112.49</v>
      </c>
      <c r="I198" s="51">
        <f>VLOOKUP(Table_for_new_list_price[[#This Row],[Product Line]],'EDA SHEET'!$C$10:$D$57,2,FALSE)</f>
        <v>0.34699999999999998</v>
      </c>
      <c r="J198" s="53">
        <f t="shared" si="3"/>
        <v>39.034029999999994</v>
      </c>
      <c r="K198" s="1" t="str">
        <f>VLOOKUP(Table_for_new_list_price[[#This Row],[ItemCode]],[1]sheet1!$1:$1048576,11,FALSE)</f>
        <v>China</v>
      </c>
    </row>
    <row r="199" spans="1:11" hidden="1" x14ac:dyDescent="0.3">
      <c r="A199" t="s">
        <v>1600</v>
      </c>
      <c r="B199" t="str">
        <f>VLOOKUP(Table_for_new_list_price[[#This Row],[ItemCode]],[1]sheet1!$1:$1048576,4,FALSE)</f>
        <v>AB DZR CLSLY SPCD TEE 100P075P</v>
      </c>
      <c r="C199" t="str">
        <f>VLOOKUP(Table_for_new_list_price[[#This Row],[ItemCode]],[1]sheet1!$1:$1048576,5,FALSE)</f>
        <v>670779726694</v>
      </c>
      <c r="D199" t="str">
        <f>VLOOKUP(Table_for_new_list_price[[#This Row],[ItemCode]],[1]sheet1!$1:$1048576,6,FALSE)</f>
        <v>ABHV</v>
      </c>
      <c r="E199" s="54" t="str">
        <f>VLOOKUP(Table_for_new_list_price[[#This Row],[ItemCode]],[1]sheet1!$1:$1048576,7,FALSE)</f>
        <v>BRASS AB DZR</v>
      </c>
      <c r="F199" s="54" t="str">
        <f>VLOOKUP(Table_for_new_list_price[[#This Row],[ItemCode]],[1]sheet1!$1:$1048576,13,FALSE)</f>
        <v>1.66</v>
      </c>
      <c r="G199" s="55" t="str">
        <f>VLOOKUP(Table_for_new_list_price[[#This Row],[ItemCode]],[1]sheet1!$1:$1048576,12,FALSE)</f>
        <v>20</v>
      </c>
      <c r="H199" s="101">
        <f>VLOOKUP(Table_for_new_list_price[[#This Row],[ItemCode]],[1]sheet1!$1:$1048576,8,FALSE)</f>
        <v>141.81</v>
      </c>
      <c r="I199" s="51">
        <f>VLOOKUP(Table_for_new_list_price[[#This Row],[Product Line]],'EDA SHEET'!$C$10:$D$57,2,FALSE)</f>
        <v>0.34699999999999998</v>
      </c>
      <c r="J199" s="53">
        <f t="shared" si="3"/>
        <v>49.208069999999999</v>
      </c>
      <c r="K199" s="1" t="str">
        <f>VLOOKUP(Table_for_new_list_price[[#This Row],[ItemCode]],[1]sheet1!$1:$1048576,11,FALSE)</f>
        <v>China</v>
      </c>
    </row>
    <row r="200" spans="1:11" hidden="1" x14ac:dyDescent="0.3">
      <c r="A200" t="s">
        <v>1601</v>
      </c>
      <c r="B200" t="str">
        <f>VLOOKUP(Table_for_new_list_price[[#This Row],[ItemCode]],[1]sheet1!$1:$1048576,4,FALSE)</f>
        <v>AB DZR CLSLY SPCD TEE 100P100P</v>
      </c>
      <c r="C200" t="str">
        <f>VLOOKUP(Table_for_new_list_price[[#This Row],[ItemCode]],[1]sheet1!$1:$1048576,5,FALSE)</f>
        <v>670779726717</v>
      </c>
      <c r="D200" t="str">
        <f>VLOOKUP(Table_for_new_list_price[[#This Row],[ItemCode]],[1]sheet1!$1:$1048576,6,FALSE)</f>
        <v>ABHV</v>
      </c>
      <c r="E200" s="54" t="str">
        <f>VLOOKUP(Table_for_new_list_price[[#This Row],[ItemCode]],[1]sheet1!$1:$1048576,7,FALSE)</f>
        <v>BRASS AB DZR</v>
      </c>
      <c r="F200" s="54" t="str">
        <f>VLOOKUP(Table_for_new_list_price[[#This Row],[ItemCode]],[1]sheet1!$1:$1048576,13,FALSE)</f>
        <v>1.74</v>
      </c>
      <c r="G200" s="55" t="str">
        <f>VLOOKUP(Table_for_new_list_price[[#This Row],[ItemCode]],[1]sheet1!$1:$1048576,12,FALSE)</f>
        <v>20</v>
      </c>
      <c r="H200" s="101">
        <f>VLOOKUP(Table_for_new_list_price[[#This Row],[ItemCode]],[1]sheet1!$1:$1048576,8,FALSE)</f>
        <v>142.93</v>
      </c>
      <c r="I200" s="51">
        <f>VLOOKUP(Table_for_new_list_price[[#This Row],[Product Line]],'EDA SHEET'!$C$10:$D$57,2,FALSE)</f>
        <v>0.34699999999999998</v>
      </c>
      <c r="J200" s="53">
        <f t="shared" si="3"/>
        <v>49.596710000000002</v>
      </c>
      <c r="K200" s="1" t="str">
        <f>VLOOKUP(Table_for_new_list_price[[#This Row],[ItemCode]],[1]sheet1!$1:$1048576,11,FALSE)</f>
        <v>China</v>
      </c>
    </row>
    <row r="201" spans="1:11" hidden="1" x14ac:dyDescent="0.3">
      <c r="A201" t="s">
        <v>1602</v>
      </c>
      <c r="B201" t="str">
        <f>VLOOKUP(Table_for_new_list_price[[#This Row],[ItemCode]],[1]sheet1!$1:$1048576,4,FALSE)</f>
        <v>AB DZR CLSLY SPCD TEE 125P075P</v>
      </c>
      <c r="C201" t="str">
        <f>VLOOKUP(Table_for_new_list_price[[#This Row],[ItemCode]],[1]sheet1!$1:$1048576,5,FALSE)</f>
        <v>670779726700</v>
      </c>
      <c r="D201" t="str">
        <f>VLOOKUP(Table_for_new_list_price[[#This Row],[ItemCode]],[1]sheet1!$1:$1048576,6,FALSE)</f>
        <v>ABHV</v>
      </c>
      <c r="E201" s="54" t="str">
        <f>VLOOKUP(Table_for_new_list_price[[#This Row],[ItemCode]],[1]sheet1!$1:$1048576,7,FALSE)</f>
        <v>BRASS AB DZR</v>
      </c>
      <c r="F201" s="54" t="str">
        <f>VLOOKUP(Table_for_new_list_price[[#This Row],[ItemCode]],[1]sheet1!$1:$1048576,13,FALSE)</f>
        <v>2.00</v>
      </c>
      <c r="G201" s="55" t="str">
        <f>VLOOKUP(Table_for_new_list_price[[#This Row],[ItemCode]],[1]sheet1!$1:$1048576,12,FALSE)</f>
        <v>16</v>
      </c>
      <c r="H201" s="101">
        <f>VLOOKUP(Table_for_new_list_price[[#This Row],[ItemCode]],[1]sheet1!$1:$1048576,8,FALSE)</f>
        <v>151.72</v>
      </c>
      <c r="I201" s="51">
        <f>VLOOKUP(Table_for_new_list_price[[#This Row],[Product Line]],'EDA SHEET'!$C$10:$D$57,2,FALSE)</f>
        <v>0.34699999999999998</v>
      </c>
      <c r="J201" s="53">
        <f t="shared" si="3"/>
        <v>52.646839999999997</v>
      </c>
      <c r="K201" s="1" t="str">
        <f>VLOOKUP(Table_for_new_list_price[[#This Row],[ItemCode]],[1]sheet1!$1:$1048576,11,FALSE)</f>
        <v>China</v>
      </c>
    </row>
    <row r="202" spans="1:11" hidden="1" x14ac:dyDescent="0.3">
      <c r="A202" t="s">
        <v>1603</v>
      </c>
      <c r="B202" t="str">
        <f>VLOOKUP(Table_for_new_list_price[[#This Row],[ItemCode]],[1]sheet1!$1:$1048576,4,FALSE)</f>
        <v>AB DZR CLSLY SPCD TEE 125P100P</v>
      </c>
      <c r="C202" t="str">
        <f>VLOOKUP(Table_for_new_list_price[[#This Row],[ItemCode]],[1]sheet1!$1:$1048576,5,FALSE)</f>
        <v>670779726724</v>
      </c>
      <c r="D202" t="str">
        <f>VLOOKUP(Table_for_new_list_price[[#This Row],[ItemCode]],[1]sheet1!$1:$1048576,6,FALSE)</f>
        <v>ABHV</v>
      </c>
      <c r="E202" s="54" t="str">
        <f>VLOOKUP(Table_for_new_list_price[[#This Row],[ItemCode]],[1]sheet1!$1:$1048576,7,FALSE)</f>
        <v>BRASS AB DZR</v>
      </c>
      <c r="F202" s="54" t="str">
        <f>VLOOKUP(Table_for_new_list_price[[#This Row],[ItemCode]],[1]sheet1!$1:$1048576,13,FALSE)</f>
        <v>2.15</v>
      </c>
      <c r="G202" s="55" t="str">
        <f>VLOOKUP(Table_for_new_list_price[[#This Row],[ItemCode]],[1]sheet1!$1:$1048576,12,FALSE)</f>
        <v>16</v>
      </c>
      <c r="H202" s="101">
        <f>VLOOKUP(Table_for_new_list_price[[#This Row],[ItemCode]],[1]sheet1!$1:$1048576,8,FALSE)</f>
        <v>163.89</v>
      </c>
      <c r="I202" s="51">
        <f>VLOOKUP(Table_for_new_list_price[[#This Row],[Product Line]],'EDA SHEET'!$C$10:$D$57,2,FALSE)</f>
        <v>0.34699999999999998</v>
      </c>
      <c r="J202" s="53">
        <f t="shared" si="3"/>
        <v>56.869829999999993</v>
      </c>
      <c r="K202" s="1" t="str">
        <f>VLOOKUP(Table_for_new_list_price[[#This Row],[ItemCode]],[1]sheet1!$1:$1048576,11,FALSE)</f>
        <v>China</v>
      </c>
    </row>
    <row r="203" spans="1:11" hidden="1" x14ac:dyDescent="0.3">
      <c r="A203" t="s">
        <v>1604</v>
      </c>
      <c r="B203" t="str">
        <f>VLOOKUP(Table_for_new_list_price[[#This Row],[ItemCode]],[1]sheet1!$1:$1048576,4,FALSE)</f>
        <v>AB DZR CLSLY SPCD TEE 125P125P</v>
      </c>
      <c r="C203" t="str">
        <f>VLOOKUP(Table_for_new_list_price[[#This Row],[ItemCode]],[1]sheet1!$1:$1048576,5,FALSE)</f>
        <v>670779728421</v>
      </c>
      <c r="D203" t="str">
        <f>VLOOKUP(Table_for_new_list_price[[#This Row],[ItemCode]],[1]sheet1!$1:$1048576,6,FALSE)</f>
        <v>ABHV</v>
      </c>
      <c r="E203" s="54" t="str">
        <f>VLOOKUP(Table_for_new_list_price[[#This Row],[ItemCode]],[1]sheet1!$1:$1048576,7,FALSE)</f>
        <v>BRASS AB DZR</v>
      </c>
      <c r="F203" s="54" t="str">
        <f>VLOOKUP(Table_for_new_list_price[[#This Row],[ItemCode]],[1]sheet1!$1:$1048576,13,FALSE)</f>
        <v>2.15</v>
      </c>
      <c r="G203" s="55">
        <f>VLOOKUP(Table_for_new_list_price[[#This Row],[ItemCode]],[1]sheet1!$1:$1048576,12,FALSE)</f>
        <v>0</v>
      </c>
      <c r="H203" s="101">
        <f>VLOOKUP(Table_for_new_list_price[[#This Row],[ItemCode]],[1]sheet1!$1:$1048576,8,FALSE)</f>
        <v>177.5</v>
      </c>
      <c r="I203" s="51">
        <f>VLOOKUP(Table_for_new_list_price[[#This Row],[Product Line]],'EDA SHEET'!$C$10:$D$57,2,FALSE)</f>
        <v>0.34699999999999998</v>
      </c>
      <c r="J203" s="53">
        <f t="shared" si="3"/>
        <v>61.592499999999994</v>
      </c>
      <c r="K203" s="1" t="str">
        <f>VLOOKUP(Table_for_new_list_price[[#This Row],[ItemCode]],[1]sheet1!$1:$1048576,11,FALSE)</f>
        <v>China</v>
      </c>
    </row>
    <row r="204" spans="1:11" hidden="1" x14ac:dyDescent="0.3">
      <c r="A204" t="s">
        <v>1605</v>
      </c>
      <c r="B204" t="str">
        <f>VLOOKUP(Table_for_new_list_price[[#This Row],[ItemCode]],[1]sheet1!$1:$1048576,4,FALSE)</f>
        <v>AB DZR CLSLY SPCD TEE 150P125P</v>
      </c>
      <c r="C204" t="str">
        <f>VLOOKUP(Table_for_new_list_price[[#This Row],[ItemCode]],[1]sheet1!$1:$1048576,5,FALSE)</f>
        <v>670779727462</v>
      </c>
      <c r="D204" t="str">
        <f>VLOOKUP(Table_for_new_list_price[[#This Row],[ItemCode]],[1]sheet1!$1:$1048576,6,FALSE)</f>
        <v>ABHV</v>
      </c>
      <c r="E204" s="54" t="str">
        <f>VLOOKUP(Table_for_new_list_price[[#This Row],[ItemCode]],[1]sheet1!$1:$1048576,7,FALSE)</f>
        <v>BRASS AB DZR</v>
      </c>
      <c r="F204" s="54" t="str">
        <f>VLOOKUP(Table_for_new_list_price[[#This Row],[ItemCode]],[1]sheet1!$1:$1048576,13,FALSE)</f>
        <v>3.49</v>
      </c>
      <c r="G204" s="55" t="str">
        <f>VLOOKUP(Table_for_new_list_price[[#This Row],[ItemCode]],[1]sheet1!$1:$1048576,12,FALSE)</f>
        <v>10</v>
      </c>
      <c r="H204" s="101">
        <f>VLOOKUP(Table_for_new_list_price[[#This Row],[ItemCode]],[1]sheet1!$1:$1048576,8,FALSE)</f>
        <v>247.42</v>
      </c>
      <c r="I204" s="51">
        <f>VLOOKUP(Table_for_new_list_price[[#This Row],[Product Line]],'EDA SHEET'!$C$10:$D$57,2,FALSE)</f>
        <v>0.34699999999999998</v>
      </c>
      <c r="J204" s="53">
        <f t="shared" si="3"/>
        <v>85.854739999999993</v>
      </c>
      <c r="K204" s="1" t="str">
        <f>VLOOKUP(Table_for_new_list_price[[#This Row],[ItemCode]],[1]sheet1!$1:$1048576,11,FALSE)</f>
        <v>China</v>
      </c>
    </row>
    <row r="205" spans="1:11" hidden="1" x14ac:dyDescent="0.3">
      <c r="A205" t="s">
        <v>1606</v>
      </c>
      <c r="B205" t="str">
        <f>VLOOKUP(Table_for_new_list_price[[#This Row],[ItemCode]],[1]sheet1!$1:$1048576,4,FALSE)</f>
        <v>AB DZR CLSLY SPCD TEE 150P150P</v>
      </c>
      <c r="C205" t="str">
        <f>VLOOKUP(Table_for_new_list_price[[#This Row],[ItemCode]],[1]sheet1!$1:$1048576,5,FALSE)</f>
        <v>670779727479</v>
      </c>
      <c r="D205" t="str">
        <f>VLOOKUP(Table_for_new_list_price[[#This Row],[ItemCode]],[1]sheet1!$1:$1048576,6,FALSE)</f>
        <v>ABHV</v>
      </c>
      <c r="E205" s="54" t="str">
        <f>VLOOKUP(Table_for_new_list_price[[#This Row],[ItemCode]],[1]sheet1!$1:$1048576,7,FALSE)</f>
        <v>BRASS AB DZR</v>
      </c>
      <c r="F205" s="54" t="str">
        <f>VLOOKUP(Table_for_new_list_price[[#This Row],[ItemCode]],[1]sheet1!$1:$1048576,13,FALSE)</f>
        <v>3.72</v>
      </c>
      <c r="G205" s="55" t="str">
        <f>VLOOKUP(Table_for_new_list_price[[#This Row],[ItemCode]],[1]sheet1!$1:$1048576,12,FALSE)</f>
        <v>10</v>
      </c>
      <c r="H205" s="101">
        <f>VLOOKUP(Table_for_new_list_price[[#This Row],[ItemCode]],[1]sheet1!$1:$1048576,8,FALSE)</f>
        <v>265.76</v>
      </c>
      <c r="I205" s="51">
        <f>VLOOKUP(Table_for_new_list_price[[#This Row],[Product Line]],'EDA SHEET'!$C$10:$D$57,2,FALSE)</f>
        <v>0.34699999999999998</v>
      </c>
      <c r="J205" s="53">
        <f t="shared" si="3"/>
        <v>92.21871999999999</v>
      </c>
      <c r="K205" s="1" t="str">
        <f>VLOOKUP(Table_for_new_list_price[[#This Row],[ItemCode]],[1]sheet1!$1:$1048576,11,FALSE)</f>
        <v>China</v>
      </c>
    </row>
    <row r="206" spans="1:11" hidden="1" x14ac:dyDescent="0.3">
      <c r="A206" t="s">
        <v>1607</v>
      </c>
      <c r="B206" t="str">
        <f>VLOOKUP(Table_for_new_list_price[[#This Row],[ItemCode]],[1]sheet1!$1:$1048576,4,FALSE)</f>
        <v>AB DZR CLSLY SPCD TEE 200P150P</v>
      </c>
      <c r="C206" t="str">
        <f>VLOOKUP(Table_for_new_list_price[[#This Row],[ItemCode]],[1]sheet1!$1:$1048576,5,FALSE)</f>
        <v>670779727486</v>
      </c>
      <c r="D206" t="str">
        <f>VLOOKUP(Table_for_new_list_price[[#This Row],[ItemCode]],[1]sheet1!$1:$1048576,6,FALSE)</f>
        <v>ABHV</v>
      </c>
      <c r="E206" s="54" t="str">
        <f>VLOOKUP(Table_for_new_list_price[[#This Row],[ItemCode]],[1]sheet1!$1:$1048576,7,FALSE)</f>
        <v>BRASS AB DZR</v>
      </c>
      <c r="F206" s="54" t="str">
        <f>VLOOKUP(Table_for_new_list_price[[#This Row],[ItemCode]],[1]sheet1!$1:$1048576,13,FALSE)</f>
        <v>5.24</v>
      </c>
      <c r="G206" s="55" t="str">
        <f>VLOOKUP(Table_for_new_list_price[[#This Row],[ItemCode]],[1]sheet1!$1:$1048576,12,FALSE)</f>
        <v>5</v>
      </c>
      <c r="H206" s="101">
        <f>VLOOKUP(Table_for_new_list_price[[#This Row],[ItemCode]],[1]sheet1!$1:$1048576,8,FALSE)</f>
        <v>372.98</v>
      </c>
      <c r="I206" s="51">
        <f>VLOOKUP(Table_for_new_list_price[[#This Row],[Product Line]],'EDA SHEET'!$C$10:$D$57,2,FALSE)</f>
        <v>0.34699999999999998</v>
      </c>
      <c r="J206" s="53">
        <f t="shared" si="3"/>
        <v>129.42406</v>
      </c>
      <c r="K206" s="1" t="str">
        <f>VLOOKUP(Table_for_new_list_price[[#This Row],[ItemCode]],[1]sheet1!$1:$1048576,11,FALSE)</f>
        <v>China</v>
      </c>
    </row>
    <row r="207" spans="1:11" hidden="1" x14ac:dyDescent="0.3">
      <c r="A207" t="s">
        <v>1608</v>
      </c>
      <c r="B207" t="str">
        <f>VLOOKUP(Table_for_new_list_price[[#This Row],[ItemCode]],[1]sheet1!$1:$1048576,4,FALSE)</f>
        <v>AB DZR CLSLY SPCD TEE 200P200P</v>
      </c>
      <c r="C207" t="str">
        <f>VLOOKUP(Table_for_new_list_price[[#This Row],[ItemCode]],[1]sheet1!$1:$1048576,5,FALSE)</f>
        <v>670779727493</v>
      </c>
      <c r="D207" t="str">
        <f>VLOOKUP(Table_for_new_list_price[[#This Row],[ItemCode]],[1]sheet1!$1:$1048576,6,FALSE)</f>
        <v>ABHV</v>
      </c>
      <c r="E207" s="54" t="str">
        <f>VLOOKUP(Table_for_new_list_price[[#This Row],[ItemCode]],[1]sheet1!$1:$1048576,7,FALSE)</f>
        <v>BRASS AB DZR</v>
      </c>
      <c r="F207" s="54" t="str">
        <f>VLOOKUP(Table_for_new_list_price[[#This Row],[ItemCode]],[1]sheet1!$1:$1048576,13,FALSE)</f>
        <v>5.52</v>
      </c>
      <c r="G207" s="55" t="str">
        <f>VLOOKUP(Table_for_new_list_price[[#This Row],[ItemCode]],[1]sheet1!$1:$1048576,12,FALSE)</f>
        <v>5</v>
      </c>
      <c r="H207" s="101">
        <f>VLOOKUP(Table_for_new_list_price[[#This Row],[ItemCode]],[1]sheet1!$1:$1048576,8,FALSE)</f>
        <v>395.06</v>
      </c>
      <c r="I207" s="51">
        <f>VLOOKUP(Table_for_new_list_price[[#This Row],[Product Line]],'EDA SHEET'!$C$10:$D$57,2,FALSE)</f>
        <v>0.34699999999999998</v>
      </c>
      <c r="J207" s="53">
        <f t="shared" si="3"/>
        <v>137.08581999999998</v>
      </c>
      <c r="K207" s="1" t="str">
        <f>VLOOKUP(Table_for_new_list_price[[#This Row],[ItemCode]],[1]sheet1!$1:$1048576,11,FALSE)</f>
        <v>China</v>
      </c>
    </row>
    <row r="208" spans="1:11" hidden="1" x14ac:dyDescent="0.3">
      <c r="A208" t="s">
        <v>1609</v>
      </c>
      <c r="B208" t="str">
        <f>VLOOKUP(Table_for_new_list_price[[#This Row],[ItemCode]],[1]sheet1!$1:$1048576,4,FALSE)</f>
        <v>AB DZR CLSLY SPCD TEE 100S075S</v>
      </c>
      <c r="C208" t="str">
        <f>VLOOKUP(Table_for_new_list_price[[#This Row],[ItemCode]],[1]sheet1!$1:$1048576,5,FALSE)</f>
        <v>670779726731</v>
      </c>
      <c r="D208" t="str">
        <f>VLOOKUP(Table_for_new_list_price[[#This Row],[ItemCode]],[1]sheet1!$1:$1048576,6,FALSE)</f>
        <v>ABHV</v>
      </c>
      <c r="E208" s="54" t="str">
        <f>VLOOKUP(Table_for_new_list_price[[#This Row],[ItemCode]],[1]sheet1!$1:$1048576,7,FALSE)</f>
        <v>BRASS AB DZR</v>
      </c>
      <c r="F208" s="54" t="str">
        <f>VLOOKUP(Table_for_new_list_price[[#This Row],[ItemCode]],[1]sheet1!$1:$1048576,13,FALSE)</f>
        <v>1.54</v>
      </c>
      <c r="G208" s="55" t="str">
        <f>VLOOKUP(Table_for_new_list_price[[#This Row],[ItemCode]],[1]sheet1!$1:$1048576,12,FALSE)</f>
        <v>25</v>
      </c>
      <c r="H208" s="101">
        <f>VLOOKUP(Table_for_new_list_price[[#This Row],[ItemCode]],[1]sheet1!$1:$1048576,8,FALSE)</f>
        <v>105.33</v>
      </c>
      <c r="I208" s="51">
        <f>VLOOKUP(Table_for_new_list_price[[#This Row],[Product Line]],'EDA SHEET'!$C$10:$D$57,2,FALSE)</f>
        <v>0.34699999999999998</v>
      </c>
      <c r="J208" s="53">
        <f t="shared" si="3"/>
        <v>36.549509999999998</v>
      </c>
      <c r="K208" s="1" t="str">
        <f>VLOOKUP(Table_for_new_list_price[[#This Row],[ItemCode]],[1]sheet1!$1:$1048576,11,FALSE)</f>
        <v>China</v>
      </c>
    </row>
    <row r="209" spans="1:11" hidden="1" x14ac:dyDescent="0.3">
      <c r="A209" t="s">
        <v>1610</v>
      </c>
      <c r="B209" t="str">
        <f>VLOOKUP(Table_for_new_list_price[[#This Row],[ItemCode]],[1]sheet1!$1:$1048576,4,FALSE)</f>
        <v>AB DZR CLSLY SPCD TEE 100S100S</v>
      </c>
      <c r="C209" t="str">
        <f>VLOOKUP(Table_for_new_list_price[[#This Row],[ItemCode]],[1]sheet1!$1:$1048576,5,FALSE)</f>
        <v>670779726755</v>
      </c>
      <c r="D209" t="str">
        <f>VLOOKUP(Table_for_new_list_price[[#This Row],[ItemCode]],[1]sheet1!$1:$1048576,6,FALSE)</f>
        <v>ABHV</v>
      </c>
      <c r="E209" s="54" t="str">
        <f>VLOOKUP(Table_for_new_list_price[[#This Row],[ItemCode]],[1]sheet1!$1:$1048576,7,FALSE)</f>
        <v>BRASS AB DZR</v>
      </c>
      <c r="F209" s="54" t="str">
        <f>VLOOKUP(Table_for_new_list_price[[#This Row],[ItemCode]],[1]sheet1!$1:$1048576,13,FALSE)</f>
        <v>1.68</v>
      </c>
      <c r="G209" s="55" t="str">
        <f>VLOOKUP(Table_for_new_list_price[[#This Row],[ItemCode]],[1]sheet1!$1:$1048576,12,FALSE)</f>
        <v>25</v>
      </c>
      <c r="H209" s="101">
        <f>VLOOKUP(Table_for_new_list_price[[#This Row],[ItemCode]],[1]sheet1!$1:$1048576,8,FALSE)</f>
        <v>133.38</v>
      </c>
      <c r="I209" s="51">
        <f>VLOOKUP(Table_for_new_list_price[[#This Row],[Product Line]],'EDA SHEET'!$C$10:$D$57,2,FALSE)</f>
        <v>0.34699999999999998</v>
      </c>
      <c r="J209" s="53">
        <f t="shared" si="3"/>
        <v>46.282859999999992</v>
      </c>
      <c r="K209" s="1" t="str">
        <f>VLOOKUP(Table_for_new_list_price[[#This Row],[ItemCode]],[1]sheet1!$1:$1048576,11,FALSE)</f>
        <v>China</v>
      </c>
    </row>
    <row r="210" spans="1:11" hidden="1" x14ac:dyDescent="0.3">
      <c r="A210" t="s">
        <v>1611</v>
      </c>
      <c r="B210" t="str">
        <f>VLOOKUP(Table_for_new_list_price[[#This Row],[ItemCode]],[1]sheet1!$1:$1048576,4,FALSE)</f>
        <v>AB DZR CLSLY SPCD TEE 125S075S</v>
      </c>
      <c r="C210" t="str">
        <f>VLOOKUP(Table_for_new_list_price[[#This Row],[ItemCode]],[1]sheet1!$1:$1048576,5,FALSE)</f>
        <v>670779726748</v>
      </c>
      <c r="D210" t="str">
        <f>VLOOKUP(Table_for_new_list_price[[#This Row],[ItemCode]],[1]sheet1!$1:$1048576,6,FALSE)</f>
        <v>ABHV</v>
      </c>
      <c r="E210" s="54" t="str">
        <f>VLOOKUP(Table_for_new_list_price[[#This Row],[ItemCode]],[1]sheet1!$1:$1048576,7,FALSE)</f>
        <v>BRASS AB DZR</v>
      </c>
      <c r="F210" s="54" t="str">
        <f>VLOOKUP(Table_for_new_list_price[[#This Row],[ItemCode]],[1]sheet1!$1:$1048576,13,FALSE)</f>
        <v>1.87</v>
      </c>
      <c r="G210" s="55" t="str">
        <f>VLOOKUP(Table_for_new_list_price[[#This Row],[ItemCode]],[1]sheet1!$1:$1048576,12,FALSE)</f>
        <v>20</v>
      </c>
      <c r="H210" s="101">
        <f>VLOOKUP(Table_for_new_list_price[[#This Row],[ItemCode]],[1]sheet1!$1:$1048576,8,FALSE)</f>
        <v>135.43</v>
      </c>
      <c r="I210" s="51">
        <f>VLOOKUP(Table_for_new_list_price[[#This Row],[Product Line]],'EDA SHEET'!$C$10:$D$57,2,FALSE)</f>
        <v>0.34699999999999998</v>
      </c>
      <c r="J210" s="53">
        <f t="shared" si="3"/>
        <v>46.994210000000002</v>
      </c>
      <c r="K210" s="1" t="str">
        <f>VLOOKUP(Table_for_new_list_price[[#This Row],[ItemCode]],[1]sheet1!$1:$1048576,11,FALSE)</f>
        <v>China</v>
      </c>
    </row>
    <row r="211" spans="1:11" hidden="1" x14ac:dyDescent="0.3">
      <c r="A211" t="s">
        <v>1612</v>
      </c>
      <c r="B211" t="str">
        <f>VLOOKUP(Table_for_new_list_price[[#This Row],[ItemCode]],[1]sheet1!$1:$1048576,4,FALSE)</f>
        <v>AB DZR CLSLY SPCD TEE 125S100S</v>
      </c>
      <c r="C211" t="str">
        <f>VLOOKUP(Table_for_new_list_price[[#This Row],[ItemCode]],[1]sheet1!$1:$1048576,5,FALSE)</f>
        <v>670779726762</v>
      </c>
      <c r="D211" t="str">
        <f>VLOOKUP(Table_for_new_list_price[[#This Row],[ItemCode]],[1]sheet1!$1:$1048576,6,FALSE)</f>
        <v>ABHV</v>
      </c>
      <c r="E211" s="54" t="str">
        <f>VLOOKUP(Table_for_new_list_price[[#This Row],[ItemCode]],[1]sheet1!$1:$1048576,7,FALSE)</f>
        <v>BRASS AB DZR</v>
      </c>
      <c r="F211" s="54" t="str">
        <f>VLOOKUP(Table_for_new_list_price[[#This Row],[ItemCode]],[1]sheet1!$1:$1048576,13,FALSE)</f>
        <v>2.15</v>
      </c>
      <c r="G211" s="55" t="str">
        <f>VLOOKUP(Table_for_new_list_price[[#This Row],[ItemCode]],[1]sheet1!$1:$1048576,12,FALSE)</f>
        <v>20</v>
      </c>
      <c r="H211" s="101">
        <f>VLOOKUP(Table_for_new_list_price[[#This Row],[ItemCode]],[1]sheet1!$1:$1048576,8,FALSE)</f>
        <v>145.12</v>
      </c>
      <c r="I211" s="51">
        <f>VLOOKUP(Table_for_new_list_price[[#This Row],[Product Line]],'EDA SHEET'!$C$10:$D$57,2,FALSE)</f>
        <v>0.34699999999999998</v>
      </c>
      <c r="J211" s="53">
        <f t="shared" si="3"/>
        <v>50.356639999999999</v>
      </c>
      <c r="K211" s="1" t="str">
        <f>VLOOKUP(Table_for_new_list_price[[#This Row],[ItemCode]],[1]sheet1!$1:$1048576,11,FALSE)</f>
        <v>China</v>
      </c>
    </row>
    <row r="212" spans="1:11" hidden="1" x14ac:dyDescent="0.3">
      <c r="A212" t="s">
        <v>1613</v>
      </c>
      <c r="B212" t="str">
        <f>VLOOKUP(Table_for_new_list_price[[#This Row],[ItemCode]],[1]sheet1!$1:$1048576,4,FALSE)</f>
        <v>AB DZR CLSLY SPCD TEE 125S125S</v>
      </c>
      <c r="C212" t="str">
        <f>VLOOKUP(Table_for_new_list_price[[#This Row],[ItemCode]],[1]sheet1!$1:$1048576,5,FALSE)</f>
        <v>670779728438</v>
      </c>
      <c r="D212" t="str">
        <f>VLOOKUP(Table_for_new_list_price[[#This Row],[ItemCode]],[1]sheet1!$1:$1048576,6,FALSE)</f>
        <v>ABHV</v>
      </c>
      <c r="E212" s="54" t="str">
        <f>VLOOKUP(Table_for_new_list_price[[#This Row],[ItemCode]],[1]sheet1!$1:$1048576,7,FALSE)</f>
        <v>BRASS AB DZR</v>
      </c>
      <c r="F212" s="54" t="str">
        <f>VLOOKUP(Table_for_new_list_price[[#This Row],[ItemCode]],[1]sheet1!$1:$1048576,13,FALSE)</f>
        <v>2.15</v>
      </c>
      <c r="G212" s="55" t="str">
        <f>VLOOKUP(Table_for_new_list_price[[#This Row],[ItemCode]],[1]sheet1!$1:$1048576,12,FALSE)</f>
        <v>10</v>
      </c>
      <c r="H212" s="101">
        <f>VLOOKUP(Table_for_new_list_price[[#This Row],[ItemCode]],[1]sheet1!$1:$1048576,8,FALSE)</f>
        <v>159.74</v>
      </c>
      <c r="I212" s="51">
        <f>VLOOKUP(Table_for_new_list_price[[#This Row],[Product Line]],'EDA SHEET'!$C$10:$D$57,2,FALSE)</f>
        <v>0.34699999999999998</v>
      </c>
      <c r="J212" s="53">
        <f t="shared" si="3"/>
        <v>55.429780000000001</v>
      </c>
      <c r="K212" s="1" t="str">
        <f>VLOOKUP(Table_for_new_list_price[[#This Row],[ItemCode]],[1]sheet1!$1:$1048576,11,FALSE)</f>
        <v>China</v>
      </c>
    </row>
    <row r="213" spans="1:11" hidden="1" x14ac:dyDescent="0.3">
      <c r="A213" t="s">
        <v>1614</v>
      </c>
      <c r="B213" t="str">
        <f>VLOOKUP(Table_for_new_list_price[[#This Row],[ItemCode]],[1]sheet1!$1:$1048576,4,FALSE)</f>
        <v>AB DZR CLSLY SPCD TEE 150S125S</v>
      </c>
      <c r="C213" t="str">
        <f>VLOOKUP(Table_for_new_list_price[[#This Row],[ItemCode]],[1]sheet1!$1:$1048576,5,FALSE)</f>
        <v>670779727509</v>
      </c>
      <c r="D213" t="str">
        <f>VLOOKUP(Table_for_new_list_price[[#This Row],[ItemCode]],[1]sheet1!$1:$1048576,6,FALSE)</f>
        <v>ABHV</v>
      </c>
      <c r="E213" s="54" t="str">
        <f>VLOOKUP(Table_for_new_list_price[[#This Row],[ItemCode]],[1]sheet1!$1:$1048576,7,FALSE)</f>
        <v>BRASS AB DZR</v>
      </c>
      <c r="F213" s="54" t="str">
        <f>VLOOKUP(Table_for_new_list_price[[#This Row],[ItemCode]],[1]sheet1!$1:$1048576,13,FALSE)</f>
        <v>3.13</v>
      </c>
      <c r="G213" s="55" t="str">
        <f>VLOOKUP(Table_for_new_list_price[[#This Row],[ItemCode]],[1]sheet1!$1:$1048576,12,FALSE)</f>
        <v>10</v>
      </c>
      <c r="H213" s="101">
        <f>VLOOKUP(Table_for_new_list_price[[#This Row],[ItemCode]],[1]sheet1!$1:$1048576,8,FALSE)</f>
        <v>247.42</v>
      </c>
      <c r="I213" s="51">
        <f>VLOOKUP(Table_for_new_list_price[[#This Row],[Product Line]],'EDA SHEET'!$C$10:$D$57,2,FALSE)</f>
        <v>0.34699999999999998</v>
      </c>
      <c r="J213" s="53">
        <f t="shared" si="3"/>
        <v>85.854739999999993</v>
      </c>
      <c r="K213" s="1" t="str">
        <f>VLOOKUP(Table_for_new_list_price[[#This Row],[ItemCode]],[1]sheet1!$1:$1048576,11,FALSE)</f>
        <v>China</v>
      </c>
    </row>
    <row r="214" spans="1:11" hidden="1" x14ac:dyDescent="0.3">
      <c r="A214" t="s">
        <v>1615</v>
      </c>
      <c r="B214" t="str">
        <f>VLOOKUP(Table_for_new_list_price[[#This Row],[ItemCode]],[1]sheet1!$1:$1048576,4,FALSE)</f>
        <v>AB DZR CLSLY SPCD TEE 150S150S</v>
      </c>
      <c r="C214" t="str">
        <f>VLOOKUP(Table_for_new_list_price[[#This Row],[ItemCode]],[1]sheet1!$1:$1048576,5,FALSE)</f>
        <v>670779727516</v>
      </c>
      <c r="D214" t="str">
        <f>VLOOKUP(Table_for_new_list_price[[#This Row],[ItemCode]],[1]sheet1!$1:$1048576,6,FALSE)</f>
        <v>ABHV</v>
      </c>
      <c r="E214" s="54" t="str">
        <f>VLOOKUP(Table_for_new_list_price[[#This Row],[ItemCode]],[1]sheet1!$1:$1048576,7,FALSE)</f>
        <v>BRASS AB DZR</v>
      </c>
      <c r="F214" s="54" t="str">
        <f>VLOOKUP(Table_for_new_list_price[[#This Row],[ItemCode]],[1]sheet1!$1:$1048576,13,FALSE)</f>
        <v>3.35</v>
      </c>
      <c r="G214" s="55" t="str">
        <f>VLOOKUP(Table_for_new_list_price[[#This Row],[ItemCode]],[1]sheet1!$1:$1048576,12,FALSE)</f>
        <v>10</v>
      </c>
      <c r="H214" s="101">
        <f>VLOOKUP(Table_for_new_list_price[[#This Row],[ItemCode]],[1]sheet1!$1:$1048576,8,FALSE)</f>
        <v>265.76</v>
      </c>
      <c r="I214" s="51">
        <f>VLOOKUP(Table_for_new_list_price[[#This Row],[Product Line]],'EDA SHEET'!$C$10:$D$57,2,FALSE)</f>
        <v>0.34699999999999998</v>
      </c>
      <c r="J214" s="53">
        <f t="shared" si="3"/>
        <v>92.21871999999999</v>
      </c>
      <c r="K214" s="1" t="str">
        <f>VLOOKUP(Table_for_new_list_price[[#This Row],[ItemCode]],[1]sheet1!$1:$1048576,11,FALSE)</f>
        <v>China</v>
      </c>
    </row>
    <row r="215" spans="1:11" hidden="1" x14ac:dyDescent="0.3">
      <c r="A215" t="s">
        <v>1616</v>
      </c>
      <c r="B215" t="str">
        <f>VLOOKUP(Table_for_new_list_price[[#This Row],[ItemCode]],[1]sheet1!$1:$1048576,4,FALSE)</f>
        <v>AB DZR CLSLY SPCD TEE 200S150S</v>
      </c>
      <c r="C215" t="str">
        <f>VLOOKUP(Table_for_new_list_price[[#This Row],[ItemCode]],[1]sheet1!$1:$1048576,5,FALSE)</f>
        <v>670779727523</v>
      </c>
      <c r="D215" t="str">
        <f>VLOOKUP(Table_for_new_list_price[[#This Row],[ItemCode]],[1]sheet1!$1:$1048576,6,FALSE)</f>
        <v>ABHV</v>
      </c>
      <c r="E215" s="54" t="str">
        <f>VLOOKUP(Table_for_new_list_price[[#This Row],[ItemCode]],[1]sheet1!$1:$1048576,7,FALSE)</f>
        <v>BRASS AB DZR</v>
      </c>
      <c r="F215" s="54" t="str">
        <f>VLOOKUP(Table_for_new_list_price[[#This Row],[ItemCode]],[1]sheet1!$1:$1048576,13,FALSE)</f>
        <v>4.89</v>
      </c>
      <c r="G215" s="55" t="str">
        <f>VLOOKUP(Table_for_new_list_price[[#This Row],[ItemCode]],[1]sheet1!$1:$1048576,12,FALSE)</f>
        <v>5</v>
      </c>
      <c r="H215" s="101">
        <f>VLOOKUP(Table_for_new_list_price[[#This Row],[ItemCode]],[1]sheet1!$1:$1048576,8,FALSE)</f>
        <v>372.98</v>
      </c>
      <c r="I215" s="51">
        <f>VLOOKUP(Table_for_new_list_price[[#This Row],[Product Line]],'EDA SHEET'!$C$10:$D$57,2,FALSE)</f>
        <v>0.34699999999999998</v>
      </c>
      <c r="J215" s="53">
        <f t="shared" si="3"/>
        <v>129.42406</v>
      </c>
      <c r="K215" s="1" t="str">
        <f>VLOOKUP(Table_for_new_list_price[[#This Row],[ItemCode]],[1]sheet1!$1:$1048576,11,FALSE)</f>
        <v>China</v>
      </c>
    </row>
    <row r="216" spans="1:11" hidden="1" x14ac:dyDescent="0.3">
      <c r="A216" t="s">
        <v>1617</v>
      </c>
      <c r="B216" t="str">
        <f>VLOOKUP(Table_for_new_list_price[[#This Row],[ItemCode]],[1]sheet1!$1:$1048576,4,FALSE)</f>
        <v>AB DZR CLSLY SPCD TEE 200S200S</v>
      </c>
      <c r="C216" t="str">
        <f>VLOOKUP(Table_for_new_list_price[[#This Row],[ItemCode]],[1]sheet1!$1:$1048576,5,FALSE)</f>
        <v>670779727530</v>
      </c>
      <c r="D216" t="str">
        <f>VLOOKUP(Table_for_new_list_price[[#This Row],[ItemCode]],[1]sheet1!$1:$1048576,6,FALSE)</f>
        <v>ABHV</v>
      </c>
      <c r="E216" s="54" t="str">
        <f>VLOOKUP(Table_for_new_list_price[[#This Row],[ItemCode]],[1]sheet1!$1:$1048576,7,FALSE)</f>
        <v>BRASS AB DZR</v>
      </c>
      <c r="F216" s="54" t="str">
        <f>VLOOKUP(Table_for_new_list_price[[#This Row],[ItemCode]],[1]sheet1!$1:$1048576,13,FALSE)</f>
        <v>5.33</v>
      </c>
      <c r="G216" s="55" t="str">
        <f>VLOOKUP(Table_for_new_list_price[[#This Row],[ItemCode]],[1]sheet1!$1:$1048576,12,FALSE)</f>
        <v>5</v>
      </c>
      <c r="H216" s="101">
        <f>VLOOKUP(Table_for_new_list_price[[#This Row],[ItemCode]],[1]sheet1!$1:$1048576,8,FALSE)</f>
        <v>395.06</v>
      </c>
      <c r="I216" s="51">
        <f>VLOOKUP(Table_for_new_list_price[[#This Row],[Product Line]],'EDA SHEET'!$C$10:$D$57,2,FALSE)</f>
        <v>0.34699999999999998</v>
      </c>
      <c r="J216" s="53">
        <f t="shared" si="3"/>
        <v>137.08581999999998</v>
      </c>
      <c r="K216" s="1" t="str">
        <f>VLOOKUP(Table_for_new_list_price[[#This Row],[ItemCode]],[1]sheet1!$1:$1048576,11,FALSE)</f>
        <v>China</v>
      </c>
    </row>
    <row r="217" spans="1:11" hidden="1" x14ac:dyDescent="0.3">
      <c r="A217" t="s">
        <v>1618</v>
      </c>
      <c r="B217" t="str">
        <f>VLOOKUP(Table_for_new_list_price[[#This Row],[ItemCode]],[1]sheet1!$1:$1048576,4,FALSE)</f>
        <v>AB DZR TWIN PURGE 100E</v>
      </c>
      <c r="C217" t="str">
        <f>VLOOKUP(Table_for_new_list_price[[#This Row],[ItemCode]],[1]sheet1!$1:$1048576,5,FALSE)</f>
        <v>670779726861</v>
      </c>
      <c r="D217" t="str">
        <f>VLOOKUP(Table_for_new_list_price[[#This Row],[ItemCode]],[1]sheet1!$1:$1048576,6,FALSE)</f>
        <v>ABHV</v>
      </c>
      <c r="E217" s="54" t="str">
        <f>VLOOKUP(Table_for_new_list_price[[#This Row],[ItemCode]],[1]sheet1!$1:$1048576,7,FALSE)</f>
        <v>BRASS AB DZR</v>
      </c>
      <c r="F217" s="54" t="str">
        <f>VLOOKUP(Table_for_new_list_price[[#This Row],[ItemCode]],[1]sheet1!$1:$1048576,13,FALSE)</f>
        <v>1.86</v>
      </c>
      <c r="G217" s="55" t="str">
        <f>VLOOKUP(Table_for_new_list_price[[#This Row],[ItemCode]],[1]sheet1!$1:$1048576,12,FALSE)</f>
        <v>20</v>
      </c>
      <c r="H217" s="101">
        <f>VLOOKUP(Table_for_new_list_price[[#This Row],[ItemCode]],[1]sheet1!$1:$1048576,8,FALSE)</f>
        <v>127.5</v>
      </c>
      <c r="I217" s="51">
        <f>VLOOKUP(Table_for_new_list_price[[#This Row],[Product Line]],'EDA SHEET'!$C$10:$D$57,2,FALSE)</f>
        <v>0.34699999999999998</v>
      </c>
      <c r="J217" s="53">
        <f t="shared" si="3"/>
        <v>44.2425</v>
      </c>
      <c r="K217" s="1" t="str">
        <f>VLOOKUP(Table_for_new_list_price[[#This Row],[ItemCode]],[1]sheet1!$1:$1048576,11,FALSE)</f>
        <v>China</v>
      </c>
    </row>
    <row r="218" spans="1:11" hidden="1" x14ac:dyDescent="0.3">
      <c r="A218" t="s">
        <v>1619</v>
      </c>
      <c r="B218" t="str">
        <f>VLOOKUP(Table_for_new_list_price[[#This Row],[ItemCode]],[1]sheet1!$1:$1048576,4,FALSE)</f>
        <v>AB DZR TWIN PURGE 125E</v>
      </c>
      <c r="C218" t="str">
        <f>VLOOKUP(Table_for_new_list_price[[#This Row],[ItemCode]],[1]sheet1!$1:$1048576,5,FALSE)</f>
        <v>670779728520</v>
      </c>
      <c r="D218" t="str">
        <f>VLOOKUP(Table_for_new_list_price[[#This Row],[ItemCode]],[1]sheet1!$1:$1048576,6,FALSE)</f>
        <v>ABHV</v>
      </c>
      <c r="E218" s="54" t="str">
        <f>VLOOKUP(Table_for_new_list_price[[#This Row],[ItemCode]],[1]sheet1!$1:$1048576,7,FALSE)</f>
        <v>BRASS AB DZR</v>
      </c>
      <c r="F218" s="54" t="str">
        <f>VLOOKUP(Table_for_new_list_price[[#This Row],[ItemCode]],[1]sheet1!$1:$1048576,13,FALSE)</f>
        <v>2.53</v>
      </c>
      <c r="G218" s="55" t="str">
        <f>VLOOKUP(Table_for_new_list_price[[#This Row],[ItemCode]],[1]sheet1!$1:$1048576,12,FALSE)</f>
        <v>15</v>
      </c>
      <c r="H218" s="101">
        <f>VLOOKUP(Table_for_new_list_price[[#This Row],[ItemCode]],[1]sheet1!$1:$1048576,8,FALSE)</f>
        <v>140.99</v>
      </c>
      <c r="I218" s="51">
        <f>VLOOKUP(Table_for_new_list_price[[#This Row],[Product Line]],'EDA SHEET'!$C$10:$D$57,2,FALSE)</f>
        <v>0.34699999999999998</v>
      </c>
      <c r="J218" s="53">
        <f t="shared" si="3"/>
        <v>48.92353</v>
      </c>
      <c r="K218" s="1" t="str">
        <f>VLOOKUP(Table_for_new_list_price[[#This Row],[ItemCode]],[1]sheet1!$1:$1048576,11,FALSE)</f>
        <v>China</v>
      </c>
    </row>
    <row r="219" spans="1:11" hidden="1" x14ac:dyDescent="0.3">
      <c r="A219" t="s">
        <v>1620</v>
      </c>
      <c r="B219" t="str">
        <f>VLOOKUP(Table_for_new_list_price[[#This Row],[ItemCode]],[1]sheet1!$1:$1048576,4,FALSE)</f>
        <v>AB DZR TWIN PURGE 075E</v>
      </c>
      <c r="C219" t="str">
        <f>VLOOKUP(Table_for_new_list_price[[#This Row],[ItemCode]],[1]sheet1!$1:$1048576,5,FALSE)</f>
        <v>670779726854</v>
      </c>
      <c r="D219" t="str">
        <f>VLOOKUP(Table_for_new_list_price[[#This Row],[ItemCode]],[1]sheet1!$1:$1048576,6,FALSE)</f>
        <v>ABHV</v>
      </c>
      <c r="E219" s="54" t="str">
        <f>VLOOKUP(Table_for_new_list_price[[#This Row],[ItemCode]],[1]sheet1!$1:$1048576,7,FALSE)</f>
        <v>BRASS AB DZR</v>
      </c>
      <c r="F219" s="54" t="str">
        <f>VLOOKUP(Table_for_new_list_price[[#This Row],[ItemCode]],[1]sheet1!$1:$1048576,13,FALSE)</f>
        <v>1.59</v>
      </c>
      <c r="G219" s="55" t="str">
        <f>VLOOKUP(Table_for_new_list_price[[#This Row],[ItemCode]],[1]sheet1!$1:$1048576,12,FALSE)</f>
        <v>20</v>
      </c>
      <c r="H219" s="101">
        <f>VLOOKUP(Table_for_new_list_price[[#This Row],[ItemCode]],[1]sheet1!$1:$1048576,8,FALSE)</f>
        <v>107.75</v>
      </c>
      <c r="I219" s="51">
        <f>VLOOKUP(Table_for_new_list_price[[#This Row],[Product Line]],'EDA SHEET'!$C$10:$D$57,2,FALSE)</f>
        <v>0.34699999999999998</v>
      </c>
      <c r="J219" s="53">
        <f t="shared" si="3"/>
        <v>37.389249999999997</v>
      </c>
      <c r="K219" s="1" t="str">
        <f>VLOOKUP(Table_for_new_list_price[[#This Row],[ItemCode]],[1]sheet1!$1:$1048576,11,FALSE)</f>
        <v>China</v>
      </c>
    </row>
    <row r="220" spans="1:11" hidden="1" x14ac:dyDescent="0.3">
      <c r="A220" t="s">
        <v>1621</v>
      </c>
      <c r="B220" t="str">
        <f>VLOOKUP(Table_for_new_list_price[[#This Row],[ItemCode]],[1]sheet1!$1:$1048576,4,FALSE)</f>
        <v>AB DZR TWIN PURGE 100P</v>
      </c>
      <c r="C220" t="str">
        <f>VLOOKUP(Table_for_new_list_price[[#This Row],[ItemCode]],[1]sheet1!$1:$1048576,5,FALSE)</f>
        <v>670779726809</v>
      </c>
      <c r="D220" t="str">
        <f>VLOOKUP(Table_for_new_list_price[[#This Row],[ItemCode]],[1]sheet1!$1:$1048576,6,FALSE)</f>
        <v>ABHV</v>
      </c>
      <c r="E220" s="54" t="str">
        <f>VLOOKUP(Table_for_new_list_price[[#This Row],[ItemCode]],[1]sheet1!$1:$1048576,7,FALSE)</f>
        <v>BRASS AB DZR</v>
      </c>
      <c r="F220" s="54" t="str">
        <f>VLOOKUP(Table_for_new_list_price[[#This Row],[ItemCode]],[1]sheet1!$1:$1048576,13,FALSE)</f>
        <v>2.10</v>
      </c>
      <c r="G220" s="55" t="str">
        <f>VLOOKUP(Table_for_new_list_price[[#This Row],[ItemCode]],[1]sheet1!$1:$1048576,12,FALSE)</f>
        <v>15</v>
      </c>
      <c r="H220" s="101">
        <f>VLOOKUP(Table_for_new_list_price[[#This Row],[ItemCode]],[1]sheet1!$1:$1048576,8,FALSE)</f>
        <v>153.63999999999999</v>
      </c>
      <c r="I220" s="51">
        <f>VLOOKUP(Table_for_new_list_price[[#This Row],[Product Line]],'EDA SHEET'!$C$10:$D$57,2,FALSE)</f>
        <v>0.34699999999999998</v>
      </c>
      <c r="J220" s="53">
        <f t="shared" si="3"/>
        <v>53.313079999999992</v>
      </c>
      <c r="K220" s="1" t="str">
        <f>VLOOKUP(Table_for_new_list_price[[#This Row],[ItemCode]],[1]sheet1!$1:$1048576,11,FALSE)</f>
        <v>China</v>
      </c>
    </row>
    <row r="221" spans="1:11" hidden="1" x14ac:dyDescent="0.3">
      <c r="A221" t="s">
        <v>1622</v>
      </c>
      <c r="B221" t="str">
        <f>VLOOKUP(Table_for_new_list_price[[#This Row],[ItemCode]],[1]sheet1!$1:$1048576,4,FALSE)</f>
        <v>AB DZR TWIN PURGE 150P</v>
      </c>
      <c r="C221" t="str">
        <f>VLOOKUP(Table_for_new_list_price[[#This Row],[ItemCode]],[1]sheet1!$1:$1048576,5,FALSE)</f>
        <v>670779728568</v>
      </c>
      <c r="D221" t="str">
        <f>VLOOKUP(Table_for_new_list_price[[#This Row],[ItemCode]],[1]sheet1!$1:$1048576,6,FALSE)</f>
        <v>ABHV</v>
      </c>
      <c r="E221" s="54" t="str">
        <f>VLOOKUP(Table_for_new_list_price[[#This Row],[ItemCode]],[1]sheet1!$1:$1048576,7,FALSE)</f>
        <v>BRASS AB DZR</v>
      </c>
      <c r="F221" s="54" t="str">
        <f>VLOOKUP(Table_for_new_list_price[[#This Row],[ItemCode]],[1]sheet1!$1:$1048576,13,FALSE)</f>
        <v>3.97</v>
      </c>
      <c r="G221" s="55" t="str">
        <f>VLOOKUP(Table_for_new_list_price[[#This Row],[ItemCode]],[1]sheet1!$1:$1048576,12,FALSE)</f>
        <v>10</v>
      </c>
      <c r="H221" s="101">
        <f>VLOOKUP(Table_for_new_list_price[[#This Row],[ItemCode]],[1]sheet1!$1:$1048576,8,FALSE)</f>
        <v>240.54</v>
      </c>
      <c r="I221" s="51">
        <f>VLOOKUP(Table_for_new_list_price[[#This Row],[Product Line]],'EDA SHEET'!$C$10:$D$57,2,FALSE)</f>
        <v>0.34699999999999998</v>
      </c>
      <c r="J221" s="53">
        <f t="shared" si="3"/>
        <v>83.467379999999991</v>
      </c>
      <c r="K221" s="1" t="str">
        <f>VLOOKUP(Table_for_new_list_price[[#This Row],[ItemCode]],[1]sheet1!$1:$1048576,11,FALSE)</f>
        <v>China</v>
      </c>
    </row>
    <row r="222" spans="1:11" hidden="1" x14ac:dyDescent="0.3">
      <c r="A222" t="s">
        <v>1623</v>
      </c>
      <c r="B222" t="str">
        <f>VLOOKUP(Table_for_new_list_price[[#This Row],[ItemCode]],[1]sheet1!$1:$1048576,4,FALSE)</f>
        <v>AB DZR TWIN PURGE 125P</v>
      </c>
      <c r="C222" t="str">
        <f>VLOOKUP(Table_for_new_list_price[[#This Row],[ItemCode]],[1]sheet1!$1:$1048576,5,FALSE)</f>
        <v>670779726816</v>
      </c>
      <c r="D222" t="str">
        <f>VLOOKUP(Table_for_new_list_price[[#This Row],[ItemCode]],[1]sheet1!$1:$1048576,6,FALSE)</f>
        <v>ABHV</v>
      </c>
      <c r="E222" s="54" t="str">
        <f>VLOOKUP(Table_for_new_list_price[[#This Row],[ItemCode]],[1]sheet1!$1:$1048576,7,FALSE)</f>
        <v>BRASS AB DZR</v>
      </c>
      <c r="F222" s="54" t="str">
        <f>VLOOKUP(Table_for_new_list_price[[#This Row],[ItemCode]],[1]sheet1!$1:$1048576,13,FALSE)</f>
        <v>2.77</v>
      </c>
      <c r="G222" s="55" t="str">
        <f>VLOOKUP(Table_for_new_list_price[[#This Row],[ItemCode]],[1]sheet1!$1:$1048576,12,FALSE)</f>
        <v>12</v>
      </c>
      <c r="H222" s="101">
        <f>VLOOKUP(Table_for_new_list_price[[#This Row],[ItemCode]],[1]sheet1!$1:$1048576,8,FALSE)</f>
        <v>207.66</v>
      </c>
      <c r="I222" s="51">
        <f>VLOOKUP(Table_for_new_list_price[[#This Row],[Product Line]],'EDA SHEET'!$C$10:$D$57,2,FALSE)</f>
        <v>0.34699999999999998</v>
      </c>
      <c r="J222" s="53">
        <f t="shared" si="3"/>
        <v>72.058019999999999</v>
      </c>
      <c r="K222" s="1" t="str">
        <f>VLOOKUP(Table_for_new_list_price[[#This Row],[ItemCode]],[1]sheet1!$1:$1048576,11,FALSE)</f>
        <v>China</v>
      </c>
    </row>
    <row r="223" spans="1:11" hidden="1" x14ac:dyDescent="0.3">
      <c r="A223" t="s">
        <v>1624</v>
      </c>
      <c r="B223" t="str">
        <f>VLOOKUP(Table_for_new_list_price[[#This Row],[ItemCode]],[1]sheet1!$1:$1048576,4,FALSE)</f>
        <v>AB DZR TWIN PURGE 075P</v>
      </c>
      <c r="C223" t="str">
        <f>VLOOKUP(Table_for_new_list_price[[#This Row],[ItemCode]],[1]sheet1!$1:$1048576,5,FALSE)</f>
        <v>670779726793</v>
      </c>
      <c r="D223" t="str">
        <f>VLOOKUP(Table_for_new_list_price[[#This Row],[ItemCode]],[1]sheet1!$1:$1048576,6,FALSE)</f>
        <v>ABHV</v>
      </c>
      <c r="E223" s="54" t="str">
        <f>VLOOKUP(Table_for_new_list_price[[#This Row],[ItemCode]],[1]sheet1!$1:$1048576,7,FALSE)</f>
        <v>BRASS AB DZR</v>
      </c>
      <c r="F223" s="54" t="str">
        <f>VLOOKUP(Table_for_new_list_price[[#This Row],[ItemCode]],[1]sheet1!$1:$1048576,13,FALSE)</f>
        <v>1.65</v>
      </c>
      <c r="G223" s="55" t="str">
        <f>VLOOKUP(Table_for_new_list_price[[#This Row],[ItemCode]],[1]sheet1!$1:$1048576,12,FALSE)</f>
        <v>20</v>
      </c>
      <c r="H223" s="101">
        <f>VLOOKUP(Table_for_new_list_price[[#This Row],[ItemCode]],[1]sheet1!$1:$1048576,8,FALSE)</f>
        <v>118.32</v>
      </c>
      <c r="I223" s="51">
        <f>VLOOKUP(Table_for_new_list_price[[#This Row],[Product Line]],'EDA SHEET'!$C$10:$D$57,2,FALSE)</f>
        <v>0.34699999999999998</v>
      </c>
      <c r="J223" s="53">
        <f t="shared" si="3"/>
        <v>41.057039999999994</v>
      </c>
      <c r="K223" s="1" t="str">
        <f>VLOOKUP(Table_for_new_list_price[[#This Row],[ItemCode]],[1]sheet1!$1:$1048576,11,FALSE)</f>
        <v>China</v>
      </c>
    </row>
    <row r="224" spans="1:11" hidden="1" x14ac:dyDescent="0.3">
      <c r="A224" t="s">
        <v>1625</v>
      </c>
      <c r="B224" t="str">
        <f>VLOOKUP(Table_for_new_list_price[[#This Row],[ItemCode]],[1]sheet1!$1:$1048576,4,FALSE)</f>
        <v>AB DZR TWIN PURGE 100S</v>
      </c>
      <c r="C224" t="str">
        <f>VLOOKUP(Table_for_new_list_price[[#This Row],[ItemCode]],[1]sheet1!$1:$1048576,5,FALSE)</f>
        <v>670779726830</v>
      </c>
      <c r="D224" t="str">
        <f>VLOOKUP(Table_for_new_list_price[[#This Row],[ItemCode]],[1]sheet1!$1:$1048576,6,FALSE)</f>
        <v>ABHV</v>
      </c>
      <c r="E224" s="54" t="str">
        <f>VLOOKUP(Table_for_new_list_price[[#This Row],[ItemCode]],[1]sheet1!$1:$1048576,7,FALSE)</f>
        <v>BRASS AB DZR</v>
      </c>
      <c r="F224" s="54" t="str">
        <f>VLOOKUP(Table_for_new_list_price[[#This Row],[ItemCode]],[1]sheet1!$1:$1048576,13,FALSE)</f>
        <v>2.12</v>
      </c>
      <c r="G224" s="55" t="str">
        <f>VLOOKUP(Table_for_new_list_price[[#This Row],[ItemCode]],[1]sheet1!$1:$1048576,12,FALSE)</f>
        <v>20</v>
      </c>
      <c r="H224" s="101">
        <f>VLOOKUP(Table_for_new_list_price[[#This Row],[ItemCode]],[1]sheet1!$1:$1048576,8,FALSE)</f>
        <v>149.22</v>
      </c>
      <c r="I224" s="51">
        <f>VLOOKUP(Table_for_new_list_price[[#This Row],[Product Line]],'EDA SHEET'!$C$10:$D$57,2,FALSE)</f>
        <v>0.34699999999999998</v>
      </c>
      <c r="J224" s="53">
        <f t="shared" si="3"/>
        <v>51.779339999999998</v>
      </c>
      <c r="K224" s="1" t="str">
        <f>VLOOKUP(Table_for_new_list_price[[#This Row],[ItemCode]],[1]sheet1!$1:$1048576,11,FALSE)</f>
        <v>China</v>
      </c>
    </row>
    <row r="225" spans="1:11" hidden="1" x14ac:dyDescent="0.3">
      <c r="A225" t="s">
        <v>1626</v>
      </c>
      <c r="B225" t="str">
        <f>VLOOKUP(Table_for_new_list_price[[#This Row],[ItemCode]],[1]sheet1!$1:$1048576,4,FALSE)</f>
        <v>AB DZR TWIN PURGE 150S</v>
      </c>
      <c r="C225" t="str">
        <f>VLOOKUP(Table_for_new_list_price[[#This Row],[ItemCode]],[1]sheet1!$1:$1048576,5,FALSE)</f>
        <v>670779728575</v>
      </c>
      <c r="D225" t="str">
        <f>VLOOKUP(Table_for_new_list_price[[#This Row],[ItemCode]],[1]sheet1!$1:$1048576,6,FALSE)</f>
        <v>ABHV</v>
      </c>
      <c r="E225" s="54" t="str">
        <f>VLOOKUP(Table_for_new_list_price[[#This Row],[ItemCode]],[1]sheet1!$1:$1048576,7,FALSE)</f>
        <v>BRASS AB DZR</v>
      </c>
      <c r="F225" s="54" t="str">
        <f>VLOOKUP(Table_for_new_list_price[[#This Row],[ItemCode]],[1]sheet1!$1:$1048576,13,FALSE)</f>
        <v>3.87</v>
      </c>
      <c r="G225" s="55" t="str">
        <f>VLOOKUP(Table_for_new_list_price[[#This Row],[ItemCode]],[1]sheet1!$1:$1048576,12,FALSE)</f>
        <v>10</v>
      </c>
      <c r="H225" s="101">
        <f>VLOOKUP(Table_for_new_list_price[[#This Row],[ItemCode]],[1]sheet1!$1:$1048576,8,FALSE)</f>
        <v>217.04</v>
      </c>
      <c r="I225" s="51">
        <f>VLOOKUP(Table_for_new_list_price[[#This Row],[Product Line]],'EDA SHEET'!$C$10:$D$57,2,FALSE)</f>
        <v>0.34699999999999998</v>
      </c>
      <c r="J225" s="53">
        <f t="shared" si="3"/>
        <v>75.312879999999993</v>
      </c>
      <c r="K225" s="1" t="str">
        <f>VLOOKUP(Table_for_new_list_price[[#This Row],[ItemCode]],[1]sheet1!$1:$1048576,11,FALSE)</f>
        <v>China</v>
      </c>
    </row>
    <row r="226" spans="1:11" hidden="1" x14ac:dyDescent="0.3">
      <c r="A226" t="s">
        <v>1627</v>
      </c>
      <c r="B226" t="str">
        <f>VLOOKUP(Table_for_new_list_price[[#This Row],[ItemCode]],[1]sheet1!$1:$1048576,4,FALSE)</f>
        <v>AB DZR TWIN PURGE 125S</v>
      </c>
      <c r="C226" t="str">
        <f>VLOOKUP(Table_for_new_list_price[[#This Row],[ItemCode]],[1]sheet1!$1:$1048576,5,FALSE)</f>
        <v>670779726847</v>
      </c>
      <c r="D226" t="str">
        <f>VLOOKUP(Table_for_new_list_price[[#This Row],[ItemCode]],[1]sheet1!$1:$1048576,6,FALSE)</f>
        <v>ABHV</v>
      </c>
      <c r="E226" s="54" t="str">
        <f>VLOOKUP(Table_for_new_list_price[[#This Row],[ItemCode]],[1]sheet1!$1:$1048576,7,FALSE)</f>
        <v>BRASS AB DZR</v>
      </c>
      <c r="F226" s="54" t="str">
        <f>VLOOKUP(Table_for_new_list_price[[#This Row],[ItemCode]],[1]sheet1!$1:$1048576,13,FALSE)</f>
        <v>2.69</v>
      </c>
      <c r="G226" s="55" t="str">
        <f>VLOOKUP(Table_for_new_list_price[[#This Row],[ItemCode]],[1]sheet1!$1:$1048576,12,FALSE)</f>
        <v>12</v>
      </c>
      <c r="H226" s="101">
        <f>VLOOKUP(Table_for_new_list_price[[#This Row],[ItemCode]],[1]sheet1!$1:$1048576,8,FALSE)</f>
        <v>199.74</v>
      </c>
      <c r="I226" s="51">
        <f>VLOOKUP(Table_for_new_list_price[[#This Row],[Product Line]],'EDA SHEET'!$C$10:$D$57,2,FALSE)</f>
        <v>0.34699999999999998</v>
      </c>
      <c r="J226" s="53">
        <f t="shared" si="3"/>
        <v>69.309780000000003</v>
      </c>
      <c r="K226" s="1" t="str">
        <f>VLOOKUP(Table_for_new_list_price[[#This Row],[ItemCode]],[1]sheet1!$1:$1048576,11,FALSE)</f>
        <v>China</v>
      </c>
    </row>
    <row r="227" spans="1:11" hidden="1" x14ac:dyDescent="0.3">
      <c r="A227" t="s">
        <v>1628</v>
      </c>
      <c r="B227" t="str">
        <f>VLOOKUP(Table_for_new_list_price[[#This Row],[ItemCode]],[1]sheet1!$1:$1048576,4,FALSE)</f>
        <v>AB DZR TWIN PURGE 075S</v>
      </c>
      <c r="C227" t="str">
        <f>VLOOKUP(Table_for_new_list_price[[#This Row],[ItemCode]],[1]sheet1!$1:$1048576,5,FALSE)</f>
        <v>670779726823</v>
      </c>
      <c r="D227" t="str">
        <f>VLOOKUP(Table_for_new_list_price[[#This Row],[ItemCode]],[1]sheet1!$1:$1048576,6,FALSE)</f>
        <v>ABHV</v>
      </c>
      <c r="E227" s="54" t="str">
        <f>VLOOKUP(Table_for_new_list_price[[#This Row],[ItemCode]],[1]sheet1!$1:$1048576,7,FALSE)</f>
        <v>BRASS AB DZR</v>
      </c>
      <c r="F227" s="54" t="str">
        <f>VLOOKUP(Table_for_new_list_price[[#This Row],[ItemCode]],[1]sheet1!$1:$1048576,13,FALSE)</f>
        <v>1.59</v>
      </c>
      <c r="G227" s="55" t="str">
        <f>VLOOKUP(Table_for_new_list_price[[#This Row],[ItemCode]],[1]sheet1!$1:$1048576,12,FALSE)</f>
        <v>24</v>
      </c>
      <c r="H227" s="101">
        <f>VLOOKUP(Table_for_new_list_price[[#This Row],[ItemCode]],[1]sheet1!$1:$1048576,8,FALSE)</f>
        <v>114.15</v>
      </c>
      <c r="I227" s="51">
        <f>VLOOKUP(Table_for_new_list_price[[#This Row],[Product Line]],'EDA SHEET'!$C$10:$D$57,2,FALSE)</f>
        <v>0.34699999999999998</v>
      </c>
      <c r="J227" s="53">
        <f t="shared" si="3"/>
        <v>39.610050000000001</v>
      </c>
      <c r="K227" s="1" t="str">
        <f>VLOOKUP(Table_for_new_list_price[[#This Row],[ItemCode]],[1]sheet1!$1:$1048576,11,FALSE)</f>
        <v>China</v>
      </c>
    </row>
    <row r="228" spans="1:11" hidden="1" x14ac:dyDescent="0.3">
      <c r="A228" t="s">
        <v>1629</v>
      </c>
      <c r="B228" t="str">
        <f>VLOOKUP(Table_for_new_list_price[[#This Row],[ItemCode]],[1]sheet1!$1:$1048576,4,FALSE)</f>
        <v>AB DZR TEE DRAIN 100E</v>
      </c>
      <c r="C228" t="str">
        <f>VLOOKUP(Table_for_new_list_price[[#This Row],[ItemCode]],[1]sheet1!$1:$1048576,5,FALSE)</f>
        <v>670779726977</v>
      </c>
      <c r="D228" t="str">
        <f>VLOOKUP(Table_for_new_list_price[[#This Row],[ItemCode]],[1]sheet1!$1:$1048576,6,FALSE)</f>
        <v>ABHV</v>
      </c>
      <c r="E228" s="54" t="str">
        <f>VLOOKUP(Table_for_new_list_price[[#This Row],[ItemCode]],[1]sheet1!$1:$1048576,7,FALSE)</f>
        <v>BRASS AB DZR</v>
      </c>
      <c r="F228" s="54" t="str">
        <f>VLOOKUP(Table_for_new_list_price[[#This Row],[ItemCode]],[1]sheet1!$1:$1048576,13,FALSE)</f>
        <v>0.78</v>
      </c>
      <c r="G228" s="55" t="str">
        <f>VLOOKUP(Table_for_new_list_price[[#This Row],[ItemCode]],[1]sheet1!$1:$1048576,12,FALSE)</f>
        <v>45</v>
      </c>
      <c r="H228" s="101">
        <f>VLOOKUP(Table_for_new_list_price[[#This Row],[ItemCode]],[1]sheet1!$1:$1048576,8,FALSE)</f>
        <v>47.42</v>
      </c>
      <c r="I228" s="51">
        <f>VLOOKUP(Table_for_new_list_price[[#This Row],[Product Line]],'EDA SHEET'!$C$10:$D$57,2,FALSE)</f>
        <v>0.34699999999999998</v>
      </c>
      <c r="J228" s="53">
        <f t="shared" si="3"/>
        <v>16.454740000000001</v>
      </c>
      <c r="K228" s="1" t="str">
        <f>VLOOKUP(Table_for_new_list_price[[#This Row],[ItemCode]],[1]sheet1!$1:$1048576,11,FALSE)</f>
        <v>China</v>
      </c>
    </row>
    <row r="229" spans="1:11" hidden="1" x14ac:dyDescent="0.3">
      <c r="A229" t="s">
        <v>1630</v>
      </c>
      <c r="B229" t="str">
        <f>VLOOKUP(Table_for_new_list_price[[#This Row],[ItemCode]],[1]sheet1!$1:$1048576,4,FALSE)</f>
        <v>AB DZR TEE DRAIN 125E</v>
      </c>
      <c r="C229" t="str">
        <f>VLOOKUP(Table_for_new_list_price[[#This Row],[ItemCode]],[1]sheet1!$1:$1048576,5,FALSE)</f>
        <v>670779726984</v>
      </c>
      <c r="D229" t="str">
        <f>VLOOKUP(Table_for_new_list_price[[#This Row],[ItemCode]],[1]sheet1!$1:$1048576,6,FALSE)</f>
        <v>ABHV</v>
      </c>
      <c r="E229" s="54" t="str">
        <f>VLOOKUP(Table_for_new_list_price[[#This Row],[ItemCode]],[1]sheet1!$1:$1048576,7,FALSE)</f>
        <v>BRASS AB DZR</v>
      </c>
      <c r="F229" s="54" t="str">
        <f>VLOOKUP(Table_for_new_list_price[[#This Row],[ItemCode]],[1]sheet1!$1:$1048576,13,FALSE)</f>
        <v>0.90</v>
      </c>
      <c r="G229" s="55" t="str">
        <f>VLOOKUP(Table_for_new_list_price[[#This Row],[ItemCode]],[1]sheet1!$1:$1048576,12,FALSE)</f>
        <v>30</v>
      </c>
      <c r="H229" s="101">
        <f>VLOOKUP(Table_for_new_list_price[[#This Row],[ItemCode]],[1]sheet1!$1:$1048576,8,FALSE)</f>
        <v>66.06</v>
      </c>
      <c r="I229" s="51">
        <f>VLOOKUP(Table_for_new_list_price[[#This Row],[Product Line]],'EDA SHEET'!$C$10:$D$57,2,FALSE)</f>
        <v>0.34699999999999998</v>
      </c>
      <c r="J229" s="53">
        <f t="shared" si="3"/>
        <v>22.922819999999998</v>
      </c>
      <c r="K229" s="1" t="str">
        <f>VLOOKUP(Table_for_new_list_price[[#This Row],[ItemCode]],[1]sheet1!$1:$1048576,11,FALSE)</f>
        <v>China</v>
      </c>
    </row>
    <row r="230" spans="1:11" hidden="1" x14ac:dyDescent="0.3">
      <c r="A230" t="s">
        <v>1631</v>
      </c>
      <c r="B230" t="str">
        <f>VLOOKUP(Table_for_new_list_price[[#This Row],[ItemCode]],[1]sheet1!$1:$1048576,4,FALSE)</f>
        <v>AB DZR TEE DRAIN 050E</v>
      </c>
      <c r="C230" t="str">
        <f>VLOOKUP(Table_for_new_list_price[[#This Row],[ItemCode]],[1]sheet1!$1:$1048576,5,FALSE)</f>
        <v>670779726953</v>
      </c>
      <c r="D230" t="str">
        <f>VLOOKUP(Table_for_new_list_price[[#This Row],[ItemCode]],[1]sheet1!$1:$1048576,6,FALSE)</f>
        <v>ABHV</v>
      </c>
      <c r="E230" s="54" t="str">
        <f>VLOOKUP(Table_for_new_list_price[[#This Row],[ItemCode]],[1]sheet1!$1:$1048576,7,FALSE)</f>
        <v>BRASS AB DZR</v>
      </c>
      <c r="F230" s="54" t="str">
        <f>VLOOKUP(Table_for_new_list_price[[#This Row],[ItemCode]],[1]sheet1!$1:$1048576,13,FALSE)</f>
        <v>0.50</v>
      </c>
      <c r="G230" s="55" t="str">
        <f>VLOOKUP(Table_for_new_list_price[[#This Row],[ItemCode]],[1]sheet1!$1:$1048576,12,FALSE)</f>
        <v>80</v>
      </c>
      <c r="H230" s="101">
        <f>VLOOKUP(Table_for_new_list_price[[#This Row],[ItemCode]],[1]sheet1!$1:$1048576,8,FALSE)</f>
        <v>29.66</v>
      </c>
      <c r="I230" s="51">
        <f>VLOOKUP(Table_for_new_list_price[[#This Row],[Product Line]],'EDA SHEET'!$C$10:$D$57,2,FALSE)</f>
        <v>0.34699999999999998</v>
      </c>
      <c r="J230" s="53">
        <f t="shared" si="3"/>
        <v>10.292019999999999</v>
      </c>
      <c r="K230" s="1" t="str">
        <f>VLOOKUP(Table_for_new_list_price[[#This Row],[ItemCode]],[1]sheet1!$1:$1048576,11,FALSE)</f>
        <v>China</v>
      </c>
    </row>
    <row r="231" spans="1:11" hidden="1" x14ac:dyDescent="0.3">
      <c r="A231" t="s">
        <v>1632</v>
      </c>
      <c r="B231" t="str">
        <f>VLOOKUP(Table_for_new_list_price[[#This Row],[ItemCode]],[1]sheet1!$1:$1048576,4,FALSE)</f>
        <v>AB DZR TEE DRAIN 075E</v>
      </c>
      <c r="C231" t="str">
        <f>VLOOKUP(Table_for_new_list_price[[#This Row],[ItemCode]],[1]sheet1!$1:$1048576,5,FALSE)</f>
        <v>670779726960</v>
      </c>
      <c r="D231" t="str">
        <f>VLOOKUP(Table_for_new_list_price[[#This Row],[ItemCode]],[1]sheet1!$1:$1048576,6,FALSE)</f>
        <v>ABHV</v>
      </c>
      <c r="E231" s="54" t="str">
        <f>VLOOKUP(Table_for_new_list_price[[#This Row],[ItemCode]],[1]sheet1!$1:$1048576,7,FALSE)</f>
        <v>BRASS AB DZR</v>
      </c>
      <c r="F231" s="54" t="str">
        <f>VLOOKUP(Table_for_new_list_price[[#This Row],[ItemCode]],[1]sheet1!$1:$1048576,13,FALSE)</f>
        <v>0.71</v>
      </c>
      <c r="G231" s="55" t="str">
        <f>VLOOKUP(Table_for_new_list_price[[#This Row],[ItemCode]],[1]sheet1!$1:$1048576,12,FALSE)</f>
        <v>60</v>
      </c>
      <c r="H231" s="101">
        <f>VLOOKUP(Table_for_new_list_price[[#This Row],[ItemCode]],[1]sheet1!$1:$1048576,8,FALSE)</f>
        <v>35.9</v>
      </c>
      <c r="I231" s="51">
        <f>VLOOKUP(Table_for_new_list_price[[#This Row],[Product Line]],'EDA SHEET'!$C$10:$D$57,2,FALSE)</f>
        <v>0.34699999999999998</v>
      </c>
      <c r="J231" s="53">
        <f t="shared" si="3"/>
        <v>12.457299999999998</v>
      </c>
      <c r="K231" s="1" t="str">
        <f>VLOOKUP(Table_for_new_list_price[[#This Row],[ItemCode]],[1]sheet1!$1:$1048576,11,FALSE)</f>
        <v>China</v>
      </c>
    </row>
    <row r="232" spans="1:11" hidden="1" x14ac:dyDescent="0.3">
      <c r="A232" t="s">
        <v>1633</v>
      </c>
      <c r="B232" t="str">
        <f>VLOOKUP(Table_for_new_list_price[[#This Row],[ItemCode]],[1]sheet1!$1:$1048576,4,FALSE)</f>
        <v>AB DZR TEE DRAIN 100P</v>
      </c>
      <c r="C232" t="str">
        <f>VLOOKUP(Table_for_new_list_price[[#This Row],[ItemCode]],[1]sheet1!$1:$1048576,5,FALSE)</f>
        <v>670779726892</v>
      </c>
      <c r="D232" t="str">
        <f>VLOOKUP(Table_for_new_list_price[[#This Row],[ItemCode]],[1]sheet1!$1:$1048576,6,FALSE)</f>
        <v>ABHV</v>
      </c>
      <c r="E232" s="54" t="str">
        <f>VLOOKUP(Table_for_new_list_price[[#This Row],[ItemCode]],[1]sheet1!$1:$1048576,7,FALSE)</f>
        <v>BRASS AB DZR</v>
      </c>
      <c r="F232" s="54" t="str">
        <f>VLOOKUP(Table_for_new_list_price[[#This Row],[ItemCode]],[1]sheet1!$1:$1048576,13,FALSE)</f>
        <v>0.78</v>
      </c>
      <c r="G232" s="55" t="str">
        <f>VLOOKUP(Table_for_new_list_price[[#This Row],[ItemCode]],[1]sheet1!$1:$1048576,12,FALSE)</f>
        <v>50</v>
      </c>
      <c r="H232" s="101">
        <f>VLOOKUP(Table_for_new_list_price[[#This Row],[ItemCode]],[1]sheet1!$1:$1048576,8,FALSE)</f>
        <v>47.83</v>
      </c>
      <c r="I232" s="51">
        <f>VLOOKUP(Table_for_new_list_price[[#This Row],[Product Line]],'EDA SHEET'!$C$10:$D$57,2,FALSE)</f>
        <v>0.34699999999999998</v>
      </c>
      <c r="J232" s="53">
        <f t="shared" si="3"/>
        <v>16.597009999999997</v>
      </c>
      <c r="K232" s="1" t="str">
        <f>VLOOKUP(Table_for_new_list_price[[#This Row],[ItemCode]],[1]sheet1!$1:$1048576,11,FALSE)</f>
        <v>China</v>
      </c>
    </row>
    <row r="233" spans="1:11" hidden="1" x14ac:dyDescent="0.3">
      <c r="A233" t="s">
        <v>1634</v>
      </c>
      <c r="B233" t="str">
        <f>VLOOKUP(Table_for_new_list_price[[#This Row],[ItemCode]],[1]sheet1!$1:$1048576,4,FALSE)</f>
        <v>AB DZR TEE DRAIN 150P</v>
      </c>
      <c r="C233" t="str">
        <f>VLOOKUP(Table_for_new_list_price[[#This Row],[ItemCode]],[1]sheet1!$1:$1048576,5,FALSE)</f>
        <v>670779728582</v>
      </c>
      <c r="D233" t="str">
        <f>VLOOKUP(Table_for_new_list_price[[#This Row],[ItemCode]],[1]sheet1!$1:$1048576,6,FALSE)</f>
        <v>ABHV</v>
      </c>
      <c r="E233" s="54" t="str">
        <f>VLOOKUP(Table_for_new_list_price[[#This Row],[ItemCode]],[1]sheet1!$1:$1048576,7,FALSE)</f>
        <v>BRASS AB DZR</v>
      </c>
      <c r="F233" s="54" t="str">
        <f>VLOOKUP(Table_for_new_list_price[[#This Row],[ItemCode]],[1]sheet1!$1:$1048576,13,FALSE)</f>
        <v>1.13</v>
      </c>
      <c r="G233" s="55">
        <f>VLOOKUP(Table_for_new_list_price[[#This Row],[ItemCode]],[1]sheet1!$1:$1048576,12,FALSE)</f>
        <v>0</v>
      </c>
      <c r="H233" s="101">
        <f>VLOOKUP(Table_for_new_list_price[[#This Row],[ItemCode]],[1]sheet1!$1:$1048576,8,FALSE)</f>
        <v>71.31</v>
      </c>
      <c r="I233" s="51">
        <f>VLOOKUP(Table_for_new_list_price[[#This Row],[Product Line]],'EDA SHEET'!$C$10:$D$57,2,FALSE)</f>
        <v>0.34699999999999998</v>
      </c>
      <c r="J233" s="53">
        <f t="shared" si="3"/>
        <v>24.74457</v>
      </c>
      <c r="K233" s="1" t="str">
        <f>VLOOKUP(Table_for_new_list_price[[#This Row],[ItemCode]],[1]sheet1!$1:$1048576,11,FALSE)</f>
        <v>China</v>
      </c>
    </row>
    <row r="234" spans="1:11" hidden="1" x14ac:dyDescent="0.3">
      <c r="A234" t="s">
        <v>1635</v>
      </c>
      <c r="B234" t="str">
        <f>VLOOKUP(Table_for_new_list_price[[#This Row],[ItemCode]],[1]sheet1!$1:$1048576,4,FALSE)</f>
        <v>AB DZR TEE DRAIN 125P</v>
      </c>
      <c r="C234" t="str">
        <f>VLOOKUP(Table_for_new_list_price[[#This Row],[ItemCode]],[1]sheet1!$1:$1048576,5,FALSE)</f>
        <v>670779726908</v>
      </c>
      <c r="D234" t="str">
        <f>VLOOKUP(Table_for_new_list_price[[#This Row],[ItemCode]],[1]sheet1!$1:$1048576,6,FALSE)</f>
        <v>ABHV</v>
      </c>
      <c r="E234" s="54" t="str">
        <f>VLOOKUP(Table_for_new_list_price[[#This Row],[ItemCode]],[1]sheet1!$1:$1048576,7,FALSE)</f>
        <v>BRASS AB DZR</v>
      </c>
      <c r="F234" s="54" t="str">
        <f>VLOOKUP(Table_for_new_list_price[[#This Row],[ItemCode]],[1]sheet1!$1:$1048576,13,FALSE)</f>
        <v>0.90</v>
      </c>
      <c r="G234" s="55" t="str">
        <f>VLOOKUP(Table_for_new_list_price[[#This Row],[ItemCode]],[1]sheet1!$1:$1048576,12,FALSE)</f>
        <v>40</v>
      </c>
      <c r="H234" s="101">
        <f>VLOOKUP(Table_for_new_list_price[[#This Row],[ItemCode]],[1]sheet1!$1:$1048576,8,FALSE)</f>
        <v>54.67</v>
      </c>
      <c r="I234" s="51">
        <f>VLOOKUP(Table_for_new_list_price[[#This Row],[Product Line]],'EDA SHEET'!$C$10:$D$57,2,FALSE)</f>
        <v>0.34699999999999998</v>
      </c>
      <c r="J234" s="53">
        <f t="shared" si="3"/>
        <v>18.970489999999998</v>
      </c>
      <c r="K234" s="1" t="str">
        <f>VLOOKUP(Table_for_new_list_price[[#This Row],[ItemCode]],[1]sheet1!$1:$1048576,11,FALSE)</f>
        <v>China</v>
      </c>
    </row>
    <row r="235" spans="1:11" hidden="1" x14ac:dyDescent="0.3">
      <c r="A235" t="s">
        <v>1636</v>
      </c>
      <c r="B235" t="str">
        <f>VLOOKUP(Table_for_new_list_price[[#This Row],[ItemCode]],[1]sheet1!$1:$1048576,4,FALSE)</f>
        <v>AB DZR TEE DRAIN 050P</v>
      </c>
      <c r="C235" t="str">
        <f>VLOOKUP(Table_for_new_list_price[[#This Row],[ItemCode]],[1]sheet1!$1:$1048576,5,FALSE)</f>
        <v>670779726878</v>
      </c>
      <c r="D235" t="str">
        <f>VLOOKUP(Table_for_new_list_price[[#This Row],[ItemCode]],[1]sheet1!$1:$1048576,6,FALSE)</f>
        <v>ABHV</v>
      </c>
      <c r="E235" s="54" t="str">
        <f>VLOOKUP(Table_for_new_list_price[[#This Row],[ItemCode]],[1]sheet1!$1:$1048576,7,FALSE)</f>
        <v>BRASS AB DZR</v>
      </c>
      <c r="F235" s="54" t="str">
        <f>VLOOKUP(Table_for_new_list_price[[#This Row],[ItemCode]],[1]sheet1!$1:$1048576,13,FALSE)</f>
        <v>0.50</v>
      </c>
      <c r="G235" s="55" t="str">
        <f>VLOOKUP(Table_for_new_list_price[[#This Row],[ItemCode]],[1]sheet1!$1:$1048576,12,FALSE)</f>
        <v>60</v>
      </c>
      <c r="H235" s="101">
        <f>VLOOKUP(Table_for_new_list_price[[#This Row],[ItemCode]],[1]sheet1!$1:$1048576,8,FALSE)</f>
        <v>31.19</v>
      </c>
      <c r="I235" s="51">
        <f>VLOOKUP(Table_for_new_list_price[[#This Row],[Product Line]],'EDA SHEET'!$C$10:$D$57,2,FALSE)</f>
        <v>0.34699999999999998</v>
      </c>
      <c r="J235" s="53">
        <f t="shared" si="3"/>
        <v>10.822929999999999</v>
      </c>
      <c r="K235" s="1" t="str">
        <f>VLOOKUP(Table_for_new_list_price[[#This Row],[ItemCode]],[1]sheet1!$1:$1048576,11,FALSE)</f>
        <v>China</v>
      </c>
    </row>
    <row r="236" spans="1:11" hidden="1" x14ac:dyDescent="0.3">
      <c r="A236" t="s">
        <v>1637</v>
      </c>
      <c r="B236" t="str">
        <f>VLOOKUP(Table_for_new_list_price[[#This Row],[ItemCode]],[1]sheet1!$1:$1048576,4,FALSE)</f>
        <v>AB DZR TEE DRAIN 200P</v>
      </c>
      <c r="C236" t="str">
        <f>VLOOKUP(Table_for_new_list_price[[#This Row],[ItemCode]],[1]sheet1!$1:$1048576,5,FALSE)</f>
        <v>670779728612</v>
      </c>
      <c r="D236" t="str">
        <f>VLOOKUP(Table_for_new_list_price[[#This Row],[ItemCode]],[1]sheet1!$1:$1048576,6,FALSE)</f>
        <v>ABHV</v>
      </c>
      <c r="E236" s="54" t="str">
        <f>VLOOKUP(Table_for_new_list_price[[#This Row],[ItemCode]],[1]sheet1!$1:$1048576,7,FALSE)</f>
        <v>BRASS AB DZR</v>
      </c>
      <c r="F236" s="54" t="str">
        <f>VLOOKUP(Table_for_new_list_price[[#This Row],[ItemCode]],[1]sheet1!$1:$1048576,13,FALSE)</f>
        <v>1.336</v>
      </c>
      <c r="G236" s="55" t="str">
        <f>VLOOKUP(Table_for_new_list_price[[#This Row],[ItemCode]],[1]sheet1!$1:$1048576,12,FALSE)</f>
        <v>20</v>
      </c>
      <c r="H236" s="101">
        <f>VLOOKUP(Table_for_new_list_price[[#This Row],[ItemCode]],[1]sheet1!$1:$1048576,8,FALSE)</f>
        <v>84.06</v>
      </c>
      <c r="I236" s="51">
        <f>VLOOKUP(Table_for_new_list_price[[#This Row],[Product Line]],'EDA SHEET'!$C$10:$D$57,2,FALSE)</f>
        <v>0.34699999999999998</v>
      </c>
      <c r="J236" s="53">
        <f t="shared" si="3"/>
        <v>29.16882</v>
      </c>
      <c r="K236" s="1" t="str">
        <f>VLOOKUP(Table_for_new_list_price[[#This Row],[ItemCode]],[1]sheet1!$1:$1048576,11,FALSE)</f>
        <v>China</v>
      </c>
    </row>
    <row r="237" spans="1:11" hidden="1" x14ac:dyDescent="0.3">
      <c r="A237" t="s">
        <v>1638</v>
      </c>
      <c r="B237" t="str">
        <f>VLOOKUP(Table_for_new_list_price[[#This Row],[ItemCode]],[1]sheet1!$1:$1048576,4,FALSE)</f>
        <v>AB DZR TEE DRAIN 075P</v>
      </c>
      <c r="C237" t="str">
        <f>VLOOKUP(Table_for_new_list_price[[#This Row],[ItemCode]],[1]sheet1!$1:$1048576,5,FALSE)</f>
        <v>670779726885</v>
      </c>
      <c r="D237" t="str">
        <f>VLOOKUP(Table_for_new_list_price[[#This Row],[ItemCode]],[1]sheet1!$1:$1048576,6,FALSE)</f>
        <v>ABHV</v>
      </c>
      <c r="E237" s="54" t="str">
        <f>VLOOKUP(Table_for_new_list_price[[#This Row],[ItemCode]],[1]sheet1!$1:$1048576,7,FALSE)</f>
        <v>BRASS AB DZR</v>
      </c>
      <c r="F237" s="54" t="str">
        <f>VLOOKUP(Table_for_new_list_price[[#This Row],[ItemCode]],[1]sheet1!$1:$1048576,13,FALSE)</f>
        <v>0.71</v>
      </c>
      <c r="G237" s="55" t="str">
        <f>VLOOKUP(Table_for_new_list_price[[#This Row],[ItemCode]],[1]sheet1!$1:$1048576,12,FALSE)</f>
        <v>50</v>
      </c>
      <c r="H237" s="101">
        <f>VLOOKUP(Table_for_new_list_price[[#This Row],[ItemCode]],[1]sheet1!$1:$1048576,8,FALSE)</f>
        <v>43.46</v>
      </c>
      <c r="I237" s="51">
        <f>VLOOKUP(Table_for_new_list_price[[#This Row],[Product Line]],'EDA SHEET'!$C$10:$D$57,2,FALSE)</f>
        <v>0.34699999999999998</v>
      </c>
      <c r="J237" s="53">
        <f t="shared" si="3"/>
        <v>15.08062</v>
      </c>
      <c r="K237" s="1" t="str">
        <f>VLOOKUP(Table_for_new_list_price[[#This Row],[ItemCode]],[1]sheet1!$1:$1048576,11,FALSE)</f>
        <v>China</v>
      </c>
    </row>
    <row r="238" spans="1:11" hidden="1" x14ac:dyDescent="0.3">
      <c r="A238" t="s">
        <v>1639</v>
      </c>
      <c r="B238" t="str">
        <f>VLOOKUP(Table_for_new_list_price[[#This Row],[ItemCode]],[1]sheet1!$1:$1048576,4,FALSE)</f>
        <v>AB DZR TEE DRAIN 100S</v>
      </c>
      <c r="C238" t="str">
        <f>VLOOKUP(Table_for_new_list_price[[#This Row],[ItemCode]],[1]sheet1!$1:$1048576,5,FALSE)</f>
        <v>670779726939</v>
      </c>
      <c r="D238" t="str">
        <f>VLOOKUP(Table_for_new_list_price[[#This Row],[ItemCode]],[1]sheet1!$1:$1048576,6,FALSE)</f>
        <v>ABHV</v>
      </c>
      <c r="E238" s="54" t="str">
        <f>VLOOKUP(Table_for_new_list_price[[#This Row],[ItemCode]],[1]sheet1!$1:$1048576,7,FALSE)</f>
        <v>BRASS AB DZR</v>
      </c>
      <c r="F238" s="54" t="str">
        <f>VLOOKUP(Table_for_new_list_price[[#This Row],[ItemCode]],[1]sheet1!$1:$1048576,13,FALSE)</f>
        <v>0.74</v>
      </c>
      <c r="G238" s="55" t="str">
        <f>VLOOKUP(Table_for_new_list_price[[#This Row],[ItemCode]],[1]sheet1!$1:$1048576,12,FALSE)</f>
        <v>10</v>
      </c>
      <c r="H238" s="101">
        <f>VLOOKUP(Table_for_new_list_price[[#This Row],[ItemCode]],[1]sheet1!$1:$1048576,8,FALSE)</f>
        <v>44.4</v>
      </c>
      <c r="I238" s="51">
        <f>VLOOKUP(Table_for_new_list_price[[#This Row],[Product Line]],'EDA SHEET'!$C$10:$D$57,2,FALSE)</f>
        <v>0.34699999999999998</v>
      </c>
      <c r="J238" s="53">
        <f t="shared" si="3"/>
        <v>15.406799999999999</v>
      </c>
      <c r="K238" s="1" t="str">
        <f>VLOOKUP(Table_for_new_list_price[[#This Row],[ItemCode]],[1]sheet1!$1:$1048576,11,FALSE)</f>
        <v>China</v>
      </c>
    </row>
    <row r="239" spans="1:11" hidden="1" x14ac:dyDescent="0.3">
      <c r="A239" t="s">
        <v>1640</v>
      </c>
      <c r="B239" t="str">
        <f>VLOOKUP(Table_for_new_list_price[[#This Row],[ItemCode]],[1]sheet1!$1:$1048576,4,FALSE)</f>
        <v>AB DZR TEE DRAIN 150S</v>
      </c>
      <c r="C239" t="str">
        <f>VLOOKUP(Table_for_new_list_price[[#This Row],[ItemCode]],[1]sheet1!$1:$1048576,5,FALSE)</f>
        <v>670779728599</v>
      </c>
      <c r="D239" t="str">
        <f>VLOOKUP(Table_for_new_list_price[[#This Row],[ItemCode]],[1]sheet1!$1:$1048576,6,FALSE)</f>
        <v>ABHV</v>
      </c>
      <c r="E239" s="54" t="str">
        <f>VLOOKUP(Table_for_new_list_price[[#This Row],[ItemCode]],[1]sheet1!$1:$1048576,7,FALSE)</f>
        <v>BRASS AB DZR</v>
      </c>
      <c r="F239" s="54" t="str">
        <f>VLOOKUP(Table_for_new_list_price[[#This Row],[ItemCode]],[1]sheet1!$1:$1048576,13,FALSE)</f>
        <v>1.01</v>
      </c>
      <c r="G239" s="55">
        <f>VLOOKUP(Table_for_new_list_price[[#This Row],[ItemCode]],[1]sheet1!$1:$1048576,12,FALSE)</f>
        <v>0</v>
      </c>
      <c r="H239" s="101">
        <f>VLOOKUP(Table_for_new_list_price[[#This Row],[ItemCode]],[1]sheet1!$1:$1048576,8,FALSE)</f>
        <v>59.25</v>
      </c>
      <c r="I239" s="51">
        <f>VLOOKUP(Table_for_new_list_price[[#This Row],[Product Line]],'EDA SHEET'!$C$10:$D$57,2,FALSE)</f>
        <v>0.34699999999999998</v>
      </c>
      <c r="J239" s="53">
        <f t="shared" si="3"/>
        <v>20.559749999999998</v>
      </c>
      <c r="K239" s="1" t="str">
        <f>VLOOKUP(Table_for_new_list_price[[#This Row],[ItemCode]],[1]sheet1!$1:$1048576,11,FALSE)</f>
        <v>China</v>
      </c>
    </row>
    <row r="240" spans="1:11" hidden="1" x14ac:dyDescent="0.3">
      <c r="A240" t="s">
        <v>1641</v>
      </c>
      <c r="B240" t="str">
        <f>VLOOKUP(Table_for_new_list_price[[#This Row],[ItemCode]],[1]sheet1!$1:$1048576,4,FALSE)</f>
        <v>AB DZR TEE DRAIN 125S</v>
      </c>
      <c r="C240" t="str">
        <f>VLOOKUP(Table_for_new_list_price[[#This Row],[ItemCode]],[1]sheet1!$1:$1048576,5,FALSE)</f>
        <v>670779726946</v>
      </c>
      <c r="D240" t="str">
        <f>VLOOKUP(Table_for_new_list_price[[#This Row],[ItemCode]],[1]sheet1!$1:$1048576,6,FALSE)</f>
        <v>ABHV</v>
      </c>
      <c r="E240" s="54" t="str">
        <f>VLOOKUP(Table_for_new_list_price[[#This Row],[ItemCode]],[1]sheet1!$1:$1048576,7,FALSE)</f>
        <v>BRASS AB DZR</v>
      </c>
      <c r="F240" s="54" t="str">
        <f>VLOOKUP(Table_for_new_list_price[[#This Row],[ItemCode]],[1]sheet1!$1:$1048576,13,FALSE)</f>
        <v>0.83</v>
      </c>
      <c r="G240" s="55" t="str">
        <f>VLOOKUP(Table_for_new_list_price[[#This Row],[ItemCode]],[1]sheet1!$1:$1048576,12,FALSE)</f>
        <v>10</v>
      </c>
      <c r="H240" s="101">
        <f>VLOOKUP(Table_for_new_list_price[[#This Row],[ItemCode]],[1]sheet1!$1:$1048576,8,FALSE)</f>
        <v>50.01</v>
      </c>
      <c r="I240" s="51">
        <f>VLOOKUP(Table_for_new_list_price[[#This Row],[Product Line]],'EDA SHEET'!$C$10:$D$57,2,FALSE)</f>
        <v>0.34699999999999998</v>
      </c>
      <c r="J240" s="53">
        <f t="shared" si="3"/>
        <v>17.353469999999998</v>
      </c>
      <c r="K240" s="1" t="str">
        <f>VLOOKUP(Table_for_new_list_price[[#This Row],[ItemCode]],[1]sheet1!$1:$1048576,11,FALSE)</f>
        <v>China</v>
      </c>
    </row>
    <row r="241" spans="1:11" hidden="1" x14ac:dyDescent="0.3">
      <c r="A241" t="s">
        <v>1642</v>
      </c>
      <c r="B241" t="str">
        <f>VLOOKUP(Table_for_new_list_price[[#This Row],[ItemCode]],[1]sheet1!$1:$1048576,4,FALSE)</f>
        <v>AB DZR TEE DRAIN 050S</v>
      </c>
      <c r="C241" t="str">
        <f>VLOOKUP(Table_for_new_list_price[[#This Row],[ItemCode]],[1]sheet1!$1:$1048576,5,FALSE)</f>
        <v>670779726915</v>
      </c>
      <c r="D241" t="str">
        <f>VLOOKUP(Table_for_new_list_price[[#This Row],[ItemCode]],[1]sheet1!$1:$1048576,6,FALSE)</f>
        <v>ABHV</v>
      </c>
      <c r="E241" s="54" t="str">
        <f>VLOOKUP(Table_for_new_list_price[[#This Row],[ItemCode]],[1]sheet1!$1:$1048576,7,FALSE)</f>
        <v>BRASS AB DZR</v>
      </c>
      <c r="F241" s="54" t="str">
        <f>VLOOKUP(Table_for_new_list_price[[#This Row],[ItemCode]],[1]sheet1!$1:$1048576,13,FALSE)</f>
        <v>0.46</v>
      </c>
      <c r="G241" s="55" t="str">
        <f>VLOOKUP(Table_for_new_list_price[[#This Row],[ItemCode]],[1]sheet1!$1:$1048576,12,FALSE)</f>
        <v>10</v>
      </c>
      <c r="H241" s="101">
        <f>VLOOKUP(Table_for_new_list_price[[#This Row],[ItemCode]],[1]sheet1!$1:$1048576,8,FALSE)</f>
        <v>28.34</v>
      </c>
      <c r="I241" s="51">
        <f>VLOOKUP(Table_for_new_list_price[[#This Row],[Product Line]],'EDA SHEET'!$C$10:$D$57,2,FALSE)</f>
        <v>0.34699999999999998</v>
      </c>
      <c r="J241" s="53">
        <f t="shared" si="3"/>
        <v>9.8339799999999986</v>
      </c>
      <c r="K241" s="1" t="str">
        <f>VLOOKUP(Table_for_new_list_price[[#This Row],[ItemCode]],[1]sheet1!$1:$1048576,11,FALSE)</f>
        <v>China</v>
      </c>
    </row>
    <row r="242" spans="1:11" hidden="1" x14ac:dyDescent="0.3">
      <c r="A242" t="s">
        <v>1643</v>
      </c>
      <c r="B242" t="str">
        <f>VLOOKUP(Table_for_new_list_price[[#This Row],[ItemCode]],[1]sheet1!$1:$1048576,4,FALSE)</f>
        <v>AB DZR TEE DRAIN 200S</v>
      </c>
      <c r="C242" t="str">
        <f>VLOOKUP(Table_for_new_list_price[[#This Row],[ItemCode]],[1]sheet1!$1:$1048576,5,FALSE)</f>
        <v>670779728629</v>
      </c>
      <c r="D242" t="str">
        <f>VLOOKUP(Table_for_new_list_price[[#This Row],[ItemCode]],[1]sheet1!$1:$1048576,6,FALSE)</f>
        <v>ABHV</v>
      </c>
      <c r="E242" s="54" t="str">
        <f>VLOOKUP(Table_for_new_list_price[[#This Row],[ItemCode]],[1]sheet1!$1:$1048576,7,FALSE)</f>
        <v>BRASS AB DZR</v>
      </c>
      <c r="F242" s="54" t="str">
        <f>VLOOKUP(Table_for_new_list_price[[#This Row],[ItemCode]],[1]sheet1!$1:$1048576,13,FALSE)</f>
        <v>1.19</v>
      </c>
      <c r="G242" s="55" t="str">
        <f>VLOOKUP(Table_for_new_list_price[[#This Row],[ItemCode]],[1]sheet1!$1:$1048576,12,FALSE)</f>
        <v>20</v>
      </c>
      <c r="H242" s="101">
        <f>VLOOKUP(Table_for_new_list_price[[#This Row],[ItemCode]],[1]sheet1!$1:$1048576,8,FALSE)</f>
        <v>73.88</v>
      </c>
      <c r="I242" s="51">
        <f>VLOOKUP(Table_for_new_list_price[[#This Row],[Product Line]],'EDA SHEET'!$C$10:$D$57,2,FALSE)</f>
        <v>0.34699999999999998</v>
      </c>
      <c r="J242" s="53">
        <f t="shared" si="3"/>
        <v>25.636359999999996</v>
      </c>
      <c r="K242" s="1" t="str">
        <f>VLOOKUP(Table_for_new_list_price[[#This Row],[ItemCode]],[1]sheet1!$1:$1048576,11,FALSE)</f>
        <v>China</v>
      </c>
    </row>
    <row r="243" spans="1:11" hidden="1" x14ac:dyDescent="0.3">
      <c r="A243" t="s">
        <v>1644</v>
      </c>
      <c r="B243" t="str">
        <f>VLOOKUP(Table_for_new_list_price[[#This Row],[ItemCode]],[1]sheet1!$1:$1048576,4,FALSE)</f>
        <v>AB DZR TEE DRAIN 075S</v>
      </c>
      <c r="C243" t="str">
        <f>VLOOKUP(Table_for_new_list_price[[#This Row],[ItemCode]],[1]sheet1!$1:$1048576,5,FALSE)</f>
        <v>670779726922</v>
      </c>
      <c r="D243" t="str">
        <f>VLOOKUP(Table_for_new_list_price[[#This Row],[ItemCode]],[1]sheet1!$1:$1048576,6,FALSE)</f>
        <v>ABHV</v>
      </c>
      <c r="E243" s="54" t="str">
        <f>VLOOKUP(Table_for_new_list_price[[#This Row],[ItemCode]],[1]sheet1!$1:$1048576,7,FALSE)</f>
        <v>BRASS AB DZR</v>
      </c>
      <c r="F243" s="54" t="str">
        <f>VLOOKUP(Table_for_new_list_price[[#This Row],[ItemCode]],[1]sheet1!$1:$1048576,13,FALSE)</f>
        <v>0.65</v>
      </c>
      <c r="G243" s="55" t="str">
        <f>VLOOKUP(Table_for_new_list_price[[#This Row],[ItemCode]],[1]sheet1!$1:$1048576,12,FALSE)</f>
        <v>10</v>
      </c>
      <c r="H243" s="101">
        <f>VLOOKUP(Table_for_new_list_price[[#This Row],[ItemCode]],[1]sheet1!$1:$1048576,8,FALSE)</f>
        <v>39.46</v>
      </c>
      <c r="I243" s="51">
        <f>VLOOKUP(Table_for_new_list_price[[#This Row],[Product Line]],'EDA SHEET'!$C$10:$D$57,2,FALSE)</f>
        <v>0.34699999999999998</v>
      </c>
      <c r="J243" s="53">
        <f t="shared" si="3"/>
        <v>13.69262</v>
      </c>
      <c r="K243" s="1" t="str">
        <f>VLOOKUP(Table_for_new_list_price[[#This Row],[ItemCode]],[1]sheet1!$1:$1048576,11,FALSE)</f>
        <v>China</v>
      </c>
    </row>
    <row r="244" spans="1:11" hidden="1" x14ac:dyDescent="0.3">
      <c r="A244" t="s">
        <v>1645</v>
      </c>
      <c r="B244" t="str">
        <f>VLOOKUP(Table_for_new_list_price[[#This Row],[ItemCode]],[1]sheet1!$1:$1048576,4,FALSE)</f>
        <v>AB DZR TEE DRAIN 100F</v>
      </c>
      <c r="C244" t="str">
        <f>VLOOKUP(Table_for_new_list_price[[#This Row],[ItemCode]],[1]sheet1!$1:$1048576,5,FALSE)</f>
        <v>670779727011</v>
      </c>
      <c r="D244" t="str">
        <f>VLOOKUP(Table_for_new_list_price[[#This Row],[ItemCode]],[1]sheet1!$1:$1048576,6,FALSE)</f>
        <v>ABHV</v>
      </c>
      <c r="E244" s="54" t="str">
        <f>VLOOKUP(Table_for_new_list_price[[#This Row],[ItemCode]],[1]sheet1!$1:$1048576,7,FALSE)</f>
        <v>BRASS AB DZR</v>
      </c>
      <c r="F244" s="54" t="str">
        <f>VLOOKUP(Table_for_new_list_price[[#This Row],[ItemCode]],[1]sheet1!$1:$1048576,13,FALSE)</f>
        <v>0.827</v>
      </c>
      <c r="G244" s="55" t="str">
        <f>VLOOKUP(Table_for_new_list_price[[#This Row],[ItemCode]],[1]sheet1!$1:$1048576,12,FALSE)</f>
        <v>50</v>
      </c>
      <c r="H244" s="101">
        <f>VLOOKUP(Table_for_new_list_price[[#This Row],[ItemCode]],[1]sheet1!$1:$1048576,8,FALSE)</f>
        <v>48.22</v>
      </c>
      <c r="I244" s="51">
        <f>VLOOKUP(Table_for_new_list_price[[#This Row],[Product Line]],'EDA SHEET'!$C$10:$D$57,2,FALSE)</f>
        <v>0.34699999999999998</v>
      </c>
      <c r="J244" s="53">
        <f t="shared" si="3"/>
        <v>16.732339999999997</v>
      </c>
      <c r="K244" s="1" t="str">
        <f>VLOOKUP(Table_for_new_list_price[[#This Row],[ItemCode]],[1]sheet1!$1:$1048576,11,FALSE)</f>
        <v>China</v>
      </c>
    </row>
    <row r="245" spans="1:11" hidden="1" x14ac:dyDescent="0.3">
      <c r="A245" t="s">
        <v>1646</v>
      </c>
      <c r="B245" t="str">
        <f>VLOOKUP(Table_for_new_list_price[[#This Row],[ItemCode]],[1]sheet1!$1:$1048576,4,FALSE)</f>
        <v>AB DZR TEE DRAIN 150F</v>
      </c>
      <c r="C245" t="str">
        <f>VLOOKUP(Table_for_new_list_price[[#This Row],[ItemCode]],[1]sheet1!$1:$1048576,5,FALSE)</f>
        <v>670779728605</v>
      </c>
      <c r="D245" t="str">
        <f>VLOOKUP(Table_for_new_list_price[[#This Row],[ItemCode]],[1]sheet1!$1:$1048576,6,FALSE)</f>
        <v>ABHV</v>
      </c>
      <c r="E245" s="54" t="str">
        <f>VLOOKUP(Table_for_new_list_price[[#This Row],[ItemCode]],[1]sheet1!$1:$1048576,7,FALSE)</f>
        <v>BRASS AB DZR</v>
      </c>
      <c r="F245" s="54" t="str">
        <f>VLOOKUP(Table_for_new_list_price[[#This Row],[ItemCode]],[1]sheet1!$1:$1048576,13,FALSE)</f>
        <v>1.27</v>
      </c>
      <c r="G245" s="55" t="str">
        <f>VLOOKUP(Table_for_new_list_price[[#This Row],[ItemCode]],[1]sheet1!$1:$1048576,12,FALSE)</f>
        <v>30</v>
      </c>
      <c r="H245" s="101">
        <f>VLOOKUP(Table_for_new_list_price[[#This Row],[ItemCode]],[1]sheet1!$1:$1048576,8,FALSE)</f>
        <v>70.849999999999994</v>
      </c>
      <c r="I245" s="51">
        <f>VLOOKUP(Table_for_new_list_price[[#This Row],[Product Line]],'EDA SHEET'!$C$10:$D$57,2,FALSE)</f>
        <v>0.34699999999999998</v>
      </c>
      <c r="J245" s="53">
        <f t="shared" si="3"/>
        <v>24.584949999999996</v>
      </c>
      <c r="K245" s="1" t="str">
        <f>VLOOKUP(Table_for_new_list_price[[#This Row],[ItemCode]],[1]sheet1!$1:$1048576,11,FALSE)</f>
        <v>China</v>
      </c>
    </row>
    <row r="246" spans="1:11" hidden="1" x14ac:dyDescent="0.3">
      <c r="A246" t="s">
        <v>1647</v>
      </c>
      <c r="B246" t="str">
        <f>VLOOKUP(Table_for_new_list_price[[#This Row],[ItemCode]],[1]sheet1!$1:$1048576,4,FALSE)</f>
        <v>AB DZR TEE DRAIN 125F</v>
      </c>
      <c r="C246" t="str">
        <f>VLOOKUP(Table_for_new_list_price[[#This Row],[ItemCode]],[1]sheet1!$1:$1048576,5,FALSE)</f>
        <v>670779727028</v>
      </c>
      <c r="D246" t="str">
        <f>VLOOKUP(Table_for_new_list_price[[#This Row],[ItemCode]],[1]sheet1!$1:$1048576,6,FALSE)</f>
        <v>ABHV</v>
      </c>
      <c r="E246" s="54" t="str">
        <f>VLOOKUP(Table_for_new_list_price[[#This Row],[ItemCode]],[1]sheet1!$1:$1048576,7,FALSE)</f>
        <v>BRASS AB DZR</v>
      </c>
      <c r="F246" s="54" t="str">
        <f>VLOOKUP(Table_for_new_list_price[[#This Row],[ItemCode]],[1]sheet1!$1:$1048576,13,FALSE)</f>
        <v>1.155</v>
      </c>
      <c r="G246" s="55" t="str">
        <f>VLOOKUP(Table_for_new_list_price[[#This Row],[ItemCode]],[1]sheet1!$1:$1048576,12,FALSE)</f>
        <v>40</v>
      </c>
      <c r="H246" s="101">
        <f>VLOOKUP(Table_for_new_list_price[[#This Row],[ItemCode]],[1]sheet1!$1:$1048576,8,FALSE)</f>
        <v>65.489999999999995</v>
      </c>
      <c r="I246" s="51">
        <f>VLOOKUP(Table_for_new_list_price[[#This Row],[Product Line]],'EDA SHEET'!$C$10:$D$57,2,FALSE)</f>
        <v>0.34699999999999998</v>
      </c>
      <c r="J246" s="53">
        <f t="shared" si="3"/>
        <v>22.725029999999997</v>
      </c>
      <c r="K246" s="1" t="str">
        <f>VLOOKUP(Table_for_new_list_price[[#This Row],[ItemCode]],[1]sheet1!$1:$1048576,11,FALSE)</f>
        <v>China</v>
      </c>
    </row>
    <row r="247" spans="1:11" hidden="1" x14ac:dyDescent="0.3">
      <c r="A247" t="s">
        <v>1648</v>
      </c>
      <c r="B247" t="str">
        <f>VLOOKUP(Table_for_new_list_price[[#This Row],[ItemCode]],[1]sheet1!$1:$1048576,4,FALSE)</f>
        <v>AB DZR TEE DRAIN 050F</v>
      </c>
      <c r="C247" t="str">
        <f>VLOOKUP(Table_for_new_list_price[[#This Row],[ItemCode]],[1]sheet1!$1:$1048576,5,FALSE)</f>
        <v>670779726991</v>
      </c>
      <c r="D247" t="str">
        <f>VLOOKUP(Table_for_new_list_price[[#This Row],[ItemCode]],[1]sheet1!$1:$1048576,6,FALSE)</f>
        <v>ABHV</v>
      </c>
      <c r="E247" s="54" t="str">
        <f>VLOOKUP(Table_for_new_list_price[[#This Row],[ItemCode]],[1]sheet1!$1:$1048576,7,FALSE)</f>
        <v>BRASS AB DZR</v>
      </c>
      <c r="F247" s="54" t="str">
        <f>VLOOKUP(Table_for_new_list_price[[#This Row],[ItemCode]],[1]sheet1!$1:$1048576,13,FALSE)</f>
        <v>0.517</v>
      </c>
      <c r="G247" s="55" t="str">
        <f>VLOOKUP(Table_for_new_list_price[[#This Row],[ItemCode]],[1]sheet1!$1:$1048576,12,FALSE)</f>
        <v>80</v>
      </c>
      <c r="H247" s="101">
        <f>VLOOKUP(Table_for_new_list_price[[#This Row],[ItemCode]],[1]sheet1!$1:$1048576,8,FALSE)</f>
        <v>32.08</v>
      </c>
      <c r="I247" s="51">
        <f>VLOOKUP(Table_for_new_list_price[[#This Row],[Product Line]],'EDA SHEET'!$C$10:$D$57,2,FALSE)</f>
        <v>0.34699999999999998</v>
      </c>
      <c r="J247" s="53">
        <f t="shared" si="3"/>
        <v>11.131759999999998</v>
      </c>
      <c r="K247" s="1" t="str">
        <f>VLOOKUP(Table_for_new_list_price[[#This Row],[ItemCode]],[1]sheet1!$1:$1048576,11,FALSE)</f>
        <v>China</v>
      </c>
    </row>
    <row r="248" spans="1:11" hidden="1" x14ac:dyDescent="0.3">
      <c r="A248" t="s">
        <v>1649</v>
      </c>
      <c r="B248" t="str">
        <f>VLOOKUP(Table_for_new_list_price[[#This Row],[ItemCode]],[1]sheet1!$1:$1048576,4,FALSE)</f>
        <v>AB DZR TEE DRAIN 200F</v>
      </c>
      <c r="C248" t="str">
        <f>VLOOKUP(Table_for_new_list_price[[#This Row],[ItemCode]],[1]sheet1!$1:$1048576,5,FALSE)</f>
        <v>670779728636</v>
      </c>
      <c r="D248" t="str">
        <f>VLOOKUP(Table_for_new_list_price[[#This Row],[ItemCode]],[1]sheet1!$1:$1048576,6,FALSE)</f>
        <v>ABHV</v>
      </c>
      <c r="E248" s="54" t="str">
        <f>VLOOKUP(Table_for_new_list_price[[#This Row],[ItemCode]],[1]sheet1!$1:$1048576,7,FALSE)</f>
        <v>BRASS AB DZR</v>
      </c>
      <c r="F248" s="54" t="str">
        <f>VLOOKUP(Table_for_new_list_price[[#This Row],[ItemCode]],[1]sheet1!$1:$1048576,13,FALSE)</f>
        <v>1.60</v>
      </c>
      <c r="G248" s="55" t="str">
        <f>VLOOKUP(Table_for_new_list_price[[#This Row],[ItemCode]],[1]sheet1!$1:$1048576,12,FALSE)</f>
        <v>20</v>
      </c>
      <c r="H248" s="101">
        <f>VLOOKUP(Table_for_new_list_price[[#This Row],[ItemCode]],[1]sheet1!$1:$1048576,8,FALSE)</f>
        <v>88.71</v>
      </c>
      <c r="I248" s="51">
        <f>VLOOKUP(Table_for_new_list_price[[#This Row],[Product Line]],'EDA SHEET'!$C$10:$D$57,2,FALSE)</f>
        <v>0.34699999999999998</v>
      </c>
      <c r="J248" s="53">
        <f t="shared" si="3"/>
        <v>30.782369999999997</v>
      </c>
      <c r="K248" s="1" t="str">
        <f>VLOOKUP(Table_for_new_list_price[[#This Row],[ItemCode]],[1]sheet1!$1:$1048576,11,FALSE)</f>
        <v>China</v>
      </c>
    </row>
    <row r="249" spans="1:11" hidden="1" x14ac:dyDescent="0.3">
      <c r="A249" t="s">
        <v>1650</v>
      </c>
      <c r="B249" t="str">
        <f>VLOOKUP(Table_for_new_list_price[[#This Row],[ItemCode]],[1]sheet1!$1:$1048576,4,FALSE)</f>
        <v>AB DZR TEE DRAIN 075F</v>
      </c>
      <c r="C249" t="str">
        <f>VLOOKUP(Table_for_new_list_price[[#This Row],[ItemCode]],[1]sheet1!$1:$1048576,5,FALSE)</f>
        <v>670779727004</v>
      </c>
      <c r="D249" t="str">
        <f>VLOOKUP(Table_for_new_list_price[[#This Row],[ItemCode]],[1]sheet1!$1:$1048576,6,FALSE)</f>
        <v>ABHV</v>
      </c>
      <c r="E249" s="54" t="str">
        <f>VLOOKUP(Table_for_new_list_price[[#This Row],[ItemCode]],[1]sheet1!$1:$1048576,7,FALSE)</f>
        <v>BRASS AB DZR</v>
      </c>
      <c r="F249" s="54" t="str">
        <f>VLOOKUP(Table_for_new_list_price[[#This Row],[ItemCode]],[1]sheet1!$1:$1048576,13,FALSE)</f>
        <v>0.698</v>
      </c>
      <c r="G249" s="55" t="str">
        <f>VLOOKUP(Table_for_new_list_price[[#This Row],[ItemCode]],[1]sheet1!$1:$1048576,12,FALSE)</f>
        <v>60</v>
      </c>
      <c r="H249" s="101">
        <f>VLOOKUP(Table_for_new_list_price[[#This Row],[ItemCode]],[1]sheet1!$1:$1048576,8,FALSE)</f>
        <v>41.99</v>
      </c>
      <c r="I249" s="51">
        <f>VLOOKUP(Table_for_new_list_price[[#This Row],[Product Line]],'EDA SHEET'!$C$10:$D$57,2,FALSE)</f>
        <v>0.34699999999999998</v>
      </c>
      <c r="J249" s="53">
        <f t="shared" si="3"/>
        <v>14.57053</v>
      </c>
      <c r="K249" s="1" t="str">
        <f>VLOOKUP(Table_for_new_list_price[[#This Row],[ItemCode]],[1]sheet1!$1:$1048576,11,FALSE)</f>
        <v>China</v>
      </c>
    </row>
    <row r="250" spans="1:11" hidden="1" x14ac:dyDescent="0.3">
      <c r="A250" t="s">
        <v>1651</v>
      </c>
      <c r="B250" t="str">
        <f>VLOOKUP(Table_for_new_list_price[[#This Row],[ItemCode]],[1]sheet1!$1:$1048576,4,FALSE)</f>
        <v>AB DZR UNION VALVE 050E050F</v>
      </c>
      <c r="C250" t="str">
        <f>VLOOKUP(Table_for_new_list_price[[#This Row],[ItemCode]],[1]sheet1!$1:$1048576,5,FALSE)</f>
        <v>670779728643</v>
      </c>
      <c r="D250" t="str">
        <f>VLOOKUP(Table_for_new_list_price[[#This Row],[ItemCode]],[1]sheet1!$1:$1048576,6,FALSE)</f>
        <v>ABHV</v>
      </c>
      <c r="E250" s="54" t="str">
        <f>VLOOKUP(Table_for_new_list_price[[#This Row],[ItemCode]],[1]sheet1!$1:$1048576,7,FALSE)</f>
        <v>BRASS AB DZR</v>
      </c>
      <c r="F250" s="54" t="str">
        <f>VLOOKUP(Table_for_new_list_price[[#This Row],[ItemCode]],[1]sheet1!$1:$1048576,13,FALSE)</f>
        <v>0.51</v>
      </c>
      <c r="G250" s="55" t="str">
        <f>VLOOKUP(Table_for_new_list_price[[#This Row],[ItemCode]],[1]sheet1!$1:$1048576,12,FALSE)</f>
        <v>80</v>
      </c>
      <c r="H250" s="101">
        <f>VLOOKUP(Table_for_new_list_price[[#This Row],[ItemCode]],[1]sheet1!$1:$1048576,8,FALSE)</f>
        <v>29.39</v>
      </c>
      <c r="I250" s="51">
        <f>VLOOKUP(Table_for_new_list_price[[#This Row],[Product Line]],'EDA SHEET'!$C$10:$D$57,2,FALSE)</f>
        <v>0.34699999999999998</v>
      </c>
      <c r="J250" s="53">
        <f t="shared" si="3"/>
        <v>10.19833</v>
      </c>
      <c r="K250" s="1" t="str">
        <f>VLOOKUP(Table_for_new_list_price[[#This Row],[ItemCode]],[1]sheet1!$1:$1048576,11,FALSE)</f>
        <v>China</v>
      </c>
    </row>
    <row r="251" spans="1:11" hidden="1" x14ac:dyDescent="0.3">
      <c r="A251" t="s">
        <v>1652</v>
      </c>
      <c r="B251" t="str">
        <f>VLOOKUP(Table_for_new_list_price[[#This Row],[ItemCode]],[1]sheet1!$1:$1048576,4,FALSE)</f>
        <v>AB DZR UNION VALVE 075E075F</v>
      </c>
      <c r="C251" t="str">
        <f>VLOOKUP(Table_for_new_list_price[[#This Row],[ItemCode]],[1]sheet1!$1:$1048576,5,FALSE)</f>
        <v>670779728650</v>
      </c>
      <c r="D251" t="str">
        <f>VLOOKUP(Table_for_new_list_price[[#This Row],[ItemCode]],[1]sheet1!$1:$1048576,6,FALSE)</f>
        <v>ABHV</v>
      </c>
      <c r="E251" s="54" t="str">
        <f>VLOOKUP(Table_for_new_list_price[[#This Row],[ItemCode]],[1]sheet1!$1:$1048576,7,FALSE)</f>
        <v>BRASS AB DZR</v>
      </c>
      <c r="F251" s="54" t="str">
        <f>VLOOKUP(Table_for_new_list_price[[#This Row],[ItemCode]],[1]sheet1!$1:$1048576,13,FALSE)</f>
        <v>0.87</v>
      </c>
      <c r="G251" s="55" t="str">
        <f>VLOOKUP(Table_for_new_list_price[[#This Row],[ItemCode]],[1]sheet1!$1:$1048576,12,FALSE)</f>
        <v>25</v>
      </c>
      <c r="H251" s="101">
        <f>VLOOKUP(Table_for_new_list_price[[#This Row],[ItemCode]],[1]sheet1!$1:$1048576,8,FALSE)</f>
        <v>43.93</v>
      </c>
      <c r="I251" s="51">
        <f>VLOOKUP(Table_for_new_list_price[[#This Row],[Product Line]],'EDA SHEET'!$C$10:$D$57,2,FALSE)</f>
        <v>0.34699999999999998</v>
      </c>
      <c r="J251" s="53">
        <f t="shared" si="3"/>
        <v>15.243709999999998</v>
      </c>
      <c r="K251" s="1" t="str">
        <f>VLOOKUP(Table_for_new_list_price[[#This Row],[ItemCode]],[1]sheet1!$1:$1048576,11,FALSE)</f>
        <v>China</v>
      </c>
    </row>
    <row r="252" spans="1:11" hidden="1" x14ac:dyDescent="0.3">
      <c r="A252" t="s">
        <v>1653</v>
      </c>
      <c r="B252" t="str">
        <f>VLOOKUP(Table_for_new_list_price[[#This Row],[ItemCode]],[1]sheet1!$1:$1048576,4,FALSE)</f>
        <v>AB DZR UNION VALVE 100E100F</v>
      </c>
      <c r="C252" t="str">
        <f>VLOOKUP(Table_for_new_list_price[[#This Row],[ItemCode]],[1]sheet1!$1:$1048576,5,FALSE)</f>
        <v>670779728667</v>
      </c>
      <c r="D252" t="str">
        <f>VLOOKUP(Table_for_new_list_price[[#This Row],[ItemCode]],[1]sheet1!$1:$1048576,6,FALSE)</f>
        <v>ABHV</v>
      </c>
      <c r="E252" s="54" t="str">
        <f>VLOOKUP(Table_for_new_list_price[[#This Row],[ItemCode]],[1]sheet1!$1:$1048576,7,FALSE)</f>
        <v>BRASS AB DZR</v>
      </c>
      <c r="F252" s="54" t="str">
        <f>VLOOKUP(Table_for_new_list_price[[#This Row],[ItemCode]],[1]sheet1!$1:$1048576,13,FALSE)</f>
        <v>1.23</v>
      </c>
      <c r="G252" s="55" t="str">
        <f>VLOOKUP(Table_for_new_list_price[[#This Row],[ItemCode]],[1]sheet1!$1:$1048576,12,FALSE)</f>
        <v>0</v>
      </c>
      <c r="H252" s="101">
        <f>VLOOKUP(Table_for_new_list_price[[#This Row],[ItemCode]],[1]sheet1!$1:$1048576,8,FALSE)</f>
        <v>62.48</v>
      </c>
      <c r="I252" s="51">
        <f>VLOOKUP(Table_for_new_list_price[[#This Row],[Product Line]],'EDA SHEET'!$C$10:$D$57,2,FALSE)</f>
        <v>0.34699999999999998</v>
      </c>
      <c r="J252" s="53">
        <f t="shared" si="3"/>
        <v>21.680559999999996</v>
      </c>
      <c r="K252" s="1" t="str">
        <f>VLOOKUP(Table_for_new_list_price[[#This Row],[ItemCode]],[1]sheet1!$1:$1048576,11,FALSE)</f>
        <v>China</v>
      </c>
    </row>
    <row r="253" spans="1:11" hidden="1" x14ac:dyDescent="0.3">
      <c r="A253" t="s">
        <v>1654</v>
      </c>
      <c r="B253" t="str">
        <f>VLOOKUP(Table_for_new_list_price[[#This Row],[ItemCode]],[1]sheet1!$1:$1048576,4,FALSE)</f>
        <v>AB DZR UNION VALVE 125E125F</v>
      </c>
      <c r="C253" t="str">
        <f>VLOOKUP(Table_for_new_list_price[[#This Row],[ItemCode]],[1]sheet1!$1:$1048576,5,FALSE)</f>
        <v>670779728674</v>
      </c>
      <c r="D253" t="str">
        <f>VLOOKUP(Table_for_new_list_price[[#This Row],[ItemCode]],[1]sheet1!$1:$1048576,6,FALSE)</f>
        <v>ABHV</v>
      </c>
      <c r="E253" s="54" t="str">
        <f>VLOOKUP(Table_for_new_list_price[[#This Row],[ItemCode]],[1]sheet1!$1:$1048576,7,FALSE)</f>
        <v>BRASS AB DZR</v>
      </c>
      <c r="F253" s="54" t="str">
        <f>VLOOKUP(Table_for_new_list_price[[#This Row],[ItemCode]],[1]sheet1!$1:$1048576,13,FALSE)</f>
        <v>2.08</v>
      </c>
      <c r="G253" s="55" t="str">
        <f>VLOOKUP(Table_for_new_list_price[[#This Row],[ItemCode]],[1]sheet1!$1:$1048576,12,FALSE)</f>
        <v>0</v>
      </c>
      <c r="H253" s="101">
        <f>VLOOKUP(Table_for_new_list_price[[#This Row],[ItemCode]],[1]sheet1!$1:$1048576,8,FALSE)</f>
        <v>116.39</v>
      </c>
      <c r="I253" s="51">
        <f>VLOOKUP(Table_for_new_list_price[[#This Row],[Product Line]],'EDA SHEET'!$C$10:$D$57,2,FALSE)</f>
        <v>0.34699999999999998</v>
      </c>
      <c r="J253" s="53">
        <f t="shared" si="3"/>
        <v>40.387329999999999</v>
      </c>
      <c r="K253" s="1" t="str">
        <f>VLOOKUP(Table_for_new_list_price[[#This Row],[ItemCode]],[1]sheet1!$1:$1048576,11,FALSE)</f>
        <v>China</v>
      </c>
    </row>
    <row r="254" spans="1:11" hidden="1" x14ac:dyDescent="0.3">
      <c r="A254" t="s">
        <v>1655</v>
      </c>
      <c r="B254" t="str">
        <f>VLOOKUP(Table_for_new_list_price[[#This Row],[ItemCode]],[1]sheet1!$1:$1048576,4,FALSE)</f>
        <v>AB DZR UNION VALVE 075P075F</v>
      </c>
      <c r="C254" t="str">
        <f>VLOOKUP(Table_for_new_list_price[[#This Row],[ItemCode]],[1]sheet1!$1:$1048576,5,FALSE)</f>
        <v>670779727097</v>
      </c>
      <c r="D254" t="str">
        <f>VLOOKUP(Table_for_new_list_price[[#This Row],[ItemCode]],[1]sheet1!$1:$1048576,6,FALSE)</f>
        <v>ABHV</v>
      </c>
      <c r="E254" s="54" t="str">
        <f>VLOOKUP(Table_for_new_list_price[[#This Row],[ItemCode]],[1]sheet1!$1:$1048576,7,FALSE)</f>
        <v>BRASS AB DZR</v>
      </c>
      <c r="F254" s="54" t="str">
        <f>VLOOKUP(Table_for_new_list_price[[#This Row],[ItemCode]],[1]sheet1!$1:$1048576,13,FALSE)</f>
        <v>0.97</v>
      </c>
      <c r="G254" s="55" t="str">
        <f>VLOOKUP(Table_for_new_list_price[[#This Row],[ItemCode]],[1]sheet1!$1:$1048576,12,FALSE)</f>
        <v>50</v>
      </c>
      <c r="H254" s="101">
        <f>VLOOKUP(Table_for_new_list_price[[#This Row],[ItemCode]],[1]sheet1!$1:$1048576,8,FALSE)</f>
        <v>54.78</v>
      </c>
      <c r="I254" s="51">
        <f>VLOOKUP(Table_for_new_list_price[[#This Row],[Product Line]],'EDA SHEET'!$C$10:$D$57,2,FALSE)</f>
        <v>0.34699999999999998</v>
      </c>
      <c r="J254" s="53">
        <f t="shared" ref="J254:J299" si="4">H254*I254</f>
        <v>19.008659999999999</v>
      </c>
      <c r="K254" s="1" t="str">
        <f>VLOOKUP(Table_for_new_list_price[[#This Row],[ItemCode]],[1]sheet1!$1:$1048576,11,FALSE)</f>
        <v>China</v>
      </c>
    </row>
    <row r="255" spans="1:11" hidden="1" x14ac:dyDescent="0.3">
      <c r="A255" t="s">
        <v>1656</v>
      </c>
      <c r="B255" t="str">
        <f>VLOOKUP(Table_for_new_list_price[[#This Row],[ItemCode]],[1]sheet1!$1:$1048576,4,FALSE)</f>
        <v>AB DZR UNION VALVE 100P100F</v>
      </c>
      <c r="C255" t="str">
        <f>VLOOKUP(Table_for_new_list_price[[#This Row],[ItemCode]],[1]sheet1!$1:$1048576,5,FALSE)</f>
        <v>670779727103</v>
      </c>
      <c r="D255" t="str">
        <f>VLOOKUP(Table_for_new_list_price[[#This Row],[ItemCode]],[1]sheet1!$1:$1048576,6,FALSE)</f>
        <v>ABHV</v>
      </c>
      <c r="E255" s="54" t="str">
        <f>VLOOKUP(Table_for_new_list_price[[#This Row],[ItemCode]],[1]sheet1!$1:$1048576,7,FALSE)</f>
        <v>BRASS AB DZR</v>
      </c>
      <c r="F255" s="54" t="str">
        <f>VLOOKUP(Table_for_new_list_price[[#This Row],[ItemCode]],[1]sheet1!$1:$1048576,13,FALSE)</f>
        <v>1.52</v>
      </c>
      <c r="G255" s="55" t="str">
        <f>VLOOKUP(Table_for_new_list_price[[#This Row],[ItemCode]],[1]sheet1!$1:$1048576,12,FALSE)</f>
        <v>35</v>
      </c>
      <c r="H255" s="101">
        <f>VLOOKUP(Table_for_new_list_price[[#This Row],[ItemCode]],[1]sheet1!$1:$1048576,8,FALSE)</f>
        <v>82.73</v>
      </c>
      <c r="I255" s="51">
        <f>VLOOKUP(Table_for_new_list_price[[#This Row],[Product Line]],'EDA SHEET'!$C$10:$D$57,2,FALSE)</f>
        <v>0.34699999999999998</v>
      </c>
      <c r="J255" s="53">
        <f t="shared" si="4"/>
        <v>28.70731</v>
      </c>
      <c r="K255" s="1" t="str">
        <f>VLOOKUP(Table_for_new_list_price[[#This Row],[ItemCode]],[1]sheet1!$1:$1048576,11,FALSE)</f>
        <v>China</v>
      </c>
    </row>
    <row r="256" spans="1:11" hidden="1" x14ac:dyDescent="0.3">
      <c r="A256" t="s">
        <v>1657</v>
      </c>
      <c r="B256" t="str">
        <f>VLOOKUP(Table_for_new_list_price[[#This Row],[ItemCode]],[1]sheet1!$1:$1048576,4,FALSE)</f>
        <v>AB DZR UNION VALVE 125P125F</v>
      </c>
      <c r="C256" t="str">
        <f>VLOOKUP(Table_for_new_list_price[[#This Row],[ItemCode]],[1]sheet1!$1:$1048576,5,FALSE)</f>
        <v>670779727110</v>
      </c>
      <c r="D256" t="str">
        <f>VLOOKUP(Table_for_new_list_price[[#This Row],[ItemCode]],[1]sheet1!$1:$1048576,6,FALSE)</f>
        <v>ABHV</v>
      </c>
      <c r="E256" s="54" t="str">
        <f>VLOOKUP(Table_for_new_list_price[[#This Row],[ItemCode]],[1]sheet1!$1:$1048576,7,FALSE)</f>
        <v>BRASS AB DZR</v>
      </c>
      <c r="F256" s="54" t="str">
        <f>VLOOKUP(Table_for_new_list_price[[#This Row],[ItemCode]],[1]sheet1!$1:$1048576,13,FALSE)</f>
        <v>2.18</v>
      </c>
      <c r="G256" s="55" t="str">
        <f>VLOOKUP(Table_for_new_list_price[[#This Row],[ItemCode]],[1]sheet1!$1:$1048576,12,FALSE)</f>
        <v>24</v>
      </c>
      <c r="H256" s="101">
        <f>VLOOKUP(Table_for_new_list_price[[#This Row],[ItemCode]],[1]sheet1!$1:$1048576,8,FALSE)</f>
        <v>126.09</v>
      </c>
      <c r="I256" s="51">
        <f>VLOOKUP(Table_for_new_list_price[[#This Row],[Product Line]],'EDA SHEET'!$C$10:$D$57,2,FALSE)</f>
        <v>0.34699999999999998</v>
      </c>
      <c r="J256" s="53">
        <f t="shared" si="4"/>
        <v>43.753229999999995</v>
      </c>
      <c r="K256" s="1" t="str">
        <f>VLOOKUP(Table_for_new_list_price[[#This Row],[ItemCode]],[1]sheet1!$1:$1048576,11,FALSE)</f>
        <v>China</v>
      </c>
    </row>
    <row r="257" spans="1:11" hidden="1" x14ac:dyDescent="0.3">
      <c r="A257" t="s">
        <v>1658</v>
      </c>
      <c r="B257" t="str">
        <f>VLOOKUP(Table_for_new_list_price[[#This Row],[ItemCode]],[1]sheet1!$1:$1048576,4,FALSE)</f>
        <v>AB DZR UNION VALVE 075S075F</v>
      </c>
      <c r="C257" t="str">
        <f>VLOOKUP(Table_for_new_list_price[[#This Row],[ItemCode]],[1]sheet1!$1:$1048576,5,FALSE)</f>
        <v>670779727066</v>
      </c>
      <c r="D257" t="str">
        <f>VLOOKUP(Table_for_new_list_price[[#This Row],[ItemCode]],[1]sheet1!$1:$1048576,6,FALSE)</f>
        <v>ABHV</v>
      </c>
      <c r="E257" s="54" t="str">
        <f>VLOOKUP(Table_for_new_list_price[[#This Row],[ItemCode]],[1]sheet1!$1:$1048576,7,FALSE)</f>
        <v>BRASS AB DZR</v>
      </c>
      <c r="F257" s="54" t="str">
        <f>VLOOKUP(Table_for_new_list_price[[#This Row],[ItemCode]],[1]sheet1!$1:$1048576,13,FALSE)</f>
        <v>0.93</v>
      </c>
      <c r="G257" s="55" t="str">
        <f>VLOOKUP(Table_for_new_list_price[[#This Row],[ItemCode]],[1]sheet1!$1:$1048576,12,FALSE)</f>
        <v>50</v>
      </c>
      <c r="H257" s="101">
        <f>VLOOKUP(Table_for_new_list_price[[#This Row],[ItemCode]],[1]sheet1!$1:$1048576,8,FALSE)</f>
        <v>54.78</v>
      </c>
      <c r="I257" s="51">
        <f>VLOOKUP(Table_for_new_list_price[[#This Row],[Product Line]],'EDA SHEET'!$C$10:$D$57,2,FALSE)</f>
        <v>0.34699999999999998</v>
      </c>
      <c r="J257" s="53">
        <f t="shared" si="4"/>
        <v>19.008659999999999</v>
      </c>
      <c r="K257" s="1" t="str">
        <f>VLOOKUP(Table_for_new_list_price[[#This Row],[ItemCode]],[1]sheet1!$1:$1048576,11,FALSE)</f>
        <v>China</v>
      </c>
    </row>
    <row r="258" spans="1:11" hidden="1" x14ac:dyDescent="0.3">
      <c r="A258" t="s">
        <v>1659</v>
      </c>
      <c r="B258" t="str">
        <f>VLOOKUP(Table_for_new_list_price[[#This Row],[ItemCode]],[1]sheet1!$1:$1048576,4,FALSE)</f>
        <v>AB DZR UNION VALVE 100S100F</v>
      </c>
      <c r="C258" t="str">
        <f>VLOOKUP(Table_for_new_list_price[[#This Row],[ItemCode]],[1]sheet1!$1:$1048576,5,FALSE)</f>
        <v>670779727073</v>
      </c>
      <c r="D258" t="str">
        <f>VLOOKUP(Table_for_new_list_price[[#This Row],[ItemCode]],[1]sheet1!$1:$1048576,6,FALSE)</f>
        <v>ABHV</v>
      </c>
      <c r="E258" s="54" t="str">
        <f>VLOOKUP(Table_for_new_list_price[[#This Row],[ItemCode]],[1]sheet1!$1:$1048576,7,FALSE)</f>
        <v>BRASS AB DZR</v>
      </c>
      <c r="F258" s="54" t="str">
        <f>VLOOKUP(Table_for_new_list_price[[#This Row],[ItemCode]],[1]sheet1!$1:$1048576,13,FALSE)</f>
        <v>1.49</v>
      </c>
      <c r="G258" s="55" t="str">
        <f>VLOOKUP(Table_for_new_list_price[[#This Row],[ItemCode]],[1]sheet1!$1:$1048576,12,FALSE)</f>
        <v>35</v>
      </c>
      <c r="H258" s="101">
        <f>VLOOKUP(Table_for_new_list_price[[#This Row],[ItemCode]],[1]sheet1!$1:$1048576,8,FALSE)</f>
        <v>82.73</v>
      </c>
      <c r="I258" s="51">
        <f>VLOOKUP(Table_for_new_list_price[[#This Row],[Product Line]],'EDA SHEET'!$C$10:$D$57,2,FALSE)</f>
        <v>0.34699999999999998</v>
      </c>
      <c r="J258" s="53">
        <f t="shared" si="4"/>
        <v>28.70731</v>
      </c>
      <c r="K258" s="1" t="str">
        <f>VLOOKUP(Table_for_new_list_price[[#This Row],[ItemCode]],[1]sheet1!$1:$1048576,11,FALSE)</f>
        <v>China</v>
      </c>
    </row>
    <row r="259" spans="1:11" hidden="1" x14ac:dyDescent="0.3">
      <c r="A259" t="s">
        <v>1660</v>
      </c>
      <c r="B259" t="str">
        <f>VLOOKUP(Table_for_new_list_price[[#This Row],[ItemCode]],[1]sheet1!$1:$1048576,4,FALSE)</f>
        <v>AB DZR UNION VALVE 125S125F</v>
      </c>
      <c r="C259" t="str">
        <f>VLOOKUP(Table_for_new_list_price[[#This Row],[ItemCode]],[1]sheet1!$1:$1048576,5,FALSE)</f>
        <v>670779727080</v>
      </c>
      <c r="D259" t="str">
        <f>VLOOKUP(Table_for_new_list_price[[#This Row],[ItemCode]],[1]sheet1!$1:$1048576,6,FALSE)</f>
        <v>ABHV</v>
      </c>
      <c r="E259" s="54" t="str">
        <f>VLOOKUP(Table_for_new_list_price[[#This Row],[ItemCode]],[1]sheet1!$1:$1048576,7,FALSE)</f>
        <v>BRASS AB DZR</v>
      </c>
      <c r="F259" s="54" t="str">
        <f>VLOOKUP(Table_for_new_list_price[[#This Row],[ItemCode]],[1]sheet1!$1:$1048576,13,FALSE)</f>
        <v>2.09</v>
      </c>
      <c r="G259" s="55" t="str">
        <f>VLOOKUP(Table_for_new_list_price[[#This Row],[ItemCode]],[1]sheet1!$1:$1048576,12,FALSE)</f>
        <v>24</v>
      </c>
      <c r="H259" s="101">
        <f>VLOOKUP(Table_for_new_list_price[[#This Row],[ItemCode]],[1]sheet1!$1:$1048576,8,FALSE)</f>
        <v>126.09</v>
      </c>
      <c r="I259" s="51">
        <f>VLOOKUP(Table_for_new_list_price[[#This Row],[Product Line]],'EDA SHEET'!$C$10:$D$57,2,FALSE)</f>
        <v>0.34699999999999998</v>
      </c>
      <c r="J259" s="53">
        <f t="shared" si="4"/>
        <v>43.753229999999995</v>
      </c>
      <c r="K259" s="1" t="str">
        <f>VLOOKUP(Table_for_new_list_price[[#This Row],[ItemCode]],[1]sheet1!$1:$1048576,11,FALSE)</f>
        <v>China</v>
      </c>
    </row>
    <row r="260" spans="1:11" hidden="1" x14ac:dyDescent="0.3">
      <c r="A260" t="s">
        <v>1661</v>
      </c>
      <c r="B260" t="str">
        <f>VLOOKUP(Table_for_new_list_price[[#This Row],[ItemCode]],[1]sheet1!$1:$1048576,4,FALSE)</f>
        <v>AB DZR UNION VALVE 075F075F</v>
      </c>
      <c r="C260" t="str">
        <f>VLOOKUP(Table_for_new_list_price[[#This Row],[ItemCode]],[1]sheet1!$1:$1048576,5,FALSE)</f>
        <v>670779727035</v>
      </c>
      <c r="D260" t="str">
        <f>VLOOKUP(Table_for_new_list_price[[#This Row],[ItemCode]],[1]sheet1!$1:$1048576,6,FALSE)</f>
        <v>ABHV</v>
      </c>
      <c r="E260" s="54" t="str">
        <f>VLOOKUP(Table_for_new_list_price[[#This Row],[ItemCode]],[1]sheet1!$1:$1048576,7,FALSE)</f>
        <v>BRASS AB DZR</v>
      </c>
      <c r="F260" s="54" t="str">
        <f>VLOOKUP(Table_for_new_list_price[[#This Row],[ItemCode]],[1]sheet1!$1:$1048576,13,FALSE)</f>
        <v>0.94</v>
      </c>
      <c r="G260" s="55" t="str">
        <f>VLOOKUP(Table_for_new_list_price[[#This Row],[ItemCode]],[1]sheet1!$1:$1048576,12,FALSE)</f>
        <v>50</v>
      </c>
      <c r="H260" s="101">
        <f>VLOOKUP(Table_for_new_list_price[[#This Row],[ItemCode]],[1]sheet1!$1:$1048576,8,FALSE)</f>
        <v>54.78</v>
      </c>
      <c r="I260" s="51">
        <f>VLOOKUP(Table_for_new_list_price[[#This Row],[Product Line]],'EDA SHEET'!$C$10:$D$57,2,FALSE)</f>
        <v>0.34699999999999998</v>
      </c>
      <c r="J260" s="53">
        <f t="shared" si="4"/>
        <v>19.008659999999999</v>
      </c>
      <c r="K260" s="1" t="str">
        <f>VLOOKUP(Table_for_new_list_price[[#This Row],[ItemCode]],[1]sheet1!$1:$1048576,11,FALSE)</f>
        <v>China</v>
      </c>
    </row>
    <row r="261" spans="1:11" hidden="1" x14ac:dyDescent="0.3">
      <c r="A261" t="s">
        <v>1662</v>
      </c>
      <c r="B261" t="str">
        <f>VLOOKUP(Table_for_new_list_price[[#This Row],[ItemCode]],[1]sheet1!$1:$1048576,4,FALSE)</f>
        <v>AB DZR UNION VALVE 100F100F</v>
      </c>
      <c r="C261" t="str">
        <f>VLOOKUP(Table_for_new_list_price[[#This Row],[ItemCode]],[1]sheet1!$1:$1048576,5,FALSE)</f>
        <v>670779727042</v>
      </c>
      <c r="D261" t="str">
        <f>VLOOKUP(Table_for_new_list_price[[#This Row],[ItemCode]],[1]sheet1!$1:$1048576,6,FALSE)</f>
        <v>ABHV</v>
      </c>
      <c r="E261" s="54" t="str">
        <f>VLOOKUP(Table_for_new_list_price[[#This Row],[ItemCode]],[1]sheet1!$1:$1048576,7,FALSE)</f>
        <v>BRASS AB DZR</v>
      </c>
      <c r="F261" s="54" t="str">
        <f>VLOOKUP(Table_for_new_list_price[[#This Row],[ItemCode]],[1]sheet1!$1:$1048576,13,FALSE)</f>
        <v>1.53</v>
      </c>
      <c r="G261" s="55" t="str">
        <f>VLOOKUP(Table_for_new_list_price[[#This Row],[ItemCode]],[1]sheet1!$1:$1048576,12,FALSE)</f>
        <v>35</v>
      </c>
      <c r="H261" s="101">
        <f>VLOOKUP(Table_for_new_list_price[[#This Row],[ItemCode]],[1]sheet1!$1:$1048576,8,FALSE)</f>
        <v>82.73</v>
      </c>
      <c r="I261" s="51">
        <f>VLOOKUP(Table_for_new_list_price[[#This Row],[Product Line]],'EDA SHEET'!$C$10:$D$57,2,FALSE)</f>
        <v>0.34699999999999998</v>
      </c>
      <c r="J261" s="53">
        <f t="shared" si="4"/>
        <v>28.70731</v>
      </c>
      <c r="K261" s="1" t="str">
        <f>VLOOKUP(Table_for_new_list_price[[#This Row],[ItemCode]],[1]sheet1!$1:$1048576,11,FALSE)</f>
        <v>China</v>
      </c>
    </row>
    <row r="262" spans="1:11" hidden="1" x14ac:dyDescent="0.3">
      <c r="A262" t="s">
        <v>1663</v>
      </c>
      <c r="B262" t="str">
        <f>VLOOKUP(Table_for_new_list_price[[#This Row],[ItemCode]],[1]sheet1!$1:$1048576,4,FALSE)</f>
        <v>AB DZR UNION VALVE 125F125F</v>
      </c>
      <c r="C262" t="str">
        <f>VLOOKUP(Table_for_new_list_price[[#This Row],[ItemCode]],[1]sheet1!$1:$1048576,5,FALSE)</f>
        <v>670779727059</v>
      </c>
      <c r="D262" t="str">
        <f>VLOOKUP(Table_for_new_list_price[[#This Row],[ItemCode]],[1]sheet1!$1:$1048576,6,FALSE)</f>
        <v>ABHV</v>
      </c>
      <c r="E262" s="54" t="str">
        <f>VLOOKUP(Table_for_new_list_price[[#This Row],[ItemCode]],[1]sheet1!$1:$1048576,7,FALSE)</f>
        <v>BRASS AB DZR</v>
      </c>
      <c r="F262" s="54" t="str">
        <f>VLOOKUP(Table_for_new_list_price[[#This Row],[ItemCode]],[1]sheet1!$1:$1048576,13,FALSE)</f>
        <v>2.18</v>
      </c>
      <c r="G262" s="55" t="str">
        <f>VLOOKUP(Table_for_new_list_price[[#This Row],[ItemCode]],[1]sheet1!$1:$1048576,12,FALSE)</f>
        <v>24</v>
      </c>
      <c r="H262" s="101">
        <f>VLOOKUP(Table_for_new_list_price[[#This Row],[ItemCode]],[1]sheet1!$1:$1048576,8,FALSE)</f>
        <v>126.09</v>
      </c>
      <c r="I262" s="51">
        <f>VLOOKUP(Table_for_new_list_price[[#This Row],[Product Line]],'EDA SHEET'!$C$10:$D$57,2,FALSE)</f>
        <v>0.34699999999999998</v>
      </c>
      <c r="J262" s="53">
        <f t="shared" si="4"/>
        <v>43.753229999999995</v>
      </c>
      <c r="K262" s="1" t="str">
        <f>VLOOKUP(Table_for_new_list_price[[#This Row],[ItemCode]],[1]sheet1!$1:$1048576,11,FALSE)</f>
        <v>China</v>
      </c>
    </row>
    <row r="263" spans="1:11" hidden="1" x14ac:dyDescent="0.3">
      <c r="A263" t="s">
        <v>1664</v>
      </c>
      <c r="B263" t="str">
        <f>VLOOKUP(Table_for_new_list_price[[#This Row],[ItemCode]],[1]sheet1!$1:$1048576,4,FALSE)</f>
        <v>AB DZR UN-VLV W/DRAIN 050E050F</v>
      </c>
      <c r="C263" t="str">
        <f>VLOOKUP(Table_for_new_list_price[[#This Row],[ItemCode]],[1]sheet1!$1:$1048576,5,FALSE)</f>
        <v>670779728681</v>
      </c>
      <c r="D263" t="str">
        <f>VLOOKUP(Table_for_new_list_price[[#This Row],[ItemCode]],[1]sheet1!$1:$1048576,6,FALSE)</f>
        <v>ABHV</v>
      </c>
      <c r="E263" s="54" t="str">
        <f>VLOOKUP(Table_for_new_list_price[[#This Row],[ItemCode]],[1]sheet1!$1:$1048576,7,FALSE)</f>
        <v>BRASS AB DZR</v>
      </c>
      <c r="F263" s="54" t="str">
        <f>VLOOKUP(Table_for_new_list_price[[#This Row],[ItemCode]],[1]sheet1!$1:$1048576,13,FALSE)</f>
        <v>0.91</v>
      </c>
      <c r="G263" s="55" t="str">
        <f>VLOOKUP(Table_for_new_list_price[[#This Row],[ItemCode]],[1]sheet1!$1:$1048576,12,FALSE)</f>
        <v>0</v>
      </c>
      <c r="H263" s="101">
        <f>VLOOKUP(Table_for_new_list_price[[#This Row],[ItemCode]],[1]sheet1!$1:$1048576,8,FALSE)</f>
        <v>56.86</v>
      </c>
      <c r="I263" s="51">
        <f>VLOOKUP(Table_for_new_list_price[[#This Row],[Product Line]],'EDA SHEET'!$C$10:$D$57,2,FALSE)</f>
        <v>0.34699999999999998</v>
      </c>
      <c r="J263" s="53">
        <f t="shared" si="4"/>
        <v>19.730419999999999</v>
      </c>
      <c r="K263" s="1" t="str">
        <f>VLOOKUP(Table_for_new_list_price[[#This Row],[ItemCode]],[1]sheet1!$1:$1048576,11,FALSE)</f>
        <v>China</v>
      </c>
    </row>
    <row r="264" spans="1:11" hidden="1" x14ac:dyDescent="0.3">
      <c r="A264" t="s">
        <v>1665</v>
      </c>
      <c r="B264" t="str">
        <f>VLOOKUP(Table_for_new_list_price[[#This Row],[ItemCode]],[1]sheet1!$1:$1048576,4,FALSE)</f>
        <v>AB DZR UN-VLV W/DRAIN 075E075F</v>
      </c>
      <c r="C264" t="str">
        <f>VLOOKUP(Table_for_new_list_price[[#This Row],[ItemCode]],[1]sheet1!$1:$1048576,5,FALSE)</f>
        <v>670779728698</v>
      </c>
      <c r="D264" t="str">
        <f>VLOOKUP(Table_for_new_list_price[[#This Row],[ItemCode]],[1]sheet1!$1:$1048576,6,FALSE)</f>
        <v>ABHV</v>
      </c>
      <c r="E264" s="54" t="str">
        <f>VLOOKUP(Table_for_new_list_price[[#This Row],[ItemCode]],[1]sheet1!$1:$1048576,7,FALSE)</f>
        <v>BRASS AB DZR</v>
      </c>
      <c r="F264" s="54" t="str">
        <f>VLOOKUP(Table_for_new_list_price[[#This Row],[ItemCode]],[1]sheet1!$1:$1048576,13,FALSE)</f>
        <v>1.32</v>
      </c>
      <c r="G264" s="55" t="str">
        <f>VLOOKUP(Table_for_new_list_price[[#This Row],[ItemCode]],[1]sheet1!$1:$1048576,12,FALSE)</f>
        <v>25</v>
      </c>
      <c r="H264" s="101">
        <f>VLOOKUP(Table_for_new_list_price[[#This Row],[ItemCode]],[1]sheet1!$1:$1048576,8,FALSE)</f>
        <v>76.83</v>
      </c>
      <c r="I264" s="51">
        <f>VLOOKUP(Table_for_new_list_price[[#This Row],[Product Line]],'EDA SHEET'!$C$10:$D$57,2,FALSE)</f>
        <v>0.34699999999999998</v>
      </c>
      <c r="J264" s="53">
        <f t="shared" si="4"/>
        <v>26.660009999999996</v>
      </c>
      <c r="K264" s="1" t="str">
        <f>VLOOKUP(Table_for_new_list_price[[#This Row],[ItemCode]],[1]sheet1!$1:$1048576,11,FALSE)</f>
        <v>China</v>
      </c>
    </row>
    <row r="265" spans="1:11" hidden="1" x14ac:dyDescent="0.3">
      <c r="A265" t="s">
        <v>1666</v>
      </c>
      <c r="B265" t="str">
        <f>VLOOKUP(Table_for_new_list_price[[#This Row],[ItemCode]],[1]sheet1!$1:$1048576,4,FALSE)</f>
        <v>AB DZR UN-VLV W/DRAIN 100E100F</v>
      </c>
      <c r="C265" t="str">
        <f>VLOOKUP(Table_for_new_list_price[[#This Row],[ItemCode]],[1]sheet1!$1:$1048576,5,FALSE)</f>
        <v>670779728704</v>
      </c>
      <c r="D265" t="str">
        <f>VLOOKUP(Table_for_new_list_price[[#This Row],[ItemCode]],[1]sheet1!$1:$1048576,6,FALSE)</f>
        <v>ABHV</v>
      </c>
      <c r="E265" s="54" t="str">
        <f>VLOOKUP(Table_for_new_list_price[[#This Row],[ItemCode]],[1]sheet1!$1:$1048576,7,FALSE)</f>
        <v>BRASS AB DZR</v>
      </c>
      <c r="F265" s="54" t="str">
        <f>VLOOKUP(Table_for_new_list_price[[#This Row],[ItemCode]],[1]sheet1!$1:$1048576,13,FALSE)</f>
        <v>1.67</v>
      </c>
      <c r="G265" s="55" t="str">
        <f>VLOOKUP(Table_for_new_list_price[[#This Row],[ItemCode]],[1]sheet1!$1:$1048576,12,FALSE)</f>
        <v>50</v>
      </c>
      <c r="H265" s="101">
        <f>VLOOKUP(Table_for_new_list_price[[#This Row],[ItemCode]],[1]sheet1!$1:$1048576,8,FALSE)</f>
        <v>100.79</v>
      </c>
      <c r="I265" s="51">
        <f>VLOOKUP(Table_for_new_list_price[[#This Row],[Product Line]],'EDA SHEET'!$C$10:$D$57,2,FALSE)</f>
        <v>0.34699999999999998</v>
      </c>
      <c r="J265" s="53">
        <f t="shared" si="4"/>
        <v>34.974130000000002</v>
      </c>
      <c r="K265" s="1" t="str">
        <f>VLOOKUP(Table_for_new_list_price[[#This Row],[ItemCode]],[1]sheet1!$1:$1048576,11,FALSE)</f>
        <v>China</v>
      </c>
    </row>
    <row r="266" spans="1:11" hidden="1" x14ac:dyDescent="0.3">
      <c r="A266" t="s">
        <v>1667</v>
      </c>
      <c r="B266" t="str">
        <f>VLOOKUP(Table_for_new_list_price[[#This Row],[ItemCode]],[1]sheet1!$1:$1048576,4,FALSE)</f>
        <v>AB DZR UN-VLV W/DRAIN 125E125F</v>
      </c>
      <c r="C266" t="str">
        <f>VLOOKUP(Table_for_new_list_price[[#This Row],[ItemCode]],[1]sheet1!$1:$1048576,5,FALSE)</f>
        <v>670779728711</v>
      </c>
      <c r="D266" t="str">
        <f>VLOOKUP(Table_for_new_list_price[[#This Row],[ItemCode]],[1]sheet1!$1:$1048576,6,FALSE)</f>
        <v>ABHV</v>
      </c>
      <c r="E266" s="54" t="str">
        <f>VLOOKUP(Table_for_new_list_price[[#This Row],[ItemCode]],[1]sheet1!$1:$1048576,7,FALSE)</f>
        <v>BRASS AB DZR</v>
      </c>
      <c r="F266" s="54" t="str">
        <f>VLOOKUP(Table_for_new_list_price[[#This Row],[ItemCode]],[1]sheet1!$1:$1048576,13,FALSE)</f>
        <v>2.60</v>
      </c>
      <c r="G266" s="55" t="str">
        <f>VLOOKUP(Table_for_new_list_price[[#This Row],[ItemCode]],[1]sheet1!$1:$1048576,12,FALSE)</f>
        <v>50</v>
      </c>
      <c r="H266" s="101">
        <f>VLOOKUP(Table_for_new_list_price[[#This Row],[ItemCode]],[1]sheet1!$1:$1048576,8,FALSE)</f>
        <v>152.24</v>
      </c>
      <c r="I266" s="51">
        <f>VLOOKUP(Table_for_new_list_price[[#This Row],[Product Line]],'EDA SHEET'!$C$10:$D$57,2,FALSE)</f>
        <v>0.34699999999999998</v>
      </c>
      <c r="J266" s="53">
        <f t="shared" si="4"/>
        <v>52.827280000000002</v>
      </c>
      <c r="K266" s="1" t="str">
        <f>VLOOKUP(Table_for_new_list_price[[#This Row],[ItemCode]],[1]sheet1!$1:$1048576,11,FALSE)</f>
        <v>China</v>
      </c>
    </row>
    <row r="267" spans="1:11" hidden="1" x14ac:dyDescent="0.3">
      <c r="A267" t="s">
        <v>1668</v>
      </c>
      <c r="B267" t="str">
        <f>VLOOKUP(Table_for_new_list_price[[#This Row],[ItemCode]],[1]sheet1!$1:$1048576,4,FALSE)</f>
        <v>AB DZR UN-VLV W DRAIN 075P075F</v>
      </c>
      <c r="C267" t="str">
        <f>VLOOKUP(Table_for_new_list_price[[#This Row],[ItemCode]],[1]sheet1!$1:$1048576,5,FALSE)</f>
        <v>670779727158</v>
      </c>
      <c r="D267" t="str">
        <f>VLOOKUP(Table_for_new_list_price[[#This Row],[ItemCode]],[1]sheet1!$1:$1048576,6,FALSE)</f>
        <v>ABHV</v>
      </c>
      <c r="E267" s="54" t="str">
        <f>VLOOKUP(Table_for_new_list_price[[#This Row],[ItemCode]],[1]sheet1!$1:$1048576,7,FALSE)</f>
        <v>BRASS AB DZR</v>
      </c>
      <c r="F267" s="54" t="str">
        <f>VLOOKUP(Table_for_new_list_price[[#This Row],[ItemCode]],[1]sheet1!$1:$1048576,13,FALSE)</f>
        <v>1.44</v>
      </c>
      <c r="G267" s="55" t="str">
        <f>VLOOKUP(Table_for_new_list_price[[#This Row],[ItemCode]],[1]sheet1!$1:$1048576,12,FALSE)</f>
        <v>25</v>
      </c>
      <c r="H267" s="101">
        <f>VLOOKUP(Table_for_new_list_price[[#This Row],[ItemCode]],[1]sheet1!$1:$1048576,8,FALSE)</f>
        <v>84.53</v>
      </c>
      <c r="I267" s="51">
        <f>VLOOKUP(Table_for_new_list_price[[#This Row],[Product Line]],'EDA SHEET'!$C$10:$D$57,2,FALSE)</f>
        <v>0.34699999999999998</v>
      </c>
      <c r="J267" s="53">
        <f t="shared" si="4"/>
        <v>29.331909999999997</v>
      </c>
      <c r="K267" s="1" t="str">
        <f>VLOOKUP(Table_for_new_list_price[[#This Row],[ItemCode]],[1]sheet1!$1:$1048576,11,FALSE)</f>
        <v>China</v>
      </c>
    </row>
    <row r="268" spans="1:11" hidden="1" x14ac:dyDescent="0.3">
      <c r="A268" t="s">
        <v>1669</v>
      </c>
      <c r="B268" t="str">
        <f>VLOOKUP(Table_for_new_list_price[[#This Row],[ItemCode]],[1]sheet1!$1:$1048576,4,FALSE)</f>
        <v>AB DZR UN-VLV W DRAIN 100P100F</v>
      </c>
      <c r="C268" t="str">
        <f>VLOOKUP(Table_for_new_list_price[[#This Row],[ItemCode]],[1]sheet1!$1:$1048576,5,FALSE)</f>
        <v>670779727165</v>
      </c>
      <c r="D268" t="str">
        <f>VLOOKUP(Table_for_new_list_price[[#This Row],[ItemCode]],[1]sheet1!$1:$1048576,6,FALSE)</f>
        <v>ABHV</v>
      </c>
      <c r="E268" s="54" t="str">
        <f>VLOOKUP(Table_for_new_list_price[[#This Row],[ItemCode]],[1]sheet1!$1:$1048576,7,FALSE)</f>
        <v>BRASS AB DZR</v>
      </c>
      <c r="F268" s="54" t="str">
        <f>VLOOKUP(Table_for_new_list_price[[#This Row],[ItemCode]],[1]sheet1!$1:$1048576,13,FALSE)</f>
        <v>2.02</v>
      </c>
      <c r="G268" s="55" t="str">
        <f>VLOOKUP(Table_for_new_list_price[[#This Row],[ItemCode]],[1]sheet1!$1:$1048576,12,FALSE)</f>
        <v>20</v>
      </c>
      <c r="H268" s="101">
        <f>VLOOKUP(Table_for_new_list_price[[#This Row],[ItemCode]],[1]sheet1!$1:$1048576,8,FALSE)</f>
        <v>116.86</v>
      </c>
      <c r="I268" s="51">
        <f>VLOOKUP(Table_for_new_list_price[[#This Row],[Product Line]],'EDA SHEET'!$C$10:$D$57,2,FALSE)</f>
        <v>0.34699999999999998</v>
      </c>
      <c r="J268" s="53">
        <f t="shared" si="4"/>
        <v>40.550419999999995</v>
      </c>
      <c r="K268" s="1" t="str">
        <f>VLOOKUP(Table_for_new_list_price[[#This Row],[ItemCode]],[1]sheet1!$1:$1048576,11,FALSE)</f>
        <v>China</v>
      </c>
    </row>
    <row r="269" spans="1:11" hidden="1" x14ac:dyDescent="0.3">
      <c r="A269" t="s">
        <v>1670</v>
      </c>
      <c r="B269" t="str">
        <f>VLOOKUP(Table_for_new_list_price[[#This Row],[ItemCode]],[1]sheet1!$1:$1048576,4,FALSE)</f>
        <v>AB DZR UN-VLV W DRAIN 125P125F</v>
      </c>
      <c r="C269" t="str">
        <f>VLOOKUP(Table_for_new_list_price[[#This Row],[ItemCode]],[1]sheet1!$1:$1048576,5,FALSE)</f>
        <v>670779727172</v>
      </c>
      <c r="D269" t="str">
        <f>VLOOKUP(Table_for_new_list_price[[#This Row],[ItemCode]],[1]sheet1!$1:$1048576,6,FALSE)</f>
        <v>ABHV</v>
      </c>
      <c r="E269" s="54" t="str">
        <f>VLOOKUP(Table_for_new_list_price[[#This Row],[ItemCode]],[1]sheet1!$1:$1048576,7,FALSE)</f>
        <v>BRASS AB DZR</v>
      </c>
      <c r="F269" s="54" t="str">
        <f>VLOOKUP(Table_for_new_list_price[[#This Row],[ItemCode]],[1]sheet1!$1:$1048576,13,FALSE)</f>
        <v>2.80</v>
      </c>
      <c r="G269" s="55" t="str">
        <f>VLOOKUP(Table_for_new_list_price[[#This Row],[ItemCode]],[1]sheet1!$1:$1048576,12,FALSE)</f>
        <v>15</v>
      </c>
      <c r="H269" s="101">
        <f>VLOOKUP(Table_for_new_list_price[[#This Row],[ItemCode]],[1]sheet1!$1:$1048576,8,FALSE)</f>
        <v>186.76</v>
      </c>
      <c r="I269" s="51">
        <f>VLOOKUP(Table_for_new_list_price[[#This Row],[Product Line]],'EDA SHEET'!$C$10:$D$57,2,FALSE)</f>
        <v>0.34699999999999998</v>
      </c>
      <c r="J269" s="53">
        <f t="shared" si="4"/>
        <v>64.805719999999994</v>
      </c>
      <c r="K269" s="1" t="str">
        <f>VLOOKUP(Table_for_new_list_price[[#This Row],[ItemCode]],[1]sheet1!$1:$1048576,11,FALSE)</f>
        <v>China</v>
      </c>
    </row>
    <row r="270" spans="1:11" hidden="1" x14ac:dyDescent="0.3">
      <c r="A270" t="s">
        <v>1671</v>
      </c>
      <c r="B270" t="str">
        <f>VLOOKUP(Table_for_new_list_price[[#This Row],[ItemCode]],[1]sheet1!$1:$1048576,4,FALSE)</f>
        <v>AB DZR UN-VLV W DRAIN 075S075F</v>
      </c>
      <c r="C270" t="str">
        <f>VLOOKUP(Table_for_new_list_price[[#This Row],[ItemCode]],[1]sheet1!$1:$1048576,5,FALSE)</f>
        <v>670779727127</v>
      </c>
      <c r="D270" t="str">
        <f>VLOOKUP(Table_for_new_list_price[[#This Row],[ItemCode]],[1]sheet1!$1:$1048576,6,FALSE)</f>
        <v>ABHV</v>
      </c>
      <c r="E270" s="54" t="str">
        <f>VLOOKUP(Table_for_new_list_price[[#This Row],[ItemCode]],[1]sheet1!$1:$1048576,7,FALSE)</f>
        <v>BRASS AB DZR</v>
      </c>
      <c r="F270" s="54" t="str">
        <f>VLOOKUP(Table_for_new_list_price[[#This Row],[ItemCode]],[1]sheet1!$1:$1048576,13,FALSE)</f>
        <v>1.39</v>
      </c>
      <c r="G270" s="55" t="str">
        <f>VLOOKUP(Table_for_new_list_price[[#This Row],[ItemCode]],[1]sheet1!$1:$1048576,12,FALSE)</f>
        <v>30</v>
      </c>
      <c r="H270" s="101">
        <f>VLOOKUP(Table_for_new_list_price[[#This Row],[ItemCode]],[1]sheet1!$1:$1048576,8,FALSE)</f>
        <v>84.53</v>
      </c>
      <c r="I270" s="51">
        <f>VLOOKUP(Table_for_new_list_price[[#This Row],[Product Line]],'EDA SHEET'!$C$10:$D$57,2,FALSE)</f>
        <v>0.34699999999999998</v>
      </c>
      <c r="J270" s="53">
        <f t="shared" si="4"/>
        <v>29.331909999999997</v>
      </c>
      <c r="K270" s="1" t="str">
        <f>VLOOKUP(Table_for_new_list_price[[#This Row],[ItemCode]],[1]sheet1!$1:$1048576,11,FALSE)</f>
        <v>China</v>
      </c>
    </row>
    <row r="271" spans="1:11" hidden="1" x14ac:dyDescent="0.3">
      <c r="A271" t="s">
        <v>1672</v>
      </c>
      <c r="B271" t="str">
        <f>VLOOKUP(Table_for_new_list_price[[#This Row],[ItemCode]],[1]sheet1!$1:$1048576,4,FALSE)</f>
        <v>AB DZR UN-VLV W DRAIN 100S100F</v>
      </c>
      <c r="C271" t="str">
        <f>VLOOKUP(Table_for_new_list_price[[#This Row],[ItemCode]],[1]sheet1!$1:$1048576,5,FALSE)</f>
        <v>670779727134</v>
      </c>
      <c r="D271" t="str">
        <f>VLOOKUP(Table_for_new_list_price[[#This Row],[ItemCode]],[1]sheet1!$1:$1048576,6,FALSE)</f>
        <v>ABHV</v>
      </c>
      <c r="E271" s="54" t="str">
        <f>VLOOKUP(Table_for_new_list_price[[#This Row],[ItemCode]],[1]sheet1!$1:$1048576,7,FALSE)</f>
        <v>BRASS AB DZR</v>
      </c>
      <c r="F271" s="54" t="str">
        <f>VLOOKUP(Table_for_new_list_price[[#This Row],[ItemCode]],[1]sheet1!$1:$1048576,13,FALSE)</f>
        <v>1.98</v>
      </c>
      <c r="G271" s="55" t="str">
        <f>VLOOKUP(Table_for_new_list_price[[#This Row],[ItemCode]],[1]sheet1!$1:$1048576,12,FALSE)</f>
        <v>20</v>
      </c>
      <c r="H271" s="101">
        <f>VLOOKUP(Table_for_new_list_price[[#This Row],[ItemCode]],[1]sheet1!$1:$1048576,8,FALSE)</f>
        <v>116.86</v>
      </c>
      <c r="I271" s="51">
        <f>VLOOKUP(Table_for_new_list_price[[#This Row],[Product Line]],'EDA SHEET'!$C$10:$D$57,2,FALSE)</f>
        <v>0.34699999999999998</v>
      </c>
      <c r="J271" s="53">
        <f t="shared" si="4"/>
        <v>40.550419999999995</v>
      </c>
      <c r="K271" s="1" t="str">
        <f>VLOOKUP(Table_for_new_list_price[[#This Row],[ItemCode]],[1]sheet1!$1:$1048576,11,FALSE)</f>
        <v>China</v>
      </c>
    </row>
    <row r="272" spans="1:11" hidden="1" x14ac:dyDescent="0.3">
      <c r="A272" t="s">
        <v>1673</v>
      </c>
      <c r="B272" t="str">
        <f>VLOOKUP(Table_for_new_list_price[[#This Row],[ItemCode]],[1]sheet1!$1:$1048576,4,FALSE)</f>
        <v>AB DZR UN-VLV W DRAIN 125S125F</v>
      </c>
      <c r="C272" t="str">
        <f>VLOOKUP(Table_for_new_list_price[[#This Row],[ItemCode]],[1]sheet1!$1:$1048576,5,FALSE)</f>
        <v>670779727141</v>
      </c>
      <c r="D272" t="str">
        <f>VLOOKUP(Table_for_new_list_price[[#This Row],[ItemCode]],[1]sheet1!$1:$1048576,6,FALSE)</f>
        <v>ABHV</v>
      </c>
      <c r="E272" s="54" t="str">
        <f>VLOOKUP(Table_for_new_list_price[[#This Row],[ItemCode]],[1]sheet1!$1:$1048576,7,FALSE)</f>
        <v>BRASS AB DZR</v>
      </c>
      <c r="F272" s="54" t="str">
        <f>VLOOKUP(Table_for_new_list_price[[#This Row],[ItemCode]],[1]sheet1!$1:$1048576,13,FALSE)</f>
        <v>2.76</v>
      </c>
      <c r="G272" s="55" t="str">
        <f>VLOOKUP(Table_for_new_list_price[[#This Row],[ItemCode]],[1]sheet1!$1:$1048576,12,FALSE)</f>
        <v>15</v>
      </c>
      <c r="H272" s="101">
        <f>VLOOKUP(Table_for_new_list_price[[#This Row],[ItemCode]],[1]sheet1!$1:$1048576,8,FALSE)</f>
        <v>186.76</v>
      </c>
      <c r="I272" s="51">
        <f>VLOOKUP(Table_for_new_list_price[[#This Row],[Product Line]],'EDA SHEET'!$C$10:$D$57,2,FALSE)</f>
        <v>0.34699999999999998</v>
      </c>
      <c r="J272" s="53">
        <f t="shared" si="4"/>
        <v>64.805719999999994</v>
      </c>
      <c r="K272" s="1" t="str">
        <f>VLOOKUP(Table_for_new_list_price[[#This Row],[ItemCode]],[1]sheet1!$1:$1048576,11,FALSE)</f>
        <v>China</v>
      </c>
    </row>
    <row r="273" spans="1:11" hidden="1" x14ac:dyDescent="0.3">
      <c r="A273" t="s">
        <v>1674</v>
      </c>
      <c r="B273" t="str">
        <f>VLOOKUP(Table_for_new_list_price[[#This Row],[ItemCode]],[1]sheet1!$1:$1048576,4,FALSE)</f>
        <v>AB DZR UN-VLV W DRAIN 075F075F</v>
      </c>
      <c r="C273" t="str">
        <f>VLOOKUP(Table_for_new_list_price[[#This Row],[ItemCode]],[1]sheet1!$1:$1048576,5,FALSE)</f>
        <v>670779727189</v>
      </c>
      <c r="D273" t="str">
        <f>VLOOKUP(Table_for_new_list_price[[#This Row],[ItemCode]],[1]sheet1!$1:$1048576,6,FALSE)</f>
        <v>ABHV</v>
      </c>
      <c r="E273" s="54" t="str">
        <f>VLOOKUP(Table_for_new_list_price[[#This Row],[ItemCode]],[1]sheet1!$1:$1048576,7,FALSE)</f>
        <v>BRASS AB DZR</v>
      </c>
      <c r="F273" s="54" t="str">
        <f>VLOOKUP(Table_for_new_list_price[[#This Row],[ItemCode]],[1]sheet1!$1:$1048576,13,FALSE)</f>
        <v>1.41</v>
      </c>
      <c r="G273" s="55" t="str">
        <f>VLOOKUP(Table_for_new_list_price[[#This Row],[ItemCode]],[1]sheet1!$1:$1048576,12,FALSE)</f>
        <v>30</v>
      </c>
      <c r="H273" s="101">
        <f>VLOOKUP(Table_for_new_list_price[[#This Row],[ItemCode]],[1]sheet1!$1:$1048576,8,FALSE)</f>
        <v>84.53</v>
      </c>
      <c r="I273" s="51">
        <f>VLOOKUP(Table_for_new_list_price[[#This Row],[Product Line]],'EDA SHEET'!$C$10:$D$57,2,FALSE)</f>
        <v>0.34699999999999998</v>
      </c>
      <c r="J273" s="53">
        <f t="shared" si="4"/>
        <v>29.331909999999997</v>
      </c>
      <c r="K273" s="1" t="str">
        <f>VLOOKUP(Table_for_new_list_price[[#This Row],[ItemCode]],[1]sheet1!$1:$1048576,11,FALSE)</f>
        <v>China</v>
      </c>
    </row>
    <row r="274" spans="1:11" hidden="1" x14ac:dyDescent="0.3">
      <c r="A274" t="s">
        <v>1675</v>
      </c>
      <c r="B274" t="str">
        <f>VLOOKUP(Table_for_new_list_price[[#This Row],[ItemCode]],[1]sheet1!$1:$1048576,4,FALSE)</f>
        <v>AB DZR UN-VLV W DRAIN 075F075P</v>
      </c>
      <c r="C274" t="str">
        <f>VLOOKUP(Table_for_new_list_price[[#This Row],[ItemCode]],[1]sheet1!$1:$1048576,5,FALSE)</f>
        <v>670779731018</v>
      </c>
      <c r="D274" t="str">
        <f>VLOOKUP(Table_for_new_list_price[[#This Row],[ItemCode]],[1]sheet1!$1:$1048576,6,FALSE)</f>
        <v>ABHV</v>
      </c>
      <c r="E274" s="54" t="str">
        <f>VLOOKUP(Table_for_new_list_price[[#This Row],[ItemCode]],[1]sheet1!$1:$1048576,7,FALSE)</f>
        <v>BRASS AB DZR</v>
      </c>
      <c r="F274" s="54">
        <f>VLOOKUP(Table_for_new_list_price[[#This Row],[ItemCode]],[1]sheet1!$1:$1048576,13,FALSE)</f>
        <v>0</v>
      </c>
      <c r="G274" s="55" t="str">
        <f>VLOOKUP(Table_for_new_list_price[[#This Row],[ItemCode]],[1]sheet1!$1:$1048576,12,FALSE)</f>
        <v>30</v>
      </c>
      <c r="H274" s="101">
        <f>VLOOKUP(Table_for_new_list_price[[#This Row],[ItemCode]],[1]sheet1!$1:$1048576,8,FALSE)</f>
        <v>94.47</v>
      </c>
      <c r="I274" s="51">
        <f>VLOOKUP(Table_for_new_list_price[[#This Row],[Product Line]],'EDA SHEET'!$C$10:$D$57,2,FALSE)</f>
        <v>0.34699999999999998</v>
      </c>
      <c r="J274" s="53">
        <f t="shared" si="4"/>
        <v>32.781089999999999</v>
      </c>
      <c r="K274" s="1" t="str">
        <f>VLOOKUP(Table_for_new_list_price[[#This Row],[ItemCode]],[1]sheet1!$1:$1048576,11,FALSE)</f>
        <v>China</v>
      </c>
    </row>
    <row r="275" spans="1:11" hidden="1" x14ac:dyDescent="0.3">
      <c r="A275" t="s">
        <v>1676</v>
      </c>
      <c r="B275" t="str">
        <f>VLOOKUP(Table_for_new_list_price[[#This Row],[ItemCode]],[1]sheet1!$1:$1048576,4,FALSE)</f>
        <v>AB DZR UN-VLV W DRAIN 100F100F</v>
      </c>
      <c r="C275" t="str">
        <f>VLOOKUP(Table_for_new_list_price[[#This Row],[ItemCode]],[1]sheet1!$1:$1048576,5,FALSE)</f>
        <v>670779727196</v>
      </c>
      <c r="D275" t="str">
        <f>VLOOKUP(Table_for_new_list_price[[#This Row],[ItemCode]],[1]sheet1!$1:$1048576,6,FALSE)</f>
        <v>ABHV</v>
      </c>
      <c r="E275" s="54" t="str">
        <f>VLOOKUP(Table_for_new_list_price[[#This Row],[ItemCode]],[1]sheet1!$1:$1048576,7,FALSE)</f>
        <v>BRASS AB DZR</v>
      </c>
      <c r="F275" s="54" t="str">
        <f>VLOOKUP(Table_for_new_list_price[[#This Row],[ItemCode]],[1]sheet1!$1:$1048576,13,FALSE)</f>
        <v>2.03</v>
      </c>
      <c r="G275" s="55" t="str">
        <f>VLOOKUP(Table_for_new_list_price[[#This Row],[ItemCode]],[1]sheet1!$1:$1048576,12,FALSE)</f>
        <v>20</v>
      </c>
      <c r="H275" s="101">
        <f>VLOOKUP(Table_for_new_list_price[[#This Row],[ItemCode]],[1]sheet1!$1:$1048576,8,FALSE)</f>
        <v>116.86</v>
      </c>
      <c r="I275" s="51">
        <f>VLOOKUP(Table_for_new_list_price[[#This Row],[Product Line]],'EDA SHEET'!$C$10:$D$57,2,FALSE)</f>
        <v>0.34699999999999998</v>
      </c>
      <c r="J275" s="53">
        <f t="shared" si="4"/>
        <v>40.550419999999995</v>
      </c>
      <c r="K275" s="1" t="str">
        <f>VLOOKUP(Table_for_new_list_price[[#This Row],[ItemCode]],[1]sheet1!$1:$1048576,11,FALSE)</f>
        <v>China</v>
      </c>
    </row>
    <row r="276" spans="1:11" hidden="1" x14ac:dyDescent="0.3">
      <c r="A276" t="s">
        <v>1677</v>
      </c>
      <c r="B276" t="str">
        <f>VLOOKUP(Table_for_new_list_price[[#This Row],[ItemCode]],[1]sheet1!$1:$1048576,4,FALSE)</f>
        <v>AB DZR UN-VLV W DRAIN 100F100P</v>
      </c>
      <c r="C276" t="str">
        <f>VLOOKUP(Table_for_new_list_price[[#This Row],[ItemCode]],[1]sheet1!$1:$1048576,5,FALSE)</f>
        <v>670779731025</v>
      </c>
      <c r="D276" t="str">
        <f>VLOOKUP(Table_for_new_list_price[[#This Row],[ItemCode]],[1]sheet1!$1:$1048576,6,FALSE)</f>
        <v>ABHV</v>
      </c>
      <c r="E276" s="54" t="str">
        <f>VLOOKUP(Table_for_new_list_price[[#This Row],[ItemCode]],[1]sheet1!$1:$1048576,7,FALSE)</f>
        <v>BRASS AB DZR</v>
      </c>
      <c r="F276" s="54">
        <f>VLOOKUP(Table_for_new_list_price[[#This Row],[ItemCode]],[1]sheet1!$1:$1048576,13,FALSE)</f>
        <v>0</v>
      </c>
      <c r="G276" s="55" t="str">
        <f>VLOOKUP(Table_for_new_list_price[[#This Row],[ItemCode]],[1]sheet1!$1:$1048576,12,FALSE)</f>
        <v>20</v>
      </c>
      <c r="H276" s="101">
        <f>VLOOKUP(Table_for_new_list_price[[#This Row],[ItemCode]],[1]sheet1!$1:$1048576,8,FALSE)</f>
        <v>129.28</v>
      </c>
      <c r="I276" s="51">
        <f>VLOOKUP(Table_for_new_list_price[[#This Row],[Product Line]],'EDA SHEET'!$C$10:$D$57,2,FALSE)</f>
        <v>0.34699999999999998</v>
      </c>
      <c r="J276" s="53">
        <f t="shared" si="4"/>
        <v>44.86016</v>
      </c>
      <c r="K276" s="1" t="str">
        <f>VLOOKUP(Table_for_new_list_price[[#This Row],[ItemCode]],[1]sheet1!$1:$1048576,11,FALSE)</f>
        <v>China</v>
      </c>
    </row>
    <row r="277" spans="1:11" hidden="1" x14ac:dyDescent="0.3">
      <c r="A277" t="s">
        <v>1678</v>
      </c>
      <c r="B277" t="str">
        <f>VLOOKUP(Table_for_new_list_price[[#This Row],[ItemCode]],[1]sheet1!$1:$1048576,4,FALSE)</f>
        <v>AB DZR UN-VLV W DRAIN 125F125F</v>
      </c>
      <c r="C277" t="str">
        <f>VLOOKUP(Table_for_new_list_price[[#This Row],[ItemCode]],[1]sheet1!$1:$1048576,5,FALSE)</f>
        <v>670779727202</v>
      </c>
      <c r="D277" t="str">
        <f>VLOOKUP(Table_for_new_list_price[[#This Row],[ItemCode]],[1]sheet1!$1:$1048576,6,FALSE)</f>
        <v>ABHV</v>
      </c>
      <c r="E277" s="54" t="str">
        <f>VLOOKUP(Table_for_new_list_price[[#This Row],[ItemCode]],[1]sheet1!$1:$1048576,7,FALSE)</f>
        <v>BRASS AB DZR</v>
      </c>
      <c r="F277" s="54" t="str">
        <f>VLOOKUP(Table_for_new_list_price[[#This Row],[ItemCode]],[1]sheet1!$1:$1048576,13,FALSE)</f>
        <v>2.85</v>
      </c>
      <c r="G277" s="55" t="str">
        <f>VLOOKUP(Table_for_new_list_price[[#This Row],[ItemCode]],[1]sheet1!$1:$1048576,12,FALSE)</f>
        <v>15</v>
      </c>
      <c r="H277" s="101">
        <f>VLOOKUP(Table_for_new_list_price[[#This Row],[ItemCode]],[1]sheet1!$1:$1048576,8,FALSE)</f>
        <v>186.76</v>
      </c>
      <c r="I277" s="51">
        <f>VLOOKUP(Table_for_new_list_price[[#This Row],[Product Line]],'EDA SHEET'!$C$10:$D$57,2,FALSE)</f>
        <v>0.34699999999999998</v>
      </c>
      <c r="J277" s="53">
        <f t="shared" si="4"/>
        <v>64.805719999999994</v>
      </c>
      <c r="K277" s="1" t="str">
        <f>VLOOKUP(Table_for_new_list_price[[#This Row],[ItemCode]],[1]sheet1!$1:$1048576,11,FALSE)</f>
        <v>China</v>
      </c>
    </row>
    <row r="278" spans="1:11" hidden="1" x14ac:dyDescent="0.3">
      <c r="A278" t="s">
        <v>1679</v>
      </c>
      <c r="B278" t="str">
        <f>VLOOKUP(Table_for_new_list_price[[#This Row],[ItemCode]],[1]sheet1!$1:$1048576,4,FALSE)</f>
        <v>AB DZR UN-VLV W DRAIN 125F125P</v>
      </c>
      <c r="C278" t="str">
        <f>VLOOKUP(Table_for_new_list_price[[#This Row],[ItemCode]],[1]sheet1!$1:$1048576,5,FALSE)</f>
        <v>670779731032</v>
      </c>
      <c r="D278" t="str">
        <f>VLOOKUP(Table_for_new_list_price[[#This Row],[ItemCode]],[1]sheet1!$1:$1048576,6,FALSE)</f>
        <v>ABHV</v>
      </c>
      <c r="E278" s="54" t="str">
        <f>VLOOKUP(Table_for_new_list_price[[#This Row],[ItemCode]],[1]sheet1!$1:$1048576,7,FALSE)</f>
        <v>BRASS AB DZR</v>
      </c>
      <c r="F278" s="54">
        <f>VLOOKUP(Table_for_new_list_price[[#This Row],[ItemCode]],[1]sheet1!$1:$1048576,13,FALSE)</f>
        <v>0</v>
      </c>
      <c r="G278" s="55" t="str">
        <f>VLOOKUP(Table_for_new_list_price[[#This Row],[ItemCode]],[1]sheet1!$1:$1048576,12,FALSE)</f>
        <v>15</v>
      </c>
      <c r="H278" s="101">
        <f>VLOOKUP(Table_for_new_list_price[[#This Row],[ItemCode]],[1]sheet1!$1:$1048576,8,FALSE)</f>
        <v>201.67</v>
      </c>
      <c r="I278" s="51">
        <f>VLOOKUP(Table_for_new_list_price[[#This Row],[Product Line]],'EDA SHEET'!$C$10:$D$57,2,FALSE)</f>
        <v>0.34699999999999998</v>
      </c>
      <c r="J278" s="53">
        <f t="shared" si="4"/>
        <v>69.979489999999984</v>
      </c>
      <c r="K278" s="1" t="str">
        <f>VLOOKUP(Table_for_new_list_price[[#This Row],[ItemCode]],[1]sheet1!$1:$1048576,11,FALSE)</f>
        <v>China</v>
      </c>
    </row>
    <row r="279" spans="1:11" hidden="1" x14ac:dyDescent="0.3">
      <c r="A279" t="s">
        <v>1680</v>
      </c>
      <c r="B279" t="str">
        <f>VLOOKUP(Table_for_new_list_price[[#This Row],[ItemCode]],[1]sheet1!$1:$1048576,4,FALSE)</f>
        <v>AB DZR PURGE VALVE 100P</v>
      </c>
      <c r="C279" t="str">
        <f>VLOOKUP(Table_for_new_list_price[[#This Row],[ItemCode]],[1]sheet1!$1:$1048576,5,FALSE)</f>
        <v>670779727226</v>
      </c>
      <c r="D279" t="str">
        <f>VLOOKUP(Table_for_new_list_price[[#This Row],[ItemCode]],[1]sheet1!$1:$1048576,6,FALSE)</f>
        <v>ABHV</v>
      </c>
      <c r="E279" s="54" t="str">
        <f>VLOOKUP(Table_for_new_list_price[[#This Row],[ItemCode]],[1]sheet1!$1:$1048576,7,FALSE)</f>
        <v>BRASS AB DZR</v>
      </c>
      <c r="F279" s="54" t="str">
        <f>VLOOKUP(Table_for_new_list_price[[#This Row],[ItemCode]],[1]sheet1!$1:$1048576,13,FALSE)</f>
        <v>2.43</v>
      </c>
      <c r="G279" s="55" t="str">
        <f>VLOOKUP(Table_for_new_list_price[[#This Row],[ItemCode]],[1]sheet1!$1:$1048576,12,FALSE)</f>
        <v>12</v>
      </c>
      <c r="H279" s="101">
        <f>VLOOKUP(Table_for_new_list_price[[#This Row],[ItemCode]],[1]sheet1!$1:$1048576,8,FALSE)</f>
        <v>129.51</v>
      </c>
      <c r="I279" s="51">
        <f>VLOOKUP(Table_for_new_list_price[[#This Row],[Product Line]],'EDA SHEET'!$C$10:$D$57,2,FALSE)</f>
        <v>0.34699999999999998</v>
      </c>
      <c r="J279" s="53">
        <f t="shared" si="4"/>
        <v>44.939969999999995</v>
      </c>
      <c r="K279" s="1" t="str">
        <f>VLOOKUP(Table_for_new_list_price[[#This Row],[ItemCode]],[1]sheet1!$1:$1048576,11,FALSE)</f>
        <v>China</v>
      </c>
    </row>
    <row r="280" spans="1:11" hidden="1" x14ac:dyDescent="0.3">
      <c r="A280" t="s">
        <v>1681</v>
      </c>
      <c r="B280" t="str">
        <f>VLOOKUP(Table_for_new_list_price[[#This Row],[ItemCode]],[1]sheet1!$1:$1048576,4,FALSE)</f>
        <v>AB DZR PURGE VALVE 125P</v>
      </c>
      <c r="C280" t="str">
        <f>VLOOKUP(Table_for_new_list_price[[#This Row],[ItemCode]],[1]sheet1!$1:$1048576,5,FALSE)</f>
        <v>670779727233</v>
      </c>
      <c r="D280" t="str">
        <f>VLOOKUP(Table_for_new_list_price[[#This Row],[ItemCode]],[1]sheet1!$1:$1048576,6,FALSE)</f>
        <v>ABHV</v>
      </c>
      <c r="E280" s="54" t="str">
        <f>VLOOKUP(Table_for_new_list_price[[#This Row],[ItemCode]],[1]sheet1!$1:$1048576,7,FALSE)</f>
        <v>BRASS AB DZR</v>
      </c>
      <c r="F280" s="54" t="str">
        <f>VLOOKUP(Table_for_new_list_price[[#This Row],[ItemCode]],[1]sheet1!$1:$1048576,13,FALSE)</f>
        <v>3.00</v>
      </c>
      <c r="G280" s="55" t="str">
        <f>VLOOKUP(Table_for_new_list_price[[#This Row],[ItemCode]],[1]sheet1!$1:$1048576,12,FALSE)</f>
        <v>10</v>
      </c>
      <c r="H280" s="101">
        <f>VLOOKUP(Table_for_new_list_price[[#This Row],[ItemCode]],[1]sheet1!$1:$1048576,8,FALSE)</f>
        <v>200.26</v>
      </c>
      <c r="I280" s="51">
        <f>VLOOKUP(Table_for_new_list_price[[#This Row],[Product Line]],'EDA SHEET'!$C$10:$D$57,2,FALSE)</f>
        <v>0.34699999999999998</v>
      </c>
      <c r="J280" s="53">
        <f t="shared" si="4"/>
        <v>69.490219999999994</v>
      </c>
      <c r="K280" s="1" t="str">
        <f>VLOOKUP(Table_for_new_list_price[[#This Row],[ItemCode]],[1]sheet1!$1:$1048576,11,FALSE)</f>
        <v>China</v>
      </c>
    </row>
    <row r="281" spans="1:11" hidden="1" x14ac:dyDescent="0.3">
      <c r="A281" t="s">
        <v>1682</v>
      </c>
      <c r="B281" t="str">
        <f>VLOOKUP(Table_for_new_list_price[[#This Row],[ItemCode]],[1]sheet1!$1:$1048576,4,FALSE)</f>
        <v>AB DZR PURGE VALVE 050P</v>
      </c>
      <c r="C281" t="str">
        <f>VLOOKUP(Table_for_new_list_price[[#This Row],[ItemCode]],[1]sheet1!$1:$1048576,5,FALSE)</f>
        <v>670779728537</v>
      </c>
      <c r="D281" t="str">
        <f>VLOOKUP(Table_for_new_list_price[[#This Row],[ItemCode]],[1]sheet1!$1:$1048576,6,FALSE)</f>
        <v>ABHV</v>
      </c>
      <c r="E281" s="54" t="str">
        <f>VLOOKUP(Table_for_new_list_price[[#This Row],[ItemCode]],[1]sheet1!$1:$1048576,7,FALSE)</f>
        <v>BRASS AB DZR</v>
      </c>
      <c r="F281" s="54">
        <f>VLOOKUP(Table_for_new_list_price[[#This Row],[ItemCode]],[1]sheet1!$1:$1048576,13,FALSE)</f>
        <v>0</v>
      </c>
      <c r="G281" s="55" t="str">
        <f>VLOOKUP(Table_for_new_list_price[[#This Row],[ItemCode]],[1]sheet1!$1:$1048576,12,FALSE)</f>
        <v>0</v>
      </c>
      <c r="H281" s="101">
        <f>VLOOKUP(Table_for_new_list_price[[#This Row],[ItemCode]],[1]sheet1!$1:$1048576,8,FALSE)</f>
        <v>60.79</v>
      </c>
      <c r="I281" s="51">
        <f>VLOOKUP(Table_for_new_list_price[[#This Row],[Product Line]],'EDA SHEET'!$C$10:$D$57,2,FALSE)</f>
        <v>0.34699999999999998</v>
      </c>
      <c r="J281" s="53">
        <f t="shared" si="4"/>
        <v>21.09413</v>
      </c>
      <c r="K281" s="1" t="str">
        <f>VLOOKUP(Table_for_new_list_price[[#This Row],[ItemCode]],[1]sheet1!$1:$1048576,11,FALSE)</f>
        <v>China</v>
      </c>
    </row>
    <row r="282" spans="1:11" hidden="1" x14ac:dyDescent="0.3">
      <c r="A282" t="s">
        <v>1683</v>
      </c>
      <c r="B282" t="str">
        <f>VLOOKUP(Table_for_new_list_price[[#This Row],[ItemCode]],[1]sheet1!$1:$1048576,4,FALSE)</f>
        <v>AB DZR PURGE VALVE 075P</v>
      </c>
      <c r="C282" t="str">
        <f>VLOOKUP(Table_for_new_list_price[[#This Row],[ItemCode]],[1]sheet1!$1:$1048576,5,FALSE)</f>
        <v>670779727219</v>
      </c>
      <c r="D282" t="str">
        <f>VLOOKUP(Table_for_new_list_price[[#This Row],[ItemCode]],[1]sheet1!$1:$1048576,6,FALSE)</f>
        <v>ABHV</v>
      </c>
      <c r="E282" s="54" t="str">
        <f>VLOOKUP(Table_for_new_list_price[[#This Row],[ItemCode]],[1]sheet1!$1:$1048576,7,FALSE)</f>
        <v>BRASS AB DZR</v>
      </c>
      <c r="F282" s="54" t="str">
        <f>VLOOKUP(Table_for_new_list_price[[#This Row],[ItemCode]],[1]sheet1!$1:$1048576,13,FALSE)</f>
        <v>1.64</v>
      </c>
      <c r="G282" s="55" t="str">
        <f>VLOOKUP(Table_for_new_list_price[[#This Row],[ItemCode]],[1]sheet1!$1:$1048576,12,FALSE)</f>
        <v>20</v>
      </c>
      <c r="H282" s="101">
        <f>VLOOKUP(Table_for_new_list_price[[#This Row],[ItemCode]],[1]sheet1!$1:$1048576,8,FALSE)</f>
        <v>95.28</v>
      </c>
      <c r="I282" s="51">
        <f>VLOOKUP(Table_for_new_list_price[[#This Row],[Product Line]],'EDA SHEET'!$C$10:$D$57,2,FALSE)</f>
        <v>0.34699999999999998</v>
      </c>
      <c r="J282" s="53">
        <f t="shared" si="4"/>
        <v>33.062159999999999</v>
      </c>
      <c r="K282" s="1" t="str">
        <f>VLOOKUP(Table_for_new_list_price[[#This Row],[ItemCode]],[1]sheet1!$1:$1048576,11,FALSE)</f>
        <v>China</v>
      </c>
    </row>
    <row r="283" spans="1:11" hidden="1" x14ac:dyDescent="0.3">
      <c r="A283" t="s">
        <v>1684</v>
      </c>
      <c r="B283" t="str">
        <f>VLOOKUP(Table_for_new_list_price[[#This Row],[ItemCode]],[1]sheet1!$1:$1048576,4,FALSE)</f>
        <v>AB DZR PURGE VALVE 100S</v>
      </c>
      <c r="C283" t="str">
        <f>VLOOKUP(Table_for_new_list_price[[#This Row],[ItemCode]],[1]sheet1!$1:$1048576,5,FALSE)</f>
        <v>670779727257</v>
      </c>
      <c r="D283" t="str">
        <f>VLOOKUP(Table_for_new_list_price[[#This Row],[ItemCode]],[1]sheet1!$1:$1048576,6,FALSE)</f>
        <v>ABHV</v>
      </c>
      <c r="E283" s="54" t="str">
        <f>VLOOKUP(Table_for_new_list_price[[#This Row],[ItemCode]],[1]sheet1!$1:$1048576,7,FALSE)</f>
        <v>BRASS AB DZR</v>
      </c>
      <c r="F283" s="54" t="str">
        <f>VLOOKUP(Table_for_new_list_price[[#This Row],[ItemCode]],[1]sheet1!$1:$1048576,13,FALSE)</f>
        <v>2.37</v>
      </c>
      <c r="G283" s="55" t="str">
        <f>VLOOKUP(Table_for_new_list_price[[#This Row],[ItemCode]],[1]sheet1!$1:$1048576,12,FALSE)</f>
        <v>12</v>
      </c>
      <c r="H283" s="101">
        <f>VLOOKUP(Table_for_new_list_price[[#This Row],[ItemCode]],[1]sheet1!$1:$1048576,8,FALSE)</f>
        <v>129.51</v>
      </c>
      <c r="I283" s="51">
        <f>VLOOKUP(Table_for_new_list_price[[#This Row],[Product Line]],'EDA SHEET'!$C$10:$D$57,2,FALSE)</f>
        <v>0.34699999999999998</v>
      </c>
      <c r="J283" s="53">
        <f t="shared" si="4"/>
        <v>44.939969999999995</v>
      </c>
      <c r="K283" s="1" t="str">
        <f>VLOOKUP(Table_for_new_list_price[[#This Row],[ItemCode]],[1]sheet1!$1:$1048576,11,FALSE)</f>
        <v>China</v>
      </c>
    </row>
    <row r="284" spans="1:11" hidden="1" x14ac:dyDescent="0.3">
      <c r="A284" t="s">
        <v>1685</v>
      </c>
      <c r="B284" t="str">
        <f>VLOOKUP(Table_for_new_list_price[[#This Row],[ItemCode]],[1]sheet1!$1:$1048576,4,FALSE)</f>
        <v>AB DZR PURGE VALVE 125S</v>
      </c>
      <c r="C284" t="str">
        <f>VLOOKUP(Table_for_new_list_price[[#This Row],[ItemCode]],[1]sheet1!$1:$1048576,5,FALSE)</f>
        <v>670779727264</v>
      </c>
      <c r="D284" t="str">
        <f>VLOOKUP(Table_for_new_list_price[[#This Row],[ItemCode]],[1]sheet1!$1:$1048576,6,FALSE)</f>
        <v>ABHV</v>
      </c>
      <c r="E284" s="54" t="str">
        <f>VLOOKUP(Table_for_new_list_price[[#This Row],[ItemCode]],[1]sheet1!$1:$1048576,7,FALSE)</f>
        <v>BRASS AB DZR</v>
      </c>
      <c r="F284" s="54" t="str">
        <f>VLOOKUP(Table_for_new_list_price[[#This Row],[ItemCode]],[1]sheet1!$1:$1048576,13,FALSE)</f>
        <v>2.92</v>
      </c>
      <c r="G284" s="55" t="str">
        <f>VLOOKUP(Table_for_new_list_price[[#This Row],[ItemCode]],[1]sheet1!$1:$1048576,12,FALSE)</f>
        <v>10</v>
      </c>
      <c r="H284" s="101">
        <f>VLOOKUP(Table_for_new_list_price[[#This Row],[ItemCode]],[1]sheet1!$1:$1048576,8,FALSE)</f>
        <v>200.26</v>
      </c>
      <c r="I284" s="51">
        <f>VLOOKUP(Table_for_new_list_price[[#This Row],[Product Line]],'EDA SHEET'!$C$10:$D$57,2,FALSE)</f>
        <v>0.34699999999999998</v>
      </c>
      <c r="J284" s="53">
        <f t="shared" si="4"/>
        <v>69.490219999999994</v>
      </c>
      <c r="K284" s="1" t="str">
        <f>VLOOKUP(Table_for_new_list_price[[#This Row],[ItemCode]],[1]sheet1!$1:$1048576,11,FALSE)</f>
        <v>China</v>
      </c>
    </row>
    <row r="285" spans="1:11" hidden="1" x14ac:dyDescent="0.3">
      <c r="A285" t="s">
        <v>1686</v>
      </c>
      <c r="B285" t="str">
        <f>VLOOKUP(Table_for_new_list_price[[#This Row],[ItemCode]],[1]sheet1!$1:$1048576,4,FALSE)</f>
        <v>AB DZR PURGE VALVE 050S</v>
      </c>
      <c r="C285" t="str">
        <f>VLOOKUP(Table_for_new_list_price[[#This Row],[ItemCode]],[1]sheet1!$1:$1048576,5,FALSE)</f>
        <v>670779728544</v>
      </c>
      <c r="D285" t="str">
        <f>VLOOKUP(Table_for_new_list_price[[#This Row],[ItemCode]],[1]sheet1!$1:$1048576,6,FALSE)</f>
        <v>ABHV</v>
      </c>
      <c r="E285" s="54" t="str">
        <f>VLOOKUP(Table_for_new_list_price[[#This Row],[ItemCode]],[1]sheet1!$1:$1048576,7,FALSE)</f>
        <v>BRASS AB DZR</v>
      </c>
      <c r="F285" s="54">
        <f>VLOOKUP(Table_for_new_list_price[[#This Row],[ItemCode]],[1]sheet1!$1:$1048576,13,FALSE)</f>
        <v>0</v>
      </c>
      <c r="G285" s="55" t="str">
        <f>VLOOKUP(Table_for_new_list_price[[#This Row],[ItemCode]],[1]sheet1!$1:$1048576,12,FALSE)</f>
        <v>0</v>
      </c>
      <c r="H285" s="101">
        <f>VLOOKUP(Table_for_new_list_price[[#This Row],[ItemCode]],[1]sheet1!$1:$1048576,8,FALSE)</f>
        <v>57.9</v>
      </c>
      <c r="I285" s="51">
        <f>VLOOKUP(Table_for_new_list_price[[#This Row],[Product Line]],'EDA SHEET'!$C$10:$D$57,2,FALSE)</f>
        <v>0.34699999999999998</v>
      </c>
      <c r="J285" s="53">
        <f t="shared" si="4"/>
        <v>20.091299999999997</v>
      </c>
      <c r="K285" s="1" t="str">
        <f>VLOOKUP(Table_for_new_list_price[[#This Row],[ItemCode]],[1]sheet1!$1:$1048576,11,FALSE)</f>
        <v>China</v>
      </c>
    </row>
    <row r="286" spans="1:11" hidden="1" x14ac:dyDescent="0.3">
      <c r="A286" t="s">
        <v>1687</v>
      </c>
      <c r="B286" t="str">
        <f>VLOOKUP(Table_for_new_list_price[[#This Row],[ItemCode]],[1]sheet1!$1:$1048576,4,FALSE)</f>
        <v>AB DZR PURGE VALVE 075S</v>
      </c>
      <c r="C286" t="str">
        <f>VLOOKUP(Table_for_new_list_price[[#This Row],[ItemCode]],[1]sheet1!$1:$1048576,5,FALSE)</f>
        <v>670779727240</v>
      </c>
      <c r="D286" t="str">
        <f>VLOOKUP(Table_for_new_list_price[[#This Row],[ItemCode]],[1]sheet1!$1:$1048576,6,FALSE)</f>
        <v>ABHV</v>
      </c>
      <c r="E286" s="54" t="str">
        <f>VLOOKUP(Table_for_new_list_price[[#This Row],[ItemCode]],[1]sheet1!$1:$1048576,7,FALSE)</f>
        <v>BRASS AB DZR</v>
      </c>
      <c r="F286" s="54" t="str">
        <f>VLOOKUP(Table_for_new_list_price[[#This Row],[ItemCode]],[1]sheet1!$1:$1048576,13,FALSE)</f>
        <v>1.55</v>
      </c>
      <c r="G286" s="55" t="str">
        <f>VLOOKUP(Table_for_new_list_price[[#This Row],[ItemCode]],[1]sheet1!$1:$1048576,12,FALSE)</f>
        <v>20</v>
      </c>
      <c r="H286" s="101">
        <f>VLOOKUP(Table_for_new_list_price[[#This Row],[ItemCode]],[1]sheet1!$1:$1048576,8,FALSE)</f>
        <v>95.28</v>
      </c>
      <c r="I286" s="51">
        <f>VLOOKUP(Table_for_new_list_price[[#This Row],[Product Line]],'EDA SHEET'!$C$10:$D$57,2,FALSE)</f>
        <v>0.34699999999999998</v>
      </c>
      <c r="J286" s="53">
        <f t="shared" si="4"/>
        <v>33.062159999999999</v>
      </c>
      <c r="K286" s="1" t="str">
        <f>VLOOKUP(Table_for_new_list_price[[#This Row],[ItemCode]],[1]sheet1!$1:$1048576,11,FALSE)</f>
        <v>China</v>
      </c>
    </row>
    <row r="287" spans="1:11" hidden="1" x14ac:dyDescent="0.3">
      <c r="A287" t="s">
        <v>1688</v>
      </c>
      <c r="B287" t="str">
        <f>VLOOKUP(Table_for_new_list_price[[#This Row],[ItemCode]],[1]sheet1!$1:$1048576,4,FALSE)</f>
        <v>AB DZR PURGE VALVE 100F</v>
      </c>
      <c r="C287" t="str">
        <f>VLOOKUP(Table_for_new_list_price[[#This Row],[ItemCode]],[1]sheet1!$1:$1048576,5,FALSE)</f>
        <v>670779727288</v>
      </c>
      <c r="D287" t="str">
        <f>VLOOKUP(Table_for_new_list_price[[#This Row],[ItemCode]],[1]sheet1!$1:$1048576,6,FALSE)</f>
        <v>ABHV</v>
      </c>
      <c r="E287" s="54" t="str">
        <f>VLOOKUP(Table_for_new_list_price[[#This Row],[ItemCode]],[1]sheet1!$1:$1048576,7,FALSE)</f>
        <v>BRASS AB DZR</v>
      </c>
      <c r="F287" s="54" t="str">
        <f>VLOOKUP(Table_for_new_list_price[[#This Row],[ItemCode]],[1]sheet1!$1:$1048576,13,FALSE)</f>
        <v>2.46</v>
      </c>
      <c r="G287" s="55" t="str">
        <f>VLOOKUP(Table_for_new_list_price[[#This Row],[ItemCode]],[1]sheet1!$1:$1048576,12,FALSE)</f>
        <v>12</v>
      </c>
      <c r="H287" s="101">
        <f>VLOOKUP(Table_for_new_list_price[[#This Row],[ItemCode]],[1]sheet1!$1:$1048576,8,FALSE)</f>
        <v>129.51</v>
      </c>
      <c r="I287" s="51">
        <f>VLOOKUP(Table_for_new_list_price[[#This Row],[Product Line]],'EDA SHEET'!$C$10:$D$57,2,FALSE)</f>
        <v>0.34699999999999998</v>
      </c>
      <c r="J287" s="53">
        <f t="shared" si="4"/>
        <v>44.939969999999995</v>
      </c>
      <c r="K287" s="1" t="str">
        <f>VLOOKUP(Table_for_new_list_price[[#This Row],[ItemCode]],[1]sheet1!$1:$1048576,11,FALSE)</f>
        <v>China</v>
      </c>
    </row>
    <row r="288" spans="1:11" hidden="1" x14ac:dyDescent="0.3">
      <c r="A288" t="s">
        <v>1689</v>
      </c>
      <c r="B288" t="str">
        <f>VLOOKUP(Table_for_new_list_price[[#This Row],[ItemCode]],[1]sheet1!$1:$1048576,4,FALSE)</f>
        <v>AB DZR PURGE VALVE 125F</v>
      </c>
      <c r="C288" t="str">
        <f>VLOOKUP(Table_for_new_list_price[[#This Row],[ItemCode]],[1]sheet1!$1:$1048576,5,FALSE)</f>
        <v>670779727295</v>
      </c>
      <c r="D288" t="str">
        <f>VLOOKUP(Table_for_new_list_price[[#This Row],[ItemCode]],[1]sheet1!$1:$1048576,6,FALSE)</f>
        <v>ABHV</v>
      </c>
      <c r="E288" s="54" t="str">
        <f>VLOOKUP(Table_for_new_list_price[[#This Row],[ItemCode]],[1]sheet1!$1:$1048576,7,FALSE)</f>
        <v>BRASS AB DZR</v>
      </c>
      <c r="F288" s="54" t="str">
        <f>VLOOKUP(Table_for_new_list_price[[#This Row],[ItemCode]],[1]sheet1!$1:$1048576,13,FALSE)</f>
        <v>3.10</v>
      </c>
      <c r="G288" s="55" t="str">
        <f>VLOOKUP(Table_for_new_list_price[[#This Row],[ItemCode]],[1]sheet1!$1:$1048576,12,FALSE)</f>
        <v>10</v>
      </c>
      <c r="H288" s="101">
        <f>VLOOKUP(Table_for_new_list_price[[#This Row],[ItemCode]],[1]sheet1!$1:$1048576,8,FALSE)</f>
        <v>200.26</v>
      </c>
      <c r="I288" s="51">
        <f>VLOOKUP(Table_for_new_list_price[[#This Row],[Product Line]],'EDA SHEET'!$C$10:$D$57,2,FALSE)</f>
        <v>0.34699999999999998</v>
      </c>
      <c r="J288" s="53">
        <f t="shared" si="4"/>
        <v>69.490219999999994</v>
      </c>
      <c r="K288" s="1" t="str">
        <f>VLOOKUP(Table_for_new_list_price[[#This Row],[ItemCode]],[1]sheet1!$1:$1048576,11,FALSE)</f>
        <v>China</v>
      </c>
    </row>
    <row r="289" spans="1:11" hidden="1" x14ac:dyDescent="0.3">
      <c r="A289" t="s">
        <v>1690</v>
      </c>
      <c r="B289" t="str">
        <f>VLOOKUP(Table_for_new_list_price[[#This Row],[ItemCode]],[1]sheet1!$1:$1048576,4,FALSE)</f>
        <v>AB DZR PURGE VALVE 050F</v>
      </c>
      <c r="C289" t="str">
        <f>VLOOKUP(Table_for_new_list_price[[#This Row],[ItemCode]],[1]sheet1!$1:$1048576,5,FALSE)</f>
        <v>670779728551</v>
      </c>
      <c r="D289" t="str">
        <f>VLOOKUP(Table_for_new_list_price[[#This Row],[ItemCode]],[1]sheet1!$1:$1048576,6,FALSE)</f>
        <v>ABHV</v>
      </c>
      <c r="E289" s="54" t="str">
        <f>VLOOKUP(Table_for_new_list_price[[#This Row],[ItemCode]],[1]sheet1!$1:$1048576,7,FALSE)</f>
        <v>BRASS AB DZR</v>
      </c>
      <c r="F289" s="54">
        <f>VLOOKUP(Table_for_new_list_price[[#This Row],[ItemCode]],[1]sheet1!$1:$1048576,13,FALSE)</f>
        <v>0</v>
      </c>
      <c r="G289" s="55" t="str">
        <f>VLOOKUP(Table_for_new_list_price[[#This Row],[ItemCode]],[1]sheet1!$1:$1048576,12,FALSE)</f>
        <v>0</v>
      </c>
      <c r="H289" s="101">
        <f>VLOOKUP(Table_for_new_list_price[[#This Row],[ItemCode]],[1]sheet1!$1:$1048576,8,FALSE)</f>
        <v>57.9</v>
      </c>
      <c r="I289" s="51">
        <f>VLOOKUP(Table_for_new_list_price[[#This Row],[Product Line]],'EDA SHEET'!$C$10:$D$57,2,FALSE)</f>
        <v>0.34699999999999998</v>
      </c>
      <c r="J289" s="53">
        <f t="shared" si="4"/>
        <v>20.091299999999997</v>
      </c>
      <c r="K289" s="1" t="str">
        <f>VLOOKUP(Table_for_new_list_price[[#This Row],[ItemCode]],[1]sheet1!$1:$1048576,11,FALSE)</f>
        <v>China</v>
      </c>
    </row>
    <row r="290" spans="1:11" hidden="1" x14ac:dyDescent="0.3">
      <c r="A290" t="s">
        <v>1691</v>
      </c>
      <c r="B290" t="str">
        <f>VLOOKUP(Table_for_new_list_price[[#This Row],[ItemCode]],[1]sheet1!$1:$1048576,4,FALSE)</f>
        <v>AB DZR PURGE VALVE 075F</v>
      </c>
      <c r="C290" t="str">
        <f>VLOOKUP(Table_for_new_list_price[[#This Row],[ItemCode]],[1]sheet1!$1:$1048576,5,FALSE)</f>
        <v>670779727271</v>
      </c>
      <c r="D290" t="str">
        <f>VLOOKUP(Table_for_new_list_price[[#This Row],[ItemCode]],[1]sheet1!$1:$1048576,6,FALSE)</f>
        <v>ABHV</v>
      </c>
      <c r="E290" s="54" t="str">
        <f>VLOOKUP(Table_for_new_list_price[[#This Row],[ItemCode]],[1]sheet1!$1:$1048576,7,FALSE)</f>
        <v>BRASS AB DZR</v>
      </c>
      <c r="F290" s="54" t="str">
        <f>VLOOKUP(Table_for_new_list_price[[#This Row],[ItemCode]],[1]sheet1!$1:$1048576,13,FALSE)</f>
        <v>1.58</v>
      </c>
      <c r="G290" s="55" t="str">
        <f>VLOOKUP(Table_for_new_list_price[[#This Row],[ItemCode]],[1]sheet1!$1:$1048576,12,FALSE)</f>
        <v>20</v>
      </c>
      <c r="H290" s="101">
        <f>VLOOKUP(Table_for_new_list_price[[#This Row],[ItemCode]],[1]sheet1!$1:$1048576,8,FALSE)</f>
        <v>95.28</v>
      </c>
      <c r="I290" s="51">
        <f>VLOOKUP(Table_for_new_list_price[[#This Row],[Product Line]],'EDA SHEET'!$C$10:$D$57,2,FALSE)</f>
        <v>0.34699999999999998</v>
      </c>
      <c r="J290" s="53">
        <f t="shared" si="4"/>
        <v>33.062159999999999</v>
      </c>
      <c r="K290" s="1" t="str">
        <f>VLOOKUP(Table_for_new_list_price[[#This Row],[ItemCode]],[1]sheet1!$1:$1048576,11,FALSE)</f>
        <v>China</v>
      </c>
    </row>
    <row r="291" spans="1:11" hidden="1" x14ac:dyDescent="0.3">
      <c r="A291" t="s">
        <v>1692</v>
      </c>
      <c r="B291" t="str">
        <f>VLOOKUP(Table_for_new_list_price[[#This Row],[ItemCode]],[1]sheet1!$1:$1048576,4,FALSE)</f>
        <v>AB DZR EXPNSN TNK VLV 050F</v>
      </c>
      <c r="C291" t="str">
        <f>VLOOKUP(Table_for_new_list_price[[#This Row],[ItemCode]],[1]sheet1!$1:$1048576,5,FALSE)</f>
        <v>670779727318</v>
      </c>
      <c r="D291" t="str">
        <f>VLOOKUP(Table_for_new_list_price[[#This Row],[ItemCode]],[1]sheet1!$1:$1048576,6,FALSE)</f>
        <v>ABHV</v>
      </c>
      <c r="E291" s="54" t="str">
        <f>VLOOKUP(Table_for_new_list_price[[#This Row],[ItemCode]],[1]sheet1!$1:$1048576,7,FALSE)</f>
        <v>BRASS AB DZR</v>
      </c>
      <c r="F291" s="54" t="str">
        <f>VLOOKUP(Table_for_new_list_price[[#This Row],[ItemCode]],[1]sheet1!$1:$1048576,13,FALSE)</f>
        <v>0.97</v>
      </c>
      <c r="G291" s="55" t="str">
        <f>VLOOKUP(Table_for_new_list_price[[#This Row],[ItemCode]],[1]sheet1!$1:$1048576,12,FALSE)</f>
        <v>40</v>
      </c>
      <c r="H291" s="101">
        <f>VLOOKUP(Table_for_new_list_price[[#This Row],[ItemCode]],[1]sheet1!$1:$1048576,8,FALSE)</f>
        <v>66.8</v>
      </c>
      <c r="I291" s="51">
        <f>VLOOKUP(Table_for_new_list_price[[#This Row],[Product Line]],'EDA SHEET'!$C$10:$D$57,2,FALSE)</f>
        <v>0.34699999999999998</v>
      </c>
      <c r="J291" s="53">
        <f t="shared" si="4"/>
        <v>23.179599999999997</v>
      </c>
      <c r="K291" s="1" t="str">
        <f>VLOOKUP(Table_for_new_list_price[[#This Row],[ItemCode]],[1]sheet1!$1:$1048576,11,FALSE)</f>
        <v>China</v>
      </c>
    </row>
    <row r="292" spans="1:11" hidden="1" x14ac:dyDescent="0.3">
      <c r="A292" t="s">
        <v>1693</v>
      </c>
      <c r="B292" t="str">
        <f>VLOOKUP(Table_for_new_list_price[[#This Row],[ItemCode]],[1]sheet1!$1:$1048576,4,FALSE)</f>
        <v>AB DZR EXPNSN TNK VLV 050M</v>
      </c>
      <c r="C292" t="str">
        <f>VLOOKUP(Table_for_new_list_price[[#This Row],[ItemCode]],[1]sheet1!$1:$1048576,5,FALSE)</f>
        <v>670779727301</v>
      </c>
      <c r="D292" t="str">
        <f>VLOOKUP(Table_for_new_list_price[[#This Row],[ItemCode]],[1]sheet1!$1:$1048576,6,FALSE)</f>
        <v>ABHV</v>
      </c>
      <c r="E292" s="54" t="str">
        <f>VLOOKUP(Table_for_new_list_price[[#This Row],[ItemCode]],[1]sheet1!$1:$1048576,7,FALSE)</f>
        <v>BRASS AB DZR</v>
      </c>
      <c r="F292" s="54" t="str">
        <f>VLOOKUP(Table_for_new_list_price[[#This Row],[ItemCode]],[1]sheet1!$1:$1048576,13,FALSE)</f>
        <v>0.96</v>
      </c>
      <c r="G292" s="55" t="str">
        <f>VLOOKUP(Table_for_new_list_price[[#This Row],[ItemCode]],[1]sheet1!$1:$1048576,12,FALSE)</f>
        <v>40</v>
      </c>
      <c r="H292" s="101">
        <f>VLOOKUP(Table_for_new_list_price[[#This Row],[ItemCode]],[1]sheet1!$1:$1048576,8,FALSE)</f>
        <v>65.91</v>
      </c>
      <c r="I292" s="51">
        <f>VLOOKUP(Table_for_new_list_price[[#This Row],[Product Line]],'EDA SHEET'!$C$10:$D$57,2,FALSE)</f>
        <v>0.34699999999999998</v>
      </c>
      <c r="J292" s="53">
        <f t="shared" si="4"/>
        <v>22.870769999999997</v>
      </c>
      <c r="K292" s="1" t="str">
        <f>VLOOKUP(Table_for_new_list_price[[#This Row],[ItemCode]],[1]sheet1!$1:$1048576,11,FALSE)</f>
        <v>China</v>
      </c>
    </row>
    <row r="293" spans="1:11" hidden="1" x14ac:dyDescent="0.3">
      <c r="A293" t="s">
        <v>1238</v>
      </c>
      <c r="B293" t="str">
        <f>VLOOKUP(Table_for_new_list_price[[#This Row],[ItemCode]],[1]sheet1!$1:$1048576,4,FALSE)</f>
        <v>LOW LEAD MINI BALL FNPTxMNPT</v>
      </c>
      <c r="C293" t="str">
        <f>VLOOKUP(Table_for_new_list_price[[#This Row],[ItemCode]],[1]sheet1!$1:$1048576,5,FALSE)</f>
        <v>670779430010</v>
      </c>
      <c r="D293" t="str">
        <f>VLOOKUP(Table_for_new_list_price[[#This Row],[ItemCode]],[1]sheet1!$1:$1048576,6,FALSE)</f>
        <v>ABMN</v>
      </c>
      <c r="E293" s="54" t="str">
        <f>VLOOKUP(Table_for_new_list_price[[#This Row],[ItemCode]],[1]sheet1!$1:$1048576,7,FALSE)</f>
        <v>BRASS AB</v>
      </c>
      <c r="F293" s="54" t="str">
        <f>VLOOKUP(Table_for_new_list_price[[#This Row],[ItemCode]],[1]sheet1!$1:$1048576,13,FALSE)</f>
        <v>0.18</v>
      </c>
      <c r="G293" s="55" t="str">
        <f>VLOOKUP(Table_for_new_list_price[[#This Row],[ItemCode]],[1]sheet1!$1:$1048576,12,FALSE)</f>
        <v>80</v>
      </c>
      <c r="H293" s="101">
        <f>VLOOKUP(Table_for_new_list_price[[#This Row],[ItemCode]],[1]sheet1!$1:$1048576,8,FALSE)</f>
        <v>25.45</v>
      </c>
      <c r="I293" s="51">
        <f>VLOOKUP(Table_for_new_list_price[[#This Row],[Product Line]],'EDA SHEET'!$C$10:$D$57,2,FALSE)</f>
        <v>0.34699999999999998</v>
      </c>
      <c r="J293" s="53">
        <f t="shared" si="4"/>
        <v>8.8311499999999992</v>
      </c>
      <c r="K293" s="1" t="str">
        <f>VLOOKUP(Table_for_new_list_price[[#This Row],[ItemCode]],[1]sheet1!$1:$1048576,11,FALSE)</f>
        <v>Italy</v>
      </c>
    </row>
    <row r="294" spans="1:11" hidden="1" x14ac:dyDescent="0.3">
      <c r="A294" t="s">
        <v>1241</v>
      </c>
      <c r="B294" t="str">
        <f>VLOOKUP(Table_for_new_list_price[[#This Row],[ItemCode]],[1]sheet1!$1:$1048576,4,FALSE)</f>
        <v>LOW LEAD MINI BALL FNPTxMNPT</v>
      </c>
      <c r="C294" t="str">
        <f>VLOOKUP(Table_for_new_list_price[[#This Row],[ItemCode]],[1]sheet1!$1:$1048576,5,FALSE)</f>
        <v>670779429021</v>
      </c>
      <c r="D294" t="str">
        <f>VLOOKUP(Table_for_new_list_price[[#This Row],[ItemCode]],[1]sheet1!$1:$1048576,6,FALSE)</f>
        <v>ABMN</v>
      </c>
      <c r="E294" s="54" t="str">
        <f>VLOOKUP(Table_for_new_list_price[[#This Row],[ItemCode]],[1]sheet1!$1:$1048576,7,FALSE)</f>
        <v>BRASS AB</v>
      </c>
      <c r="F294" s="54" t="str">
        <f>VLOOKUP(Table_for_new_list_price[[#This Row],[ItemCode]],[1]sheet1!$1:$1048576,13,FALSE)</f>
        <v>0.16</v>
      </c>
      <c r="G294" s="55" t="str">
        <f>VLOOKUP(Table_for_new_list_price[[#This Row],[ItemCode]],[1]sheet1!$1:$1048576,12,FALSE)</f>
        <v>80</v>
      </c>
      <c r="H294" s="101">
        <f>VLOOKUP(Table_for_new_list_price[[#This Row],[ItemCode]],[1]sheet1!$1:$1048576,8,FALSE)</f>
        <v>24.48</v>
      </c>
      <c r="I294" s="51">
        <f>VLOOKUP(Table_for_new_list_price[[#This Row],[Product Line]],'EDA SHEET'!$C$10:$D$57,2,FALSE)</f>
        <v>0.34699999999999998</v>
      </c>
      <c r="J294" s="53">
        <f t="shared" si="4"/>
        <v>8.4945599999999999</v>
      </c>
      <c r="K294" s="1" t="str">
        <f>VLOOKUP(Table_for_new_list_price[[#This Row],[ItemCode]],[1]sheet1!$1:$1048576,11,FALSE)</f>
        <v>Italy</v>
      </c>
    </row>
    <row r="295" spans="1:11" hidden="1" x14ac:dyDescent="0.3">
      <c r="A295" t="s">
        <v>1243</v>
      </c>
      <c r="B295" t="str">
        <f>VLOOKUP(Table_for_new_list_price[[#This Row],[ItemCode]],[1]sheet1!$1:$1048576,4,FALSE)</f>
        <v>LOW LEAD MINI BALL FNPTxMNPT</v>
      </c>
      <c r="C295" t="str">
        <f>VLOOKUP(Table_for_new_list_price[[#This Row],[ItemCode]],[1]sheet1!$1:$1048576,5,FALSE)</f>
        <v>670779433011</v>
      </c>
      <c r="D295" t="str">
        <f>VLOOKUP(Table_for_new_list_price[[#This Row],[ItemCode]],[1]sheet1!$1:$1048576,6,FALSE)</f>
        <v>ABMN</v>
      </c>
      <c r="E295" s="54" t="str">
        <f>VLOOKUP(Table_for_new_list_price[[#This Row],[ItemCode]],[1]sheet1!$1:$1048576,7,FALSE)</f>
        <v>BRASS AB</v>
      </c>
      <c r="F295" s="54" t="str">
        <f>VLOOKUP(Table_for_new_list_price[[#This Row],[ItemCode]],[1]sheet1!$1:$1048576,13,FALSE)</f>
        <v>0.18</v>
      </c>
      <c r="G295" s="55" t="str">
        <f>VLOOKUP(Table_for_new_list_price[[#This Row],[ItemCode]],[1]sheet1!$1:$1048576,12,FALSE)</f>
        <v>80</v>
      </c>
      <c r="H295" s="101">
        <f>VLOOKUP(Table_for_new_list_price[[#This Row],[ItemCode]],[1]sheet1!$1:$1048576,8,FALSE)</f>
        <v>24.48</v>
      </c>
      <c r="I295" s="51">
        <f>VLOOKUP(Table_for_new_list_price[[#This Row],[Product Line]],'EDA SHEET'!$C$10:$D$57,2,FALSE)</f>
        <v>0.34699999999999998</v>
      </c>
      <c r="J295" s="53">
        <f t="shared" si="4"/>
        <v>8.4945599999999999</v>
      </c>
      <c r="K295" s="1" t="str">
        <f>VLOOKUP(Table_for_new_list_price[[#This Row],[ItemCode]],[1]sheet1!$1:$1048576,11,FALSE)</f>
        <v>Italy</v>
      </c>
    </row>
    <row r="296" spans="1:11" hidden="1" x14ac:dyDescent="0.3">
      <c r="A296" t="s">
        <v>1246</v>
      </c>
      <c r="B296" t="str">
        <f>VLOOKUP(Table_for_new_list_price[[#This Row],[ItemCode]],[1]sheet1!$1:$1048576,4,FALSE)</f>
        <v>LOW LEAD MINI BALL FNPTxFNPT</v>
      </c>
      <c r="C296" t="str">
        <f>VLOOKUP(Table_for_new_list_price[[#This Row],[ItemCode]],[1]sheet1!$1:$1048576,5,FALSE)</f>
        <v>670779428024</v>
      </c>
      <c r="D296" t="str">
        <f>VLOOKUP(Table_for_new_list_price[[#This Row],[ItemCode]],[1]sheet1!$1:$1048576,6,FALSE)</f>
        <v>ABMN</v>
      </c>
      <c r="E296" s="54" t="str">
        <f>VLOOKUP(Table_for_new_list_price[[#This Row],[ItemCode]],[1]sheet1!$1:$1048576,7,FALSE)</f>
        <v>BRASS AB</v>
      </c>
      <c r="F296" s="54" t="str">
        <f>VLOOKUP(Table_for_new_list_price[[#This Row],[ItemCode]],[1]sheet1!$1:$1048576,13,FALSE)</f>
        <v>0.16</v>
      </c>
      <c r="G296" s="55" t="str">
        <f>VLOOKUP(Table_for_new_list_price[[#This Row],[ItemCode]],[1]sheet1!$1:$1048576,12,FALSE)</f>
        <v>80</v>
      </c>
      <c r="H296" s="101">
        <f>VLOOKUP(Table_for_new_list_price[[#This Row],[ItemCode]],[1]sheet1!$1:$1048576,8,FALSE)</f>
        <v>24.48</v>
      </c>
      <c r="I296" s="51">
        <f>VLOOKUP(Table_for_new_list_price[[#This Row],[Product Line]],'EDA SHEET'!$C$10:$D$57,2,FALSE)</f>
        <v>0.34699999999999998</v>
      </c>
      <c r="J296" s="53">
        <f t="shared" si="4"/>
        <v>8.4945599999999999</v>
      </c>
      <c r="K296" s="1" t="str">
        <f>VLOOKUP(Table_for_new_list_price[[#This Row],[ItemCode]],[1]sheet1!$1:$1048576,11,FALSE)</f>
        <v>Italy</v>
      </c>
    </row>
    <row r="297" spans="1:11" hidden="1" x14ac:dyDescent="0.3">
      <c r="A297" t="s">
        <v>1489</v>
      </c>
      <c r="B297" t="str">
        <f>VLOOKUP(Table_for_new_list_price[[#This Row],[ItemCode]],[1]sheet1!$1:$1048576,4,FALSE)</f>
        <v>LOW LEAD BRASS FULL PORT BALL</v>
      </c>
      <c r="C297" t="str">
        <f>VLOOKUP(Table_for_new_list_price[[#This Row],[ItemCode]],[1]sheet1!$1:$1048576,5,FALSE)</f>
        <v>670779420066</v>
      </c>
      <c r="D297" t="str">
        <f>VLOOKUP(Table_for_new_list_price[[#This Row],[ItemCode]],[1]sheet1!$1:$1048576,6,FALSE)</f>
        <v>ABNC</v>
      </c>
      <c r="E297" s="54" t="str">
        <f>VLOOKUP(Table_for_new_list_price[[#This Row],[ItemCode]],[1]sheet1!$1:$1048576,7,FALSE)</f>
        <v>BRASS AB</v>
      </c>
      <c r="F297" s="54" t="str">
        <f>VLOOKUP(Table_for_new_list_price[[#This Row],[ItemCode]],[1]sheet1!$1:$1048576,13,FALSE)</f>
        <v>0.98</v>
      </c>
      <c r="G297" s="55" t="str">
        <f>VLOOKUP(Table_for_new_list_price[[#This Row],[ItemCode]],[1]sheet1!$1:$1048576,12,FALSE)</f>
        <v>45</v>
      </c>
      <c r="H297" s="101">
        <f>VLOOKUP(Table_for_new_list_price[[#This Row],[ItemCode]],[1]sheet1!$1:$1048576,8,FALSE)</f>
        <v>61.99</v>
      </c>
      <c r="I297" s="141">
        <v>0.24199999999999999</v>
      </c>
      <c r="J297" s="53">
        <f t="shared" si="4"/>
        <v>15.001580000000001</v>
      </c>
      <c r="K297" s="1" t="str">
        <f>VLOOKUP(Table_for_new_list_price[[#This Row],[ItemCode]],[1]sheet1!$1:$1048576,11,FALSE)</f>
        <v>China</v>
      </c>
    </row>
    <row r="298" spans="1:11" hidden="1" x14ac:dyDescent="0.3">
      <c r="A298" t="s">
        <v>1491</v>
      </c>
      <c r="B298" t="str">
        <f>VLOOKUP(Table_for_new_list_price[[#This Row],[ItemCode]],[1]sheet1!$1:$1048576,4,FALSE)</f>
        <v>LOW LEAD BRASS FULL PORT BALL</v>
      </c>
      <c r="C298" t="str">
        <f>VLOOKUP(Table_for_new_list_price[[#This Row],[ItemCode]],[1]sheet1!$1:$1048576,5,FALSE)</f>
        <v>670779420080</v>
      </c>
      <c r="D298" t="str">
        <f>VLOOKUP(Table_for_new_list_price[[#This Row],[ItemCode]],[1]sheet1!$1:$1048576,6,FALSE)</f>
        <v>ABNC</v>
      </c>
      <c r="E298" s="54" t="str">
        <f>VLOOKUP(Table_for_new_list_price[[#This Row],[ItemCode]],[1]sheet1!$1:$1048576,7,FALSE)</f>
        <v>BRASS AB</v>
      </c>
      <c r="F298" s="54" t="str">
        <f>VLOOKUP(Table_for_new_list_price[[#This Row],[ItemCode]],[1]sheet1!$1:$1048576,13,FALSE)</f>
        <v>1.88</v>
      </c>
      <c r="G298" s="55" t="str">
        <f>VLOOKUP(Table_for_new_list_price[[#This Row],[ItemCode]],[1]sheet1!$1:$1048576,12,FALSE)</f>
        <v>24</v>
      </c>
      <c r="H298" s="101">
        <f>VLOOKUP(Table_for_new_list_price[[#This Row],[ItemCode]],[1]sheet1!$1:$1048576,8,FALSE)</f>
        <v>122.6</v>
      </c>
      <c r="I298" s="141">
        <v>0.24199999999999999</v>
      </c>
      <c r="J298" s="53">
        <f t="shared" si="4"/>
        <v>29.669199999999996</v>
      </c>
      <c r="K298" s="1" t="str">
        <f>VLOOKUP(Table_for_new_list_price[[#This Row],[ItemCode]],[1]sheet1!$1:$1048576,11,FALSE)</f>
        <v>China</v>
      </c>
    </row>
    <row r="299" spans="1:11" hidden="1" x14ac:dyDescent="0.3">
      <c r="A299" t="s">
        <v>1492</v>
      </c>
      <c r="B299" t="str">
        <f>VLOOKUP(Table_for_new_list_price[[#This Row],[ItemCode]],[1]sheet1!$1:$1048576,4,FALSE)</f>
        <v>LOW LEAD BRASS FULL PORT BALL</v>
      </c>
      <c r="C299" t="str">
        <f>VLOOKUP(Table_for_new_list_price[[#This Row],[ItemCode]],[1]sheet1!$1:$1048576,5,FALSE)</f>
        <v>670779420073</v>
      </c>
      <c r="D299" t="str">
        <f>VLOOKUP(Table_for_new_list_price[[#This Row],[ItemCode]],[1]sheet1!$1:$1048576,6,FALSE)</f>
        <v>ABNC</v>
      </c>
      <c r="E299" s="54" t="str">
        <f>VLOOKUP(Table_for_new_list_price[[#This Row],[ItemCode]],[1]sheet1!$1:$1048576,7,FALSE)</f>
        <v>BRASS AB</v>
      </c>
      <c r="F299" s="54" t="str">
        <f>VLOOKUP(Table_for_new_list_price[[#This Row],[ItemCode]],[1]sheet1!$1:$1048576,13,FALSE)</f>
        <v>1.34</v>
      </c>
      <c r="G299" s="55" t="str">
        <f>VLOOKUP(Table_for_new_list_price[[#This Row],[ItemCode]],[1]sheet1!$1:$1048576,12,FALSE)</f>
        <v>30</v>
      </c>
      <c r="H299" s="101">
        <f>VLOOKUP(Table_for_new_list_price[[#This Row],[ItemCode]],[1]sheet1!$1:$1048576,8,FALSE)</f>
        <v>90.04</v>
      </c>
      <c r="I299" s="141">
        <v>0.24199999999999999</v>
      </c>
      <c r="J299" s="53">
        <f t="shared" si="4"/>
        <v>21.789680000000001</v>
      </c>
      <c r="K299" s="1" t="str">
        <f>VLOOKUP(Table_for_new_list_price[[#This Row],[ItemCode]],[1]sheet1!$1:$1048576,11,FALSE)</f>
        <v>China</v>
      </c>
    </row>
    <row r="300" spans="1:11" hidden="1" x14ac:dyDescent="0.3">
      <c r="A300" t="s">
        <v>1493</v>
      </c>
      <c r="B300" t="str">
        <f>VLOOKUP(Table_for_new_list_price[[#This Row],[ItemCode]],[1]sheet1!$1:$1048576,4,FALSE)</f>
        <v>LOW LEAD BRASS FULL PORT BALL</v>
      </c>
      <c r="C300" t="str">
        <f>VLOOKUP(Table_for_new_list_price[[#This Row],[ItemCode]],[1]sheet1!$1:$1048576,5,FALSE)</f>
        <v>670779420042</v>
      </c>
      <c r="D300" t="str">
        <f>VLOOKUP(Table_for_new_list_price[[#This Row],[ItemCode]],[1]sheet1!$1:$1048576,6,FALSE)</f>
        <v>ABNC</v>
      </c>
      <c r="E300" s="54" t="str">
        <f>VLOOKUP(Table_for_new_list_price[[#This Row],[ItemCode]],[1]sheet1!$1:$1048576,7,FALSE)</f>
        <v>BRASS AB</v>
      </c>
      <c r="F300" s="54" t="str">
        <f>VLOOKUP(Table_for_new_list_price[[#This Row],[ItemCode]],[1]sheet1!$1:$1048576,13,FALSE)</f>
        <v>0.4</v>
      </c>
      <c r="G300" s="55" t="str">
        <f>VLOOKUP(Table_for_new_list_price[[#This Row],[ItemCode]],[1]sheet1!$1:$1048576,12,FALSE)</f>
        <v>80</v>
      </c>
      <c r="H300" s="101">
        <f>VLOOKUP(Table_for_new_list_price[[#This Row],[ItemCode]],[1]sheet1!$1:$1048576,8,FALSE)</f>
        <v>24.85</v>
      </c>
      <c r="I300" s="141">
        <v>0.24199999999999999</v>
      </c>
      <c r="J300" s="53">
        <f t="shared" ref="J300:J360" si="5">H300*I300</f>
        <v>6.0137</v>
      </c>
      <c r="K300" s="1" t="str">
        <f>VLOOKUP(Table_for_new_list_price[[#This Row],[ItemCode]],[1]sheet1!$1:$1048576,11,FALSE)</f>
        <v>China</v>
      </c>
    </row>
    <row r="301" spans="1:11" hidden="1" x14ac:dyDescent="0.3">
      <c r="A301" t="s">
        <v>1494</v>
      </c>
      <c r="B301" t="str">
        <f>VLOOKUP(Table_for_new_list_price[[#This Row],[ItemCode]],[1]sheet1!$1:$1048576,4,FALSE)</f>
        <v>LOW LEAD BRASS FULL PORT BALL</v>
      </c>
      <c r="C301" t="str">
        <f>VLOOKUP(Table_for_new_list_price[[#This Row],[ItemCode]],[1]sheet1!$1:$1048576,5,FALSE)</f>
        <v>670779709598</v>
      </c>
      <c r="D301" t="str">
        <f>VLOOKUP(Table_for_new_list_price[[#This Row],[ItemCode]],[1]sheet1!$1:$1048576,6,FALSE)</f>
        <v>ABNC</v>
      </c>
      <c r="E301" s="54" t="str">
        <f>VLOOKUP(Table_for_new_list_price[[#This Row],[ItemCode]],[1]sheet1!$1:$1048576,7,FALSE)</f>
        <v>BRASS AB</v>
      </c>
      <c r="F301" s="54" t="str">
        <f>VLOOKUP(Table_for_new_list_price[[#This Row],[ItemCode]],[1]sheet1!$1:$1048576,13,FALSE)</f>
        <v>0.26</v>
      </c>
      <c r="G301" s="55" t="str">
        <f>VLOOKUP(Table_for_new_list_price[[#This Row],[ItemCode]],[1]sheet1!$1:$1048576,12,FALSE)</f>
        <v>80</v>
      </c>
      <c r="H301" s="101">
        <f>VLOOKUP(Table_for_new_list_price[[#This Row],[ItemCode]],[1]sheet1!$1:$1048576,8,FALSE)</f>
        <v>24.85</v>
      </c>
      <c r="I301" s="141">
        <v>0.24199999999999999</v>
      </c>
      <c r="J301" s="53">
        <f t="shared" si="5"/>
        <v>6.0137</v>
      </c>
      <c r="K301" s="1" t="str">
        <f>VLOOKUP(Table_for_new_list_price[[#This Row],[ItemCode]],[1]sheet1!$1:$1048576,11,FALSE)</f>
        <v>China</v>
      </c>
    </row>
    <row r="302" spans="1:11" hidden="1" x14ac:dyDescent="0.3">
      <c r="A302" t="s">
        <v>1495</v>
      </c>
      <c r="B302" t="str">
        <f>VLOOKUP(Table_for_new_list_price[[#This Row],[ItemCode]],[1]sheet1!$1:$1048576,4,FALSE)</f>
        <v>LOW LEAD BRASS FULL PORT BALL</v>
      </c>
      <c r="C302" t="str">
        <f>VLOOKUP(Table_for_new_list_price[[#This Row],[ItemCode]],[1]sheet1!$1:$1048576,5,FALSE)</f>
        <v>670779420202</v>
      </c>
      <c r="D302" t="str">
        <f>VLOOKUP(Table_for_new_list_price[[#This Row],[ItemCode]],[1]sheet1!$1:$1048576,6,FALSE)</f>
        <v>ABNC</v>
      </c>
      <c r="E302" s="54" t="str">
        <f>VLOOKUP(Table_for_new_list_price[[#This Row],[ItemCode]],[1]sheet1!$1:$1048576,7,FALSE)</f>
        <v>BRASS AB</v>
      </c>
      <c r="F302" s="54" t="str">
        <f>VLOOKUP(Table_for_new_list_price[[#This Row],[ItemCode]],[1]sheet1!$1:$1048576,13,FALSE)</f>
        <v>2.96</v>
      </c>
      <c r="G302" s="55" t="str">
        <f>VLOOKUP(Table_for_new_list_price[[#This Row],[ItemCode]],[1]sheet1!$1:$1048576,12,FALSE)</f>
        <v>15</v>
      </c>
      <c r="H302" s="101">
        <f>VLOOKUP(Table_for_new_list_price[[#This Row],[ItemCode]],[1]sheet1!$1:$1048576,8,FALSE)</f>
        <v>202.24</v>
      </c>
      <c r="I302" s="141">
        <v>0.24199999999999999</v>
      </c>
      <c r="J302" s="53">
        <f t="shared" si="5"/>
        <v>48.942080000000004</v>
      </c>
      <c r="K302" s="1" t="str">
        <f>VLOOKUP(Table_for_new_list_price[[#This Row],[ItemCode]],[1]sheet1!$1:$1048576,11,FALSE)</f>
        <v>China</v>
      </c>
    </row>
    <row r="303" spans="1:11" hidden="1" x14ac:dyDescent="0.3">
      <c r="A303" t="s">
        <v>1496</v>
      </c>
      <c r="B303" t="str">
        <f>VLOOKUP(Table_for_new_list_price[[#This Row],[ItemCode]],[1]sheet1!$1:$1048576,4,FALSE)</f>
        <v>LOW LEAD BRASS FULL PORT BALL</v>
      </c>
      <c r="C303" t="str">
        <f>VLOOKUP(Table_for_new_list_price[[#This Row],[ItemCode]],[1]sheet1!$1:$1048576,5,FALSE)</f>
        <v>670779709611</v>
      </c>
      <c r="D303" t="str">
        <f>VLOOKUP(Table_for_new_list_price[[#This Row],[ItemCode]],[1]sheet1!$1:$1048576,6,FALSE)</f>
        <v>ABNC</v>
      </c>
      <c r="E303" s="54" t="str">
        <f>VLOOKUP(Table_for_new_list_price[[#This Row],[ItemCode]],[1]sheet1!$1:$1048576,7,FALSE)</f>
        <v>BRASS AB</v>
      </c>
      <c r="F303" s="54" t="str">
        <f>VLOOKUP(Table_for_new_list_price[[#This Row],[ItemCode]],[1]sheet1!$1:$1048576,13,FALSE)</f>
        <v>6.08</v>
      </c>
      <c r="G303" s="55" t="str">
        <f>VLOOKUP(Table_for_new_list_price[[#This Row],[ItemCode]],[1]sheet1!$1:$1048576,12,FALSE)</f>
        <v>6</v>
      </c>
      <c r="H303" s="101">
        <f>VLOOKUP(Table_for_new_list_price[[#This Row],[ItemCode]],[1]sheet1!$1:$1048576,8,FALSE)</f>
        <v>474.41</v>
      </c>
      <c r="I303" s="141">
        <v>0.24199999999999999</v>
      </c>
      <c r="J303" s="53">
        <f t="shared" si="5"/>
        <v>114.80722</v>
      </c>
      <c r="K303" s="1" t="str">
        <f>VLOOKUP(Table_for_new_list_price[[#This Row],[ItemCode]],[1]sheet1!$1:$1048576,11,FALSE)</f>
        <v>China</v>
      </c>
    </row>
    <row r="304" spans="1:11" hidden="1" x14ac:dyDescent="0.3">
      <c r="A304" t="s">
        <v>1497</v>
      </c>
      <c r="B304" t="str">
        <f>VLOOKUP(Table_for_new_list_price[[#This Row],[ItemCode]],[1]sheet1!$1:$1048576,4,FALSE)</f>
        <v>LOW LEAD BRASS FULL PORT BALL</v>
      </c>
      <c r="C304" t="str">
        <f>VLOOKUP(Table_for_new_list_price[[#This Row],[ItemCode]],[1]sheet1!$1:$1048576,5,FALSE)</f>
        <v>670779709628</v>
      </c>
      <c r="D304" t="str">
        <f>VLOOKUP(Table_for_new_list_price[[#This Row],[ItemCode]],[1]sheet1!$1:$1048576,6,FALSE)</f>
        <v>ABNC</v>
      </c>
      <c r="E304" s="54" t="str">
        <f>VLOOKUP(Table_for_new_list_price[[#This Row],[ItemCode]],[1]sheet1!$1:$1048576,7,FALSE)</f>
        <v>BRASS AB</v>
      </c>
      <c r="F304" s="54" t="str">
        <f>VLOOKUP(Table_for_new_list_price[[#This Row],[ItemCode]],[1]sheet1!$1:$1048576,13,FALSE)</f>
        <v>8.94</v>
      </c>
      <c r="G304" s="55" t="str">
        <f>VLOOKUP(Table_for_new_list_price[[#This Row],[ItemCode]],[1]sheet1!$1:$1048576,12,FALSE)</f>
        <v>4</v>
      </c>
      <c r="H304" s="101">
        <f>VLOOKUP(Table_for_new_list_price[[#This Row],[ItemCode]],[1]sheet1!$1:$1048576,8,FALSE)</f>
        <v>690.18</v>
      </c>
      <c r="I304" s="141">
        <v>0.24199999999999999</v>
      </c>
      <c r="J304" s="53">
        <f t="shared" si="5"/>
        <v>167.02355999999997</v>
      </c>
      <c r="K304" s="1" t="str">
        <f>VLOOKUP(Table_for_new_list_price[[#This Row],[ItemCode]],[1]sheet1!$1:$1048576,11,FALSE)</f>
        <v>China</v>
      </c>
    </row>
    <row r="305" spans="1:11" hidden="1" x14ac:dyDescent="0.3">
      <c r="A305" t="s">
        <v>1498</v>
      </c>
      <c r="B305" t="str">
        <f>VLOOKUP(Table_for_new_list_price[[#This Row],[ItemCode]],[1]sheet1!$1:$1048576,4,FALSE)</f>
        <v>LOW LEAD BRASS FULL PORT BALL</v>
      </c>
      <c r="C305" t="str">
        <f>VLOOKUP(Table_for_new_list_price[[#This Row],[ItemCode]],[1]sheet1!$1:$1048576,5,FALSE)</f>
        <v>670779420059</v>
      </c>
      <c r="D305" t="str">
        <f>VLOOKUP(Table_for_new_list_price[[#This Row],[ItemCode]],[1]sheet1!$1:$1048576,6,FALSE)</f>
        <v>ABNC</v>
      </c>
      <c r="E305" s="54" t="str">
        <f>VLOOKUP(Table_for_new_list_price[[#This Row],[ItemCode]],[1]sheet1!$1:$1048576,7,FALSE)</f>
        <v>BRASS AB</v>
      </c>
      <c r="F305" s="54" t="str">
        <f>VLOOKUP(Table_for_new_list_price[[#This Row],[ItemCode]],[1]sheet1!$1:$1048576,13,FALSE)</f>
        <v>0.56</v>
      </c>
      <c r="G305" s="55" t="str">
        <f>VLOOKUP(Table_for_new_list_price[[#This Row],[ItemCode]],[1]sheet1!$1:$1048576,12,FALSE)</f>
        <v>60</v>
      </c>
      <c r="H305" s="101">
        <f>VLOOKUP(Table_for_new_list_price[[#This Row],[ItemCode]],[1]sheet1!$1:$1048576,8,FALSE)</f>
        <v>36.53</v>
      </c>
      <c r="I305" s="141">
        <v>0.24199999999999999</v>
      </c>
      <c r="J305" s="53">
        <f t="shared" si="5"/>
        <v>8.8402600000000007</v>
      </c>
      <c r="K305" s="1" t="str">
        <f>VLOOKUP(Table_for_new_list_price[[#This Row],[ItemCode]],[1]sheet1!$1:$1048576,11,FALSE)</f>
        <v>China</v>
      </c>
    </row>
    <row r="306" spans="1:11" hidden="1" x14ac:dyDescent="0.3">
      <c r="A306" t="s">
        <v>1499</v>
      </c>
      <c r="B306" t="str">
        <f>VLOOKUP(Table_for_new_list_price[[#This Row],[ItemCode]],[1]sheet1!$1:$1048576,4,FALSE)</f>
        <v>LOW LEAD BRASS FULL PORT BALL</v>
      </c>
      <c r="C306" t="str">
        <f>VLOOKUP(Table_for_new_list_price[[#This Row],[ItemCode]],[1]sheet1!$1:$1048576,5,FALSE)</f>
        <v>670779709604</v>
      </c>
      <c r="D306" t="str">
        <f>VLOOKUP(Table_for_new_list_price[[#This Row],[ItemCode]],[1]sheet1!$1:$1048576,6,FALSE)</f>
        <v>ABNC</v>
      </c>
      <c r="E306" s="54" t="str">
        <f>VLOOKUP(Table_for_new_list_price[[#This Row],[ItemCode]],[1]sheet1!$1:$1048576,7,FALSE)</f>
        <v>BRASS AB</v>
      </c>
      <c r="F306" s="54" t="str">
        <f>VLOOKUP(Table_for_new_list_price[[#This Row],[ItemCode]],[1]sheet1!$1:$1048576,13,FALSE)</f>
        <v>0.28</v>
      </c>
      <c r="G306" s="55" t="str">
        <f>VLOOKUP(Table_for_new_list_price[[#This Row],[ItemCode]],[1]sheet1!$1:$1048576,12,FALSE)</f>
        <v>80</v>
      </c>
      <c r="H306" s="101">
        <f>VLOOKUP(Table_for_new_list_price[[#This Row],[ItemCode]],[1]sheet1!$1:$1048576,8,FALSE)</f>
        <v>24.85</v>
      </c>
      <c r="I306" s="141">
        <v>0.24199999999999999</v>
      </c>
      <c r="J306" s="53">
        <f t="shared" si="5"/>
        <v>6.0137</v>
      </c>
      <c r="K306" s="1" t="str">
        <f>VLOOKUP(Table_for_new_list_price[[#This Row],[ItemCode]],[1]sheet1!$1:$1048576,11,FALSE)</f>
        <v>China</v>
      </c>
    </row>
    <row r="307" spans="1:11" hidden="1" x14ac:dyDescent="0.3">
      <c r="A307" t="s">
        <v>1500</v>
      </c>
      <c r="B307" t="str">
        <f>VLOOKUP(Table_for_new_list_price[[#This Row],[ItemCode]],[1]sheet1!$1:$1048576,4,FALSE)</f>
        <v>LOW LEAD BRASS FULL PORT BALL</v>
      </c>
      <c r="C307" t="str">
        <f>VLOOKUP(Table_for_new_list_price[[#This Row],[ItemCode]],[1]sheet1!$1:$1048576,5,FALSE)</f>
        <v>670779709468</v>
      </c>
      <c r="D307" t="str">
        <f>VLOOKUP(Table_for_new_list_price[[#This Row],[ItemCode]],[1]sheet1!$1:$1048576,6,FALSE)</f>
        <v>ABNC</v>
      </c>
      <c r="E307" s="54" t="str">
        <f>VLOOKUP(Table_for_new_list_price[[#This Row],[ItemCode]],[1]sheet1!$1:$1048576,7,FALSE)</f>
        <v>BRASS AB</v>
      </c>
      <c r="F307" s="54" t="str">
        <f>VLOOKUP(Table_for_new_list_price[[#This Row],[ItemCode]],[1]sheet1!$1:$1048576,13,FALSE)</f>
        <v>12.82</v>
      </c>
      <c r="G307" s="55" t="str">
        <f>VLOOKUP(Table_for_new_list_price[[#This Row],[ItemCode]],[1]sheet1!$1:$1048576,12,FALSE)</f>
        <v>4</v>
      </c>
      <c r="H307" s="101">
        <f>VLOOKUP(Table_for_new_list_price[[#This Row],[ItemCode]],[1]sheet1!$1:$1048576,8,FALSE)</f>
        <v>1014.81</v>
      </c>
      <c r="I307" s="141">
        <v>0.24199999999999999</v>
      </c>
      <c r="J307" s="53">
        <f t="shared" si="5"/>
        <v>245.58401999999998</v>
      </c>
      <c r="K307" s="1" t="str">
        <f>VLOOKUP(Table_for_new_list_price[[#This Row],[ItemCode]],[1]sheet1!$1:$1048576,11,FALSE)</f>
        <v>China</v>
      </c>
    </row>
    <row r="308" spans="1:11" hidden="1" x14ac:dyDescent="0.3">
      <c r="A308" t="s">
        <v>1513</v>
      </c>
      <c r="B308" t="str">
        <f>VLOOKUP(Table_for_new_list_price[[#This Row],[ItemCode]],[1]sheet1!$1:$1048576,4,FALSE)</f>
        <v>LOW LEAD BRASS BALL SS HANDLE</v>
      </c>
      <c r="C308" t="str">
        <f>VLOOKUP(Table_for_new_list_price[[#This Row],[ItemCode]],[1]sheet1!$1:$1048576,5,FALSE)</f>
        <v>670779726458</v>
      </c>
      <c r="D308" t="str">
        <f>VLOOKUP(Table_for_new_list_price[[#This Row],[ItemCode]],[1]sheet1!$1:$1048576,6,FALSE)</f>
        <v>ABNC</v>
      </c>
      <c r="E308" s="54" t="str">
        <f>VLOOKUP(Table_for_new_list_price[[#This Row],[ItemCode]],[1]sheet1!$1:$1048576,7,FALSE)</f>
        <v>BRASS AB</v>
      </c>
      <c r="F308" s="54" t="str">
        <f>VLOOKUP(Table_for_new_list_price[[#This Row],[ItemCode]],[1]sheet1!$1:$1048576,13,FALSE)</f>
        <v>0.88</v>
      </c>
      <c r="G308" s="55" t="str">
        <f>VLOOKUP(Table_for_new_list_price[[#This Row],[ItemCode]],[1]sheet1!$1:$1048576,12,FALSE)</f>
        <v>45</v>
      </c>
      <c r="H308" s="101">
        <f>VLOOKUP(Table_for_new_list_price[[#This Row],[ItemCode]],[1]sheet1!$1:$1048576,8,FALSE)</f>
        <v>75.78</v>
      </c>
      <c r="I308" s="51">
        <f>VLOOKUP(Table_for_new_list_price[[#This Row],[Product Line]],'EDA SHEET'!$C$10:$D$57,2,FALSE)</f>
        <v>0.34699999999999998</v>
      </c>
      <c r="J308" s="53">
        <f t="shared" si="5"/>
        <v>26.295659999999998</v>
      </c>
      <c r="K308" s="1" t="str">
        <f>VLOOKUP(Table_for_new_list_price[[#This Row],[ItemCode]],[1]sheet1!$1:$1048576,11,FALSE)</f>
        <v>China</v>
      </c>
    </row>
    <row r="309" spans="1:11" hidden="1" x14ac:dyDescent="0.3">
      <c r="A309" t="s">
        <v>1514</v>
      </c>
      <c r="B309" t="str">
        <f>VLOOKUP(Table_for_new_list_price[[#This Row],[ItemCode]],[1]sheet1!$1:$1048576,4,FALSE)</f>
        <v>LOW LEAD BRASS BALL SS HANDLE</v>
      </c>
      <c r="C309" t="str">
        <f>VLOOKUP(Table_for_new_list_price[[#This Row],[ItemCode]],[1]sheet1!$1:$1048576,5,FALSE)</f>
        <v>670779726434</v>
      </c>
      <c r="D309" t="str">
        <f>VLOOKUP(Table_for_new_list_price[[#This Row],[ItemCode]],[1]sheet1!$1:$1048576,6,FALSE)</f>
        <v>ABNC</v>
      </c>
      <c r="E309" s="54" t="str">
        <f>VLOOKUP(Table_for_new_list_price[[#This Row],[ItemCode]],[1]sheet1!$1:$1048576,7,FALSE)</f>
        <v>BRASS AB</v>
      </c>
      <c r="F309" s="54" t="str">
        <f>VLOOKUP(Table_for_new_list_price[[#This Row],[ItemCode]],[1]sheet1!$1:$1048576,13,FALSE)</f>
        <v>0.39</v>
      </c>
      <c r="G309" s="55" t="str">
        <f>VLOOKUP(Table_for_new_list_price[[#This Row],[ItemCode]],[1]sheet1!$1:$1048576,12,FALSE)</f>
        <v>80</v>
      </c>
      <c r="H309" s="101">
        <f>VLOOKUP(Table_for_new_list_price[[#This Row],[ItemCode]],[1]sheet1!$1:$1048576,8,FALSE)</f>
        <v>33.299999999999997</v>
      </c>
      <c r="I309" s="51">
        <f>VLOOKUP(Table_for_new_list_price[[#This Row],[Product Line]],'EDA SHEET'!$C$10:$D$57,2,FALSE)</f>
        <v>0.34699999999999998</v>
      </c>
      <c r="J309" s="53">
        <f t="shared" si="5"/>
        <v>11.555099999999998</v>
      </c>
      <c r="K309" s="1" t="str">
        <f>VLOOKUP(Table_for_new_list_price[[#This Row],[ItemCode]],[1]sheet1!$1:$1048576,11,FALSE)</f>
        <v>China</v>
      </c>
    </row>
    <row r="310" spans="1:11" hidden="1" x14ac:dyDescent="0.3">
      <c r="A310" t="s">
        <v>1515</v>
      </c>
      <c r="B310" t="str">
        <f>VLOOKUP(Table_for_new_list_price[[#This Row],[ItemCode]],[1]sheet1!$1:$1048576,4,FALSE)</f>
        <v>LOW LEAD BRASS BALL SS HANDLE</v>
      </c>
      <c r="C310" t="str">
        <f>VLOOKUP(Table_for_new_list_price[[#This Row],[ItemCode]],[1]sheet1!$1:$1048576,5,FALSE)</f>
        <v>670779726441</v>
      </c>
      <c r="D310" t="str">
        <f>VLOOKUP(Table_for_new_list_price[[#This Row],[ItemCode]],[1]sheet1!$1:$1048576,6,FALSE)</f>
        <v>ABNC</v>
      </c>
      <c r="E310" s="54" t="str">
        <f>VLOOKUP(Table_for_new_list_price[[#This Row],[ItemCode]],[1]sheet1!$1:$1048576,7,FALSE)</f>
        <v>BRASS AB</v>
      </c>
      <c r="F310" s="54" t="str">
        <f>VLOOKUP(Table_for_new_list_price[[#This Row],[ItemCode]],[1]sheet1!$1:$1048576,13,FALSE)</f>
        <v>0.53</v>
      </c>
      <c r="G310" s="55" t="str">
        <f>VLOOKUP(Table_for_new_list_price[[#This Row],[ItemCode]],[1]sheet1!$1:$1048576,12,FALSE)</f>
        <v>60</v>
      </c>
      <c r="H310" s="101">
        <f>VLOOKUP(Table_for_new_list_price[[#This Row],[ItemCode]],[1]sheet1!$1:$1048576,8,FALSE)</f>
        <v>50.83</v>
      </c>
      <c r="I310" s="51">
        <f>VLOOKUP(Table_for_new_list_price[[#This Row],[Product Line]],'EDA SHEET'!$C$10:$D$57,2,FALSE)</f>
        <v>0.34699999999999998</v>
      </c>
      <c r="J310" s="53">
        <f t="shared" si="5"/>
        <v>17.638009999999998</v>
      </c>
      <c r="K310" s="1" t="str">
        <f>VLOOKUP(Table_for_new_list_price[[#This Row],[ItemCode]],[1]sheet1!$1:$1048576,11,FALSE)</f>
        <v>China</v>
      </c>
    </row>
    <row r="311" spans="1:11" hidden="1" x14ac:dyDescent="0.3">
      <c r="A311" t="s">
        <v>1516</v>
      </c>
      <c r="B311" t="str">
        <f>VLOOKUP(Table_for_new_list_price[[#This Row],[ItemCode]],[1]sheet1!$1:$1048576,4,FALSE)</f>
        <v>LOW LEAD BRASS FULL PORT BALL</v>
      </c>
      <c r="C311" t="str">
        <f>VLOOKUP(Table_for_new_list_price[[#This Row],[ItemCode]],[1]sheet1!$1:$1048576,5,FALSE)</f>
        <v>670779705323</v>
      </c>
      <c r="D311" t="str">
        <f>VLOOKUP(Table_for_new_list_price[[#This Row],[ItemCode]],[1]sheet1!$1:$1048576,6,FALSE)</f>
        <v>ABNC</v>
      </c>
      <c r="E311" s="54" t="str">
        <f>VLOOKUP(Table_for_new_list_price[[#This Row],[ItemCode]],[1]sheet1!$1:$1048576,7,FALSE)</f>
        <v>BRASS AB</v>
      </c>
      <c r="F311" s="54" t="str">
        <f>VLOOKUP(Table_for_new_list_price[[#This Row],[ItemCode]],[1]sheet1!$1:$1048576,13,FALSE)</f>
        <v>0.96</v>
      </c>
      <c r="G311" s="55" t="str">
        <f>VLOOKUP(Table_for_new_list_price[[#This Row],[ItemCode]],[1]sheet1!$1:$1048576,12,FALSE)</f>
        <v>45</v>
      </c>
      <c r="H311" s="101">
        <f>VLOOKUP(Table_for_new_list_price[[#This Row],[ItemCode]],[1]sheet1!$1:$1048576,8,FALSE)</f>
        <v>61.99</v>
      </c>
      <c r="I311" s="51">
        <f>VLOOKUP(Table_for_new_list_price[[#This Row],[Product Line]],'EDA SHEET'!$C$10:$D$57,2,FALSE)</f>
        <v>0.34699999999999998</v>
      </c>
      <c r="J311" s="53">
        <f t="shared" si="5"/>
        <v>21.510529999999999</v>
      </c>
      <c r="K311" s="1" t="str">
        <f>VLOOKUP(Table_for_new_list_price[[#This Row],[ItemCode]],[1]sheet1!$1:$1048576,11,FALSE)</f>
        <v>China</v>
      </c>
    </row>
    <row r="312" spans="1:11" hidden="1" x14ac:dyDescent="0.3">
      <c r="A312" t="s">
        <v>1517</v>
      </c>
      <c r="B312" t="str">
        <f>VLOOKUP(Table_for_new_list_price[[#This Row],[ItemCode]],[1]sheet1!$1:$1048576,4,FALSE)</f>
        <v>LOW LEAD BRASS FULL PORT BALL</v>
      </c>
      <c r="C312" t="str">
        <f>VLOOKUP(Table_for_new_list_price[[#This Row],[ItemCode]],[1]sheet1!$1:$1048576,5,FALSE)</f>
        <v>670779705309</v>
      </c>
      <c r="D312" t="str">
        <f>VLOOKUP(Table_for_new_list_price[[#This Row],[ItemCode]],[1]sheet1!$1:$1048576,6,FALSE)</f>
        <v>ABNC</v>
      </c>
      <c r="E312" s="54" t="str">
        <f>VLOOKUP(Table_for_new_list_price[[#This Row],[ItemCode]],[1]sheet1!$1:$1048576,7,FALSE)</f>
        <v>BRASS AB</v>
      </c>
      <c r="F312" s="54" t="str">
        <f>VLOOKUP(Table_for_new_list_price[[#This Row],[ItemCode]],[1]sheet1!$1:$1048576,13,FALSE)</f>
        <v>0.38</v>
      </c>
      <c r="G312" s="55" t="str">
        <f>VLOOKUP(Table_for_new_list_price[[#This Row],[ItemCode]],[1]sheet1!$1:$1048576,12,FALSE)</f>
        <v>80</v>
      </c>
      <c r="H312" s="101">
        <f>VLOOKUP(Table_for_new_list_price[[#This Row],[ItemCode]],[1]sheet1!$1:$1048576,8,FALSE)</f>
        <v>24.85</v>
      </c>
      <c r="I312" s="51">
        <f>VLOOKUP(Table_for_new_list_price[[#This Row],[Product Line]],'EDA SHEET'!$C$10:$D$57,2,FALSE)</f>
        <v>0.34699999999999998</v>
      </c>
      <c r="J312" s="53">
        <f t="shared" si="5"/>
        <v>8.6229499999999994</v>
      </c>
      <c r="K312" s="1" t="str">
        <f>VLOOKUP(Table_for_new_list_price[[#This Row],[ItemCode]],[1]sheet1!$1:$1048576,11,FALSE)</f>
        <v>China</v>
      </c>
    </row>
    <row r="313" spans="1:11" hidden="1" x14ac:dyDescent="0.3">
      <c r="A313" t="s">
        <v>1518</v>
      </c>
      <c r="B313" t="str">
        <f>VLOOKUP(Table_for_new_list_price[[#This Row],[ItemCode]],[1]sheet1!$1:$1048576,4,FALSE)</f>
        <v>LOW LEAD BRASS FULL PORT BALL</v>
      </c>
      <c r="C313" t="str">
        <f>VLOOKUP(Table_for_new_list_price[[#This Row],[ItemCode]],[1]sheet1!$1:$1048576,5,FALSE)</f>
        <v>670779705316</v>
      </c>
      <c r="D313" t="str">
        <f>VLOOKUP(Table_for_new_list_price[[#This Row],[ItemCode]],[1]sheet1!$1:$1048576,6,FALSE)</f>
        <v>ABNC</v>
      </c>
      <c r="E313" s="54" t="str">
        <f>VLOOKUP(Table_for_new_list_price[[#This Row],[ItemCode]],[1]sheet1!$1:$1048576,7,FALSE)</f>
        <v>BRASS AB</v>
      </c>
      <c r="F313" s="54" t="str">
        <f>VLOOKUP(Table_for_new_list_price[[#This Row],[ItemCode]],[1]sheet1!$1:$1048576,13,FALSE)</f>
        <v>0.54</v>
      </c>
      <c r="G313" s="55" t="str">
        <f>VLOOKUP(Table_for_new_list_price[[#This Row],[ItemCode]],[1]sheet1!$1:$1048576,12,FALSE)</f>
        <v>60</v>
      </c>
      <c r="H313" s="101">
        <f>VLOOKUP(Table_for_new_list_price[[#This Row],[ItemCode]],[1]sheet1!$1:$1048576,8,FALSE)</f>
        <v>36.53</v>
      </c>
      <c r="I313" s="51">
        <f>VLOOKUP(Table_for_new_list_price[[#This Row],[Product Line]],'EDA SHEET'!$C$10:$D$57,2,FALSE)</f>
        <v>0.34699999999999998</v>
      </c>
      <c r="J313" s="53">
        <f t="shared" si="5"/>
        <v>12.67591</v>
      </c>
      <c r="K313" s="1" t="str">
        <f>VLOOKUP(Table_for_new_list_price[[#This Row],[ItemCode]],[1]sheet1!$1:$1048576,11,FALSE)</f>
        <v>China</v>
      </c>
    </row>
    <row r="314" spans="1:11" hidden="1" x14ac:dyDescent="0.3">
      <c r="A314" t="s">
        <v>1519</v>
      </c>
      <c r="B314" t="str">
        <f>VLOOKUP(Table_for_new_list_price[[#This Row],[ItemCode]],[1]sheet1!$1:$1048576,4,FALSE)</f>
        <v>LOW LEAD BRASS BALL SS HANDLE</v>
      </c>
      <c r="C314" t="str">
        <f>VLOOKUP(Table_for_new_list_price[[#This Row],[ItemCode]],[1]sheet1!$1:$1048576,5,FALSE)</f>
        <v>670779716343</v>
      </c>
      <c r="D314" t="str">
        <f>VLOOKUP(Table_for_new_list_price[[#This Row],[ItemCode]],[1]sheet1!$1:$1048576,6,FALSE)</f>
        <v>ABNC</v>
      </c>
      <c r="E314" s="54" t="str">
        <f>VLOOKUP(Table_for_new_list_price[[#This Row],[ItemCode]],[1]sheet1!$1:$1048576,7,FALSE)</f>
        <v>BRASS AB</v>
      </c>
      <c r="F314" s="54" t="str">
        <f>VLOOKUP(Table_for_new_list_price[[#This Row],[ItemCode]],[1]sheet1!$1:$1048576,13,FALSE)</f>
        <v>0.88</v>
      </c>
      <c r="G314" s="55" t="str">
        <f>VLOOKUP(Table_for_new_list_price[[#This Row],[ItemCode]],[1]sheet1!$1:$1048576,12,FALSE)</f>
        <v>45</v>
      </c>
      <c r="H314" s="101">
        <f>VLOOKUP(Table_for_new_list_price[[#This Row],[ItemCode]],[1]sheet1!$1:$1048576,8,FALSE)</f>
        <v>75.78</v>
      </c>
      <c r="I314" s="51">
        <f>VLOOKUP(Table_for_new_list_price[[#This Row],[Product Line]],'EDA SHEET'!$C$10:$D$57,2,FALSE)</f>
        <v>0.34699999999999998</v>
      </c>
      <c r="J314" s="53">
        <f t="shared" si="5"/>
        <v>26.295659999999998</v>
      </c>
      <c r="K314" s="1" t="str">
        <f>VLOOKUP(Table_for_new_list_price[[#This Row],[ItemCode]],[1]sheet1!$1:$1048576,11,FALSE)</f>
        <v>China</v>
      </c>
    </row>
    <row r="315" spans="1:11" hidden="1" x14ac:dyDescent="0.3">
      <c r="A315" t="s">
        <v>1520</v>
      </c>
      <c r="B315" t="str">
        <f>VLOOKUP(Table_for_new_list_price[[#This Row],[ItemCode]],[1]sheet1!$1:$1048576,4,FALSE)</f>
        <v>LOW LEAD BRASS BALL SS HANDLE</v>
      </c>
      <c r="C315" t="str">
        <f>VLOOKUP(Table_for_new_list_price[[#This Row],[ItemCode]],[1]sheet1!$1:$1048576,5,FALSE)</f>
        <v>670779716343</v>
      </c>
      <c r="D315" t="str">
        <f>VLOOKUP(Table_for_new_list_price[[#This Row],[ItemCode]],[1]sheet1!$1:$1048576,6,FALSE)</f>
        <v>ABNC</v>
      </c>
      <c r="E315" s="54" t="str">
        <f>VLOOKUP(Table_for_new_list_price[[#This Row],[ItemCode]],[1]sheet1!$1:$1048576,7,FALSE)</f>
        <v>BRASS AB</v>
      </c>
      <c r="F315" s="54" t="str">
        <f>VLOOKUP(Table_for_new_list_price[[#This Row],[ItemCode]],[1]sheet1!$1:$1048576,13,FALSE)</f>
        <v>0.88</v>
      </c>
      <c r="G315" s="55" t="str">
        <f>VLOOKUP(Table_for_new_list_price[[#This Row],[ItemCode]],[1]sheet1!$1:$1048576,12,FALSE)</f>
        <v>45</v>
      </c>
      <c r="H315" s="101">
        <f>VLOOKUP(Table_for_new_list_price[[#This Row],[ItemCode]],[1]sheet1!$1:$1048576,8,FALSE)</f>
        <v>75.78</v>
      </c>
      <c r="I315" s="51">
        <f>VLOOKUP(Table_for_new_list_price[[#This Row],[Product Line]],'EDA SHEET'!$C$10:$D$57,2,FALSE)</f>
        <v>0.34699999999999998</v>
      </c>
      <c r="J315" s="53">
        <f t="shared" si="5"/>
        <v>26.295659999999998</v>
      </c>
      <c r="K315" s="1" t="str">
        <f>VLOOKUP(Table_for_new_list_price[[#This Row],[ItemCode]],[1]sheet1!$1:$1048576,11,FALSE)</f>
        <v>China</v>
      </c>
    </row>
    <row r="316" spans="1:11" hidden="1" x14ac:dyDescent="0.3">
      <c r="A316" t="s">
        <v>1521</v>
      </c>
      <c r="B316" t="str">
        <f>VLOOKUP(Table_for_new_list_price[[#This Row],[ItemCode]],[1]sheet1!$1:$1048576,4,FALSE)</f>
        <v>LOW LEAD BRASS BALL SS HANDLE</v>
      </c>
      <c r="C316" t="str">
        <f>VLOOKUP(Table_for_new_list_price[[#This Row],[ItemCode]],[1]sheet1!$1:$1048576,5,FALSE)</f>
        <v>670779716329</v>
      </c>
      <c r="D316" t="str">
        <f>VLOOKUP(Table_for_new_list_price[[#This Row],[ItemCode]],[1]sheet1!$1:$1048576,6,FALSE)</f>
        <v>ABNC</v>
      </c>
      <c r="E316" s="54" t="str">
        <f>VLOOKUP(Table_for_new_list_price[[#This Row],[ItemCode]],[1]sheet1!$1:$1048576,7,FALSE)</f>
        <v>BRASS AB</v>
      </c>
      <c r="F316" s="54" t="str">
        <f>VLOOKUP(Table_for_new_list_price[[#This Row],[ItemCode]],[1]sheet1!$1:$1048576,13,FALSE)</f>
        <v>0.39</v>
      </c>
      <c r="G316" s="55" t="str">
        <f>VLOOKUP(Table_for_new_list_price[[#This Row],[ItemCode]],[1]sheet1!$1:$1048576,12,FALSE)</f>
        <v>80</v>
      </c>
      <c r="H316" s="101">
        <f>VLOOKUP(Table_for_new_list_price[[#This Row],[ItemCode]],[1]sheet1!$1:$1048576,8,FALSE)</f>
        <v>33.299999999999997</v>
      </c>
      <c r="I316" s="51">
        <f>VLOOKUP(Table_for_new_list_price[[#This Row],[Product Line]],'EDA SHEET'!$C$10:$D$57,2,FALSE)</f>
        <v>0.34699999999999998</v>
      </c>
      <c r="J316" s="53">
        <f t="shared" si="5"/>
        <v>11.555099999999998</v>
      </c>
      <c r="K316" s="1" t="str">
        <f>VLOOKUP(Table_for_new_list_price[[#This Row],[ItemCode]],[1]sheet1!$1:$1048576,11,FALSE)</f>
        <v>China</v>
      </c>
    </row>
    <row r="317" spans="1:11" hidden="1" x14ac:dyDescent="0.3">
      <c r="A317" t="s">
        <v>1522</v>
      </c>
      <c r="B317" t="str">
        <f>VLOOKUP(Table_for_new_list_price[[#This Row],[ItemCode]],[1]sheet1!$1:$1048576,4,FALSE)</f>
        <v>LOW LEAD BRASS BALL SS HANDLE</v>
      </c>
      <c r="C317" t="str">
        <f>VLOOKUP(Table_for_new_list_price[[#This Row],[ItemCode]],[1]sheet1!$1:$1048576,5,FALSE)</f>
        <v>670779716336</v>
      </c>
      <c r="D317" t="str">
        <f>VLOOKUP(Table_for_new_list_price[[#This Row],[ItemCode]],[1]sheet1!$1:$1048576,6,FALSE)</f>
        <v>ABNC</v>
      </c>
      <c r="E317" s="54" t="str">
        <f>VLOOKUP(Table_for_new_list_price[[#This Row],[ItemCode]],[1]sheet1!$1:$1048576,7,FALSE)</f>
        <v>BRASS AB</v>
      </c>
      <c r="F317" s="54" t="str">
        <f>VLOOKUP(Table_for_new_list_price[[#This Row],[ItemCode]],[1]sheet1!$1:$1048576,13,FALSE)</f>
        <v>0.53</v>
      </c>
      <c r="G317" s="55" t="str">
        <f>VLOOKUP(Table_for_new_list_price[[#This Row],[ItemCode]],[1]sheet1!$1:$1048576,12,FALSE)</f>
        <v>60</v>
      </c>
      <c r="H317" s="101">
        <f>VLOOKUP(Table_for_new_list_price[[#This Row],[ItemCode]],[1]sheet1!$1:$1048576,8,FALSE)</f>
        <v>50.83</v>
      </c>
      <c r="I317" s="51">
        <f>VLOOKUP(Table_for_new_list_price[[#This Row],[Product Line]],'EDA SHEET'!$C$10:$D$57,2,FALSE)</f>
        <v>0.34699999999999998</v>
      </c>
      <c r="J317" s="53">
        <f t="shared" si="5"/>
        <v>17.638009999999998</v>
      </c>
      <c r="K317" s="1" t="str">
        <f>VLOOKUP(Table_for_new_list_price[[#This Row],[ItemCode]],[1]sheet1!$1:$1048576,11,FALSE)</f>
        <v>China</v>
      </c>
    </row>
    <row r="318" spans="1:11" hidden="1" x14ac:dyDescent="0.3">
      <c r="A318" t="s">
        <v>1539</v>
      </c>
      <c r="B318" t="str">
        <f>VLOOKUP(Table_for_new_list_price[[#This Row],[ItemCode]],[1]sheet1!$1:$1048576,4,FALSE)</f>
        <v>LOW LEAD BRASS FULL PORT BALL</v>
      </c>
      <c r="C318" t="str">
        <f>VLOOKUP(Table_for_new_list_price[[#This Row],[ItemCode]],[1]sheet1!$1:$1048576,5,FALSE)</f>
        <v>670779419060</v>
      </c>
      <c r="D318" t="str">
        <f>VLOOKUP(Table_for_new_list_price[[#This Row],[ItemCode]],[1]sheet1!$1:$1048576,6,FALSE)</f>
        <v>ABNC</v>
      </c>
      <c r="E318" s="54" t="str">
        <f>VLOOKUP(Table_for_new_list_price[[#This Row],[ItemCode]],[1]sheet1!$1:$1048576,7,FALSE)</f>
        <v>BRASS AB</v>
      </c>
      <c r="F318" s="54" t="str">
        <f>VLOOKUP(Table_for_new_list_price[[#This Row],[ItemCode]],[1]sheet1!$1:$1048576,13,FALSE)</f>
        <v>0.9</v>
      </c>
      <c r="G318" s="55" t="str">
        <f>VLOOKUP(Table_for_new_list_price[[#This Row],[ItemCode]],[1]sheet1!$1:$1048576,12,FALSE)</f>
        <v>45</v>
      </c>
      <c r="H318" s="101">
        <f>VLOOKUP(Table_for_new_list_price[[#This Row],[ItemCode]],[1]sheet1!$1:$1048576,8,FALSE)</f>
        <v>61.99</v>
      </c>
      <c r="I318" s="141">
        <v>0.24199999999999999</v>
      </c>
      <c r="J318" s="53">
        <f t="shared" si="5"/>
        <v>15.001580000000001</v>
      </c>
      <c r="K318" s="1" t="str">
        <f>VLOOKUP(Table_for_new_list_price[[#This Row],[ItemCode]],[1]sheet1!$1:$1048576,11,FALSE)</f>
        <v>China</v>
      </c>
    </row>
    <row r="319" spans="1:11" hidden="1" x14ac:dyDescent="0.3">
      <c r="A319" t="s">
        <v>1540</v>
      </c>
      <c r="B319" t="str">
        <f>VLOOKUP(Table_for_new_list_price[[#This Row],[ItemCode]],[1]sheet1!$1:$1048576,4,FALSE)</f>
        <v>LOW LEAD BRASS FULL PORT BALL</v>
      </c>
      <c r="C319" t="str">
        <f>VLOOKUP(Table_for_new_list_price[[#This Row],[ItemCode]],[1]sheet1!$1:$1048576,5,FALSE)</f>
        <v>670779419084</v>
      </c>
      <c r="D319" t="str">
        <f>VLOOKUP(Table_for_new_list_price[[#This Row],[ItemCode]],[1]sheet1!$1:$1048576,6,FALSE)</f>
        <v>ABNC</v>
      </c>
      <c r="E319" s="54" t="str">
        <f>VLOOKUP(Table_for_new_list_price[[#This Row],[ItemCode]],[1]sheet1!$1:$1048576,7,FALSE)</f>
        <v>BRASS AB</v>
      </c>
      <c r="F319" s="54" t="str">
        <f>VLOOKUP(Table_for_new_list_price[[#This Row],[ItemCode]],[1]sheet1!$1:$1048576,13,FALSE)</f>
        <v>1.74</v>
      </c>
      <c r="G319" s="55" t="str">
        <f>VLOOKUP(Table_for_new_list_price[[#This Row],[ItemCode]],[1]sheet1!$1:$1048576,12,FALSE)</f>
        <v>24</v>
      </c>
      <c r="H319" s="101">
        <f>VLOOKUP(Table_for_new_list_price[[#This Row],[ItemCode]],[1]sheet1!$1:$1048576,8,FALSE)</f>
        <v>122.6</v>
      </c>
      <c r="I319" s="141">
        <v>0.24199999999999999</v>
      </c>
      <c r="J319" s="53">
        <f t="shared" si="5"/>
        <v>29.669199999999996</v>
      </c>
      <c r="K319" s="1" t="str">
        <f>VLOOKUP(Table_for_new_list_price[[#This Row],[ItemCode]],[1]sheet1!$1:$1048576,11,FALSE)</f>
        <v>China</v>
      </c>
    </row>
    <row r="320" spans="1:11" hidden="1" x14ac:dyDescent="0.3">
      <c r="A320" t="s">
        <v>1541</v>
      </c>
      <c r="B320" t="str">
        <f>VLOOKUP(Table_for_new_list_price[[#This Row],[ItemCode]],[1]sheet1!$1:$1048576,4,FALSE)</f>
        <v>LOW LEAD BRASS FULL PORT BALL</v>
      </c>
      <c r="C320" t="str">
        <f>VLOOKUP(Table_for_new_list_price[[#This Row],[ItemCode]],[1]sheet1!$1:$1048576,5,FALSE)</f>
        <v>670779419077</v>
      </c>
      <c r="D320" t="str">
        <f>VLOOKUP(Table_for_new_list_price[[#This Row],[ItemCode]],[1]sheet1!$1:$1048576,6,FALSE)</f>
        <v>ABNC</v>
      </c>
      <c r="E320" s="54" t="str">
        <f>VLOOKUP(Table_for_new_list_price[[#This Row],[ItemCode]],[1]sheet1!$1:$1048576,7,FALSE)</f>
        <v>BRASS AB</v>
      </c>
      <c r="F320" s="54" t="str">
        <f>VLOOKUP(Table_for_new_list_price[[#This Row],[ItemCode]],[1]sheet1!$1:$1048576,13,FALSE)</f>
        <v>1.2</v>
      </c>
      <c r="G320" s="55" t="str">
        <f>VLOOKUP(Table_for_new_list_price[[#This Row],[ItemCode]],[1]sheet1!$1:$1048576,12,FALSE)</f>
        <v>30</v>
      </c>
      <c r="H320" s="101">
        <f>VLOOKUP(Table_for_new_list_price[[#This Row],[ItemCode]],[1]sheet1!$1:$1048576,8,FALSE)</f>
        <v>90.04</v>
      </c>
      <c r="I320" s="141">
        <v>0.24199999999999999</v>
      </c>
      <c r="J320" s="53">
        <f t="shared" si="5"/>
        <v>21.789680000000001</v>
      </c>
      <c r="K320" s="1" t="str">
        <f>VLOOKUP(Table_for_new_list_price[[#This Row],[ItemCode]],[1]sheet1!$1:$1048576,11,FALSE)</f>
        <v>China</v>
      </c>
    </row>
    <row r="321" spans="1:11" hidden="1" x14ac:dyDescent="0.3">
      <c r="A321" t="s">
        <v>1542</v>
      </c>
      <c r="B321" t="str">
        <f>VLOOKUP(Table_for_new_list_price[[#This Row],[ItemCode]],[1]sheet1!$1:$1048576,4,FALSE)</f>
        <v>LOW LEAD BRASS FULL PORT BALL</v>
      </c>
      <c r="C321" t="str">
        <f>VLOOKUP(Table_for_new_list_price[[#This Row],[ItemCode]],[1]sheet1!$1:$1048576,5,FALSE)</f>
        <v>670779419046</v>
      </c>
      <c r="D321" t="str">
        <f>VLOOKUP(Table_for_new_list_price[[#This Row],[ItemCode]],[1]sheet1!$1:$1048576,6,FALSE)</f>
        <v>ABNC</v>
      </c>
      <c r="E321" s="54" t="str">
        <f>VLOOKUP(Table_for_new_list_price[[#This Row],[ItemCode]],[1]sheet1!$1:$1048576,7,FALSE)</f>
        <v>BRASS AB</v>
      </c>
      <c r="F321" s="54" t="str">
        <f>VLOOKUP(Table_for_new_list_price[[#This Row],[ItemCode]],[1]sheet1!$1:$1048576,13,FALSE)</f>
        <v>0.38</v>
      </c>
      <c r="G321" s="55" t="str">
        <f>VLOOKUP(Table_for_new_list_price[[#This Row],[ItemCode]],[1]sheet1!$1:$1048576,12,FALSE)</f>
        <v>80</v>
      </c>
      <c r="H321" s="101">
        <f>VLOOKUP(Table_for_new_list_price[[#This Row],[ItemCode]],[1]sheet1!$1:$1048576,8,FALSE)</f>
        <v>24.85</v>
      </c>
      <c r="I321" s="141">
        <v>0.24199999999999999</v>
      </c>
      <c r="J321" s="53">
        <f t="shared" si="5"/>
        <v>6.0137</v>
      </c>
      <c r="K321" s="1" t="str">
        <f>VLOOKUP(Table_for_new_list_price[[#This Row],[ItemCode]],[1]sheet1!$1:$1048576,11,FALSE)</f>
        <v>China</v>
      </c>
    </row>
    <row r="322" spans="1:11" hidden="1" x14ac:dyDescent="0.3">
      <c r="A322" t="s">
        <v>1543</v>
      </c>
      <c r="B322" t="str">
        <f>VLOOKUP(Table_for_new_list_price[[#This Row],[ItemCode]],[1]sheet1!$1:$1048576,4,FALSE)</f>
        <v>LOW LEAD BRASS FULL PORT BALL2</v>
      </c>
      <c r="C322" t="str">
        <f>VLOOKUP(Table_for_new_list_price[[#This Row],[ItemCode]],[1]sheet1!$1:$1048576,5,FALSE)</f>
        <v>670779419206</v>
      </c>
      <c r="D322" t="str">
        <f>VLOOKUP(Table_for_new_list_price[[#This Row],[ItemCode]],[1]sheet1!$1:$1048576,6,FALSE)</f>
        <v>ABNC</v>
      </c>
      <c r="E322" s="54" t="str">
        <f>VLOOKUP(Table_for_new_list_price[[#This Row],[ItemCode]],[1]sheet1!$1:$1048576,7,FALSE)</f>
        <v>BRASS AB</v>
      </c>
      <c r="F322" s="54" t="str">
        <f>VLOOKUP(Table_for_new_list_price[[#This Row],[ItemCode]],[1]sheet1!$1:$1048576,13,FALSE)</f>
        <v>2.84</v>
      </c>
      <c r="G322" s="55" t="str">
        <f>VLOOKUP(Table_for_new_list_price[[#This Row],[ItemCode]],[1]sheet1!$1:$1048576,12,FALSE)</f>
        <v>15</v>
      </c>
      <c r="H322" s="101">
        <f>VLOOKUP(Table_for_new_list_price[[#This Row],[ItemCode]],[1]sheet1!$1:$1048576,8,FALSE)</f>
        <v>202.24</v>
      </c>
      <c r="I322" s="141">
        <v>0.24199999999999999</v>
      </c>
      <c r="J322" s="53">
        <f t="shared" si="5"/>
        <v>48.942080000000004</v>
      </c>
      <c r="K322" s="1" t="str">
        <f>VLOOKUP(Table_for_new_list_price[[#This Row],[ItemCode]],[1]sheet1!$1:$1048576,11,FALSE)</f>
        <v>China</v>
      </c>
    </row>
    <row r="323" spans="1:11" hidden="1" x14ac:dyDescent="0.3">
      <c r="A323" t="s">
        <v>1544</v>
      </c>
      <c r="B323" t="str">
        <f>VLOOKUP(Table_for_new_list_price[[#This Row],[ItemCode]],[1]sheet1!$1:$1048576,4,FALSE)</f>
        <v>LOW LEAD BRASS FULL PORT BALL</v>
      </c>
      <c r="C323" t="str">
        <f>VLOOKUP(Table_for_new_list_price[[#This Row],[ItemCode]],[1]sheet1!$1:$1048576,5,FALSE)</f>
        <v>670779709444</v>
      </c>
      <c r="D323" t="str">
        <f>VLOOKUP(Table_for_new_list_price[[#This Row],[ItemCode]],[1]sheet1!$1:$1048576,6,FALSE)</f>
        <v>ABNC</v>
      </c>
      <c r="E323" s="54" t="str">
        <f>VLOOKUP(Table_for_new_list_price[[#This Row],[ItemCode]],[1]sheet1!$1:$1048576,7,FALSE)</f>
        <v>BRASS AB</v>
      </c>
      <c r="F323" s="54" t="str">
        <f>VLOOKUP(Table_for_new_list_price[[#This Row],[ItemCode]],[1]sheet1!$1:$1048576,13,FALSE)</f>
        <v>5.46</v>
      </c>
      <c r="G323" s="55" t="str">
        <f>VLOOKUP(Table_for_new_list_price[[#This Row],[ItemCode]],[1]sheet1!$1:$1048576,12,FALSE)</f>
        <v>6</v>
      </c>
      <c r="H323" s="101">
        <f>VLOOKUP(Table_for_new_list_price[[#This Row],[ItemCode]],[1]sheet1!$1:$1048576,8,FALSE)</f>
        <v>474.41</v>
      </c>
      <c r="I323" s="141">
        <v>0.24199999999999999</v>
      </c>
      <c r="J323" s="53">
        <f t="shared" si="5"/>
        <v>114.80722</v>
      </c>
      <c r="K323" s="1" t="str">
        <f>VLOOKUP(Table_for_new_list_price[[#This Row],[ItemCode]],[1]sheet1!$1:$1048576,11,FALSE)</f>
        <v>China</v>
      </c>
    </row>
    <row r="324" spans="1:11" hidden="1" x14ac:dyDescent="0.3">
      <c r="A324" t="s">
        <v>1545</v>
      </c>
      <c r="B324" t="str">
        <f>VLOOKUP(Table_for_new_list_price[[#This Row],[ItemCode]],[1]sheet1!$1:$1048576,4,FALSE)</f>
        <v>LOW LEAD BRASS FULL PORT BALL</v>
      </c>
      <c r="C324" t="str">
        <f>VLOOKUP(Table_for_new_list_price[[#This Row],[ItemCode]],[1]sheet1!$1:$1048576,5,FALSE)</f>
        <v>670779709451</v>
      </c>
      <c r="D324" t="str">
        <f>VLOOKUP(Table_for_new_list_price[[#This Row],[ItemCode]],[1]sheet1!$1:$1048576,6,FALSE)</f>
        <v>ABNC</v>
      </c>
      <c r="E324" s="54" t="str">
        <f>VLOOKUP(Table_for_new_list_price[[#This Row],[ItemCode]],[1]sheet1!$1:$1048576,7,FALSE)</f>
        <v>BRASS AB</v>
      </c>
      <c r="F324" s="54" t="str">
        <f>VLOOKUP(Table_for_new_list_price[[#This Row],[ItemCode]],[1]sheet1!$1:$1048576,13,FALSE)</f>
        <v>8.5</v>
      </c>
      <c r="G324" s="55" t="str">
        <f>VLOOKUP(Table_for_new_list_price[[#This Row],[ItemCode]],[1]sheet1!$1:$1048576,12,FALSE)</f>
        <v>4</v>
      </c>
      <c r="H324" s="101">
        <f>VLOOKUP(Table_for_new_list_price[[#This Row],[ItemCode]],[1]sheet1!$1:$1048576,8,FALSE)</f>
        <v>690.18</v>
      </c>
      <c r="I324" s="141">
        <v>0.24199999999999999</v>
      </c>
      <c r="J324" s="53">
        <f t="shared" si="5"/>
        <v>167.02355999999997</v>
      </c>
      <c r="K324" s="1" t="str">
        <f>VLOOKUP(Table_for_new_list_price[[#This Row],[ItemCode]],[1]sheet1!$1:$1048576,11,FALSE)</f>
        <v>China</v>
      </c>
    </row>
    <row r="325" spans="1:11" hidden="1" x14ac:dyDescent="0.3">
      <c r="A325" t="s">
        <v>1546</v>
      </c>
      <c r="B325" t="str">
        <f>VLOOKUP(Table_for_new_list_price[[#This Row],[ItemCode]],[1]sheet1!$1:$1048576,4,FALSE)</f>
        <v>LOW LEAD BRASS FULL PORT BALL</v>
      </c>
      <c r="C325" t="str">
        <f>VLOOKUP(Table_for_new_list_price[[#This Row],[ItemCode]],[1]sheet1!$1:$1048576,5,FALSE)</f>
        <v>670779419053</v>
      </c>
      <c r="D325" t="str">
        <f>VLOOKUP(Table_for_new_list_price[[#This Row],[ItemCode]],[1]sheet1!$1:$1048576,6,FALSE)</f>
        <v>ABNC</v>
      </c>
      <c r="E325" s="54" t="str">
        <f>VLOOKUP(Table_for_new_list_price[[#This Row],[ItemCode]],[1]sheet1!$1:$1048576,7,FALSE)</f>
        <v>BRASS AB</v>
      </c>
      <c r="F325" s="54" t="str">
        <f>VLOOKUP(Table_for_new_list_price[[#This Row],[ItemCode]],[1]sheet1!$1:$1048576,13,FALSE)</f>
        <v>0.52</v>
      </c>
      <c r="G325" s="55" t="str">
        <f>VLOOKUP(Table_for_new_list_price[[#This Row],[ItemCode]],[1]sheet1!$1:$1048576,12,FALSE)</f>
        <v>60</v>
      </c>
      <c r="H325" s="101">
        <f>VLOOKUP(Table_for_new_list_price[[#This Row],[ItemCode]],[1]sheet1!$1:$1048576,8,FALSE)</f>
        <v>36.53</v>
      </c>
      <c r="I325" s="141">
        <v>0.24199999999999999</v>
      </c>
      <c r="J325" s="53">
        <f t="shared" si="5"/>
        <v>8.8402600000000007</v>
      </c>
      <c r="K325" s="1" t="str">
        <f>VLOOKUP(Table_for_new_list_price[[#This Row],[ItemCode]],[1]sheet1!$1:$1048576,11,FALSE)</f>
        <v>China</v>
      </c>
    </row>
    <row r="326" spans="1:11" hidden="1" x14ac:dyDescent="0.3">
      <c r="A326" t="s">
        <v>1554</v>
      </c>
      <c r="B326" t="str">
        <f>VLOOKUP(Table_for_new_list_price[[#This Row],[ItemCode]],[1]sheet1!$1:$1048576,4,FALSE)</f>
        <v>LOW LEAD BRASS FULL PORT BALL</v>
      </c>
      <c r="C326" t="str">
        <f>VLOOKUP(Table_for_new_list_price[[#This Row],[ItemCode]],[1]sheet1!$1:$1048576,5,FALSE)</f>
        <v>670779705354</v>
      </c>
      <c r="D326" t="str">
        <f>VLOOKUP(Table_for_new_list_price[[#This Row],[ItemCode]],[1]sheet1!$1:$1048576,6,FALSE)</f>
        <v>ABNC</v>
      </c>
      <c r="E326" s="54" t="str">
        <f>VLOOKUP(Table_for_new_list_price[[#This Row],[ItemCode]],[1]sheet1!$1:$1048576,7,FALSE)</f>
        <v>BRASS AB</v>
      </c>
      <c r="F326" s="54" t="str">
        <f>VLOOKUP(Table_for_new_list_price[[#This Row],[ItemCode]],[1]sheet1!$1:$1048576,13,FALSE)</f>
        <v>0.88</v>
      </c>
      <c r="G326" s="55" t="str">
        <f>VLOOKUP(Table_for_new_list_price[[#This Row],[ItemCode]],[1]sheet1!$1:$1048576,12,FALSE)</f>
        <v>45</v>
      </c>
      <c r="H326" s="101">
        <f>VLOOKUP(Table_for_new_list_price[[#This Row],[ItemCode]],[1]sheet1!$1:$1048576,8,FALSE)</f>
        <v>61.99</v>
      </c>
      <c r="I326" s="51">
        <f>VLOOKUP(Table_for_new_list_price[[#This Row],[Product Line]],'EDA SHEET'!$C$10:$D$57,2,FALSE)</f>
        <v>0.34699999999999998</v>
      </c>
      <c r="J326" s="53">
        <f t="shared" si="5"/>
        <v>21.510529999999999</v>
      </c>
      <c r="K326" s="1" t="str">
        <f>VLOOKUP(Table_for_new_list_price[[#This Row],[ItemCode]],[1]sheet1!$1:$1048576,11,FALSE)</f>
        <v>China</v>
      </c>
    </row>
    <row r="327" spans="1:11" hidden="1" x14ac:dyDescent="0.3">
      <c r="A327" t="s">
        <v>1555</v>
      </c>
      <c r="B327" t="str">
        <f>VLOOKUP(Table_for_new_list_price[[#This Row],[ItemCode]],[1]sheet1!$1:$1048576,4,FALSE)</f>
        <v>LOW LEAD BRASS FULL PORT BALL</v>
      </c>
      <c r="C327" t="str">
        <f>VLOOKUP(Table_for_new_list_price[[#This Row],[ItemCode]],[1]sheet1!$1:$1048576,5,FALSE)</f>
        <v>670779705330</v>
      </c>
      <c r="D327" t="str">
        <f>VLOOKUP(Table_for_new_list_price[[#This Row],[ItemCode]],[1]sheet1!$1:$1048576,6,FALSE)</f>
        <v>ABNC</v>
      </c>
      <c r="E327" s="54" t="str">
        <f>VLOOKUP(Table_for_new_list_price[[#This Row],[ItemCode]],[1]sheet1!$1:$1048576,7,FALSE)</f>
        <v>BRASS AB</v>
      </c>
      <c r="F327" s="54" t="str">
        <f>VLOOKUP(Table_for_new_list_price[[#This Row],[ItemCode]],[1]sheet1!$1:$1048576,13,FALSE)</f>
        <v>0.34</v>
      </c>
      <c r="G327" s="55" t="str">
        <f>VLOOKUP(Table_for_new_list_price[[#This Row],[ItemCode]],[1]sheet1!$1:$1048576,12,FALSE)</f>
        <v>80</v>
      </c>
      <c r="H327" s="101">
        <f>VLOOKUP(Table_for_new_list_price[[#This Row],[ItemCode]],[1]sheet1!$1:$1048576,8,FALSE)</f>
        <v>24.85</v>
      </c>
      <c r="I327" s="51">
        <f>VLOOKUP(Table_for_new_list_price[[#This Row],[Product Line]],'EDA SHEET'!$C$10:$D$57,2,FALSE)</f>
        <v>0.34699999999999998</v>
      </c>
      <c r="J327" s="53">
        <f t="shared" si="5"/>
        <v>8.6229499999999994</v>
      </c>
      <c r="K327" s="1" t="str">
        <f>VLOOKUP(Table_for_new_list_price[[#This Row],[ItemCode]],[1]sheet1!$1:$1048576,11,FALSE)</f>
        <v>China</v>
      </c>
    </row>
    <row r="328" spans="1:11" hidden="1" x14ac:dyDescent="0.3">
      <c r="A328" t="s">
        <v>1556</v>
      </c>
      <c r="B328" t="str">
        <f>VLOOKUP(Table_for_new_list_price[[#This Row],[ItemCode]],[1]sheet1!$1:$1048576,4,FALSE)</f>
        <v>LOW LEAD BRASS FULL PORT BALL</v>
      </c>
      <c r="C328" t="str">
        <f>VLOOKUP(Table_for_new_list_price[[#This Row],[ItemCode]],[1]sheet1!$1:$1048576,5,FALSE)</f>
        <v>670779705347</v>
      </c>
      <c r="D328" t="str">
        <f>VLOOKUP(Table_for_new_list_price[[#This Row],[ItemCode]],[1]sheet1!$1:$1048576,6,FALSE)</f>
        <v>ABNC</v>
      </c>
      <c r="E328" s="54" t="str">
        <f>VLOOKUP(Table_for_new_list_price[[#This Row],[ItemCode]],[1]sheet1!$1:$1048576,7,FALSE)</f>
        <v>BRASS AB</v>
      </c>
      <c r="F328" s="54" t="str">
        <f>VLOOKUP(Table_for_new_list_price[[#This Row],[ItemCode]],[1]sheet1!$1:$1048576,13,FALSE)</f>
        <v>0.5</v>
      </c>
      <c r="G328" s="55" t="str">
        <f>VLOOKUP(Table_for_new_list_price[[#This Row],[ItemCode]],[1]sheet1!$1:$1048576,12,FALSE)</f>
        <v>60</v>
      </c>
      <c r="H328" s="101">
        <f>VLOOKUP(Table_for_new_list_price[[#This Row],[ItemCode]],[1]sheet1!$1:$1048576,8,FALSE)</f>
        <v>36.53</v>
      </c>
      <c r="I328" s="51">
        <f>VLOOKUP(Table_for_new_list_price[[#This Row],[Product Line]],'EDA SHEET'!$C$10:$D$57,2,FALSE)</f>
        <v>0.34699999999999998</v>
      </c>
      <c r="J328" s="53">
        <f t="shared" si="5"/>
        <v>12.67591</v>
      </c>
      <c r="K328" s="1" t="str">
        <f>VLOOKUP(Table_for_new_list_price[[#This Row],[ItemCode]],[1]sheet1!$1:$1048576,11,FALSE)</f>
        <v>China</v>
      </c>
    </row>
    <row r="329" spans="1:11" hidden="1" x14ac:dyDescent="0.3">
      <c r="A329" t="s">
        <v>849</v>
      </c>
      <c r="B329" t="str">
        <f>VLOOKUP(Table_for_new_list_price[[#This Row],[ItemCode]],[1]sheet1!$1:$1048576,4,FALSE)</f>
        <v>AB PEX F1960 X PRESS BV</v>
      </c>
      <c r="C329" t="str">
        <f>VLOOKUP(Table_for_new_list_price[[#This Row],[ItemCode]],[1]sheet1!$1:$1048576,5,FALSE)</f>
        <v>670779721248</v>
      </c>
      <c r="D329" t="str">
        <f>VLOOKUP(Table_for_new_list_price[[#This Row],[ItemCode]],[1]sheet1!$1:$1048576,6,FALSE)</f>
        <v>ABP2</v>
      </c>
      <c r="E329" s="54" t="str">
        <f>VLOOKUP(Table_for_new_list_price[[#This Row],[ItemCode]],[1]sheet1!$1:$1048576,7,FALSE)</f>
        <v>BRASS AB DZR</v>
      </c>
      <c r="F329" s="54" t="str">
        <f>VLOOKUP(Table_for_new_list_price[[#This Row],[ItemCode]],[1]sheet1!$1:$1048576,13,FALSE)</f>
        <v>0.751</v>
      </c>
      <c r="G329" s="55" t="str">
        <f>VLOOKUP(Table_for_new_list_price[[#This Row],[ItemCode]],[1]sheet1!$1:$1048576,12,FALSE)</f>
        <v>45</v>
      </c>
      <c r="H329" s="101">
        <f>VLOOKUP(Table_for_new_list_price[[#This Row],[ItemCode]],[1]sheet1!$1:$1048576,8,FALSE)</f>
        <v>59.63</v>
      </c>
      <c r="I329" s="51">
        <f>VLOOKUP(Table_for_new_list_price[[#This Row],[Product Line]],'EDA SHEET'!$C$10:$D$57,2,FALSE)</f>
        <v>0.34699999999999998</v>
      </c>
      <c r="J329" s="53">
        <f t="shared" si="5"/>
        <v>20.691610000000001</v>
      </c>
      <c r="K329" s="1" t="str">
        <f>VLOOKUP(Table_for_new_list_price[[#This Row],[ItemCode]],[1]sheet1!$1:$1048576,11,FALSE)</f>
        <v>China</v>
      </c>
    </row>
    <row r="330" spans="1:11" hidden="1" x14ac:dyDescent="0.3">
      <c r="A330" t="s">
        <v>851</v>
      </c>
      <c r="B330" t="str">
        <f>VLOOKUP(Table_for_new_list_price[[#This Row],[ItemCode]],[1]sheet1!$1:$1048576,4,FALSE)</f>
        <v>AB PEX F1960 X PRESS BV</v>
      </c>
      <c r="C330" t="str">
        <f>VLOOKUP(Table_for_new_list_price[[#This Row],[ItemCode]],[1]sheet1!$1:$1048576,5,FALSE)</f>
        <v>670779721224</v>
      </c>
      <c r="D330" t="str">
        <f>VLOOKUP(Table_for_new_list_price[[#This Row],[ItemCode]],[1]sheet1!$1:$1048576,6,FALSE)</f>
        <v>ABP2</v>
      </c>
      <c r="E330" s="54" t="str">
        <f>VLOOKUP(Table_for_new_list_price[[#This Row],[ItemCode]],[1]sheet1!$1:$1048576,7,FALSE)</f>
        <v>BRASS AB DZR</v>
      </c>
      <c r="F330" s="54" t="str">
        <f>VLOOKUP(Table_for_new_list_price[[#This Row],[ItemCode]],[1]sheet1!$1:$1048576,13,FALSE)</f>
        <v>0.256</v>
      </c>
      <c r="G330" s="55" t="str">
        <f>VLOOKUP(Table_for_new_list_price[[#This Row],[ItemCode]],[1]sheet1!$1:$1048576,12,FALSE)</f>
        <v>80</v>
      </c>
      <c r="H330" s="101">
        <f>VLOOKUP(Table_for_new_list_price[[#This Row],[ItemCode]],[1]sheet1!$1:$1048576,8,FALSE)</f>
        <v>23.24</v>
      </c>
      <c r="I330" s="51">
        <f>VLOOKUP(Table_for_new_list_price[[#This Row],[Product Line]],'EDA SHEET'!$C$10:$D$57,2,FALSE)</f>
        <v>0.34699999999999998</v>
      </c>
      <c r="J330" s="53">
        <f t="shared" si="5"/>
        <v>8.0642799999999983</v>
      </c>
      <c r="K330" s="1" t="str">
        <f>VLOOKUP(Table_for_new_list_price[[#This Row],[ItemCode]],[1]sheet1!$1:$1048576,11,FALSE)</f>
        <v>China</v>
      </c>
    </row>
    <row r="331" spans="1:11" hidden="1" x14ac:dyDescent="0.3">
      <c r="A331" t="s">
        <v>852</v>
      </c>
      <c r="B331" t="str">
        <f>VLOOKUP(Table_for_new_list_price[[#This Row],[ItemCode]],[1]sheet1!$1:$1048576,4,FALSE)</f>
        <v>AB PEX F1960 X PRESS BV</v>
      </c>
      <c r="C331" t="str">
        <f>VLOOKUP(Table_for_new_list_price[[#This Row],[ItemCode]],[1]sheet1!$1:$1048576,5,FALSE)</f>
        <v>670779721231</v>
      </c>
      <c r="D331" t="str">
        <f>VLOOKUP(Table_for_new_list_price[[#This Row],[ItemCode]],[1]sheet1!$1:$1048576,6,FALSE)</f>
        <v>ABP2</v>
      </c>
      <c r="E331" s="54" t="str">
        <f>VLOOKUP(Table_for_new_list_price[[#This Row],[ItemCode]],[1]sheet1!$1:$1048576,7,FALSE)</f>
        <v>BRASS AB DZR</v>
      </c>
      <c r="F331" s="54" t="str">
        <f>VLOOKUP(Table_for_new_list_price[[#This Row],[ItemCode]],[1]sheet1!$1:$1048576,13,FALSE)</f>
        <v>0.487</v>
      </c>
      <c r="G331" s="55" t="str">
        <f>VLOOKUP(Table_for_new_list_price[[#This Row],[ItemCode]],[1]sheet1!$1:$1048576,12,FALSE)</f>
        <v>60</v>
      </c>
      <c r="H331" s="101">
        <f>VLOOKUP(Table_for_new_list_price[[#This Row],[ItemCode]],[1]sheet1!$1:$1048576,8,FALSE)</f>
        <v>38.69</v>
      </c>
      <c r="I331" s="51">
        <f>VLOOKUP(Table_for_new_list_price[[#This Row],[Product Line]],'EDA SHEET'!$C$10:$D$57,2,FALSE)</f>
        <v>0.34699999999999998</v>
      </c>
      <c r="J331" s="53">
        <f t="shared" si="5"/>
        <v>13.425429999999999</v>
      </c>
      <c r="K331" s="1" t="str">
        <f>VLOOKUP(Table_for_new_list_price[[#This Row],[ItemCode]],[1]sheet1!$1:$1048576,11,FALSE)</f>
        <v>China</v>
      </c>
    </row>
    <row r="332" spans="1:11" hidden="1" x14ac:dyDescent="0.3">
      <c r="A332" t="s">
        <v>855</v>
      </c>
      <c r="B332" t="str">
        <f>VLOOKUP(Table_for_new_list_price[[#This Row],[ItemCode]],[1]sheet1!$1:$1048576,4,FALSE)</f>
        <v>AB PEX F1960 X PRESS WING BV</v>
      </c>
      <c r="C332" t="str">
        <f>VLOOKUP(Table_for_new_list_price[[#This Row],[ItemCode]],[1]sheet1!$1:$1048576,5,FALSE)</f>
        <v>670779721279</v>
      </c>
      <c r="D332" t="str">
        <f>VLOOKUP(Table_for_new_list_price[[#This Row],[ItemCode]],[1]sheet1!$1:$1048576,6,FALSE)</f>
        <v>ABP2</v>
      </c>
      <c r="E332" s="54" t="str">
        <f>VLOOKUP(Table_for_new_list_price[[#This Row],[ItemCode]],[1]sheet1!$1:$1048576,7,FALSE)</f>
        <v>BRASS AB DZR</v>
      </c>
      <c r="F332" s="54" t="str">
        <f>VLOOKUP(Table_for_new_list_price[[#This Row],[ItemCode]],[1]sheet1!$1:$1048576,13,FALSE)</f>
        <v>0.718</v>
      </c>
      <c r="G332" s="55" t="str">
        <f>VLOOKUP(Table_for_new_list_price[[#This Row],[ItemCode]],[1]sheet1!$1:$1048576,12,FALSE)</f>
        <v>45</v>
      </c>
      <c r="H332" s="101">
        <f>VLOOKUP(Table_for_new_list_price[[#This Row],[ItemCode]],[1]sheet1!$1:$1048576,8,FALSE)</f>
        <v>59.63</v>
      </c>
      <c r="I332" s="51">
        <f>VLOOKUP(Table_for_new_list_price[[#This Row],[Product Line]],'EDA SHEET'!$C$10:$D$57,2,FALSE)</f>
        <v>0.34699999999999998</v>
      </c>
      <c r="J332" s="53">
        <f t="shared" si="5"/>
        <v>20.691610000000001</v>
      </c>
      <c r="K332" s="1" t="str">
        <f>VLOOKUP(Table_for_new_list_price[[#This Row],[ItemCode]],[1]sheet1!$1:$1048576,11,FALSE)</f>
        <v>China</v>
      </c>
    </row>
    <row r="333" spans="1:11" hidden="1" x14ac:dyDescent="0.3">
      <c r="A333" t="s">
        <v>856</v>
      </c>
      <c r="B333" t="str">
        <f>VLOOKUP(Table_for_new_list_price[[#This Row],[ItemCode]],[1]sheet1!$1:$1048576,4,FALSE)</f>
        <v>AB PEX F1960 X PRESS WING BV</v>
      </c>
      <c r="C333" t="str">
        <f>VLOOKUP(Table_for_new_list_price[[#This Row],[ItemCode]],[1]sheet1!$1:$1048576,5,FALSE)</f>
        <v>670779721255</v>
      </c>
      <c r="D333" t="str">
        <f>VLOOKUP(Table_for_new_list_price[[#This Row],[ItemCode]],[1]sheet1!$1:$1048576,6,FALSE)</f>
        <v>ABP2</v>
      </c>
      <c r="E333" s="54" t="str">
        <f>VLOOKUP(Table_for_new_list_price[[#This Row],[ItemCode]],[1]sheet1!$1:$1048576,7,FALSE)</f>
        <v>BRASS AB DZR</v>
      </c>
      <c r="F333" s="54" t="str">
        <f>VLOOKUP(Table_for_new_list_price[[#This Row],[ItemCode]],[1]sheet1!$1:$1048576,13,FALSE)</f>
        <v>0.225</v>
      </c>
      <c r="G333" s="55" t="str">
        <f>VLOOKUP(Table_for_new_list_price[[#This Row],[ItemCode]],[1]sheet1!$1:$1048576,12,FALSE)</f>
        <v>80</v>
      </c>
      <c r="H333" s="101">
        <f>VLOOKUP(Table_for_new_list_price[[#This Row],[ItemCode]],[1]sheet1!$1:$1048576,8,FALSE)</f>
        <v>23.24</v>
      </c>
      <c r="I333" s="51">
        <f>VLOOKUP(Table_for_new_list_price[[#This Row],[Product Line]],'EDA SHEET'!$C$10:$D$57,2,FALSE)</f>
        <v>0.34699999999999998</v>
      </c>
      <c r="J333" s="53">
        <f t="shared" si="5"/>
        <v>8.0642799999999983</v>
      </c>
      <c r="K333" s="1" t="str">
        <f>VLOOKUP(Table_for_new_list_price[[#This Row],[ItemCode]],[1]sheet1!$1:$1048576,11,FALSE)</f>
        <v>China</v>
      </c>
    </row>
    <row r="334" spans="1:11" hidden="1" x14ac:dyDescent="0.3">
      <c r="A334" t="s">
        <v>857</v>
      </c>
      <c r="B334" t="str">
        <f>VLOOKUP(Table_for_new_list_price[[#This Row],[ItemCode]],[1]sheet1!$1:$1048576,4,FALSE)</f>
        <v>AB PEX F1960 X PRESS WING BV</v>
      </c>
      <c r="C334" t="str">
        <f>VLOOKUP(Table_for_new_list_price[[#This Row],[ItemCode]],[1]sheet1!$1:$1048576,5,FALSE)</f>
        <v>670779721262</v>
      </c>
      <c r="D334" t="str">
        <f>VLOOKUP(Table_for_new_list_price[[#This Row],[ItemCode]],[1]sheet1!$1:$1048576,6,FALSE)</f>
        <v>ABP2</v>
      </c>
      <c r="E334" s="54" t="str">
        <f>VLOOKUP(Table_for_new_list_price[[#This Row],[ItemCode]],[1]sheet1!$1:$1048576,7,FALSE)</f>
        <v>BRASS AB DZR</v>
      </c>
      <c r="F334" s="54" t="str">
        <f>VLOOKUP(Table_for_new_list_price[[#This Row],[ItemCode]],[1]sheet1!$1:$1048576,13,FALSE)</f>
        <v>0.454</v>
      </c>
      <c r="G334" s="55" t="str">
        <f>VLOOKUP(Table_for_new_list_price[[#This Row],[ItemCode]],[1]sheet1!$1:$1048576,12,FALSE)</f>
        <v>60</v>
      </c>
      <c r="H334" s="101">
        <f>VLOOKUP(Table_for_new_list_price[[#This Row],[ItemCode]],[1]sheet1!$1:$1048576,8,FALSE)</f>
        <v>38.69</v>
      </c>
      <c r="I334" s="51">
        <f>VLOOKUP(Table_for_new_list_price[[#This Row],[Product Line]],'EDA SHEET'!$C$10:$D$57,2,FALSE)</f>
        <v>0.34699999999999998</v>
      </c>
      <c r="J334" s="53">
        <f t="shared" si="5"/>
        <v>13.425429999999999</v>
      </c>
      <c r="K334" s="1" t="str">
        <f>VLOOKUP(Table_for_new_list_price[[#This Row],[ItemCode]],[1]sheet1!$1:$1048576,11,FALSE)</f>
        <v>China</v>
      </c>
    </row>
    <row r="335" spans="1:11" hidden="1" x14ac:dyDescent="0.3">
      <c r="A335" t="s">
        <v>858</v>
      </c>
      <c r="B335" t="str">
        <f>VLOOKUP(Table_for_new_list_price[[#This Row],[ItemCode]],[1]sheet1!$1:$1048576,4,FALSE)</f>
        <v>AB PEX F1960 BALL VALVE</v>
      </c>
      <c r="C335" t="str">
        <f>VLOOKUP(Table_for_new_list_price[[#This Row],[ItemCode]],[1]sheet1!$1:$1048576,5,FALSE)</f>
        <v>670779703152</v>
      </c>
      <c r="D335" t="str">
        <f>VLOOKUP(Table_for_new_list_price[[#This Row],[ItemCode]],[1]sheet1!$1:$1048576,6,FALSE)</f>
        <v>ABP2</v>
      </c>
      <c r="E335" s="54" t="str">
        <f>VLOOKUP(Table_for_new_list_price[[#This Row],[ItemCode]],[1]sheet1!$1:$1048576,7,FALSE)</f>
        <v>BRASS AB</v>
      </c>
      <c r="F335" s="54" t="str">
        <f>VLOOKUP(Table_for_new_list_price[[#This Row],[ItemCode]],[1]sheet1!$1:$1048576,13,FALSE)</f>
        <v>0.68</v>
      </c>
      <c r="G335" s="55" t="str">
        <f>VLOOKUP(Table_for_new_list_price[[#This Row],[ItemCode]],[1]sheet1!$1:$1048576,12,FALSE)</f>
        <v>45</v>
      </c>
      <c r="H335" s="101">
        <f>VLOOKUP(Table_for_new_list_price[[#This Row],[ItemCode]],[1]sheet1!$1:$1048576,8,FALSE)</f>
        <v>55.5</v>
      </c>
      <c r="I335" s="141">
        <v>0.24199999999999999</v>
      </c>
      <c r="J335" s="53">
        <f t="shared" si="5"/>
        <v>13.430999999999999</v>
      </c>
      <c r="K335" s="1" t="str">
        <f>VLOOKUP(Table_for_new_list_price[[#This Row],[ItemCode]],[1]sheet1!$1:$1048576,11,FALSE)</f>
        <v>China</v>
      </c>
    </row>
    <row r="336" spans="1:11" hidden="1" x14ac:dyDescent="0.3">
      <c r="A336" t="s">
        <v>859</v>
      </c>
      <c r="B336" t="str">
        <f>VLOOKUP(Table_for_new_list_price[[#This Row],[ItemCode]],[1]sheet1!$1:$1048576,4,FALSE)</f>
        <v>AB PEX F1960 BALL VALVE</v>
      </c>
      <c r="C336" t="str">
        <f>VLOOKUP(Table_for_new_list_price[[#This Row],[ItemCode]],[1]sheet1!$1:$1048576,5,FALSE)</f>
        <v>670779703176</v>
      </c>
      <c r="D336" t="str">
        <f>VLOOKUP(Table_for_new_list_price[[#This Row],[ItemCode]],[1]sheet1!$1:$1048576,6,FALSE)</f>
        <v>ABP2</v>
      </c>
      <c r="E336" s="54" t="str">
        <f>VLOOKUP(Table_for_new_list_price[[#This Row],[ItemCode]],[1]sheet1!$1:$1048576,7,FALSE)</f>
        <v>BRASS AB</v>
      </c>
      <c r="F336" s="54" t="str">
        <f>VLOOKUP(Table_for_new_list_price[[#This Row],[ItemCode]],[1]sheet1!$1:$1048576,13,FALSE)</f>
        <v>1.62</v>
      </c>
      <c r="G336" s="55" t="str">
        <f>VLOOKUP(Table_for_new_list_price[[#This Row],[ItemCode]],[1]sheet1!$1:$1048576,12,FALSE)</f>
        <v>24</v>
      </c>
      <c r="H336" s="101">
        <f>VLOOKUP(Table_for_new_list_price[[#This Row],[ItemCode]],[1]sheet1!$1:$1048576,8,FALSE)</f>
        <v>143.57</v>
      </c>
      <c r="I336" s="141">
        <v>0.24199999999999999</v>
      </c>
      <c r="J336" s="53">
        <f t="shared" si="5"/>
        <v>34.743939999999995</v>
      </c>
      <c r="K336" s="1" t="str">
        <f>VLOOKUP(Table_for_new_list_price[[#This Row],[ItemCode]],[1]sheet1!$1:$1048576,11,FALSE)</f>
        <v>China</v>
      </c>
    </row>
    <row r="337" spans="1:11" hidden="1" x14ac:dyDescent="0.3">
      <c r="A337" t="s">
        <v>860</v>
      </c>
      <c r="B337" t="str">
        <f>VLOOKUP(Table_for_new_list_price[[#This Row],[ItemCode]],[1]sheet1!$1:$1048576,4,FALSE)</f>
        <v>AB PEX F1960 BALL VALVE</v>
      </c>
      <c r="C337" t="str">
        <f>VLOOKUP(Table_for_new_list_price[[#This Row],[ItemCode]],[1]sheet1!$1:$1048576,5,FALSE)</f>
        <v>670779703169</v>
      </c>
      <c r="D337" t="str">
        <f>VLOOKUP(Table_for_new_list_price[[#This Row],[ItemCode]],[1]sheet1!$1:$1048576,6,FALSE)</f>
        <v>ABP2</v>
      </c>
      <c r="E337" s="54" t="str">
        <f>VLOOKUP(Table_for_new_list_price[[#This Row],[ItemCode]],[1]sheet1!$1:$1048576,7,FALSE)</f>
        <v>BRASS AB</v>
      </c>
      <c r="F337" s="54" t="str">
        <f>VLOOKUP(Table_for_new_list_price[[#This Row],[ItemCode]],[1]sheet1!$1:$1048576,13,FALSE)</f>
        <v>1.16</v>
      </c>
      <c r="G337" s="55" t="str">
        <f>VLOOKUP(Table_for_new_list_price[[#This Row],[ItemCode]],[1]sheet1!$1:$1048576,12,FALSE)</f>
        <v>30</v>
      </c>
      <c r="H337" s="101">
        <f>VLOOKUP(Table_for_new_list_price[[#This Row],[ItemCode]],[1]sheet1!$1:$1048576,8,FALSE)</f>
        <v>96.94</v>
      </c>
      <c r="I337" s="141">
        <v>0.24199999999999999</v>
      </c>
      <c r="J337" s="53">
        <f t="shared" si="5"/>
        <v>23.459479999999999</v>
      </c>
      <c r="K337" s="1" t="str">
        <f>VLOOKUP(Table_for_new_list_price[[#This Row],[ItemCode]],[1]sheet1!$1:$1048576,11,FALSE)</f>
        <v>China</v>
      </c>
    </row>
    <row r="338" spans="1:11" hidden="1" x14ac:dyDescent="0.3">
      <c r="A338" t="s">
        <v>861</v>
      </c>
      <c r="B338" t="str">
        <f>VLOOKUP(Table_for_new_list_price[[#This Row],[ItemCode]],[1]sheet1!$1:$1048576,4,FALSE)</f>
        <v>AB PEX F1960 BALL VALVE</v>
      </c>
      <c r="C338" t="str">
        <f>VLOOKUP(Table_for_new_list_price[[#This Row],[ItemCode]],[1]sheet1!$1:$1048576,5,FALSE)</f>
        <v>670779703121</v>
      </c>
      <c r="D338" t="str">
        <f>VLOOKUP(Table_for_new_list_price[[#This Row],[ItemCode]],[1]sheet1!$1:$1048576,6,FALSE)</f>
        <v>ABP2</v>
      </c>
      <c r="E338" s="54" t="str">
        <f>VLOOKUP(Table_for_new_list_price[[#This Row],[ItemCode]],[1]sheet1!$1:$1048576,7,FALSE)</f>
        <v>BRASS AB</v>
      </c>
      <c r="F338" s="54" t="str">
        <f>VLOOKUP(Table_for_new_list_price[[#This Row],[ItemCode]],[1]sheet1!$1:$1048576,13,FALSE)</f>
        <v>0.28</v>
      </c>
      <c r="G338" s="55" t="str">
        <f>VLOOKUP(Table_for_new_list_price[[#This Row],[ItemCode]],[1]sheet1!$1:$1048576,12,FALSE)</f>
        <v>80</v>
      </c>
      <c r="H338" s="101">
        <f>VLOOKUP(Table_for_new_list_price[[#This Row],[ItemCode]],[1]sheet1!$1:$1048576,8,FALSE)</f>
        <v>21.62</v>
      </c>
      <c r="I338" s="141">
        <v>0.24199999999999999</v>
      </c>
      <c r="J338" s="53">
        <f t="shared" si="5"/>
        <v>5.2320400000000005</v>
      </c>
      <c r="K338" s="1" t="str">
        <f>VLOOKUP(Table_for_new_list_price[[#This Row],[ItemCode]],[1]sheet1!$1:$1048576,11,FALSE)</f>
        <v>China</v>
      </c>
    </row>
    <row r="339" spans="1:11" hidden="1" x14ac:dyDescent="0.3">
      <c r="A339" t="s">
        <v>862</v>
      </c>
      <c r="B339" t="str">
        <f>VLOOKUP(Table_for_new_list_price[[#This Row],[ItemCode]],[1]sheet1!$1:$1048576,4,FALSE)</f>
        <v>AB PEX F1960 BALL VALVE</v>
      </c>
      <c r="C339" t="str">
        <f>VLOOKUP(Table_for_new_list_price[[#This Row],[ItemCode]],[1]sheet1!$1:$1048576,5,FALSE)</f>
        <v>670779703183</v>
      </c>
      <c r="D339" t="str">
        <f>VLOOKUP(Table_for_new_list_price[[#This Row],[ItemCode]],[1]sheet1!$1:$1048576,6,FALSE)</f>
        <v>ABP2</v>
      </c>
      <c r="E339" s="54" t="str">
        <f>VLOOKUP(Table_for_new_list_price[[#This Row],[ItemCode]],[1]sheet1!$1:$1048576,7,FALSE)</f>
        <v>BRASS AB</v>
      </c>
      <c r="F339" s="54" t="str">
        <f>VLOOKUP(Table_for_new_list_price[[#This Row],[ItemCode]],[1]sheet1!$1:$1048576,13,FALSE)</f>
        <v>2.78</v>
      </c>
      <c r="G339" s="55" t="str">
        <f>VLOOKUP(Table_for_new_list_price[[#This Row],[ItemCode]],[1]sheet1!$1:$1048576,12,FALSE)</f>
        <v>15</v>
      </c>
      <c r="H339" s="101">
        <f>VLOOKUP(Table_for_new_list_price[[#This Row],[ItemCode]],[1]sheet1!$1:$1048576,8,FALSE)</f>
        <v>244.21</v>
      </c>
      <c r="I339" s="141">
        <v>0.24199999999999999</v>
      </c>
      <c r="J339" s="53">
        <f t="shared" si="5"/>
        <v>59.098820000000003</v>
      </c>
      <c r="K339" s="1" t="str">
        <f>VLOOKUP(Table_for_new_list_price[[#This Row],[ItemCode]],[1]sheet1!$1:$1048576,11,FALSE)</f>
        <v>China</v>
      </c>
    </row>
    <row r="340" spans="1:11" hidden="1" x14ac:dyDescent="0.3">
      <c r="A340" t="s">
        <v>863</v>
      </c>
      <c r="B340" t="str">
        <f>VLOOKUP(Table_for_new_list_price[[#This Row],[ItemCode]],[1]sheet1!$1:$1048576,4,FALSE)</f>
        <v>AB PEX F1960 BALL VALVE</v>
      </c>
      <c r="C340" t="str">
        <f>VLOOKUP(Table_for_new_list_price[[#This Row],[ItemCode]],[1]sheet1!$1:$1048576,5,FALSE)</f>
        <v>670779711577</v>
      </c>
      <c r="D340" t="str">
        <f>VLOOKUP(Table_for_new_list_price[[#This Row],[ItemCode]],[1]sheet1!$1:$1048576,6,FALSE)</f>
        <v>ABP2</v>
      </c>
      <c r="E340" s="54" t="str">
        <f>VLOOKUP(Table_for_new_list_price[[#This Row],[ItemCode]],[1]sheet1!$1:$1048576,7,FALSE)</f>
        <v>BRASS AB</v>
      </c>
      <c r="F340" s="54" t="str">
        <f>VLOOKUP(Table_for_new_list_price[[#This Row],[ItemCode]],[1]sheet1!$1:$1048576,13,FALSE)</f>
        <v>5.08</v>
      </c>
      <c r="G340" s="55" t="str">
        <f>VLOOKUP(Table_for_new_list_price[[#This Row],[ItemCode]],[1]sheet1!$1:$1048576,12,FALSE)</f>
        <v>8</v>
      </c>
      <c r="H340" s="101">
        <f>VLOOKUP(Table_for_new_list_price[[#This Row],[ItemCode]],[1]sheet1!$1:$1048576,8,FALSE)</f>
        <v>552.09</v>
      </c>
      <c r="I340" s="51">
        <f>VLOOKUP(Table_for_new_list_price[[#This Row],[Product Line]],'EDA SHEET'!$C$10:$D$57,2,FALSE)</f>
        <v>0.34699999999999998</v>
      </c>
      <c r="J340" s="53">
        <f t="shared" si="5"/>
        <v>191.57523</v>
      </c>
      <c r="K340" s="1" t="str">
        <f>VLOOKUP(Table_for_new_list_price[[#This Row],[ItemCode]],[1]sheet1!$1:$1048576,11,FALSE)</f>
        <v>China</v>
      </c>
    </row>
    <row r="341" spans="1:11" hidden="1" x14ac:dyDescent="0.3">
      <c r="A341" t="s">
        <v>864</v>
      </c>
      <c r="B341" t="str">
        <f>VLOOKUP(Table_for_new_list_price[[#This Row],[ItemCode]],[1]sheet1!$1:$1048576,4,FALSE)</f>
        <v>AB PEX F1960 BALL VALVE</v>
      </c>
      <c r="C341" t="str">
        <f>VLOOKUP(Table_for_new_list_price[[#This Row],[ItemCode]],[1]sheet1!$1:$1048576,5,FALSE)</f>
        <v>670779711584</v>
      </c>
      <c r="D341" t="str">
        <f>VLOOKUP(Table_for_new_list_price[[#This Row],[ItemCode]],[1]sheet1!$1:$1048576,6,FALSE)</f>
        <v>ABP2</v>
      </c>
      <c r="E341" s="54" t="str">
        <f>VLOOKUP(Table_for_new_list_price[[#This Row],[ItemCode]],[1]sheet1!$1:$1048576,7,FALSE)</f>
        <v>BRASS AB</v>
      </c>
      <c r="F341" s="54" t="str">
        <f>VLOOKUP(Table_for_new_list_price[[#This Row],[ItemCode]],[1]sheet1!$1:$1048576,13,FALSE)</f>
        <v>8.92</v>
      </c>
      <c r="G341" s="55" t="str">
        <f>VLOOKUP(Table_for_new_list_price[[#This Row],[ItemCode]],[1]sheet1!$1:$1048576,12,FALSE)</f>
        <v>4</v>
      </c>
      <c r="H341" s="101">
        <f>VLOOKUP(Table_for_new_list_price[[#This Row],[ItemCode]],[1]sheet1!$1:$1048576,8,FALSE)</f>
        <v>652.41999999999996</v>
      </c>
      <c r="I341" s="51">
        <f>VLOOKUP(Table_for_new_list_price[[#This Row],[Product Line]],'EDA SHEET'!$C$10:$D$57,2,FALSE)</f>
        <v>0.34699999999999998</v>
      </c>
      <c r="J341" s="53">
        <f t="shared" si="5"/>
        <v>226.38973999999996</v>
      </c>
      <c r="K341" s="1" t="str">
        <f>VLOOKUP(Table_for_new_list_price[[#This Row],[ItemCode]],[1]sheet1!$1:$1048576,11,FALSE)</f>
        <v>China</v>
      </c>
    </row>
    <row r="342" spans="1:11" hidden="1" x14ac:dyDescent="0.3">
      <c r="A342" t="s">
        <v>865</v>
      </c>
      <c r="B342" t="str">
        <f>VLOOKUP(Table_for_new_list_price[[#This Row],[ItemCode]],[1]sheet1!$1:$1048576,4,FALSE)</f>
        <v>AB PEX F1960 BALL VALVE</v>
      </c>
      <c r="C342" t="str">
        <f>VLOOKUP(Table_for_new_list_price[[#This Row],[ItemCode]],[1]sheet1!$1:$1048576,5,FALSE)</f>
        <v>670779703145</v>
      </c>
      <c r="D342" t="str">
        <f>VLOOKUP(Table_for_new_list_price[[#This Row],[ItemCode]],[1]sheet1!$1:$1048576,6,FALSE)</f>
        <v>ABP2</v>
      </c>
      <c r="E342" s="54" t="str">
        <f>VLOOKUP(Table_for_new_list_price[[#This Row],[ItemCode]],[1]sheet1!$1:$1048576,7,FALSE)</f>
        <v>BRASS AB</v>
      </c>
      <c r="F342" s="54" t="str">
        <f>VLOOKUP(Table_for_new_list_price[[#This Row],[ItemCode]],[1]sheet1!$1:$1048576,13,FALSE)</f>
        <v>0.44</v>
      </c>
      <c r="G342" s="55" t="str">
        <f>VLOOKUP(Table_for_new_list_price[[#This Row],[ItemCode]],[1]sheet1!$1:$1048576,12,FALSE)</f>
        <v>60</v>
      </c>
      <c r="H342" s="101">
        <f>VLOOKUP(Table_for_new_list_price[[#This Row],[ItemCode]],[1]sheet1!$1:$1048576,8,FALSE)</f>
        <v>35.97</v>
      </c>
      <c r="I342" s="141">
        <v>0.24199999999999999</v>
      </c>
      <c r="J342" s="53">
        <f t="shared" si="5"/>
        <v>8.7047399999999993</v>
      </c>
      <c r="K342" s="1" t="str">
        <f>VLOOKUP(Table_for_new_list_price[[#This Row],[ItemCode]],[1]sheet1!$1:$1048576,11,FALSE)</f>
        <v>China</v>
      </c>
    </row>
    <row r="343" spans="1:11" hidden="1" x14ac:dyDescent="0.3">
      <c r="A343" t="s">
        <v>866</v>
      </c>
      <c r="B343" t="str">
        <f>VLOOKUP(Table_for_new_list_price[[#This Row],[ItemCode]],[1]sheet1!$1:$1048576,4,FALSE)</f>
        <v>AB PEX F1960 BALL VALVE</v>
      </c>
      <c r="C343" t="str">
        <f>VLOOKUP(Table_for_new_list_price[[#This Row],[ItemCode]],[1]sheet1!$1:$1048576,5,FALSE)</f>
        <v>670779703138</v>
      </c>
      <c r="D343" t="str">
        <f>VLOOKUP(Table_for_new_list_price[[#This Row],[ItemCode]],[1]sheet1!$1:$1048576,6,FALSE)</f>
        <v>ABP2</v>
      </c>
      <c r="E343" s="54" t="str">
        <f>VLOOKUP(Table_for_new_list_price[[#This Row],[ItemCode]],[1]sheet1!$1:$1048576,7,FALSE)</f>
        <v>BRASS AB</v>
      </c>
      <c r="F343" s="54" t="str">
        <f>VLOOKUP(Table_for_new_list_price[[#This Row],[ItemCode]],[1]sheet1!$1:$1048576,13,FALSE)</f>
        <v>0.45</v>
      </c>
      <c r="G343" s="55" t="str">
        <f>VLOOKUP(Table_for_new_list_price[[#This Row],[ItemCode]],[1]sheet1!$1:$1048576,12,FALSE)</f>
        <v>60</v>
      </c>
      <c r="H343" s="101">
        <f>VLOOKUP(Table_for_new_list_price[[#This Row],[ItemCode]],[1]sheet1!$1:$1048576,8,FALSE)</f>
        <v>35.97</v>
      </c>
      <c r="I343" s="51">
        <f>VLOOKUP(Table_for_new_list_price[[#This Row],[Product Line]],'EDA SHEET'!$C$10:$D$57,2,FALSE)</f>
        <v>0.34699999999999998</v>
      </c>
      <c r="J343" s="53">
        <f t="shared" si="5"/>
        <v>12.481589999999999</v>
      </c>
      <c r="K343" s="1" t="str">
        <f>VLOOKUP(Table_for_new_list_price[[#This Row],[ItemCode]],[1]sheet1!$1:$1048576,11,FALSE)</f>
        <v>China</v>
      </c>
    </row>
    <row r="344" spans="1:11" hidden="1" x14ac:dyDescent="0.3">
      <c r="A344" t="s">
        <v>876</v>
      </c>
      <c r="B344" t="str">
        <f>VLOOKUP(Table_for_new_list_price[[#This Row],[ItemCode]],[1]sheet1!$1:$1048576,4,FALSE)</f>
        <v>AB PEX F1960 BV C/W DRAIN</v>
      </c>
      <c r="C344" t="str">
        <f>VLOOKUP(Table_for_new_list_price[[#This Row],[ItemCode]],[1]sheet1!$1:$1048576,5,FALSE)</f>
        <v>670779709840</v>
      </c>
      <c r="D344" t="str">
        <f>VLOOKUP(Table_for_new_list_price[[#This Row],[ItemCode]],[1]sheet1!$1:$1048576,6,FALSE)</f>
        <v>ABP2</v>
      </c>
      <c r="E344" s="54" t="str">
        <f>VLOOKUP(Table_for_new_list_price[[#This Row],[ItemCode]],[1]sheet1!$1:$1048576,7,FALSE)</f>
        <v>BRASS AB</v>
      </c>
      <c r="F344" s="54" t="str">
        <f>VLOOKUP(Table_for_new_list_price[[#This Row],[ItemCode]],[1]sheet1!$1:$1048576,13,FALSE)</f>
        <v>0.72</v>
      </c>
      <c r="G344" s="55" t="str">
        <f>VLOOKUP(Table_for_new_list_price[[#This Row],[ItemCode]],[1]sheet1!$1:$1048576,12,FALSE)</f>
        <v>45</v>
      </c>
      <c r="H344" s="101">
        <f>VLOOKUP(Table_for_new_list_price[[#This Row],[ItemCode]],[1]sheet1!$1:$1048576,8,FALSE)</f>
        <v>63.81</v>
      </c>
      <c r="I344" s="51">
        <f>VLOOKUP(Table_for_new_list_price[[#This Row],[Product Line]],'EDA SHEET'!$C$10:$D$57,2,FALSE)</f>
        <v>0.34699999999999998</v>
      </c>
      <c r="J344" s="53">
        <f t="shared" si="5"/>
        <v>22.14207</v>
      </c>
      <c r="K344" s="1" t="str">
        <f>VLOOKUP(Table_for_new_list_price[[#This Row],[ItemCode]],[1]sheet1!$1:$1048576,11,FALSE)</f>
        <v>China</v>
      </c>
    </row>
    <row r="345" spans="1:11" hidden="1" x14ac:dyDescent="0.3">
      <c r="A345" t="s">
        <v>877</v>
      </c>
      <c r="B345" t="str">
        <f>VLOOKUP(Table_for_new_list_price[[#This Row],[ItemCode]],[1]sheet1!$1:$1048576,4,FALSE)</f>
        <v>AB PEX F1960 BV C/W DRAIN</v>
      </c>
      <c r="C345" t="str">
        <f>VLOOKUP(Table_for_new_list_price[[#This Row],[ItemCode]],[1]sheet1!$1:$1048576,5,FALSE)</f>
        <v>670779709826</v>
      </c>
      <c r="D345" t="str">
        <f>VLOOKUP(Table_for_new_list_price[[#This Row],[ItemCode]],[1]sheet1!$1:$1048576,6,FALSE)</f>
        <v>ABP2</v>
      </c>
      <c r="E345" s="54" t="str">
        <f>VLOOKUP(Table_for_new_list_price[[#This Row],[ItemCode]],[1]sheet1!$1:$1048576,7,FALSE)</f>
        <v>BRASS AB</v>
      </c>
      <c r="F345" s="54" t="str">
        <f>VLOOKUP(Table_for_new_list_price[[#This Row],[ItemCode]],[1]sheet1!$1:$1048576,13,FALSE)</f>
        <v>0.32</v>
      </c>
      <c r="G345" s="55" t="str">
        <f>VLOOKUP(Table_for_new_list_price[[#This Row],[ItemCode]],[1]sheet1!$1:$1048576,12,FALSE)</f>
        <v>80</v>
      </c>
      <c r="H345" s="101">
        <f>VLOOKUP(Table_for_new_list_price[[#This Row],[ItemCode]],[1]sheet1!$1:$1048576,8,FALSE)</f>
        <v>24.84</v>
      </c>
      <c r="I345" s="51">
        <f>VLOOKUP(Table_for_new_list_price[[#This Row],[Product Line]],'EDA SHEET'!$C$10:$D$57,2,FALSE)</f>
        <v>0.34699999999999998</v>
      </c>
      <c r="J345" s="53">
        <f t="shared" si="5"/>
        <v>8.6194799999999994</v>
      </c>
      <c r="K345" s="1" t="str">
        <f>VLOOKUP(Table_for_new_list_price[[#This Row],[ItemCode]],[1]sheet1!$1:$1048576,11,FALSE)</f>
        <v>China</v>
      </c>
    </row>
    <row r="346" spans="1:11" hidden="1" x14ac:dyDescent="0.3">
      <c r="A346" t="s">
        <v>878</v>
      </c>
      <c r="B346" t="str">
        <f>VLOOKUP(Table_for_new_list_price[[#This Row],[ItemCode]],[1]sheet1!$1:$1048576,4,FALSE)</f>
        <v>AB PEX F1960 BV C/W DRAIN</v>
      </c>
      <c r="C346" t="str">
        <f>VLOOKUP(Table_for_new_list_price[[#This Row],[ItemCode]],[1]sheet1!$1:$1048576,5,FALSE)</f>
        <v>670779709833</v>
      </c>
      <c r="D346" t="str">
        <f>VLOOKUP(Table_for_new_list_price[[#This Row],[ItemCode]],[1]sheet1!$1:$1048576,6,FALSE)</f>
        <v>ABP2</v>
      </c>
      <c r="E346" s="54" t="str">
        <f>VLOOKUP(Table_for_new_list_price[[#This Row],[ItemCode]],[1]sheet1!$1:$1048576,7,FALSE)</f>
        <v>BRASS AB</v>
      </c>
      <c r="F346" s="54" t="str">
        <f>VLOOKUP(Table_for_new_list_price[[#This Row],[ItemCode]],[1]sheet1!$1:$1048576,13,FALSE)</f>
        <v>0.5</v>
      </c>
      <c r="G346" s="55" t="str">
        <f>VLOOKUP(Table_for_new_list_price[[#This Row],[ItemCode]],[1]sheet1!$1:$1048576,12,FALSE)</f>
        <v>60</v>
      </c>
      <c r="H346" s="101">
        <f>VLOOKUP(Table_for_new_list_price[[#This Row],[ItemCode]],[1]sheet1!$1:$1048576,8,FALSE)</f>
        <v>41.39</v>
      </c>
      <c r="I346" s="51">
        <f>VLOOKUP(Table_for_new_list_price[[#This Row],[Product Line]],'EDA SHEET'!$C$10:$D$57,2,FALSE)</f>
        <v>0.34699999999999998</v>
      </c>
      <c r="J346" s="53">
        <f t="shared" si="5"/>
        <v>14.36233</v>
      </c>
      <c r="K346" s="1" t="str">
        <f>VLOOKUP(Table_for_new_list_price[[#This Row],[ItemCode]],[1]sheet1!$1:$1048576,11,FALSE)</f>
        <v>China</v>
      </c>
    </row>
    <row r="347" spans="1:11" hidden="1" x14ac:dyDescent="0.3">
      <c r="A347" t="s">
        <v>881</v>
      </c>
      <c r="B347" t="str">
        <f>VLOOKUP(Table_for_new_list_price[[#This Row],[ItemCode]],[1]sheet1!$1:$1048576,4,FALSE)</f>
        <v>AB PEX F1960 BV C/W DRAIN&amp;FOOT</v>
      </c>
      <c r="C347" t="str">
        <f>VLOOKUP(Table_for_new_list_price[[#This Row],[ItemCode]],[1]sheet1!$1:$1048576,5,FALSE)</f>
        <v>670779711041</v>
      </c>
      <c r="D347" t="str">
        <f>VLOOKUP(Table_for_new_list_price[[#This Row],[ItemCode]],[1]sheet1!$1:$1048576,6,FALSE)</f>
        <v>ABP2</v>
      </c>
      <c r="E347" s="54" t="str">
        <f>VLOOKUP(Table_for_new_list_price[[#This Row],[ItemCode]],[1]sheet1!$1:$1048576,7,FALSE)</f>
        <v>BRASS AB</v>
      </c>
      <c r="F347" s="54" t="str">
        <f>VLOOKUP(Table_for_new_list_price[[#This Row],[ItemCode]],[1]sheet1!$1:$1048576,13,FALSE)</f>
        <v>0.82</v>
      </c>
      <c r="G347" s="55" t="str">
        <f>VLOOKUP(Table_for_new_list_price[[#This Row],[ItemCode]],[1]sheet1!$1:$1048576,12,FALSE)</f>
        <v>45</v>
      </c>
      <c r="H347" s="101">
        <f>VLOOKUP(Table_for_new_list_price[[#This Row],[ItemCode]],[1]sheet1!$1:$1048576,8,FALSE)</f>
        <v>67.25</v>
      </c>
      <c r="I347" s="51">
        <f>VLOOKUP(Table_for_new_list_price[[#This Row],[Product Line]],'EDA SHEET'!$C$10:$D$57,2,FALSE)</f>
        <v>0.34699999999999998</v>
      </c>
      <c r="J347" s="53">
        <f t="shared" si="5"/>
        <v>23.335749999999997</v>
      </c>
      <c r="K347" s="1" t="str">
        <f>VLOOKUP(Table_for_new_list_price[[#This Row],[ItemCode]],[1]sheet1!$1:$1048576,11,FALSE)</f>
        <v>China</v>
      </c>
    </row>
    <row r="348" spans="1:11" hidden="1" x14ac:dyDescent="0.3">
      <c r="A348" t="s">
        <v>882</v>
      </c>
      <c r="B348" t="str">
        <f>VLOOKUP(Table_for_new_list_price[[#This Row],[ItemCode]],[1]sheet1!$1:$1048576,4,FALSE)</f>
        <v>AB PEX F1960 BV C/W DRAIN&amp;FOOT</v>
      </c>
      <c r="C348" t="str">
        <f>VLOOKUP(Table_for_new_list_price[[#This Row],[ItemCode]],[1]sheet1!$1:$1048576,5,FALSE)</f>
        <v>670779711027</v>
      </c>
      <c r="D348" t="str">
        <f>VLOOKUP(Table_for_new_list_price[[#This Row],[ItemCode]],[1]sheet1!$1:$1048576,6,FALSE)</f>
        <v>ABP2</v>
      </c>
      <c r="E348" s="54" t="str">
        <f>VLOOKUP(Table_for_new_list_price[[#This Row],[ItemCode]],[1]sheet1!$1:$1048576,7,FALSE)</f>
        <v>BRASS AB</v>
      </c>
      <c r="F348" s="54" t="str">
        <f>VLOOKUP(Table_for_new_list_price[[#This Row],[ItemCode]],[1]sheet1!$1:$1048576,13,FALSE)</f>
        <v>0.4</v>
      </c>
      <c r="G348" s="55" t="str">
        <f>VLOOKUP(Table_for_new_list_price[[#This Row],[ItemCode]],[1]sheet1!$1:$1048576,12,FALSE)</f>
        <v>80</v>
      </c>
      <c r="H348" s="101">
        <f>VLOOKUP(Table_for_new_list_price[[#This Row],[ItemCode]],[1]sheet1!$1:$1048576,8,FALSE)</f>
        <v>28.17</v>
      </c>
      <c r="I348" s="51">
        <f>VLOOKUP(Table_for_new_list_price[[#This Row],[Product Line]],'EDA SHEET'!$C$10:$D$57,2,FALSE)</f>
        <v>0.34699999999999998</v>
      </c>
      <c r="J348" s="53">
        <f t="shared" si="5"/>
        <v>9.7749900000000007</v>
      </c>
      <c r="K348" s="1" t="str">
        <f>VLOOKUP(Table_for_new_list_price[[#This Row],[ItemCode]],[1]sheet1!$1:$1048576,11,FALSE)</f>
        <v>China</v>
      </c>
    </row>
    <row r="349" spans="1:11" hidden="1" x14ac:dyDescent="0.3">
      <c r="A349" t="s">
        <v>883</v>
      </c>
      <c r="B349" t="str">
        <f>VLOOKUP(Table_for_new_list_price[[#This Row],[ItemCode]],[1]sheet1!$1:$1048576,4,FALSE)</f>
        <v>AB PEX F1960 BV C/W DRAIN&amp;FOOT</v>
      </c>
      <c r="C349" t="str">
        <f>VLOOKUP(Table_for_new_list_price[[#This Row],[ItemCode]],[1]sheet1!$1:$1048576,5,FALSE)</f>
        <v>670779711034</v>
      </c>
      <c r="D349" t="str">
        <f>VLOOKUP(Table_for_new_list_price[[#This Row],[ItemCode]],[1]sheet1!$1:$1048576,6,FALSE)</f>
        <v>ABP2</v>
      </c>
      <c r="E349" s="54" t="str">
        <f>VLOOKUP(Table_for_new_list_price[[#This Row],[ItemCode]],[1]sheet1!$1:$1048576,7,FALSE)</f>
        <v>BRASS AB</v>
      </c>
      <c r="F349" s="54" t="str">
        <f>VLOOKUP(Table_for_new_list_price[[#This Row],[ItemCode]],[1]sheet1!$1:$1048576,13,FALSE)</f>
        <v>0.6</v>
      </c>
      <c r="G349" s="55" t="str">
        <f>VLOOKUP(Table_for_new_list_price[[#This Row],[ItemCode]],[1]sheet1!$1:$1048576,12,FALSE)</f>
        <v>60</v>
      </c>
      <c r="H349" s="101">
        <f>VLOOKUP(Table_for_new_list_price[[#This Row],[ItemCode]],[1]sheet1!$1:$1048576,8,FALSE)</f>
        <v>45.18</v>
      </c>
      <c r="I349" s="51">
        <f>VLOOKUP(Table_for_new_list_price[[#This Row],[Product Line]],'EDA SHEET'!$C$10:$D$57,2,FALSE)</f>
        <v>0.34699999999999998</v>
      </c>
      <c r="J349" s="53">
        <f t="shared" si="5"/>
        <v>15.677459999999998</v>
      </c>
      <c r="K349" s="1" t="str">
        <f>VLOOKUP(Table_for_new_list_price[[#This Row],[ItemCode]],[1]sheet1!$1:$1048576,11,FALSE)</f>
        <v>China</v>
      </c>
    </row>
    <row r="350" spans="1:11" hidden="1" x14ac:dyDescent="0.3">
      <c r="A350" t="s">
        <v>884</v>
      </c>
      <c r="B350" t="str">
        <f>VLOOKUP(Table_for_new_list_price[[#This Row],[ItemCode]],[1]sheet1!$1:$1048576,4,FALSE)</f>
        <v>AB PEX F1960 BV WH C/W DRAIN</v>
      </c>
      <c r="C350" t="str">
        <f>VLOOKUP(Table_for_new_list_price[[#This Row],[ItemCode]],[1]sheet1!$1:$1048576,5,FALSE)</f>
        <v>670779725956</v>
      </c>
      <c r="D350" t="str">
        <f>VLOOKUP(Table_for_new_list_price[[#This Row],[ItemCode]],[1]sheet1!$1:$1048576,6,FALSE)</f>
        <v>ABP2</v>
      </c>
      <c r="E350" s="54" t="str">
        <f>VLOOKUP(Table_for_new_list_price[[#This Row],[ItemCode]],[1]sheet1!$1:$1048576,7,FALSE)</f>
        <v>BRASS AB</v>
      </c>
      <c r="F350" s="54" t="str">
        <f>VLOOKUP(Table_for_new_list_price[[#This Row],[ItemCode]],[1]sheet1!$1:$1048576,13,FALSE)</f>
        <v>0.72</v>
      </c>
      <c r="G350" s="55" t="str">
        <f>VLOOKUP(Table_for_new_list_price[[#This Row],[ItemCode]],[1]sheet1!$1:$1048576,12,FALSE)</f>
        <v>45</v>
      </c>
      <c r="H350" s="101">
        <f>VLOOKUP(Table_for_new_list_price[[#This Row],[ItemCode]],[1]sheet1!$1:$1048576,8,FALSE)</f>
        <v>63.81</v>
      </c>
      <c r="I350" s="51">
        <f>VLOOKUP(Table_for_new_list_price[[#This Row],[Product Line]],'EDA SHEET'!$C$10:$D$57,2,FALSE)</f>
        <v>0.34699999999999998</v>
      </c>
      <c r="J350" s="53">
        <f t="shared" si="5"/>
        <v>22.14207</v>
      </c>
      <c r="K350" s="1" t="str">
        <f>VLOOKUP(Table_for_new_list_price[[#This Row],[ItemCode]],[1]sheet1!$1:$1048576,11,FALSE)</f>
        <v>China</v>
      </c>
    </row>
    <row r="351" spans="1:11" hidden="1" x14ac:dyDescent="0.3">
      <c r="A351" t="s">
        <v>885</v>
      </c>
      <c r="B351" t="str">
        <f>VLOOKUP(Table_for_new_list_price[[#This Row],[ItemCode]],[1]sheet1!$1:$1048576,4,FALSE)</f>
        <v>AB PEX F1960 BV WH C/W DRAIN</v>
      </c>
      <c r="C351" t="str">
        <f>VLOOKUP(Table_for_new_list_price[[#This Row],[ItemCode]],[1]sheet1!$1:$1048576,5,FALSE)</f>
        <v>670779725932</v>
      </c>
      <c r="D351" t="str">
        <f>VLOOKUP(Table_for_new_list_price[[#This Row],[ItemCode]],[1]sheet1!$1:$1048576,6,FALSE)</f>
        <v>ABP2</v>
      </c>
      <c r="E351" s="54" t="str">
        <f>VLOOKUP(Table_for_new_list_price[[#This Row],[ItemCode]],[1]sheet1!$1:$1048576,7,FALSE)</f>
        <v>BRASS AB</v>
      </c>
      <c r="F351" s="54" t="str">
        <f>VLOOKUP(Table_for_new_list_price[[#This Row],[ItemCode]],[1]sheet1!$1:$1048576,13,FALSE)</f>
        <v>0.32</v>
      </c>
      <c r="G351" s="55" t="str">
        <f>VLOOKUP(Table_for_new_list_price[[#This Row],[ItemCode]],[1]sheet1!$1:$1048576,12,FALSE)</f>
        <v>80</v>
      </c>
      <c r="H351" s="101">
        <f>VLOOKUP(Table_for_new_list_price[[#This Row],[ItemCode]],[1]sheet1!$1:$1048576,8,FALSE)</f>
        <v>24.84</v>
      </c>
      <c r="I351" s="51">
        <f>VLOOKUP(Table_for_new_list_price[[#This Row],[Product Line]],'EDA SHEET'!$C$10:$D$57,2,FALSE)</f>
        <v>0.34699999999999998</v>
      </c>
      <c r="J351" s="53">
        <f t="shared" si="5"/>
        <v>8.6194799999999994</v>
      </c>
      <c r="K351" s="1" t="str">
        <f>VLOOKUP(Table_for_new_list_price[[#This Row],[ItemCode]],[1]sheet1!$1:$1048576,11,FALSE)</f>
        <v>China</v>
      </c>
    </row>
    <row r="352" spans="1:11" hidden="1" x14ac:dyDescent="0.3">
      <c r="A352" t="s">
        <v>886</v>
      </c>
      <c r="B352" t="str">
        <f>VLOOKUP(Table_for_new_list_price[[#This Row],[ItemCode]],[1]sheet1!$1:$1048576,4,FALSE)</f>
        <v>AB PEX F1960 BV WH C/W DRAIN</v>
      </c>
      <c r="C352" t="str">
        <f>VLOOKUP(Table_for_new_list_price[[#This Row],[ItemCode]],[1]sheet1!$1:$1048576,5,FALSE)</f>
        <v>670779725949</v>
      </c>
      <c r="D352" t="str">
        <f>VLOOKUP(Table_for_new_list_price[[#This Row],[ItemCode]],[1]sheet1!$1:$1048576,6,FALSE)</f>
        <v>ABP2</v>
      </c>
      <c r="E352" s="54" t="str">
        <f>VLOOKUP(Table_for_new_list_price[[#This Row],[ItemCode]],[1]sheet1!$1:$1048576,7,FALSE)</f>
        <v>BRASS AB</v>
      </c>
      <c r="F352" s="54" t="str">
        <f>VLOOKUP(Table_for_new_list_price[[#This Row],[ItemCode]],[1]sheet1!$1:$1048576,13,FALSE)</f>
        <v>0.5</v>
      </c>
      <c r="G352" s="55" t="str">
        <f>VLOOKUP(Table_for_new_list_price[[#This Row],[ItemCode]],[1]sheet1!$1:$1048576,12,FALSE)</f>
        <v>60</v>
      </c>
      <c r="H352" s="101">
        <f>VLOOKUP(Table_for_new_list_price[[#This Row],[ItemCode]],[1]sheet1!$1:$1048576,8,FALSE)</f>
        <v>41.39</v>
      </c>
      <c r="I352" s="51">
        <f>VLOOKUP(Table_for_new_list_price[[#This Row],[Product Line]],'EDA SHEET'!$C$10:$D$57,2,FALSE)</f>
        <v>0.34699999999999998</v>
      </c>
      <c r="J352" s="53">
        <f t="shared" si="5"/>
        <v>14.36233</v>
      </c>
      <c r="K352" s="1" t="str">
        <f>VLOOKUP(Table_for_new_list_price[[#This Row],[ItemCode]],[1]sheet1!$1:$1048576,11,FALSE)</f>
        <v>China</v>
      </c>
    </row>
    <row r="353" spans="1:11" hidden="1" x14ac:dyDescent="0.3">
      <c r="A353" t="s">
        <v>887</v>
      </c>
      <c r="B353" t="str">
        <f>VLOOKUP(Table_for_new_list_price[[#This Row],[ItemCode]],[1]sheet1!$1:$1048576,4,FALSE)</f>
        <v>AB PEX F1960 BV C/W FOOT</v>
      </c>
      <c r="C353" t="str">
        <f>VLOOKUP(Table_for_new_list_price[[#This Row],[ItemCode]],[1]sheet1!$1:$1048576,5,FALSE)</f>
        <v>670779711133</v>
      </c>
      <c r="D353" t="str">
        <f>VLOOKUP(Table_for_new_list_price[[#This Row],[ItemCode]],[1]sheet1!$1:$1048576,6,FALSE)</f>
        <v>ABP2</v>
      </c>
      <c r="E353" s="54" t="str">
        <f>VLOOKUP(Table_for_new_list_price[[#This Row],[ItemCode]],[1]sheet1!$1:$1048576,7,FALSE)</f>
        <v>BRASS AB</v>
      </c>
      <c r="F353" s="54" t="str">
        <f>VLOOKUP(Table_for_new_list_price[[#This Row],[ItemCode]],[1]sheet1!$1:$1048576,13,FALSE)</f>
        <v>0.74</v>
      </c>
      <c r="G353" s="55" t="str">
        <f>VLOOKUP(Table_for_new_list_price[[#This Row],[ItemCode]],[1]sheet1!$1:$1048576,12,FALSE)</f>
        <v>45</v>
      </c>
      <c r="H353" s="101">
        <f>VLOOKUP(Table_for_new_list_price[[#This Row],[ItemCode]],[1]sheet1!$1:$1048576,8,FALSE)</f>
        <v>63.81</v>
      </c>
      <c r="I353" s="51">
        <f>VLOOKUP(Table_for_new_list_price[[#This Row],[Product Line]],'EDA SHEET'!$C$10:$D$57,2,FALSE)</f>
        <v>0.34699999999999998</v>
      </c>
      <c r="J353" s="53">
        <f t="shared" si="5"/>
        <v>22.14207</v>
      </c>
      <c r="K353" s="1" t="str">
        <f>VLOOKUP(Table_for_new_list_price[[#This Row],[ItemCode]],[1]sheet1!$1:$1048576,11,FALSE)</f>
        <v>China</v>
      </c>
    </row>
    <row r="354" spans="1:11" hidden="1" x14ac:dyDescent="0.3">
      <c r="A354" t="s">
        <v>888</v>
      </c>
      <c r="B354" t="str">
        <f>VLOOKUP(Table_for_new_list_price[[#This Row],[ItemCode]],[1]sheet1!$1:$1048576,4,FALSE)</f>
        <v>AB PEX F1960 BV C/W FOOT</v>
      </c>
      <c r="C354" t="str">
        <f>VLOOKUP(Table_for_new_list_price[[#This Row],[ItemCode]],[1]sheet1!$1:$1048576,5,FALSE)</f>
        <v>670779711119</v>
      </c>
      <c r="D354" t="str">
        <f>VLOOKUP(Table_for_new_list_price[[#This Row],[ItemCode]],[1]sheet1!$1:$1048576,6,FALSE)</f>
        <v>ABP2</v>
      </c>
      <c r="E354" s="54" t="str">
        <f>VLOOKUP(Table_for_new_list_price[[#This Row],[ItemCode]],[1]sheet1!$1:$1048576,7,FALSE)</f>
        <v>BRASS AB</v>
      </c>
      <c r="F354" s="54" t="str">
        <f>VLOOKUP(Table_for_new_list_price[[#This Row],[ItemCode]],[1]sheet1!$1:$1048576,13,FALSE)</f>
        <v>0.36</v>
      </c>
      <c r="G354" s="55" t="str">
        <f>VLOOKUP(Table_for_new_list_price[[#This Row],[ItemCode]],[1]sheet1!$1:$1048576,12,FALSE)</f>
        <v>80</v>
      </c>
      <c r="H354" s="101">
        <f>VLOOKUP(Table_for_new_list_price[[#This Row],[ItemCode]],[1]sheet1!$1:$1048576,8,FALSE)</f>
        <v>24.84</v>
      </c>
      <c r="I354" s="51">
        <f>VLOOKUP(Table_for_new_list_price[[#This Row],[Product Line]],'EDA SHEET'!$C$10:$D$57,2,FALSE)</f>
        <v>0.34699999999999998</v>
      </c>
      <c r="J354" s="53">
        <f t="shared" si="5"/>
        <v>8.6194799999999994</v>
      </c>
      <c r="K354" s="1" t="str">
        <f>VLOOKUP(Table_for_new_list_price[[#This Row],[ItemCode]],[1]sheet1!$1:$1048576,11,FALSE)</f>
        <v>China</v>
      </c>
    </row>
    <row r="355" spans="1:11" hidden="1" x14ac:dyDescent="0.3">
      <c r="A355" t="s">
        <v>889</v>
      </c>
      <c r="B355" t="str">
        <f>VLOOKUP(Table_for_new_list_price[[#This Row],[ItemCode]],[1]sheet1!$1:$1048576,4,FALSE)</f>
        <v>AB PEX F1960 BV C/W FOOT</v>
      </c>
      <c r="C355" t="str">
        <f>VLOOKUP(Table_for_new_list_price[[#This Row],[ItemCode]],[1]sheet1!$1:$1048576,5,FALSE)</f>
        <v>670779711126</v>
      </c>
      <c r="D355" t="str">
        <f>VLOOKUP(Table_for_new_list_price[[#This Row],[ItemCode]],[1]sheet1!$1:$1048576,6,FALSE)</f>
        <v>ABP2</v>
      </c>
      <c r="E355" s="54" t="str">
        <f>VLOOKUP(Table_for_new_list_price[[#This Row],[ItemCode]],[1]sheet1!$1:$1048576,7,FALSE)</f>
        <v>BRASS AB</v>
      </c>
      <c r="F355" s="54" t="str">
        <f>VLOOKUP(Table_for_new_list_price[[#This Row],[ItemCode]],[1]sheet1!$1:$1048576,13,FALSE)</f>
        <v>0.52</v>
      </c>
      <c r="G355" s="55" t="str">
        <f>VLOOKUP(Table_for_new_list_price[[#This Row],[ItemCode]],[1]sheet1!$1:$1048576,12,FALSE)</f>
        <v>60</v>
      </c>
      <c r="H355" s="101">
        <f>VLOOKUP(Table_for_new_list_price[[#This Row],[ItemCode]],[1]sheet1!$1:$1048576,8,FALSE)</f>
        <v>41.39</v>
      </c>
      <c r="I355" s="51">
        <f>VLOOKUP(Table_for_new_list_price[[#This Row],[Product Line]],'EDA SHEET'!$C$10:$D$57,2,FALSE)</f>
        <v>0.34699999999999998</v>
      </c>
      <c r="J355" s="53">
        <f t="shared" si="5"/>
        <v>14.36233</v>
      </c>
      <c r="K355" s="1" t="str">
        <f>VLOOKUP(Table_for_new_list_price[[#This Row],[ItemCode]],[1]sheet1!$1:$1048576,11,FALSE)</f>
        <v>China</v>
      </c>
    </row>
    <row r="356" spans="1:11" hidden="1" x14ac:dyDescent="0.3">
      <c r="A356" t="s">
        <v>890</v>
      </c>
      <c r="B356" t="str">
        <f>VLOOKUP(Table_for_new_list_price[[#This Row],[ItemCode]],[1]sheet1!$1:$1048576,4,FALSE)</f>
        <v>AB PEX F1960 BV C/W FT &amp; WH</v>
      </c>
      <c r="C356" t="str">
        <f>VLOOKUP(Table_for_new_list_price[[#This Row],[ItemCode]],[1]sheet1!$1:$1048576,5,FALSE)</f>
        <v>670779714226</v>
      </c>
      <c r="D356" t="str">
        <f>VLOOKUP(Table_for_new_list_price[[#This Row],[ItemCode]],[1]sheet1!$1:$1048576,6,FALSE)</f>
        <v>ABP2</v>
      </c>
      <c r="E356" s="54" t="str">
        <f>VLOOKUP(Table_for_new_list_price[[#This Row],[ItemCode]],[1]sheet1!$1:$1048576,7,FALSE)</f>
        <v>BRASS AB</v>
      </c>
      <c r="F356" s="54" t="str">
        <f>VLOOKUP(Table_for_new_list_price[[#This Row],[ItemCode]],[1]sheet1!$1:$1048576,13,FALSE)</f>
        <v>0</v>
      </c>
      <c r="G356" s="55" t="str">
        <f>VLOOKUP(Table_for_new_list_price[[#This Row],[ItemCode]],[1]sheet1!$1:$1048576,12,FALSE)</f>
        <v>45</v>
      </c>
      <c r="H356" s="101">
        <f>VLOOKUP(Table_for_new_list_price[[#This Row],[ItemCode]],[1]sheet1!$1:$1048576,8,FALSE)</f>
        <v>63.2</v>
      </c>
      <c r="I356" s="51">
        <f>VLOOKUP(Table_for_new_list_price[[#This Row],[Product Line]],'EDA SHEET'!$C$10:$D$57,2,FALSE)</f>
        <v>0.34699999999999998</v>
      </c>
      <c r="J356" s="53">
        <f t="shared" si="5"/>
        <v>21.930399999999999</v>
      </c>
      <c r="K356" s="1" t="str">
        <f>VLOOKUP(Table_for_new_list_price[[#This Row],[ItemCode]],[1]sheet1!$1:$1048576,11,FALSE)</f>
        <v>China</v>
      </c>
    </row>
    <row r="357" spans="1:11" hidden="1" x14ac:dyDescent="0.3">
      <c r="A357" t="s">
        <v>891</v>
      </c>
      <c r="B357" t="str">
        <f>VLOOKUP(Table_for_new_list_price[[#This Row],[ItemCode]],[1]sheet1!$1:$1048576,4,FALSE)</f>
        <v>AB PEX F1960 BV C/W WING HNDL</v>
      </c>
      <c r="C357" t="str">
        <f>VLOOKUP(Table_for_new_list_price[[#This Row],[ItemCode]],[1]sheet1!$1:$1048576,5,FALSE)</f>
        <v>670779710044</v>
      </c>
      <c r="D357" t="str">
        <f>VLOOKUP(Table_for_new_list_price[[#This Row],[ItemCode]],[1]sheet1!$1:$1048576,6,FALSE)</f>
        <v>ABP2</v>
      </c>
      <c r="E357" s="54" t="str">
        <f>VLOOKUP(Table_for_new_list_price[[#This Row],[ItemCode]],[1]sheet1!$1:$1048576,7,FALSE)</f>
        <v>BRASS AB</v>
      </c>
      <c r="F357" s="54" t="str">
        <f>VLOOKUP(Table_for_new_list_price[[#This Row],[ItemCode]],[1]sheet1!$1:$1048576,13,FALSE)</f>
        <v>0.62</v>
      </c>
      <c r="G357" s="55" t="str">
        <f>VLOOKUP(Table_for_new_list_price[[#This Row],[ItemCode]],[1]sheet1!$1:$1048576,12,FALSE)</f>
        <v>45</v>
      </c>
      <c r="H357" s="101">
        <f>VLOOKUP(Table_for_new_list_price[[#This Row],[ItemCode]],[1]sheet1!$1:$1048576,8,FALSE)</f>
        <v>55.5</v>
      </c>
      <c r="I357" s="51">
        <f>VLOOKUP(Table_for_new_list_price[[#This Row],[Product Line]],'EDA SHEET'!$C$10:$D$57,2,FALSE)</f>
        <v>0.34699999999999998</v>
      </c>
      <c r="J357" s="53">
        <f t="shared" si="5"/>
        <v>19.258499999999998</v>
      </c>
      <c r="K357" s="1" t="str">
        <f>VLOOKUP(Table_for_new_list_price[[#This Row],[ItemCode]],[1]sheet1!$1:$1048576,11,FALSE)</f>
        <v>China</v>
      </c>
    </row>
    <row r="358" spans="1:11" hidden="1" x14ac:dyDescent="0.3">
      <c r="A358" t="s">
        <v>892</v>
      </c>
      <c r="B358" t="str">
        <f>VLOOKUP(Table_for_new_list_price[[#This Row],[ItemCode]],[1]sheet1!$1:$1048576,4,FALSE)</f>
        <v>AB PEX F1960 BV C/W WING HNDL</v>
      </c>
      <c r="C358" t="str">
        <f>VLOOKUP(Table_for_new_list_price[[#This Row],[ItemCode]],[1]sheet1!$1:$1048576,5,FALSE)</f>
        <v>670779710068</v>
      </c>
      <c r="D358" t="str">
        <f>VLOOKUP(Table_for_new_list_price[[#This Row],[ItemCode]],[1]sheet1!$1:$1048576,6,FALSE)</f>
        <v>ABP2</v>
      </c>
      <c r="E358" s="54" t="str">
        <f>VLOOKUP(Table_for_new_list_price[[#This Row],[ItemCode]],[1]sheet1!$1:$1048576,7,FALSE)</f>
        <v>BRASS AB</v>
      </c>
      <c r="F358" s="54" t="str">
        <f>VLOOKUP(Table_for_new_list_price[[#This Row],[ItemCode]],[1]sheet1!$1:$1048576,13,FALSE)</f>
        <v>0</v>
      </c>
      <c r="G358" s="55" t="str">
        <f>VLOOKUP(Table_for_new_list_price[[#This Row],[ItemCode]],[1]sheet1!$1:$1048576,12,FALSE)</f>
        <v>24</v>
      </c>
      <c r="H358" s="101">
        <f>VLOOKUP(Table_for_new_list_price[[#This Row],[ItemCode]],[1]sheet1!$1:$1048576,8,FALSE)</f>
        <v>143.57</v>
      </c>
      <c r="I358" s="51">
        <f>VLOOKUP(Table_for_new_list_price[[#This Row],[Product Line]],'EDA SHEET'!$C$10:$D$57,2,FALSE)</f>
        <v>0.34699999999999998</v>
      </c>
      <c r="J358" s="53">
        <f t="shared" si="5"/>
        <v>49.818789999999993</v>
      </c>
      <c r="K358" s="1" t="str">
        <f>VLOOKUP(Table_for_new_list_price[[#This Row],[ItemCode]],[1]sheet1!$1:$1048576,11,FALSE)</f>
        <v>China</v>
      </c>
    </row>
    <row r="359" spans="1:11" hidden="1" x14ac:dyDescent="0.3">
      <c r="A359" t="s">
        <v>893</v>
      </c>
      <c r="B359" t="str">
        <f>VLOOKUP(Table_for_new_list_price[[#This Row],[ItemCode]],[1]sheet1!$1:$1048576,4,FALSE)</f>
        <v>AB PEX F1960 BV C/W WING HNDL</v>
      </c>
      <c r="C359" t="str">
        <f>VLOOKUP(Table_for_new_list_price[[#This Row],[ItemCode]],[1]sheet1!$1:$1048576,5,FALSE)</f>
        <v>670779710051</v>
      </c>
      <c r="D359" t="str">
        <f>VLOOKUP(Table_for_new_list_price[[#This Row],[ItemCode]],[1]sheet1!$1:$1048576,6,FALSE)</f>
        <v>ABP2</v>
      </c>
      <c r="E359" s="54" t="str">
        <f>VLOOKUP(Table_for_new_list_price[[#This Row],[ItemCode]],[1]sheet1!$1:$1048576,7,FALSE)</f>
        <v>BRASS AB</v>
      </c>
      <c r="F359" s="54" t="str">
        <f>VLOOKUP(Table_for_new_list_price[[#This Row],[ItemCode]],[1]sheet1!$1:$1048576,13,FALSE)</f>
        <v>1.25</v>
      </c>
      <c r="G359" s="55" t="str">
        <f>VLOOKUP(Table_for_new_list_price[[#This Row],[ItemCode]],[1]sheet1!$1:$1048576,12,FALSE)</f>
        <v>30</v>
      </c>
      <c r="H359" s="101">
        <f>VLOOKUP(Table_for_new_list_price[[#This Row],[ItemCode]],[1]sheet1!$1:$1048576,8,FALSE)</f>
        <v>96.94</v>
      </c>
      <c r="I359" s="51">
        <f>VLOOKUP(Table_for_new_list_price[[#This Row],[Product Line]],'EDA SHEET'!$C$10:$D$57,2,FALSE)</f>
        <v>0.34699999999999998</v>
      </c>
      <c r="J359" s="53">
        <f t="shared" si="5"/>
        <v>33.638179999999998</v>
      </c>
      <c r="K359" s="1" t="str">
        <f>VLOOKUP(Table_for_new_list_price[[#This Row],[ItemCode]],[1]sheet1!$1:$1048576,11,FALSE)</f>
        <v>China</v>
      </c>
    </row>
    <row r="360" spans="1:11" hidden="1" x14ac:dyDescent="0.3">
      <c r="A360" t="s">
        <v>894</v>
      </c>
      <c r="B360" t="str">
        <f>VLOOKUP(Table_for_new_list_price[[#This Row],[ItemCode]],[1]sheet1!$1:$1048576,4,FALSE)</f>
        <v>AB PEX F1960 BV C/W WING HNDL</v>
      </c>
      <c r="C360" t="str">
        <f>VLOOKUP(Table_for_new_list_price[[#This Row],[ItemCode]],[1]sheet1!$1:$1048576,5,FALSE)</f>
        <v>670779710020</v>
      </c>
      <c r="D360" t="str">
        <f>VLOOKUP(Table_for_new_list_price[[#This Row],[ItemCode]],[1]sheet1!$1:$1048576,6,FALSE)</f>
        <v>ABP2</v>
      </c>
      <c r="E360" s="54" t="str">
        <f>VLOOKUP(Table_for_new_list_price[[#This Row],[ItemCode]],[1]sheet1!$1:$1048576,7,FALSE)</f>
        <v>BRASS AB</v>
      </c>
      <c r="F360" s="54" t="str">
        <f>VLOOKUP(Table_for_new_list_price[[#This Row],[ItemCode]],[1]sheet1!$1:$1048576,13,FALSE)</f>
        <v>0.24</v>
      </c>
      <c r="G360" s="55" t="str">
        <f>VLOOKUP(Table_for_new_list_price[[#This Row],[ItemCode]],[1]sheet1!$1:$1048576,12,FALSE)</f>
        <v>80</v>
      </c>
      <c r="H360" s="101">
        <f>VLOOKUP(Table_for_new_list_price[[#This Row],[ItemCode]],[1]sheet1!$1:$1048576,8,FALSE)</f>
        <v>21.62</v>
      </c>
      <c r="I360" s="51">
        <f>VLOOKUP(Table_for_new_list_price[[#This Row],[Product Line]],'EDA SHEET'!$C$10:$D$57,2,FALSE)</f>
        <v>0.34699999999999998</v>
      </c>
      <c r="J360" s="53">
        <f t="shared" si="5"/>
        <v>7.5021399999999998</v>
      </c>
      <c r="K360" s="1" t="str">
        <f>VLOOKUP(Table_for_new_list_price[[#This Row],[ItemCode]],[1]sheet1!$1:$1048576,11,FALSE)</f>
        <v>China</v>
      </c>
    </row>
    <row r="361" spans="1:11" hidden="1" x14ac:dyDescent="0.3">
      <c r="A361" t="s">
        <v>895</v>
      </c>
      <c r="B361" t="str">
        <f>VLOOKUP(Table_for_new_list_price[[#This Row],[ItemCode]],[1]sheet1!$1:$1048576,4,FALSE)</f>
        <v>AB PEX F1960 BV C/W WING HNDL</v>
      </c>
      <c r="C361" t="str">
        <f>VLOOKUP(Table_for_new_list_price[[#This Row],[ItemCode]],[1]sheet1!$1:$1048576,5,FALSE)</f>
        <v>670779710075</v>
      </c>
      <c r="D361" t="str">
        <f>VLOOKUP(Table_for_new_list_price[[#This Row],[ItemCode]],[1]sheet1!$1:$1048576,6,FALSE)</f>
        <v>ABP2</v>
      </c>
      <c r="E361" s="54" t="str">
        <f>VLOOKUP(Table_for_new_list_price[[#This Row],[ItemCode]],[1]sheet1!$1:$1048576,7,FALSE)</f>
        <v>BRASS AB</v>
      </c>
      <c r="F361" s="54" t="str">
        <f>VLOOKUP(Table_for_new_list_price[[#This Row],[ItemCode]],[1]sheet1!$1:$1048576,13,FALSE)</f>
        <v>0</v>
      </c>
      <c r="G361" s="55" t="str">
        <f>VLOOKUP(Table_for_new_list_price[[#This Row],[ItemCode]],[1]sheet1!$1:$1048576,12,FALSE)</f>
        <v>15</v>
      </c>
      <c r="H361" s="101">
        <f>VLOOKUP(Table_for_new_list_price[[#This Row],[ItemCode]],[1]sheet1!$1:$1048576,8,FALSE)</f>
        <v>244.21</v>
      </c>
      <c r="I361" s="51">
        <f>VLOOKUP(Table_for_new_list_price[[#This Row],[Product Line]],'EDA SHEET'!$C$10:$D$57,2,FALSE)</f>
        <v>0.34699999999999998</v>
      </c>
      <c r="J361" s="53">
        <f t="shared" ref="J361:J424" si="6">H361*I361</f>
        <v>84.740870000000001</v>
      </c>
      <c r="K361" s="1" t="str">
        <f>VLOOKUP(Table_for_new_list_price[[#This Row],[ItemCode]],[1]sheet1!$1:$1048576,11,FALSE)</f>
        <v>China</v>
      </c>
    </row>
    <row r="362" spans="1:11" hidden="1" x14ac:dyDescent="0.3">
      <c r="A362" t="s">
        <v>896</v>
      </c>
      <c r="B362" t="str">
        <f>VLOOKUP(Table_for_new_list_price[[#This Row],[ItemCode]],[1]sheet1!$1:$1048576,4,FALSE)</f>
        <v>AB PEX F1960 BV C/W WING HNDL</v>
      </c>
      <c r="C362" t="str">
        <f>VLOOKUP(Table_for_new_list_price[[#This Row],[ItemCode]],[1]sheet1!$1:$1048576,5,FALSE)</f>
        <v>670779710037</v>
      </c>
      <c r="D362" t="str">
        <f>VLOOKUP(Table_for_new_list_price[[#This Row],[ItemCode]],[1]sheet1!$1:$1048576,6,FALSE)</f>
        <v>ABP2</v>
      </c>
      <c r="E362" s="54" t="str">
        <f>VLOOKUP(Table_for_new_list_price[[#This Row],[ItemCode]],[1]sheet1!$1:$1048576,7,FALSE)</f>
        <v>BRASS AB</v>
      </c>
      <c r="F362" s="54" t="str">
        <f>VLOOKUP(Table_for_new_list_price[[#This Row],[ItemCode]],[1]sheet1!$1:$1048576,13,FALSE)</f>
        <v>0.42</v>
      </c>
      <c r="G362" s="55" t="str">
        <f>VLOOKUP(Table_for_new_list_price[[#This Row],[ItemCode]],[1]sheet1!$1:$1048576,12,FALSE)</f>
        <v>60</v>
      </c>
      <c r="H362" s="101">
        <f>VLOOKUP(Table_for_new_list_price[[#This Row],[ItemCode]],[1]sheet1!$1:$1048576,8,FALSE)</f>
        <v>35.97</v>
      </c>
      <c r="I362" s="51">
        <f>VLOOKUP(Table_for_new_list_price[[#This Row],[Product Line]],'EDA SHEET'!$C$10:$D$57,2,FALSE)</f>
        <v>0.34699999999999998</v>
      </c>
      <c r="J362" s="53">
        <f t="shared" si="6"/>
        <v>12.481589999999999</v>
      </c>
      <c r="K362" s="1" t="str">
        <f>VLOOKUP(Table_for_new_list_price[[#This Row],[ItemCode]],[1]sheet1!$1:$1048576,11,FALSE)</f>
        <v>China</v>
      </c>
    </row>
    <row r="363" spans="1:11" hidden="1" x14ac:dyDescent="0.3">
      <c r="A363" t="s">
        <v>897</v>
      </c>
      <c r="B363" t="str">
        <f>VLOOKUP(Table_for_new_list_price[[#This Row],[ItemCode]],[1]sheet1!$1:$1048576,4,FALSE)</f>
        <v>AB PEX F1960 X FNPT BALL VALVE</v>
      </c>
      <c r="C363" t="str">
        <f>VLOOKUP(Table_for_new_list_price[[#This Row],[ItemCode]],[1]sheet1!$1:$1048576,5,FALSE)</f>
        <v>670779709758</v>
      </c>
      <c r="D363" t="str">
        <f>VLOOKUP(Table_for_new_list_price[[#This Row],[ItemCode]],[1]sheet1!$1:$1048576,6,FALSE)</f>
        <v>ABP2</v>
      </c>
      <c r="E363" s="54" t="str">
        <f>VLOOKUP(Table_for_new_list_price[[#This Row],[ItemCode]],[1]sheet1!$1:$1048576,7,FALSE)</f>
        <v>BRASS AB</v>
      </c>
      <c r="F363" s="54" t="str">
        <f>VLOOKUP(Table_for_new_list_price[[#This Row],[ItemCode]],[1]sheet1!$1:$1048576,13,FALSE)</f>
        <v>0.64</v>
      </c>
      <c r="G363" s="55" t="str">
        <f>VLOOKUP(Table_for_new_list_price[[#This Row],[ItemCode]],[1]sheet1!$1:$1048576,12,FALSE)</f>
        <v>45</v>
      </c>
      <c r="H363" s="101">
        <f>VLOOKUP(Table_for_new_list_price[[#This Row],[ItemCode]],[1]sheet1!$1:$1048576,8,FALSE)</f>
        <v>55.5</v>
      </c>
      <c r="I363" s="51">
        <f>VLOOKUP(Table_for_new_list_price[[#This Row],[Product Line]],'EDA SHEET'!$C$10:$D$57,2,FALSE)</f>
        <v>0.34699999999999998</v>
      </c>
      <c r="J363" s="53">
        <f t="shared" si="6"/>
        <v>19.258499999999998</v>
      </c>
      <c r="K363" s="1" t="str">
        <f>VLOOKUP(Table_for_new_list_price[[#This Row],[ItemCode]],[1]sheet1!$1:$1048576,11,FALSE)</f>
        <v>China</v>
      </c>
    </row>
    <row r="364" spans="1:11" hidden="1" x14ac:dyDescent="0.3">
      <c r="A364" t="s">
        <v>898</v>
      </c>
      <c r="B364" t="str">
        <f>VLOOKUP(Table_for_new_list_price[[#This Row],[ItemCode]],[1]sheet1!$1:$1048576,4,FALSE)</f>
        <v>AB PEX F1960 X FNPT BALL VALVE</v>
      </c>
      <c r="C364" t="str">
        <f>VLOOKUP(Table_for_new_list_price[[#This Row],[ItemCode]],[1]sheet1!$1:$1048576,5,FALSE)</f>
        <v>670779709734</v>
      </c>
      <c r="D364" t="str">
        <f>VLOOKUP(Table_for_new_list_price[[#This Row],[ItemCode]],[1]sheet1!$1:$1048576,6,FALSE)</f>
        <v>ABP2</v>
      </c>
      <c r="E364" s="54" t="str">
        <f>VLOOKUP(Table_for_new_list_price[[#This Row],[ItemCode]],[1]sheet1!$1:$1048576,7,FALSE)</f>
        <v>BRASS AB</v>
      </c>
      <c r="F364" s="54" t="str">
        <f>VLOOKUP(Table_for_new_list_price[[#This Row],[ItemCode]],[1]sheet1!$1:$1048576,13,FALSE)</f>
        <v>0.28</v>
      </c>
      <c r="G364" s="55" t="str">
        <f>VLOOKUP(Table_for_new_list_price[[#This Row],[ItemCode]],[1]sheet1!$1:$1048576,12,FALSE)</f>
        <v>80</v>
      </c>
      <c r="H364" s="101">
        <f>VLOOKUP(Table_for_new_list_price[[#This Row],[ItemCode]],[1]sheet1!$1:$1048576,8,FALSE)</f>
        <v>21.62</v>
      </c>
      <c r="I364" s="51">
        <f>VLOOKUP(Table_for_new_list_price[[#This Row],[Product Line]],'EDA SHEET'!$C$10:$D$57,2,FALSE)</f>
        <v>0.34699999999999998</v>
      </c>
      <c r="J364" s="53">
        <f t="shared" si="6"/>
        <v>7.5021399999999998</v>
      </c>
      <c r="K364" s="1" t="str">
        <f>VLOOKUP(Table_for_new_list_price[[#This Row],[ItemCode]],[1]sheet1!$1:$1048576,11,FALSE)</f>
        <v>China</v>
      </c>
    </row>
    <row r="365" spans="1:11" hidden="1" x14ac:dyDescent="0.3">
      <c r="A365" t="s">
        <v>899</v>
      </c>
      <c r="B365" t="str">
        <f>VLOOKUP(Table_for_new_list_price[[#This Row],[ItemCode]],[1]sheet1!$1:$1048576,4,FALSE)</f>
        <v>AB PEX F1960 X FNPT BALL VALVE</v>
      </c>
      <c r="C365" t="str">
        <f>VLOOKUP(Table_for_new_list_price[[#This Row],[ItemCode]],[1]sheet1!$1:$1048576,5,FALSE)</f>
        <v>670779709741</v>
      </c>
      <c r="D365" t="str">
        <f>VLOOKUP(Table_for_new_list_price[[#This Row],[ItemCode]],[1]sheet1!$1:$1048576,6,FALSE)</f>
        <v>ABP2</v>
      </c>
      <c r="E365" s="54" t="str">
        <f>VLOOKUP(Table_for_new_list_price[[#This Row],[ItemCode]],[1]sheet1!$1:$1048576,7,FALSE)</f>
        <v>BRASS AB</v>
      </c>
      <c r="F365" s="54" t="str">
        <f>VLOOKUP(Table_for_new_list_price[[#This Row],[ItemCode]],[1]sheet1!$1:$1048576,13,FALSE)</f>
        <v>0.46</v>
      </c>
      <c r="G365" s="55" t="str">
        <f>VLOOKUP(Table_for_new_list_price[[#This Row],[ItemCode]],[1]sheet1!$1:$1048576,12,FALSE)</f>
        <v>60</v>
      </c>
      <c r="H365" s="101">
        <f>VLOOKUP(Table_for_new_list_price[[#This Row],[ItemCode]],[1]sheet1!$1:$1048576,8,FALSE)</f>
        <v>35.97</v>
      </c>
      <c r="I365" s="51">
        <f>VLOOKUP(Table_for_new_list_price[[#This Row],[Product Line]],'EDA SHEET'!$C$10:$D$57,2,FALSE)</f>
        <v>0.34699999999999998</v>
      </c>
      <c r="J365" s="53">
        <f t="shared" si="6"/>
        <v>12.481589999999999</v>
      </c>
      <c r="K365" s="1" t="str">
        <f>VLOOKUP(Table_for_new_list_price[[#This Row],[ItemCode]],[1]sheet1!$1:$1048576,11,FALSE)</f>
        <v>China</v>
      </c>
    </row>
    <row r="366" spans="1:11" hidden="1" x14ac:dyDescent="0.3">
      <c r="A366" t="s">
        <v>904</v>
      </c>
      <c r="B366" t="str">
        <f>VLOOKUP(Table_for_new_list_price[[#This Row],[ItemCode]],[1]sheet1!$1:$1048576,4,FALSE)</f>
        <v>AB PEX F1960 X FNPT BALL VALVE</v>
      </c>
      <c r="C366" t="str">
        <f>VLOOKUP(Table_for_new_list_price[[#This Row],[ItemCode]],[1]sheet1!$1:$1048576,5,FALSE)</f>
        <v>670779710105</v>
      </c>
      <c r="D366" t="str">
        <f>VLOOKUP(Table_for_new_list_price[[#This Row],[ItemCode]],[1]sheet1!$1:$1048576,6,FALSE)</f>
        <v>ABP2</v>
      </c>
      <c r="E366" s="54" t="str">
        <f>VLOOKUP(Table_for_new_list_price[[#This Row],[ItemCode]],[1]sheet1!$1:$1048576,7,FALSE)</f>
        <v>BRASS AB</v>
      </c>
      <c r="F366" s="54">
        <f>VLOOKUP(Table_for_new_list_price[[#This Row],[ItemCode]],[1]sheet1!$1:$1048576,13,FALSE)</f>
        <v>0</v>
      </c>
      <c r="G366" s="55" t="str">
        <f>VLOOKUP(Table_for_new_list_price[[#This Row],[ItemCode]],[1]sheet1!$1:$1048576,12,FALSE)</f>
        <v>45</v>
      </c>
      <c r="H366" s="101">
        <f>VLOOKUP(Table_for_new_list_price[[#This Row],[ItemCode]],[1]sheet1!$1:$1048576,8,FALSE)</f>
        <v>55.5</v>
      </c>
      <c r="I366" s="51">
        <f>VLOOKUP(Table_for_new_list_price[[#This Row],[Product Line]],'EDA SHEET'!$C$10:$D$57,2,FALSE)</f>
        <v>0.34699999999999998</v>
      </c>
      <c r="J366" s="53">
        <f t="shared" si="6"/>
        <v>19.258499999999998</v>
      </c>
      <c r="K366" s="1" t="str">
        <f>VLOOKUP(Table_for_new_list_price[[#This Row],[ItemCode]],[1]sheet1!$1:$1048576,11,FALSE)</f>
        <v>China</v>
      </c>
    </row>
    <row r="367" spans="1:11" hidden="1" x14ac:dyDescent="0.3">
      <c r="A367" t="s">
        <v>905</v>
      </c>
      <c r="B367" t="str">
        <f>VLOOKUP(Table_for_new_list_price[[#This Row],[ItemCode]],[1]sheet1!$1:$1048576,4,FALSE)</f>
        <v>AB PEX F1960 X FNPT BALL VALVE</v>
      </c>
      <c r="C367" t="str">
        <f>VLOOKUP(Table_for_new_list_price[[#This Row],[ItemCode]],[1]sheet1!$1:$1048576,5,FALSE)</f>
        <v>670779710082</v>
      </c>
      <c r="D367" t="str">
        <f>VLOOKUP(Table_for_new_list_price[[#This Row],[ItemCode]],[1]sheet1!$1:$1048576,6,FALSE)</f>
        <v>ABP2</v>
      </c>
      <c r="E367" s="54" t="str">
        <f>VLOOKUP(Table_for_new_list_price[[#This Row],[ItemCode]],[1]sheet1!$1:$1048576,7,FALSE)</f>
        <v>BRASS AB</v>
      </c>
      <c r="F367" s="54">
        <f>VLOOKUP(Table_for_new_list_price[[#This Row],[ItemCode]],[1]sheet1!$1:$1048576,13,FALSE)</f>
        <v>0</v>
      </c>
      <c r="G367" s="55" t="str">
        <f>VLOOKUP(Table_for_new_list_price[[#This Row],[ItemCode]],[1]sheet1!$1:$1048576,12,FALSE)</f>
        <v>80</v>
      </c>
      <c r="H367" s="101">
        <f>VLOOKUP(Table_for_new_list_price[[#This Row],[ItemCode]],[1]sheet1!$1:$1048576,8,FALSE)</f>
        <v>21.62</v>
      </c>
      <c r="I367" s="51">
        <f>VLOOKUP(Table_for_new_list_price[[#This Row],[Product Line]],'EDA SHEET'!$C$10:$D$57,2,FALSE)</f>
        <v>0.34699999999999998</v>
      </c>
      <c r="J367" s="53">
        <f t="shared" si="6"/>
        <v>7.5021399999999998</v>
      </c>
      <c r="K367" s="1" t="str">
        <f>VLOOKUP(Table_for_new_list_price[[#This Row],[ItemCode]],[1]sheet1!$1:$1048576,11,FALSE)</f>
        <v>China</v>
      </c>
    </row>
    <row r="368" spans="1:11" hidden="1" x14ac:dyDescent="0.3">
      <c r="A368" t="s">
        <v>906</v>
      </c>
      <c r="B368" t="str">
        <f>VLOOKUP(Table_for_new_list_price[[#This Row],[ItemCode]],[1]sheet1!$1:$1048576,4,FALSE)</f>
        <v>AB PEX F1960 X FNPT BALL VALVE</v>
      </c>
      <c r="C368" t="str">
        <f>VLOOKUP(Table_for_new_list_price[[#This Row],[ItemCode]],[1]sheet1!$1:$1048576,5,FALSE)</f>
        <v>670779710099</v>
      </c>
      <c r="D368" t="str">
        <f>VLOOKUP(Table_for_new_list_price[[#This Row],[ItemCode]],[1]sheet1!$1:$1048576,6,FALSE)</f>
        <v>ABP2</v>
      </c>
      <c r="E368" s="54" t="str">
        <f>VLOOKUP(Table_for_new_list_price[[#This Row],[ItemCode]],[1]sheet1!$1:$1048576,7,FALSE)</f>
        <v>BRASS AB</v>
      </c>
      <c r="F368" s="54">
        <f>VLOOKUP(Table_for_new_list_price[[#This Row],[ItemCode]],[1]sheet1!$1:$1048576,13,FALSE)</f>
        <v>0</v>
      </c>
      <c r="G368" s="55" t="str">
        <f>VLOOKUP(Table_for_new_list_price[[#This Row],[ItemCode]],[1]sheet1!$1:$1048576,12,FALSE)</f>
        <v>60</v>
      </c>
      <c r="H368" s="101">
        <f>VLOOKUP(Table_for_new_list_price[[#This Row],[ItemCode]],[1]sheet1!$1:$1048576,8,FALSE)</f>
        <v>35.97</v>
      </c>
      <c r="I368" s="51">
        <f>VLOOKUP(Table_for_new_list_price[[#This Row],[Product Line]],'EDA SHEET'!$C$10:$D$57,2,FALSE)</f>
        <v>0.34699999999999998</v>
      </c>
      <c r="J368" s="53">
        <f t="shared" si="6"/>
        <v>12.481589999999999</v>
      </c>
      <c r="K368" s="1" t="str">
        <f>VLOOKUP(Table_for_new_list_price[[#This Row],[ItemCode]],[1]sheet1!$1:$1048576,11,FALSE)</f>
        <v>China</v>
      </c>
    </row>
    <row r="369" spans="1:11" hidden="1" x14ac:dyDescent="0.3">
      <c r="A369" t="s">
        <v>907</v>
      </c>
      <c r="B369" t="str">
        <f>VLOOKUP(Table_for_new_list_price[[#This Row],[ItemCode]],[1]sheet1!$1:$1048576,4,FALSE)</f>
        <v>AB PEX F1960 X FNPT BV SSWH-NT</v>
      </c>
      <c r="C369" t="str">
        <f>VLOOKUP(Table_for_new_list_price[[#This Row],[ItemCode]],[1]sheet1!$1:$1048576,5,FALSE)</f>
        <v>670779726281</v>
      </c>
      <c r="D369" t="str">
        <f>VLOOKUP(Table_for_new_list_price[[#This Row],[ItemCode]],[1]sheet1!$1:$1048576,6,FALSE)</f>
        <v>ABP2</v>
      </c>
      <c r="E369" s="54" t="str">
        <f>VLOOKUP(Table_for_new_list_price[[#This Row],[ItemCode]],[1]sheet1!$1:$1048576,7,FALSE)</f>
        <v>BRASS AB</v>
      </c>
      <c r="F369" s="54" t="str">
        <f>VLOOKUP(Table_for_new_list_price[[#This Row],[ItemCode]],[1]sheet1!$1:$1048576,13,FALSE)</f>
        <v>0.70</v>
      </c>
      <c r="G369" s="55" t="str">
        <f>VLOOKUP(Table_for_new_list_price[[#This Row],[ItemCode]],[1]sheet1!$1:$1048576,12,FALSE)</f>
        <v>45</v>
      </c>
      <c r="H369" s="101">
        <f>VLOOKUP(Table_for_new_list_price[[#This Row],[ItemCode]],[1]sheet1!$1:$1048576,8,FALSE)</f>
        <v>86.11</v>
      </c>
      <c r="I369" s="51">
        <f>VLOOKUP(Table_for_new_list_price[[#This Row],[Product Line]],'EDA SHEET'!$C$10:$D$57,2,FALSE)</f>
        <v>0.34699999999999998</v>
      </c>
      <c r="J369" s="53">
        <f t="shared" si="6"/>
        <v>29.880169999999996</v>
      </c>
      <c r="K369" s="1" t="str">
        <f>VLOOKUP(Table_for_new_list_price[[#This Row],[ItemCode]],[1]sheet1!$1:$1048576,11,FALSE)</f>
        <v>China</v>
      </c>
    </row>
    <row r="370" spans="1:11" hidden="1" x14ac:dyDescent="0.3">
      <c r="A370" t="s">
        <v>908</v>
      </c>
      <c r="B370" t="str">
        <f>VLOOKUP(Table_for_new_list_price[[#This Row],[ItemCode]],[1]sheet1!$1:$1048576,4,FALSE)</f>
        <v>AB PEX F1960 X FNPT BV SSWH-NT</v>
      </c>
      <c r="C370" t="str">
        <f>VLOOKUP(Table_for_new_list_price[[#This Row],[ItemCode]],[1]sheet1!$1:$1048576,5,FALSE)</f>
        <v>670779726267</v>
      </c>
      <c r="D370" t="str">
        <f>VLOOKUP(Table_for_new_list_price[[#This Row],[ItemCode]],[1]sheet1!$1:$1048576,6,FALSE)</f>
        <v>ABP2</v>
      </c>
      <c r="E370" s="54" t="str">
        <f>VLOOKUP(Table_for_new_list_price[[#This Row],[ItemCode]],[1]sheet1!$1:$1048576,7,FALSE)</f>
        <v>BRASS AB</v>
      </c>
      <c r="F370" s="54">
        <f>VLOOKUP(Table_for_new_list_price[[#This Row],[ItemCode]],[1]sheet1!$1:$1048576,13,FALSE)</f>
        <v>0</v>
      </c>
      <c r="G370" s="55" t="str">
        <f>VLOOKUP(Table_for_new_list_price[[#This Row],[ItemCode]],[1]sheet1!$1:$1048576,12,FALSE)</f>
        <v>80</v>
      </c>
      <c r="H370" s="101">
        <f>VLOOKUP(Table_for_new_list_price[[#This Row],[ItemCode]],[1]sheet1!$1:$1048576,8,FALSE)</f>
        <v>26.86</v>
      </c>
      <c r="I370" s="51">
        <f>VLOOKUP(Table_for_new_list_price[[#This Row],[Product Line]],'EDA SHEET'!$C$10:$D$57,2,FALSE)</f>
        <v>0.34699999999999998</v>
      </c>
      <c r="J370" s="53">
        <f t="shared" si="6"/>
        <v>9.3204199999999986</v>
      </c>
      <c r="K370" s="1" t="str">
        <f>VLOOKUP(Table_for_new_list_price[[#This Row],[ItemCode]],[1]sheet1!$1:$1048576,11,FALSE)</f>
        <v>China</v>
      </c>
    </row>
    <row r="371" spans="1:11" hidden="1" x14ac:dyDescent="0.3">
      <c r="A371" t="s">
        <v>909</v>
      </c>
      <c r="B371" t="str">
        <f>VLOOKUP(Table_for_new_list_price[[#This Row],[ItemCode]],[1]sheet1!$1:$1048576,4,FALSE)</f>
        <v>AB PEX F1960 X FNPT BV SSWH-NT</v>
      </c>
      <c r="C371" t="str">
        <f>VLOOKUP(Table_for_new_list_price[[#This Row],[ItemCode]],[1]sheet1!$1:$1048576,5,FALSE)</f>
        <v>670779726274</v>
      </c>
      <c r="D371" t="str">
        <f>VLOOKUP(Table_for_new_list_price[[#This Row],[ItemCode]],[1]sheet1!$1:$1048576,6,FALSE)</f>
        <v>ABP2</v>
      </c>
      <c r="E371" s="54" t="str">
        <f>VLOOKUP(Table_for_new_list_price[[#This Row],[ItemCode]],[1]sheet1!$1:$1048576,7,FALSE)</f>
        <v>BRASS AB</v>
      </c>
      <c r="F371" s="54" t="str">
        <f>VLOOKUP(Table_for_new_list_price[[#This Row],[ItemCode]],[1]sheet1!$1:$1048576,13,FALSE)</f>
        <v>0.45</v>
      </c>
      <c r="G371" s="55" t="str">
        <f>VLOOKUP(Table_for_new_list_price[[#This Row],[ItemCode]],[1]sheet1!$1:$1048576,12,FALSE)</f>
        <v>60</v>
      </c>
      <c r="H371" s="101">
        <f>VLOOKUP(Table_for_new_list_price[[#This Row],[ItemCode]],[1]sheet1!$1:$1048576,8,FALSE)</f>
        <v>46.56</v>
      </c>
      <c r="I371" s="51">
        <f>VLOOKUP(Table_for_new_list_price[[#This Row],[Product Line]],'EDA SHEET'!$C$10:$D$57,2,FALSE)</f>
        <v>0.34699999999999998</v>
      </c>
      <c r="J371" s="53">
        <f t="shared" si="6"/>
        <v>16.156320000000001</v>
      </c>
      <c r="K371" s="1" t="str">
        <f>VLOOKUP(Table_for_new_list_price[[#This Row],[ItemCode]],[1]sheet1!$1:$1048576,11,FALSE)</f>
        <v>China</v>
      </c>
    </row>
    <row r="372" spans="1:11" hidden="1" x14ac:dyDescent="0.3">
      <c r="A372" t="s">
        <v>910</v>
      </c>
      <c r="B372" t="str">
        <f>VLOOKUP(Table_for_new_list_price[[#This Row],[ItemCode]],[1]sheet1!$1:$1048576,4,FALSE)</f>
        <v>AB PEX F1960  X SOLDR BALL VLV</v>
      </c>
      <c r="C372" t="str">
        <f>VLOOKUP(Table_for_new_list_price[[#This Row],[ItemCode]],[1]sheet1!$1:$1048576,5,FALSE)</f>
        <v>670779709789</v>
      </c>
      <c r="D372" t="str">
        <f>VLOOKUP(Table_for_new_list_price[[#This Row],[ItemCode]],[1]sheet1!$1:$1048576,6,FALSE)</f>
        <v>ABP2</v>
      </c>
      <c r="E372" s="54" t="str">
        <f>VLOOKUP(Table_for_new_list_price[[#This Row],[ItemCode]],[1]sheet1!$1:$1048576,7,FALSE)</f>
        <v>BRASS AB</v>
      </c>
      <c r="F372" s="54" t="str">
        <f>VLOOKUP(Table_for_new_list_price[[#This Row],[ItemCode]],[1]sheet1!$1:$1048576,13,FALSE)</f>
        <v>0.6</v>
      </c>
      <c r="G372" s="55" t="str">
        <f>VLOOKUP(Table_for_new_list_price[[#This Row],[ItemCode]],[1]sheet1!$1:$1048576,12,FALSE)</f>
        <v>45</v>
      </c>
      <c r="H372" s="101">
        <f>VLOOKUP(Table_for_new_list_price[[#This Row],[ItemCode]],[1]sheet1!$1:$1048576,8,FALSE)</f>
        <v>55.5</v>
      </c>
      <c r="I372" s="51">
        <f>VLOOKUP(Table_for_new_list_price[[#This Row],[Product Line]],'EDA SHEET'!$C$10:$D$57,2,FALSE)</f>
        <v>0.34699999999999998</v>
      </c>
      <c r="J372" s="53">
        <f t="shared" si="6"/>
        <v>19.258499999999998</v>
      </c>
      <c r="K372" s="1" t="str">
        <f>VLOOKUP(Table_for_new_list_price[[#This Row],[ItemCode]],[1]sheet1!$1:$1048576,11,FALSE)</f>
        <v>China</v>
      </c>
    </row>
    <row r="373" spans="1:11" hidden="1" x14ac:dyDescent="0.3">
      <c r="A373" t="s">
        <v>911</v>
      </c>
      <c r="B373" t="str">
        <f>VLOOKUP(Table_for_new_list_price[[#This Row],[ItemCode]],[1]sheet1!$1:$1048576,4,FALSE)</f>
        <v>AB PEX F1960  X SOLDR BALL VLV</v>
      </c>
      <c r="C373" t="str">
        <f>VLOOKUP(Table_for_new_list_price[[#This Row],[ItemCode]],[1]sheet1!$1:$1048576,5,FALSE)</f>
        <v>670779709765</v>
      </c>
      <c r="D373" t="str">
        <f>VLOOKUP(Table_for_new_list_price[[#This Row],[ItemCode]],[1]sheet1!$1:$1048576,6,FALSE)</f>
        <v>ABP2</v>
      </c>
      <c r="E373" s="54" t="str">
        <f>VLOOKUP(Table_for_new_list_price[[#This Row],[ItemCode]],[1]sheet1!$1:$1048576,7,FALSE)</f>
        <v>BRASS AB</v>
      </c>
      <c r="F373" s="54" t="str">
        <f>VLOOKUP(Table_for_new_list_price[[#This Row],[ItemCode]],[1]sheet1!$1:$1048576,13,FALSE)</f>
        <v>0.26</v>
      </c>
      <c r="G373" s="55" t="str">
        <f>VLOOKUP(Table_for_new_list_price[[#This Row],[ItemCode]],[1]sheet1!$1:$1048576,12,FALSE)</f>
        <v>80</v>
      </c>
      <c r="H373" s="101">
        <f>VLOOKUP(Table_for_new_list_price[[#This Row],[ItemCode]],[1]sheet1!$1:$1048576,8,FALSE)</f>
        <v>21.62</v>
      </c>
      <c r="I373" s="51">
        <f>VLOOKUP(Table_for_new_list_price[[#This Row],[Product Line]],'EDA SHEET'!$C$10:$D$57,2,FALSE)</f>
        <v>0.34699999999999998</v>
      </c>
      <c r="J373" s="53">
        <f t="shared" si="6"/>
        <v>7.5021399999999998</v>
      </c>
      <c r="K373" s="1" t="str">
        <f>VLOOKUP(Table_for_new_list_price[[#This Row],[ItemCode]],[1]sheet1!$1:$1048576,11,FALSE)</f>
        <v>China</v>
      </c>
    </row>
    <row r="374" spans="1:11" hidden="1" x14ac:dyDescent="0.3">
      <c r="A374" t="s">
        <v>912</v>
      </c>
      <c r="B374" t="str">
        <f>VLOOKUP(Table_for_new_list_price[[#This Row],[ItemCode]],[1]sheet1!$1:$1048576,4,FALSE)</f>
        <v>AB PEX F1960  X SOLDR BALL VLV</v>
      </c>
      <c r="C374" t="str">
        <f>VLOOKUP(Table_for_new_list_price[[#This Row],[ItemCode]],[1]sheet1!$1:$1048576,5,FALSE)</f>
        <v>670779708768</v>
      </c>
      <c r="D374" t="str">
        <f>VLOOKUP(Table_for_new_list_price[[#This Row],[ItemCode]],[1]sheet1!$1:$1048576,6,FALSE)</f>
        <v>ABP2</v>
      </c>
      <c r="E374" s="54" t="str">
        <f>VLOOKUP(Table_for_new_list_price[[#This Row],[ItemCode]],[1]sheet1!$1:$1048576,7,FALSE)</f>
        <v>BRASS AB</v>
      </c>
      <c r="F374" s="54" t="str">
        <f>VLOOKUP(Table_for_new_list_price[[#This Row],[ItemCode]],[1]sheet1!$1:$1048576,13,FALSE)</f>
        <v>0.44</v>
      </c>
      <c r="G374" s="55" t="str">
        <f>VLOOKUP(Table_for_new_list_price[[#This Row],[ItemCode]],[1]sheet1!$1:$1048576,12,FALSE)</f>
        <v>60</v>
      </c>
      <c r="H374" s="101">
        <f>VLOOKUP(Table_for_new_list_price[[#This Row],[ItemCode]],[1]sheet1!$1:$1048576,8,FALSE)</f>
        <v>35.97</v>
      </c>
      <c r="I374" s="51">
        <f>VLOOKUP(Table_for_new_list_price[[#This Row],[Product Line]],'EDA SHEET'!$C$10:$D$57,2,FALSE)</f>
        <v>0.34699999999999998</v>
      </c>
      <c r="J374" s="53">
        <f t="shared" si="6"/>
        <v>12.481589999999999</v>
      </c>
      <c r="K374" s="1" t="str">
        <f>VLOOKUP(Table_for_new_list_price[[#This Row],[ItemCode]],[1]sheet1!$1:$1048576,11,FALSE)</f>
        <v>China</v>
      </c>
    </row>
    <row r="375" spans="1:11" hidden="1" x14ac:dyDescent="0.3">
      <c r="A375" t="s">
        <v>917</v>
      </c>
      <c r="B375" t="str">
        <f>VLOOKUP(Table_for_new_list_price[[#This Row],[ItemCode]],[1]sheet1!$1:$1048576,4,FALSE)</f>
        <v>AB PEX F1960  X SOLDR BALL VLV</v>
      </c>
      <c r="C375" t="str">
        <f>VLOOKUP(Table_for_new_list_price[[#This Row],[ItemCode]],[1]sheet1!$1:$1048576,5,FALSE)</f>
        <v>670779710136</v>
      </c>
      <c r="D375" t="str">
        <f>VLOOKUP(Table_for_new_list_price[[#This Row],[ItemCode]],[1]sheet1!$1:$1048576,6,FALSE)</f>
        <v>ABP2</v>
      </c>
      <c r="E375" s="54" t="str">
        <f>VLOOKUP(Table_for_new_list_price[[#This Row],[ItemCode]],[1]sheet1!$1:$1048576,7,FALSE)</f>
        <v>BRASS AB</v>
      </c>
      <c r="F375" s="54" t="str">
        <f>VLOOKUP(Table_for_new_list_price[[#This Row],[ItemCode]],[1]sheet1!$1:$1048576,13,FALSE)</f>
        <v>0.58</v>
      </c>
      <c r="G375" s="55" t="str">
        <f>VLOOKUP(Table_for_new_list_price[[#This Row],[ItemCode]],[1]sheet1!$1:$1048576,12,FALSE)</f>
        <v>45</v>
      </c>
      <c r="H375" s="101">
        <f>VLOOKUP(Table_for_new_list_price[[#This Row],[ItemCode]],[1]sheet1!$1:$1048576,8,FALSE)</f>
        <v>55.5</v>
      </c>
      <c r="I375" s="51">
        <f>VLOOKUP(Table_for_new_list_price[[#This Row],[Product Line]],'EDA SHEET'!$C$10:$D$57,2,FALSE)</f>
        <v>0.34699999999999998</v>
      </c>
      <c r="J375" s="53">
        <f t="shared" si="6"/>
        <v>19.258499999999998</v>
      </c>
      <c r="K375" s="1" t="str">
        <f>VLOOKUP(Table_for_new_list_price[[#This Row],[ItemCode]],[1]sheet1!$1:$1048576,11,FALSE)</f>
        <v>China</v>
      </c>
    </row>
    <row r="376" spans="1:11" hidden="1" x14ac:dyDescent="0.3">
      <c r="A376" t="s">
        <v>918</v>
      </c>
      <c r="B376" t="str">
        <f>VLOOKUP(Table_for_new_list_price[[#This Row],[ItemCode]],[1]sheet1!$1:$1048576,4,FALSE)</f>
        <v>AB PEX F1960  X SOLDR BALL VLV</v>
      </c>
      <c r="C376" t="str">
        <f>VLOOKUP(Table_for_new_list_price[[#This Row],[ItemCode]],[1]sheet1!$1:$1048576,5,FALSE)</f>
        <v>670779710112</v>
      </c>
      <c r="D376" t="str">
        <f>VLOOKUP(Table_for_new_list_price[[#This Row],[ItemCode]],[1]sheet1!$1:$1048576,6,FALSE)</f>
        <v>ABP2</v>
      </c>
      <c r="E376" s="54" t="str">
        <f>VLOOKUP(Table_for_new_list_price[[#This Row],[ItemCode]],[1]sheet1!$1:$1048576,7,FALSE)</f>
        <v>BRASS AB</v>
      </c>
      <c r="F376" s="54" t="str">
        <f>VLOOKUP(Table_for_new_list_price[[#This Row],[ItemCode]],[1]sheet1!$1:$1048576,13,FALSE)</f>
        <v>0.22</v>
      </c>
      <c r="G376" s="55" t="str">
        <f>VLOOKUP(Table_for_new_list_price[[#This Row],[ItemCode]],[1]sheet1!$1:$1048576,12,FALSE)</f>
        <v>80</v>
      </c>
      <c r="H376" s="101">
        <f>VLOOKUP(Table_for_new_list_price[[#This Row],[ItemCode]],[1]sheet1!$1:$1048576,8,FALSE)</f>
        <v>21.62</v>
      </c>
      <c r="I376" s="51">
        <f>VLOOKUP(Table_for_new_list_price[[#This Row],[Product Line]],'EDA SHEET'!$C$10:$D$57,2,FALSE)</f>
        <v>0.34699999999999998</v>
      </c>
      <c r="J376" s="53">
        <f t="shared" si="6"/>
        <v>7.5021399999999998</v>
      </c>
      <c r="K376" s="1" t="str">
        <f>VLOOKUP(Table_for_new_list_price[[#This Row],[ItemCode]],[1]sheet1!$1:$1048576,11,FALSE)</f>
        <v>China</v>
      </c>
    </row>
    <row r="377" spans="1:11" hidden="1" x14ac:dyDescent="0.3">
      <c r="A377" t="s">
        <v>919</v>
      </c>
      <c r="B377" t="str">
        <f>VLOOKUP(Table_for_new_list_price[[#This Row],[ItemCode]],[1]sheet1!$1:$1048576,4,FALSE)</f>
        <v>AB PEX F1960  X SOLDR BALL VLV</v>
      </c>
      <c r="C377" t="str">
        <f>VLOOKUP(Table_for_new_list_price[[#This Row],[ItemCode]],[1]sheet1!$1:$1048576,5,FALSE)</f>
        <v>670779710129</v>
      </c>
      <c r="D377" t="str">
        <f>VLOOKUP(Table_for_new_list_price[[#This Row],[ItemCode]],[1]sheet1!$1:$1048576,6,FALSE)</f>
        <v>ABP2</v>
      </c>
      <c r="E377" s="54" t="str">
        <f>VLOOKUP(Table_for_new_list_price[[#This Row],[ItemCode]],[1]sheet1!$1:$1048576,7,FALSE)</f>
        <v>BRASS AB</v>
      </c>
      <c r="F377" s="54" t="str">
        <f>VLOOKUP(Table_for_new_list_price[[#This Row],[ItemCode]],[1]sheet1!$1:$1048576,13,FALSE)</f>
        <v>0.4</v>
      </c>
      <c r="G377" s="55" t="str">
        <f>VLOOKUP(Table_for_new_list_price[[#This Row],[ItemCode]],[1]sheet1!$1:$1048576,12,FALSE)</f>
        <v>60</v>
      </c>
      <c r="H377" s="101">
        <f>VLOOKUP(Table_for_new_list_price[[#This Row],[ItemCode]],[1]sheet1!$1:$1048576,8,FALSE)</f>
        <v>35.97</v>
      </c>
      <c r="I377" s="51">
        <f>VLOOKUP(Table_for_new_list_price[[#This Row],[Product Line]],'EDA SHEET'!$C$10:$D$57,2,FALSE)</f>
        <v>0.34699999999999998</v>
      </c>
      <c r="J377" s="53">
        <f t="shared" si="6"/>
        <v>12.481589999999999</v>
      </c>
      <c r="K377" s="1" t="str">
        <f>VLOOKUP(Table_for_new_list_price[[#This Row],[ItemCode]],[1]sheet1!$1:$1048576,11,FALSE)</f>
        <v>China</v>
      </c>
    </row>
    <row r="378" spans="1:11" hidden="1" x14ac:dyDescent="0.3">
      <c r="A378" t="s">
        <v>920</v>
      </c>
      <c r="B378" t="str">
        <f>VLOOKUP(Table_for_new_list_price[[#This Row],[ItemCode]],[1]sheet1!$1:$1048576,4,FALSE)</f>
        <v>AB PEX F1960  X SOLDR BALL VLV</v>
      </c>
      <c r="C378" t="str">
        <f>VLOOKUP(Table_for_new_list_price[[#This Row],[ItemCode]],[1]sheet1!$1:$1048576,5,FALSE)</f>
        <v>670779714776</v>
      </c>
      <c r="D378" t="str">
        <f>VLOOKUP(Table_for_new_list_price[[#This Row],[ItemCode]],[1]sheet1!$1:$1048576,6,FALSE)</f>
        <v>ABP2</v>
      </c>
      <c r="E378" s="54" t="str">
        <f>VLOOKUP(Table_for_new_list_price[[#This Row],[ItemCode]],[1]sheet1!$1:$1048576,7,FALSE)</f>
        <v>BRASS AB</v>
      </c>
      <c r="F378" s="54" t="str">
        <f>VLOOKUP(Table_for_new_list_price[[#This Row],[ItemCode]],[1]sheet1!$1:$1048576,13,FALSE)</f>
        <v>0.43</v>
      </c>
      <c r="G378" s="55" t="str">
        <f>VLOOKUP(Table_for_new_list_price[[#This Row],[ItemCode]],[1]sheet1!$1:$1048576,12,FALSE)</f>
        <v>60</v>
      </c>
      <c r="H378" s="101">
        <f>VLOOKUP(Table_for_new_list_price[[#This Row],[ItemCode]],[1]sheet1!$1:$1048576,8,FALSE)</f>
        <v>35.97</v>
      </c>
      <c r="I378" s="51">
        <f>VLOOKUP(Table_for_new_list_price[[#This Row],[Product Line]],'EDA SHEET'!$C$10:$D$57,2,FALSE)</f>
        <v>0.34699999999999998</v>
      </c>
      <c r="J378" s="53">
        <f t="shared" si="6"/>
        <v>12.481589999999999</v>
      </c>
      <c r="K378" s="1" t="str">
        <f>VLOOKUP(Table_for_new_list_price[[#This Row],[ItemCode]],[1]sheet1!$1:$1048576,11,FALSE)</f>
        <v>China</v>
      </c>
    </row>
    <row r="379" spans="1:11" hidden="1" x14ac:dyDescent="0.3">
      <c r="A379" t="s">
        <v>921</v>
      </c>
      <c r="B379" t="str">
        <f>VLOOKUP(Table_for_new_list_price[[#This Row],[ItemCode]],[1]sheet1!$1:$1048576,4,FALSE)</f>
        <v>AB PEX F1960 X MNPT BALL VALVE</v>
      </c>
      <c r="C379" t="str">
        <f>VLOOKUP(Table_for_new_list_price[[#This Row],[ItemCode]],[1]sheet1!$1:$1048576,5,FALSE)</f>
        <v>670779709727</v>
      </c>
      <c r="D379" t="str">
        <f>VLOOKUP(Table_for_new_list_price[[#This Row],[ItemCode]],[1]sheet1!$1:$1048576,6,FALSE)</f>
        <v>ABP2</v>
      </c>
      <c r="E379" s="54" t="str">
        <f>VLOOKUP(Table_for_new_list_price[[#This Row],[ItemCode]],[1]sheet1!$1:$1048576,7,FALSE)</f>
        <v>BRASS AB</v>
      </c>
      <c r="F379" s="54" t="str">
        <f>VLOOKUP(Table_for_new_list_price[[#This Row],[ItemCode]],[1]sheet1!$1:$1048576,13,FALSE)</f>
        <v>0.72</v>
      </c>
      <c r="G379" s="55" t="str">
        <f>VLOOKUP(Table_for_new_list_price[[#This Row],[ItemCode]],[1]sheet1!$1:$1048576,12,FALSE)</f>
        <v>45</v>
      </c>
      <c r="H379" s="101">
        <f>VLOOKUP(Table_for_new_list_price[[#This Row],[ItemCode]],[1]sheet1!$1:$1048576,8,FALSE)</f>
        <v>55.5</v>
      </c>
      <c r="I379" s="51">
        <f>VLOOKUP(Table_for_new_list_price[[#This Row],[Product Line]],'EDA SHEET'!$C$10:$D$57,2,FALSE)</f>
        <v>0.34699999999999998</v>
      </c>
      <c r="J379" s="53">
        <f t="shared" si="6"/>
        <v>19.258499999999998</v>
      </c>
      <c r="K379" s="1" t="str">
        <f>VLOOKUP(Table_for_new_list_price[[#This Row],[ItemCode]],[1]sheet1!$1:$1048576,11,FALSE)</f>
        <v>China</v>
      </c>
    </row>
    <row r="380" spans="1:11" hidden="1" x14ac:dyDescent="0.3">
      <c r="A380" t="s">
        <v>922</v>
      </c>
      <c r="B380" t="str">
        <f>VLOOKUP(Table_for_new_list_price[[#This Row],[ItemCode]],[1]sheet1!$1:$1048576,4,FALSE)</f>
        <v>AB PEX F1960 X MNPT BALL VALVE</v>
      </c>
      <c r="C380" t="str">
        <f>VLOOKUP(Table_for_new_list_price[[#This Row],[ItemCode]],[1]sheet1!$1:$1048576,5,FALSE)</f>
        <v>670779709703</v>
      </c>
      <c r="D380" t="str">
        <f>VLOOKUP(Table_for_new_list_price[[#This Row],[ItemCode]],[1]sheet1!$1:$1048576,6,FALSE)</f>
        <v>ABP2</v>
      </c>
      <c r="E380" s="54" t="str">
        <f>VLOOKUP(Table_for_new_list_price[[#This Row],[ItemCode]],[1]sheet1!$1:$1048576,7,FALSE)</f>
        <v>BRASS AB</v>
      </c>
      <c r="F380" s="54" t="str">
        <f>VLOOKUP(Table_for_new_list_price[[#This Row],[ItemCode]],[1]sheet1!$1:$1048576,13,FALSE)</f>
        <v>0.3</v>
      </c>
      <c r="G380" s="55" t="str">
        <f>VLOOKUP(Table_for_new_list_price[[#This Row],[ItemCode]],[1]sheet1!$1:$1048576,12,FALSE)</f>
        <v>80</v>
      </c>
      <c r="H380" s="101">
        <f>VLOOKUP(Table_for_new_list_price[[#This Row],[ItemCode]],[1]sheet1!$1:$1048576,8,FALSE)</f>
        <v>21.62</v>
      </c>
      <c r="I380" s="51">
        <f>VLOOKUP(Table_for_new_list_price[[#This Row],[Product Line]],'EDA SHEET'!$C$10:$D$57,2,FALSE)</f>
        <v>0.34699999999999998</v>
      </c>
      <c r="J380" s="53">
        <f t="shared" si="6"/>
        <v>7.5021399999999998</v>
      </c>
      <c r="K380" s="1" t="str">
        <f>VLOOKUP(Table_for_new_list_price[[#This Row],[ItemCode]],[1]sheet1!$1:$1048576,11,FALSE)</f>
        <v>China</v>
      </c>
    </row>
    <row r="381" spans="1:11" hidden="1" x14ac:dyDescent="0.3">
      <c r="A381" t="s">
        <v>923</v>
      </c>
      <c r="B381" t="str">
        <f>VLOOKUP(Table_for_new_list_price[[#This Row],[ItemCode]],[1]sheet1!$1:$1048576,4,FALSE)</f>
        <v>AB PEX F1960 X MNPT BALL VALVE</v>
      </c>
      <c r="C381" t="str">
        <f>VLOOKUP(Table_for_new_list_price[[#This Row],[ItemCode]],[1]sheet1!$1:$1048576,5,FALSE)</f>
        <v>670779709710</v>
      </c>
      <c r="D381" t="str">
        <f>VLOOKUP(Table_for_new_list_price[[#This Row],[ItemCode]],[1]sheet1!$1:$1048576,6,FALSE)</f>
        <v>ABP2</v>
      </c>
      <c r="E381" s="54" t="str">
        <f>VLOOKUP(Table_for_new_list_price[[#This Row],[ItemCode]],[1]sheet1!$1:$1048576,7,FALSE)</f>
        <v>BRASS AB</v>
      </c>
      <c r="F381" s="54" t="str">
        <f>VLOOKUP(Table_for_new_list_price[[#This Row],[ItemCode]],[1]sheet1!$1:$1048576,13,FALSE)</f>
        <v>0.46</v>
      </c>
      <c r="G381" s="55" t="str">
        <f>VLOOKUP(Table_for_new_list_price[[#This Row],[ItemCode]],[1]sheet1!$1:$1048576,12,FALSE)</f>
        <v>60</v>
      </c>
      <c r="H381" s="101">
        <f>VLOOKUP(Table_for_new_list_price[[#This Row],[ItemCode]],[1]sheet1!$1:$1048576,8,FALSE)</f>
        <v>35.97</v>
      </c>
      <c r="I381" s="51">
        <f>VLOOKUP(Table_for_new_list_price[[#This Row],[Product Line]],'EDA SHEET'!$C$10:$D$57,2,FALSE)</f>
        <v>0.34699999999999998</v>
      </c>
      <c r="J381" s="53">
        <f t="shared" si="6"/>
        <v>12.481589999999999</v>
      </c>
      <c r="K381" s="1" t="str">
        <f>VLOOKUP(Table_for_new_list_price[[#This Row],[ItemCode]],[1]sheet1!$1:$1048576,11,FALSE)</f>
        <v>China</v>
      </c>
    </row>
    <row r="382" spans="1:11" hidden="1" x14ac:dyDescent="0.3">
      <c r="A382" t="s">
        <v>928</v>
      </c>
      <c r="B382" t="str">
        <f>VLOOKUP(Table_for_new_list_price[[#This Row],[ItemCode]],[1]sheet1!$1:$1048576,4,FALSE)</f>
        <v>AB PEX F1960 X MNPT BALL VALVE</v>
      </c>
      <c r="C382" t="str">
        <f>VLOOKUP(Table_for_new_list_price[[#This Row],[ItemCode]],[1]sheet1!$1:$1048576,5,FALSE)</f>
        <v>670779710167</v>
      </c>
      <c r="D382" t="str">
        <f>VLOOKUP(Table_for_new_list_price[[#This Row],[ItemCode]],[1]sheet1!$1:$1048576,6,FALSE)</f>
        <v>ABP2</v>
      </c>
      <c r="E382" s="54" t="str">
        <f>VLOOKUP(Table_for_new_list_price[[#This Row],[ItemCode]],[1]sheet1!$1:$1048576,7,FALSE)</f>
        <v>BRASS AB</v>
      </c>
      <c r="F382" s="54">
        <f>VLOOKUP(Table_for_new_list_price[[#This Row],[ItemCode]],[1]sheet1!$1:$1048576,13,FALSE)</f>
        <v>0</v>
      </c>
      <c r="G382" s="55" t="str">
        <f>VLOOKUP(Table_for_new_list_price[[#This Row],[ItemCode]],[1]sheet1!$1:$1048576,12,FALSE)</f>
        <v>45</v>
      </c>
      <c r="H382" s="101">
        <f>VLOOKUP(Table_for_new_list_price[[#This Row],[ItemCode]],[1]sheet1!$1:$1048576,8,FALSE)</f>
        <v>55.5</v>
      </c>
      <c r="I382" s="51">
        <f>VLOOKUP(Table_for_new_list_price[[#This Row],[Product Line]],'EDA SHEET'!$C$10:$D$57,2,FALSE)</f>
        <v>0.34699999999999998</v>
      </c>
      <c r="J382" s="53">
        <f t="shared" si="6"/>
        <v>19.258499999999998</v>
      </c>
      <c r="K382" s="1" t="str">
        <f>VLOOKUP(Table_for_new_list_price[[#This Row],[ItemCode]],[1]sheet1!$1:$1048576,11,FALSE)</f>
        <v>China</v>
      </c>
    </row>
    <row r="383" spans="1:11" hidden="1" x14ac:dyDescent="0.3">
      <c r="A383" t="s">
        <v>929</v>
      </c>
      <c r="B383" t="str">
        <f>VLOOKUP(Table_for_new_list_price[[#This Row],[ItemCode]],[1]sheet1!$1:$1048576,4,FALSE)</f>
        <v>AB PEX F1960 X MNPT BALL VALVE</v>
      </c>
      <c r="C383" t="str">
        <f>VLOOKUP(Table_for_new_list_price[[#This Row],[ItemCode]],[1]sheet1!$1:$1048576,5,FALSE)</f>
        <v>670779710143</v>
      </c>
      <c r="D383" t="str">
        <f>VLOOKUP(Table_for_new_list_price[[#This Row],[ItemCode]],[1]sheet1!$1:$1048576,6,FALSE)</f>
        <v>ABP2</v>
      </c>
      <c r="E383" s="54" t="str">
        <f>VLOOKUP(Table_for_new_list_price[[#This Row],[ItemCode]],[1]sheet1!$1:$1048576,7,FALSE)</f>
        <v>BRASS AB</v>
      </c>
      <c r="F383" s="54" t="str">
        <f>VLOOKUP(Table_for_new_list_price[[#This Row],[ItemCode]],[1]sheet1!$1:$1048576,13,FALSE)</f>
        <v>0.28</v>
      </c>
      <c r="G383" s="55" t="str">
        <f>VLOOKUP(Table_for_new_list_price[[#This Row],[ItemCode]],[1]sheet1!$1:$1048576,12,FALSE)</f>
        <v>80</v>
      </c>
      <c r="H383" s="101">
        <f>VLOOKUP(Table_for_new_list_price[[#This Row],[ItemCode]],[1]sheet1!$1:$1048576,8,FALSE)</f>
        <v>21.62</v>
      </c>
      <c r="I383" s="51">
        <f>VLOOKUP(Table_for_new_list_price[[#This Row],[Product Line]],'EDA SHEET'!$C$10:$D$57,2,FALSE)</f>
        <v>0.34699999999999998</v>
      </c>
      <c r="J383" s="53">
        <f t="shared" si="6"/>
        <v>7.5021399999999998</v>
      </c>
      <c r="K383" s="1" t="str">
        <f>VLOOKUP(Table_for_new_list_price[[#This Row],[ItemCode]],[1]sheet1!$1:$1048576,11,FALSE)</f>
        <v>China</v>
      </c>
    </row>
    <row r="384" spans="1:11" hidden="1" x14ac:dyDescent="0.3">
      <c r="A384" t="s">
        <v>930</v>
      </c>
      <c r="B384" t="str">
        <f>VLOOKUP(Table_for_new_list_price[[#This Row],[ItemCode]],[1]sheet1!$1:$1048576,4,FALSE)</f>
        <v>AB PEX F1960 X MNPT BALL VALVE</v>
      </c>
      <c r="C384" t="str">
        <f>VLOOKUP(Table_for_new_list_price[[#This Row],[ItemCode]],[1]sheet1!$1:$1048576,5,FALSE)</f>
        <v>670779710150</v>
      </c>
      <c r="D384" t="str">
        <f>VLOOKUP(Table_for_new_list_price[[#This Row],[ItemCode]],[1]sheet1!$1:$1048576,6,FALSE)</f>
        <v>ABP2</v>
      </c>
      <c r="E384" s="54" t="str">
        <f>VLOOKUP(Table_for_new_list_price[[#This Row],[ItemCode]],[1]sheet1!$1:$1048576,7,FALSE)</f>
        <v>BRASS AB</v>
      </c>
      <c r="F384" s="54" t="str">
        <f>VLOOKUP(Table_for_new_list_price[[#This Row],[ItemCode]],[1]sheet1!$1:$1048576,13,FALSE)</f>
        <v>0.42</v>
      </c>
      <c r="G384" s="55" t="str">
        <f>VLOOKUP(Table_for_new_list_price[[#This Row],[ItemCode]],[1]sheet1!$1:$1048576,12,FALSE)</f>
        <v>60</v>
      </c>
      <c r="H384" s="101">
        <f>VLOOKUP(Table_for_new_list_price[[#This Row],[ItemCode]],[1]sheet1!$1:$1048576,8,FALSE)</f>
        <v>35.97</v>
      </c>
      <c r="I384" s="51">
        <f>VLOOKUP(Table_for_new_list_price[[#This Row],[Product Line]],'EDA SHEET'!$C$10:$D$57,2,FALSE)</f>
        <v>0.34699999999999998</v>
      </c>
      <c r="J384" s="53">
        <f t="shared" si="6"/>
        <v>12.481589999999999</v>
      </c>
      <c r="K384" s="1" t="str">
        <f>VLOOKUP(Table_for_new_list_price[[#This Row],[ItemCode]],[1]sheet1!$1:$1048576,11,FALSE)</f>
        <v>China</v>
      </c>
    </row>
    <row r="385" spans="1:11" hidden="1" x14ac:dyDescent="0.3">
      <c r="A385" t="s">
        <v>931</v>
      </c>
      <c r="B385" t="str">
        <f>VLOOKUP(Table_for_new_list_price[[#This Row],[ItemCode]],[1]sheet1!$1:$1048576,4,FALSE)</f>
        <v>AB PEX F1960 x ANSI Flange</v>
      </c>
      <c r="C385" t="str">
        <f>VLOOKUP(Table_for_new_list_price[[#This Row],[ItemCode]],[1]sheet1!$1:$1048576,5,FALSE)</f>
        <v>670779711591</v>
      </c>
      <c r="D385" t="str">
        <f>VLOOKUP(Table_for_new_list_price[[#This Row],[ItemCode]],[1]sheet1!$1:$1048576,6,FALSE)</f>
        <v>ABP2</v>
      </c>
      <c r="E385" s="54" t="str">
        <f>VLOOKUP(Table_for_new_list_price[[#This Row],[ItemCode]],[1]sheet1!$1:$1048576,7,FALSE)</f>
        <v>BRASS AB</v>
      </c>
      <c r="F385" s="54" t="str">
        <f>VLOOKUP(Table_for_new_list_price[[#This Row],[ItemCode]],[1]sheet1!$1:$1048576,13,FALSE)</f>
        <v>11.84</v>
      </c>
      <c r="G385" s="55" t="str">
        <f>VLOOKUP(Table_for_new_list_price[[#This Row],[ItemCode]],[1]sheet1!$1:$1048576,12,FALSE)</f>
        <v>3</v>
      </c>
      <c r="H385" s="101">
        <f>VLOOKUP(Table_for_new_list_price[[#This Row],[ItemCode]],[1]sheet1!$1:$1048576,8,FALSE)</f>
        <v>733.41</v>
      </c>
      <c r="I385" s="51">
        <f>VLOOKUP(Table_for_new_list_price[[#This Row],[Product Line]],'EDA SHEET'!$C$10:$D$57,2,FALSE)</f>
        <v>0.34699999999999998</v>
      </c>
      <c r="J385" s="53">
        <f t="shared" si="6"/>
        <v>254.49326999999997</v>
      </c>
      <c r="K385" s="1" t="str">
        <f>VLOOKUP(Table_for_new_list_price[[#This Row],[ItemCode]],[1]sheet1!$1:$1048576,11,FALSE)</f>
        <v>China</v>
      </c>
    </row>
    <row r="386" spans="1:11" hidden="1" x14ac:dyDescent="0.3">
      <c r="A386" t="s">
        <v>932</v>
      </c>
      <c r="B386" t="str">
        <f>VLOOKUP(Table_for_new_list_price[[#This Row],[ItemCode]],[1]sheet1!$1:$1048576,4,FALSE)</f>
        <v>AB PEX F1960 x ANSI Flange</v>
      </c>
      <c r="C386" t="str">
        <f>VLOOKUP(Table_for_new_list_price[[#This Row],[ItemCode]],[1]sheet1!$1:$1048576,5,FALSE)</f>
        <v>670779711607</v>
      </c>
      <c r="D386" t="str">
        <f>VLOOKUP(Table_for_new_list_price[[#This Row],[ItemCode]],[1]sheet1!$1:$1048576,6,FALSE)</f>
        <v>ABP2</v>
      </c>
      <c r="E386" s="54" t="str">
        <f>VLOOKUP(Table_for_new_list_price[[#This Row],[ItemCode]],[1]sheet1!$1:$1048576,7,FALSE)</f>
        <v>BRASS AB</v>
      </c>
      <c r="F386" s="54" t="str">
        <f>VLOOKUP(Table_for_new_list_price[[#This Row],[ItemCode]],[1]sheet1!$1:$1048576,13,FALSE)</f>
        <v>16.08</v>
      </c>
      <c r="G386" s="55" t="str">
        <f>VLOOKUP(Table_for_new_list_price[[#This Row],[ItemCode]],[1]sheet1!$1:$1048576,12,FALSE)</f>
        <v>3</v>
      </c>
      <c r="H386" s="101">
        <f>VLOOKUP(Table_for_new_list_price[[#This Row],[ItemCode]],[1]sheet1!$1:$1048576,8,FALSE)</f>
        <v>1070.5999999999999</v>
      </c>
      <c r="I386" s="51">
        <f>VLOOKUP(Table_for_new_list_price[[#This Row],[Product Line]],'EDA SHEET'!$C$10:$D$57,2,FALSE)</f>
        <v>0.34699999999999998</v>
      </c>
      <c r="J386" s="53">
        <f t="shared" si="6"/>
        <v>371.49819999999994</v>
      </c>
      <c r="K386" s="1" t="str">
        <f>VLOOKUP(Table_for_new_list_price[[#This Row],[ItemCode]],[1]sheet1!$1:$1048576,11,FALSE)</f>
        <v>China</v>
      </c>
    </row>
    <row r="387" spans="1:11" hidden="1" x14ac:dyDescent="0.3">
      <c r="A387" t="s">
        <v>1289</v>
      </c>
      <c r="B387" t="str">
        <f>VLOOKUP(Table_for_new_list_price[[#This Row],[ItemCode]],[1]sheet1!$1:$1048576,4,FALSE)</f>
        <v>AB PEX EVERLOC+ X PRESS BV</v>
      </c>
      <c r="C387" t="str">
        <f>VLOOKUP(Table_for_new_list_price[[#This Row],[ItemCode]],[1]sheet1!$1:$1048576,5,FALSE)</f>
        <v>670779721361</v>
      </c>
      <c r="D387" t="str">
        <f>VLOOKUP(Table_for_new_list_price[[#This Row],[ItemCode]],[1]sheet1!$1:$1048576,6,FALSE)</f>
        <v>ABPE</v>
      </c>
      <c r="E387" s="54" t="str">
        <f>VLOOKUP(Table_for_new_list_price[[#This Row],[ItemCode]],[1]sheet1!$1:$1048576,7,FALSE)</f>
        <v>BRASS AB DZR</v>
      </c>
      <c r="F387" s="54" t="str">
        <f>VLOOKUP(Table_for_new_list_price[[#This Row],[ItemCode]],[1]sheet1!$1:$1048576,13,FALSE)</f>
        <v>0.800</v>
      </c>
      <c r="G387" s="55" t="str">
        <f>VLOOKUP(Table_for_new_list_price[[#This Row],[ItemCode]],[1]sheet1!$1:$1048576,12,FALSE)</f>
        <v>45</v>
      </c>
      <c r="H387" s="101">
        <f>VLOOKUP(Table_for_new_list_price[[#This Row],[ItemCode]],[1]sheet1!$1:$1048576,8,FALSE)</f>
        <v>69.489999999999995</v>
      </c>
      <c r="I387" s="51">
        <f>VLOOKUP(Table_for_new_list_price[[#This Row],[Product Line]],'EDA SHEET'!$C$10:$D$57,2,FALSE)</f>
        <v>0.34699999999999998</v>
      </c>
      <c r="J387" s="53">
        <f t="shared" si="6"/>
        <v>24.113029999999995</v>
      </c>
      <c r="K387" s="1" t="str">
        <f>VLOOKUP(Table_for_new_list_price[[#This Row],[ItemCode]],[1]sheet1!$1:$1048576,11,FALSE)</f>
        <v>China</v>
      </c>
    </row>
    <row r="388" spans="1:11" hidden="1" x14ac:dyDescent="0.3">
      <c r="A388" t="s">
        <v>1291</v>
      </c>
      <c r="B388" t="str">
        <f>VLOOKUP(Table_for_new_list_price[[#This Row],[ItemCode]],[1]sheet1!$1:$1048576,4,FALSE)</f>
        <v>AB PEX EVERLOC+ X PRESS BV</v>
      </c>
      <c r="C388" t="str">
        <f>VLOOKUP(Table_for_new_list_price[[#This Row],[ItemCode]],[1]sheet1!$1:$1048576,5,FALSE)</f>
        <v>670779721347</v>
      </c>
      <c r="D388" t="str">
        <f>VLOOKUP(Table_for_new_list_price[[#This Row],[ItemCode]],[1]sheet1!$1:$1048576,6,FALSE)</f>
        <v>ABPE</v>
      </c>
      <c r="E388" s="54" t="str">
        <f>VLOOKUP(Table_for_new_list_price[[#This Row],[ItemCode]],[1]sheet1!$1:$1048576,7,FALSE)</f>
        <v>BRASS AB DZR</v>
      </c>
      <c r="F388" s="54" t="str">
        <f>VLOOKUP(Table_for_new_list_price[[#This Row],[ItemCode]],[1]sheet1!$1:$1048576,13,FALSE)</f>
        <v>0.300</v>
      </c>
      <c r="G388" s="55" t="str">
        <f>VLOOKUP(Table_for_new_list_price[[#This Row],[ItemCode]],[1]sheet1!$1:$1048576,12,FALSE)</f>
        <v>80</v>
      </c>
      <c r="H388" s="101">
        <f>VLOOKUP(Table_for_new_list_price[[#This Row],[ItemCode]],[1]sheet1!$1:$1048576,8,FALSE)</f>
        <v>25.54</v>
      </c>
      <c r="I388" s="51">
        <f>VLOOKUP(Table_for_new_list_price[[#This Row],[Product Line]],'EDA SHEET'!$C$10:$D$57,2,FALSE)</f>
        <v>0.34699999999999998</v>
      </c>
      <c r="J388" s="53">
        <f t="shared" si="6"/>
        <v>8.8623799999999999</v>
      </c>
      <c r="K388" s="1" t="str">
        <f>VLOOKUP(Table_for_new_list_price[[#This Row],[ItemCode]],[1]sheet1!$1:$1048576,11,FALSE)</f>
        <v>China</v>
      </c>
    </row>
    <row r="389" spans="1:11" hidden="1" x14ac:dyDescent="0.3">
      <c r="A389" t="s">
        <v>1292</v>
      </c>
      <c r="B389" t="str">
        <f>VLOOKUP(Table_for_new_list_price[[#This Row],[ItemCode]],[1]sheet1!$1:$1048576,4,FALSE)</f>
        <v>AB PEX EVERLOC+ X PRESS BV</v>
      </c>
      <c r="C389" t="str">
        <f>VLOOKUP(Table_for_new_list_price[[#This Row],[ItemCode]],[1]sheet1!$1:$1048576,5,FALSE)</f>
        <v>670779721354</v>
      </c>
      <c r="D389" t="str">
        <f>VLOOKUP(Table_for_new_list_price[[#This Row],[ItemCode]],[1]sheet1!$1:$1048576,6,FALSE)</f>
        <v>ABPE</v>
      </c>
      <c r="E389" s="54" t="str">
        <f>VLOOKUP(Table_for_new_list_price[[#This Row],[ItemCode]],[1]sheet1!$1:$1048576,7,FALSE)</f>
        <v>BRASS AB DZR</v>
      </c>
      <c r="F389" s="54" t="str">
        <f>VLOOKUP(Table_for_new_list_price[[#This Row],[ItemCode]],[1]sheet1!$1:$1048576,13,FALSE)</f>
        <v>0.540</v>
      </c>
      <c r="G389" s="55" t="str">
        <f>VLOOKUP(Table_for_new_list_price[[#This Row],[ItemCode]],[1]sheet1!$1:$1048576,12,FALSE)</f>
        <v>60</v>
      </c>
      <c r="H389" s="101">
        <f>VLOOKUP(Table_for_new_list_price[[#This Row],[ItemCode]],[1]sheet1!$1:$1048576,8,FALSE)</f>
        <v>45.64</v>
      </c>
      <c r="I389" s="51">
        <f>VLOOKUP(Table_for_new_list_price[[#This Row],[Product Line]],'EDA SHEET'!$C$10:$D$57,2,FALSE)</f>
        <v>0.34699999999999998</v>
      </c>
      <c r="J389" s="53">
        <f t="shared" si="6"/>
        <v>15.837079999999998</v>
      </c>
      <c r="K389" s="1" t="str">
        <f>VLOOKUP(Table_for_new_list_price[[#This Row],[ItemCode]],[1]sheet1!$1:$1048576,11,FALSE)</f>
        <v>China</v>
      </c>
    </row>
    <row r="390" spans="1:11" hidden="1" x14ac:dyDescent="0.3">
      <c r="A390" t="s">
        <v>1297</v>
      </c>
      <c r="B390" t="str">
        <f>VLOOKUP(Table_for_new_list_price[[#This Row],[ItemCode]],[1]sheet1!$1:$1048576,4,FALSE)</f>
        <v>AB PEX EVERLOC+ X PRESS WH BV</v>
      </c>
      <c r="C390" t="str">
        <f>VLOOKUP(Table_for_new_list_price[[#This Row],[ItemCode]],[1]sheet1!$1:$1048576,5,FALSE)</f>
        <v>670779721392</v>
      </c>
      <c r="D390" t="str">
        <f>VLOOKUP(Table_for_new_list_price[[#This Row],[ItemCode]],[1]sheet1!$1:$1048576,6,FALSE)</f>
        <v>ABPE</v>
      </c>
      <c r="E390" s="54" t="str">
        <f>VLOOKUP(Table_for_new_list_price[[#This Row],[ItemCode]],[1]sheet1!$1:$1048576,7,FALSE)</f>
        <v>BRASS AB DZR</v>
      </c>
      <c r="F390" s="54">
        <f>VLOOKUP(Table_for_new_list_price[[#This Row],[ItemCode]],[1]sheet1!$1:$1048576,13,FALSE)</f>
        <v>0</v>
      </c>
      <c r="G390" s="55" t="str">
        <f>VLOOKUP(Table_for_new_list_price[[#This Row],[ItemCode]],[1]sheet1!$1:$1048576,12,FALSE)</f>
        <v>45</v>
      </c>
      <c r="H390" s="101">
        <f>VLOOKUP(Table_for_new_list_price[[#This Row],[ItemCode]],[1]sheet1!$1:$1048576,8,FALSE)</f>
        <v>69.489999999999995</v>
      </c>
      <c r="I390" s="51">
        <f>VLOOKUP(Table_for_new_list_price[[#This Row],[Product Line]],'EDA SHEET'!$C$10:$D$57,2,FALSE)</f>
        <v>0.34699999999999998</v>
      </c>
      <c r="J390" s="53">
        <f t="shared" si="6"/>
        <v>24.113029999999995</v>
      </c>
      <c r="K390" s="1" t="str">
        <f>VLOOKUP(Table_for_new_list_price[[#This Row],[ItemCode]],[1]sheet1!$1:$1048576,11,FALSE)</f>
        <v>China</v>
      </c>
    </row>
    <row r="391" spans="1:11" hidden="1" x14ac:dyDescent="0.3">
      <c r="A391" t="s">
        <v>1298</v>
      </c>
      <c r="B391" t="str">
        <f>VLOOKUP(Table_for_new_list_price[[#This Row],[ItemCode]],[1]sheet1!$1:$1048576,4,FALSE)</f>
        <v>AB PEX EVERLOC+ X PRESS WH BV</v>
      </c>
      <c r="C391" t="str">
        <f>VLOOKUP(Table_for_new_list_price[[#This Row],[ItemCode]],[1]sheet1!$1:$1048576,5,FALSE)</f>
        <v>670779721378</v>
      </c>
      <c r="D391" t="str">
        <f>VLOOKUP(Table_for_new_list_price[[#This Row],[ItemCode]],[1]sheet1!$1:$1048576,6,FALSE)</f>
        <v>ABPE</v>
      </c>
      <c r="E391" s="54" t="str">
        <f>VLOOKUP(Table_for_new_list_price[[#This Row],[ItemCode]],[1]sheet1!$1:$1048576,7,FALSE)</f>
        <v>BRASS AB DZR</v>
      </c>
      <c r="F391" s="54">
        <f>VLOOKUP(Table_for_new_list_price[[#This Row],[ItemCode]],[1]sheet1!$1:$1048576,13,FALSE)</f>
        <v>0</v>
      </c>
      <c r="G391" s="55" t="str">
        <f>VLOOKUP(Table_for_new_list_price[[#This Row],[ItemCode]],[1]sheet1!$1:$1048576,12,FALSE)</f>
        <v>80</v>
      </c>
      <c r="H391" s="101">
        <f>VLOOKUP(Table_for_new_list_price[[#This Row],[ItemCode]],[1]sheet1!$1:$1048576,8,FALSE)</f>
        <v>25.54</v>
      </c>
      <c r="I391" s="51">
        <f>VLOOKUP(Table_for_new_list_price[[#This Row],[Product Line]],'EDA SHEET'!$C$10:$D$57,2,FALSE)</f>
        <v>0.34699999999999998</v>
      </c>
      <c r="J391" s="53">
        <f t="shared" si="6"/>
        <v>8.8623799999999999</v>
      </c>
      <c r="K391" s="1" t="str">
        <f>VLOOKUP(Table_for_new_list_price[[#This Row],[ItemCode]],[1]sheet1!$1:$1048576,11,FALSE)</f>
        <v>China</v>
      </c>
    </row>
    <row r="392" spans="1:11" hidden="1" x14ac:dyDescent="0.3">
      <c r="A392" t="s">
        <v>1299</v>
      </c>
      <c r="B392" t="str">
        <f>VLOOKUP(Table_for_new_list_price[[#This Row],[ItemCode]],[1]sheet1!$1:$1048576,4,FALSE)</f>
        <v>AB PEX EVERLOC+ X PRESS WH BV</v>
      </c>
      <c r="C392" t="str">
        <f>VLOOKUP(Table_for_new_list_price[[#This Row],[ItemCode]],[1]sheet1!$1:$1048576,5,FALSE)</f>
        <v>670779721385</v>
      </c>
      <c r="D392" t="str">
        <f>VLOOKUP(Table_for_new_list_price[[#This Row],[ItemCode]],[1]sheet1!$1:$1048576,6,FALSE)</f>
        <v>ABPE</v>
      </c>
      <c r="E392" s="54" t="str">
        <f>VLOOKUP(Table_for_new_list_price[[#This Row],[ItemCode]],[1]sheet1!$1:$1048576,7,FALSE)</f>
        <v>BRASS AB DZR</v>
      </c>
      <c r="F392" s="54">
        <f>VLOOKUP(Table_for_new_list_price[[#This Row],[ItemCode]],[1]sheet1!$1:$1048576,13,FALSE)</f>
        <v>0</v>
      </c>
      <c r="G392" s="55" t="str">
        <f>VLOOKUP(Table_for_new_list_price[[#This Row],[ItemCode]],[1]sheet1!$1:$1048576,12,FALSE)</f>
        <v>60</v>
      </c>
      <c r="H392" s="101">
        <f>VLOOKUP(Table_for_new_list_price[[#This Row],[ItemCode]],[1]sheet1!$1:$1048576,8,FALSE)</f>
        <v>45.64</v>
      </c>
      <c r="I392" s="51">
        <f>VLOOKUP(Table_for_new_list_price[[#This Row],[Product Line]],'EDA SHEET'!$C$10:$D$57,2,FALSE)</f>
        <v>0.34699999999999998</v>
      </c>
      <c r="J392" s="53">
        <f t="shared" si="6"/>
        <v>15.837079999999998</v>
      </c>
      <c r="K392" s="1" t="str">
        <f>VLOOKUP(Table_for_new_list_price[[#This Row],[ItemCode]],[1]sheet1!$1:$1048576,11,FALSE)</f>
        <v>China</v>
      </c>
    </row>
    <row r="393" spans="1:11" hidden="1" x14ac:dyDescent="0.3">
      <c r="A393" t="s">
        <v>1300</v>
      </c>
      <c r="B393" t="str">
        <f>VLOOKUP(Table_for_new_list_price[[#This Row],[ItemCode]],[1]sheet1!$1:$1048576,4,FALSE)</f>
        <v>AB PEX EVERLOC+ BALL VLV 1</v>
      </c>
      <c r="C393" t="str">
        <f>VLOOKUP(Table_for_new_list_price[[#This Row],[ItemCode]],[1]sheet1!$1:$1048576,5,FALSE)</f>
        <v>670779718125</v>
      </c>
      <c r="D393" t="str">
        <f>VLOOKUP(Table_for_new_list_price[[#This Row],[ItemCode]],[1]sheet1!$1:$1048576,6,FALSE)</f>
        <v>ABPE</v>
      </c>
      <c r="E393" s="54" t="str">
        <f>VLOOKUP(Table_for_new_list_price[[#This Row],[ItemCode]],[1]sheet1!$1:$1048576,7,FALSE)</f>
        <v>BRASS AB</v>
      </c>
      <c r="F393" s="54" t="str">
        <f>VLOOKUP(Table_for_new_list_price[[#This Row],[ItemCode]],[1]sheet1!$1:$1048576,13,FALSE)</f>
        <v>.870</v>
      </c>
      <c r="G393" s="55" t="str">
        <f>VLOOKUP(Table_for_new_list_price[[#This Row],[ItemCode]],[1]sheet1!$1:$1048576,12,FALSE)</f>
        <v>45</v>
      </c>
      <c r="H393" s="101">
        <f>VLOOKUP(Table_for_new_list_price[[#This Row],[ItemCode]],[1]sheet1!$1:$1048576,8,FALSE)</f>
        <v>66.790000000000006</v>
      </c>
      <c r="I393" s="51">
        <f>VLOOKUP(Table_for_new_list_price[[#This Row],[Product Line]],'EDA SHEET'!$C$10:$D$57,2,FALSE)</f>
        <v>0.34699999999999998</v>
      </c>
      <c r="J393" s="53">
        <f t="shared" si="6"/>
        <v>23.176130000000001</v>
      </c>
      <c r="K393" s="1" t="str">
        <f>VLOOKUP(Table_for_new_list_price[[#This Row],[ItemCode]],[1]sheet1!$1:$1048576,11,FALSE)</f>
        <v>China</v>
      </c>
    </row>
    <row r="394" spans="1:11" hidden="1" x14ac:dyDescent="0.3">
      <c r="A394" t="s">
        <v>1301</v>
      </c>
      <c r="B394" t="str">
        <f>VLOOKUP(Table_for_new_list_price[[#This Row],[ItemCode]],[1]sheet1!$1:$1048576,4,FALSE)</f>
        <v>AB PEX EVERLOC+ BALL VLV 1-1/2</v>
      </c>
      <c r="C394" t="str">
        <f>VLOOKUP(Table_for_new_list_price[[#This Row],[ItemCode]],[1]sheet1!$1:$1048576,5,FALSE)</f>
        <v>670779718149</v>
      </c>
      <c r="D394" t="str">
        <f>VLOOKUP(Table_for_new_list_price[[#This Row],[ItemCode]],[1]sheet1!$1:$1048576,6,FALSE)</f>
        <v>ABPE</v>
      </c>
      <c r="E394" s="54" t="str">
        <f>VLOOKUP(Table_for_new_list_price[[#This Row],[ItemCode]],[1]sheet1!$1:$1048576,7,FALSE)</f>
        <v>BRASS AB</v>
      </c>
      <c r="F394" s="54" t="str">
        <f>VLOOKUP(Table_for_new_list_price[[#This Row],[ItemCode]],[1]sheet1!$1:$1048576,13,FALSE)</f>
        <v>1.83</v>
      </c>
      <c r="G394" s="55" t="str">
        <f>VLOOKUP(Table_for_new_list_price[[#This Row],[ItemCode]],[1]sheet1!$1:$1048576,12,FALSE)</f>
        <v>20</v>
      </c>
      <c r="H394" s="101">
        <f>VLOOKUP(Table_for_new_list_price[[#This Row],[ItemCode]],[1]sheet1!$1:$1048576,8,FALSE)</f>
        <v>159.76</v>
      </c>
      <c r="I394" s="51">
        <f>VLOOKUP(Table_for_new_list_price[[#This Row],[Product Line]],'EDA SHEET'!$C$10:$D$57,2,FALSE)</f>
        <v>0.34699999999999998</v>
      </c>
      <c r="J394" s="53">
        <f t="shared" si="6"/>
        <v>55.436719999999994</v>
      </c>
      <c r="K394" s="1" t="str">
        <f>VLOOKUP(Table_for_new_list_price[[#This Row],[ItemCode]],[1]sheet1!$1:$1048576,11,FALSE)</f>
        <v>China</v>
      </c>
    </row>
    <row r="395" spans="1:11" hidden="1" x14ac:dyDescent="0.3">
      <c r="A395" t="s">
        <v>1302</v>
      </c>
      <c r="B395" t="str">
        <f>VLOOKUP(Table_for_new_list_price[[#This Row],[ItemCode]],[1]sheet1!$1:$1048576,4,FALSE)</f>
        <v>AB PEX EVERLOC+ BALL VLV 1-1/4</v>
      </c>
      <c r="C395" t="str">
        <f>VLOOKUP(Table_for_new_list_price[[#This Row],[ItemCode]],[1]sheet1!$1:$1048576,5,FALSE)</f>
        <v>670779718132</v>
      </c>
      <c r="D395" t="str">
        <f>VLOOKUP(Table_for_new_list_price[[#This Row],[ItemCode]],[1]sheet1!$1:$1048576,6,FALSE)</f>
        <v>ABPE</v>
      </c>
      <c r="E395" s="54" t="str">
        <f>VLOOKUP(Table_for_new_list_price[[#This Row],[ItemCode]],[1]sheet1!$1:$1048576,7,FALSE)</f>
        <v>BRASS AB</v>
      </c>
      <c r="F395" s="54" t="str">
        <f>VLOOKUP(Table_for_new_list_price[[#This Row],[ItemCode]],[1]sheet1!$1:$1048576,13,FALSE)</f>
        <v>1.30</v>
      </c>
      <c r="G395" s="55" t="str">
        <f>VLOOKUP(Table_for_new_list_price[[#This Row],[ItemCode]],[1]sheet1!$1:$1048576,12,FALSE)</f>
        <v>30</v>
      </c>
      <c r="H395" s="101">
        <f>VLOOKUP(Table_for_new_list_price[[#This Row],[ItemCode]],[1]sheet1!$1:$1048576,8,FALSE)</f>
        <v>107.39</v>
      </c>
      <c r="I395" s="51">
        <f>VLOOKUP(Table_for_new_list_price[[#This Row],[Product Line]],'EDA SHEET'!$C$10:$D$57,2,FALSE)</f>
        <v>0.34699999999999998</v>
      </c>
      <c r="J395" s="53">
        <f t="shared" si="6"/>
        <v>37.264330000000001</v>
      </c>
      <c r="K395" s="1" t="str">
        <f>VLOOKUP(Table_for_new_list_price[[#This Row],[ItemCode]],[1]sheet1!$1:$1048576,11,FALSE)</f>
        <v>China</v>
      </c>
    </row>
    <row r="396" spans="1:11" hidden="1" x14ac:dyDescent="0.3">
      <c r="A396" t="s">
        <v>1303</v>
      </c>
      <c r="B396" t="str">
        <f>VLOOKUP(Table_for_new_list_price[[#This Row],[ItemCode]],[1]sheet1!$1:$1048576,4,FALSE)</f>
        <v>AB PEX EVERLOC+ BALL VLV 1/2</v>
      </c>
      <c r="C396" t="str">
        <f>VLOOKUP(Table_for_new_list_price[[#This Row],[ItemCode]],[1]sheet1!$1:$1048576,5,FALSE)</f>
        <v>670779718101</v>
      </c>
      <c r="D396" t="str">
        <f>VLOOKUP(Table_for_new_list_price[[#This Row],[ItemCode]],[1]sheet1!$1:$1048576,6,FALSE)</f>
        <v>ABPE</v>
      </c>
      <c r="E396" s="54" t="str">
        <f>VLOOKUP(Table_for_new_list_price[[#This Row],[ItemCode]],[1]sheet1!$1:$1048576,7,FALSE)</f>
        <v>BRASS AB</v>
      </c>
      <c r="F396" s="54" t="str">
        <f>VLOOKUP(Table_for_new_list_price[[#This Row],[ItemCode]],[1]sheet1!$1:$1048576,13,FALSE)</f>
        <v>0.302</v>
      </c>
      <c r="G396" s="55" t="str">
        <f>VLOOKUP(Table_for_new_list_price[[#This Row],[ItemCode]],[1]sheet1!$1:$1048576,12,FALSE)</f>
        <v>80</v>
      </c>
      <c r="H396" s="101">
        <f>VLOOKUP(Table_for_new_list_price[[#This Row],[ItemCode]],[1]sheet1!$1:$1048576,8,FALSE)</f>
        <v>23.85</v>
      </c>
      <c r="I396" s="51">
        <f>VLOOKUP(Table_for_new_list_price[[#This Row],[Product Line]],'EDA SHEET'!$C$10:$D$57,2,FALSE)</f>
        <v>0.34699999999999998</v>
      </c>
      <c r="J396" s="53">
        <f t="shared" si="6"/>
        <v>8.2759499999999999</v>
      </c>
      <c r="K396" s="1" t="str">
        <f>VLOOKUP(Table_for_new_list_price[[#This Row],[ItemCode]],[1]sheet1!$1:$1048576,11,FALSE)</f>
        <v>China</v>
      </c>
    </row>
    <row r="397" spans="1:11" hidden="1" x14ac:dyDescent="0.3">
      <c r="A397" t="s">
        <v>1304</v>
      </c>
      <c r="B397" t="str">
        <f>VLOOKUP(Table_for_new_list_price[[#This Row],[ItemCode]],[1]sheet1!$1:$1048576,4,FALSE)</f>
        <v>AB PEX EVERLOC+ BALL VLV 2</v>
      </c>
      <c r="C397" t="str">
        <f>VLOOKUP(Table_for_new_list_price[[#This Row],[ItemCode]],[1]sheet1!$1:$1048576,5,FALSE)</f>
        <v>670779718156</v>
      </c>
      <c r="D397" t="str">
        <f>VLOOKUP(Table_for_new_list_price[[#This Row],[ItemCode]],[1]sheet1!$1:$1048576,6,FALSE)</f>
        <v>ABPE</v>
      </c>
      <c r="E397" s="54" t="str">
        <f>VLOOKUP(Table_for_new_list_price[[#This Row],[ItemCode]],[1]sheet1!$1:$1048576,7,FALSE)</f>
        <v>BRASS AB</v>
      </c>
      <c r="F397" s="54" t="str">
        <f>VLOOKUP(Table_for_new_list_price[[#This Row],[ItemCode]],[1]sheet1!$1:$1048576,13,FALSE)</f>
        <v>3.29</v>
      </c>
      <c r="G397" s="55" t="str">
        <f>VLOOKUP(Table_for_new_list_price[[#This Row],[ItemCode]],[1]sheet1!$1:$1048576,12,FALSE)</f>
        <v>15</v>
      </c>
      <c r="H397" s="101">
        <f>VLOOKUP(Table_for_new_list_price[[#This Row],[ItemCode]],[1]sheet1!$1:$1048576,8,FALSE)</f>
        <v>280.98</v>
      </c>
      <c r="I397" s="51">
        <f>VLOOKUP(Table_for_new_list_price[[#This Row],[Product Line]],'EDA SHEET'!$C$10:$D$57,2,FALSE)</f>
        <v>0.34699999999999998</v>
      </c>
      <c r="J397" s="53">
        <f t="shared" si="6"/>
        <v>97.500060000000005</v>
      </c>
      <c r="K397" s="1" t="str">
        <f>VLOOKUP(Table_for_new_list_price[[#This Row],[ItemCode]],[1]sheet1!$1:$1048576,11,FALSE)</f>
        <v>China</v>
      </c>
    </row>
    <row r="398" spans="1:11" hidden="1" x14ac:dyDescent="0.3">
      <c r="A398" t="s">
        <v>1305</v>
      </c>
      <c r="B398" t="str">
        <f>VLOOKUP(Table_for_new_list_price[[#This Row],[ItemCode]],[1]sheet1!$1:$1048576,4,FALSE)</f>
        <v>AB PEX EVERLOC+ BALL VLV 3/4</v>
      </c>
      <c r="C398" t="str">
        <f>VLOOKUP(Table_for_new_list_price[[#This Row],[ItemCode]],[1]sheet1!$1:$1048576,5,FALSE)</f>
        <v>670779718118</v>
      </c>
      <c r="D398" t="str">
        <f>VLOOKUP(Table_for_new_list_price[[#This Row],[ItemCode]],[1]sheet1!$1:$1048576,6,FALSE)</f>
        <v>ABPE</v>
      </c>
      <c r="E398" s="54" t="str">
        <f>VLOOKUP(Table_for_new_list_price[[#This Row],[ItemCode]],[1]sheet1!$1:$1048576,7,FALSE)</f>
        <v>BRASS AB</v>
      </c>
      <c r="F398" s="54" t="str">
        <f>VLOOKUP(Table_for_new_list_price[[#This Row],[ItemCode]],[1]sheet1!$1:$1048576,13,FALSE)</f>
        <v>0.556</v>
      </c>
      <c r="G398" s="55" t="str">
        <f>VLOOKUP(Table_for_new_list_price[[#This Row],[ItemCode]],[1]sheet1!$1:$1048576,12,FALSE)</f>
        <v>60</v>
      </c>
      <c r="H398" s="101">
        <f>VLOOKUP(Table_for_new_list_price[[#This Row],[ItemCode]],[1]sheet1!$1:$1048576,8,FALSE)</f>
        <v>43.66</v>
      </c>
      <c r="I398" s="51">
        <f>VLOOKUP(Table_for_new_list_price[[#This Row],[Product Line]],'EDA SHEET'!$C$10:$D$57,2,FALSE)</f>
        <v>0.34699999999999998</v>
      </c>
      <c r="J398" s="53">
        <f t="shared" si="6"/>
        <v>15.150019999999998</v>
      </c>
      <c r="K398" s="1" t="str">
        <f>VLOOKUP(Table_for_new_list_price[[#This Row],[ItemCode]],[1]sheet1!$1:$1048576,11,FALSE)</f>
        <v>China</v>
      </c>
    </row>
    <row r="399" spans="1:11" hidden="1" x14ac:dyDescent="0.3">
      <c r="A399" t="s">
        <v>1314</v>
      </c>
      <c r="B399" t="str">
        <f>VLOOKUP(Table_for_new_list_price[[#This Row],[ItemCode]],[1]sheet1!$1:$1048576,4,FALSE)</f>
        <v>AB PEX EVERLOC+ C/W DRAIN BV</v>
      </c>
      <c r="C399" t="str">
        <f>VLOOKUP(Table_for_new_list_price[[#This Row],[ItemCode]],[1]sheet1!$1:$1048576,5,FALSE)</f>
        <v>670779721187</v>
      </c>
      <c r="D399" t="str">
        <f>VLOOKUP(Table_for_new_list_price[[#This Row],[ItemCode]],[1]sheet1!$1:$1048576,6,FALSE)</f>
        <v>ABPE</v>
      </c>
      <c r="E399" s="54" t="str">
        <f>VLOOKUP(Table_for_new_list_price[[#This Row],[ItemCode]],[1]sheet1!$1:$1048576,7,FALSE)</f>
        <v>BRASS AB DZR</v>
      </c>
      <c r="F399" s="54" t="str">
        <f>VLOOKUP(Table_for_new_list_price[[#This Row],[ItemCode]],[1]sheet1!$1:$1048576,13,FALSE)</f>
        <v>0.950</v>
      </c>
      <c r="G399" s="55" t="str">
        <f>VLOOKUP(Table_for_new_list_price[[#This Row],[ItemCode]],[1]sheet1!$1:$1048576,12,FALSE)</f>
        <v>45</v>
      </c>
      <c r="H399" s="101">
        <f>VLOOKUP(Table_for_new_list_price[[#This Row],[ItemCode]],[1]sheet1!$1:$1048576,8,FALSE)</f>
        <v>76.790000000000006</v>
      </c>
      <c r="I399" s="51">
        <f>VLOOKUP(Table_for_new_list_price[[#This Row],[Product Line]],'EDA SHEET'!$C$10:$D$57,2,FALSE)</f>
        <v>0.34699999999999998</v>
      </c>
      <c r="J399" s="53">
        <f t="shared" si="6"/>
        <v>26.646129999999999</v>
      </c>
      <c r="K399" s="1" t="str">
        <f>VLOOKUP(Table_for_new_list_price[[#This Row],[ItemCode]],[1]sheet1!$1:$1048576,11,FALSE)</f>
        <v>China</v>
      </c>
    </row>
    <row r="400" spans="1:11" hidden="1" x14ac:dyDescent="0.3">
      <c r="A400" t="s">
        <v>1315</v>
      </c>
      <c r="B400" t="str">
        <f>VLOOKUP(Table_for_new_list_price[[#This Row],[ItemCode]],[1]sheet1!$1:$1048576,4,FALSE)</f>
        <v>AB PEX EVERLOC+ C/W DRAIN BV</v>
      </c>
      <c r="C400" t="str">
        <f>VLOOKUP(Table_for_new_list_price[[#This Row],[ItemCode]],[1]sheet1!$1:$1048576,5,FALSE)</f>
        <v>670779721163</v>
      </c>
      <c r="D400" t="str">
        <f>VLOOKUP(Table_for_new_list_price[[#This Row],[ItemCode]],[1]sheet1!$1:$1048576,6,FALSE)</f>
        <v>ABPE</v>
      </c>
      <c r="E400" s="54" t="str">
        <f>VLOOKUP(Table_for_new_list_price[[#This Row],[ItemCode]],[1]sheet1!$1:$1048576,7,FALSE)</f>
        <v>BRASS AB DZR</v>
      </c>
      <c r="F400" s="54" t="str">
        <f>VLOOKUP(Table_for_new_list_price[[#This Row],[ItemCode]],[1]sheet1!$1:$1048576,13,FALSE)</f>
        <v>0.363</v>
      </c>
      <c r="G400" s="55" t="str">
        <f>VLOOKUP(Table_for_new_list_price[[#This Row],[ItemCode]],[1]sheet1!$1:$1048576,12,FALSE)</f>
        <v>80</v>
      </c>
      <c r="H400" s="101">
        <f>VLOOKUP(Table_for_new_list_price[[#This Row],[ItemCode]],[1]sheet1!$1:$1048576,8,FALSE)</f>
        <v>27.42</v>
      </c>
      <c r="I400" s="51">
        <f>VLOOKUP(Table_for_new_list_price[[#This Row],[Product Line]],'EDA SHEET'!$C$10:$D$57,2,FALSE)</f>
        <v>0.34699999999999998</v>
      </c>
      <c r="J400" s="53">
        <f t="shared" si="6"/>
        <v>9.5147399999999998</v>
      </c>
      <c r="K400" s="1" t="str">
        <f>VLOOKUP(Table_for_new_list_price[[#This Row],[ItemCode]],[1]sheet1!$1:$1048576,11,FALSE)</f>
        <v>China</v>
      </c>
    </row>
    <row r="401" spans="1:11" hidden="1" x14ac:dyDescent="0.3">
      <c r="A401" t="s">
        <v>1316</v>
      </c>
      <c r="B401" t="str">
        <f>VLOOKUP(Table_for_new_list_price[[#This Row],[ItemCode]],[1]sheet1!$1:$1048576,4,FALSE)</f>
        <v>AB PEX EVERLOC+ C/W DRAIN BV</v>
      </c>
      <c r="C401" t="str">
        <f>VLOOKUP(Table_for_new_list_price[[#This Row],[ItemCode]],[1]sheet1!$1:$1048576,5,FALSE)</f>
        <v>670779721170</v>
      </c>
      <c r="D401" t="str">
        <f>VLOOKUP(Table_for_new_list_price[[#This Row],[ItemCode]],[1]sheet1!$1:$1048576,6,FALSE)</f>
        <v>ABPE</v>
      </c>
      <c r="E401" s="54" t="str">
        <f>VLOOKUP(Table_for_new_list_price[[#This Row],[ItemCode]],[1]sheet1!$1:$1048576,7,FALSE)</f>
        <v>BRASS AB DZR</v>
      </c>
      <c r="F401" s="54" t="str">
        <f>VLOOKUP(Table_for_new_list_price[[#This Row],[ItemCode]],[1]sheet1!$1:$1048576,13,FALSE)</f>
        <v>0.622</v>
      </c>
      <c r="G401" s="55" t="str">
        <f>VLOOKUP(Table_for_new_list_price[[#This Row],[ItemCode]],[1]sheet1!$1:$1048576,12,FALSE)</f>
        <v>60</v>
      </c>
      <c r="H401" s="101">
        <f>VLOOKUP(Table_for_new_list_price[[#This Row],[ItemCode]],[1]sheet1!$1:$1048576,8,FALSE)</f>
        <v>50.18</v>
      </c>
      <c r="I401" s="51">
        <f>VLOOKUP(Table_for_new_list_price[[#This Row],[Product Line]],'EDA SHEET'!$C$10:$D$57,2,FALSE)</f>
        <v>0.34699999999999998</v>
      </c>
      <c r="J401" s="53">
        <f t="shared" si="6"/>
        <v>17.412459999999999</v>
      </c>
      <c r="K401" s="1" t="str">
        <f>VLOOKUP(Table_for_new_list_price[[#This Row],[ItemCode]],[1]sheet1!$1:$1048576,11,FALSE)</f>
        <v>China</v>
      </c>
    </row>
    <row r="402" spans="1:11" hidden="1" x14ac:dyDescent="0.3">
      <c r="A402" t="s">
        <v>1319</v>
      </c>
      <c r="B402" t="str">
        <f>VLOOKUP(Table_for_new_list_price[[#This Row],[ItemCode]],[1]sheet1!$1:$1048576,4,FALSE)</f>
        <v>AB PEX EVERLOC+ C/W DRN WH BV</v>
      </c>
      <c r="C402" t="str">
        <f>VLOOKUP(Table_for_new_list_price[[#This Row],[ItemCode]],[1]sheet1!$1:$1048576,5,FALSE)</f>
        <v>670779721217</v>
      </c>
      <c r="D402" t="str">
        <f>VLOOKUP(Table_for_new_list_price[[#This Row],[ItemCode]],[1]sheet1!$1:$1048576,6,FALSE)</f>
        <v>ABPE</v>
      </c>
      <c r="E402" s="54" t="str">
        <f>VLOOKUP(Table_for_new_list_price[[#This Row],[ItemCode]],[1]sheet1!$1:$1048576,7,FALSE)</f>
        <v>BRASS AB DZR</v>
      </c>
      <c r="F402" s="54">
        <f>VLOOKUP(Table_for_new_list_price[[#This Row],[ItemCode]],[1]sheet1!$1:$1048576,13,FALSE)</f>
        <v>0</v>
      </c>
      <c r="G402" s="55" t="str">
        <f>VLOOKUP(Table_for_new_list_price[[#This Row],[ItemCode]],[1]sheet1!$1:$1048576,12,FALSE)</f>
        <v>45</v>
      </c>
      <c r="H402" s="101">
        <f>VLOOKUP(Table_for_new_list_price[[#This Row],[ItemCode]],[1]sheet1!$1:$1048576,8,FALSE)</f>
        <v>76.790000000000006</v>
      </c>
      <c r="I402" s="51">
        <f>VLOOKUP(Table_for_new_list_price[[#This Row],[Product Line]],'EDA SHEET'!$C$10:$D$57,2,FALSE)</f>
        <v>0.34699999999999998</v>
      </c>
      <c r="J402" s="53">
        <f t="shared" si="6"/>
        <v>26.646129999999999</v>
      </c>
      <c r="K402" s="1" t="str">
        <f>VLOOKUP(Table_for_new_list_price[[#This Row],[ItemCode]],[1]sheet1!$1:$1048576,11,FALSE)</f>
        <v>China</v>
      </c>
    </row>
    <row r="403" spans="1:11" hidden="1" x14ac:dyDescent="0.3">
      <c r="A403" t="s">
        <v>1320</v>
      </c>
      <c r="B403" t="str">
        <f>VLOOKUP(Table_for_new_list_price[[#This Row],[ItemCode]],[1]sheet1!$1:$1048576,4,FALSE)</f>
        <v>AB PEX EVERLOC+ C/W DRN WH BV</v>
      </c>
      <c r="C403" t="str">
        <f>VLOOKUP(Table_for_new_list_price[[#This Row],[ItemCode]],[1]sheet1!$1:$1048576,5,FALSE)</f>
        <v>670779721194</v>
      </c>
      <c r="D403" t="str">
        <f>VLOOKUP(Table_for_new_list_price[[#This Row],[ItemCode]],[1]sheet1!$1:$1048576,6,FALSE)</f>
        <v>ABPE</v>
      </c>
      <c r="E403" s="54" t="str">
        <f>VLOOKUP(Table_for_new_list_price[[#This Row],[ItemCode]],[1]sheet1!$1:$1048576,7,FALSE)</f>
        <v>BRASS AB DZR</v>
      </c>
      <c r="F403" s="54">
        <f>VLOOKUP(Table_for_new_list_price[[#This Row],[ItemCode]],[1]sheet1!$1:$1048576,13,FALSE)</f>
        <v>0</v>
      </c>
      <c r="G403" s="55" t="str">
        <f>VLOOKUP(Table_for_new_list_price[[#This Row],[ItemCode]],[1]sheet1!$1:$1048576,12,FALSE)</f>
        <v>80</v>
      </c>
      <c r="H403" s="101">
        <f>VLOOKUP(Table_for_new_list_price[[#This Row],[ItemCode]],[1]sheet1!$1:$1048576,8,FALSE)</f>
        <v>27.42</v>
      </c>
      <c r="I403" s="51">
        <f>VLOOKUP(Table_for_new_list_price[[#This Row],[Product Line]],'EDA SHEET'!$C$10:$D$57,2,FALSE)</f>
        <v>0.34699999999999998</v>
      </c>
      <c r="J403" s="53">
        <f t="shared" si="6"/>
        <v>9.5147399999999998</v>
      </c>
      <c r="K403" s="1" t="str">
        <f>VLOOKUP(Table_for_new_list_price[[#This Row],[ItemCode]],[1]sheet1!$1:$1048576,11,FALSE)</f>
        <v>China</v>
      </c>
    </row>
    <row r="404" spans="1:11" hidden="1" x14ac:dyDescent="0.3">
      <c r="A404" t="s">
        <v>1321</v>
      </c>
      <c r="B404" t="str">
        <f>VLOOKUP(Table_for_new_list_price[[#This Row],[ItemCode]],[1]sheet1!$1:$1048576,4,FALSE)</f>
        <v>AB PEX EVERLOC+ C/W DRN WH BV</v>
      </c>
      <c r="C404" t="str">
        <f>VLOOKUP(Table_for_new_list_price[[#This Row],[ItemCode]],[1]sheet1!$1:$1048576,5,FALSE)</f>
        <v>670779721200</v>
      </c>
      <c r="D404" t="str">
        <f>VLOOKUP(Table_for_new_list_price[[#This Row],[ItemCode]],[1]sheet1!$1:$1048576,6,FALSE)</f>
        <v>ABPE</v>
      </c>
      <c r="E404" s="54" t="str">
        <f>VLOOKUP(Table_for_new_list_price[[#This Row],[ItemCode]],[1]sheet1!$1:$1048576,7,FALSE)</f>
        <v>BRASS AB DZR</v>
      </c>
      <c r="F404" s="54">
        <f>VLOOKUP(Table_for_new_list_price[[#This Row],[ItemCode]],[1]sheet1!$1:$1048576,13,FALSE)</f>
        <v>0</v>
      </c>
      <c r="G404" s="55" t="str">
        <f>VLOOKUP(Table_for_new_list_price[[#This Row],[ItemCode]],[1]sheet1!$1:$1048576,12,FALSE)</f>
        <v>60</v>
      </c>
      <c r="H404" s="101">
        <f>VLOOKUP(Table_for_new_list_price[[#This Row],[ItemCode]],[1]sheet1!$1:$1048576,8,FALSE)</f>
        <v>50.18</v>
      </c>
      <c r="I404" s="51">
        <f>VLOOKUP(Table_for_new_list_price[[#This Row],[Product Line]],'EDA SHEET'!$C$10:$D$57,2,FALSE)</f>
        <v>0.34699999999999998</v>
      </c>
      <c r="J404" s="53">
        <f t="shared" si="6"/>
        <v>17.412459999999999</v>
      </c>
      <c r="K404" s="1" t="str">
        <f>VLOOKUP(Table_for_new_list_price[[#This Row],[ItemCode]],[1]sheet1!$1:$1048576,11,FALSE)</f>
        <v>China</v>
      </c>
    </row>
    <row r="405" spans="1:11" hidden="1" x14ac:dyDescent="0.3">
      <c r="A405" t="s">
        <v>1322</v>
      </c>
      <c r="B405" t="str">
        <f>VLOOKUP(Table_for_new_list_price[[#This Row],[ItemCode]],[1]sheet1!$1:$1048576,4,FALSE)</f>
        <v>AB PEX EVERLOC+ WING BV 1</v>
      </c>
      <c r="C405" t="str">
        <f>VLOOKUP(Table_for_new_list_price[[#This Row],[ItemCode]],[1]sheet1!$1:$1048576,5,FALSE)</f>
        <v>670779718187</v>
      </c>
      <c r="D405" t="str">
        <f>VLOOKUP(Table_for_new_list_price[[#This Row],[ItemCode]],[1]sheet1!$1:$1048576,6,FALSE)</f>
        <v>ABPE</v>
      </c>
      <c r="E405" s="54" t="str">
        <f>VLOOKUP(Table_for_new_list_price[[#This Row],[ItemCode]],[1]sheet1!$1:$1048576,7,FALSE)</f>
        <v>BRASS AB</v>
      </c>
      <c r="F405" s="54" t="str">
        <f>VLOOKUP(Table_for_new_list_price[[#This Row],[ItemCode]],[1]sheet1!$1:$1048576,13,FALSE)</f>
        <v>0.820</v>
      </c>
      <c r="G405" s="55" t="str">
        <f>VLOOKUP(Table_for_new_list_price[[#This Row],[ItemCode]],[1]sheet1!$1:$1048576,12,FALSE)</f>
        <v>45</v>
      </c>
      <c r="H405" s="101">
        <f>VLOOKUP(Table_for_new_list_price[[#This Row],[ItemCode]],[1]sheet1!$1:$1048576,8,FALSE)</f>
        <v>66.790000000000006</v>
      </c>
      <c r="I405" s="51">
        <f>VLOOKUP(Table_for_new_list_price[[#This Row],[Product Line]],'EDA SHEET'!$C$10:$D$57,2,FALSE)</f>
        <v>0.34699999999999998</v>
      </c>
      <c r="J405" s="53">
        <f t="shared" si="6"/>
        <v>23.176130000000001</v>
      </c>
      <c r="K405" s="1" t="str">
        <f>VLOOKUP(Table_for_new_list_price[[#This Row],[ItemCode]],[1]sheet1!$1:$1048576,11,FALSE)</f>
        <v>China</v>
      </c>
    </row>
    <row r="406" spans="1:11" hidden="1" x14ac:dyDescent="0.3">
      <c r="A406" t="s">
        <v>1323</v>
      </c>
      <c r="B406" t="str">
        <f>VLOOKUP(Table_for_new_list_price[[#This Row],[ItemCode]],[1]sheet1!$1:$1048576,4,FALSE)</f>
        <v>AB PEX EVERLOC+ WING BV 1-1/2</v>
      </c>
      <c r="C406" t="str">
        <f>VLOOKUP(Table_for_new_list_price[[#This Row],[ItemCode]],[1]sheet1!$1:$1048576,5,FALSE)</f>
        <v>670779718200</v>
      </c>
      <c r="D406" t="str">
        <f>VLOOKUP(Table_for_new_list_price[[#This Row],[ItemCode]],[1]sheet1!$1:$1048576,6,FALSE)</f>
        <v>ABPE</v>
      </c>
      <c r="E406" s="54" t="str">
        <f>VLOOKUP(Table_for_new_list_price[[#This Row],[ItemCode]],[1]sheet1!$1:$1048576,7,FALSE)</f>
        <v>BRASS AB</v>
      </c>
      <c r="F406" s="54" t="str">
        <f>VLOOKUP(Table_for_new_list_price[[#This Row],[ItemCode]],[1]sheet1!$1:$1048576,13,FALSE)</f>
        <v>1.82</v>
      </c>
      <c r="G406" s="55">
        <f>VLOOKUP(Table_for_new_list_price[[#This Row],[ItemCode]],[1]sheet1!$1:$1048576,12,FALSE)</f>
        <v>0</v>
      </c>
      <c r="H406" s="101">
        <f>VLOOKUP(Table_for_new_list_price[[#This Row],[ItemCode]],[1]sheet1!$1:$1048576,8,FALSE)</f>
        <v>159.76</v>
      </c>
      <c r="I406" s="51">
        <f>VLOOKUP(Table_for_new_list_price[[#This Row],[Product Line]],'EDA SHEET'!$C$10:$D$57,2,FALSE)</f>
        <v>0.34699999999999998</v>
      </c>
      <c r="J406" s="53">
        <f t="shared" si="6"/>
        <v>55.436719999999994</v>
      </c>
      <c r="K406" s="1" t="str">
        <f>VLOOKUP(Table_for_new_list_price[[#This Row],[ItemCode]],[1]sheet1!$1:$1048576,11,FALSE)</f>
        <v>China</v>
      </c>
    </row>
    <row r="407" spans="1:11" hidden="1" x14ac:dyDescent="0.3">
      <c r="A407" t="s">
        <v>1324</v>
      </c>
      <c r="B407" t="str">
        <f>VLOOKUP(Table_for_new_list_price[[#This Row],[ItemCode]],[1]sheet1!$1:$1048576,4,FALSE)</f>
        <v>AB PEX EVERLOC+ WING BV 1-1/4</v>
      </c>
      <c r="C407" t="str">
        <f>VLOOKUP(Table_for_new_list_price[[#This Row],[ItemCode]],[1]sheet1!$1:$1048576,5,FALSE)</f>
        <v>670779718194</v>
      </c>
      <c r="D407" t="str">
        <f>VLOOKUP(Table_for_new_list_price[[#This Row],[ItemCode]],[1]sheet1!$1:$1048576,6,FALSE)</f>
        <v>ABPE</v>
      </c>
      <c r="E407" s="54" t="str">
        <f>VLOOKUP(Table_for_new_list_price[[#This Row],[ItemCode]],[1]sheet1!$1:$1048576,7,FALSE)</f>
        <v>BRASS AB</v>
      </c>
      <c r="F407" s="54" t="str">
        <f>VLOOKUP(Table_for_new_list_price[[#This Row],[ItemCode]],[1]sheet1!$1:$1048576,13,FALSE)</f>
        <v>1.26</v>
      </c>
      <c r="G407" s="55">
        <f>VLOOKUP(Table_for_new_list_price[[#This Row],[ItemCode]],[1]sheet1!$1:$1048576,12,FALSE)</f>
        <v>0</v>
      </c>
      <c r="H407" s="101">
        <f>VLOOKUP(Table_for_new_list_price[[#This Row],[ItemCode]],[1]sheet1!$1:$1048576,8,FALSE)</f>
        <v>107.39</v>
      </c>
      <c r="I407" s="51">
        <f>VLOOKUP(Table_for_new_list_price[[#This Row],[Product Line]],'EDA SHEET'!$C$10:$D$57,2,FALSE)</f>
        <v>0.34699999999999998</v>
      </c>
      <c r="J407" s="53">
        <f t="shared" si="6"/>
        <v>37.264330000000001</v>
      </c>
      <c r="K407" s="1" t="str">
        <f>VLOOKUP(Table_for_new_list_price[[#This Row],[ItemCode]],[1]sheet1!$1:$1048576,11,FALSE)</f>
        <v>China</v>
      </c>
    </row>
    <row r="408" spans="1:11" hidden="1" x14ac:dyDescent="0.3">
      <c r="A408" t="s">
        <v>1325</v>
      </c>
      <c r="B408" t="str">
        <f>VLOOKUP(Table_for_new_list_price[[#This Row],[ItemCode]],[1]sheet1!$1:$1048576,4,FALSE)</f>
        <v>AB PEX EVERLOC+ WING BV 1/2</v>
      </c>
      <c r="C408" t="str">
        <f>VLOOKUP(Table_for_new_list_price[[#This Row],[ItemCode]],[1]sheet1!$1:$1048576,5,FALSE)</f>
        <v>670779718163</v>
      </c>
      <c r="D408" t="str">
        <f>VLOOKUP(Table_for_new_list_price[[#This Row],[ItemCode]],[1]sheet1!$1:$1048576,6,FALSE)</f>
        <v>ABPE</v>
      </c>
      <c r="E408" s="54" t="str">
        <f>VLOOKUP(Table_for_new_list_price[[#This Row],[ItemCode]],[1]sheet1!$1:$1048576,7,FALSE)</f>
        <v>BRASS AB</v>
      </c>
      <c r="F408" s="54" t="str">
        <f>VLOOKUP(Table_for_new_list_price[[#This Row],[ItemCode]],[1]sheet1!$1:$1048576,13,FALSE)</f>
        <v>0.277</v>
      </c>
      <c r="G408" s="55" t="str">
        <f>VLOOKUP(Table_for_new_list_price[[#This Row],[ItemCode]],[1]sheet1!$1:$1048576,12,FALSE)</f>
        <v>80</v>
      </c>
      <c r="H408" s="101">
        <f>VLOOKUP(Table_for_new_list_price[[#This Row],[ItemCode]],[1]sheet1!$1:$1048576,8,FALSE)</f>
        <v>23.85</v>
      </c>
      <c r="I408" s="51">
        <f>VLOOKUP(Table_for_new_list_price[[#This Row],[Product Line]],'EDA SHEET'!$C$10:$D$57,2,FALSE)</f>
        <v>0.34699999999999998</v>
      </c>
      <c r="J408" s="53">
        <f t="shared" si="6"/>
        <v>8.2759499999999999</v>
      </c>
      <c r="K408" s="1" t="str">
        <f>VLOOKUP(Table_for_new_list_price[[#This Row],[ItemCode]],[1]sheet1!$1:$1048576,11,FALSE)</f>
        <v>China</v>
      </c>
    </row>
    <row r="409" spans="1:11" hidden="1" x14ac:dyDescent="0.3">
      <c r="A409" t="s">
        <v>1326</v>
      </c>
      <c r="B409" t="str">
        <f>VLOOKUP(Table_for_new_list_price[[#This Row],[ItemCode]],[1]sheet1!$1:$1048576,4,FALSE)</f>
        <v>AB PEX EVERLOC+ WING BV 2</v>
      </c>
      <c r="C409" t="str">
        <f>VLOOKUP(Table_for_new_list_price[[#This Row],[ItemCode]],[1]sheet1!$1:$1048576,5,FALSE)</f>
        <v>670779718217</v>
      </c>
      <c r="D409" t="str">
        <f>VLOOKUP(Table_for_new_list_price[[#This Row],[ItemCode]],[1]sheet1!$1:$1048576,6,FALSE)</f>
        <v>ABPE</v>
      </c>
      <c r="E409" s="54" t="str">
        <f>VLOOKUP(Table_for_new_list_price[[#This Row],[ItemCode]],[1]sheet1!$1:$1048576,7,FALSE)</f>
        <v>BRASS AB</v>
      </c>
      <c r="F409" s="54" t="str">
        <f>VLOOKUP(Table_for_new_list_price[[#This Row],[ItemCode]],[1]sheet1!$1:$1048576,13,FALSE)</f>
        <v>3.29</v>
      </c>
      <c r="G409" s="55">
        <f>VLOOKUP(Table_for_new_list_price[[#This Row],[ItemCode]],[1]sheet1!$1:$1048576,12,FALSE)</f>
        <v>0</v>
      </c>
      <c r="H409" s="101">
        <f>VLOOKUP(Table_for_new_list_price[[#This Row],[ItemCode]],[1]sheet1!$1:$1048576,8,FALSE)</f>
        <v>280.98</v>
      </c>
      <c r="I409" s="51">
        <f>VLOOKUP(Table_for_new_list_price[[#This Row],[Product Line]],'EDA SHEET'!$C$10:$D$57,2,FALSE)</f>
        <v>0.34699999999999998</v>
      </c>
      <c r="J409" s="53">
        <f t="shared" si="6"/>
        <v>97.500060000000005</v>
      </c>
      <c r="K409" s="1" t="str">
        <f>VLOOKUP(Table_for_new_list_price[[#This Row],[ItemCode]],[1]sheet1!$1:$1048576,11,FALSE)</f>
        <v>China</v>
      </c>
    </row>
    <row r="410" spans="1:11" hidden="1" x14ac:dyDescent="0.3">
      <c r="A410" t="s">
        <v>1327</v>
      </c>
      <c r="B410" t="str">
        <f>VLOOKUP(Table_for_new_list_price[[#This Row],[ItemCode]],[1]sheet1!$1:$1048576,4,FALSE)</f>
        <v>AB PEX EVERLOC+ WING BV 3/4</v>
      </c>
      <c r="C410" t="str">
        <f>VLOOKUP(Table_for_new_list_price[[#This Row],[ItemCode]],[1]sheet1!$1:$1048576,5,FALSE)</f>
        <v>670779718170</v>
      </c>
      <c r="D410" t="str">
        <f>VLOOKUP(Table_for_new_list_price[[#This Row],[ItemCode]],[1]sheet1!$1:$1048576,6,FALSE)</f>
        <v>ABPE</v>
      </c>
      <c r="E410" s="54" t="str">
        <f>VLOOKUP(Table_for_new_list_price[[#This Row],[ItemCode]],[1]sheet1!$1:$1048576,7,FALSE)</f>
        <v>BRASS AB</v>
      </c>
      <c r="F410" s="54" t="str">
        <f>VLOOKUP(Table_for_new_list_price[[#This Row],[ItemCode]],[1]sheet1!$1:$1048576,13,FALSE)</f>
        <v>0.523</v>
      </c>
      <c r="G410" s="55" t="str">
        <f>VLOOKUP(Table_for_new_list_price[[#This Row],[ItemCode]],[1]sheet1!$1:$1048576,12,FALSE)</f>
        <v>60</v>
      </c>
      <c r="H410" s="101">
        <f>VLOOKUP(Table_for_new_list_price[[#This Row],[ItemCode]],[1]sheet1!$1:$1048576,8,FALSE)</f>
        <v>43.66</v>
      </c>
      <c r="I410" s="51">
        <f>VLOOKUP(Table_for_new_list_price[[#This Row],[Product Line]],'EDA SHEET'!$C$10:$D$57,2,FALSE)</f>
        <v>0.34699999999999998</v>
      </c>
      <c r="J410" s="53">
        <f t="shared" si="6"/>
        <v>15.150019999999998</v>
      </c>
      <c r="K410" s="1" t="str">
        <f>VLOOKUP(Table_for_new_list_price[[#This Row],[ItemCode]],[1]sheet1!$1:$1048576,11,FALSE)</f>
        <v>China</v>
      </c>
    </row>
    <row r="411" spans="1:11" hidden="1" x14ac:dyDescent="0.3">
      <c r="A411" t="s">
        <v>1328</v>
      </c>
      <c r="B411" t="str">
        <f>VLOOKUP(Table_for_new_list_price[[#This Row],[ItemCode]],[1]sheet1!$1:$1048576,4,FALSE)</f>
        <v>AB PEX EVERLOC+ X FNPT BV</v>
      </c>
      <c r="C411" t="str">
        <f>VLOOKUP(Table_for_new_list_price[[#This Row],[ItemCode]],[1]sheet1!$1:$1048576,5,FALSE)</f>
        <v>670779721422</v>
      </c>
      <c r="D411" t="str">
        <f>VLOOKUP(Table_for_new_list_price[[#This Row],[ItemCode]],[1]sheet1!$1:$1048576,6,FALSE)</f>
        <v>ABPE</v>
      </c>
      <c r="E411" s="54" t="str">
        <f>VLOOKUP(Table_for_new_list_price[[#This Row],[ItemCode]],[1]sheet1!$1:$1048576,7,FALSE)</f>
        <v>BRASS AB DZR</v>
      </c>
      <c r="F411" s="54" t="str">
        <f>VLOOKUP(Table_for_new_list_price[[#This Row],[ItemCode]],[1]sheet1!$1:$1048576,13,FALSE)</f>
        <v>0.790</v>
      </c>
      <c r="G411" s="55" t="str">
        <f>VLOOKUP(Table_for_new_list_price[[#This Row],[ItemCode]],[1]sheet1!$1:$1048576,12,FALSE)</f>
        <v>45</v>
      </c>
      <c r="H411" s="101">
        <f>VLOOKUP(Table_for_new_list_price[[#This Row],[ItemCode]],[1]sheet1!$1:$1048576,8,FALSE)</f>
        <v>66.790000000000006</v>
      </c>
      <c r="I411" s="51">
        <f>VLOOKUP(Table_for_new_list_price[[#This Row],[Product Line]],'EDA SHEET'!$C$10:$D$57,2,FALSE)</f>
        <v>0.34699999999999998</v>
      </c>
      <c r="J411" s="53">
        <f t="shared" si="6"/>
        <v>23.176130000000001</v>
      </c>
      <c r="K411" s="1" t="str">
        <f>VLOOKUP(Table_for_new_list_price[[#This Row],[ItemCode]],[1]sheet1!$1:$1048576,11,FALSE)</f>
        <v>China</v>
      </c>
    </row>
    <row r="412" spans="1:11" hidden="1" x14ac:dyDescent="0.3">
      <c r="A412" t="s">
        <v>1329</v>
      </c>
      <c r="B412" t="str">
        <f>VLOOKUP(Table_for_new_list_price[[#This Row],[ItemCode]],[1]sheet1!$1:$1048576,4,FALSE)</f>
        <v>AB PEX EVERLOC+ X FNPT BV</v>
      </c>
      <c r="C412" t="str">
        <f>VLOOKUP(Table_for_new_list_price[[#This Row],[ItemCode]],[1]sheet1!$1:$1048576,5,FALSE)</f>
        <v>670779721408</v>
      </c>
      <c r="D412" t="str">
        <f>VLOOKUP(Table_for_new_list_price[[#This Row],[ItemCode]],[1]sheet1!$1:$1048576,6,FALSE)</f>
        <v>ABPE</v>
      </c>
      <c r="E412" s="54" t="str">
        <f>VLOOKUP(Table_for_new_list_price[[#This Row],[ItemCode]],[1]sheet1!$1:$1048576,7,FALSE)</f>
        <v>BRASS AB DZR</v>
      </c>
      <c r="F412" s="54" t="str">
        <f>VLOOKUP(Table_for_new_list_price[[#This Row],[ItemCode]],[1]sheet1!$1:$1048576,13,FALSE)</f>
        <v>.307</v>
      </c>
      <c r="G412" s="55" t="str">
        <f>VLOOKUP(Table_for_new_list_price[[#This Row],[ItemCode]],[1]sheet1!$1:$1048576,12,FALSE)</f>
        <v>80</v>
      </c>
      <c r="H412" s="101">
        <f>VLOOKUP(Table_for_new_list_price[[#This Row],[ItemCode]],[1]sheet1!$1:$1048576,8,FALSE)</f>
        <v>23.85</v>
      </c>
      <c r="I412" s="51">
        <f>VLOOKUP(Table_for_new_list_price[[#This Row],[Product Line]],'EDA SHEET'!$C$10:$D$57,2,FALSE)</f>
        <v>0.34699999999999998</v>
      </c>
      <c r="J412" s="53">
        <f t="shared" si="6"/>
        <v>8.2759499999999999</v>
      </c>
      <c r="K412" s="1" t="str">
        <f>VLOOKUP(Table_for_new_list_price[[#This Row],[ItemCode]],[1]sheet1!$1:$1048576,11,FALSE)</f>
        <v>China</v>
      </c>
    </row>
    <row r="413" spans="1:11" hidden="1" x14ac:dyDescent="0.3">
      <c r="A413" t="s">
        <v>1330</v>
      </c>
      <c r="B413" t="str">
        <f>VLOOKUP(Table_for_new_list_price[[#This Row],[ItemCode]],[1]sheet1!$1:$1048576,4,FALSE)</f>
        <v>AB PEX EVERLOC+ X FNPT BV</v>
      </c>
      <c r="C413" t="str">
        <f>VLOOKUP(Table_for_new_list_price[[#This Row],[ItemCode]],[1]sheet1!$1:$1048576,5,FALSE)</f>
        <v>670779721415</v>
      </c>
      <c r="D413" t="str">
        <f>VLOOKUP(Table_for_new_list_price[[#This Row],[ItemCode]],[1]sheet1!$1:$1048576,6,FALSE)</f>
        <v>ABPE</v>
      </c>
      <c r="E413" s="54" t="str">
        <f>VLOOKUP(Table_for_new_list_price[[#This Row],[ItemCode]],[1]sheet1!$1:$1048576,7,FALSE)</f>
        <v>BRASS AB DZR</v>
      </c>
      <c r="F413" s="54" t="str">
        <f>VLOOKUP(Table_for_new_list_price[[#This Row],[ItemCode]],[1]sheet1!$1:$1048576,13,FALSE)</f>
        <v>0.554</v>
      </c>
      <c r="G413" s="55" t="str">
        <f>VLOOKUP(Table_for_new_list_price[[#This Row],[ItemCode]],[1]sheet1!$1:$1048576,12,FALSE)</f>
        <v>60</v>
      </c>
      <c r="H413" s="101">
        <f>VLOOKUP(Table_for_new_list_price[[#This Row],[ItemCode]],[1]sheet1!$1:$1048576,8,FALSE)</f>
        <v>43.66</v>
      </c>
      <c r="I413" s="51">
        <f>VLOOKUP(Table_for_new_list_price[[#This Row],[Product Line]],'EDA SHEET'!$C$10:$D$57,2,FALSE)</f>
        <v>0.34699999999999998</v>
      </c>
      <c r="J413" s="53">
        <f t="shared" si="6"/>
        <v>15.150019999999998</v>
      </c>
      <c r="K413" s="1" t="str">
        <f>VLOOKUP(Table_for_new_list_price[[#This Row],[ItemCode]],[1]sheet1!$1:$1048576,11,FALSE)</f>
        <v>China</v>
      </c>
    </row>
    <row r="414" spans="1:11" hidden="1" x14ac:dyDescent="0.3">
      <c r="A414" t="s">
        <v>1333</v>
      </c>
      <c r="B414" t="str">
        <f>VLOOKUP(Table_for_new_list_price[[#This Row],[ItemCode]],[1]sheet1!$1:$1048576,4,FALSE)</f>
        <v>AB PEX EVERLOC+ X FNPT WING BV</v>
      </c>
      <c r="C414" t="str">
        <f>VLOOKUP(Table_for_new_list_price[[#This Row],[ItemCode]],[1]sheet1!$1:$1048576,5,FALSE)</f>
        <v>670779721453</v>
      </c>
      <c r="D414" t="str">
        <f>VLOOKUP(Table_for_new_list_price[[#This Row],[ItemCode]],[1]sheet1!$1:$1048576,6,FALSE)</f>
        <v>ABPE</v>
      </c>
      <c r="E414" s="54" t="str">
        <f>VLOOKUP(Table_for_new_list_price[[#This Row],[ItemCode]],[1]sheet1!$1:$1048576,7,FALSE)</f>
        <v>BRASS AB DZR</v>
      </c>
      <c r="F414" s="54">
        <f>VLOOKUP(Table_for_new_list_price[[#This Row],[ItemCode]],[1]sheet1!$1:$1048576,13,FALSE)</f>
        <v>0</v>
      </c>
      <c r="G414" s="55" t="str">
        <f>VLOOKUP(Table_for_new_list_price[[#This Row],[ItemCode]],[1]sheet1!$1:$1048576,12,FALSE)</f>
        <v>45</v>
      </c>
      <c r="H414" s="101">
        <f>VLOOKUP(Table_for_new_list_price[[#This Row],[ItemCode]],[1]sheet1!$1:$1048576,8,FALSE)</f>
        <v>66.790000000000006</v>
      </c>
      <c r="I414" s="51">
        <f>VLOOKUP(Table_for_new_list_price[[#This Row],[Product Line]],'EDA SHEET'!$C$10:$D$57,2,FALSE)</f>
        <v>0.34699999999999998</v>
      </c>
      <c r="J414" s="53">
        <f t="shared" si="6"/>
        <v>23.176130000000001</v>
      </c>
      <c r="K414" s="1" t="str">
        <f>VLOOKUP(Table_for_new_list_price[[#This Row],[ItemCode]],[1]sheet1!$1:$1048576,11,FALSE)</f>
        <v>China</v>
      </c>
    </row>
    <row r="415" spans="1:11" hidden="1" x14ac:dyDescent="0.3">
      <c r="A415" t="s">
        <v>1334</v>
      </c>
      <c r="B415" t="str">
        <f>VLOOKUP(Table_for_new_list_price[[#This Row],[ItemCode]],[1]sheet1!$1:$1048576,4,FALSE)</f>
        <v>AB PEX EVERLOC+ X FNPT WING BV</v>
      </c>
      <c r="C415" t="str">
        <f>VLOOKUP(Table_for_new_list_price[[#This Row],[ItemCode]],[1]sheet1!$1:$1048576,5,FALSE)</f>
        <v>670779721439</v>
      </c>
      <c r="D415" t="str">
        <f>VLOOKUP(Table_for_new_list_price[[#This Row],[ItemCode]],[1]sheet1!$1:$1048576,6,FALSE)</f>
        <v>ABPE</v>
      </c>
      <c r="E415" s="54" t="str">
        <f>VLOOKUP(Table_for_new_list_price[[#This Row],[ItemCode]],[1]sheet1!$1:$1048576,7,FALSE)</f>
        <v>BRASS AB DZR</v>
      </c>
      <c r="F415" s="54">
        <f>VLOOKUP(Table_for_new_list_price[[#This Row],[ItemCode]],[1]sheet1!$1:$1048576,13,FALSE)</f>
        <v>0</v>
      </c>
      <c r="G415" s="55" t="str">
        <f>VLOOKUP(Table_for_new_list_price[[#This Row],[ItemCode]],[1]sheet1!$1:$1048576,12,FALSE)</f>
        <v>80</v>
      </c>
      <c r="H415" s="101">
        <f>VLOOKUP(Table_for_new_list_price[[#This Row],[ItemCode]],[1]sheet1!$1:$1048576,8,FALSE)</f>
        <v>23.85</v>
      </c>
      <c r="I415" s="51">
        <f>VLOOKUP(Table_for_new_list_price[[#This Row],[Product Line]],'EDA SHEET'!$C$10:$D$57,2,FALSE)</f>
        <v>0.34699999999999998</v>
      </c>
      <c r="J415" s="53">
        <f t="shared" si="6"/>
        <v>8.2759499999999999</v>
      </c>
      <c r="K415" s="1" t="str">
        <f>VLOOKUP(Table_for_new_list_price[[#This Row],[ItemCode]],[1]sheet1!$1:$1048576,11,FALSE)</f>
        <v>China</v>
      </c>
    </row>
    <row r="416" spans="1:11" hidden="1" x14ac:dyDescent="0.3">
      <c r="A416" t="s">
        <v>1335</v>
      </c>
      <c r="B416" t="str">
        <f>VLOOKUP(Table_for_new_list_price[[#This Row],[ItemCode]],[1]sheet1!$1:$1048576,4,FALSE)</f>
        <v>AB PEX EVERLOC+ X FNPT WING BV</v>
      </c>
      <c r="C416" t="str">
        <f>VLOOKUP(Table_for_new_list_price[[#This Row],[ItemCode]],[1]sheet1!$1:$1048576,5,FALSE)</f>
        <v>670779721446</v>
      </c>
      <c r="D416" t="str">
        <f>VLOOKUP(Table_for_new_list_price[[#This Row],[ItemCode]],[1]sheet1!$1:$1048576,6,FALSE)</f>
        <v>ABPE</v>
      </c>
      <c r="E416" s="54" t="str">
        <f>VLOOKUP(Table_for_new_list_price[[#This Row],[ItemCode]],[1]sheet1!$1:$1048576,7,FALSE)</f>
        <v>BRASS AB DZR</v>
      </c>
      <c r="F416" s="54">
        <f>VLOOKUP(Table_for_new_list_price[[#This Row],[ItemCode]],[1]sheet1!$1:$1048576,13,FALSE)</f>
        <v>0</v>
      </c>
      <c r="G416" s="55" t="str">
        <f>VLOOKUP(Table_for_new_list_price[[#This Row],[ItemCode]],[1]sheet1!$1:$1048576,12,FALSE)</f>
        <v>60</v>
      </c>
      <c r="H416" s="101">
        <f>VLOOKUP(Table_for_new_list_price[[#This Row],[ItemCode]],[1]sheet1!$1:$1048576,8,FALSE)</f>
        <v>43.66</v>
      </c>
      <c r="I416" s="51">
        <f>VLOOKUP(Table_for_new_list_price[[#This Row],[Product Line]],'EDA SHEET'!$C$10:$D$57,2,FALSE)</f>
        <v>0.34699999999999998</v>
      </c>
      <c r="J416" s="53">
        <f t="shared" si="6"/>
        <v>15.150019999999998</v>
      </c>
      <c r="K416" s="1" t="str">
        <f>VLOOKUP(Table_for_new_list_price[[#This Row],[ItemCode]],[1]sheet1!$1:$1048576,11,FALSE)</f>
        <v>China</v>
      </c>
    </row>
    <row r="417" spans="1:11" hidden="1" x14ac:dyDescent="0.3">
      <c r="A417" t="s">
        <v>1336</v>
      </c>
      <c r="B417" t="str">
        <f>VLOOKUP(Table_for_new_list_price[[#This Row],[ItemCode]],[1]sheet1!$1:$1048576,4,FALSE)</f>
        <v>AB PEX EVERLOC+ X SWEAT BV</v>
      </c>
      <c r="C417" t="str">
        <f>VLOOKUP(Table_for_new_list_price[[#This Row],[ItemCode]],[1]sheet1!$1:$1048576,5,FALSE)</f>
        <v>670779721484</v>
      </c>
      <c r="D417" t="str">
        <f>VLOOKUP(Table_for_new_list_price[[#This Row],[ItemCode]],[1]sheet1!$1:$1048576,6,FALSE)</f>
        <v>ABPE</v>
      </c>
      <c r="E417" s="54" t="str">
        <f>VLOOKUP(Table_for_new_list_price[[#This Row],[ItemCode]],[1]sheet1!$1:$1048576,7,FALSE)</f>
        <v>BRASS AB DZR</v>
      </c>
      <c r="F417" s="54" t="str">
        <f>VLOOKUP(Table_for_new_list_price[[#This Row],[ItemCode]],[1]sheet1!$1:$1048576,13,FALSE)</f>
        <v>0.744</v>
      </c>
      <c r="G417" s="55" t="str">
        <f>VLOOKUP(Table_for_new_list_price[[#This Row],[ItemCode]],[1]sheet1!$1:$1048576,12,FALSE)</f>
        <v>45</v>
      </c>
      <c r="H417" s="101">
        <f>VLOOKUP(Table_for_new_list_price[[#This Row],[ItemCode]],[1]sheet1!$1:$1048576,8,FALSE)</f>
        <v>66.790000000000006</v>
      </c>
      <c r="I417" s="51">
        <f>VLOOKUP(Table_for_new_list_price[[#This Row],[Product Line]],'EDA SHEET'!$C$10:$D$57,2,FALSE)</f>
        <v>0.34699999999999998</v>
      </c>
      <c r="J417" s="53">
        <f t="shared" si="6"/>
        <v>23.176130000000001</v>
      </c>
      <c r="K417" s="1" t="str">
        <f>VLOOKUP(Table_for_new_list_price[[#This Row],[ItemCode]],[1]sheet1!$1:$1048576,11,FALSE)</f>
        <v>China</v>
      </c>
    </row>
    <row r="418" spans="1:11" hidden="1" x14ac:dyDescent="0.3">
      <c r="A418" t="s">
        <v>1337</v>
      </c>
      <c r="B418" t="str">
        <f>VLOOKUP(Table_for_new_list_price[[#This Row],[ItemCode]],[1]sheet1!$1:$1048576,4,FALSE)</f>
        <v>AB PEX EVERLOC+ X SWEAT BV</v>
      </c>
      <c r="C418" t="str">
        <f>VLOOKUP(Table_for_new_list_price[[#This Row],[ItemCode]],[1]sheet1!$1:$1048576,5,FALSE)</f>
        <v>670779721460</v>
      </c>
      <c r="D418" t="str">
        <f>VLOOKUP(Table_for_new_list_price[[#This Row],[ItemCode]],[1]sheet1!$1:$1048576,6,FALSE)</f>
        <v>ABPE</v>
      </c>
      <c r="E418" s="54" t="str">
        <f>VLOOKUP(Table_for_new_list_price[[#This Row],[ItemCode]],[1]sheet1!$1:$1048576,7,FALSE)</f>
        <v>BRASS AB DZR</v>
      </c>
      <c r="F418" s="54" t="str">
        <f>VLOOKUP(Table_for_new_list_price[[#This Row],[ItemCode]],[1]sheet1!$1:$1048576,13,FALSE)</f>
        <v>0.279</v>
      </c>
      <c r="G418" s="55" t="str">
        <f>VLOOKUP(Table_for_new_list_price[[#This Row],[ItemCode]],[1]sheet1!$1:$1048576,12,FALSE)</f>
        <v>80</v>
      </c>
      <c r="H418" s="101">
        <f>VLOOKUP(Table_for_new_list_price[[#This Row],[ItemCode]],[1]sheet1!$1:$1048576,8,FALSE)</f>
        <v>23.85</v>
      </c>
      <c r="I418" s="51">
        <f>VLOOKUP(Table_for_new_list_price[[#This Row],[Product Line]],'EDA SHEET'!$C$10:$D$57,2,FALSE)</f>
        <v>0.34699999999999998</v>
      </c>
      <c r="J418" s="53">
        <f t="shared" si="6"/>
        <v>8.2759499999999999</v>
      </c>
      <c r="K418" s="1" t="str">
        <f>VLOOKUP(Table_for_new_list_price[[#This Row],[ItemCode]],[1]sheet1!$1:$1048576,11,FALSE)</f>
        <v>China</v>
      </c>
    </row>
    <row r="419" spans="1:11" hidden="1" x14ac:dyDescent="0.3">
      <c r="A419" t="s">
        <v>1338</v>
      </c>
      <c r="B419" t="str">
        <f>VLOOKUP(Table_for_new_list_price[[#This Row],[ItemCode]],[1]sheet1!$1:$1048576,4,FALSE)</f>
        <v>AB PEX EVERLOC+ X SWEAT BV</v>
      </c>
      <c r="C419" t="str">
        <f>VLOOKUP(Table_for_new_list_price[[#This Row],[ItemCode]],[1]sheet1!$1:$1048576,5,FALSE)</f>
        <v>670779721477</v>
      </c>
      <c r="D419" t="str">
        <f>VLOOKUP(Table_for_new_list_price[[#This Row],[ItemCode]],[1]sheet1!$1:$1048576,6,FALSE)</f>
        <v>ABPE</v>
      </c>
      <c r="E419" s="54" t="str">
        <f>VLOOKUP(Table_for_new_list_price[[#This Row],[ItemCode]],[1]sheet1!$1:$1048576,7,FALSE)</f>
        <v>BRASS AB DZR</v>
      </c>
      <c r="F419" s="54" t="str">
        <f>VLOOKUP(Table_for_new_list_price[[#This Row],[ItemCode]],[1]sheet1!$1:$1048576,13,FALSE)</f>
        <v>0.498</v>
      </c>
      <c r="G419" s="55" t="str">
        <f>VLOOKUP(Table_for_new_list_price[[#This Row],[ItemCode]],[1]sheet1!$1:$1048576,12,FALSE)</f>
        <v>60</v>
      </c>
      <c r="H419" s="101">
        <f>VLOOKUP(Table_for_new_list_price[[#This Row],[ItemCode]],[1]sheet1!$1:$1048576,8,FALSE)</f>
        <v>43.66</v>
      </c>
      <c r="I419" s="51">
        <f>VLOOKUP(Table_for_new_list_price[[#This Row],[Product Line]],'EDA SHEET'!$C$10:$D$57,2,FALSE)</f>
        <v>0.34699999999999998</v>
      </c>
      <c r="J419" s="53">
        <f t="shared" si="6"/>
        <v>15.150019999999998</v>
      </c>
      <c r="K419" s="1" t="str">
        <f>VLOOKUP(Table_for_new_list_price[[#This Row],[ItemCode]],[1]sheet1!$1:$1048576,11,FALSE)</f>
        <v>China</v>
      </c>
    </row>
    <row r="420" spans="1:11" hidden="1" x14ac:dyDescent="0.3">
      <c r="A420" t="s">
        <v>1341</v>
      </c>
      <c r="B420" t="str">
        <f>VLOOKUP(Table_for_new_list_price[[#This Row],[ItemCode]],[1]sheet1!$1:$1048576,4,FALSE)</f>
        <v>AB PEX EVERLOC+ X SWEAT WH BV</v>
      </c>
      <c r="C420" t="str">
        <f>VLOOKUP(Table_for_new_list_price[[#This Row],[ItemCode]],[1]sheet1!$1:$1048576,5,FALSE)</f>
        <v>670779721514</v>
      </c>
      <c r="D420" t="str">
        <f>VLOOKUP(Table_for_new_list_price[[#This Row],[ItemCode]],[1]sheet1!$1:$1048576,6,FALSE)</f>
        <v>ABPE</v>
      </c>
      <c r="E420" s="54" t="str">
        <f>VLOOKUP(Table_for_new_list_price[[#This Row],[ItemCode]],[1]sheet1!$1:$1048576,7,FALSE)</f>
        <v>BRASS AB DZR</v>
      </c>
      <c r="F420" s="54">
        <f>VLOOKUP(Table_for_new_list_price[[#This Row],[ItemCode]],[1]sheet1!$1:$1048576,13,FALSE)</f>
        <v>0</v>
      </c>
      <c r="G420" s="55" t="str">
        <f>VLOOKUP(Table_for_new_list_price[[#This Row],[ItemCode]],[1]sheet1!$1:$1048576,12,FALSE)</f>
        <v>45</v>
      </c>
      <c r="H420" s="101">
        <f>VLOOKUP(Table_for_new_list_price[[#This Row],[ItemCode]],[1]sheet1!$1:$1048576,8,FALSE)</f>
        <v>66.790000000000006</v>
      </c>
      <c r="I420" s="51">
        <f>VLOOKUP(Table_for_new_list_price[[#This Row],[Product Line]],'EDA SHEET'!$C$10:$D$57,2,FALSE)</f>
        <v>0.34699999999999998</v>
      </c>
      <c r="J420" s="53">
        <f t="shared" si="6"/>
        <v>23.176130000000001</v>
      </c>
      <c r="K420" s="1" t="str">
        <f>VLOOKUP(Table_for_new_list_price[[#This Row],[ItemCode]],[1]sheet1!$1:$1048576,11,FALSE)</f>
        <v>China</v>
      </c>
    </row>
    <row r="421" spans="1:11" hidden="1" x14ac:dyDescent="0.3">
      <c r="A421" t="s">
        <v>1342</v>
      </c>
      <c r="B421" t="str">
        <f>VLOOKUP(Table_for_new_list_price[[#This Row],[ItemCode]],[1]sheet1!$1:$1048576,4,FALSE)</f>
        <v>AB PEX EVERLOC+ X SWEAT WH BV</v>
      </c>
      <c r="C421" t="str">
        <f>VLOOKUP(Table_for_new_list_price[[#This Row],[ItemCode]],[1]sheet1!$1:$1048576,5,FALSE)</f>
        <v>670779721491</v>
      </c>
      <c r="D421" t="str">
        <f>VLOOKUP(Table_for_new_list_price[[#This Row],[ItemCode]],[1]sheet1!$1:$1048576,6,FALSE)</f>
        <v>ABPE</v>
      </c>
      <c r="E421" s="54" t="str">
        <f>VLOOKUP(Table_for_new_list_price[[#This Row],[ItemCode]],[1]sheet1!$1:$1048576,7,FALSE)</f>
        <v>BRASS AB DZR</v>
      </c>
      <c r="F421" s="54">
        <f>VLOOKUP(Table_for_new_list_price[[#This Row],[ItemCode]],[1]sheet1!$1:$1048576,13,FALSE)</f>
        <v>0</v>
      </c>
      <c r="G421" s="55" t="str">
        <f>VLOOKUP(Table_for_new_list_price[[#This Row],[ItemCode]],[1]sheet1!$1:$1048576,12,FALSE)</f>
        <v>80</v>
      </c>
      <c r="H421" s="101">
        <f>VLOOKUP(Table_for_new_list_price[[#This Row],[ItemCode]],[1]sheet1!$1:$1048576,8,FALSE)</f>
        <v>23.85</v>
      </c>
      <c r="I421" s="51">
        <f>VLOOKUP(Table_for_new_list_price[[#This Row],[Product Line]],'EDA SHEET'!$C$10:$D$57,2,FALSE)</f>
        <v>0.34699999999999998</v>
      </c>
      <c r="J421" s="53">
        <f t="shared" si="6"/>
        <v>8.2759499999999999</v>
      </c>
      <c r="K421" s="1" t="str">
        <f>VLOOKUP(Table_for_new_list_price[[#This Row],[ItemCode]],[1]sheet1!$1:$1048576,11,FALSE)</f>
        <v>China</v>
      </c>
    </row>
    <row r="422" spans="1:11" hidden="1" x14ac:dyDescent="0.3">
      <c r="A422" t="s">
        <v>1343</v>
      </c>
      <c r="B422" t="str">
        <f>VLOOKUP(Table_for_new_list_price[[#This Row],[ItemCode]],[1]sheet1!$1:$1048576,4,FALSE)</f>
        <v>AB PEX EVERLOC+ X SWEAT WH BV</v>
      </c>
      <c r="C422" t="str">
        <f>VLOOKUP(Table_for_new_list_price[[#This Row],[ItemCode]],[1]sheet1!$1:$1048576,5,FALSE)</f>
        <v>670779721507</v>
      </c>
      <c r="D422" t="str">
        <f>VLOOKUP(Table_for_new_list_price[[#This Row],[ItemCode]],[1]sheet1!$1:$1048576,6,FALSE)</f>
        <v>ABPE</v>
      </c>
      <c r="E422" s="54" t="str">
        <f>VLOOKUP(Table_for_new_list_price[[#This Row],[ItemCode]],[1]sheet1!$1:$1048576,7,FALSE)</f>
        <v>BRASS AB DZR</v>
      </c>
      <c r="F422" s="54">
        <f>VLOOKUP(Table_for_new_list_price[[#This Row],[ItemCode]],[1]sheet1!$1:$1048576,13,FALSE)</f>
        <v>0</v>
      </c>
      <c r="G422" s="55" t="str">
        <f>VLOOKUP(Table_for_new_list_price[[#This Row],[ItemCode]],[1]sheet1!$1:$1048576,12,FALSE)</f>
        <v>60</v>
      </c>
      <c r="H422" s="101">
        <f>VLOOKUP(Table_for_new_list_price[[#This Row],[ItemCode]],[1]sheet1!$1:$1048576,8,FALSE)</f>
        <v>43.66</v>
      </c>
      <c r="I422" s="51">
        <f>VLOOKUP(Table_for_new_list_price[[#This Row],[Product Line]],'EDA SHEET'!$C$10:$D$57,2,FALSE)</f>
        <v>0.34699999999999998</v>
      </c>
      <c r="J422" s="53">
        <f t="shared" si="6"/>
        <v>15.150019999999998</v>
      </c>
      <c r="K422" s="1" t="str">
        <f>VLOOKUP(Table_for_new_list_price[[#This Row],[ItemCode]],[1]sheet1!$1:$1048576,11,FALSE)</f>
        <v>China</v>
      </c>
    </row>
    <row r="423" spans="1:11" hidden="1" x14ac:dyDescent="0.3">
      <c r="A423" t="s">
        <v>1344</v>
      </c>
      <c r="B423" t="str">
        <f>VLOOKUP(Table_for_new_list_price[[#This Row],[ItemCode]],[1]sheet1!$1:$1048576,4,FALSE)</f>
        <v>AB PEX EVERLOC+ X MNPT BV</v>
      </c>
      <c r="C423" t="str">
        <f>VLOOKUP(Table_for_new_list_price[[#This Row],[ItemCode]],[1]sheet1!$1:$1048576,5,FALSE)</f>
        <v>670779721545</v>
      </c>
      <c r="D423" t="str">
        <f>VLOOKUP(Table_for_new_list_price[[#This Row],[ItemCode]],[1]sheet1!$1:$1048576,6,FALSE)</f>
        <v>ABPE</v>
      </c>
      <c r="E423" s="54" t="str">
        <f>VLOOKUP(Table_for_new_list_price[[#This Row],[ItemCode]],[1]sheet1!$1:$1048576,7,FALSE)</f>
        <v>BRASS AB DZR</v>
      </c>
      <c r="F423" s="54" t="str">
        <f>VLOOKUP(Table_for_new_list_price[[#This Row],[ItemCode]],[1]sheet1!$1:$1048576,13,FALSE)</f>
        <v>0.855</v>
      </c>
      <c r="G423" s="55" t="str">
        <f>VLOOKUP(Table_for_new_list_price[[#This Row],[ItemCode]],[1]sheet1!$1:$1048576,12,FALSE)</f>
        <v>45</v>
      </c>
      <c r="H423" s="101">
        <f>VLOOKUP(Table_for_new_list_price[[#This Row],[ItemCode]],[1]sheet1!$1:$1048576,8,FALSE)</f>
        <v>66.790000000000006</v>
      </c>
      <c r="I423" s="51">
        <f>VLOOKUP(Table_for_new_list_price[[#This Row],[Product Line]],'EDA SHEET'!$C$10:$D$57,2,FALSE)</f>
        <v>0.34699999999999998</v>
      </c>
      <c r="J423" s="53">
        <f t="shared" si="6"/>
        <v>23.176130000000001</v>
      </c>
      <c r="K423" s="1" t="str">
        <f>VLOOKUP(Table_for_new_list_price[[#This Row],[ItemCode]],[1]sheet1!$1:$1048576,11,FALSE)</f>
        <v>China</v>
      </c>
    </row>
    <row r="424" spans="1:11" hidden="1" x14ac:dyDescent="0.3">
      <c r="A424" t="s">
        <v>1345</v>
      </c>
      <c r="B424" t="str">
        <f>VLOOKUP(Table_for_new_list_price[[#This Row],[ItemCode]],[1]sheet1!$1:$1048576,4,FALSE)</f>
        <v>AB PEX EVERLOC+ X MNPT BV</v>
      </c>
      <c r="C424" t="str">
        <f>VLOOKUP(Table_for_new_list_price[[#This Row],[ItemCode]],[1]sheet1!$1:$1048576,5,FALSE)</f>
        <v>670779721521</v>
      </c>
      <c r="D424" t="str">
        <f>VLOOKUP(Table_for_new_list_price[[#This Row],[ItemCode]],[1]sheet1!$1:$1048576,6,FALSE)</f>
        <v>ABPE</v>
      </c>
      <c r="E424" s="54" t="str">
        <f>VLOOKUP(Table_for_new_list_price[[#This Row],[ItemCode]],[1]sheet1!$1:$1048576,7,FALSE)</f>
        <v>BRASS AB DZR</v>
      </c>
      <c r="F424" s="54" t="str">
        <f>VLOOKUP(Table_for_new_list_price[[#This Row],[ItemCode]],[1]sheet1!$1:$1048576,13,FALSE)</f>
        <v>0.318</v>
      </c>
      <c r="G424" s="55" t="str">
        <f>VLOOKUP(Table_for_new_list_price[[#This Row],[ItemCode]],[1]sheet1!$1:$1048576,12,FALSE)</f>
        <v>80</v>
      </c>
      <c r="H424" s="101">
        <f>VLOOKUP(Table_for_new_list_price[[#This Row],[ItemCode]],[1]sheet1!$1:$1048576,8,FALSE)</f>
        <v>23.85</v>
      </c>
      <c r="I424" s="51">
        <f>VLOOKUP(Table_for_new_list_price[[#This Row],[Product Line]],'EDA SHEET'!$C$10:$D$57,2,FALSE)</f>
        <v>0.34699999999999998</v>
      </c>
      <c r="J424" s="53">
        <f t="shared" si="6"/>
        <v>8.2759499999999999</v>
      </c>
      <c r="K424" s="1" t="str">
        <f>VLOOKUP(Table_for_new_list_price[[#This Row],[ItemCode]],[1]sheet1!$1:$1048576,11,FALSE)</f>
        <v>China</v>
      </c>
    </row>
    <row r="425" spans="1:11" hidden="1" x14ac:dyDescent="0.3">
      <c r="A425" t="s">
        <v>1346</v>
      </c>
      <c r="B425" t="str">
        <f>VLOOKUP(Table_for_new_list_price[[#This Row],[ItemCode]],[1]sheet1!$1:$1048576,4,FALSE)</f>
        <v>AB PEX EVERLOC+ X MNPT BV</v>
      </c>
      <c r="C425" t="str">
        <f>VLOOKUP(Table_for_new_list_price[[#This Row],[ItemCode]],[1]sheet1!$1:$1048576,5,FALSE)</f>
        <v>670779721538</v>
      </c>
      <c r="D425" t="str">
        <f>VLOOKUP(Table_for_new_list_price[[#This Row],[ItemCode]],[1]sheet1!$1:$1048576,6,FALSE)</f>
        <v>ABPE</v>
      </c>
      <c r="E425" s="54" t="str">
        <f>VLOOKUP(Table_for_new_list_price[[#This Row],[ItemCode]],[1]sheet1!$1:$1048576,7,FALSE)</f>
        <v>BRASS AB DZR</v>
      </c>
      <c r="F425" s="54" t="str">
        <f>VLOOKUP(Table_for_new_list_price[[#This Row],[ItemCode]],[1]sheet1!$1:$1048576,13,FALSE)</f>
        <v>0.544</v>
      </c>
      <c r="G425" s="55" t="str">
        <f>VLOOKUP(Table_for_new_list_price[[#This Row],[ItemCode]],[1]sheet1!$1:$1048576,12,FALSE)</f>
        <v>60</v>
      </c>
      <c r="H425" s="101">
        <f>VLOOKUP(Table_for_new_list_price[[#This Row],[ItemCode]],[1]sheet1!$1:$1048576,8,FALSE)</f>
        <v>43.66</v>
      </c>
      <c r="I425" s="51">
        <f>VLOOKUP(Table_for_new_list_price[[#This Row],[Product Line]],'EDA SHEET'!$C$10:$D$57,2,FALSE)</f>
        <v>0.34699999999999998</v>
      </c>
      <c r="J425" s="53">
        <f t="shared" ref="J425:J488" si="7">H425*I425</f>
        <v>15.150019999999998</v>
      </c>
      <c r="K425" s="1" t="str">
        <f>VLOOKUP(Table_for_new_list_price[[#This Row],[ItemCode]],[1]sheet1!$1:$1048576,11,FALSE)</f>
        <v>China</v>
      </c>
    </row>
    <row r="426" spans="1:11" hidden="1" x14ac:dyDescent="0.3">
      <c r="A426" t="s">
        <v>1349</v>
      </c>
      <c r="B426" t="str">
        <f>VLOOKUP(Table_for_new_list_price[[#This Row],[ItemCode]],[1]sheet1!$1:$1048576,4,FALSE)</f>
        <v>AB PEX EVERLOC+ X MNPT WING BV</v>
      </c>
      <c r="C426" t="str">
        <f>VLOOKUP(Table_for_new_list_price[[#This Row],[ItemCode]],[1]sheet1!$1:$1048576,5,FALSE)</f>
        <v>670779721576</v>
      </c>
      <c r="D426" t="str">
        <f>VLOOKUP(Table_for_new_list_price[[#This Row],[ItemCode]],[1]sheet1!$1:$1048576,6,FALSE)</f>
        <v>ABPE</v>
      </c>
      <c r="E426" s="54" t="str">
        <f>VLOOKUP(Table_for_new_list_price[[#This Row],[ItemCode]],[1]sheet1!$1:$1048576,7,FALSE)</f>
        <v>BRASS AB DZR</v>
      </c>
      <c r="F426" s="54">
        <f>VLOOKUP(Table_for_new_list_price[[#This Row],[ItemCode]],[1]sheet1!$1:$1048576,13,FALSE)</f>
        <v>0</v>
      </c>
      <c r="G426" s="55" t="str">
        <f>VLOOKUP(Table_for_new_list_price[[#This Row],[ItemCode]],[1]sheet1!$1:$1048576,12,FALSE)</f>
        <v>45</v>
      </c>
      <c r="H426" s="101">
        <f>VLOOKUP(Table_for_new_list_price[[#This Row],[ItemCode]],[1]sheet1!$1:$1048576,8,FALSE)</f>
        <v>66.790000000000006</v>
      </c>
      <c r="I426" s="51">
        <f>VLOOKUP(Table_for_new_list_price[[#This Row],[Product Line]],'EDA SHEET'!$C$10:$D$57,2,FALSE)</f>
        <v>0.34699999999999998</v>
      </c>
      <c r="J426" s="53">
        <f t="shared" si="7"/>
        <v>23.176130000000001</v>
      </c>
      <c r="K426" s="1" t="str">
        <f>VLOOKUP(Table_for_new_list_price[[#This Row],[ItemCode]],[1]sheet1!$1:$1048576,11,FALSE)</f>
        <v>China</v>
      </c>
    </row>
    <row r="427" spans="1:11" hidden="1" x14ac:dyDescent="0.3">
      <c r="A427" t="s">
        <v>1350</v>
      </c>
      <c r="B427" t="str">
        <f>VLOOKUP(Table_for_new_list_price[[#This Row],[ItemCode]],[1]sheet1!$1:$1048576,4,FALSE)</f>
        <v>AB PEX EVERLOC+ X MNPT WING BV</v>
      </c>
      <c r="C427" t="str">
        <f>VLOOKUP(Table_for_new_list_price[[#This Row],[ItemCode]],[1]sheet1!$1:$1048576,5,FALSE)</f>
        <v>670779721552</v>
      </c>
      <c r="D427" t="str">
        <f>VLOOKUP(Table_for_new_list_price[[#This Row],[ItemCode]],[1]sheet1!$1:$1048576,6,FALSE)</f>
        <v>ABPE</v>
      </c>
      <c r="E427" s="54" t="str">
        <f>VLOOKUP(Table_for_new_list_price[[#This Row],[ItemCode]],[1]sheet1!$1:$1048576,7,FALSE)</f>
        <v>BRASS AB DZR</v>
      </c>
      <c r="F427" s="54">
        <f>VLOOKUP(Table_for_new_list_price[[#This Row],[ItemCode]],[1]sheet1!$1:$1048576,13,FALSE)</f>
        <v>0</v>
      </c>
      <c r="G427" s="55" t="str">
        <f>VLOOKUP(Table_for_new_list_price[[#This Row],[ItemCode]],[1]sheet1!$1:$1048576,12,FALSE)</f>
        <v>80</v>
      </c>
      <c r="H427" s="101">
        <f>VLOOKUP(Table_for_new_list_price[[#This Row],[ItemCode]],[1]sheet1!$1:$1048576,8,FALSE)</f>
        <v>23.85</v>
      </c>
      <c r="I427" s="51">
        <f>VLOOKUP(Table_for_new_list_price[[#This Row],[Product Line]],'EDA SHEET'!$C$10:$D$57,2,FALSE)</f>
        <v>0.34699999999999998</v>
      </c>
      <c r="J427" s="53">
        <f t="shared" si="7"/>
        <v>8.2759499999999999</v>
      </c>
      <c r="K427" s="1" t="str">
        <f>VLOOKUP(Table_for_new_list_price[[#This Row],[ItemCode]],[1]sheet1!$1:$1048576,11,FALSE)</f>
        <v>China</v>
      </c>
    </row>
    <row r="428" spans="1:11" hidden="1" x14ac:dyDescent="0.3">
      <c r="A428" t="s">
        <v>1351</v>
      </c>
      <c r="B428" t="str">
        <f>VLOOKUP(Table_for_new_list_price[[#This Row],[ItemCode]],[1]sheet1!$1:$1048576,4,FALSE)</f>
        <v>AB PEX EVERLOC+ X MNPT WING BV</v>
      </c>
      <c r="C428" t="str">
        <f>VLOOKUP(Table_for_new_list_price[[#This Row],[ItemCode]],[1]sheet1!$1:$1048576,5,FALSE)</f>
        <v>670779721569</v>
      </c>
      <c r="D428" t="str">
        <f>VLOOKUP(Table_for_new_list_price[[#This Row],[ItemCode]],[1]sheet1!$1:$1048576,6,FALSE)</f>
        <v>ABPE</v>
      </c>
      <c r="E428" s="54" t="str">
        <f>VLOOKUP(Table_for_new_list_price[[#This Row],[ItemCode]],[1]sheet1!$1:$1048576,7,FALSE)</f>
        <v>BRASS AB DZR</v>
      </c>
      <c r="F428" s="54">
        <f>VLOOKUP(Table_for_new_list_price[[#This Row],[ItemCode]],[1]sheet1!$1:$1048576,13,FALSE)</f>
        <v>0</v>
      </c>
      <c r="G428" s="55" t="str">
        <f>VLOOKUP(Table_for_new_list_price[[#This Row],[ItemCode]],[1]sheet1!$1:$1048576,12,FALSE)</f>
        <v>60</v>
      </c>
      <c r="H428" s="101">
        <f>VLOOKUP(Table_for_new_list_price[[#This Row],[ItemCode]],[1]sheet1!$1:$1048576,8,FALSE)</f>
        <v>43.66</v>
      </c>
      <c r="I428" s="51">
        <f>VLOOKUP(Table_for_new_list_price[[#This Row],[Product Line]],'EDA SHEET'!$C$10:$D$57,2,FALSE)</f>
        <v>0.34699999999999998</v>
      </c>
      <c r="J428" s="53">
        <f t="shared" si="7"/>
        <v>15.150019999999998</v>
      </c>
      <c r="K428" s="1" t="str">
        <f>VLOOKUP(Table_for_new_list_price[[#This Row],[ItemCode]],[1]sheet1!$1:$1048576,11,FALSE)</f>
        <v>China</v>
      </c>
    </row>
    <row r="429" spans="1:11" hidden="1" x14ac:dyDescent="0.3">
      <c r="A429" t="s">
        <v>243</v>
      </c>
      <c r="B429" t="str">
        <f>VLOOKUP(Table_for_new_list_price[[#This Row],[ItemCode]],[1]sheet1!$1:$1048576,4,FALSE)</f>
        <v>ABHV PUMP FLANGE BV FNPT W/DRN</v>
      </c>
      <c r="C429" t="str">
        <f>VLOOKUP(Table_for_new_list_price[[#This Row],[ItemCode]],[1]sheet1!$1:$1048576,5,FALSE)</f>
        <v>670779731117</v>
      </c>
      <c r="D429" t="str">
        <f>VLOOKUP(Table_for_new_list_price[[#This Row],[ItemCode]],[1]sheet1!$1:$1048576,6,FALSE)</f>
        <v>ABPF</v>
      </c>
      <c r="E429" s="54" t="str">
        <f>VLOOKUP(Table_for_new_list_price[[#This Row],[ItemCode]],[1]sheet1!$1:$1048576,7,FALSE)</f>
        <v>BRASS AB DZR</v>
      </c>
      <c r="F429" s="54" t="str">
        <f>VLOOKUP(Table_for_new_list_price[[#This Row],[ItemCode]],[1]sheet1!$1:$1048576,13,FALSE)</f>
        <v>2.48</v>
      </c>
      <c r="G429" s="55" t="str">
        <f>VLOOKUP(Table_for_new_list_price[[#This Row],[ItemCode]],[1]sheet1!$1:$1048576,12,FALSE)</f>
        <v>6</v>
      </c>
      <c r="H429" s="101">
        <f>VLOOKUP(Table_for_new_list_price[[#This Row],[ItemCode]],[1]sheet1!$1:$1048576,8,FALSE)</f>
        <v>129.91999999999999</v>
      </c>
      <c r="I429" s="51">
        <f>VLOOKUP(Table_for_new_list_price[[#This Row],[Product Line]],'EDA SHEET'!$C$10:$D$57,2,FALSE)</f>
        <v>0.34699999999999998</v>
      </c>
      <c r="J429" s="53">
        <f t="shared" si="7"/>
        <v>45.082239999999992</v>
      </c>
      <c r="K429" s="1" t="str">
        <f>VLOOKUP(Table_for_new_list_price[[#This Row],[ItemCode]],[1]sheet1!$1:$1048576,11,FALSE)</f>
        <v>China</v>
      </c>
    </row>
    <row r="430" spans="1:11" hidden="1" x14ac:dyDescent="0.3">
      <c r="A430" t="s">
        <v>245</v>
      </c>
      <c r="B430" t="str">
        <f>VLOOKUP(Table_for_new_list_price[[#This Row],[ItemCode]],[1]sheet1!$1:$1048576,4,FALSE)</f>
        <v>ABHV PUMP FLANGE BV FNPT W/DRN</v>
      </c>
      <c r="C430" t="str">
        <f>VLOOKUP(Table_for_new_list_price[[#This Row],[ItemCode]],[1]sheet1!$1:$1048576,5,FALSE)</f>
        <v>670779731131</v>
      </c>
      <c r="D430" t="str">
        <f>VLOOKUP(Table_for_new_list_price[[#This Row],[ItemCode]],[1]sheet1!$1:$1048576,6,FALSE)</f>
        <v>ABPF</v>
      </c>
      <c r="E430" s="54" t="str">
        <f>VLOOKUP(Table_for_new_list_price[[#This Row],[ItemCode]],[1]sheet1!$1:$1048576,7,FALSE)</f>
        <v>BRASS AB DZR</v>
      </c>
      <c r="F430" s="54" t="str">
        <f>VLOOKUP(Table_for_new_list_price[[#This Row],[ItemCode]],[1]sheet1!$1:$1048576,13,FALSE)</f>
        <v>3.98</v>
      </c>
      <c r="G430" s="55" t="str">
        <f>VLOOKUP(Table_for_new_list_price[[#This Row],[ItemCode]],[1]sheet1!$1:$1048576,12,FALSE)</f>
        <v>6</v>
      </c>
      <c r="H430" s="101">
        <f>VLOOKUP(Table_for_new_list_price[[#This Row],[ItemCode]],[1]sheet1!$1:$1048576,8,FALSE)</f>
        <v>199.48</v>
      </c>
      <c r="I430" s="51">
        <f>VLOOKUP(Table_for_new_list_price[[#This Row],[Product Line]],'EDA SHEET'!$C$10:$D$57,2,FALSE)</f>
        <v>0.34699999999999998</v>
      </c>
      <c r="J430" s="53">
        <f t="shared" si="7"/>
        <v>69.219559999999987</v>
      </c>
      <c r="K430" s="1" t="str">
        <f>VLOOKUP(Table_for_new_list_price[[#This Row],[ItemCode]],[1]sheet1!$1:$1048576,11,FALSE)</f>
        <v>China</v>
      </c>
    </row>
    <row r="431" spans="1:11" hidden="1" x14ac:dyDescent="0.3">
      <c r="A431" t="s">
        <v>246</v>
      </c>
      <c r="B431" t="str">
        <f>VLOOKUP(Table_for_new_list_price[[#This Row],[ItemCode]],[1]sheet1!$1:$1048576,4,FALSE)</f>
        <v>ABHV PUMP FLANGE BV FNPT W/DRN</v>
      </c>
      <c r="C431" t="str">
        <f>VLOOKUP(Table_for_new_list_price[[#This Row],[ItemCode]],[1]sheet1!$1:$1048576,5,FALSE)</f>
        <v>670779731124</v>
      </c>
      <c r="D431" t="str">
        <f>VLOOKUP(Table_for_new_list_price[[#This Row],[ItemCode]],[1]sheet1!$1:$1048576,6,FALSE)</f>
        <v>ABPF</v>
      </c>
      <c r="E431" s="54" t="str">
        <f>VLOOKUP(Table_for_new_list_price[[#This Row],[ItemCode]],[1]sheet1!$1:$1048576,7,FALSE)</f>
        <v>BRASS AB DZR</v>
      </c>
      <c r="F431" s="54" t="str">
        <f>VLOOKUP(Table_for_new_list_price[[#This Row],[ItemCode]],[1]sheet1!$1:$1048576,13,FALSE)</f>
        <v>2.82</v>
      </c>
      <c r="G431" s="55" t="str">
        <f>VLOOKUP(Table_for_new_list_price[[#This Row],[ItemCode]],[1]sheet1!$1:$1048576,12,FALSE)</f>
        <v>6</v>
      </c>
      <c r="H431" s="101">
        <f>VLOOKUP(Table_for_new_list_price[[#This Row],[ItemCode]],[1]sheet1!$1:$1048576,8,FALSE)</f>
        <v>156.37</v>
      </c>
      <c r="I431" s="51">
        <f>VLOOKUP(Table_for_new_list_price[[#This Row],[Product Line]],'EDA SHEET'!$C$10:$D$57,2,FALSE)</f>
        <v>0.34699999999999998</v>
      </c>
      <c r="J431" s="53">
        <f t="shared" si="7"/>
        <v>54.260390000000001</v>
      </c>
      <c r="K431" s="1" t="str">
        <f>VLOOKUP(Table_for_new_list_price[[#This Row],[ItemCode]],[1]sheet1!$1:$1048576,11,FALSE)</f>
        <v>China</v>
      </c>
    </row>
    <row r="432" spans="1:11" hidden="1" x14ac:dyDescent="0.3">
      <c r="A432" t="s">
        <v>247</v>
      </c>
      <c r="B432" t="str">
        <f>VLOOKUP(Table_for_new_list_price[[#This Row],[ItemCode]],[1]sheet1!$1:$1048576,4,FALSE)</f>
        <v>ABHV PUMP FLANGE BV FNPT W/DRN</v>
      </c>
      <c r="C432" t="str">
        <f>VLOOKUP(Table_for_new_list_price[[#This Row],[ItemCode]],[1]sheet1!$1:$1048576,5,FALSE)</f>
        <v>670779731148</v>
      </c>
      <c r="D432" t="str">
        <f>VLOOKUP(Table_for_new_list_price[[#This Row],[ItemCode]],[1]sheet1!$1:$1048576,6,FALSE)</f>
        <v>ABPF</v>
      </c>
      <c r="E432" s="54" t="str">
        <f>VLOOKUP(Table_for_new_list_price[[#This Row],[ItemCode]],[1]sheet1!$1:$1048576,7,FALSE)</f>
        <v>BRASS AB DZR</v>
      </c>
      <c r="F432" s="54" t="str">
        <f>VLOOKUP(Table_for_new_list_price[[#This Row],[ItemCode]],[1]sheet1!$1:$1048576,13,FALSE)</f>
        <v>5.32</v>
      </c>
      <c r="G432" s="55" t="str">
        <f>VLOOKUP(Table_for_new_list_price[[#This Row],[ItemCode]],[1]sheet1!$1:$1048576,12,FALSE)</f>
        <v>6</v>
      </c>
      <c r="H432" s="101">
        <f>VLOOKUP(Table_for_new_list_price[[#This Row],[ItemCode]],[1]sheet1!$1:$1048576,8,FALSE)</f>
        <v>284.7</v>
      </c>
      <c r="I432" s="51">
        <f>VLOOKUP(Table_for_new_list_price[[#This Row],[Product Line]],'EDA SHEET'!$C$10:$D$57,2,FALSE)</f>
        <v>0.34699999999999998</v>
      </c>
      <c r="J432" s="53">
        <f t="shared" si="7"/>
        <v>98.790899999999993</v>
      </c>
      <c r="K432" s="1" t="str">
        <f>VLOOKUP(Table_for_new_list_price[[#This Row],[ItemCode]],[1]sheet1!$1:$1048576,11,FALSE)</f>
        <v>China</v>
      </c>
    </row>
    <row r="433" spans="1:11" hidden="1" x14ac:dyDescent="0.3">
      <c r="A433" t="s">
        <v>248</v>
      </c>
      <c r="B433" t="str">
        <f>VLOOKUP(Table_for_new_list_price[[#This Row],[ItemCode]],[1]sheet1!$1:$1048576,4,FALSE)</f>
        <v>ABHV PUMP FLANGE BV FNPT W/DRN</v>
      </c>
      <c r="C433" t="str">
        <f>VLOOKUP(Table_for_new_list_price[[#This Row],[ItemCode]],[1]sheet1!$1:$1048576,5,FALSE)</f>
        <v>670779731100</v>
      </c>
      <c r="D433" t="str">
        <f>VLOOKUP(Table_for_new_list_price[[#This Row],[ItemCode]],[1]sheet1!$1:$1048576,6,FALSE)</f>
        <v>ABPF</v>
      </c>
      <c r="E433" s="54" t="str">
        <f>VLOOKUP(Table_for_new_list_price[[#This Row],[ItemCode]],[1]sheet1!$1:$1048576,7,FALSE)</f>
        <v>BRASS AB DZR</v>
      </c>
      <c r="F433" s="54" t="str">
        <f>VLOOKUP(Table_for_new_list_price[[#This Row],[ItemCode]],[1]sheet1!$1:$1048576,13,FALSE)</f>
        <v>1.78</v>
      </c>
      <c r="G433" s="55" t="str">
        <f>VLOOKUP(Table_for_new_list_price[[#This Row],[ItemCode]],[1]sheet1!$1:$1048576,12,FALSE)</f>
        <v>8</v>
      </c>
      <c r="H433" s="101">
        <f>VLOOKUP(Table_for_new_list_price[[#This Row],[ItemCode]],[1]sheet1!$1:$1048576,8,FALSE)</f>
        <v>92.28</v>
      </c>
      <c r="I433" s="51">
        <f>VLOOKUP(Table_for_new_list_price[[#This Row],[Product Line]],'EDA SHEET'!$C$10:$D$57,2,FALSE)</f>
        <v>0.34699999999999998</v>
      </c>
      <c r="J433" s="53">
        <f t="shared" si="7"/>
        <v>32.021159999999995</v>
      </c>
      <c r="K433" s="1" t="str">
        <f>VLOOKUP(Table_for_new_list_price[[#This Row],[ItemCode]],[1]sheet1!$1:$1048576,11,FALSE)</f>
        <v>China</v>
      </c>
    </row>
    <row r="434" spans="1:11" hidden="1" x14ac:dyDescent="0.3">
      <c r="A434" t="s">
        <v>254</v>
      </c>
      <c r="B434" t="str">
        <f>VLOOKUP(Table_for_new_list_price[[#This Row],[ItemCode]],[1]sheet1!$1:$1048576,4,FALSE)</f>
        <v>ABHV PUMP FLANGE BV SWT W/DRN</v>
      </c>
      <c r="C434" t="str">
        <f>VLOOKUP(Table_for_new_list_price[[#This Row],[ItemCode]],[1]sheet1!$1:$1048576,5,FALSE)</f>
        <v>670779731162</v>
      </c>
      <c r="D434" t="str">
        <f>VLOOKUP(Table_for_new_list_price[[#This Row],[ItemCode]],[1]sheet1!$1:$1048576,6,FALSE)</f>
        <v>ABPF</v>
      </c>
      <c r="E434" s="54" t="str">
        <f>VLOOKUP(Table_for_new_list_price[[#This Row],[ItemCode]],[1]sheet1!$1:$1048576,7,FALSE)</f>
        <v>BRASS AB DZR</v>
      </c>
      <c r="F434" s="54" t="str">
        <f>VLOOKUP(Table_for_new_list_price[[#This Row],[ItemCode]],[1]sheet1!$1:$1048576,13,FALSE)</f>
        <v>2.32</v>
      </c>
      <c r="G434" s="55" t="str">
        <f>VLOOKUP(Table_for_new_list_price[[#This Row],[ItemCode]],[1]sheet1!$1:$1048576,12,FALSE)</f>
        <v>6</v>
      </c>
      <c r="H434" s="101">
        <f>VLOOKUP(Table_for_new_list_price[[#This Row],[ItemCode]],[1]sheet1!$1:$1048576,8,FALSE)</f>
        <v>129.91999999999999</v>
      </c>
      <c r="I434" s="51">
        <f>VLOOKUP(Table_for_new_list_price[[#This Row],[Product Line]],'EDA SHEET'!$C$10:$D$57,2,FALSE)</f>
        <v>0.34699999999999998</v>
      </c>
      <c r="J434" s="53">
        <f t="shared" si="7"/>
        <v>45.082239999999992</v>
      </c>
      <c r="K434" s="1" t="str">
        <f>VLOOKUP(Table_for_new_list_price[[#This Row],[ItemCode]],[1]sheet1!$1:$1048576,11,FALSE)</f>
        <v>China</v>
      </c>
    </row>
    <row r="435" spans="1:11" hidden="1" x14ac:dyDescent="0.3">
      <c r="A435" t="s">
        <v>255</v>
      </c>
      <c r="B435" t="str">
        <f>VLOOKUP(Table_for_new_list_price[[#This Row],[ItemCode]],[1]sheet1!$1:$1048576,4,FALSE)</f>
        <v>ABHV PUMP FLANGE BV SWT W/DRN</v>
      </c>
      <c r="C435" t="str">
        <f>VLOOKUP(Table_for_new_list_price[[#This Row],[ItemCode]],[1]sheet1!$1:$1048576,5,FALSE)</f>
        <v>670779731186</v>
      </c>
      <c r="D435" t="str">
        <f>VLOOKUP(Table_for_new_list_price[[#This Row],[ItemCode]],[1]sheet1!$1:$1048576,6,FALSE)</f>
        <v>ABPF</v>
      </c>
      <c r="E435" s="54" t="str">
        <f>VLOOKUP(Table_for_new_list_price[[#This Row],[ItemCode]],[1]sheet1!$1:$1048576,7,FALSE)</f>
        <v>BRASS AB DZR</v>
      </c>
      <c r="F435" s="54" t="str">
        <f>VLOOKUP(Table_for_new_list_price[[#This Row],[ItemCode]],[1]sheet1!$1:$1048576,13,FALSE)</f>
        <v>3.82</v>
      </c>
      <c r="G435" s="55" t="str">
        <f>VLOOKUP(Table_for_new_list_price[[#This Row],[ItemCode]],[1]sheet1!$1:$1048576,12,FALSE)</f>
        <v>6</v>
      </c>
      <c r="H435" s="101">
        <f>VLOOKUP(Table_for_new_list_price[[#This Row],[ItemCode]],[1]sheet1!$1:$1048576,8,FALSE)</f>
        <v>199.48</v>
      </c>
      <c r="I435" s="51">
        <f>VLOOKUP(Table_for_new_list_price[[#This Row],[Product Line]],'EDA SHEET'!$C$10:$D$57,2,FALSE)</f>
        <v>0.34699999999999998</v>
      </c>
      <c r="J435" s="53">
        <f t="shared" si="7"/>
        <v>69.219559999999987</v>
      </c>
      <c r="K435" s="1" t="str">
        <f>VLOOKUP(Table_for_new_list_price[[#This Row],[ItemCode]],[1]sheet1!$1:$1048576,11,FALSE)</f>
        <v>China</v>
      </c>
    </row>
    <row r="436" spans="1:11" hidden="1" x14ac:dyDescent="0.3">
      <c r="A436" t="s">
        <v>256</v>
      </c>
      <c r="B436" t="str">
        <f>VLOOKUP(Table_for_new_list_price[[#This Row],[ItemCode]],[1]sheet1!$1:$1048576,4,FALSE)</f>
        <v>ABHV PUMP FLANGE BV SWT W/DRN</v>
      </c>
      <c r="C436" t="str">
        <f>VLOOKUP(Table_for_new_list_price[[#This Row],[ItemCode]],[1]sheet1!$1:$1048576,5,FALSE)</f>
        <v>670779731179</v>
      </c>
      <c r="D436" t="str">
        <f>VLOOKUP(Table_for_new_list_price[[#This Row],[ItemCode]],[1]sheet1!$1:$1048576,6,FALSE)</f>
        <v>ABPF</v>
      </c>
      <c r="E436" s="54" t="str">
        <f>VLOOKUP(Table_for_new_list_price[[#This Row],[ItemCode]],[1]sheet1!$1:$1048576,7,FALSE)</f>
        <v>BRASS AB DZR</v>
      </c>
      <c r="F436" s="54" t="str">
        <f>VLOOKUP(Table_for_new_list_price[[#This Row],[ItemCode]],[1]sheet1!$1:$1048576,13,FALSE)</f>
        <v>2.65</v>
      </c>
      <c r="G436" s="55" t="str">
        <f>VLOOKUP(Table_for_new_list_price[[#This Row],[ItemCode]],[1]sheet1!$1:$1048576,12,FALSE)</f>
        <v>6</v>
      </c>
      <c r="H436" s="101">
        <f>VLOOKUP(Table_for_new_list_price[[#This Row],[ItemCode]],[1]sheet1!$1:$1048576,8,FALSE)</f>
        <v>156.37</v>
      </c>
      <c r="I436" s="51">
        <f>VLOOKUP(Table_for_new_list_price[[#This Row],[Product Line]],'EDA SHEET'!$C$10:$D$57,2,FALSE)</f>
        <v>0.34699999999999998</v>
      </c>
      <c r="J436" s="53">
        <f t="shared" si="7"/>
        <v>54.260390000000001</v>
      </c>
      <c r="K436" s="1" t="str">
        <f>VLOOKUP(Table_for_new_list_price[[#This Row],[ItemCode]],[1]sheet1!$1:$1048576,11,FALSE)</f>
        <v>China</v>
      </c>
    </row>
    <row r="437" spans="1:11" hidden="1" x14ac:dyDescent="0.3">
      <c r="A437" t="s">
        <v>257</v>
      </c>
      <c r="B437" t="str">
        <f>VLOOKUP(Table_for_new_list_price[[#This Row],[ItemCode]],[1]sheet1!$1:$1048576,4,FALSE)</f>
        <v>ABHV PUMP FLANGE BV SWT W/DRN</v>
      </c>
      <c r="C437" t="str">
        <f>VLOOKUP(Table_for_new_list_price[[#This Row],[ItemCode]],[1]sheet1!$1:$1048576,5,FALSE)</f>
        <v>670779731193</v>
      </c>
      <c r="D437" t="str">
        <f>VLOOKUP(Table_for_new_list_price[[#This Row],[ItemCode]],[1]sheet1!$1:$1048576,6,FALSE)</f>
        <v>ABPF</v>
      </c>
      <c r="E437" s="54" t="str">
        <f>VLOOKUP(Table_for_new_list_price[[#This Row],[ItemCode]],[1]sheet1!$1:$1048576,7,FALSE)</f>
        <v>BRASS AB DZR</v>
      </c>
      <c r="F437" s="54" t="str">
        <f>VLOOKUP(Table_for_new_list_price[[#This Row],[ItemCode]],[1]sheet1!$1:$1048576,13,FALSE)</f>
        <v>5.32</v>
      </c>
      <c r="G437" s="55" t="str">
        <f>VLOOKUP(Table_for_new_list_price[[#This Row],[ItemCode]],[1]sheet1!$1:$1048576,12,FALSE)</f>
        <v>6</v>
      </c>
      <c r="H437" s="101">
        <f>VLOOKUP(Table_for_new_list_price[[#This Row],[ItemCode]],[1]sheet1!$1:$1048576,8,FALSE)</f>
        <v>284.7</v>
      </c>
      <c r="I437" s="51">
        <f>VLOOKUP(Table_for_new_list_price[[#This Row],[Product Line]],'EDA SHEET'!$C$10:$D$57,2,FALSE)</f>
        <v>0.34699999999999998</v>
      </c>
      <c r="J437" s="53">
        <f t="shared" si="7"/>
        <v>98.790899999999993</v>
      </c>
      <c r="K437" s="1" t="str">
        <f>VLOOKUP(Table_for_new_list_price[[#This Row],[ItemCode]],[1]sheet1!$1:$1048576,11,FALSE)</f>
        <v>China</v>
      </c>
    </row>
    <row r="438" spans="1:11" hidden="1" x14ac:dyDescent="0.3">
      <c r="A438" t="s">
        <v>258</v>
      </c>
      <c r="B438" t="str">
        <f>VLOOKUP(Table_for_new_list_price[[#This Row],[ItemCode]],[1]sheet1!$1:$1048576,4,FALSE)</f>
        <v>ABHV PUMP FLANGE BV SWT W/DRN</v>
      </c>
      <c r="C438" t="str">
        <f>VLOOKUP(Table_for_new_list_price[[#This Row],[ItemCode]],[1]sheet1!$1:$1048576,5,FALSE)</f>
        <v>670779731155</v>
      </c>
      <c r="D438" t="str">
        <f>VLOOKUP(Table_for_new_list_price[[#This Row],[ItemCode]],[1]sheet1!$1:$1048576,6,FALSE)</f>
        <v>ABPF</v>
      </c>
      <c r="E438" s="54" t="str">
        <f>VLOOKUP(Table_for_new_list_price[[#This Row],[ItemCode]],[1]sheet1!$1:$1048576,7,FALSE)</f>
        <v>BRASS AB DZR</v>
      </c>
      <c r="F438" s="54" t="str">
        <f>VLOOKUP(Table_for_new_list_price[[#This Row],[ItemCode]],[1]sheet1!$1:$1048576,13,FALSE)</f>
        <v>1.78</v>
      </c>
      <c r="G438" s="55" t="str">
        <f>VLOOKUP(Table_for_new_list_price[[#This Row],[ItemCode]],[1]sheet1!$1:$1048576,12,FALSE)</f>
        <v>8</v>
      </c>
      <c r="H438" s="101">
        <f>VLOOKUP(Table_for_new_list_price[[#This Row],[ItemCode]],[1]sheet1!$1:$1048576,8,FALSE)</f>
        <v>92.28</v>
      </c>
      <c r="I438" s="51">
        <f>VLOOKUP(Table_for_new_list_price[[#This Row],[Product Line]],'EDA SHEET'!$C$10:$D$57,2,FALSE)</f>
        <v>0.34699999999999998</v>
      </c>
      <c r="J438" s="53">
        <f t="shared" si="7"/>
        <v>32.021159999999995</v>
      </c>
      <c r="K438" s="1" t="str">
        <f>VLOOKUP(Table_for_new_list_price[[#This Row],[ItemCode]],[1]sheet1!$1:$1048576,11,FALSE)</f>
        <v>China</v>
      </c>
    </row>
    <row r="439" spans="1:11" hidden="1" x14ac:dyDescent="0.3">
      <c r="A439" t="s">
        <v>264</v>
      </c>
      <c r="B439" t="str">
        <f>VLOOKUP(Table_for_new_list_price[[#This Row],[ItemCode]],[1]sheet1!$1:$1048576,4,FALSE)</f>
        <v>LO LEAD PUMP FLNG BLL VLV IPS</v>
      </c>
      <c r="C439" t="str">
        <f>VLOOKUP(Table_for_new_list_price[[#This Row],[ItemCode]],[1]sheet1!$1:$1048576,5,FALSE)</f>
        <v>670779700236</v>
      </c>
      <c r="D439" t="str">
        <f>VLOOKUP(Table_for_new_list_price[[#This Row],[ItemCode]],[1]sheet1!$1:$1048576,6,FALSE)</f>
        <v>ABPF</v>
      </c>
      <c r="E439" s="54" t="str">
        <f>VLOOKUP(Table_for_new_list_price[[#This Row],[ItemCode]],[1]sheet1!$1:$1048576,7,FALSE)</f>
        <v>BRASS AB</v>
      </c>
      <c r="F439" s="54" t="str">
        <f>VLOOKUP(Table_for_new_list_price[[#This Row],[ItemCode]],[1]sheet1!$1:$1048576,13,FALSE)</f>
        <v>1.84</v>
      </c>
      <c r="G439" s="55" t="str">
        <f>VLOOKUP(Table_for_new_list_price[[#This Row],[ItemCode]],[1]sheet1!$1:$1048576,12,FALSE)</f>
        <v>18</v>
      </c>
      <c r="H439" s="101">
        <f>VLOOKUP(Table_for_new_list_price[[#This Row],[ItemCode]],[1]sheet1!$1:$1048576,8,FALSE)</f>
        <v>115.1</v>
      </c>
      <c r="I439" s="51">
        <f>VLOOKUP(Table_for_new_list_price[[#This Row],[Product Line]],'EDA SHEET'!$C$10:$D$57,2,FALSE)</f>
        <v>0.34699999999999998</v>
      </c>
      <c r="J439" s="53">
        <f t="shared" si="7"/>
        <v>39.939699999999995</v>
      </c>
      <c r="K439" s="1" t="str">
        <f>VLOOKUP(Table_for_new_list_price[[#This Row],[ItemCode]],[1]sheet1!$1:$1048576,11,FALSE)</f>
        <v>China</v>
      </c>
    </row>
    <row r="440" spans="1:11" hidden="1" x14ac:dyDescent="0.3">
      <c r="A440" t="s">
        <v>265</v>
      </c>
      <c r="B440" t="str">
        <f>VLOOKUP(Table_for_new_list_price[[#This Row],[ItemCode]],[1]sheet1!$1:$1048576,4,FALSE)</f>
        <v>LO LEAD PUMP FLNG BLL VLV IPS</v>
      </c>
      <c r="C440" t="str">
        <f>VLOOKUP(Table_for_new_list_price[[#This Row],[ItemCode]],[1]sheet1!$1:$1048576,5,FALSE)</f>
        <v>670779700250</v>
      </c>
      <c r="D440" t="str">
        <f>VLOOKUP(Table_for_new_list_price[[#This Row],[ItemCode]],[1]sheet1!$1:$1048576,6,FALSE)</f>
        <v>ABPF</v>
      </c>
      <c r="E440" s="54" t="str">
        <f>VLOOKUP(Table_for_new_list_price[[#This Row],[ItemCode]],[1]sheet1!$1:$1048576,7,FALSE)</f>
        <v>BRASS AB</v>
      </c>
      <c r="F440" s="54" t="str">
        <f>VLOOKUP(Table_for_new_list_price[[#This Row],[ItemCode]],[1]sheet1!$1:$1048576,13,FALSE)</f>
        <v>2.64</v>
      </c>
      <c r="G440" s="55" t="str">
        <f>VLOOKUP(Table_for_new_list_price[[#This Row],[ItemCode]],[1]sheet1!$1:$1048576,12,FALSE)</f>
        <v>12</v>
      </c>
      <c r="H440" s="101">
        <f>VLOOKUP(Table_for_new_list_price[[#This Row],[ItemCode]],[1]sheet1!$1:$1048576,8,FALSE)</f>
        <v>176.73</v>
      </c>
      <c r="I440" s="51">
        <f>VLOOKUP(Table_for_new_list_price[[#This Row],[Product Line]],'EDA SHEET'!$C$10:$D$57,2,FALSE)</f>
        <v>0.34699999999999998</v>
      </c>
      <c r="J440" s="53">
        <f t="shared" si="7"/>
        <v>61.325309999999995</v>
      </c>
      <c r="K440" s="1" t="str">
        <f>VLOOKUP(Table_for_new_list_price[[#This Row],[ItemCode]],[1]sheet1!$1:$1048576,11,FALSE)</f>
        <v>China</v>
      </c>
    </row>
    <row r="441" spans="1:11" hidden="1" x14ac:dyDescent="0.3">
      <c r="A441" t="s">
        <v>266</v>
      </c>
      <c r="B441" t="str">
        <f>VLOOKUP(Table_for_new_list_price[[#This Row],[ItemCode]],[1]sheet1!$1:$1048576,4,FALSE)</f>
        <v>LO LEAD PUMP FLNG BLL VLV IPS</v>
      </c>
      <c r="C441" t="str">
        <f>VLOOKUP(Table_for_new_list_price[[#This Row],[ItemCode]],[1]sheet1!$1:$1048576,5,FALSE)</f>
        <v>670779700243</v>
      </c>
      <c r="D441" t="str">
        <f>VLOOKUP(Table_for_new_list_price[[#This Row],[ItemCode]],[1]sheet1!$1:$1048576,6,FALSE)</f>
        <v>ABPF</v>
      </c>
      <c r="E441" s="54" t="str">
        <f>VLOOKUP(Table_for_new_list_price[[#This Row],[ItemCode]],[1]sheet1!$1:$1048576,7,FALSE)</f>
        <v>BRASS AB</v>
      </c>
      <c r="F441" s="54" t="str">
        <f>VLOOKUP(Table_for_new_list_price[[#This Row],[ItemCode]],[1]sheet1!$1:$1048576,13,FALSE)</f>
        <v>2.18</v>
      </c>
      <c r="G441" s="55" t="str">
        <f>VLOOKUP(Table_for_new_list_price[[#This Row],[ItemCode]],[1]sheet1!$1:$1048576,12,FALSE)</f>
        <v>12</v>
      </c>
      <c r="H441" s="101">
        <f>VLOOKUP(Table_for_new_list_price[[#This Row],[ItemCode]],[1]sheet1!$1:$1048576,8,FALSE)</f>
        <v>138.53</v>
      </c>
      <c r="I441" s="51">
        <f>VLOOKUP(Table_for_new_list_price[[#This Row],[Product Line]],'EDA SHEET'!$C$10:$D$57,2,FALSE)</f>
        <v>0.34699999999999998</v>
      </c>
      <c r="J441" s="53">
        <f t="shared" si="7"/>
        <v>48.06991</v>
      </c>
      <c r="K441" s="1" t="str">
        <f>VLOOKUP(Table_for_new_list_price[[#This Row],[ItemCode]],[1]sheet1!$1:$1048576,11,FALSE)</f>
        <v>China</v>
      </c>
    </row>
    <row r="442" spans="1:11" hidden="1" x14ac:dyDescent="0.3">
      <c r="A442" t="s">
        <v>267</v>
      </c>
      <c r="B442" t="str">
        <f>VLOOKUP(Table_for_new_list_price[[#This Row],[ItemCode]],[1]sheet1!$1:$1048576,4,FALSE)</f>
        <v>LO LEAD PUMP FLNG BLL VLV IPS</v>
      </c>
      <c r="C442" t="str">
        <f>VLOOKUP(Table_for_new_list_price[[#This Row],[ItemCode]],[1]sheet1!$1:$1048576,5,FALSE)</f>
        <v>670779700267</v>
      </c>
      <c r="D442" t="str">
        <f>VLOOKUP(Table_for_new_list_price[[#This Row],[ItemCode]],[1]sheet1!$1:$1048576,6,FALSE)</f>
        <v>ABPF</v>
      </c>
      <c r="E442" s="54" t="str">
        <f>VLOOKUP(Table_for_new_list_price[[#This Row],[ItemCode]],[1]sheet1!$1:$1048576,7,FALSE)</f>
        <v>BRASS AB</v>
      </c>
      <c r="F442" s="54" t="str">
        <f>VLOOKUP(Table_for_new_list_price[[#This Row],[ItemCode]],[1]sheet1!$1:$1048576,13,FALSE)</f>
        <v>4</v>
      </c>
      <c r="G442" s="55" t="str">
        <f>VLOOKUP(Table_for_new_list_price[[#This Row],[ItemCode]],[1]sheet1!$1:$1048576,12,FALSE)</f>
        <v>8</v>
      </c>
      <c r="H442" s="101">
        <f>VLOOKUP(Table_for_new_list_price[[#This Row],[ItemCode]],[1]sheet1!$1:$1048576,8,FALSE)</f>
        <v>252.23</v>
      </c>
      <c r="I442" s="51">
        <f>VLOOKUP(Table_for_new_list_price[[#This Row],[Product Line]],'EDA SHEET'!$C$10:$D$57,2,FALSE)</f>
        <v>0.34699999999999998</v>
      </c>
      <c r="J442" s="53">
        <f t="shared" si="7"/>
        <v>87.523809999999983</v>
      </c>
      <c r="K442" s="1" t="str">
        <f>VLOOKUP(Table_for_new_list_price[[#This Row],[ItemCode]],[1]sheet1!$1:$1048576,11,FALSE)</f>
        <v>China</v>
      </c>
    </row>
    <row r="443" spans="1:11" hidden="1" x14ac:dyDescent="0.3">
      <c r="A443" t="s">
        <v>268</v>
      </c>
      <c r="B443" t="str">
        <f>VLOOKUP(Table_for_new_list_price[[#This Row],[ItemCode]],[1]sheet1!$1:$1048576,4,FALSE)</f>
        <v>LO LEAD PUMP FLNG BLL VLV IPS</v>
      </c>
      <c r="C443" t="str">
        <f>VLOOKUP(Table_for_new_list_price[[#This Row],[ItemCode]],[1]sheet1!$1:$1048576,5,FALSE)</f>
        <v>670779700229</v>
      </c>
      <c r="D443" t="str">
        <f>VLOOKUP(Table_for_new_list_price[[#This Row],[ItemCode]],[1]sheet1!$1:$1048576,6,FALSE)</f>
        <v>ABPF</v>
      </c>
      <c r="E443" s="54" t="str">
        <f>VLOOKUP(Table_for_new_list_price[[#This Row],[ItemCode]],[1]sheet1!$1:$1048576,7,FALSE)</f>
        <v>BRASS AB</v>
      </c>
      <c r="F443" s="54" t="str">
        <f>VLOOKUP(Table_for_new_list_price[[#This Row],[ItemCode]],[1]sheet1!$1:$1048576,13,FALSE)</f>
        <v>1.44</v>
      </c>
      <c r="G443" s="55" t="str">
        <f>VLOOKUP(Table_for_new_list_price[[#This Row],[ItemCode]],[1]sheet1!$1:$1048576,12,FALSE)</f>
        <v>24</v>
      </c>
      <c r="H443" s="101">
        <f>VLOOKUP(Table_for_new_list_price[[#This Row],[ItemCode]],[1]sheet1!$1:$1048576,8,FALSE)</f>
        <v>81.75</v>
      </c>
      <c r="I443" s="51">
        <f>VLOOKUP(Table_for_new_list_price[[#This Row],[Product Line]],'EDA SHEET'!$C$10:$D$57,2,FALSE)</f>
        <v>0.34699999999999998</v>
      </c>
      <c r="J443" s="53">
        <f t="shared" si="7"/>
        <v>28.367249999999999</v>
      </c>
      <c r="K443" s="1" t="str">
        <f>VLOOKUP(Table_for_new_list_price[[#This Row],[ItemCode]],[1]sheet1!$1:$1048576,11,FALSE)</f>
        <v>China</v>
      </c>
    </row>
    <row r="444" spans="1:11" hidden="1" x14ac:dyDescent="0.3">
      <c r="A444" t="s">
        <v>269</v>
      </c>
      <c r="B444" t="str">
        <f>VLOOKUP(Table_for_new_list_price[[#This Row],[ItemCode]],[1]sheet1!$1:$1048576,4,FALSE)</f>
        <v>ABHV PUMP FLANGE BV FNPT</v>
      </c>
      <c r="C444" t="str">
        <f>VLOOKUP(Table_for_new_list_price[[#This Row],[ItemCode]],[1]sheet1!$1:$1048576,5,FALSE)</f>
        <v>670779731216</v>
      </c>
      <c r="D444" t="str">
        <f>VLOOKUP(Table_for_new_list_price[[#This Row],[ItemCode]],[1]sheet1!$1:$1048576,6,FALSE)</f>
        <v>ABPF</v>
      </c>
      <c r="E444" s="54" t="str">
        <f>VLOOKUP(Table_for_new_list_price[[#This Row],[ItemCode]],[1]sheet1!$1:$1048576,7,FALSE)</f>
        <v>BRASS AB DZR</v>
      </c>
      <c r="F444" s="54" t="str">
        <f>VLOOKUP(Table_for_new_list_price[[#This Row],[ItemCode]],[1]sheet1!$1:$1048576,13,FALSE)</f>
        <v>1.98</v>
      </c>
      <c r="G444" s="55" t="str">
        <f>VLOOKUP(Table_for_new_list_price[[#This Row],[ItemCode]],[1]sheet1!$1:$1048576,12,FALSE)</f>
        <v>6</v>
      </c>
      <c r="H444" s="101">
        <f>VLOOKUP(Table_for_new_list_price[[#This Row],[ItemCode]],[1]sheet1!$1:$1048576,8,FALSE)</f>
        <v>120.86</v>
      </c>
      <c r="I444" s="51">
        <f>VLOOKUP(Table_for_new_list_price[[#This Row],[Product Line]],'EDA SHEET'!$C$10:$D$57,2,FALSE)</f>
        <v>0.34699999999999998</v>
      </c>
      <c r="J444" s="53">
        <f t="shared" si="7"/>
        <v>41.938419999999994</v>
      </c>
      <c r="K444" s="1" t="str">
        <f>VLOOKUP(Table_for_new_list_price[[#This Row],[ItemCode]],[1]sheet1!$1:$1048576,11,FALSE)</f>
        <v>China</v>
      </c>
    </row>
    <row r="445" spans="1:11" hidden="1" x14ac:dyDescent="0.3">
      <c r="A445" t="s">
        <v>270</v>
      </c>
      <c r="B445" t="str">
        <f>VLOOKUP(Table_for_new_list_price[[#This Row],[ItemCode]],[1]sheet1!$1:$1048576,4,FALSE)</f>
        <v>ABHV PUMP FLANGE BV FNPT</v>
      </c>
      <c r="C445" t="str">
        <f>VLOOKUP(Table_for_new_list_price[[#This Row],[ItemCode]],[1]sheet1!$1:$1048576,5,FALSE)</f>
        <v>670779731230</v>
      </c>
      <c r="D445" t="str">
        <f>VLOOKUP(Table_for_new_list_price[[#This Row],[ItemCode]],[1]sheet1!$1:$1048576,6,FALSE)</f>
        <v>ABPF</v>
      </c>
      <c r="E445" s="54" t="str">
        <f>VLOOKUP(Table_for_new_list_price[[#This Row],[ItemCode]],[1]sheet1!$1:$1048576,7,FALSE)</f>
        <v>BRASS AB DZR</v>
      </c>
      <c r="F445" s="54" t="str">
        <f>VLOOKUP(Table_for_new_list_price[[#This Row],[ItemCode]],[1]sheet1!$1:$1048576,13,FALSE)</f>
        <v>3.48</v>
      </c>
      <c r="G445" s="55" t="str">
        <f>VLOOKUP(Table_for_new_list_price[[#This Row],[ItemCode]],[1]sheet1!$1:$1048576,12,FALSE)</f>
        <v>6</v>
      </c>
      <c r="H445" s="101">
        <f>VLOOKUP(Table_for_new_list_price[[#This Row],[ItemCode]],[1]sheet1!$1:$1048576,8,FALSE)</f>
        <v>185.57</v>
      </c>
      <c r="I445" s="51">
        <f>VLOOKUP(Table_for_new_list_price[[#This Row],[Product Line]],'EDA SHEET'!$C$10:$D$57,2,FALSE)</f>
        <v>0.34699999999999998</v>
      </c>
      <c r="J445" s="53">
        <f t="shared" si="7"/>
        <v>64.392789999999991</v>
      </c>
      <c r="K445" s="1" t="str">
        <f>VLOOKUP(Table_for_new_list_price[[#This Row],[ItemCode]],[1]sheet1!$1:$1048576,11,FALSE)</f>
        <v>China</v>
      </c>
    </row>
    <row r="446" spans="1:11" hidden="1" x14ac:dyDescent="0.3">
      <c r="A446" t="s">
        <v>271</v>
      </c>
      <c r="B446" t="str">
        <f>VLOOKUP(Table_for_new_list_price[[#This Row],[ItemCode]],[1]sheet1!$1:$1048576,4,FALSE)</f>
        <v>ABHV PUMP FLANGE BV FNPT</v>
      </c>
      <c r="C446" t="str">
        <f>VLOOKUP(Table_for_new_list_price[[#This Row],[ItemCode]],[1]sheet1!$1:$1048576,5,FALSE)</f>
        <v>670779731223</v>
      </c>
      <c r="D446" t="str">
        <f>VLOOKUP(Table_for_new_list_price[[#This Row],[ItemCode]],[1]sheet1!$1:$1048576,6,FALSE)</f>
        <v>ABPF</v>
      </c>
      <c r="E446" s="54" t="str">
        <f>VLOOKUP(Table_for_new_list_price[[#This Row],[ItemCode]],[1]sheet1!$1:$1048576,7,FALSE)</f>
        <v>BRASS AB DZR</v>
      </c>
      <c r="F446" s="54" t="str">
        <f>VLOOKUP(Table_for_new_list_price[[#This Row],[ItemCode]],[1]sheet1!$1:$1048576,13,FALSE)</f>
        <v>2.32</v>
      </c>
      <c r="G446" s="55" t="str">
        <f>VLOOKUP(Table_for_new_list_price[[#This Row],[ItemCode]],[1]sheet1!$1:$1048576,12,FALSE)</f>
        <v>6</v>
      </c>
      <c r="H446" s="101">
        <f>VLOOKUP(Table_for_new_list_price[[#This Row],[ItemCode]],[1]sheet1!$1:$1048576,8,FALSE)</f>
        <v>145.46</v>
      </c>
      <c r="I446" s="51">
        <f>VLOOKUP(Table_for_new_list_price[[#This Row],[Product Line]],'EDA SHEET'!$C$10:$D$57,2,FALSE)</f>
        <v>0.34699999999999998</v>
      </c>
      <c r="J446" s="53">
        <f t="shared" si="7"/>
        <v>50.474620000000002</v>
      </c>
      <c r="K446" s="1" t="str">
        <f>VLOOKUP(Table_for_new_list_price[[#This Row],[ItemCode]],[1]sheet1!$1:$1048576,11,FALSE)</f>
        <v>China</v>
      </c>
    </row>
    <row r="447" spans="1:11" hidden="1" x14ac:dyDescent="0.3">
      <c r="A447" t="s">
        <v>272</v>
      </c>
      <c r="B447" t="str">
        <f>VLOOKUP(Table_for_new_list_price[[#This Row],[ItemCode]],[1]sheet1!$1:$1048576,4,FALSE)</f>
        <v>ABHV PUMP FLANGE BV FNPT</v>
      </c>
      <c r="C447" t="str">
        <f>VLOOKUP(Table_for_new_list_price[[#This Row],[ItemCode]],[1]sheet1!$1:$1048576,5,FALSE)</f>
        <v>670779731247</v>
      </c>
      <c r="D447" t="str">
        <f>VLOOKUP(Table_for_new_list_price[[#This Row],[ItemCode]],[1]sheet1!$1:$1048576,6,FALSE)</f>
        <v>ABPF</v>
      </c>
      <c r="E447" s="54" t="str">
        <f>VLOOKUP(Table_for_new_list_price[[#This Row],[ItemCode]],[1]sheet1!$1:$1048576,7,FALSE)</f>
        <v>BRASS AB DZR</v>
      </c>
      <c r="F447" s="54" t="str">
        <f>VLOOKUP(Table_for_new_list_price[[#This Row],[ItemCode]],[1]sheet1!$1:$1048576,13,FALSE)</f>
        <v>4.65</v>
      </c>
      <c r="G447" s="55" t="str">
        <f>VLOOKUP(Table_for_new_list_price[[#This Row],[ItemCode]],[1]sheet1!$1:$1048576,12,FALSE)</f>
        <v>6</v>
      </c>
      <c r="H447" s="101">
        <f>VLOOKUP(Table_for_new_list_price[[#This Row],[ItemCode]],[1]sheet1!$1:$1048576,8,FALSE)</f>
        <v>264.83999999999997</v>
      </c>
      <c r="I447" s="51">
        <f>VLOOKUP(Table_for_new_list_price[[#This Row],[Product Line]],'EDA SHEET'!$C$10:$D$57,2,FALSE)</f>
        <v>0.34699999999999998</v>
      </c>
      <c r="J447" s="53">
        <f t="shared" si="7"/>
        <v>91.899479999999983</v>
      </c>
      <c r="K447" s="1" t="str">
        <f>VLOOKUP(Table_for_new_list_price[[#This Row],[ItemCode]],[1]sheet1!$1:$1048576,11,FALSE)</f>
        <v>China</v>
      </c>
    </row>
    <row r="448" spans="1:11" hidden="1" x14ac:dyDescent="0.3">
      <c r="A448" t="s">
        <v>273</v>
      </c>
      <c r="B448" t="str">
        <f>VLOOKUP(Table_for_new_list_price[[#This Row],[ItemCode]],[1]sheet1!$1:$1048576,4,FALSE)</f>
        <v>ABHV PUMP FLANGE BV FNPT</v>
      </c>
      <c r="C448" t="str">
        <f>VLOOKUP(Table_for_new_list_price[[#This Row],[ItemCode]],[1]sheet1!$1:$1048576,5,FALSE)</f>
        <v>670779731209</v>
      </c>
      <c r="D448" t="str">
        <f>VLOOKUP(Table_for_new_list_price[[#This Row],[ItemCode]],[1]sheet1!$1:$1048576,6,FALSE)</f>
        <v>ABPF</v>
      </c>
      <c r="E448" s="54" t="str">
        <f>VLOOKUP(Table_for_new_list_price[[#This Row],[ItemCode]],[1]sheet1!$1:$1048576,7,FALSE)</f>
        <v>BRASS AB DZR</v>
      </c>
      <c r="F448" s="54" t="str">
        <f>VLOOKUP(Table_for_new_list_price[[#This Row],[ItemCode]],[1]sheet1!$1:$1048576,13,FALSE)</f>
        <v>1.40</v>
      </c>
      <c r="G448" s="55" t="str">
        <f>VLOOKUP(Table_for_new_list_price[[#This Row],[ItemCode]],[1]sheet1!$1:$1048576,12,FALSE)</f>
        <v>8</v>
      </c>
      <c r="H448" s="101">
        <f>VLOOKUP(Table_for_new_list_price[[#This Row],[ItemCode]],[1]sheet1!$1:$1048576,8,FALSE)</f>
        <v>85.84</v>
      </c>
      <c r="I448" s="51">
        <f>VLOOKUP(Table_for_new_list_price[[#This Row],[Product Line]],'EDA SHEET'!$C$10:$D$57,2,FALSE)</f>
        <v>0.34699999999999998</v>
      </c>
      <c r="J448" s="53">
        <f t="shared" si="7"/>
        <v>29.786479999999997</v>
      </c>
      <c r="K448" s="1" t="str">
        <f>VLOOKUP(Table_for_new_list_price[[#This Row],[ItemCode]],[1]sheet1!$1:$1048576,11,FALSE)</f>
        <v>China</v>
      </c>
    </row>
    <row r="449" spans="1:11" hidden="1" x14ac:dyDescent="0.3">
      <c r="A449" t="s">
        <v>281</v>
      </c>
      <c r="B449" t="str">
        <f>VLOOKUP(Table_for_new_list_price[[#This Row],[ItemCode]],[1]sheet1!$1:$1048576,4,FALSE)</f>
        <v>LO LEAD PUMP FLNG BLL VLV SWT</v>
      </c>
      <c r="C449" t="str">
        <f>VLOOKUP(Table_for_new_list_price[[#This Row],[ItemCode]],[1]sheet1!$1:$1048576,5,FALSE)</f>
        <v>670779700335</v>
      </c>
      <c r="D449" t="str">
        <f>VLOOKUP(Table_for_new_list_price[[#This Row],[ItemCode]],[1]sheet1!$1:$1048576,6,FALSE)</f>
        <v>ABPF</v>
      </c>
      <c r="E449" s="54" t="str">
        <f>VLOOKUP(Table_for_new_list_price[[#This Row],[ItemCode]],[1]sheet1!$1:$1048576,7,FALSE)</f>
        <v>BRASS AB</v>
      </c>
      <c r="F449" s="54" t="str">
        <f>VLOOKUP(Table_for_new_list_price[[#This Row],[ItemCode]],[1]sheet1!$1:$1048576,13,FALSE)</f>
        <v>1.8</v>
      </c>
      <c r="G449" s="55" t="str">
        <f>VLOOKUP(Table_for_new_list_price[[#This Row],[ItemCode]],[1]sheet1!$1:$1048576,12,FALSE)</f>
        <v>18</v>
      </c>
      <c r="H449" s="101">
        <f>VLOOKUP(Table_for_new_list_price[[#This Row],[ItemCode]],[1]sheet1!$1:$1048576,8,FALSE)</f>
        <v>115.1</v>
      </c>
      <c r="I449" s="51">
        <f>VLOOKUP(Table_for_new_list_price[[#This Row],[Product Line]],'EDA SHEET'!$C$10:$D$57,2,FALSE)</f>
        <v>0.34699999999999998</v>
      </c>
      <c r="J449" s="53">
        <f t="shared" si="7"/>
        <v>39.939699999999995</v>
      </c>
      <c r="K449" s="1" t="str">
        <f>VLOOKUP(Table_for_new_list_price[[#This Row],[ItemCode]],[1]sheet1!$1:$1048576,11,FALSE)</f>
        <v>China</v>
      </c>
    </row>
    <row r="450" spans="1:11" hidden="1" x14ac:dyDescent="0.3">
      <c r="A450" t="s">
        <v>282</v>
      </c>
      <c r="B450" t="str">
        <f>VLOOKUP(Table_for_new_list_price[[#This Row],[ItemCode]],[1]sheet1!$1:$1048576,4,FALSE)</f>
        <v>LO LEAD PUMP FLNG BLL VLV SWT</v>
      </c>
      <c r="C450" t="str">
        <f>VLOOKUP(Table_for_new_list_price[[#This Row],[ItemCode]],[1]sheet1!$1:$1048576,5,FALSE)</f>
        <v>670779700359</v>
      </c>
      <c r="D450" t="str">
        <f>VLOOKUP(Table_for_new_list_price[[#This Row],[ItemCode]],[1]sheet1!$1:$1048576,6,FALSE)</f>
        <v>ABPF</v>
      </c>
      <c r="E450" s="54" t="str">
        <f>VLOOKUP(Table_for_new_list_price[[#This Row],[ItemCode]],[1]sheet1!$1:$1048576,7,FALSE)</f>
        <v>BRASS AB</v>
      </c>
      <c r="F450" s="54" t="str">
        <f>VLOOKUP(Table_for_new_list_price[[#This Row],[ItemCode]],[1]sheet1!$1:$1048576,13,FALSE)</f>
        <v>2.6</v>
      </c>
      <c r="G450" s="55" t="str">
        <f>VLOOKUP(Table_for_new_list_price[[#This Row],[ItemCode]],[1]sheet1!$1:$1048576,12,FALSE)</f>
        <v>12</v>
      </c>
      <c r="H450" s="101">
        <f>VLOOKUP(Table_for_new_list_price[[#This Row],[ItemCode]],[1]sheet1!$1:$1048576,8,FALSE)</f>
        <v>176.73</v>
      </c>
      <c r="I450" s="51">
        <f>VLOOKUP(Table_for_new_list_price[[#This Row],[Product Line]],'EDA SHEET'!$C$10:$D$57,2,FALSE)</f>
        <v>0.34699999999999998</v>
      </c>
      <c r="J450" s="53">
        <f t="shared" si="7"/>
        <v>61.325309999999995</v>
      </c>
      <c r="K450" s="1" t="str">
        <f>VLOOKUP(Table_for_new_list_price[[#This Row],[ItemCode]],[1]sheet1!$1:$1048576,11,FALSE)</f>
        <v>China</v>
      </c>
    </row>
    <row r="451" spans="1:11" hidden="1" x14ac:dyDescent="0.3">
      <c r="A451" t="s">
        <v>283</v>
      </c>
      <c r="B451" t="str">
        <f>VLOOKUP(Table_for_new_list_price[[#This Row],[ItemCode]],[1]sheet1!$1:$1048576,4,FALSE)</f>
        <v>LO LEAD PUMP FLNG BLL VLV SWT</v>
      </c>
      <c r="C451" t="str">
        <f>VLOOKUP(Table_for_new_list_price[[#This Row],[ItemCode]],[1]sheet1!$1:$1048576,5,FALSE)</f>
        <v>670779700342</v>
      </c>
      <c r="D451" t="str">
        <f>VLOOKUP(Table_for_new_list_price[[#This Row],[ItemCode]],[1]sheet1!$1:$1048576,6,FALSE)</f>
        <v>ABPF</v>
      </c>
      <c r="E451" s="54" t="str">
        <f>VLOOKUP(Table_for_new_list_price[[#This Row],[ItemCode]],[1]sheet1!$1:$1048576,7,FALSE)</f>
        <v>BRASS AB</v>
      </c>
      <c r="F451" s="54" t="str">
        <f>VLOOKUP(Table_for_new_list_price[[#This Row],[ItemCode]],[1]sheet1!$1:$1048576,13,FALSE)</f>
        <v>2.1</v>
      </c>
      <c r="G451" s="55" t="str">
        <f>VLOOKUP(Table_for_new_list_price[[#This Row],[ItemCode]],[1]sheet1!$1:$1048576,12,FALSE)</f>
        <v>18</v>
      </c>
      <c r="H451" s="101">
        <f>VLOOKUP(Table_for_new_list_price[[#This Row],[ItemCode]],[1]sheet1!$1:$1048576,8,FALSE)</f>
        <v>138.53</v>
      </c>
      <c r="I451" s="51">
        <f>VLOOKUP(Table_for_new_list_price[[#This Row],[Product Line]],'EDA SHEET'!$C$10:$D$57,2,FALSE)</f>
        <v>0.34699999999999998</v>
      </c>
      <c r="J451" s="53">
        <f t="shared" si="7"/>
        <v>48.06991</v>
      </c>
      <c r="K451" s="1" t="str">
        <f>VLOOKUP(Table_for_new_list_price[[#This Row],[ItemCode]],[1]sheet1!$1:$1048576,11,FALSE)</f>
        <v>China</v>
      </c>
    </row>
    <row r="452" spans="1:11" hidden="1" x14ac:dyDescent="0.3">
      <c r="A452" t="s">
        <v>284</v>
      </c>
      <c r="B452" t="str">
        <f>VLOOKUP(Table_for_new_list_price[[#This Row],[ItemCode]],[1]sheet1!$1:$1048576,4,FALSE)</f>
        <v>LO LEAD PUMP FLNG BLL VLV SWT</v>
      </c>
      <c r="C452" t="str">
        <f>VLOOKUP(Table_for_new_list_price[[#This Row],[ItemCode]],[1]sheet1!$1:$1048576,5,FALSE)</f>
        <v>670779700366</v>
      </c>
      <c r="D452" t="str">
        <f>VLOOKUP(Table_for_new_list_price[[#This Row],[ItemCode]],[1]sheet1!$1:$1048576,6,FALSE)</f>
        <v>ABPF</v>
      </c>
      <c r="E452" s="54" t="str">
        <f>VLOOKUP(Table_for_new_list_price[[#This Row],[ItemCode]],[1]sheet1!$1:$1048576,7,FALSE)</f>
        <v>BRASS AB</v>
      </c>
      <c r="F452" s="54" t="str">
        <f>VLOOKUP(Table_for_new_list_price[[#This Row],[ItemCode]],[1]sheet1!$1:$1048576,13,FALSE)</f>
        <v>3.84</v>
      </c>
      <c r="G452" s="55" t="str">
        <f>VLOOKUP(Table_for_new_list_price[[#This Row],[ItemCode]],[1]sheet1!$1:$1048576,12,FALSE)</f>
        <v>8</v>
      </c>
      <c r="H452" s="101">
        <f>VLOOKUP(Table_for_new_list_price[[#This Row],[ItemCode]],[1]sheet1!$1:$1048576,8,FALSE)</f>
        <v>252.23</v>
      </c>
      <c r="I452" s="51">
        <f>VLOOKUP(Table_for_new_list_price[[#This Row],[Product Line]],'EDA SHEET'!$C$10:$D$57,2,FALSE)</f>
        <v>0.34699999999999998</v>
      </c>
      <c r="J452" s="53">
        <f t="shared" si="7"/>
        <v>87.523809999999983</v>
      </c>
      <c r="K452" s="1" t="str">
        <f>VLOOKUP(Table_for_new_list_price[[#This Row],[ItemCode]],[1]sheet1!$1:$1048576,11,FALSE)</f>
        <v>China</v>
      </c>
    </row>
    <row r="453" spans="1:11" hidden="1" x14ac:dyDescent="0.3">
      <c r="A453" t="s">
        <v>285</v>
      </c>
      <c r="B453" t="str">
        <f>VLOOKUP(Table_for_new_list_price[[#This Row],[ItemCode]],[1]sheet1!$1:$1048576,4,FALSE)</f>
        <v>LO LEAD PUMP FLNG BLL VLV SWT</v>
      </c>
      <c r="C453" t="str">
        <f>VLOOKUP(Table_for_new_list_price[[#This Row],[ItemCode]],[1]sheet1!$1:$1048576,5,FALSE)</f>
        <v>670779700328</v>
      </c>
      <c r="D453" t="str">
        <f>VLOOKUP(Table_for_new_list_price[[#This Row],[ItemCode]],[1]sheet1!$1:$1048576,6,FALSE)</f>
        <v>ABPF</v>
      </c>
      <c r="E453" s="54" t="str">
        <f>VLOOKUP(Table_for_new_list_price[[#This Row],[ItemCode]],[1]sheet1!$1:$1048576,7,FALSE)</f>
        <v>BRASS AB</v>
      </c>
      <c r="F453" s="54" t="str">
        <f>VLOOKUP(Table_for_new_list_price[[#This Row],[ItemCode]],[1]sheet1!$1:$1048576,13,FALSE)</f>
        <v>1.42</v>
      </c>
      <c r="G453" s="55" t="str">
        <f>VLOOKUP(Table_for_new_list_price[[#This Row],[ItemCode]],[1]sheet1!$1:$1048576,12,FALSE)</f>
        <v>24</v>
      </c>
      <c r="H453" s="101">
        <f>VLOOKUP(Table_for_new_list_price[[#This Row],[ItemCode]],[1]sheet1!$1:$1048576,8,FALSE)</f>
        <v>81.75</v>
      </c>
      <c r="I453" s="51">
        <f>VLOOKUP(Table_for_new_list_price[[#This Row],[Product Line]],'EDA SHEET'!$C$10:$D$57,2,FALSE)</f>
        <v>0.34699999999999998</v>
      </c>
      <c r="J453" s="53">
        <f t="shared" si="7"/>
        <v>28.367249999999999</v>
      </c>
      <c r="K453" s="1" t="str">
        <f>VLOOKUP(Table_for_new_list_price[[#This Row],[ItemCode]],[1]sheet1!$1:$1048576,11,FALSE)</f>
        <v>China</v>
      </c>
    </row>
    <row r="454" spans="1:11" hidden="1" x14ac:dyDescent="0.3">
      <c r="A454" t="s">
        <v>286</v>
      </c>
      <c r="B454" t="str">
        <f>VLOOKUP(Table_for_new_list_price[[#This Row],[ItemCode]],[1]sheet1!$1:$1048576,4,FALSE)</f>
        <v>ABHV PUMP FLANGE BV SWT</v>
      </c>
      <c r="C454" t="str">
        <f>VLOOKUP(Table_for_new_list_price[[#This Row],[ItemCode]],[1]sheet1!$1:$1048576,5,FALSE)</f>
        <v>670779731261</v>
      </c>
      <c r="D454" t="str">
        <f>VLOOKUP(Table_for_new_list_price[[#This Row],[ItemCode]],[1]sheet1!$1:$1048576,6,FALSE)</f>
        <v>ABPF</v>
      </c>
      <c r="E454" s="54" t="str">
        <f>VLOOKUP(Table_for_new_list_price[[#This Row],[ItemCode]],[1]sheet1!$1:$1048576,7,FALSE)</f>
        <v>BRASS AB DZR</v>
      </c>
      <c r="F454" s="54" t="str">
        <f>VLOOKUP(Table_for_new_list_price[[#This Row],[ItemCode]],[1]sheet1!$1:$1048576,13,FALSE)</f>
        <v>1.98</v>
      </c>
      <c r="G454" s="55" t="str">
        <f>VLOOKUP(Table_for_new_list_price[[#This Row],[ItemCode]],[1]sheet1!$1:$1048576,12,FALSE)</f>
        <v>6</v>
      </c>
      <c r="H454" s="101">
        <f>VLOOKUP(Table_for_new_list_price[[#This Row],[ItemCode]],[1]sheet1!$1:$1048576,8,FALSE)</f>
        <v>120.86</v>
      </c>
      <c r="I454" s="51">
        <f>VLOOKUP(Table_for_new_list_price[[#This Row],[Product Line]],'EDA SHEET'!$C$10:$D$57,2,FALSE)</f>
        <v>0.34699999999999998</v>
      </c>
      <c r="J454" s="53">
        <f t="shared" si="7"/>
        <v>41.938419999999994</v>
      </c>
      <c r="K454" s="1" t="str">
        <f>VLOOKUP(Table_for_new_list_price[[#This Row],[ItemCode]],[1]sheet1!$1:$1048576,11,FALSE)</f>
        <v>China</v>
      </c>
    </row>
    <row r="455" spans="1:11" hidden="1" x14ac:dyDescent="0.3">
      <c r="A455" t="s">
        <v>287</v>
      </c>
      <c r="B455" t="str">
        <f>VLOOKUP(Table_for_new_list_price[[#This Row],[ItemCode]],[1]sheet1!$1:$1048576,4,FALSE)</f>
        <v>ABHV PUMP FLANGE BV SWT</v>
      </c>
      <c r="C455" t="str">
        <f>VLOOKUP(Table_for_new_list_price[[#This Row],[ItemCode]],[1]sheet1!$1:$1048576,5,FALSE)</f>
        <v>670779731285</v>
      </c>
      <c r="D455" t="str">
        <f>VLOOKUP(Table_for_new_list_price[[#This Row],[ItemCode]],[1]sheet1!$1:$1048576,6,FALSE)</f>
        <v>ABPF</v>
      </c>
      <c r="E455" s="54" t="str">
        <f>VLOOKUP(Table_for_new_list_price[[#This Row],[ItemCode]],[1]sheet1!$1:$1048576,7,FALSE)</f>
        <v>BRASS AB DZR</v>
      </c>
      <c r="F455" s="54" t="str">
        <f>VLOOKUP(Table_for_new_list_price[[#This Row],[ItemCode]],[1]sheet1!$1:$1048576,13,FALSE)</f>
        <v>3.48</v>
      </c>
      <c r="G455" s="55" t="str">
        <f>VLOOKUP(Table_for_new_list_price[[#This Row],[ItemCode]],[1]sheet1!$1:$1048576,12,FALSE)</f>
        <v>6</v>
      </c>
      <c r="H455" s="101">
        <f>VLOOKUP(Table_for_new_list_price[[#This Row],[ItemCode]],[1]sheet1!$1:$1048576,8,FALSE)</f>
        <v>185.57</v>
      </c>
      <c r="I455" s="51">
        <f>VLOOKUP(Table_for_new_list_price[[#This Row],[Product Line]],'EDA SHEET'!$C$10:$D$57,2,FALSE)</f>
        <v>0.34699999999999998</v>
      </c>
      <c r="J455" s="53">
        <f t="shared" si="7"/>
        <v>64.392789999999991</v>
      </c>
      <c r="K455" s="1" t="str">
        <f>VLOOKUP(Table_for_new_list_price[[#This Row],[ItemCode]],[1]sheet1!$1:$1048576,11,FALSE)</f>
        <v>China</v>
      </c>
    </row>
    <row r="456" spans="1:11" hidden="1" x14ac:dyDescent="0.3">
      <c r="A456" t="s">
        <v>288</v>
      </c>
      <c r="B456" t="str">
        <f>VLOOKUP(Table_for_new_list_price[[#This Row],[ItemCode]],[1]sheet1!$1:$1048576,4,FALSE)</f>
        <v>ABHV PUMP FLANGE BV SWT</v>
      </c>
      <c r="C456" t="str">
        <f>VLOOKUP(Table_for_new_list_price[[#This Row],[ItemCode]],[1]sheet1!$1:$1048576,5,FALSE)</f>
        <v>670779731278</v>
      </c>
      <c r="D456" t="str">
        <f>VLOOKUP(Table_for_new_list_price[[#This Row],[ItemCode]],[1]sheet1!$1:$1048576,6,FALSE)</f>
        <v>ABPF</v>
      </c>
      <c r="E456" s="54" t="str">
        <f>VLOOKUP(Table_for_new_list_price[[#This Row],[ItemCode]],[1]sheet1!$1:$1048576,7,FALSE)</f>
        <v>BRASS AB DZR</v>
      </c>
      <c r="F456" s="54" t="str">
        <f>VLOOKUP(Table_for_new_list_price[[#This Row],[ItemCode]],[1]sheet1!$1:$1048576,13,FALSE)</f>
        <v>2.15</v>
      </c>
      <c r="G456" s="55" t="str">
        <f>VLOOKUP(Table_for_new_list_price[[#This Row],[ItemCode]],[1]sheet1!$1:$1048576,12,FALSE)</f>
        <v>6</v>
      </c>
      <c r="H456" s="101">
        <f>VLOOKUP(Table_for_new_list_price[[#This Row],[ItemCode]],[1]sheet1!$1:$1048576,8,FALSE)</f>
        <v>145.46</v>
      </c>
      <c r="I456" s="51">
        <f>VLOOKUP(Table_for_new_list_price[[#This Row],[Product Line]],'EDA SHEET'!$C$10:$D$57,2,FALSE)</f>
        <v>0.34699999999999998</v>
      </c>
      <c r="J456" s="53">
        <f t="shared" si="7"/>
        <v>50.474620000000002</v>
      </c>
      <c r="K456" s="1" t="str">
        <f>VLOOKUP(Table_for_new_list_price[[#This Row],[ItemCode]],[1]sheet1!$1:$1048576,11,FALSE)</f>
        <v>China</v>
      </c>
    </row>
    <row r="457" spans="1:11" hidden="1" x14ac:dyDescent="0.3">
      <c r="A457" t="s">
        <v>289</v>
      </c>
      <c r="B457" t="str">
        <f>VLOOKUP(Table_for_new_list_price[[#This Row],[ItemCode]],[1]sheet1!$1:$1048576,4,FALSE)</f>
        <v>ABHV PUMP FLANGE BV SWT</v>
      </c>
      <c r="C457" t="str">
        <f>VLOOKUP(Table_for_new_list_price[[#This Row],[ItemCode]],[1]sheet1!$1:$1048576,5,FALSE)</f>
        <v>670779731292</v>
      </c>
      <c r="D457" t="str">
        <f>VLOOKUP(Table_for_new_list_price[[#This Row],[ItemCode]],[1]sheet1!$1:$1048576,6,FALSE)</f>
        <v>ABPF</v>
      </c>
      <c r="E457" s="54" t="str">
        <f>VLOOKUP(Table_for_new_list_price[[#This Row],[ItemCode]],[1]sheet1!$1:$1048576,7,FALSE)</f>
        <v>BRASS AB DZR</v>
      </c>
      <c r="F457" s="54" t="str">
        <f>VLOOKUP(Table_for_new_list_price[[#This Row],[ItemCode]],[1]sheet1!$1:$1048576,13,FALSE)</f>
        <v>4.65</v>
      </c>
      <c r="G457" s="55" t="str">
        <f>VLOOKUP(Table_for_new_list_price[[#This Row],[ItemCode]],[1]sheet1!$1:$1048576,12,FALSE)</f>
        <v>6</v>
      </c>
      <c r="H457" s="101">
        <f>VLOOKUP(Table_for_new_list_price[[#This Row],[ItemCode]],[1]sheet1!$1:$1048576,8,FALSE)</f>
        <v>264.83999999999997</v>
      </c>
      <c r="I457" s="51">
        <f>VLOOKUP(Table_for_new_list_price[[#This Row],[Product Line]],'EDA SHEET'!$C$10:$D$57,2,FALSE)</f>
        <v>0.34699999999999998</v>
      </c>
      <c r="J457" s="53">
        <f t="shared" si="7"/>
        <v>91.899479999999983</v>
      </c>
      <c r="K457" s="1" t="str">
        <f>VLOOKUP(Table_for_new_list_price[[#This Row],[ItemCode]],[1]sheet1!$1:$1048576,11,FALSE)</f>
        <v>China</v>
      </c>
    </row>
    <row r="458" spans="1:11" hidden="1" x14ac:dyDescent="0.3">
      <c r="A458" t="s">
        <v>290</v>
      </c>
      <c r="B458" t="str">
        <f>VLOOKUP(Table_for_new_list_price[[#This Row],[ItemCode]],[1]sheet1!$1:$1048576,4,FALSE)</f>
        <v>ABHV PUMP FLANGE BV SWT</v>
      </c>
      <c r="C458" t="str">
        <f>VLOOKUP(Table_for_new_list_price[[#This Row],[ItemCode]],[1]sheet1!$1:$1048576,5,FALSE)</f>
        <v>670779731254</v>
      </c>
      <c r="D458" t="str">
        <f>VLOOKUP(Table_for_new_list_price[[#This Row],[ItemCode]],[1]sheet1!$1:$1048576,6,FALSE)</f>
        <v>ABPF</v>
      </c>
      <c r="E458" s="54" t="str">
        <f>VLOOKUP(Table_for_new_list_price[[#This Row],[ItemCode]],[1]sheet1!$1:$1048576,7,FALSE)</f>
        <v>BRASS AB DZR</v>
      </c>
      <c r="F458" s="54" t="str">
        <f>VLOOKUP(Table_for_new_list_price[[#This Row],[ItemCode]],[1]sheet1!$1:$1048576,13,FALSE)</f>
        <v>1.40</v>
      </c>
      <c r="G458" s="55" t="str">
        <f>VLOOKUP(Table_for_new_list_price[[#This Row],[ItemCode]],[1]sheet1!$1:$1048576,12,FALSE)</f>
        <v>8</v>
      </c>
      <c r="H458" s="101">
        <f>VLOOKUP(Table_for_new_list_price[[#This Row],[ItemCode]],[1]sheet1!$1:$1048576,8,FALSE)</f>
        <v>85.84</v>
      </c>
      <c r="I458" s="51">
        <f>VLOOKUP(Table_for_new_list_price[[#This Row],[Product Line]],'EDA SHEET'!$C$10:$D$57,2,FALSE)</f>
        <v>0.34699999999999998</v>
      </c>
      <c r="J458" s="53">
        <f t="shared" si="7"/>
        <v>29.786479999999997</v>
      </c>
      <c r="K458" s="1" t="str">
        <f>VLOOKUP(Table_for_new_list_price[[#This Row],[ItemCode]],[1]sheet1!$1:$1048576,11,FALSE)</f>
        <v>China</v>
      </c>
    </row>
    <row r="459" spans="1:11" hidden="1" x14ac:dyDescent="0.3">
      <c r="A459" t="s">
        <v>296</v>
      </c>
      <c r="B459" t="str">
        <f>VLOOKUP(Table_for_new_list_price[[#This Row],[ItemCode]],[1]sheet1!$1:$1048576,4,FALSE)</f>
        <v>ABHV PUMP FLANGE BV EzPress</v>
      </c>
      <c r="C459" t="str">
        <f>VLOOKUP(Table_for_new_list_price[[#This Row],[ItemCode]],[1]sheet1!$1:$1048576,5,FALSE)</f>
        <v>670779731315</v>
      </c>
      <c r="D459" t="str">
        <f>VLOOKUP(Table_for_new_list_price[[#This Row],[ItemCode]],[1]sheet1!$1:$1048576,6,FALSE)</f>
        <v>ABPF</v>
      </c>
      <c r="E459" s="54" t="str">
        <f>VLOOKUP(Table_for_new_list_price[[#This Row],[ItemCode]],[1]sheet1!$1:$1048576,7,FALSE)</f>
        <v>BRASS AB DZR</v>
      </c>
      <c r="F459" s="54" t="str">
        <f>VLOOKUP(Table_for_new_list_price[[#This Row],[ItemCode]],[1]sheet1!$1:$1048576,13,FALSE)</f>
        <v>1.98</v>
      </c>
      <c r="G459" s="55" t="str">
        <f>VLOOKUP(Table_for_new_list_price[[#This Row],[ItemCode]],[1]sheet1!$1:$1048576,12,FALSE)</f>
        <v>6</v>
      </c>
      <c r="H459" s="101">
        <f>VLOOKUP(Table_for_new_list_price[[#This Row],[ItemCode]],[1]sheet1!$1:$1048576,8,FALSE)</f>
        <v>126.9</v>
      </c>
      <c r="I459" s="51">
        <f>VLOOKUP(Table_for_new_list_price[[#This Row],[Product Line]],'EDA SHEET'!$C$10:$D$57,2,FALSE)</f>
        <v>0.34699999999999998</v>
      </c>
      <c r="J459" s="53">
        <f t="shared" si="7"/>
        <v>44.034300000000002</v>
      </c>
      <c r="K459" s="1" t="str">
        <f>VLOOKUP(Table_for_new_list_price[[#This Row],[ItemCode]],[1]sheet1!$1:$1048576,11,FALSE)</f>
        <v>China</v>
      </c>
    </row>
    <row r="460" spans="1:11" hidden="1" x14ac:dyDescent="0.3">
      <c r="A460" t="s">
        <v>297</v>
      </c>
      <c r="B460" t="str">
        <f>VLOOKUP(Table_for_new_list_price[[#This Row],[ItemCode]],[1]sheet1!$1:$1048576,4,FALSE)</f>
        <v>ABHV PUMP FLANGE BV EzPress</v>
      </c>
      <c r="C460" t="str">
        <f>VLOOKUP(Table_for_new_list_price[[#This Row],[ItemCode]],[1]sheet1!$1:$1048576,5,FALSE)</f>
        <v>670779731339</v>
      </c>
      <c r="D460" t="str">
        <f>VLOOKUP(Table_for_new_list_price[[#This Row],[ItemCode]],[1]sheet1!$1:$1048576,6,FALSE)</f>
        <v>ABPF</v>
      </c>
      <c r="E460" s="54" t="str">
        <f>VLOOKUP(Table_for_new_list_price[[#This Row],[ItemCode]],[1]sheet1!$1:$1048576,7,FALSE)</f>
        <v>BRASS AB DZR</v>
      </c>
      <c r="F460" s="54" t="str">
        <f>VLOOKUP(Table_for_new_list_price[[#This Row],[ItemCode]],[1]sheet1!$1:$1048576,13,FALSE)</f>
        <v>3.48</v>
      </c>
      <c r="G460" s="55" t="str">
        <f>VLOOKUP(Table_for_new_list_price[[#This Row],[ItemCode]],[1]sheet1!$1:$1048576,12,FALSE)</f>
        <v>6</v>
      </c>
      <c r="H460" s="101">
        <f>VLOOKUP(Table_for_new_list_price[[#This Row],[ItemCode]],[1]sheet1!$1:$1048576,8,FALSE)</f>
        <v>194.84</v>
      </c>
      <c r="I460" s="51">
        <f>VLOOKUP(Table_for_new_list_price[[#This Row],[Product Line]],'EDA SHEET'!$C$10:$D$57,2,FALSE)</f>
        <v>0.34699999999999998</v>
      </c>
      <c r="J460" s="53">
        <f t="shared" si="7"/>
        <v>67.609479999999991</v>
      </c>
      <c r="K460" s="1" t="str">
        <f>VLOOKUP(Table_for_new_list_price[[#This Row],[ItemCode]],[1]sheet1!$1:$1048576,11,FALSE)</f>
        <v>China</v>
      </c>
    </row>
    <row r="461" spans="1:11" hidden="1" x14ac:dyDescent="0.3">
      <c r="A461" t="s">
        <v>298</v>
      </c>
      <c r="B461" t="str">
        <f>VLOOKUP(Table_for_new_list_price[[#This Row],[ItemCode]],[1]sheet1!$1:$1048576,4,FALSE)</f>
        <v>ABHV PUMP FLANGE BV EzPress</v>
      </c>
      <c r="C461" t="str">
        <f>VLOOKUP(Table_for_new_list_price[[#This Row],[ItemCode]],[1]sheet1!$1:$1048576,5,FALSE)</f>
        <v>670779731322</v>
      </c>
      <c r="D461" t="str">
        <f>VLOOKUP(Table_for_new_list_price[[#This Row],[ItemCode]],[1]sheet1!$1:$1048576,6,FALSE)</f>
        <v>ABPF</v>
      </c>
      <c r="E461" s="54" t="str">
        <f>VLOOKUP(Table_for_new_list_price[[#This Row],[ItemCode]],[1]sheet1!$1:$1048576,7,FALSE)</f>
        <v>BRASS AB DZR</v>
      </c>
      <c r="F461" s="54" t="str">
        <f>VLOOKUP(Table_for_new_list_price[[#This Row],[ItemCode]],[1]sheet1!$1:$1048576,13,FALSE)</f>
        <v>2.32</v>
      </c>
      <c r="G461" s="55" t="str">
        <f>VLOOKUP(Table_for_new_list_price[[#This Row],[ItemCode]],[1]sheet1!$1:$1048576,12,FALSE)</f>
        <v>6</v>
      </c>
      <c r="H461" s="101">
        <f>VLOOKUP(Table_for_new_list_price[[#This Row],[ItemCode]],[1]sheet1!$1:$1048576,8,FALSE)</f>
        <v>152.72999999999999</v>
      </c>
      <c r="I461" s="51">
        <f>VLOOKUP(Table_for_new_list_price[[#This Row],[Product Line]],'EDA SHEET'!$C$10:$D$57,2,FALSE)</f>
        <v>0.34699999999999998</v>
      </c>
      <c r="J461" s="53">
        <f t="shared" si="7"/>
        <v>52.997309999999992</v>
      </c>
      <c r="K461" s="1" t="str">
        <f>VLOOKUP(Table_for_new_list_price[[#This Row],[ItemCode]],[1]sheet1!$1:$1048576,11,FALSE)</f>
        <v>China</v>
      </c>
    </row>
    <row r="462" spans="1:11" hidden="1" x14ac:dyDescent="0.3">
      <c r="A462" t="s">
        <v>299</v>
      </c>
      <c r="B462" t="str">
        <f>VLOOKUP(Table_for_new_list_price[[#This Row],[ItemCode]],[1]sheet1!$1:$1048576,4,FALSE)</f>
        <v>ABHV PUMP FLANGE BV EzPress</v>
      </c>
      <c r="C462" t="str">
        <f>VLOOKUP(Table_for_new_list_price[[#This Row],[ItemCode]],[1]sheet1!$1:$1048576,5,FALSE)</f>
        <v>670779731346</v>
      </c>
      <c r="D462" t="str">
        <f>VLOOKUP(Table_for_new_list_price[[#This Row],[ItemCode]],[1]sheet1!$1:$1048576,6,FALSE)</f>
        <v>ABPF</v>
      </c>
      <c r="E462" s="54" t="str">
        <f>VLOOKUP(Table_for_new_list_price[[#This Row],[ItemCode]],[1]sheet1!$1:$1048576,7,FALSE)</f>
        <v>BRASS AB DZR</v>
      </c>
      <c r="F462" s="54" t="str">
        <f>VLOOKUP(Table_for_new_list_price[[#This Row],[ItemCode]],[1]sheet1!$1:$1048576,13,FALSE)</f>
        <v>4.65</v>
      </c>
      <c r="G462" s="55" t="str">
        <f>VLOOKUP(Table_for_new_list_price[[#This Row],[ItemCode]],[1]sheet1!$1:$1048576,12,FALSE)</f>
        <v>6</v>
      </c>
      <c r="H462" s="101">
        <f>VLOOKUP(Table_for_new_list_price[[#This Row],[ItemCode]],[1]sheet1!$1:$1048576,8,FALSE)</f>
        <v>278.08</v>
      </c>
      <c r="I462" s="51">
        <f>VLOOKUP(Table_for_new_list_price[[#This Row],[Product Line]],'EDA SHEET'!$C$10:$D$57,2,FALSE)</f>
        <v>0.34699999999999998</v>
      </c>
      <c r="J462" s="53">
        <f t="shared" si="7"/>
        <v>96.493759999999995</v>
      </c>
      <c r="K462" s="1" t="str">
        <f>VLOOKUP(Table_for_new_list_price[[#This Row],[ItemCode]],[1]sheet1!$1:$1048576,11,FALSE)</f>
        <v>China</v>
      </c>
    </row>
    <row r="463" spans="1:11" hidden="1" x14ac:dyDescent="0.3">
      <c r="A463" t="s">
        <v>300</v>
      </c>
      <c r="B463" t="str">
        <f>VLOOKUP(Table_for_new_list_price[[#This Row],[ItemCode]],[1]sheet1!$1:$1048576,4,FALSE)</f>
        <v>ABHV PUMP FLANGE BV EzPress</v>
      </c>
      <c r="C463" t="str">
        <f>VLOOKUP(Table_for_new_list_price[[#This Row],[ItemCode]],[1]sheet1!$1:$1048576,5,FALSE)</f>
        <v>670779731308</v>
      </c>
      <c r="D463" t="str">
        <f>VLOOKUP(Table_for_new_list_price[[#This Row],[ItemCode]],[1]sheet1!$1:$1048576,6,FALSE)</f>
        <v>ABPF</v>
      </c>
      <c r="E463" s="54" t="str">
        <f>VLOOKUP(Table_for_new_list_price[[#This Row],[ItemCode]],[1]sheet1!$1:$1048576,7,FALSE)</f>
        <v>BRASS AB DZR</v>
      </c>
      <c r="F463" s="54" t="str">
        <f>VLOOKUP(Table_for_new_list_price[[#This Row],[ItemCode]],[1]sheet1!$1:$1048576,13,FALSE)</f>
        <v>1.40</v>
      </c>
      <c r="G463" s="55" t="str">
        <f>VLOOKUP(Table_for_new_list_price[[#This Row],[ItemCode]],[1]sheet1!$1:$1048576,12,FALSE)</f>
        <v>8</v>
      </c>
      <c r="H463" s="101">
        <f>VLOOKUP(Table_for_new_list_price[[#This Row],[ItemCode]],[1]sheet1!$1:$1048576,8,FALSE)</f>
        <v>90.13</v>
      </c>
      <c r="I463" s="51">
        <f>VLOOKUP(Table_for_new_list_price[[#This Row],[Product Line]],'EDA SHEET'!$C$10:$D$57,2,FALSE)</f>
        <v>0.34699999999999998</v>
      </c>
      <c r="J463" s="53">
        <f t="shared" si="7"/>
        <v>31.275109999999994</v>
      </c>
      <c r="K463" s="1" t="str">
        <f>VLOOKUP(Table_for_new_list_price[[#This Row],[ItemCode]],[1]sheet1!$1:$1048576,11,FALSE)</f>
        <v>China</v>
      </c>
    </row>
    <row r="464" spans="1:11" hidden="1" x14ac:dyDescent="0.3">
      <c r="A464" t="s">
        <v>306</v>
      </c>
      <c r="B464" t="str">
        <f>VLOOKUP(Table_for_new_list_price[[#This Row],[ItemCode]],[1]sheet1!$1:$1048576,4,FALSE)</f>
        <v>ABHV PMP FLNG BV EzPress w/DRN</v>
      </c>
      <c r="C464" t="str">
        <f>VLOOKUP(Table_for_new_list_price[[#This Row],[ItemCode]],[1]sheet1!$1:$1048576,5,FALSE)</f>
        <v>670779731360</v>
      </c>
      <c r="D464" t="str">
        <f>VLOOKUP(Table_for_new_list_price[[#This Row],[ItemCode]],[1]sheet1!$1:$1048576,6,FALSE)</f>
        <v>ABPF</v>
      </c>
      <c r="E464" s="54" t="str">
        <f>VLOOKUP(Table_for_new_list_price[[#This Row],[ItemCode]],[1]sheet1!$1:$1048576,7,FALSE)</f>
        <v>BRASS AB DZR</v>
      </c>
      <c r="F464" s="54" t="str">
        <f>VLOOKUP(Table_for_new_list_price[[#This Row],[ItemCode]],[1]sheet1!$1:$1048576,13,FALSE)</f>
        <v>2.32</v>
      </c>
      <c r="G464" s="55" t="str">
        <f>VLOOKUP(Table_for_new_list_price[[#This Row],[ItemCode]],[1]sheet1!$1:$1048576,12,FALSE)</f>
        <v>6</v>
      </c>
      <c r="H464" s="101">
        <f>VLOOKUP(Table_for_new_list_price[[#This Row],[ItemCode]],[1]sheet1!$1:$1048576,8,FALSE)</f>
        <v>136.41999999999999</v>
      </c>
      <c r="I464" s="51">
        <f>VLOOKUP(Table_for_new_list_price[[#This Row],[Product Line]],'EDA SHEET'!$C$10:$D$57,2,FALSE)</f>
        <v>0.34699999999999998</v>
      </c>
      <c r="J464" s="53">
        <f t="shared" si="7"/>
        <v>47.337739999999989</v>
      </c>
      <c r="K464" s="1" t="str">
        <f>VLOOKUP(Table_for_new_list_price[[#This Row],[ItemCode]],[1]sheet1!$1:$1048576,11,FALSE)</f>
        <v>China</v>
      </c>
    </row>
    <row r="465" spans="1:11" hidden="1" x14ac:dyDescent="0.3">
      <c r="A465" t="s">
        <v>307</v>
      </c>
      <c r="B465" t="str">
        <f>VLOOKUP(Table_for_new_list_price[[#This Row],[ItemCode]],[1]sheet1!$1:$1048576,4,FALSE)</f>
        <v>ABHV PMP FLNG BV EzPress w/DRN</v>
      </c>
      <c r="C465" t="str">
        <f>VLOOKUP(Table_for_new_list_price[[#This Row],[ItemCode]],[1]sheet1!$1:$1048576,5,FALSE)</f>
        <v>670779731384</v>
      </c>
      <c r="D465" t="str">
        <f>VLOOKUP(Table_for_new_list_price[[#This Row],[ItemCode]],[1]sheet1!$1:$1048576,6,FALSE)</f>
        <v>ABPF</v>
      </c>
      <c r="E465" s="54" t="str">
        <f>VLOOKUP(Table_for_new_list_price[[#This Row],[ItemCode]],[1]sheet1!$1:$1048576,7,FALSE)</f>
        <v>BRASS AB DZR</v>
      </c>
      <c r="F465" s="54" t="str">
        <f>VLOOKUP(Table_for_new_list_price[[#This Row],[ItemCode]],[1]sheet1!$1:$1048576,13,FALSE)</f>
        <v>3.98</v>
      </c>
      <c r="G465" s="55" t="str">
        <f>VLOOKUP(Table_for_new_list_price[[#This Row],[ItemCode]],[1]sheet1!$1:$1048576,12,FALSE)</f>
        <v>6</v>
      </c>
      <c r="H465" s="101">
        <f>VLOOKUP(Table_for_new_list_price[[#This Row],[ItemCode]],[1]sheet1!$1:$1048576,8,FALSE)</f>
        <v>209.46</v>
      </c>
      <c r="I465" s="51">
        <f>VLOOKUP(Table_for_new_list_price[[#This Row],[Product Line]],'EDA SHEET'!$C$10:$D$57,2,FALSE)</f>
        <v>0.34699999999999998</v>
      </c>
      <c r="J465" s="53">
        <f t="shared" si="7"/>
        <v>72.68262</v>
      </c>
      <c r="K465" s="1" t="str">
        <f>VLOOKUP(Table_for_new_list_price[[#This Row],[ItemCode]],[1]sheet1!$1:$1048576,11,FALSE)</f>
        <v>China</v>
      </c>
    </row>
    <row r="466" spans="1:11" hidden="1" x14ac:dyDescent="0.3">
      <c r="A466" t="s">
        <v>308</v>
      </c>
      <c r="B466" t="str">
        <f>VLOOKUP(Table_for_new_list_price[[#This Row],[ItemCode]],[1]sheet1!$1:$1048576,4,FALSE)</f>
        <v>ABHV PMP FLNG BV EzPress w/DRN</v>
      </c>
      <c r="C466" t="str">
        <f>VLOOKUP(Table_for_new_list_price[[#This Row],[ItemCode]],[1]sheet1!$1:$1048576,5,FALSE)</f>
        <v>670779731377</v>
      </c>
      <c r="D466" t="str">
        <f>VLOOKUP(Table_for_new_list_price[[#This Row],[ItemCode]],[1]sheet1!$1:$1048576,6,FALSE)</f>
        <v>ABPF</v>
      </c>
      <c r="E466" s="54" t="str">
        <f>VLOOKUP(Table_for_new_list_price[[#This Row],[ItemCode]],[1]sheet1!$1:$1048576,7,FALSE)</f>
        <v>BRASS AB DZR</v>
      </c>
      <c r="F466" s="54" t="str">
        <f>VLOOKUP(Table_for_new_list_price[[#This Row],[ItemCode]],[1]sheet1!$1:$1048576,13,FALSE)</f>
        <v>2.65</v>
      </c>
      <c r="G466" s="55" t="str">
        <f>VLOOKUP(Table_for_new_list_price[[#This Row],[ItemCode]],[1]sheet1!$1:$1048576,12,FALSE)</f>
        <v>6</v>
      </c>
      <c r="H466" s="101">
        <f>VLOOKUP(Table_for_new_list_price[[#This Row],[ItemCode]],[1]sheet1!$1:$1048576,8,FALSE)</f>
        <v>164.18</v>
      </c>
      <c r="I466" s="51">
        <f>VLOOKUP(Table_for_new_list_price[[#This Row],[Product Line]],'EDA SHEET'!$C$10:$D$57,2,FALSE)</f>
        <v>0.34699999999999998</v>
      </c>
      <c r="J466" s="53">
        <f t="shared" si="7"/>
        <v>56.970459999999996</v>
      </c>
      <c r="K466" s="1" t="str">
        <f>VLOOKUP(Table_for_new_list_price[[#This Row],[ItemCode]],[1]sheet1!$1:$1048576,11,FALSE)</f>
        <v>China</v>
      </c>
    </row>
    <row r="467" spans="1:11" hidden="1" x14ac:dyDescent="0.3">
      <c r="A467" t="s">
        <v>309</v>
      </c>
      <c r="B467" t="str">
        <f>VLOOKUP(Table_for_new_list_price[[#This Row],[ItemCode]],[1]sheet1!$1:$1048576,4,FALSE)</f>
        <v>ABHV PMP FLNG BV EzPress w/DRN</v>
      </c>
      <c r="C467" t="str">
        <f>VLOOKUP(Table_for_new_list_price[[#This Row],[ItemCode]],[1]sheet1!$1:$1048576,5,FALSE)</f>
        <v>670779731391</v>
      </c>
      <c r="D467" t="str">
        <f>VLOOKUP(Table_for_new_list_price[[#This Row],[ItemCode]],[1]sheet1!$1:$1048576,6,FALSE)</f>
        <v>ABPF</v>
      </c>
      <c r="E467" s="54" t="str">
        <f>VLOOKUP(Table_for_new_list_price[[#This Row],[ItemCode]],[1]sheet1!$1:$1048576,7,FALSE)</f>
        <v>BRASS AB DZR</v>
      </c>
      <c r="F467" s="54" t="str">
        <f>VLOOKUP(Table_for_new_list_price[[#This Row],[ItemCode]],[1]sheet1!$1:$1048576,13,FALSE)</f>
        <v>5.32</v>
      </c>
      <c r="G467" s="55" t="str">
        <f>VLOOKUP(Table_for_new_list_price[[#This Row],[ItemCode]],[1]sheet1!$1:$1048576,12,FALSE)</f>
        <v>6</v>
      </c>
      <c r="H467" s="101">
        <f>VLOOKUP(Table_for_new_list_price[[#This Row],[ItemCode]],[1]sheet1!$1:$1048576,8,FALSE)</f>
        <v>298.94</v>
      </c>
      <c r="I467" s="51">
        <f>VLOOKUP(Table_for_new_list_price[[#This Row],[Product Line]],'EDA SHEET'!$C$10:$D$57,2,FALSE)</f>
        <v>0.34699999999999998</v>
      </c>
      <c r="J467" s="53">
        <f t="shared" si="7"/>
        <v>103.73217999999999</v>
      </c>
      <c r="K467" s="1" t="str">
        <f>VLOOKUP(Table_for_new_list_price[[#This Row],[ItemCode]],[1]sheet1!$1:$1048576,11,FALSE)</f>
        <v>China</v>
      </c>
    </row>
    <row r="468" spans="1:11" hidden="1" x14ac:dyDescent="0.3">
      <c r="A468" t="s">
        <v>310</v>
      </c>
      <c r="B468" t="str">
        <f>VLOOKUP(Table_for_new_list_price[[#This Row],[ItemCode]],[1]sheet1!$1:$1048576,4,FALSE)</f>
        <v>ABHV PMP FLNG BV EzPress w/DRN</v>
      </c>
      <c r="C468" t="str">
        <f>VLOOKUP(Table_for_new_list_price[[#This Row],[ItemCode]],[1]sheet1!$1:$1048576,5,FALSE)</f>
        <v>670779731353</v>
      </c>
      <c r="D468" t="str">
        <f>VLOOKUP(Table_for_new_list_price[[#This Row],[ItemCode]],[1]sheet1!$1:$1048576,6,FALSE)</f>
        <v>ABPF</v>
      </c>
      <c r="E468" s="54" t="str">
        <f>VLOOKUP(Table_for_new_list_price[[#This Row],[ItemCode]],[1]sheet1!$1:$1048576,7,FALSE)</f>
        <v>BRASS AB DZR</v>
      </c>
      <c r="F468" s="54" t="str">
        <f>VLOOKUP(Table_for_new_list_price[[#This Row],[ItemCode]],[1]sheet1!$1:$1048576,13,FALSE)</f>
        <v>1.78</v>
      </c>
      <c r="G468" s="55" t="str">
        <f>VLOOKUP(Table_for_new_list_price[[#This Row],[ItemCode]],[1]sheet1!$1:$1048576,12,FALSE)</f>
        <v>8</v>
      </c>
      <c r="H468" s="101">
        <f>VLOOKUP(Table_for_new_list_price[[#This Row],[ItemCode]],[1]sheet1!$1:$1048576,8,FALSE)</f>
        <v>96.89</v>
      </c>
      <c r="I468" s="51">
        <f>VLOOKUP(Table_for_new_list_price[[#This Row],[Product Line]],'EDA SHEET'!$C$10:$D$57,2,FALSE)</f>
        <v>0.34699999999999998</v>
      </c>
      <c r="J468" s="53">
        <f t="shared" si="7"/>
        <v>33.620829999999998</v>
      </c>
      <c r="K468" s="1" t="str">
        <f>VLOOKUP(Table_for_new_list_price[[#This Row],[ItemCode]],[1]sheet1!$1:$1048576,11,FALSE)</f>
        <v>China</v>
      </c>
    </row>
    <row r="469" spans="1:11" hidden="1" x14ac:dyDescent="0.3">
      <c r="A469" t="s">
        <v>316</v>
      </c>
      <c r="B469" t="str">
        <f>VLOOKUP(Table_for_new_list_price[[#This Row],[ItemCode]],[1]sheet1!$1:$1048576,4,FALSE)</f>
        <v>AB PUMP FLNG BV PEX F1960</v>
      </c>
      <c r="C469" t="str">
        <f>VLOOKUP(Table_for_new_list_price[[#This Row],[ItemCode]],[1]sheet1!$1:$1048576,5,FALSE)</f>
        <v>670779730486</v>
      </c>
      <c r="D469" t="str">
        <f>VLOOKUP(Table_for_new_list_price[[#This Row],[ItemCode]],[1]sheet1!$1:$1048576,6,FALSE)</f>
        <v>ABPF</v>
      </c>
      <c r="E469" s="54" t="str">
        <f>VLOOKUP(Table_for_new_list_price[[#This Row],[ItemCode]],[1]sheet1!$1:$1048576,7,FALSE)</f>
        <v>BRASS AB</v>
      </c>
      <c r="F469" s="54">
        <f>VLOOKUP(Table_for_new_list_price[[#This Row],[ItemCode]],[1]sheet1!$1:$1048576,13,FALSE)</f>
        <v>0</v>
      </c>
      <c r="G469" s="55" t="str">
        <f>VLOOKUP(Table_for_new_list_price[[#This Row],[ItemCode]],[1]sheet1!$1:$1048576,12,FALSE)</f>
        <v>24</v>
      </c>
      <c r="H469" s="101">
        <f>VLOOKUP(Table_for_new_list_price[[#This Row],[ItemCode]],[1]sheet1!$1:$1048576,8,FALSE)</f>
        <v>60.48</v>
      </c>
      <c r="I469" s="51">
        <f>VLOOKUP(Table_for_new_list_price[[#This Row],[Product Line]],'EDA SHEET'!$C$10:$D$57,2,FALSE)</f>
        <v>0.34699999999999998</v>
      </c>
      <c r="J469" s="53">
        <f t="shared" si="7"/>
        <v>20.986559999999997</v>
      </c>
      <c r="K469" s="1" t="str">
        <f>VLOOKUP(Table_for_new_list_price[[#This Row],[ItemCode]],[1]sheet1!$1:$1048576,11,FALSE)</f>
        <v>China</v>
      </c>
    </row>
    <row r="470" spans="1:11" hidden="1" x14ac:dyDescent="0.3">
      <c r="A470" t="s">
        <v>317</v>
      </c>
      <c r="B470" t="str">
        <f>VLOOKUP(Table_for_new_list_price[[#This Row],[ItemCode]],[1]sheet1!$1:$1048576,4,FALSE)</f>
        <v>AB PUMP FLNG BV PEX F1960</v>
      </c>
      <c r="C470" t="str">
        <f>VLOOKUP(Table_for_new_list_price[[#This Row],[ItemCode]],[1]sheet1!$1:$1048576,5,FALSE)</f>
        <v>670779730479</v>
      </c>
      <c r="D470" t="str">
        <f>VLOOKUP(Table_for_new_list_price[[#This Row],[ItemCode]],[1]sheet1!$1:$1048576,6,FALSE)</f>
        <v>ABPF</v>
      </c>
      <c r="E470" s="54" t="str">
        <f>VLOOKUP(Table_for_new_list_price[[#This Row],[ItemCode]],[1]sheet1!$1:$1048576,7,FALSE)</f>
        <v>BRASS AB</v>
      </c>
      <c r="F470" s="54">
        <f>VLOOKUP(Table_for_new_list_price[[#This Row],[ItemCode]],[1]sheet1!$1:$1048576,13,FALSE)</f>
        <v>0</v>
      </c>
      <c r="G470" s="55" t="str">
        <f>VLOOKUP(Table_for_new_list_price[[#This Row],[ItemCode]],[1]sheet1!$1:$1048576,12,FALSE)</f>
        <v>24</v>
      </c>
      <c r="H470" s="101">
        <f>VLOOKUP(Table_for_new_list_price[[#This Row],[ItemCode]],[1]sheet1!$1:$1048576,8,FALSE)</f>
        <v>50.74</v>
      </c>
      <c r="I470" s="51">
        <f>VLOOKUP(Table_for_new_list_price[[#This Row],[Product Line]],'EDA SHEET'!$C$10:$D$57,2,FALSE)</f>
        <v>0.34699999999999998</v>
      </c>
      <c r="J470" s="53">
        <f t="shared" si="7"/>
        <v>17.606780000000001</v>
      </c>
      <c r="K470" s="1" t="str">
        <f>VLOOKUP(Table_for_new_list_price[[#This Row],[ItemCode]],[1]sheet1!$1:$1048576,11,FALSE)</f>
        <v>China</v>
      </c>
    </row>
    <row r="471" spans="1:11" hidden="1" x14ac:dyDescent="0.3">
      <c r="A471" t="s">
        <v>318</v>
      </c>
      <c r="B471" t="str">
        <f>VLOOKUP(Table_for_new_list_price[[#This Row],[ItemCode]],[1]sheet1!$1:$1048576,4,FALSE)</f>
        <v>ABHV PUMP FLNG BV PEX F1960</v>
      </c>
      <c r="C471" t="str">
        <f>VLOOKUP(Table_for_new_list_price[[#This Row],[ItemCode]],[1]sheet1!$1:$1048576,5,FALSE)</f>
        <v>670779730950</v>
      </c>
      <c r="D471" t="str">
        <f>VLOOKUP(Table_for_new_list_price[[#This Row],[ItemCode]],[1]sheet1!$1:$1048576,6,FALSE)</f>
        <v>ABPF</v>
      </c>
      <c r="E471" s="54" t="str">
        <f>VLOOKUP(Table_for_new_list_price[[#This Row],[ItemCode]],[1]sheet1!$1:$1048576,7,FALSE)</f>
        <v>BRASS AB</v>
      </c>
      <c r="F471" s="54" t="str">
        <f>VLOOKUP(Table_for_new_list_price[[#This Row],[ItemCode]],[1]sheet1!$1:$1048576,13,FALSE)</f>
        <v>1.65</v>
      </c>
      <c r="G471" s="55" t="str">
        <f>VLOOKUP(Table_for_new_list_price[[#This Row],[ItemCode]],[1]sheet1!$1:$1048576,12,FALSE)</f>
        <v>24</v>
      </c>
      <c r="H471" s="101">
        <f>VLOOKUP(Table_for_new_list_price[[#This Row],[ItemCode]],[1]sheet1!$1:$1048576,8,FALSE)</f>
        <v>66.53</v>
      </c>
      <c r="I471" s="51">
        <f>VLOOKUP(Table_for_new_list_price[[#This Row],[Product Line]],'EDA SHEET'!$C$10:$D$57,2,FALSE)</f>
        <v>0.34699999999999998</v>
      </c>
      <c r="J471" s="53">
        <f t="shared" si="7"/>
        <v>23.085909999999998</v>
      </c>
      <c r="K471" s="1" t="str">
        <f>VLOOKUP(Table_for_new_list_price[[#This Row],[ItemCode]],[1]sheet1!$1:$1048576,11,FALSE)</f>
        <v>China</v>
      </c>
    </row>
    <row r="472" spans="1:11" hidden="1" x14ac:dyDescent="0.3">
      <c r="A472" t="s">
        <v>319</v>
      </c>
      <c r="B472" t="str">
        <f>VLOOKUP(Table_for_new_list_price[[#This Row],[ItemCode]],[1]sheet1!$1:$1048576,4,FALSE)</f>
        <v>ABHV PUMP FLNG BV PEX F1960</v>
      </c>
      <c r="C472" t="str">
        <f>VLOOKUP(Table_for_new_list_price[[#This Row],[ItemCode]],[1]sheet1!$1:$1048576,5,FALSE)</f>
        <v>670779730943</v>
      </c>
      <c r="D472" t="str">
        <f>VLOOKUP(Table_for_new_list_price[[#This Row],[ItemCode]],[1]sheet1!$1:$1048576,6,FALSE)</f>
        <v>ABPF</v>
      </c>
      <c r="E472" s="54" t="str">
        <f>VLOOKUP(Table_for_new_list_price[[#This Row],[ItemCode]],[1]sheet1!$1:$1048576,7,FALSE)</f>
        <v>BRASS AB</v>
      </c>
      <c r="F472" s="54" t="str">
        <f>VLOOKUP(Table_for_new_list_price[[#This Row],[ItemCode]],[1]sheet1!$1:$1048576,13,FALSE)</f>
        <v>1.28</v>
      </c>
      <c r="G472" s="55" t="str">
        <f>VLOOKUP(Table_for_new_list_price[[#This Row],[ItemCode]],[1]sheet1!$1:$1048576,12,FALSE)</f>
        <v>24</v>
      </c>
      <c r="H472" s="101">
        <f>VLOOKUP(Table_for_new_list_price[[#This Row],[ItemCode]],[1]sheet1!$1:$1048576,8,FALSE)</f>
        <v>55.81</v>
      </c>
      <c r="I472" s="51">
        <f>VLOOKUP(Table_for_new_list_price[[#This Row],[Product Line]],'EDA SHEET'!$C$10:$D$57,2,FALSE)</f>
        <v>0.34699999999999998</v>
      </c>
      <c r="J472" s="53">
        <f t="shared" si="7"/>
        <v>19.366070000000001</v>
      </c>
      <c r="K472" s="1" t="str">
        <f>VLOOKUP(Table_for_new_list_price[[#This Row],[ItemCode]],[1]sheet1!$1:$1048576,11,FALSE)</f>
        <v>China</v>
      </c>
    </row>
    <row r="473" spans="1:11" hidden="1" x14ac:dyDescent="0.3">
      <c r="A473" t="s">
        <v>320</v>
      </c>
      <c r="B473" t="str">
        <f>VLOOKUP(Table_for_new_list_price[[#This Row],[ItemCode]],[1]sheet1!$1:$1048576,4,FALSE)</f>
        <v>AB PUMP FLNG BV PEX F1960 W/DR</v>
      </c>
      <c r="C473" t="str">
        <f>VLOOKUP(Table_for_new_list_price[[#This Row],[ItemCode]],[1]sheet1!$1:$1048576,5,FALSE)</f>
        <v>670779730509</v>
      </c>
      <c r="D473" t="str">
        <f>VLOOKUP(Table_for_new_list_price[[#This Row],[ItemCode]],[1]sheet1!$1:$1048576,6,FALSE)</f>
        <v>ABPF</v>
      </c>
      <c r="E473" s="54" t="str">
        <f>VLOOKUP(Table_for_new_list_price[[#This Row],[ItemCode]],[1]sheet1!$1:$1048576,7,FALSE)</f>
        <v>BRASS AB</v>
      </c>
      <c r="F473" s="54">
        <f>VLOOKUP(Table_for_new_list_price[[#This Row],[ItemCode]],[1]sheet1!$1:$1048576,13,FALSE)</f>
        <v>0</v>
      </c>
      <c r="G473" s="55" t="str">
        <f>VLOOKUP(Table_for_new_list_price[[#This Row],[ItemCode]],[1]sheet1!$1:$1048576,12,FALSE)</f>
        <v>24</v>
      </c>
      <c r="H473" s="101">
        <f>VLOOKUP(Table_for_new_list_price[[#This Row],[ItemCode]],[1]sheet1!$1:$1048576,8,FALSE)</f>
        <v>82.14</v>
      </c>
      <c r="I473" s="51">
        <f>VLOOKUP(Table_for_new_list_price[[#This Row],[Product Line]],'EDA SHEET'!$C$10:$D$57,2,FALSE)</f>
        <v>0.34699999999999998</v>
      </c>
      <c r="J473" s="53">
        <f t="shared" si="7"/>
        <v>28.502579999999998</v>
      </c>
      <c r="K473" s="1" t="str">
        <f>VLOOKUP(Table_for_new_list_price[[#This Row],[ItemCode]],[1]sheet1!$1:$1048576,11,FALSE)</f>
        <v>China</v>
      </c>
    </row>
    <row r="474" spans="1:11" hidden="1" x14ac:dyDescent="0.3">
      <c r="A474" t="s">
        <v>321</v>
      </c>
      <c r="B474" t="str">
        <f>VLOOKUP(Table_for_new_list_price[[#This Row],[ItemCode]],[1]sheet1!$1:$1048576,4,FALSE)</f>
        <v>AB PUMP FLNG BV PEX F1960 W/DR</v>
      </c>
      <c r="C474" t="str">
        <f>VLOOKUP(Table_for_new_list_price[[#This Row],[ItemCode]],[1]sheet1!$1:$1048576,5,FALSE)</f>
        <v>670779730493</v>
      </c>
      <c r="D474" t="str">
        <f>VLOOKUP(Table_for_new_list_price[[#This Row],[ItemCode]],[1]sheet1!$1:$1048576,6,FALSE)</f>
        <v>ABPF</v>
      </c>
      <c r="E474" s="54" t="str">
        <f>VLOOKUP(Table_for_new_list_price[[#This Row],[ItemCode]],[1]sheet1!$1:$1048576,7,FALSE)</f>
        <v>BRASS AB</v>
      </c>
      <c r="F474" s="54">
        <f>VLOOKUP(Table_for_new_list_price[[#This Row],[ItemCode]],[1]sheet1!$1:$1048576,13,FALSE)</f>
        <v>0</v>
      </c>
      <c r="G474" s="55" t="str">
        <f>VLOOKUP(Table_for_new_list_price[[#This Row],[ItemCode]],[1]sheet1!$1:$1048576,12,FALSE)</f>
        <v>24</v>
      </c>
      <c r="H474" s="101">
        <f>VLOOKUP(Table_for_new_list_price[[#This Row],[ItemCode]],[1]sheet1!$1:$1048576,8,FALSE)</f>
        <v>72.14</v>
      </c>
      <c r="I474" s="51">
        <f>VLOOKUP(Table_for_new_list_price[[#This Row],[Product Line]],'EDA SHEET'!$C$10:$D$57,2,FALSE)</f>
        <v>0.34699999999999998</v>
      </c>
      <c r="J474" s="53">
        <f t="shared" si="7"/>
        <v>25.032579999999999</v>
      </c>
      <c r="K474" s="1" t="str">
        <f>VLOOKUP(Table_for_new_list_price[[#This Row],[ItemCode]],[1]sheet1!$1:$1048576,11,FALSE)</f>
        <v>China</v>
      </c>
    </row>
    <row r="475" spans="1:11" hidden="1" x14ac:dyDescent="0.3">
      <c r="A475" t="s">
        <v>322</v>
      </c>
      <c r="B475" t="str">
        <f>VLOOKUP(Table_for_new_list_price[[#This Row],[ItemCode]],[1]sheet1!$1:$1048576,4,FALSE)</f>
        <v>ABHV PUMP FLNG BV PEX F1960 W/</v>
      </c>
      <c r="C475" t="str">
        <f>VLOOKUP(Table_for_new_list_price[[#This Row],[ItemCode]],[1]sheet1!$1:$1048576,5,FALSE)</f>
        <v>670779730974</v>
      </c>
      <c r="D475" t="str">
        <f>VLOOKUP(Table_for_new_list_price[[#This Row],[ItemCode]],[1]sheet1!$1:$1048576,6,FALSE)</f>
        <v>ABPF</v>
      </c>
      <c r="E475" s="54" t="str">
        <f>VLOOKUP(Table_for_new_list_price[[#This Row],[ItemCode]],[1]sheet1!$1:$1048576,7,FALSE)</f>
        <v>BRASS AB</v>
      </c>
      <c r="F475" s="54" t="str">
        <f>VLOOKUP(Table_for_new_list_price[[#This Row],[ItemCode]],[1]sheet1!$1:$1048576,13,FALSE)</f>
        <v>1.98</v>
      </c>
      <c r="G475" s="55" t="str">
        <f>VLOOKUP(Table_for_new_list_price[[#This Row],[ItemCode]],[1]sheet1!$1:$1048576,12,FALSE)</f>
        <v>24</v>
      </c>
      <c r="H475" s="101">
        <f>VLOOKUP(Table_for_new_list_price[[#This Row],[ItemCode]],[1]sheet1!$1:$1048576,8,FALSE)</f>
        <v>90.35</v>
      </c>
      <c r="I475" s="51">
        <f>VLOOKUP(Table_for_new_list_price[[#This Row],[Product Line]],'EDA SHEET'!$C$10:$D$57,2,FALSE)</f>
        <v>0.34699999999999998</v>
      </c>
      <c r="J475" s="53">
        <f t="shared" si="7"/>
        <v>31.351449999999996</v>
      </c>
      <c r="K475" s="1" t="str">
        <f>VLOOKUP(Table_for_new_list_price[[#This Row],[ItemCode]],[1]sheet1!$1:$1048576,11,FALSE)</f>
        <v>China</v>
      </c>
    </row>
    <row r="476" spans="1:11" hidden="1" x14ac:dyDescent="0.3">
      <c r="A476" t="s">
        <v>323</v>
      </c>
      <c r="B476" t="str">
        <f>VLOOKUP(Table_for_new_list_price[[#This Row],[ItemCode]],[1]sheet1!$1:$1048576,4,FALSE)</f>
        <v>ABHV PUMP FLNG BV PEX F1960 W/</v>
      </c>
      <c r="C476" t="str">
        <f>VLOOKUP(Table_for_new_list_price[[#This Row],[ItemCode]],[1]sheet1!$1:$1048576,5,FALSE)</f>
        <v>670779730967</v>
      </c>
      <c r="D476" t="str">
        <f>VLOOKUP(Table_for_new_list_price[[#This Row],[ItemCode]],[1]sheet1!$1:$1048576,6,FALSE)</f>
        <v>ABPF</v>
      </c>
      <c r="E476" s="54" t="str">
        <f>VLOOKUP(Table_for_new_list_price[[#This Row],[ItemCode]],[1]sheet1!$1:$1048576,7,FALSE)</f>
        <v>BRASS AB</v>
      </c>
      <c r="F476" s="54" t="str">
        <f>VLOOKUP(Table_for_new_list_price[[#This Row],[ItemCode]],[1]sheet1!$1:$1048576,13,FALSE)</f>
        <v>1.65</v>
      </c>
      <c r="G476" s="55" t="str">
        <f>VLOOKUP(Table_for_new_list_price[[#This Row],[ItemCode]],[1]sheet1!$1:$1048576,12,FALSE)</f>
        <v>24</v>
      </c>
      <c r="H476" s="101">
        <f>VLOOKUP(Table_for_new_list_price[[#This Row],[ItemCode]],[1]sheet1!$1:$1048576,8,FALSE)</f>
        <v>79.349999999999994</v>
      </c>
      <c r="I476" s="51">
        <f>VLOOKUP(Table_for_new_list_price[[#This Row],[Product Line]],'EDA SHEET'!$C$10:$D$57,2,FALSE)</f>
        <v>0.34699999999999998</v>
      </c>
      <c r="J476" s="53">
        <f t="shared" si="7"/>
        <v>27.534449999999996</v>
      </c>
      <c r="K476" s="1" t="str">
        <f>VLOOKUP(Table_for_new_list_price[[#This Row],[ItemCode]],[1]sheet1!$1:$1048576,11,FALSE)</f>
        <v>China</v>
      </c>
    </row>
    <row r="477" spans="1:11" hidden="1" x14ac:dyDescent="0.3">
      <c r="A477" t="s">
        <v>11</v>
      </c>
      <c r="B477" t="str">
        <f>VLOOKUP(Table_for_new_list_price[[#This Row],[ItemCode]],[1]sheet1!$1:$1048576,4,FALSE)</f>
        <v>PP-RCT GREY BALL VALVE 1/2</v>
      </c>
      <c r="C477" t="str">
        <f>VLOOKUP(Table_for_new_list_price[[#This Row],[ItemCode]],[1]sheet1!$1:$1048576,5,FALSE)</f>
        <v>670779712925</v>
      </c>
      <c r="D477" t="str">
        <f>VLOOKUP(Table_for_new_list_price[[#This Row],[ItemCode]],[1]sheet1!$1:$1048576,6,FALSE)</f>
        <v>ABPP</v>
      </c>
      <c r="E477" s="54">
        <f>VLOOKUP(Table_for_new_list_price[[#This Row],[ItemCode]],[1]sheet1!$1:$1048576,7,FALSE)</f>
        <v>0</v>
      </c>
      <c r="F477" s="54" t="str">
        <f>VLOOKUP(Table_for_new_list_price[[#This Row],[ItemCode]],[1]sheet1!$1:$1048576,13,FALSE)</f>
        <v>0.25</v>
      </c>
      <c r="G477" s="55" t="str">
        <f>VLOOKUP(Table_for_new_list_price[[#This Row],[ItemCode]],[1]sheet1!$1:$1048576,12,FALSE)</f>
        <v>40</v>
      </c>
      <c r="H477" s="101">
        <f>VLOOKUP(Table_for_new_list_price[[#This Row],[ItemCode]],[1]sheet1!$1:$1048576,8,FALSE)</f>
        <v>48.35</v>
      </c>
      <c r="I477" s="51">
        <f>VLOOKUP(Table_for_new_list_price[[#This Row],[Product Line]],'EDA SHEET'!$C$10:$D$57,2,FALSE)</f>
        <v>0.34699999999999998</v>
      </c>
      <c r="J477" s="53">
        <f t="shared" si="7"/>
        <v>16.777449999999998</v>
      </c>
      <c r="K477" s="1" t="str">
        <f>VLOOKUP(Table_for_new_list_price[[#This Row],[ItemCode]],[1]sheet1!$1:$1048576,11,FALSE)</f>
        <v>Italy</v>
      </c>
    </row>
    <row r="478" spans="1:11" hidden="1" x14ac:dyDescent="0.3">
      <c r="A478" t="s">
        <v>12</v>
      </c>
      <c r="B478" t="str">
        <f>VLOOKUP(Table_for_new_list_price[[#This Row],[ItemCode]],[1]sheet1!$1:$1048576,4,FALSE)</f>
        <v>PP-RCT GREY BALL VALVE 3/4</v>
      </c>
      <c r="C478" t="str">
        <f>VLOOKUP(Table_for_new_list_price[[#This Row],[ItemCode]],[1]sheet1!$1:$1048576,5,FALSE)</f>
        <v>670779712932</v>
      </c>
      <c r="D478" t="str">
        <f>VLOOKUP(Table_for_new_list_price[[#This Row],[ItemCode]],[1]sheet1!$1:$1048576,6,FALSE)</f>
        <v>ABPP</v>
      </c>
      <c r="E478" s="54">
        <f>VLOOKUP(Table_for_new_list_price[[#This Row],[ItemCode]],[1]sheet1!$1:$1048576,7,FALSE)</f>
        <v>0</v>
      </c>
      <c r="F478" s="54" t="str">
        <f>VLOOKUP(Table_for_new_list_price[[#This Row],[ItemCode]],[1]sheet1!$1:$1048576,13,FALSE)</f>
        <v>.33</v>
      </c>
      <c r="G478" s="55" t="str">
        <f>VLOOKUP(Table_for_new_list_price[[#This Row],[ItemCode]],[1]sheet1!$1:$1048576,12,FALSE)</f>
        <v>35</v>
      </c>
      <c r="H478" s="101">
        <f>VLOOKUP(Table_for_new_list_price[[#This Row],[ItemCode]],[1]sheet1!$1:$1048576,8,FALSE)</f>
        <v>50.95</v>
      </c>
      <c r="I478" s="51">
        <f>VLOOKUP(Table_for_new_list_price[[#This Row],[Product Line]],'EDA SHEET'!$C$10:$D$57,2,FALSE)</f>
        <v>0.34699999999999998</v>
      </c>
      <c r="J478" s="53">
        <f t="shared" si="7"/>
        <v>17.679649999999999</v>
      </c>
      <c r="K478" s="1" t="str">
        <f>VLOOKUP(Table_for_new_list_price[[#This Row],[ItemCode]],[1]sheet1!$1:$1048576,11,FALSE)</f>
        <v>Italy</v>
      </c>
    </row>
    <row r="479" spans="1:11" hidden="1" x14ac:dyDescent="0.3">
      <c r="A479" t="s">
        <v>13</v>
      </c>
      <c r="B479" t="str">
        <f>VLOOKUP(Table_for_new_list_price[[#This Row],[ItemCode]],[1]sheet1!$1:$1048576,4,FALSE)</f>
        <v>PP-RCT GREY BALL VALVE 1</v>
      </c>
      <c r="C479" t="str">
        <f>VLOOKUP(Table_for_new_list_price[[#This Row],[ItemCode]],[1]sheet1!$1:$1048576,5,FALSE)</f>
        <v>670779712949</v>
      </c>
      <c r="D479" t="str">
        <f>VLOOKUP(Table_for_new_list_price[[#This Row],[ItemCode]],[1]sheet1!$1:$1048576,6,FALSE)</f>
        <v>ABPP</v>
      </c>
      <c r="E479" s="54">
        <f>VLOOKUP(Table_for_new_list_price[[#This Row],[ItemCode]],[1]sheet1!$1:$1048576,7,FALSE)</f>
        <v>0</v>
      </c>
      <c r="F479" s="54" t="str">
        <f>VLOOKUP(Table_for_new_list_price[[#This Row],[ItemCode]],[1]sheet1!$1:$1048576,13,FALSE)</f>
        <v>0.42</v>
      </c>
      <c r="G479" s="55" t="str">
        <f>VLOOKUP(Table_for_new_list_price[[#This Row],[ItemCode]],[1]sheet1!$1:$1048576,12,FALSE)</f>
        <v>25</v>
      </c>
      <c r="H479" s="101">
        <f>VLOOKUP(Table_for_new_list_price[[#This Row],[ItemCode]],[1]sheet1!$1:$1048576,8,FALSE)</f>
        <v>60.3</v>
      </c>
      <c r="I479" s="51">
        <f>VLOOKUP(Table_for_new_list_price[[#This Row],[Product Line]],'EDA SHEET'!$C$10:$D$57,2,FALSE)</f>
        <v>0.34699999999999998</v>
      </c>
      <c r="J479" s="53">
        <f t="shared" si="7"/>
        <v>20.924099999999999</v>
      </c>
      <c r="K479" s="1" t="str">
        <f>VLOOKUP(Table_for_new_list_price[[#This Row],[ItemCode]],[1]sheet1!$1:$1048576,11,FALSE)</f>
        <v>Italy</v>
      </c>
    </row>
    <row r="480" spans="1:11" hidden="1" x14ac:dyDescent="0.3">
      <c r="A480" t="s">
        <v>14</v>
      </c>
      <c r="B480" t="str">
        <f>VLOOKUP(Table_for_new_list_price[[#This Row],[ItemCode]],[1]sheet1!$1:$1048576,4,FALSE)</f>
        <v>PP-RCT GREY BALL VALVE 1-1/4</v>
      </c>
      <c r="C480" t="str">
        <f>VLOOKUP(Table_for_new_list_price[[#This Row],[ItemCode]],[1]sheet1!$1:$1048576,5,FALSE)</f>
        <v>670779712956</v>
      </c>
      <c r="D480" t="str">
        <f>VLOOKUP(Table_for_new_list_price[[#This Row],[ItemCode]],[1]sheet1!$1:$1048576,6,FALSE)</f>
        <v>ABPP</v>
      </c>
      <c r="E480" s="54">
        <f>VLOOKUP(Table_for_new_list_price[[#This Row],[ItemCode]],[1]sheet1!$1:$1048576,7,FALSE)</f>
        <v>0</v>
      </c>
      <c r="F480" s="54" t="str">
        <f>VLOOKUP(Table_for_new_list_price[[#This Row],[ItemCode]],[1]sheet1!$1:$1048576,13,FALSE)</f>
        <v>.77</v>
      </c>
      <c r="G480" s="55" t="str">
        <f>VLOOKUP(Table_for_new_list_price[[#This Row],[ItemCode]],[1]sheet1!$1:$1048576,12,FALSE)</f>
        <v>15</v>
      </c>
      <c r="H480" s="101">
        <f>VLOOKUP(Table_for_new_list_price[[#This Row],[ItemCode]],[1]sheet1!$1:$1048576,8,FALSE)</f>
        <v>98.15</v>
      </c>
      <c r="I480" s="51">
        <f>VLOOKUP(Table_for_new_list_price[[#This Row],[Product Line]],'EDA SHEET'!$C$10:$D$57,2,FALSE)</f>
        <v>0.34699999999999998</v>
      </c>
      <c r="J480" s="53">
        <f t="shared" si="7"/>
        <v>34.058050000000001</v>
      </c>
      <c r="K480" s="1" t="str">
        <f>VLOOKUP(Table_for_new_list_price[[#This Row],[ItemCode]],[1]sheet1!$1:$1048576,11,FALSE)</f>
        <v>Italy</v>
      </c>
    </row>
    <row r="481" spans="1:11" hidden="1" x14ac:dyDescent="0.3">
      <c r="A481" t="s">
        <v>15</v>
      </c>
      <c r="B481" t="str">
        <f>VLOOKUP(Table_for_new_list_price[[#This Row],[ItemCode]],[1]sheet1!$1:$1048576,4,FALSE)</f>
        <v>PP-RCT GREY BALL VALVE 1-1/2</v>
      </c>
      <c r="C481" t="str">
        <f>VLOOKUP(Table_for_new_list_price[[#This Row],[ItemCode]],[1]sheet1!$1:$1048576,5,FALSE)</f>
        <v>670779712963</v>
      </c>
      <c r="D481" t="str">
        <f>VLOOKUP(Table_for_new_list_price[[#This Row],[ItemCode]],[1]sheet1!$1:$1048576,6,FALSE)</f>
        <v>ABPP</v>
      </c>
      <c r="E481" s="54">
        <f>VLOOKUP(Table_for_new_list_price[[#This Row],[ItemCode]],[1]sheet1!$1:$1048576,7,FALSE)</f>
        <v>0</v>
      </c>
      <c r="F481" s="54" t="str">
        <f>VLOOKUP(Table_for_new_list_price[[#This Row],[ItemCode]],[1]sheet1!$1:$1048576,13,FALSE)</f>
        <v>1.12</v>
      </c>
      <c r="G481" s="55" t="str">
        <f>VLOOKUP(Table_for_new_list_price[[#This Row],[ItemCode]],[1]sheet1!$1:$1048576,12,FALSE)</f>
        <v>5</v>
      </c>
      <c r="H481" s="101">
        <f>VLOOKUP(Table_for_new_list_price[[#This Row],[ItemCode]],[1]sheet1!$1:$1048576,8,FALSE)</f>
        <v>126.5</v>
      </c>
      <c r="I481" s="51">
        <f>VLOOKUP(Table_for_new_list_price[[#This Row],[Product Line]],'EDA SHEET'!$C$10:$D$57,2,FALSE)</f>
        <v>0.34699999999999998</v>
      </c>
      <c r="J481" s="53">
        <f t="shared" si="7"/>
        <v>43.895499999999998</v>
      </c>
      <c r="K481" s="1" t="str">
        <f>VLOOKUP(Table_for_new_list_price[[#This Row],[ItemCode]],[1]sheet1!$1:$1048576,11,FALSE)</f>
        <v>Italy</v>
      </c>
    </row>
    <row r="482" spans="1:11" hidden="1" x14ac:dyDescent="0.3">
      <c r="A482" t="s">
        <v>16</v>
      </c>
      <c r="B482" t="str">
        <f>VLOOKUP(Table_for_new_list_price[[#This Row],[ItemCode]],[1]sheet1!$1:$1048576,4,FALSE)</f>
        <v>PP-RCT GREY BALL VALVE 2</v>
      </c>
      <c r="C482" t="str">
        <f>VLOOKUP(Table_for_new_list_price[[#This Row],[ItemCode]],[1]sheet1!$1:$1048576,5,FALSE)</f>
        <v>670779712970</v>
      </c>
      <c r="D482" t="str">
        <f>VLOOKUP(Table_for_new_list_price[[#This Row],[ItemCode]],[1]sheet1!$1:$1048576,6,FALSE)</f>
        <v>ABPP</v>
      </c>
      <c r="E482" s="54">
        <f>VLOOKUP(Table_for_new_list_price[[#This Row],[ItemCode]],[1]sheet1!$1:$1048576,7,FALSE)</f>
        <v>0</v>
      </c>
      <c r="F482" s="54" t="str">
        <f>VLOOKUP(Table_for_new_list_price[[#This Row],[ItemCode]],[1]sheet1!$1:$1048576,13,FALSE)</f>
        <v>2.06</v>
      </c>
      <c r="G482" s="55" t="str">
        <f>VLOOKUP(Table_for_new_list_price[[#This Row],[ItemCode]],[1]sheet1!$1:$1048576,12,FALSE)</f>
        <v>5</v>
      </c>
      <c r="H482" s="101">
        <f>VLOOKUP(Table_for_new_list_price[[#This Row],[ItemCode]],[1]sheet1!$1:$1048576,8,FALSE)</f>
        <v>182.01</v>
      </c>
      <c r="I482" s="51">
        <f>VLOOKUP(Table_for_new_list_price[[#This Row],[Product Line]],'EDA SHEET'!$C$10:$D$57,2,FALSE)</f>
        <v>0.34699999999999998</v>
      </c>
      <c r="J482" s="53">
        <f t="shared" si="7"/>
        <v>63.157469999999989</v>
      </c>
      <c r="K482" s="1" t="str">
        <f>VLOOKUP(Table_for_new_list_price[[#This Row],[ItemCode]],[1]sheet1!$1:$1048576,11,FALSE)</f>
        <v>Italy</v>
      </c>
    </row>
    <row r="483" spans="1:11" hidden="1" x14ac:dyDescent="0.3">
      <c r="A483" t="s">
        <v>17</v>
      </c>
      <c r="B483" t="str">
        <f>VLOOKUP(Table_for_new_list_price[[#This Row],[ItemCode]],[1]sheet1!$1:$1048576,4,FALSE)</f>
        <v>PP-RCT GREY BALL VALVE 3</v>
      </c>
      <c r="C483" t="str">
        <f>VLOOKUP(Table_for_new_list_price[[#This Row],[ItemCode]],[1]sheet1!$1:$1048576,5,FALSE)</f>
        <v>670779716558</v>
      </c>
      <c r="D483" t="str">
        <f>VLOOKUP(Table_for_new_list_price[[#This Row],[ItemCode]],[1]sheet1!$1:$1048576,6,FALSE)</f>
        <v>ABPP</v>
      </c>
      <c r="E483" s="54">
        <f>VLOOKUP(Table_for_new_list_price[[#This Row],[ItemCode]],[1]sheet1!$1:$1048576,7,FALSE)</f>
        <v>0</v>
      </c>
      <c r="F483" s="54" t="str">
        <f>VLOOKUP(Table_for_new_list_price[[#This Row],[ItemCode]],[1]sheet1!$1:$1048576,13,FALSE)</f>
        <v>4.80</v>
      </c>
      <c r="G483" s="55" t="str">
        <f>VLOOKUP(Table_for_new_list_price[[#This Row],[ItemCode]],[1]sheet1!$1:$1048576,12,FALSE)</f>
        <v>3</v>
      </c>
      <c r="H483" s="101">
        <f>VLOOKUP(Table_for_new_list_price[[#This Row],[ItemCode]],[1]sheet1!$1:$1048576,8,FALSE)</f>
        <v>397.12</v>
      </c>
      <c r="I483" s="51">
        <f>VLOOKUP(Table_for_new_list_price[[#This Row],[Product Line]],'EDA SHEET'!$C$10:$D$57,2,FALSE)</f>
        <v>0.34699999999999998</v>
      </c>
      <c r="J483" s="53">
        <f t="shared" si="7"/>
        <v>137.80063999999999</v>
      </c>
      <c r="K483" s="1" t="str">
        <f>VLOOKUP(Table_for_new_list_price[[#This Row],[ItemCode]],[1]sheet1!$1:$1048576,11,FALSE)</f>
        <v>Italy</v>
      </c>
    </row>
    <row r="484" spans="1:11" hidden="1" x14ac:dyDescent="0.3">
      <c r="A484" t="s">
        <v>18</v>
      </c>
      <c r="B484" t="str">
        <f>VLOOKUP(Table_for_new_list_price[[#This Row],[ItemCode]],[1]sheet1!$1:$1048576,4,FALSE)</f>
        <v>PP-RCT GREEN BALL VALVE 1/2</v>
      </c>
      <c r="C484" t="str">
        <f>VLOOKUP(Table_for_new_list_price[[#This Row],[ItemCode]],[1]sheet1!$1:$1048576,5,FALSE)</f>
        <v>670779720968</v>
      </c>
      <c r="D484" t="str">
        <f>VLOOKUP(Table_for_new_list_price[[#This Row],[ItemCode]],[1]sheet1!$1:$1048576,6,FALSE)</f>
        <v>ABPP</v>
      </c>
      <c r="E484" s="54">
        <f>VLOOKUP(Table_for_new_list_price[[#This Row],[ItemCode]],[1]sheet1!$1:$1048576,7,FALSE)</f>
        <v>0</v>
      </c>
      <c r="F484" s="54" t="str">
        <f>VLOOKUP(Table_for_new_list_price[[#This Row],[ItemCode]],[1]sheet1!$1:$1048576,13,FALSE)</f>
        <v>0.25</v>
      </c>
      <c r="G484" s="55" t="str">
        <f>VLOOKUP(Table_for_new_list_price[[#This Row],[ItemCode]],[1]sheet1!$1:$1048576,12,FALSE)</f>
        <v>40</v>
      </c>
      <c r="H484" s="101">
        <f>VLOOKUP(Table_for_new_list_price[[#This Row],[ItemCode]],[1]sheet1!$1:$1048576,8,FALSE)</f>
        <v>54.15</v>
      </c>
      <c r="I484" s="51">
        <f>VLOOKUP(Table_for_new_list_price[[#This Row],[Product Line]],'EDA SHEET'!$C$10:$D$57,2,FALSE)</f>
        <v>0.34699999999999998</v>
      </c>
      <c r="J484" s="53">
        <f t="shared" si="7"/>
        <v>18.790049999999997</v>
      </c>
      <c r="K484" s="1" t="str">
        <f>VLOOKUP(Table_for_new_list_price[[#This Row],[ItemCode]],[1]sheet1!$1:$1048576,11,FALSE)</f>
        <v>Italy</v>
      </c>
    </row>
    <row r="485" spans="1:11" hidden="1" x14ac:dyDescent="0.3">
      <c r="A485" t="s">
        <v>19</v>
      </c>
      <c r="B485" t="str">
        <f>VLOOKUP(Table_for_new_list_price[[#This Row],[ItemCode]],[1]sheet1!$1:$1048576,4,FALSE)</f>
        <v>PP-RCT GREEN BALL VALVE 3/4</v>
      </c>
      <c r="C485" t="str">
        <f>VLOOKUP(Table_for_new_list_price[[#This Row],[ItemCode]],[1]sheet1!$1:$1048576,5,FALSE)</f>
        <v>670779720975</v>
      </c>
      <c r="D485" t="str">
        <f>VLOOKUP(Table_for_new_list_price[[#This Row],[ItemCode]],[1]sheet1!$1:$1048576,6,FALSE)</f>
        <v>ABPP</v>
      </c>
      <c r="E485" s="54">
        <f>VLOOKUP(Table_for_new_list_price[[#This Row],[ItemCode]],[1]sheet1!$1:$1048576,7,FALSE)</f>
        <v>0</v>
      </c>
      <c r="F485" s="54" t="str">
        <f>VLOOKUP(Table_for_new_list_price[[#This Row],[ItemCode]],[1]sheet1!$1:$1048576,13,FALSE)</f>
        <v>.33</v>
      </c>
      <c r="G485" s="55" t="str">
        <f>VLOOKUP(Table_for_new_list_price[[#This Row],[ItemCode]],[1]sheet1!$1:$1048576,12,FALSE)</f>
        <v>35</v>
      </c>
      <c r="H485" s="101">
        <f>VLOOKUP(Table_for_new_list_price[[#This Row],[ItemCode]],[1]sheet1!$1:$1048576,8,FALSE)</f>
        <v>57.06</v>
      </c>
      <c r="I485" s="51">
        <f>VLOOKUP(Table_for_new_list_price[[#This Row],[Product Line]],'EDA SHEET'!$C$10:$D$57,2,FALSE)</f>
        <v>0.34699999999999998</v>
      </c>
      <c r="J485" s="53">
        <f t="shared" si="7"/>
        <v>19.79982</v>
      </c>
      <c r="K485" s="1" t="str">
        <f>VLOOKUP(Table_for_new_list_price[[#This Row],[ItemCode]],[1]sheet1!$1:$1048576,11,FALSE)</f>
        <v>Italy</v>
      </c>
    </row>
    <row r="486" spans="1:11" hidden="1" x14ac:dyDescent="0.3">
      <c r="A486" t="s">
        <v>20</v>
      </c>
      <c r="B486" t="str">
        <f>VLOOKUP(Table_for_new_list_price[[#This Row],[ItemCode]],[1]sheet1!$1:$1048576,4,FALSE)</f>
        <v>PP-RCT GREEN BALL VALVE 1</v>
      </c>
      <c r="C486" t="str">
        <f>VLOOKUP(Table_for_new_list_price[[#This Row],[ItemCode]],[1]sheet1!$1:$1048576,5,FALSE)</f>
        <v>670779714486</v>
      </c>
      <c r="D486" t="str">
        <f>VLOOKUP(Table_for_new_list_price[[#This Row],[ItemCode]],[1]sheet1!$1:$1048576,6,FALSE)</f>
        <v>ABPP</v>
      </c>
      <c r="E486" s="54">
        <f>VLOOKUP(Table_for_new_list_price[[#This Row],[ItemCode]],[1]sheet1!$1:$1048576,7,FALSE)</f>
        <v>0</v>
      </c>
      <c r="F486" s="54" t="str">
        <f>VLOOKUP(Table_for_new_list_price[[#This Row],[ItemCode]],[1]sheet1!$1:$1048576,13,FALSE)</f>
        <v>0.42</v>
      </c>
      <c r="G486" s="55" t="str">
        <f>VLOOKUP(Table_for_new_list_price[[#This Row],[ItemCode]],[1]sheet1!$1:$1048576,12,FALSE)</f>
        <v>25</v>
      </c>
      <c r="H486" s="101">
        <f>VLOOKUP(Table_for_new_list_price[[#This Row],[ItemCode]],[1]sheet1!$1:$1048576,8,FALSE)</f>
        <v>67.540000000000006</v>
      </c>
      <c r="I486" s="51">
        <f>VLOOKUP(Table_for_new_list_price[[#This Row],[Product Line]],'EDA SHEET'!$C$10:$D$57,2,FALSE)</f>
        <v>0.34699999999999998</v>
      </c>
      <c r="J486" s="53">
        <f t="shared" si="7"/>
        <v>23.43638</v>
      </c>
      <c r="K486" s="1" t="str">
        <f>VLOOKUP(Table_for_new_list_price[[#This Row],[ItemCode]],[1]sheet1!$1:$1048576,11,FALSE)</f>
        <v>Italy</v>
      </c>
    </row>
    <row r="487" spans="1:11" hidden="1" x14ac:dyDescent="0.3">
      <c r="A487" t="s">
        <v>21</v>
      </c>
      <c r="B487" t="str">
        <f>VLOOKUP(Table_for_new_list_price[[#This Row],[ItemCode]],[1]sheet1!$1:$1048576,4,FALSE)</f>
        <v>PP-RCT GREEN BALL VALVE 1-1/4</v>
      </c>
      <c r="C487" t="str">
        <f>VLOOKUP(Table_for_new_list_price[[#This Row],[ItemCode]],[1]sheet1!$1:$1048576,5,FALSE)</f>
        <v>670779720982</v>
      </c>
      <c r="D487" t="str">
        <f>VLOOKUP(Table_for_new_list_price[[#This Row],[ItemCode]],[1]sheet1!$1:$1048576,6,FALSE)</f>
        <v>ABPP</v>
      </c>
      <c r="E487" s="54">
        <f>VLOOKUP(Table_for_new_list_price[[#This Row],[ItemCode]],[1]sheet1!$1:$1048576,7,FALSE)</f>
        <v>0</v>
      </c>
      <c r="F487" s="54" t="str">
        <f>VLOOKUP(Table_for_new_list_price[[#This Row],[ItemCode]],[1]sheet1!$1:$1048576,13,FALSE)</f>
        <v>.77</v>
      </c>
      <c r="G487" s="55" t="str">
        <f>VLOOKUP(Table_for_new_list_price[[#This Row],[ItemCode]],[1]sheet1!$1:$1048576,12,FALSE)</f>
        <v>15</v>
      </c>
      <c r="H487" s="101">
        <f>VLOOKUP(Table_for_new_list_price[[#This Row],[ItemCode]],[1]sheet1!$1:$1048576,8,FALSE)</f>
        <v>109.93</v>
      </c>
      <c r="I487" s="51">
        <f>VLOOKUP(Table_for_new_list_price[[#This Row],[Product Line]],'EDA SHEET'!$C$10:$D$57,2,FALSE)</f>
        <v>0.34699999999999998</v>
      </c>
      <c r="J487" s="53">
        <f t="shared" si="7"/>
        <v>38.145710000000001</v>
      </c>
      <c r="K487" s="1" t="str">
        <f>VLOOKUP(Table_for_new_list_price[[#This Row],[ItemCode]],[1]sheet1!$1:$1048576,11,FALSE)</f>
        <v>Italy</v>
      </c>
    </row>
    <row r="488" spans="1:11" hidden="1" x14ac:dyDescent="0.3">
      <c r="A488" t="s">
        <v>22</v>
      </c>
      <c r="B488" t="str">
        <f>VLOOKUP(Table_for_new_list_price[[#This Row],[ItemCode]],[1]sheet1!$1:$1048576,4,FALSE)</f>
        <v>PP-RCT GREEN BALL VALVE 1-1/2</v>
      </c>
      <c r="C488" t="str">
        <f>VLOOKUP(Table_for_new_list_price[[#This Row],[ItemCode]],[1]sheet1!$1:$1048576,5,FALSE)</f>
        <v>670779720999</v>
      </c>
      <c r="D488" t="str">
        <f>VLOOKUP(Table_for_new_list_price[[#This Row],[ItemCode]],[1]sheet1!$1:$1048576,6,FALSE)</f>
        <v>ABPP</v>
      </c>
      <c r="E488" s="54">
        <f>VLOOKUP(Table_for_new_list_price[[#This Row],[ItemCode]],[1]sheet1!$1:$1048576,7,FALSE)</f>
        <v>0</v>
      </c>
      <c r="F488" s="54" t="str">
        <f>VLOOKUP(Table_for_new_list_price[[#This Row],[ItemCode]],[1]sheet1!$1:$1048576,13,FALSE)</f>
        <v>1.12</v>
      </c>
      <c r="G488" s="55" t="str">
        <f>VLOOKUP(Table_for_new_list_price[[#This Row],[ItemCode]],[1]sheet1!$1:$1048576,12,FALSE)</f>
        <v>10</v>
      </c>
      <c r="H488" s="101">
        <f>VLOOKUP(Table_for_new_list_price[[#This Row],[ItemCode]],[1]sheet1!$1:$1048576,8,FALSE)</f>
        <v>141.68</v>
      </c>
      <c r="I488" s="51">
        <f>VLOOKUP(Table_for_new_list_price[[#This Row],[Product Line]],'EDA SHEET'!$C$10:$D$57,2,FALSE)</f>
        <v>0.34699999999999998</v>
      </c>
      <c r="J488" s="53">
        <f t="shared" si="7"/>
        <v>49.162959999999998</v>
      </c>
      <c r="K488" s="1" t="str">
        <f>VLOOKUP(Table_for_new_list_price[[#This Row],[ItemCode]],[1]sheet1!$1:$1048576,11,FALSE)</f>
        <v>Italy</v>
      </c>
    </row>
    <row r="489" spans="1:11" hidden="1" x14ac:dyDescent="0.3">
      <c r="A489" t="s">
        <v>23</v>
      </c>
      <c r="B489" t="str">
        <f>VLOOKUP(Table_for_new_list_price[[#This Row],[ItemCode]],[1]sheet1!$1:$1048576,4,FALSE)</f>
        <v>PP-RCT GREEN BALL VALVE 2</v>
      </c>
      <c r="C489" t="str">
        <f>VLOOKUP(Table_for_new_list_price[[#This Row],[ItemCode]],[1]sheet1!$1:$1048576,5,FALSE)</f>
        <v>670779721002</v>
      </c>
      <c r="D489" t="str">
        <f>VLOOKUP(Table_for_new_list_price[[#This Row],[ItemCode]],[1]sheet1!$1:$1048576,6,FALSE)</f>
        <v>ABPP</v>
      </c>
      <c r="E489" s="54">
        <f>VLOOKUP(Table_for_new_list_price[[#This Row],[ItemCode]],[1]sheet1!$1:$1048576,7,FALSE)</f>
        <v>0</v>
      </c>
      <c r="F489" s="54" t="str">
        <f>VLOOKUP(Table_for_new_list_price[[#This Row],[ItemCode]],[1]sheet1!$1:$1048576,13,FALSE)</f>
        <v>2.06</v>
      </c>
      <c r="G489" s="55" t="str">
        <f>VLOOKUP(Table_for_new_list_price[[#This Row],[ItemCode]],[1]sheet1!$1:$1048576,12,FALSE)</f>
        <v>5</v>
      </c>
      <c r="H489" s="101">
        <f>VLOOKUP(Table_for_new_list_price[[#This Row],[ItemCode]],[1]sheet1!$1:$1048576,8,FALSE)</f>
        <v>203.85</v>
      </c>
      <c r="I489" s="51">
        <f>VLOOKUP(Table_for_new_list_price[[#This Row],[Product Line]],'EDA SHEET'!$C$10:$D$57,2,FALSE)</f>
        <v>0.34699999999999998</v>
      </c>
      <c r="J489" s="53">
        <f t="shared" ref="J489:J552" si="8">H489*I489</f>
        <v>70.735949999999988</v>
      </c>
      <c r="K489" s="1" t="str">
        <f>VLOOKUP(Table_for_new_list_price[[#This Row],[ItemCode]],[1]sheet1!$1:$1048576,11,FALSE)</f>
        <v>Italy</v>
      </c>
    </row>
    <row r="490" spans="1:11" hidden="1" x14ac:dyDescent="0.3">
      <c r="A490" t="s">
        <v>24</v>
      </c>
      <c r="B490" t="str">
        <f>VLOOKUP(Table_for_new_list_price[[#This Row],[ItemCode]],[1]sheet1!$1:$1048576,4,FALSE)</f>
        <v>PP-RCT GREEN BALL VALVE 2-1/2</v>
      </c>
      <c r="C490" t="str">
        <f>VLOOKUP(Table_for_new_list_price[[#This Row],[ItemCode]],[1]sheet1!$1:$1048576,5,FALSE)</f>
        <v>670779721019</v>
      </c>
      <c r="D490" t="str">
        <f>VLOOKUP(Table_for_new_list_price[[#This Row],[ItemCode]],[1]sheet1!$1:$1048576,6,FALSE)</f>
        <v>ABPP</v>
      </c>
      <c r="E490" s="54">
        <f>VLOOKUP(Table_for_new_list_price[[#This Row],[ItemCode]],[1]sheet1!$1:$1048576,7,FALSE)</f>
        <v>0</v>
      </c>
      <c r="F490" s="54" t="str">
        <f>VLOOKUP(Table_for_new_list_price[[#This Row],[ItemCode]],[1]sheet1!$1:$1048576,13,FALSE)</f>
        <v>3.10</v>
      </c>
      <c r="G490" s="55" t="str">
        <f>VLOOKUP(Table_for_new_list_price[[#This Row],[ItemCode]],[1]sheet1!$1:$1048576,12,FALSE)</f>
        <v>4</v>
      </c>
      <c r="H490" s="101">
        <f>VLOOKUP(Table_for_new_list_price[[#This Row],[ItemCode]],[1]sheet1!$1:$1048576,8,FALSE)</f>
        <v>320.44</v>
      </c>
      <c r="I490" s="51">
        <f>VLOOKUP(Table_for_new_list_price[[#This Row],[Product Line]],'EDA SHEET'!$C$10:$D$57,2,FALSE)</f>
        <v>0.34699999999999998</v>
      </c>
      <c r="J490" s="53">
        <f t="shared" si="8"/>
        <v>111.19268</v>
      </c>
      <c r="K490" s="1" t="str">
        <f>VLOOKUP(Table_for_new_list_price[[#This Row],[ItemCode]],[1]sheet1!$1:$1048576,11,FALSE)</f>
        <v>Italy</v>
      </c>
    </row>
    <row r="491" spans="1:11" hidden="1" x14ac:dyDescent="0.3">
      <c r="A491" t="s">
        <v>25</v>
      </c>
      <c r="B491" t="str">
        <f>VLOOKUP(Table_for_new_list_price[[#This Row],[ItemCode]],[1]sheet1!$1:$1048576,4,FALSE)</f>
        <v>PP-RCT GREEN BALL VALVE 3</v>
      </c>
      <c r="C491" t="str">
        <f>VLOOKUP(Table_for_new_list_price[[#This Row],[ItemCode]],[1]sheet1!$1:$1048576,5,FALSE)</f>
        <v>670779721026</v>
      </c>
      <c r="D491" t="str">
        <f>VLOOKUP(Table_for_new_list_price[[#This Row],[ItemCode]],[1]sheet1!$1:$1048576,6,FALSE)</f>
        <v>ABPP</v>
      </c>
      <c r="E491" s="54">
        <f>VLOOKUP(Table_for_new_list_price[[#This Row],[ItemCode]],[1]sheet1!$1:$1048576,7,FALSE)</f>
        <v>0</v>
      </c>
      <c r="F491" s="54" t="str">
        <f>VLOOKUP(Table_for_new_list_price[[#This Row],[ItemCode]],[1]sheet1!$1:$1048576,13,FALSE)</f>
        <v>4.80</v>
      </c>
      <c r="G491" s="55" t="str">
        <f>VLOOKUP(Table_for_new_list_price[[#This Row],[ItemCode]],[1]sheet1!$1:$1048576,12,FALSE)</f>
        <v>3</v>
      </c>
      <c r="H491" s="101">
        <f>VLOOKUP(Table_for_new_list_price[[#This Row],[ItemCode]],[1]sheet1!$1:$1048576,8,FALSE)</f>
        <v>444.77</v>
      </c>
      <c r="I491" s="51">
        <f>VLOOKUP(Table_for_new_list_price[[#This Row],[Product Line]],'EDA SHEET'!$C$10:$D$57,2,FALSE)</f>
        <v>0.34699999999999998</v>
      </c>
      <c r="J491" s="53">
        <f t="shared" si="8"/>
        <v>154.33518999999998</v>
      </c>
      <c r="K491" s="1" t="str">
        <f>VLOOKUP(Table_for_new_list_price[[#This Row],[ItemCode]],[1]sheet1!$1:$1048576,11,FALSE)</f>
        <v>Italy</v>
      </c>
    </row>
    <row r="492" spans="1:11" hidden="1" x14ac:dyDescent="0.3">
      <c r="A492" t="s">
        <v>26</v>
      </c>
      <c r="B492" t="str">
        <f>VLOOKUP(Table_for_new_list_price[[#This Row],[ItemCode]],[1]sheet1!$1:$1048576,4,FALSE)</f>
        <v>PPR Ball SOCKETx F1807 PEX</v>
      </c>
      <c r="C492" t="str">
        <f>VLOOKUP(Table_for_new_list_price[[#This Row],[ItemCode]],[1]sheet1!$1:$1048576,5,FALSE)</f>
        <v>670779712659</v>
      </c>
      <c r="D492" t="str">
        <f>VLOOKUP(Table_for_new_list_price[[#This Row],[ItemCode]],[1]sheet1!$1:$1048576,6,FALSE)</f>
        <v>ABPP</v>
      </c>
      <c r="E492" s="54" t="str">
        <f>VLOOKUP(Table_for_new_list_price[[#This Row],[ItemCode]],[1]sheet1!$1:$1048576,7,FALSE)</f>
        <v>PPR-80</v>
      </c>
      <c r="F492" s="54" t="str">
        <f>VLOOKUP(Table_for_new_list_price[[#This Row],[ItemCode]],[1]sheet1!$1:$1048576,13,FALSE)</f>
        <v>0.25</v>
      </c>
      <c r="G492" s="55" t="str">
        <f>VLOOKUP(Table_for_new_list_price[[#This Row],[ItemCode]],[1]sheet1!$1:$1048576,12,FALSE)</f>
        <v>30</v>
      </c>
      <c r="H492" s="101">
        <f>VLOOKUP(Table_for_new_list_price[[#This Row],[ItemCode]],[1]sheet1!$1:$1048576,8,FALSE)</f>
        <v>85.78</v>
      </c>
      <c r="I492" s="51">
        <f>VLOOKUP(Table_for_new_list_price[[#This Row],[Product Line]],'EDA SHEET'!$C$10:$D$57,2,FALSE)</f>
        <v>0.34699999999999998</v>
      </c>
      <c r="J492" s="53">
        <f t="shared" si="8"/>
        <v>29.765659999999997</v>
      </c>
      <c r="K492" s="1" t="str">
        <f>VLOOKUP(Table_for_new_list_price[[#This Row],[ItemCode]],[1]sheet1!$1:$1048576,11,FALSE)</f>
        <v>Italy</v>
      </c>
    </row>
    <row r="493" spans="1:11" hidden="1" x14ac:dyDescent="0.3">
      <c r="A493" t="s">
        <v>27</v>
      </c>
      <c r="B493" t="str">
        <f>VLOOKUP(Table_for_new_list_price[[#This Row],[ItemCode]],[1]sheet1!$1:$1048576,4,FALSE)</f>
        <v>PPR Ball SOCKETx F1807 PEX</v>
      </c>
      <c r="C493" t="str">
        <f>VLOOKUP(Table_for_new_list_price[[#This Row],[ItemCode]],[1]sheet1!$1:$1048576,5,FALSE)</f>
        <v>670779712666</v>
      </c>
      <c r="D493" t="str">
        <f>VLOOKUP(Table_for_new_list_price[[#This Row],[ItemCode]],[1]sheet1!$1:$1048576,6,FALSE)</f>
        <v>ABPP</v>
      </c>
      <c r="E493" s="54" t="str">
        <f>VLOOKUP(Table_for_new_list_price[[#This Row],[ItemCode]],[1]sheet1!$1:$1048576,7,FALSE)</f>
        <v>PPR-80</v>
      </c>
      <c r="F493" s="54" t="str">
        <f>VLOOKUP(Table_for_new_list_price[[#This Row],[ItemCode]],[1]sheet1!$1:$1048576,13,FALSE)</f>
        <v>.33</v>
      </c>
      <c r="G493" s="55" t="str">
        <f>VLOOKUP(Table_for_new_list_price[[#This Row],[ItemCode]],[1]sheet1!$1:$1048576,12,FALSE)</f>
        <v>25</v>
      </c>
      <c r="H493" s="101">
        <f>VLOOKUP(Table_for_new_list_price[[#This Row],[ItemCode]],[1]sheet1!$1:$1048576,8,FALSE)</f>
        <v>97.96</v>
      </c>
      <c r="I493" s="51">
        <f>VLOOKUP(Table_for_new_list_price[[#This Row],[Product Line]],'EDA SHEET'!$C$10:$D$57,2,FALSE)</f>
        <v>0.34699999999999998</v>
      </c>
      <c r="J493" s="53">
        <f t="shared" si="8"/>
        <v>33.992119999999993</v>
      </c>
      <c r="K493" s="1" t="str">
        <f>VLOOKUP(Table_for_new_list_price[[#This Row],[ItemCode]],[1]sheet1!$1:$1048576,11,FALSE)</f>
        <v>Italy</v>
      </c>
    </row>
    <row r="494" spans="1:11" hidden="1" x14ac:dyDescent="0.3">
      <c r="A494" t="s">
        <v>28</v>
      </c>
      <c r="B494" t="str">
        <f>VLOOKUP(Table_for_new_list_price[[#This Row],[ItemCode]],[1]sheet1!$1:$1048576,4,FALSE)</f>
        <v>PPR Ball SOCKETx F1807 PEX</v>
      </c>
      <c r="C494" t="str">
        <f>VLOOKUP(Table_for_new_list_price[[#This Row],[ItemCode]],[1]sheet1!$1:$1048576,5,FALSE)</f>
        <v>670779712673</v>
      </c>
      <c r="D494" t="str">
        <f>VLOOKUP(Table_for_new_list_price[[#This Row],[ItemCode]],[1]sheet1!$1:$1048576,6,FALSE)</f>
        <v>ABPP</v>
      </c>
      <c r="E494" s="54" t="str">
        <f>VLOOKUP(Table_for_new_list_price[[#This Row],[ItemCode]],[1]sheet1!$1:$1048576,7,FALSE)</f>
        <v>PPR-80</v>
      </c>
      <c r="F494" s="54" t="str">
        <f>VLOOKUP(Table_for_new_list_price[[#This Row],[ItemCode]],[1]sheet1!$1:$1048576,13,FALSE)</f>
        <v>.33</v>
      </c>
      <c r="G494" s="55" t="str">
        <f>VLOOKUP(Table_for_new_list_price[[#This Row],[ItemCode]],[1]sheet1!$1:$1048576,12,FALSE)</f>
        <v>20</v>
      </c>
      <c r="H494" s="101">
        <f>VLOOKUP(Table_for_new_list_price[[#This Row],[ItemCode]],[1]sheet1!$1:$1048576,8,FALSE)</f>
        <v>113.84</v>
      </c>
      <c r="I494" s="51">
        <f>VLOOKUP(Table_for_new_list_price[[#This Row],[Product Line]],'EDA SHEET'!$C$10:$D$57,2,FALSE)</f>
        <v>0.34699999999999998</v>
      </c>
      <c r="J494" s="53">
        <f t="shared" si="8"/>
        <v>39.502479999999998</v>
      </c>
      <c r="K494" s="1" t="str">
        <f>VLOOKUP(Table_for_new_list_price[[#This Row],[ItemCode]],[1]sheet1!$1:$1048576,11,FALSE)</f>
        <v>Italy</v>
      </c>
    </row>
    <row r="495" spans="1:11" hidden="1" x14ac:dyDescent="0.3">
      <c r="A495" t="s">
        <v>29</v>
      </c>
      <c r="B495" t="str">
        <f>VLOOKUP(Table_for_new_list_price[[#This Row],[ItemCode]],[1]sheet1!$1:$1048576,4,FALSE)</f>
        <v>PP-RCT GREY BV SxPEX F1807</v>
      </c>
      <c r="C495" t="str">
        <f>VLOOKUP(Table_for_new_list_price[[#This Row],[ItemCode]],[1]sheet1!$1:$1048576,5,FALSE)</f>
        <v>670779713328</v>
      </c>
      <c r="D495" t="str">
        <f>VLOOKUP(Table_for_new_list_price[[#This Row],[ItemCode]],[1]sheet1!$1:$1048576,6,FALSE)</f>
        <v>ABPP</v>
      </c>
      <c r="E495" s="54">
        <f>VLOOKUP(Table_for_new_list_price[[#This Row],[ItemCode]],[1]sheet1!$1:$1048576,7,FALSE)</f>
        <v>0</v>
      </c>
      <c r="F495" s="54" t="str">
        <f>VLOOKUP(Table_for_new_list_price[[#This Row],[ItemCode]],[1]sheet1!$1:$1048576,13,FALSE)</f>
        <v>0.25</v>
      </c>
      <c r="G495" s="55" t="str">
        <f>VLOOKUP(Table_for_new_list_price[[#This Row],[ItemCode]],[1]sheet1!$1:$1048576,12,FALSE)</f>
        <v>30</v>
      </c>
      <c r="H495" s="101">
        <f>VLOOKUP(Table_for_new_list_price[[#This Row],[ItemCode]],[1]sheet1!$1:$1048576,8,FALSE)</f>
        <v>85.78</v>
      </c>
      <c r="I495" s="51">
        <f>VLOOKUP(Table_for_new_list_price[[#This Row],[Product Line]],'EDA SHEET'!$C$10:$D$57,2,FALSE)</f>
        <v>0.34699999999999998</v>
      </c>
      <c r="J495" s="53">
        <f t="shared" si="8"/>
        <v>29.765659999999997</v>
      </c>
      <c r="K495" s="1" t="str">
        <f>VLOOKUP(Table_for_new_list_price[[#This Row],[ItemCode]],[1]sheet1!$1:$1048576,11,FALSE)</f>
        <v>Italy</v>
      </c>
    </row>
    <row r="496" spans="1:11" hidden="1" x14ac:dyDescent="0.3">
      <c r="A496" t="s">
        <v>30</v>
      </c>
      <c r="B496" t="str">
        <f>VLOOKUP(Table_for_new_list_price[[#This Row],[ItemCode]],[1]sheet1!$1:$1048576,4,FALSE)</f>
        <v>PP-RCT GREY BV SxPEX F1807</v>
      </c>
      <c r="C496" t="str">
        <f>VLOOKUP(Table_for_new_list_price[[#This Row],[ItemCode]],[1]sheet1!$1:$1048576,5,FALSE)</f>
        <v>670779713335</v>
      </c>
      <c r="D496" t="str">
        <f>VLOOKUP(Table_for_new_list_price[[#This Row],[ItemCode]],[1]sheet1!$1:$1048576,6,FALSE)</f>
        <v>ABPP</v>
      </c>
      <c r="E496" s="54">
        <f>VLOOKUP(Table_for_new_list_price[[#This Row],[ItemCode]],[1]sheet1!$1:$1048576,7,FALSE)</f>
        <v>0</v>
      </c>
      <c r="F496" s="54" t="str">
        <f>VLOOKUP(Table_for_new_list_price[[#This Row],[ItemCode]],[1]sheet1!$1:$1048576,13,FALSE)</f>
        <v>.33</v>
      </c>
      <c r="G496" s="55" t="str">
        <f>VLOOKUP(Table_for_new_list_price[[#This Row],[ItemCode]],[1]sheet1!$1:$1048576,12,FALSE)</f>
        <v>25</v>
      </c>
      <c r="H496" s="101">
        <f>VLOOKUP(Table_for_new_list_price[[#This Row],[ItemCode]],[1]sheet1!$1:$1048576,8,FALSE)</f>
        <v>97.96</v>
      </c>
      <c r="I496" s="51">
        <f>VLOOKUP(Table_for_new_list_price[[#This Row],[Product Line]],'EDA SHEET'!$C$10:$D$57,2,FALSE)</f>
        <v>0.34699999999999998</v>
      </c>
      <c r="J496" s="53">
        <f t="shared" si="8"/>
        <v>33.992119999999993</v>
      </c>
      <c r="K496" s="1" t="str">
        <f>VLOOKUP(Table_for_new_list_price[[#This Row],[ItemCode]],[1]sheet1!$1:$1048576,11,FALSE)</f>
        <v>Italy</v>
      </c>
    </row>
    <row r="497" spans="1:11" hidden="1" x14ac:dyDescent="0.3">
      <c r="A497" t="s">
        <v>31</v>
      </c>
      <c r="B497" t="str">
        <f>VLOOKUP(Table_for_new_list_price[[#This Row],[ItemCode]],[1]sheet1!$1:$1048576,4,FALSE)</f>
        <v>PP-RCT GREY BV SxPEX F1807</v>
      </c>
      <c r="C497" t="str">
        <f>VLOOKUP(Table_for_new_list_price[[#This Row],[ItemCode]],[1]sheet1!$1:$1048576,5,FALSE)</f>
        <v>670779713342</v>
      </c>
      <c r="D497" t="str">
        <f>VLOOKUP(Table_for_new_list_price[[#This Row],[ItemCode]],[1]sheet1!$1:$1048576,6,FALSE)</f>
        <v>ABPP</v>
      </c>
      <c r="E497" s="54">
        <f>VLOOKUP(Table_for_new_list_price[[#This Row],[ItemCode]],[1]sheet1!$1:$1048576,7,FALSE)</f>
        <v>0</v>
      </c>
      <c r="F497" s="54" t="str">
        <f>VLOOKUP(Table_for_new_list_price[[#This Row],[ItemCode]],[1]sheet1!$1:$1048576,13,FALSE)</f>
        <v>.33</v>
      </c>
      <c r="G497" s="55" t="str">
        <f>VLOOKUP(Table_for_new_list_price[[#This Row],[ItemCode]],[1]sheet1!$1:$1048576,12,FALSE)</f>
        <v>20</v>
      </c>
      <c r="H497" s="101">
        <f>VLOOKUP(Table_for_new_list_price[[#This Row],[ItemCode]],[1]sheet1!$1:$1048576,8,FALSE)</f>
        <v>113.84</v>
      </c>
      <c r="I497" s="51">
        <f>VLOOKUP(Table_for_new_list_price[[#This Row],[Product Line]],'EDA SHEET'!$C$10:$D$57,2,FALSE)</f>
        <v>0.34699999999999998</v>
      </c>
      <c r="J497" s="53">
        <f t="shared" si="8"/>
        <v>39.502479999999998</v>
      </c>
      <c r="K497" s="1" t="str">
        <f>VLOOKUP(Table_for_new_list_price[[#This Row],[ItemCode]],[1]sheet1!$1:$1048576,11,FALSE)</f>
        <v>Italy</v>
      </c>
    </row>
    <row r="498" spans="1:11" hidden="1" x14ac:dyDescent="0.3">
      <c r="A498" t="s">
        <v>32</v>
      </c>
      <c r="B498" t="str">
        <f>VLOOKUP(Table_for_new_list_price[[#This Row],[ItemCode]],[1]sheet1!$1:$1048576,4,FALSE)</f>
        <v>PP-RCT GREEN BV SxPEX F1807</v>
      </c>
      <c r="C498" t="str">
        <f>VLOOKUP(Table_for_new_list_price[[#This Row],[ItemCode]],[1]sheet1!$1:$1048576,5,FALSE)</f>
        <v>670779721033</v>
      </c>
      <c r="D498" t="str">
        <f>VLOOKUP(Table_for_new_list_price[[#This Row],[ItemCode]],[1]sheet1!$1:$1048576,6,FALSE)</f>
        <v>ABPP</v>
      </c>
      <c r="E498" s="54">
        <f>VLOOKUP(Table_for_new_list_price[[#This Row],[ItemCode]],[1]sheet1!$1:$1048576,7,FALSE)</f>
        <v>0</v>
      </c>
      <c r="F498" s="54" t="str">
        <f>VLOOKUP(Table_for_new_list_price[[#This Row],[ItemCode]],[1]sheet1!$1:$1048576,13,FALSE)</f>
        <v>0.25</v>
      </c>
      <c r="G498" s="55" t="str">
        <f>VLOOKUP(Table_for_new_list_price[[#This Row],[ItemCode]],[1]sheet1!$1:$1048576,12,FALSE)</f>
        <v>30</v>
      </c>
      <c r="H498" s="101">
        <f>VLOOKUP(Table_for_new_list_price[[#This Row],[ItemCode]],[1]sheet1!$1:$1048576,8,FALSE)</f>
        <v>96.07</v>
      </c>
      <c r="I498" s="51">
        <f>VLOOKUP(Table_for_new_list_price[[#This Row],[Product Line]],'EDA SHEET'!$C$10:$D$57,2,FALSE)</f>
        <v>0.34699999999999998</v>
      </c>
      <c r="J498" s="53">
        <f t="shared" si="8"/>
        <v>33.336289999999998</v>
      </c>
      <c r="K498" s="1" t="str">
        <f>VLOOKUP(Table_for_new_list_price[[#This Row],[ItemCode]],[1]sheet1!$1:$1048576,11,FALSE)</f>
        <v>Italy</v>
      </c>
    </row>
    <row r="499" spans="1:11" hidden="1" x14ac:dyDescent="0.3">
      <c r="A499" t="s">
        <v>33</v>
      </c>
      <c r="B499" t="str">
        <f>VLOOKUP(Table_for_new_list_price[[#This Row],[ItemCode]],[1]sheet1!$1:$1048576,4,FALSE)</f>
        <v>PP-RCT GREEN BV SxPEX F1807</v>
      </c>
      <c r="C499" t="str">
        <f>VLOOKUP(Table_for_new_list_price[[#This Row],[ItemCode]],[1]sheet1!$1:$1048576,5,FALSE)</f>
        <v>670779721040</v>
      </c>
      <c r="D499" t="str">
        <f>VLOOKUP(Table_for_new_list_price[[#This Row],[ItemCode]],[1]sheet1!$1:$1048576,6,FALSE)</f>
        <v>ABPP</v>
      </c>
      <c r="E499" s="54">
        <f>VLOOKUP(Table_for_new_list_price[[#This Row],[ItemCode]],[1]sheet1!$1:$1048576,7,FALSE)</f>
        <v>0</v>
      </c>
      <c r="F499" s="54" t="str">
        <f>VLOOKUP(Table_for_new_list_price[[#This Row],[ItemCode]],[1]sheet1!$1:$1048576,13,FALSE)</f>
        <v>.33</v>
      </c>
      <c r="G499" s="55" t="str">
        <f>VLOOKUP(Table_for_new_list_price[[#This Row],[ItemCode]],[1]sheet1!$1:$1048576,12,FALSE)</f>
        <v>25</v>
      </c>
      <c r="H499" s="101">
        <f>VLOOKUP(Table_for_new_list_price[[#This Row],[ItemCode]],[1]sheet1!$1:$1048576,8,FALSE)</f>
        <v>109.72</v>
      </c>
      <c r="I499" s="51">
        <f>VLOOKUP(Table_for_new_list_price[[#This Row],[Product Line]],'EDA SHEET'!$C$10:$D$57,2,FALSE)</f>
        <v>0.34699999999999998</v>
      </c>
      <c r="J499" s="53">
        <f t="shared" si="8"/>
        <v>38.072839999999999</v>
      </c>
      <c r="K499" s="1" t="str">
        <f>VLOOKUP(Table_for_new_list_price[[#This Row],[ItemCode]],[1]sheet1!$1:$1048576,11,FALSE)</f>
        <v>Italy</v>
      </c>
    </row>
    <row r="500" spans="1:11" hidden="1" x14ac:dyDescent="0.3">
      <c r="A500" t="s">
        <v>34</v>
      </c>
      <c r="B500" t="str">
        <f>VLOOKUP(Table_for_new_list_price[[#This Row],[ItemCode]],[1]sheet1!$1:$1048576,4,FALSE)</f>
        <v>PP-RCT GREEN BV SxPEX F1807</v>
      </c>
      <c r="C500" t="str">
        <f>VLOOKUP(Table_for_new_list_price[[#This Row],[ItemCode]],[1]sheet1!$1:$1048576,5,FALSE)</f>
        <v>670779721057</v>
      </c>
      <c r="D500" t="str">
        <f>VLOOKUP(Table_for_new_list_price[[#This Row],[ItemCode]],[1]sheet1!$1:$1048576,6,FALSE)</f>
        <v>ABPP</v>
      </c>
      <c r="E500" s="54">
        <f>VLOOKUP(Table_for_new_list_price[[#This Row],[ItemCode]],[1]sheet1!$1:$1048576,7,FALSE)</f>
        <v>0</v>
      </c>
      <c r="F500" s="54" t="str">
        <f>VLOOKUP(Table_for_new_list_price[[#This Row],[ItemCode]],[1]sheet1!$1:$1048576,13,FALSE)</f>
        <v>.33</v>
      </c>
      <c r="G500" s="55" t="str">
        <f>VLOOKUP(Table_for_new_list_price[[#This Row],[ItemCode]],[1]sheet1!$1:$1048576,12,FALSE)</f>
        <v>20</v>
      </c>
      <c r="H500" s="101">
        <f>VLOOKUP(Table_for_new_list_price[[#This Row],[ItemCode]],[1]sheet1!$1:$1048576,8,FALSE)</f>
        <v>127.5</v>
      </c>
      <c r="I500" s="51">
        <f>VLOOKUP(Table_for_new_list_price[[#This Row],[Product Line]],'EDA SHEET'!$C$10:$D$57,2,FALSE)</f>
        <v>0.34699999999999998</v>
      </c>
      <c r="J500" s="53">
        <f t="shared" si="8"/>
        <v>44.2425</v>
      </c>
      <c r="K500" s="1" t="str">
        <f>VLOOKUP(Table_for_new_list_price[[#This Row],[ItemCode]],[1]sheet1!$1:$1048576,11,FALSE)</f>
        <v>Italy</v>
      </c>
    </row>
    <row r="501" spans="1:11" hidden="1" x14ac:dyDescent="0.3">
      <c r="A501" t="s">
        <v>35</v>
      </c>
      <c r="B501" t="str">
        <f>VLOOKUP(Table_for_new_list_price[[#This Row],[ItemCode]],[1]sheet1!$1:$1048576,4,FALSE)</f>
        <v>PP-RCT GREY BV SxPEX F1960</v>
      </c>
      <c r="C501" t="str">
        <f>VLOOKUP(Table_for_new_list_price[[#This Row],[ItemCode]],[1]sheet1!$1:$1048576,5,FALSE)</f>
        <v>670779712994</v>
      </c>
      <c r="D501" t="str">
        <f>VLOOKUP(Table_for_new_list_price[[#This Row],[ItemCode]],[1]sheet1!$1:$1048576,6,FALSE)</f>
        <v>ABPP</v>
      </c>
      <c r="E501" s="54">
        <f>VLOOKUP(Table_for_new_list_price[[#This Row],[ItemCode]],[1]sheet1!$1:$1048576,7,FALSE)</f>
        <v>0</v>
      </c>
      <c r="F501" s="54" t="str">
        <f>VLOOKUP(Table_for_new_list_price[[#This Row],[ItemCode]],[1]sheet1!$1:$1048576,13,FALSE)</f>
        <v>0.25</v>
      </c>
      <c r="G501" s="55" t="str">
        <f>VLOOKUP(Table_for_new_list_price[[#This Row],[ItemCode]],[1]sheet1!$1:$1048576,12,FALSE)</f>
        <v>30</v>
      </c>
      <c r="H501" s="101">
        <f>VLOOKUP(Table_for_new_list_price[[#This Row],[ItemCode]],[1]sheet1!$1:$1048576,8,FALSE)</f>
        <v>85.78</v>
      </c>
      <c r="I501" s="51">
        <f>VLOOKUP(Table_for_new_list_price[[#This Row],[Product Line]],'EDA SHEET'!$C$10:$D$57,2,FALSE)</f>
        <v>0.34699999999999998</v>
      </c>
      <c r="J501" s="53">
        <f t="shared" si="8"/>
        <v>29.765659999999997</v>
      </c>
      <c r="K501" s="1" t="str">
        <f>VLOOKUP(Table_for_new_list_price[[#This Row],[ItemCode]],[1]sheet1!$1:$1048576,11,FALSE)</f>
        <v>Italy</v>
      </c>
    </row>
    <row r="502" spans="1:11" hidden="1" x14ac:dyDescent="0.3">
      <c r="A502" t="s">
        <v>36</v>
      </c>
      <c r="B502" t="str">
        <f>VLOOKUP(Table_for_new_list_price[[#This Row],[ItemCode]],[1]sheet1!$1:$1048576,4,FALSE)</f>
        <v>PP-RCT GREY BV SxPEX F1960</v>
      </c>
      <c r="C502" t="str">
        <f>VLOOKUP(Table_for_new_list_price[[#This Row],[ItemCode]],[1]sheet1!$1:$1048576,5,FALSE)</f>
        <v>670779713007</v>
      </c>
      <c r="D502" t="str">
        <f>VLOOKUP(Table_for_new_list_price[[#This Row],[ItemCode]],[1]sheet1!$1:$1048576,6,FALSE)</f>
        <v>ABPP</v>
      </c>
      <c r="E502" s="54">
        <f>VLOOKUP(Table_for_new_list_price[[#This Row],[ItemCode]],[1]sheet1!$1:$1048576,7,FALSE)</f>
        <v>0</v>
      </c>
      <c r="F502" s="54" t="str">
        <f>VLOOKUP(Table_for_new_list_price[[#This Row],[ItemCode]],[1]sheet1!$1:$1048576,13,FALSE)</f>
        <v>.33</v>
      </c>
      <c r="G502" s="55" t="str">
        <f>VLOOKUP(Table_for_new_list_price[[#This Row],[ItemCode]],[1]sheet1!$1:$1048576,12,FALSE)</f>
        <v>25</v>
      </c>
      <c r="H502" s="101">
        <f>VLOOKUP(Table_for_new_list_price[[#This Row],[ItemCode]],[1]sheet1!$1:$1048576,8,FALSE)</f>
        <v>97.96</v>
      </c>
      <c r="I502" s="51">
        <f>VLOOKUP(Table_for_new_list_price[[#This Row],[Product Line]],'EDA SHEET'!$C$10:$D$57,2,FALSE)</f>
        <v>0.34699999999999998</v>
      </c>
      <c r="J502" s="53">
        <f t="shared" si="8"/>
        <v>33.992119999999993</v>
      </c>
      <c r="K502" s="1" t="str">
        <f>VLOOKUP(Table_for_new_list_price[[#This Row],[ItemCode]],[1]sheet1!$1:$1048576,11,FALSE)</f>
        <v>Italy</v>
      </c>
    </row>
    <row r="503" spans="1:11" hidden="1" x14ac:dyDescent="0.3">
      <c r="A503" t="s">
        <v>37</v>
      </c>
      <c r="B503" t="str">
        <f>VLOOKUP(Table_for_new_list_price[[#This Row],[ItemCode]],[1]sheet1!$1:$1048576,4,FALSE)</f>
        <v>PP-RCT GREY BV SxPEX F1960</v>
      </c>
      <c r="C503" t="str">
        <f>VLOOKUP(Table_for_new_list_price[[#This Row],[ItemCode]],[1]sheet1!$1:$1048576,5,FALSE)</f>
        <v>670779713014</v>
      </c>
      <c r="D503" t="str">
        <f>VLOOKUP(Table_for_new_list_price[[#This Row],[ItemCode]],[1]sheet1!$1:$1048576,6,FALSE)</f>
        <v>ABPP</v>
      </c>
      <c r="E503" s="54">
        <f>VLOOKUP(Table_for_new_list_price[[#This Row],[ItemCode]],[1]sheet1!$1:$1048576,7,FALSE)</f>
        <v>0</v>
      </c>
      <c r="F503" s="54" t="str">
        <f>VLOOKUP(Table_for_new_list_price[[#This Row],[ItemCode]],[1]sheet1!$1:$1048576,13,FALSE)</f>
        <v>.33</v>
      </c>
      <c r="G503" s="55" t="str">
        <f>VLOOKUP(Table_for_new_list_price[[#This Row],[ItemCode]],[1]sheet1!$1:$1048576,12,FALSE)</f>
        <v>20</v>
      </c>
      <c r="H503" s="101">
        <f>VLOOKUP(Table_for_new_list_price[[#This Row],[ItemCode]],[1]sheet1!$1:$1048576,8,FALSE)</f>
        <v>113.84</v>
      </c>
      <c r="I503" s="51">
        <f>VLOOKUP(Table_for_new_list_price[[#This Row],[Product Line]],'EDA SHEET'!$C$10:$D$57,2,FALSE)</f>
        <v>0.34699999999999998</v>
      </c>
      <c r="J503" s="53">
        <f t="shared" si="8"/>
        <v>39.502479999999998</v>
      </c>
      <c r="K503" s="1" t="str">
        <f>VLOOKUP(Table_for_new_list_price[[#This Row],[ItemCode]],[1]sheet1!$1:$1048576,11,FALSE)</f>
        <v>Italy</v>
      </c>
    </row>
    <row r="504" spans="1:11" hidden="1" x14ac:dyDescent="0.3">
      <c r="A504" t="s">
        <v>38</v>
      </c>
      <c r="B504" t="str">
        <f>VLOOKUP(Table_for_new_list_price[[#This Row],[ItemCode]],[1]sheet1!$1:$1048576,4,FALSE)</f>
        <v>PP-RCT GREEN BV SxPEX F1960</v>
      </c>
      <c r="C504" t="str">
        <f>VLOOKUP(Table_for_new_list_price[[#This Row],[ItemCode]],[1]sheet1!$1:$1048576,5,FALSE)</f>
        <v>670779721064</v>
      </c>
      <c r="D504" t="str">
        <f>VLOOKUP(Table_for_new_list_price[[#This Row],[ItemCode]],[1]sheet1!$1:$1048576,6,FALSE)</f>
        <v>ABPP</v>
      </c>
      <c r="E504" s="54">
        <f>VLOOKUP(Table_for_new_list_price[[#This Row],[ItemCode]],[1]sheet1!$1:$1048576,7,FALSE)</f>
        <v>0</v>
      </c>
      <c r="F504" s="54" t="str">
        <f>VLOOKUP(Table_for_new_list_price[[#This Row],[ItemCode]],[1]sheet1!$1:$1048576,13,FALSE)</f>
        <v>0.25</v>
      </c>
      <c r="G504" s="55" t="str">
        <f>VLOOKUP(Table_for_new_list_price[[#This Row],[ItemCode]],[1]sheet1!$1:$1048576,12,FALSE)</f>
        <v>30</v>
      </c>
      <c r="H504" s="101">
        <f>VLOOKUP(Table_for_new_list_price[[#This Row],[ItemCode]],[1]sheet1!$1:$1048576,8,FALSE)</f>
        <v>96.07</v>
      </c>
      <c r="I504" s="51">
        <f>VLOOKUP(Table_for_new_list_price[[#This Row],[Product Line]],'EDA SHEET'!$C$10:$D$57,2,FALSE)</f>
        <v>0.34699999999999998</v>
      </c>
      <c r="J504" s="53">
        <f t="shared" si="8"/>
        <v>33.336289999999998</v>
      </c>
      <c r="K504" s="1" t="str">
        <f>VLOOKUP(Table_for_new_list_price[[#This Row],[ItemCode]],[1]sheet1!$1:$1048576,11,FALSE)</f>
        <v>Italy</v>
      </c>
    </row>
    <row r="505" spans="1:11" hidden="1" x14ac:dyDescent="0.3">
      <c r="A505" t="s">
        <v>39</v>
      </c>
      <c r="B505" t="str">
        <f>VLOOKUP(Table_for_new_list_price[[#This Row],[ItemCode]],[1]sheet1!$1:$1048576,4,FALSE)</f>
        <v>PP-RCT GREEN BV SxPEX F1960</v>
      </c>
      <c r="C505" t="str">
        <f>VLOOKUP(Table_for_new_list_price[[#This Row],[ItemCode]],[1]sheet1!$1:$1048576,5,FALSE)</f>
        <v>670779721071</v>
      </c>
      <c r="D505" t="str">
        <f>VLOOKUP(Table_for_new_list_price[[#This Row],[ItemCode]],[1]sheet1!$1:$1048576,6,FALSE)</f>
        <v>ABPP</v>
      </c>
      <c r="E505" s="54">
        <f>VLOOKUP(Table_for_new_list_price[[#This Row],[ItemCode]],[1]sheet1!$1:$1048576,7,FALSE)</f>
        <v>0</v>
      </c>
      <c r="F505" s="54" t="str">
        <f>VLOOKUP(Table_for_new_list_price[[#This Row],[ItemCode]],[1]sheet1!$1:$1048576,13,FALSE)</f>
        <v>.33</v>
      </c>
      <c r="G505" s="55" t="str">
        <f>VLOOKUP(Table_for_new_list_price[[#This Row],[ItemCode]],[1]sheet1!$1:$1048576,12,FALSE)</f>
        <v>25</v>
      </c>
      <c r="H505" s="101">
        <f>VLOOKUP(Table_for_new_list_price[[#This Row],[ItemCode]],[1]sheet1!$1:$1048576,8,FALSE)</f>
        <v>109.72</v>
      </c>
      <c r="I505" s="51">
        <f>VLOOKUP(Table_for_new_list_price[[#This Row],[Product Line]],'EDA SHEET'!$C$10:$D$57,2,FALSE)</f>
        <v>0.34699999999999998</v>
      </c>
      <c r="J505" s="53">
        <f t="shared" si="8"/>
        <v>38.072839999999999</v>
      </c>
      <c r="K505" s="1" t="str">
        <f>VLOOKUP(Table_for_new_list_price[[#This Row],[ItemCode]],[1]sheet1!$1:$1048576,11,FALSE)</f>
        <v>Italy</v>
      </c>
    </row>
    <row r="506" spans="1:11" hidden="1" x14ac:dyDescent="0.3">
      <c r="A506" t="s">
        <v>40</v>
      </c>
      <c r="B506" t="str">
        <f>VLOOKUP(Table_for_new_list_price[[#This Row],[ItemCode]],[1]sheet1!$1:$1048576,4,FALSE)</f>
        <v>PP-RCT GREEN BV SxPEX F1960</v>
      </c>
      <c r="C506" t="str">
        <f>VLOOKUP(Table_for_new_list_price[[#This Row],[ItemCode]],[1]sheet1!$1:$1048576,5,FALSE)</f>
        <v>670779714493</v>
      </c>
      <c r="D506" t="str">
        <f>VLOOKUP(Table_for_new_list_price[[#This Row],[ItemCode]],[1]sheet1!$1:$1048576,6,FALSE)</f>
        <v>ABPP</v>
      </c>
      <c r="E506" s="54">
        <f>VLOOKUP(Table_for_new_list_price[[#This Row],[ItemCode]],[1]sheet1!$1:$1048576,7,FALSE)</f>
        <v>0</v>
      </c>
      <c r="F506" s="54" t="str">
        <f>VLOOKUP(Table_for_new_list_price[[#This Row],[ItemCode]],[1]sheet1!$1:$1048576,13,FALSE)</f>
        <v>.33</v>
      </c>
      <c r="G506" s="55" t="str">
        <f>VLOOKUP(Table_for_new_list_price[[#This Row],[ItemCode]],[1]sheet1!$1:$1048576,12,FALSE)</f>
        <v>20</v>
      </c>
      <c r="H506" s="101">
        <f>VLOOKUP(Table_for_new_list_price[[#This Row],[ItemCode]],[1]sheet1!$1:$1048576,8,FALSE)</f>
        <v>127.5</v>
      </c>
      <c r="I506" s="51">
        <f>VLOOKUP(Table_for_new_list_price[[#This Row],[Product Line]],'EDA SHEET'!$C$10:$D$57,2,FALSE)</f>
        <v>0.34699999999999998</v>
      </c>
      <c r="J506" s="53">
        <f t="shared" si="8"/>
        <v>44.2425</v>
      </c>
      <c r="K506" s="1" t="str">
        <f>VLOOKUP(Table_for_new_list_price[[#This Row],[ItemCode]],[1]sheet1!$1:$1048576,11,FALSE)</f>
        <v>Italy</v>
      </c>
    </row>
    <row r="507" spans="1:11" x14ac:dyDescent="0.3">
      <c r="A507" t="s">
        <v>779</v>
      </c>
      <c r="B507" t="str">
        <f>VLOOKUP(Table_for_new_list_price[[#This Row],[ItemCode]],[1]sheet1!$1:$1048576,4,FALSE)</f>
        <v>AB PEX F1807 X PRESS BV</v>
      </c>
      <c r="C507" t="str">
        <f>VLOOKUP(Table_for_new_list_price[[#This Row],[ItemCode]],[1]sheet1!$1:$1048576,5,FALSE)</f>
        <v>670779721309</v>
      </c>
      <c r="D507" t="str">
        <f>VLOOKUP(Table_for_new_list_price[[#This Row],[ItemCode]],[1]sheet1!$1:$1048576,6,FALSE)</f>
        <v>ABPX</v>
      </c>
      <c r="E507" s="54" t="str">
        <f>VLOOKUP(Table_for_new_list_price[[#This Row],[ItemCode]],[1]sheet1!$1:$1048576,7,FALSE)</f>
        <v>BRASS AB DZR</v>
      </c>
      <c r="F507" s="54" t="str">
        <f>VLOOKUP(Table_for_new_list_price[[#This Row],[ItemCode]],[1]sheet1!$1:$1048576,13,FALSE)</f>
        <v>.606</v>
      </c>
      <c r="G507" s="55" t="str">
        <f>VLOOKUP(Table_for_new_list_price[[#This Row],[ItemCode]],[1]sheet1!$1:$1048576,12,FALSE)</f>
        <v>45</v>
      </c>
      <c r="H507" s="101">
        <f>VLOOKUP(Table_for_new_list_price[[#This Row],[ItemCode]],[1]sheet1!$1:$1048576,8,FALSE)</f>
        <v>48.99</v>
      </c>
      <c r="I507" s="51">
        <f>VLOOKUP(Table_for_new_list_price[[#This Row],[Product Line]],'EDA SHEET'!$C$10:$D$57,2,FALSE)</f>
        <v>0.34699999999999998</v>
      </c>
      <c r="J507" s="53">
        <f t="shared" si="8"/>
        <v>16.99953</v>
      </c>
      <c r="K507" s="1" t="str">
        <f>VLOOKUP(Table_for_new_list_price[[#This Row],[ItemCode]],[1]sheet1!$1:$1048576,11,FALSE)</f>
        <v>China</v>
      </c>
    </row>
    <row r="508" spans="1:11" x14ac:dyDescent="0.3">
      <c r="A508" t="s">
        <v>781</v>
      </c>
      <c r="B508" t="str">
        <f>VLOOKUP(Table_for_new_list_price[[#This Row],[ItemCode]],[1]sheet1!$1:$1048576,4,FALSE)</f>
        <v>AB PEX F1807 X PRESS BV</v>
      </c>
      <c r="C508" t="str">
        <f>VLOOKUP(Table_for_new_list_price[[#This Row],[ItemCode]],[1]sheet1!$1:$1048576,5,FALSE)</f>
        <v>670779721286</v>
      </c>
      <c r="D508" t="str">
        <f>VLOOKUP(Table_for_new_list_price[[#This Row],[ItemCode]],[1]sheet1!$1:$1048576,6,FALSE)</f>
        <v>ABPX</v>
      </c>
      <c r="E508" s="54" t="str">
        <f>VLOOKUP(Table_for_new_list_price[[#This Row],[ItemCode]],[1]sheet1!$1:$1048576,7,FALSE)</f>
        <v>BRASS AB DZR</v>
      </c>
      <c r="F508" s="54" t="str">
        <f>VLOOKUP(Table_for_new_list_price[[#This Row],[ItemCode]],[1]sheet1!$1:$1048576,13,FALSE)</f>
        <v>.269</v>
      </c>
      <c r="G508" s="55" t="str">
        <f>VLOOKUP(Table_for_new_list_price[[#This Row],[ItemCode]],[1]sheet1!$1:$1048576,12,FALSE)</f>
        <v>80</v>
      </c>
      <c r="H508" s="101">
        <f>VLOOKUP(Table_for_new_list_price[[#This Row],[ItemCode]],[1]sheet1!$1:$1048576,8,FALSE)</f>
        <v>20.3</v>
      </c>
      <c r="I508" s="51">
        <f>VLOOKUP(Table_for_new_list_price[[#This Row],[Product Line]],'EDA SHEET'!$C$10:$D$57,2,FALSE)</f>
        <v>0.34699999999999998</v>
      </c>
      <c r="J508" s="53">
        <f t="shared" si="8"/>
        <v>7.0440999999999994</v>
      </c>
      <c r="K508" s="1" t="str">
        <f>VLOOKUP(Table_for_new_list_price[[#This Row],[ItemCode]],[1]sheet1!$1:$1048576,11,FALSE)</f>
        <v>China</v>
      </c>
    </row>
    <row r="509" spans="1:11" x14ac:dyDescent="0.3">
      <c r="A509" t="s">
        <v>782</v>
      </c>
      <c r="B509" t="str">
        <f>VLOOKUP(Table_for_new_list_price[[#This Row],[ItemCode]],[1]sheet1!$1:$1048576,4,FALSE)</f>
        <v>AB PEX F1807 X PRESS BV</v>
      </c>
      <c r="C509" t="str">
        <f>VLOOKUP(Table_for_new_list_price[[#This Row],[ItemCode]],[1]sheet1!$1:$1048576,5,FALSE)</f>
        <v>670779721293</v>
      </c>
      <c r="D509" t="str">
        <f>VLOOKUP(Table_for_new_list_price[[#This Row],[ItemCode]],[1]sheet1!$1:$1048576,6,FALSE)</f>
        <v>ABPX</v>
      </c>
      <c r="E509" s="54" t="str">
        <f>VLOOKUP(Table_for_new_list_price[[#This Row],[ItemCode]],[1]sheet1!$1:$1048576,7,FALSE)</f>
        <v>BRASS AB DZR</v>
      </c>
      <c r="F509" s="54" t="str">
        <f>VLOOKUP(Table_for_new_list_price[[#This Row],[ItemCode]],[1]sheet1!$1:$1048576,13,FALSE)</f>
        <v>.423</v>
      </c>
      <c r="G509" s="55" t="str">
        <f>VLOOKUP(Table_for_new_list_price[[#This Row],[ItemCode]],[1]sheet1!$1:$1048576,12,FALSE)</f>
        <v>60</v>
      </c>
      <c r="H509" s="101">
        <f>VLOOKUP(Table_for_new_list_price[[#This Row],[ItemCode]],[1]sheet1!$1:$1048576,8,FALSE)</f>
        <v>32.299999999999997</v>
      </c>
      <c r="I509" s="51">
        <f>VLOOKUP(Table_for_new_list_price[[#This Row],[Product Line]],'EDA SHEET'!$C$10:$D$57,2,FALSE)</f>
        <v>0.34699999999999998</v>
      </c>
      <c r="J509" s="53">
        <f t="shared" si="8"/>
        <v>11.208099999999998</v>
      </c>
      <c r="K509" s="1" t="str">
        <f>VLOOKUP(Table_for_new_list_price[[#This Row],[ItemCode]],[1]sheet1!$1:$1048576,11,FALSE)</f>
        <v>China</v>
      </c>
    </row>
    <row r="510" spans="1:11" x14ac:dyDescent="0.3">
      <c r="A510" t="s">
        <v>785</v>
      </c>
      <c r="B510" t="str">
        <f>VLOOKUP(Table_for_new_list_price[[#This Row],[ItemCode]],[1]sheet1!$1:$1048576,4,FALSE)</f>
        <v>AB PEX F1807 X PRESS WING BV</v>
      </c>
      <c r="C510" t="str">
        <f>VLOOKUP(Table_for_new_list_price[[#This Row],[ItemCode]],[1]sheet1!$1:$1048576,5,FALSE)</f>
        <v>670779721330</v>
      </c>
      <c r="D510" t="str">
        <f>VLOOKUP(Table_for_new_list_price[[#This Row],[ItemCode]],[1]sheet1!$1:$1048576,6,FALSE)</f>
        <v>ABPX</v>
      </c>
      <c r="E510" s="54" t="str">
        <f>VLOOKUP(Table_for_new_list_price[[#This Row],[ItemCode]],[1]sheet1!$1:$1048576,7,FALSE)</f>
        <v>BRASS AB DZR</v>
      </c>
      <c r="F510" s="54" t="str">
        <f>VLOOKUP(Table_for_new_list_price[[#This Row],[ItemCode]],[1]sheet1!$1:$1048576,13,FALSE)</f>
        <v>.573</v>
      </c>
      <c r="G510" s="55" t="str">
        <f>VLOOKUP(Table_for_new_list_price[[#This Row],[ItemCode]],[1]sheet1!$1:$1048576,12,FALSE)</f>
        <v>45</v>
      </c>
      <c r="H510" s="101">
        <f>VLOOKUP(Table_for_new_list_price[[#This Row],[ItemCode]],[1]sheet1!$1:$1048576,8,FALSE)</f>
        <v>48.99</v>
      </c>
      <c r="I510" s="51">
        <f>VLOOKUP(Table_for_new_list_price[[#This Row],[Product Line]],'EDA SHEET'!$C$10:$D$57,2,FALSE)</f>
        <v>0.34699999999999998</v>
      </c>
      <c r="J510" s="53">
        <f t="shared" si="8"/>
        <v>16.99953</v>
      </c>
      <c r="K510" s="1" t="str">
        <f>VLOOKUP(Table_for_new_list_price[[#This Row],[ItemCode]],[1]sheet1!$1:$1048576,11,FALSE)</f>
        <v>China</v>
      </c>
    </row>
    <row r="511" spans="1:11" x14ac:dyDescent="0.3">
      <c r="A511" t="s">
        <v>786</v>
      </c>
      <c r="B511" t="str">
        <f>VLOOKUP(Table_for_new_list_price[[#This Row],[ItemCode]],[1]sheet1!$1:$1048576,4,FALSE)</f>
        <v>AB PEX F1807 X PRESS WING BV</v>
      </c>
      <c r="C511" t="str">
        <f>VLOOKUP(Table_for_new_list_price[[#This Row],[ItemCode]],[1]sheet1!$1:$1048576,5,FALSE)</f>
        <v>670779721316</v>
      </c>
      <c r="D511" t="str">
        <f>VLOOKUP(Table_for_new_list_price[[#This Row],[ItemCode]],[1]sheet1!$1:$1048576,6,FALSE)</f>
        <v>ABPX</v>
      </c>
      <c r="E511" s="54" t="str">
        <f>VLOOKUP(Table_for_new_list_price[[#This Row],[ItemCode]],[1]sheet1!$1:$1048576,7,FALSE)</f>
        <v>BRASS AB DZR</v>
      </c>
      <c r="F511" s="54" t="str">
        <f>VLOOKUP(Table_for_new_list_price[[#This Row],[ItemCode]],[1]sheet1!$1:$1048576,13,FALSE)</f>
        <v>.238</v>
      </c>
      <c r="G511" s="55" t="str">
        <f>VLOOKUP(Table_for_new_list_price[[#This Row],[ItemCode]],[1]sheet1!$1:$1048576,12,FALSE)</f>
        <v>80</v>
      </c>
      <c r="H511" s="101">
        <f>VLOOKUP(Table_for_new_list_price[[#This Row],[ItemCode]],[1]sheet1!$1:$1048576,8,FALSE)</f>
        <v>20.3</v>
      </c>
      <c r="I511" s="51">
        <f>VLOOKUP(Table_for_new_list_price[[#This Row],[Product Line]],'EDA SHEET'!$C$10:$D$57,2,FALSE)</f>
        <v>0.34699999999999998</v>
      </c>
      <c r="J511" s="53">
        <f t="shared" si="8"/>
        <v>7.0440999999999994</v>
      </c>
      <c r="K511" s="1" t="str">
        <f>VLOOKUP(Table_for_new_list_price[[#This Row],[ItemCode]],[1]sheet1!$1:$1048576,11,FALSE)</f>
        <v>China</v>
      </c>
    </row>
    <row r="512" spans="1:11" x14ac:dyDescent="0.3">
      <c r="A512" t="s">
        <v>787</v>
      </c>
      <c r="B512" t="str">
        <f>VLOOKUP(Table_for_new_list_price[[#This Row],[ItemCode]],[1]sheet1!$1:$1048576,4,FALSE)</f>
        <v>AB PEX F1807 X PRESS WING BV</v>
      </c>
      <c r="C512" t="str">
        <f>VLOOKUP(Table_for_new_list_price[[#This Row],[ItemCode]],[1]sheet1!$1:$1048576,5,FALSE)</f>
        <v>670779721323</v>
      </c>
      <c r="D512" t="str">
        <f>VLOOKUP(Table_for_new_list_price[[#This Row],[ItemCode]],[1]sheet1!$1:$1048576,6,FALSE)</f>
        <v>ABPX</v>
      </c>
      <c r="E512" s="54" t="str">
        <f>VLOOKUP(Table_for_new_list_price[[#This Row],[ItemCode]],[1]sheet1!$1:$1048576,7,FALSE)</f>
        <v>BRASS AB DZR</v>
      </c>
      <c r="F512" s="54" t="str">
        <f>VLOOKUP(Table_for_new_list_price[[#This Row],[ItemCode]],[1]sheet1!$1:$1048576,13,FALSE)</f>
        <v>.390</v>
      </c>
      <c r="G512" s="55" t="str">
        <f>VLOOKUP(Table_for_new_list_price[[#This Row],[ItemCode]],[1]sheet1!$1:$1048576,12,FALSE)</f>
        <v>60</v>
      </c>
      <c r="H512" s="101">
        <f>VLOOKUP(Table_for_new_list_price[[#This Row],[ItemCode]],[1]sheet1!$1:$1048576,8,FALSE)</f>
        <v>32.299999999999997</v>
      </c>
      <c r="I512" s="51">
        <f>VLOOKUP(Table_for_new_list_price[[#This Row],[Product Line]],'EDA SHEET'!$C$10:$D$57,2,FALSE)</f>
        <v>0.34699999999999998</v>
      </c>
      <c r="J512" s="53">
        <f t="shared" si="8"/>
        <v>11.208099999999998</v>
      </c>
      <c r="K512" s="1" t="str">
        <f>VLOOKUP(Table_for_new_list_price[[#This Row],[ItemCode]],[1]sheet1!$1:$1048576,11,FALSE)</f>
        <v>China</v>
      </c>
    </row>
    <row r="513" spans="1:11" x14ac:dyDescent="0.3">
      <c r="A513" t="s">
        <v>788</v>
      </c>
      <c r="B513" t="str">
        <f>VLOOKUP(Table_for_new_list_price[[#This Row],[ItemCode]],[1]sheet1!$1:$1048576,4,FALSE)</f>
        <v>AB PEX F1807 X MNPT BALL VLV</v>
      </c>
      <c r="C513" t="str">
        <f>VLOOKUP(Table_for_new_list_price[[#This Row],[ItemCode]],[1]sheet1!$1:$1048576,5,FALSE)</f>
        <v>670779711690</v>
      </c>
      <c r="D513" t="str">
        <f>VLOOKUP(Table_for_new_list_price[[#This Row],[ItemCode]],[1]sheet1!$1:$1048576,6,FALSE)</f>
        <v>ABPX</v>
      </c>
      <c r="E513" s="54" t="str">
        <f>VLOOKUP(Table_for_new_list_price[[#This Row],[ItemCode]],[1]sheet1!$1:$1048576,7,FALSE)</f>
        <v>BRASS AB</v>
      </c>
      <c r="F513" s="54" t="str">
        <f>VLOOKUP(Table_for_new_list_price[[#This Row],[ItemCode]],[1]sheet1!$1:$1048576,13,FALSE)</f>
        <v>0.64</v>
      </c>
      <c r="G513" s="55" t="str">
        <f>VLOOKUP(Table_for_new_list_price[[#This Row],[ItemCode]],[1]sheet1!$1:$1048576,12,FALSE)</f>
        <v>45</v>
      </c>
      <c r="H513" s="101">
        <f>VLOOKUP(Table_for_new_list_price[[#This Row],[ItemCode]],[1]sheet1!$1:$1048576,8,FALSE)</f>
        <v>44.68</v>
      </c>
      <c r="I513" s="51">
        <f>VLOOKUP(Table_for_new_list_price[[#This Row],[Product Line]],'EDA SHEET'!$C$10:$D$57,2,FALSE)</f>
        <v>0.34699999999999998</v>
      </c>
      <c r="J513" s="53">
        <f t="shared" si="8"/>
        <v>15.503959999999999</v>
      </c>
      <c r="K513" s="1" t="str">
        <f>VLOOKUP(Table_for_new_list_price[[#This Row],[ItemCode]],[1]sheet1!$1:$1048576,11,FALSE)</f>
        <v>China</v>
      </c>
    </row>
    <row r="514" spans="1:11" x14ac:dyDescent="0.3">
      <c r="A514" t="s">
        <v>789</v>
      </c>
      <c r="B514" t="str">
        <f>VLOOKUP(Table_for_new_list_price[[#This Row],[ItemCode]],[1]sheet1!$1:$1048576,4,FALSE)</f>
        <v>AB PEX F1807 X MNPT BALL VLV</v>
      </c>
      <c r="C514" t="str">
        <f>VLOOKUP(Table_for_new_list_price[[#This Row],[ItemCode]],[1]sheet1!$1:$1048576,5,FALSE)</f>
        <v>670779711676</v>
      </c>
      <c r="D514" t="str">
        <f>VLOOKUP(Table_for_new_list_price[[#This Row],[ItemCode]],[1]sheet1!$1:$1048576,6,FALSE)</f>
        <v>ABPX</v>
      </c>
      <c r="E514" s="54" t="str">
        <f>VLOOKUP(Table_for_new_list_price[[#This Row],[ItemCode]],[1]sheet1!$1:$1048576,7,FALSE)</f>
        <v>BRASS AB</v>
      </c>
      <c r="F514" s="54" t="str">
        <f>VLOOKUP(Table_for_new_list_price[[#This Row],[ItemCode]],[1]sheet1!$1:$1048576,13,FALSE)</f>
        <v>0.28</v>
      </c>
      <c r="G514" s="55" t="str">
        <f>VLOOKUP(Table_for_new_list_price[[#This Row],[ItemCode]],[1]sheet1!$1:$1048576,12,FALSE)</f>
        <v>80</v>
      </c>
      <c r="H514" s="101">
        <f>VLOOKUP(Table_for_new_list_price[[#This Row],[ItemCode]],[1]sheet1!$1:$1048576,8,FALSE)</f>
        <v>18.89</v>
      </c>
      <c r="I514" s="51">
        <f>VLOOKUP(Table_for_new_list_price[[#This Row],[Product Line]],'EDA SHEET'!$C$10:$D$57,2,FALSE)</f>
        <v>0.34699999999999998</v>
      </c>
      <c r="J514" s="53">
        <f t="shared" si="8"/>
        <v>6.5548299999999999</v>
      </c>
      <c r="K514" s="1" t="str">
        <f>VLOOKUP(Table_for_new_list_price[[#This Row],[ItemCode]],[1]sheet1!$1:$1048576,11,FALSE)</f>
        <v>China</v>
      </c>
    </row>
    <row r="515" spans="1:11" x14ac:dyDescent="0.3">
      <c r="A515" t="s">
        <v>790</v>
      </c>
      <c r="B515" t="str">
        <f>VLOOKUP(Table_for_new_list_price[[#This Row],[ItemCode]],[1]sheet1!$1:$1048576,4,FALSE)</f>
        <v>AB PEX F1807 X MNPT BALL VLV</v>
      </c>
      <c r="C515" t="str">
        <f>VLOOKUP(Table_for_new_list_price[[#This Row],[ItemCode]],[1]sheet1!$1:$1048576,5,FALSE)</f>
        <v>670779711683</v>
      </c>
      <c r="D515" t="str">
        <f>VLOOKUP(Table_for_new_list_price[[#This Row],[ItemCode]],[1]sheet1!$1:$1048576,6,FALSE)</f>
        <v>ABPX</v>
      </c>
      <c r="E515" s="54" t="str">
        <f>VLOOKUP(Table_for_new_list_price[[#This Row],[ItemCode]],[1]sheet1!$1:$1048576,7,FALSE)</f>
        <v>BRASS AB</v>
      </c>
      <c r="F515" s="54" t="str">
        <f>VLOOKUP(Table_for_new_list_price[[#This Row],[ItemCode]],[1]sheet1!$1:$1048576,13,FALSE)</f>
        <v>0.42</v>
      </c>
      <c r="G515" s="55" t="str">
        <f>VLOOKUP(Table_for_new_list_price[[#This Row],[ItemCode]],[1]sheet1!$1:$1048576,12,FALSE)</f>
        <v>60</v>
      </c>
      <c r="H515" s="101">
        <f>VLOOKUP(Table_for_new_list_price[[#This Row],[ItemCode]],[1]sheet1!$1:$1048576,8,FALSE)</f>
        <v>30.05</v>
      </c>
      <c r="I515" s="51">
        <f>VLOOKUP(Table_for_new_list_price[[#This Row],[Product Line]],'EDA SHEET'!$C$10:$D$57,2,FALSE)</f>
        <v>0.34699999999999998</v>
      </c>
      <c r="J515" s="53">
        <f t="shared" si="8"/>
        <v>10.427349999999999</v>
      </c>
      <c r="K515" s="1" t="str">
        <f>VLOOKUP(Table_for_new_list_price[[#This Row],[ItemCode]],[1]sheet1!$1:$1048576,11,FALSE)</f>
        <v>China</v>
      </c>
    </row>
    <row r="516" spans="1:11" x14ac:dyDescent="0.3">
      <c r="A516" t="s">
        <v>795</v>
      </c>
      <c r="B516" t="str">
        <f>VLOOKUP(Table_for_new_list_price[[#This Row],[ItemCode]],[1]sheet1!$1:$1048576,4,FALSE)</f>
        <v>AB PEX F1807 X MNPT BALL VLV</v>
      </c>
      <c r="C516" t="str">
        <f>VLOOKUP(Table_for_new_list_price[[#This Row],[ItemCode]],[1]sheet1!$1:$1048576,5,FALSE)</f>
        <v>670779711720</v>
      </c>
      <c r="D516" t="str">
        <f>VLOOKUP(Table_for_new_list_price[[#This Row],[ItemCode]],[1]sheet1!$1:$1048576,6,FALSE)</f>
        <v>ABPX</v>
      </c>
      <c r="E516" s="54" t="str">
        <f>VLOOKUP(Table_for_new_list_price[[#This Row],[ItemCode]],[1]sheet1!$1:$1048576,7,FALSE)</f>
        <v>BRASS AB</v>
      </c>
      <c r="F516" s="54" t="str">
        <f>VLOOKUP(Table_for_new_list_price[[#This Row],[ItemCode]],[1]sheet1!$1:$1048576,13,FALSE)</f>
        <v>0.62</v>
      </c>
      <c r="G516" s="55" t="str">
        <f>VLOOKUP(Table_for_new_list_price[[#This Row],[ItemCode]],[1]sheet1!$1:$1048576,12,FALSE)</f>
        <v>45</v>
      </c>
      <c r="H516" s="101">
        <f>VLOOKUP(Table_for_new_list_price[[#This Row],[ItemCode]],[1]sheet1!$1:$1048576,8,FALSE)</f>
        <v>44.68</v>
      </c>
      <c r="I516" s="51">
        <f>VLOOKUP(Table_for_new_list_price[[#This Row],[Product Line]],'EDA SHEET'!$C$10:$D$57,2,FALSE)</f>
        <v>0.34699999999999998</v>
      </c>
      <c r="J516" s="53">
        <f t="shared" si="8"/>
        <v>15.503959999999999</v>
      </c>
      <c r="K516" s="1" t="str">
        <f>VLOOKUP(Table_for_new_list_price[[#This Row],[ItemCode]],[1]sheet1!$1:$1048576,11,FALSE)</f>
        <v>China</v>
      </c>
    </row>
    <row r="517" spans="1:11" x14ac:dyDescent="0.3">
      <c r="A517" t="s">
        <v>796</v>
      </c>
      <c r="B517" t="str">
        <f>VLOOKUP(Table_for_new_list_price[[#This Row],[ItemCode]],[1]sheet1!$1:$1048576,4,FALSE)</f>
        <v>AB PEX F1807 X MNPT BALL VLV</v>
      </c>
      <c r="C517" t="str">
        <f>VLOOKUP(Table_for_new_list_price[[#This Row],[ItemCode]],[1]sheet1!$1:$1048576,5,FALSE)</f>
        <v>670779711706</v>
      </c>
      <c r="D517" t="str">
        <f>VLOOKUP(Table_for_new_list_price[[#This Row],[ItemCode]],[1]sheet1!$1:$1048576,6,FALSE)</f>
        <v>ABPX</v>
      </c>
      <c r="E517" s="54" t="str">
        <f>VLOOKUP(Table_for_new_list_price[[#This Row],[ItemCode]],[1]sheet1!$1:$1048576,7,FALSE)</f>
        <v>BRASS AB</v>
      </c>
      <c r="F517" s="54" t="str">
        <f>VLOOKUP(Table_for_new_list_price[[#This Row],[ItemCode]],[1]sheet1!$1:$1048576,13,FALSE)</f>
        <v>0.26</v>
      </c>
      <c r="G517" s="55" t="str">
        <f>VLOOKUP(Table_for_new_list_price[[#This Row],[ItemCode]],[1]sheet1!$1:$1048576,12,FALSE)</f>
        <v>80</v>
      </c>
      <c r="H517" s="101">
        <f>VLOOKUP(Table_for_new_list_price[[#This Row],[ItemCode]],[1]sheet1!$1:$1048576,8,FALSE)</f>
        <v>18.89</v>
      </c>
      <c r="I517" s="51">
        <f>VLOOKUP(Table_for_new_list_price[[#This Row],[Product Line]],'EDA SHEET'!$C$10:$D$57,2,FALSE)</f>
        <v>0.34699999999999998</v>
      </c>
      <c r="J517" s="53">
        <f t="shared" si="8"/>
        <v>6.5548299999999999</v>
      </c>
      <c r="K517" s="1" t="str">
        <f>VLOOKUP(Table_for_new_list_price[[#This Row],[ItemCode]],[1]sheet1!$1:$1048576,11,FALSE)</f>
        <v>China</v>
      </c>
    </row>
    <row r="518" spans="1:11" x14ac:dyDescent="0.3">
      <c r="A518" t="s">
        <v>797</v>
      </c>
      <c r="B518" t="str">
        <f>VLOOKUP(Table_for_new_list_price[[#This Row],[ItemCode]],[1]sheet1!$1:$1048576,4,FALSE)</f>
        <v>AB PEX F1807 X MNPT BALL VLV</v>
      </c>
      <c r="C518" t="str">
        <f>VLOOKUP(Table_for_new_list_price[[#This Row],[ItemCode]],[1]sheet1!$1:$1048576,5,FALSE)</f>
        <v>670779711713</v>
      </c>
      <c r="D518" t="str">
        <f>VLOOKUP(Table_for_new_list_price[[#This Row],[ItemCode]],[1]sheet1!$1:$1048576,6,FALSE)</f>
        <v>ABPX</v>
      </c>
      <c r="E518" s="54" t="str">
        <f>VLOOKUP(Table_for_new_list_price[[#This Row],[ItemCode]],[1]sheet1!$1:$1048576,7,FALSE)</f>
        <v>BRASS AB</v>
      </c>
      <c r="F518" s="54" t="str">
        <f>VLOOKUP(Table_for_new_list_price[[#This Row],[ItemCode]],[1]sheet1!$1:$1048576,13,FALSE)</f>
        <v>0.38</v>
      </c>
      <c r="G518" s="55" t="str">
        <f>VLOOKUP(Table_for_new_list_price[[#This Row],[ItemCode]],[1]sheet1!$1:$1048576,12,FALSE)</f>
        <v>60</v>
      </c>
      <c r="H518" s="101">
        <f>VLOOKUP(Table_for_new_list_price[[#This Row],[ItemCode]],[1]sheet1!$1:$1048576,8,FALSE)</f>
        <v>30.05</v>
      </c>
      <c r="I518" s="51">
        <f>VLOOKUP(Table_for_new_list_price[[#This Row],[Product Line]],'EDA SHEET'!$C$10:$D$57,2,FALSE)</f>
        <v>0.34699999999999998</v>
      </c>
      <c r="J518" s="53">
        <f t="shared" si="8"/>
        <v>10.427349999999999</v>
      </c>
      <c r="K518" s="1" t="str">
        <f>VLOOKUP(Table_for_new_list_price[[#This Row],[ItemCode]],[1]sheet1!$1:$1048576,11,FALSE)</f>
        <v>China</v>
      </c>
    </row>
    <row r="519" spans="1:11" x14ac:dyDescent="0.3">
      <c r="A519" t="s">
        <v>798</v>
      </c>
      <c r="B519" t="str">
        <f>VLOOKUP(Table_for_new_list_price[[#This Row],[ItemCode]],[1]sheet1!$1:$1048576,4,FALSE)</f>
        <v>AB PEX F1807 X SOLDR BALL VLV</v>
      </c>
      <c r="C519" t="str">
        <f>VLOOKUP(Table_for_new_list_price[[#This Row],[ItemCode]],[1]sheet1!$1:$1048576,5,FALSE)</f>
        <v>670779711089</v>
      </c>
      <c r="D519" t="str">
        <f>VLOOKUP(Table_for_new_list_price[[#This Row],[ItemCode]],[1]sheet1!$1:$1048576,6,FALSE)</f>
        <v>ABPX</v>
      </c>
      <c r="E519" s="54" t="str">
        <f>VLOOKUP(Table_for_new_list_price[[#This Row],[ItemCode]],[1]sheet1!$1:$1048576,7,FALSE)</f>
        <v>BRASS AB</v>
      </c>
      <c r="F519" s="54" t="str">
        <f>VLOOKUP(Table_for_new_list_price[[#This Row],[ItemCode]],[1]sheet1!$1:$1048576,13,FALSE)</f>
        <v>0.56</v>
      </c>
      <c r="G519" s="55" t="str">
        <f>VLOOKUP(Table_for_new_list_price[[#This Row],[ItemCode]],[1]sheet1!$1:$1048576,12,FALSE)</f>
        <v>45</v>
      </c>
      <c r="H519" s="101">
        <f>VLOOKUP(Table_for_new_list_price[[#This Row],[ItemCode]],[1]sheet1!$1:$1048576,8,FALSE)</f>
        <v>44.68</v>
      </c>
      <c r="I519" s="51">
        <f>VLOOKUP(Table_for_new_list_price[[#This Row],[Product Line]],'EDA SHEET'!$C$10:$D$57,2,FALSE)</f>
        <v>0.34699999999999998</v>
      </c>
      <c r="J519" s="53">
        <f t="shared" si="8"/>
        <v>15.503959999999999</v>
      </c>
      <c r="K519" s="1" t="str">
        <f>VLOOKUP(Table_for_new_list_price[[#This Row],[ItemCode]],[1]sheet1!$1:$1048576,11,FALSE)</f>
        <v>China</v>
      </c>
    </row>
    <row r="520" spans="1:11" x14ac:dyDescent="0.3">
      <c r="A520" t="s">
        <v>799</v>
      </c>
      <c r="B520" t="str">
        <f>VLOOKUP(Table_for_new_list_price[[#This Row],[ItemCode]],[1]sheet1!$1:$1048576,4,FALSE)</f>
        <v>AB PEX F1807 X SOLDR BALL VLV</v>
      </c>
      <c r="C520" t="str">
        <f>VLOOKUP(Table_for_new_list_price[[#This Row],[ItemCode]],[1]sheet1!$1:$1048576,5,FALSE)</f>
        <v>670779711065</v>
      </c>
      <c r="D520" t="str">
        <f>VLOOKUP(Table_for_new_list_price[[#This Row],[ItemCode]],[1]sheet1!$1:$1048576,6,FALSE)</f>
        <v>ABPX</v>
      </c>
      <c r="E520" s="54" t="str">
        <f>VLOOKUP(Table_for_new_list_price[[#This Row],[ItemCode]],[1]sheet1!$1:$1048576,7,FALSE)</f>
        <v>BRASS AB</v>
      </c>
      <c r="F520" s="54" t="str">
        <f>VLOOKUP(Table_for_new_list_price[[#This Row],[ItemCode]],[1]sheet1!$1:$1048576,13,FALSE)</f>
        <v>0.24</v>
      </c>
      <c r="G520" s="55" t="str">
        <f>VLOOKUP(Table_for_new_list_price[[#This Row],[ItemCode]],[1]sheet1!$1:$1048576,12,FALSE)</f>
        <v>80</v>
      </c>
      <c r="H520" s="101">
        <f>VLOOKUP(Table_for_new_list_price[[#This Row],[ItemCode]],[1]sheet1!$1:$1048576,8,FALSE)</f>
        <v>18.89</v>
      </c>
      <c r="I520" s="51">
        <f>VLOOKUP(Table_for_new_list_price[[#This Row],[Product Line]],'EDA SHEET'!$C$10:$D$57,2,FALSE)</f>
        <v>0.34699999999999998</v>
      </c>
      <c r="J520" s="53">
        <f t="shared" si="8"/>
        <v>6.5548299999999999</v>
      </c>
      <c r="K520" s="1" t="str">
        <f>VLOOKUP(Table_for_new_list_price[[#This Row],[ItemCode]],[1]sheet1!$1:$1048576,11,FALSE)</f>
        <v>China</v>
      </c>
    </row>
    <row r="521" spans="1:11" x14ac:dyDescent="0.3">
      <c r="A521" t="s">
        <v>800</v>
      </c>
      <c r="B521" t="str">
        <f>VLOOKUP(Table_for_new_list_price[[#This Row],[ItemCode]],[1]sheet1!$1:$1048576,4,FALSE)</f>
        <v>AB PEX F1807 X SOLDR BALL VLV</v>
      </c>
      <c r="C521" t="str">
        <f>VLOOKUP(Table_for_new_list_price[[#This Row],[ItemCode]],[1]sheet1!$1:$1048576,5,FALSE)</f>
        <v>670779711072</v>
      </c>
      <c r="D521" t="str">
        <f>VLOOKUP(Table_for_new_list_price[[#This Row],[ItemCode]],[1]sheet1!$1:$1048576,6,FALSE)</f>
        <v>ABPX</v>
      </c>
      <c r="E521" s="54" t="str">
        <f>VLOOKUP(Table_for_new_list_price[[#This Row],[ItemCode]],[1]sheet1!$1:$1048576,7,FALSE)</f>
        <v>BRASS AB</v>
      </c>
      <c r="F521" s="54" t="str">
        <f>VLOOKUP(Table_for_new_list_price[[#This Row],[ItemCode]],[1]sheet1!$1:$1048576,13,FALSE)</f>
        <v>0.4</v>
      </c>
      <c r="G521" s="55" t="str">
        <f>VLOOKUP(Table_for_new_list_price[[#This Row],[ItemCode]],[1]sheet1!$1:$1048576,12,FALSE)</f>
        <v>60</v>
      </c>
      <c r="H521" s="101">
        <f>VLOOKUP(Table_for_new_list_price[[#This Row],[ItemCode]],[1]sheet1!$1:$1048576,8,FALSE)</f>
        <v>30.05</v>
      </c>
      <c r="I521" s="51">
        <f>VLOOKUP(Table_for_new_list_price[[#This Row],[Product Line]],'EDA SHEET'!$C$10:$D$57,2,FALSE)</f>
        <v>0.34699999999999998</v>
      </c>
      <c r="J521" s="53">
        <f t="shared" si="8"/>
        <v>10.427349999999999</v>
      </c>
      <c r="K521" s="1" t="str">
        <f>VLOOKUP(Table_for_new_list_price[[#This Row],[ItemCode]],[1]sheet1!$1:$1048576,11,FALSE)</f>
        <v>China</v>
      </c>
    </row>
    <row r="522" spans="1:11" x14ac:dyDescent="0.3">
      <c r="A522" t="s">
        <v>805</v>
      </c>
      <c r="B522" t="str">
        <f>VLOOKUP(Table_for_new_list_price[[#This Row],[ItemCode]],[1]sheet1!$1:$1048576,4,FALSE)</f>
        <v>AB PEX F1807 X SOLDR BALL VLV</v>
      </c>
      <c r="C522" t="str">
        <f>VLOOKUP(Table_for_new_list_price[[#This Row],[ItemCode]],[1]sheet1!$1:$1048576,5,FALSE)</f>
        <v>670779714523</v>
      </c>
      <c r="D522" t="str">
        <f>VLOOKUP(Table_for_new_list_price[[#This Row],[ItemCode]],[1]sheet1!$1:$1048576,6,FALSE)</f>
        <v>ABPX</v>
      </c>
      <c r="E522" s="54" t="str">
        <f>VLOOKUP(Table_for_new_list_price[[#This Row],[ItemCode]],[1]sheet1!$1:$1048576,7,FALSE)</f>
        <v>BRASS AB</v>
      </c>
      <c r="F522" s="54" t="str">
        <f>VLOOKUP(Table_for_new_list_price[[#This Row],[ItemCode]],[1]sheet1!$1:$1048576,13,FALSE)</f>
        <v>.50</v>
      </c>
      <c r="G522" s="55" t="str">
        <f>VLOOKUP(Table_for_new_list_price[[#This Row],[ItemCode]],[1]sheet1!$1:$1048576,12,FALSE)</f>
        <v>45</v>
      </c>
      <c r="H522" s="101">
        <f>VLOOKUP(Table_for_new_list_price[[#This Row],[ItemCode]],[1]sheet1!$1:$1048576,8,FALSE)</f>
        <v>44.26</v>
      </c>
      <c r="I522" s="51">
        <f>VLOOKUP(Table_for_new_list_price[[#This Row],[Product Line]],'EDA SHEET'!$C$10:$D$57,2,FALSE)</f>
        <v>0.34699999999999998</v>
      </c>
      <c r="J522" s="53">
        <f t="shared" si="8"/>
        <v>15.358219999999998</v>
      </c>
      <c r="K522" s="1" t="str">
        <f>VLOOKUP(Table_for_new_list_price[[#This Row],[ItemCode]],[1]sheet1!$1:$1048576,11,FALSE)</f>
        <v>China</v>
      </c>
    </row>
    <row r="523" spans="1:11" x14ac:dyDescent="0.3">
      <c r="A523" t="s">
        <v>806</v>
      </c>
      <c r="B523" t="str">
        <f>VLOOKUP(Table_for_new_list_price[[#This Row],[ItemCode]],[1]sheet1!$1:$1048576,4,FALSE)</f>
        <v>AB PEX F1807 X SOLDR BALL VLV</v>
      </c>
      <c r="C523" t="str">
        <f>VLOOKUP(Table_for_new_list_price[[#This Row],[ItemCode]],[1]sheet1!$1:$1048576,5,FALSE)</f>
        <v>670779714509</v>
      </c>
      <c r="D523" t="str">
        <f>VLOOKUP(Table_for_new_list_price[[#This Row],[ItemCode]],[1]sheet1!$1:$1048576,6,FALSE)</f>
        <v>ABPX</v>
      </c>
      <c r="E523" s="54" t="str">
        <f>VLOOKUP(Table_for_new_list_price[[#This Row],[ItemCode]],[1]sheet1!$1:$1048576,7,FALSE)</f>
        <v>BRASS AB</v>
      </c>
      <c r="F523" s="54" t="str">
        <f>VLOOKUP(Table_for_new_list_price[[#This Row],[ItemCode]],[1]sheet1!$1:$1048576,13,FALSE)</f>
        <v>0.22</v>
      </c>
      <c r="G523" s="55" t="str">
        <f>VLOOKUP(Table_for_new_list_price[[#This Row],[ItemCode]],[1]sheet1!$1:$1048576,12,FALSE)</f>
        <v>80</v>
      </c>
      <c r="H523" s="101">
        <f>VLOOKUP(Table_for_new_list_price[[#This Row],[ItemCode]],[1]sheet1!$1:$1048576,8,FALSE)</f>
        <v>18.71</v>
      </c>
      <c r="I523" s="51">
        <f>VLOOKUP(Table_for_new_list_price[[#This Row],[Product Line]],'EDA SHEET'!$C$10:$D$57,2,FALSE)</f>
        <v>0.34699999999999998</v>
      </c>
      <c r="J523" s="53">
        <f t="shared" si="8"/>
        <v>6.4923700000000002</v>
      </c>
      <c r="K523" s="1" t="str">
        <f>VLOOKUP(Table_for_new_list_price[[#This Row],[ItemCode]],[1]sheet1!$1:$1048576,11,FALSE)</f>
        <v>China</v>
      </c>
    </row>
    <row r="524" spans="1:11" x14ac:dyDescent="0.3">
      <c r="A524" t="s">
        <v>807</v>
      </c>
      <c r="B524" t="str">
        <f>VLOOKUP(Table_for_new_list_price[[#This Row],[ItemCode]],[1]sheet1!$1:$1048576,4,FALSE)</f>
        <v>AB PEX F1807 X SOLDR BALL VLV</v>
      </c>
      <c r="C524" t="str">
        <f>VLOOKUP(Table_for_new_list_price[[#This Row],[ItemCode]],[1]sheet1!$1:$1048576,5,FALSE)</f>
        <v>670779714516</v>
      </c>
      <c r="D524" t="str">
        <f>VLOOKUP(Table_for_new_list_price[[#This Row],[ItemCode]],[1]sheet1!$1:$1048576,6,FALSE)</f>
        <v>ABPX</v>
      </c>
      <c r="E524" s="54" t="str">
        <f>VLOOKUP(Table_for_new_list_price[[#This Row],[ItemCode]],[1]sheet1!$1:$1048576,7,FALSE)</f>
        <v>BRASS AB</v>
      </c>
      <c r="F524" s="54" t="str">
        <f>VLOOKUP(Table_for_new_list_price[[#This Row],[ItemCode]],[1]sheet1!$1:$1048576,13,FALSE)</f>
        <v>0</v>
      </c>
      <c r="G524" s="55" t="str">
        <f>VLOOKUP(Table_for_new_list_price[[#This Row],[ItemCode]],[1]sheet1!$1:$1048576,12,FALSE)</f>
        <v>60</v>
      </c>
      <c r="H524" s="101">
        <f>VLOOKUP(Table_for_new_list_price[[#This Row],[ItemCode]],[1]sheet1!$1:$1048576,8,FALSE)</f>
        <v>29.78</v>
      </c>
      <c r="I524" s="51">
        <f>VLOOKUP(Table_for_new_list_price[[#This Row],[Product Line]],'EDA SHEET'!$C$10:$D$57,2,FALSE)</f>
        <v>0.34699999999999998</v>
      </c>
      <c r="J524" s="53">
        <f t="shared" si="8"/>
        <v>10.33366</v>
      </c>
      <c r="K524" s="1" t="str">
        <f>VLOOKUP(Table_for_new_list_price[[#This Row],[ItemCode]],[1]sheet1!$1:$1048576,11,FALSE)</f>
        <v>China</v>
      </c>
    </row>
    <row r="525" spans="1:11" x14ac:dyDescent="0.3">
      <c r="A525" t="s">
        <v>808</v>
      </c>
      <c r="B525" t="str">
        <f>VLOOKUP(Table_for_new_list_price[[#This Row],[ItemCode]],[1]sheet1!$1:$1048576,4,FALSE)</f>
        <v>AB PEX  F1807 X FNPT BALL VLV</v>
      </c>
      <c r="C525" t="str">
        <f>VLOOKUP(Table_for_new_list_price[[#This Row],[ItemCode]],[1]sheet1!$1:$1048576,5,FALSE)</f>
        <v>670779709697</v>
      </c>
      <c r="D525" t="str">
        <f>VLOOKUP(Table_for_new_list_price[[#This Row],[ItemCode]],[1]sheet1!$1:$1048576,6,FALSE)</f>
        <v>ABPX</v>
      </c>
      <c r="E525" s="54" t="str">
        <f>VLOOKUP(Table_for_new_list_price[[#This Row],[ItemCode]],[1]sheet1!$1:$1048576,7,FALSE)</f>
        <v>BRASS AB</v>
      </c>
      <c r="F525" s="54" t="str">
        <f>VLOOKUP(Table_for_new_list_price[[#This Row],[ItemCode]],[1]sheet1!$1:$1048576,13,FALSE)</f>
        <v>0.58</v>
      </c>
      <c r="G525" s="55" t="str">
        <f>VLOOKUP(Table_for_new_list_price[[#This Row],[ItemCode]],[1]sheet1!$1:$1048576,12,FALSE)</f>
        <v>45</v>
      </c>
      <c r="H525" s="101">
        <f>VLOOKUP(Table_for_new_list_price[[#This Row],[ItemCode]],[1]sheet1!$1:$1048576,8,FALSE)</f>
        <v>44.68</v>
      </c>
      <c r="I525" s="51">
        <f>VLOOKUP(Table_for_new_list_price[[#This Row],[Product Line]],'EDA SHEET'!$C$10:$D$57,2,FALSE)</f>
        <v>0.34699999999999998</v>
      </c>
      <c r="J525" s="53">
        <f t="shared" si="8"/>
        <v>15.503959999999999</v>
      </c>
      <c r="K525" s="1" t="str">
        <f>VLOOKUP(Table_for_new_list_price[[#This Row],[ItemCode]],[1]sheet1!$1:$1048576,11,FALSE)</f>
        <v>China</v>
      </c>
    </row>
    <row r="526" spans="1:11" x14ac:dyDescent="0.3">
      <c r="A526" t="s">
        <v>809</v>
      </c>
      <c r="B526" t="str">
        <f>VLOOKUP(Table_for_new_list_price[[#This Row],[ItemCode]],[1]sheet1!$1:$1048576,4,FALSE)</f>
        <v>AB PEX  F1807 X FNPT BALL VLV</v>
      </c>
      <c r="C526" t="str">
        <f>VLOOKUP(Table_for_new_list_price[[#This Row],[ItemCode]],[1]sheet1!$1:$1048576,5,FALSE)</f>
        <v>670779709673</v>
      </c>
      <c r="D526" t="str">
        <f>VLOOKUP(Table_for_new_list_price[[#This Row],[ItemCode]],[1]sheet1!$1:$1048576,6,FALSE)</f>
        <v>ABPX</v>
      </c>
      <c r="E526" s="54" t="str">
        <f>VLOOKUP(Table_for_new_list_price[[#This Row],[ItemCode]],[1]sheet1!$1:$1048576,7,FALSE)</f>
        <v>BRASS AB</v>
      </c>
      <c r="F526" s="54" t="str">
        <f>VLOOKUP(Table_for_new_list_price[[#This Row],[ItemCode]],[1]sheet1!$1:$1048576,13,FALSE)</f>
        <v>0.28</v>
      </c>
      <c r="G526" s="55" t="str">
        <f>VLOOKUP(Table_for_new_list_price[[#This Row],[ItemCode]],[1]sheet1!$1:$1048576,12,FALSE)</f>
        <v>80</v>
      </c>
      <c r="H526" s="101">
        <f>VLOOKUP(Table_for_new_list_price[[#This Row],[ItemCode]],[1]sheet1!$1:$1048576,8,FALSE)</f>
        <v>18.89</v>
      </c>
      <c r="I526" s="51">
        <f>VLOOKUP(Table_for_new_list_price[[#This Row],[Product Line]],'EDA SHEET'!$C$10:$D$57,2,FALSE)</f>
        <v>0.34699999999999998</v>
      </c>
      <c r="J526" s="53">
        <f t="shared" si="8"/>
        <v>6.5548299999999999</v>
      </c>
      <c r="K526" s="1" t="str">
        <f>VLOOKUP(Table_for_new_list_price[[#This Row],[ItemCode]],[1]sheet1!$1:$1048576,11,FALSE)</f>
        <v>China</v>
      </c>
    </row>
    <row r="527" spans="1:11" x14ac:dyDescent="0.3">
      <c r="A527" t="s">
        <v>810</v>
      </c>
      <c r="B527" t="str">
        <f>VLOOKUP(Table_for_new_list_price[[#This Row],[ItemCode]],[1]sheet1!$1:$1048576,4,FALSE)</f>
        <v>AB PEX  F1807 X FNPT BALL VLV</v>
      </c>
      <c r="C527" t="str">
        <f>VLOOKUP(Table_for_new_list_price[[#This Row],[ItemCode]],[1]sheet1!$1:$1048576,5,FALSE)</f>
        <v>670779709680</v>
      </c>
      <c r="D527" t="str">
        <f>VLOOKUP(Table_for_new_list_price[[#This Row],[ItemCode]],[1]sheet1!$1:$1048576,6,FALSE)</f>
        <v>ABPX</v>
      </c>
      <c r="E527" s="54" t="str">
        <f>VLOOKUP(Table_for_new_list_price[[#This Row],[ItemCode]],[1]sheet1!$1:$1048576,7,FALSE)</f>
        <v>BRASS AB</v>
      </c>
      <c r="F527" s="54" t="str">
        <f>VLOOKUP(Table_for_new_list_price[[#This Row],[ItemCode]],[1]sheet1!$1:$1048576,13,FALSE)</f>
        <v>0.42</v>
      </c>
      <c r="G527" s="55" t="str">
        <f>VLOOKUP(Table_for_new_list_price[[#This Row],[ItemCode]],[1]sheet1!$1:$1048576,12,FALSE)</f>
        <v>60</v>
      </c>
      <c r="H527" s="101">
        <f>VLOOKUP(Table_for_new_list_price[[#This Row],[ItemCode]],[1]sheet1!$1:$1048576,8,FALSE)</f>
        <v>30.05</v>
      </c>
      <c r="I527" s="51">
        <f>VLOOKUP(Table_for_new_list_price[[#This Row],[Product Line]],'EDA SHEET'!$C$10:$D$57,2,FALSE)</f>
        <v>0.34699999999999998</v>
      </c>
      <c r="J527" s="53">
        <f t="shared" si="8"/>
        <v>10.427349999999999</v>
      </c>
      <c r="K527" s="1" t="str">
        <f>VLOOKUP(Table_for_new_list_price[[#This Row],[ItemCode]],[1]sheet1!$1:$1048576,11,FALSE)</f>
        <v>China</v>
      </c>
    </row>
    <row r="528" spans="1:11" x14ac:dyDescent="0.3">
      <c r="A528" t="s">
        <v>815</v>
      </c>
      <c r="B528" t="str">
        <f>VLOOKUP(Table_for_new_list_price[[#This Row],[ItemCode]],[1]sheet1!$1:$1048576,4,FALSE)</f>
        <v>AB PEX  F1807 X FNPT BALL VLV</v>
      </c>
      <c r="C528" t="str">
        <f>VLOOKUP(Table_for_new_list_price[[#This Row],[ItemCode]],[1]sheet1!$1:$1048576,5,FALSE)</f>
        <v>670779709987</v>
      </c>
      <c r="D528" t="str">
        <f>VLOOKUP(Table_for_new_list_price[[#This Row],[ItemCode]],[1]sheet1!$1:$1048576,6,FALSE)</f>
        <v>ABPX</v>
      </c>
      <c r="E528" s="54" t="str">
        <f>VLOOKUP(Table_for_new_list_price[[#This Row],[ItemCode]],[1]sheet1!$1:$1048576,7,FALSE)</f>
        <v>BRASS AB</v>
      </c>
      <c r="F528" s="54" t="str">
        <f>VLOOKUP(Table_for_new_list_price[[#This Row],[ItemCode]],[1]sheet1!$1:$1048576,13,FALSE)</f>
        <v>0.56</v>
      </c>
      <c r="G528" s="55" t="str">
        <f>VLOOKUP(Table_for_new_list_price[[#This Row],[ItemCode]],[1]sheet1!$1:$1048576,12,FALSE)</f>
        <v>45</v>
      </c>
      <c r="H528" s="101">
        <f>VLOOKUP(Table_for_new_list_price[[#This Row],[ItemCode]],[1]sheet1!$1:$1048576,8,FALSE)</f>
        <v>44.68</v>
      </c>
      <c r="I528" s="51">
        <f>VLOOKUP(Table_for_new_list_price[[#This Row],[Product Line]],'EDA SHEET'!$C$10:$D$57,2,FALSE)</f>
        <v>0.34699999999999998</v>
      </c>
      <c r="J528" s="53">
        <f t="shared" si="8"/>
        <v>15.503959999999999</v>
      </c>
      <c r="K528" s="1" t="str">
        <f>VLOOKUP(Table_for_new_list_price[[#This Row],[ItemCode]],[1]sheet1!$1:$1048576,11,FALSE)</f>
        <v>China</v>
      </c>
    </row>
    <row r="529" spans="1:11" x14ac:dyDescent="0.3">
      <c r="A529" t="s">
        <v>816</v>
      </c>
      <c r="B529" t="str">
        <f>VLOOKUP(Table_for_new_list_price[[#This Row],[ItemCode]],[1]sheet1!$1:$1048576,4,FALSE)</f>
        <v>AB PEX  F1807 X FNPT BALL VLV</v>
      </c>
      <c r="C529" t="str">
        <f>VLOOKUP(Table_for_new_list_price[[#This Row],[ItemCode]],[1]sheet1!$1:$1048576,5,FALSE)</f>
        <v>670779709963</v>
      </c>
      <c r="D529" t="str">
        <f>VLOOKUP(Table_for_new_list_price[[#This Row],[ItemCode]],[1]sheet1!$1:$1048576,6,FALSE)</f>
        <v>ABPX</v>
      </c>
      <c r="E529" s="54" t="str">
        <f>VLOOKUP(Table_for_new_list_price[[#This Row],[ItemCode]],[1]sheet1!$1:$1048576,7,FALSE)</f>
        <v>BRASS AB</v>
      </c>
      <c r="F529" s="54" t="str">
        <f>VLOOKUP(Table_for_new_list_price[[#This Row],[ItemCode]],[1]sheet1!$1:$1048576,13,FALSE)</f>
        <v>0.24</v>
      </c>
      <c r="G529" s="55" t="str">
        <f>VLOOKUP(Table_for_new_list_price[[#This Row],[ItemCode]],[1]sheet1!$1:$1048576,12,FALSE)</f>
        <v>80</v>
      </c>
      <c r="H529" s="101">
        <f>VLOOKUP(Table_for_new_list_price[[#This Row],[ItemCode]],[1]sheet1!$1:$1048576,8,FALSE)</f>
        <v>18.89</v>
      </c>
      <c r="I529" s="51">
        <f>VLOOKUP(Table_for_new_list_price[[#This Row],[Product Line]],'EDA SHEET'!$C$10:$D$57,2,FALSE)</f>
        <v>0.34699999999999998</v>
      </c>
      <c r="J529" s="53">
        <f t="shared" si="8"/>
        <v>6.5548299999999999</v>
      </c>
      <c r="K529" s="1" t="str">
        <f>VLOOKUP(Table_for_new_list_price[[#This Row],[ItemCode]],[1]sheet1!$1:$1048576,11,FALSE)</f>
        <v>China</v>
      </c>
    </row>
    <row r="530" spans="1:11" x14ac:dyDescent="0.3">
      <c r="A530" t="s">
        <v>817</v>
      </c>
      <c r="B530" t="str">
        <f>VLOOKUP(Table_for_new_list_price[[#This Row],[ItemCode]],[1]sheet1!$1:$1048576,4,FALSE)</f>
        <v>AB PEX  F1807 X FNPT BALL VLV</v>
      </c>
      <c r="C530" t="str">
        <f>VLOOKUP(Table_for_new_list_price[[#This Row],[ItemCode]],[1]sheet1!$1:$1048576,5,FALSE)</f>
        <v>670779709970</v>
      </c>
      <c r="D530" t="str">
        <f>VLOOKUP(Table_for_new_list_price[[#This Row],[ItemCode]],[1]sheet1!$1:$1048576,6,FALSE)</f>
        <v>ABPX</v>
      </c>
      <c r="E530" s="54" t="str">
        <f>VLOOKUP(Table_for_new_list_price[[#This Row],[ItemCode]],[1]sheet1!$1:$1048576,7,FALSE)</f>
        <v>BRASS AB</v>
      </c>
      <c r="F530" s="54" t="str">
        <f>VLOOKUP(Table_for_new_list_price[[#This Row],[ItemCode]],[1]sheet1!$1:$1048576,13,FALSE)</f>
        <v>0.38</v>
      </c>
      <c r="G530" s="55" t="str">
        <f>VLOOKUP(Table_for_new_list_price[[#This Row],[ItemCode]],[1]sheet1!$1:$1048576,12,FALSE)</f>
        <v>60</v>
      </c>
      <c r="H530" s="101">
        <f>VLOOKUP(Table_for_new_list_price[[#This Row],[ItemCode]],[1]sheet1!$1:$1048576,8,FALSE)</f>
        <v>30.05</v>
      </c>
      <c r="I530" s="51">
        <f>VLOOKUP(Table_for_new_list_price[[#This Row],[Product Line]],'EDA SHEET'!$C$10:$D$57,2,FALSE)</f>
        <v>0.34699999999999998</v>
      </c>
      <c r="J530" s="53">
        <f t="shared" si="8"/>
        <v>10.427349999999999</v>
      </c>
      <c r="K530" s="1" t="str">
        <f>VLOOKUP(Table_for_new_list_price[[#This Row],[ItemCode]],[1]sheet1!$1:$1048576,11,FALSE)</f>
        <v>China</v>
      </c>
    </row>
    <row r="531" spans="1:11" x14ac:dyDescent="0.3">
      <c r="A531" t="s">
        <v>818</v>
      </c>
      <c r="B531" t="str">
        <f>VLOOKUP(Table_for_new_list_price[[#This Row],[ItemCode]],[1]sheet1!$1:$1048576,4,FALSE)</f>
        <v>AB PEX  F1807 BALL VALVE</v>
      </c>
      <c r="C531" t="str">
        <f>VLOOKUP(Table_for_new_list_price[[#This Row],[ItemCode]],[1]sheet1!$1:$1048576,5,FALSE)</f>
        <v>670779702346</v>
      </c>
      <c r="D531" t="str">
        <f>VLOOKUP(Table_for_new_list_price[[#This Row],[ItemCode]],[1]sheet1!$1:$1048576,6,FALSE)</f>
        <v>ABPX</v>
      </c>
      <c r="E531" s="54" t="str">
        <f>VLOOKUP(Table_for_new_list_price[[#This Row],[ItemCode]],[1]sheet1!$1:$1048576,7,FALSE)</f>
        <v>BRASS AB</v>
      </c>
      <c r="F531" s="54" t="str">
        <f>VLOOKUP(Table_for_new_list_price[[#This Row],[ItemCode]],[1]sheet1!$1:$1048576,13,FALSE)</f>
        <v>0.52</v>
      </c>
      <c r="G531" s="55" t="str">
        <f>VLOOKUP(Table_for_new_list_price[[#This Row],[ItemCode]],[1]sheet1!$1:$1048576,12,FALSE)</f>
        <v>45</v>
      </c>
      <c r="H531" s="101">
        <f>VLOOKUP(Table_for_new_list_price[[#This Row],[ItemCode]],[1]sheet1!$1:$1048576,8,FALSE)</f>
        <v>44.68</v>
      </c>
      <c r="I531" s="141">
        <v>0.24199999999999999</v>
      </c>
      <c r="J531" s="53">
        <f t="shared" si="8"/>
        <v>10.81256</v>
      </c>
      <c r="K531" s="1" t="str">
        <f>VLOOKUP(Table_for_new_list_price[[#This Row],[ItemCode]],[1]sheet1!$1:$1048576,11,FALSE)</f>
        <v>China</v>
      </c>
    </row>
    <row r="532" spans="1:11" x14ac:dyDescent="0.3">
      <c r="A532" t="s">
        <v>819</v>
      </c>
      <c r="B532" t="str">
        <f>VLOOKUP(Table_for_new_list_price[[#This Row],[ItemCode]],[1]sheet1!$1:$1048576,4,FALSE)</f>
        <v>AB PEX  F1807 BALL VALVE</v>
      </c>
      <c r="C532" t="str">
        <f>VLOOKUP(Table_for_new_list_price[[#This Row],[ItemCode]],[1]sheet1!$1:$1048576,5,FALSE)</f>
        <v>670779725765</v>
      </c>
      <c r="D532" t="str">
        <f>VLOOKUP(Table_for_new_list_price[[#This Row],[ItemCode]],[1]sheet1!$1:$1048576,6,FALSE)</f>
        <v>ABPX</v>
      </c>
      <c r="E532" s="54" t="str">
        <f>VLOOKUP(Table_for_new_list_price[[#This Row],[ItemCode]],[1]sheet1!$1:$1048576,7,FALSE)</f>
        <v>BRASS AB</v>
      </c>
      <c r="F532" s="54" t="str">
        <f>VLOOKUP(Table_for_new_list_price[[#This Row],[ItemCode]],[1]sheet1!$1:$1048576,13,FALSE)</f>
        <v>1.27</v>
      </c>
      <c r="G532" s="55" t="str">
        <f>VLOOKUP(Table_for_new_list_price[[#This Row],[ItemCode]],[1]sheet1!$1:$1048576,12,FALSE)</f>
        <v>24</v>
      </c>
      <c r="H532" s="101">
        <f>VLOOKUP(Table_for_new_list_price[[#This Row],[ItemCode]],[1]sheet1!$1:$1048576,8,FALSE)</f>
        <v>143.57</v>
      </c>
      <c r="I532" s="141">
        <v>0.24199999999999999</v>
      </c>
      <c r="J532" s="53">
        <f t="shared" si="8"/>
        <v>34.743939999999995</v>
      </c>
      <c r="K532" s="1" t="str">
        <f>VLOOKUP(Table_for_new_list_price[[#This Row],[ItemCode]],[1]sheet1!$1:$1048576,11,FALSE)</f>
        <v>China</v>
      </c>
    </row>
    <row r="533" spans="1:11" x14ac:dyDescent="0.3">
      <c r="A533" t="s">
        <v>820</v>
      </c>
      <c r="B533" t="str">
        <f>VLOOKUP(Table_for_new_list_price[[#This Row],[ItemCode]],[1]sheet1!$1:$1048576,4,FALSE)</f>
        <v>AB PEX  F1807 BALL VALVE</v>
      </c>
      <c r="C533" t="str">
        <f>VLOOKUP(Table_for_new_list_price[[#This Row],[ItemCode]],[1]sheet1!$1:$1048576,5,FALSE)</f>
        <v>670779725758</v>
      </c>
      <c r="D533" t="str">
        <f>VLOOKUP(Table_for_new_list_price[[#This Row],[ItemCode]],[1]sheet1!$1:$1048576,6,FALSE)</f>
        <v>ABPX</v>
      </c>
      <c r="E533" s="54" t="str">
        <f>VLOOKUP(Table_for_new_list_price[[#This Row],[ItemCode]],[1]sheet1!$1:$1048576,7,FALSE)</f>
        <v>BRASS AB</v>
      </c>
      <c r="F533" s="54" t="str">
        <f>VLOOKUP(Table_for_new_list_price[[#This Row],[ItemCode]],[1]sheet1!$1:$1048576,13,FALSE)</f>
        <v>0.897</v>
      </c>
      <c r="G533" s="55" t="str">
        <f>VLOOKUP(Table_for_new_list_price[[#This Row],[ItemCode]],[1]sheet1!$1:$1048576,12,FALSE)</f>
        <v>30</v>
      </c>
      <c r="H533" s="101">
        <f>VLOOKUP(Table_for_new_list_price[[#This Row],[ItemCode]],[1]sheet1!$1:$1048576,8,FALSE)</f>
        <v>96.94</v>
      </c>
      <c r="I533" s="141">
        <v>0.24199999999999999</v>
      </c>
      <c r="J533" s="53">
        <f t="shared" si="8"/>
        <v>23.459479999999999</v>
      </c>
      <c r="K533" s="1" t="str">
        <f>VLOOKUP(Table_for_new_list_price[[#This Row],[ItemCode]],[1]sheet1!$1:$1048576,11,FALSE)</f>
        <v>China</v>
      </c>
    </row>
    <row r="534" spans="1:11" x14ac:dyDescent="0.3">
      <c r="A534" t="s">
        <v>821</v>
      </c>
      <c r="B534" t="str">
        <f>VLOOKUP(Table_for_new_list_price[[#This Row],[ItemCode]],[1]sheet1!$1:$1048576,4,FALSE)</f>
        <v>AB PEX  F1807 BALL VALVE</v>
      </c>
      <c r="C534" t="str">
        <f>VLOOKUP(Table_for_new_list_price[[#This Row],[ItemCode]],[1]sheet1!$1:$1048576,5,FALSE)</f>
        <v>670779702322</v>
      </c>
      <c r="D534" t="str">
        <f>VLOOKUP(Table_for_new_list_price[[#This Row],[ItemCode]],[1]sheet1!$1:$1048576,6,FALSE)</f>
        <v>ABPX</v>
      </c>
      <c r="E534" s="54" t="str">
        <f>VLOOKUP(Table_for_new_list_price[[#This Row],[ItemCode]],[1]sheet1!$1:$1048576,7,FALSE)</f>
        <v>BRASS AB</v>
      </c>
      <c r="F534" s="54" t="str">
        <f>VLOOKUP(Table_for_new_list_price[[#This Row],[ItemCode]],[1]sheet1!$1:$1048576,13,FALSE)</f>
        <v>0.24</v>
      </c>
      <c r="G534" s="55" t="str">
        <f>VLOOKUP(Table_for_new_list_price[[#This Row],[ItemCode]],[1]sheet1!$1:$1048576,12,FALSE)</f>
        <v>80</v>
      </c>
      <c r="H534" s="101">
        <f>VLOOKUP(Table_for_new_list_price[[#This Row],[ItemCode]],[1]sheet1!$1:$1048576,8,FALSE)</f>
        <v>18.89</v>
      </c>
      <c r="I534" s="141">
        <v>0.24199999999999999</v>
      </c>
      <c r="J534" s="53">
        <f t="shared" si="8"/>
        <v>4.5713800000000004</v>
      </c>
      <c r="K534" s="1" t="str">
        <f>VLOOKUP(Table_for_new_list_price[[#This Row],[ItemCode]],[1]sheet1!$1:$1048576,11,FALSE)</f>
        <v>China</v>
      </c>
    </row>
    <row r="535" spans="1:11" x14ac:dyDescent="0.3">
      <c r="A535" t="s">
        <v>822</v>
      </c>
      <c r="B535" t="str">
        <f>VLOOKUP(Table_for_new_list_price[[#This Row],[ItemCode]],[1]sheet1!$1:$1048576,4,FALSE)</f>
        <v>AB PEX  F1807 BALL VALVE</v>
      </c>
      <c r="C535" t="str">
        <f>VLOOKUP(Table_for_new_list_price[[#This Row],[ItemCode]],[1]sheet1!$1:$1048576,5,FALSE)</f>
        <v>670779725772</v>
      </c>
      <c r="D535" t="str">
        <f>VLOOKUP(Table_for_new_list_price[[#This Row],[ItemCode]],[1]sheet1!$1:$1048576,6,FALSE)</f>
        <v>ABPX</v>
      </c>
      <c r="E535" s="54" t="str">
        <f>VLOOKUP(Table_for_new_list_price[[#This Row],[ItemCode]],[1]sheet1!$1:$1048576,7,FALSE)</f>
        <v>BRASS AB</v>
      </c>
      <c r="F535" s="54" t="str">
        <f>VLOOKUP(Table_for_new_list_price[[#This Row],[ItemCode]],[1]sheet1!$1:$1048576,13,FALSE)</f>
        <v>2.09</v>
      </c>
      <c r="G535" s="55" t="str">
        <f>VLOOKUP(Table_for_new_list_price[[#This Row],[ItemCode]],[1]sheet1!$1:$1048576,12,FALSE)</f>
        <v>15</v>
      </c>
      <c r="H535" s="101">
        <f>VLOOKUP(Table_for_new_list_price[[#This Row],[ItemCode]],[1]sheet1!$1:$1048576,8,FALSE)</f>
        <v>244.21</v>
      </c>
      <c r="I535" s="141">
        <v>0.24199999999999999</v>
      </c>
      <c r="J535" s="53">
        <f t="shared" si="8"/>
        <v>59.098820000000003</v>
      </c>
      <c r="K535" s="1" t="str">
        <f>VLOOKUP(Table_for_new_list_price[[#This Row],[ItemCode]],[1]sheet1!$1:$1048576,11,FALSE)</f>
        <v>China</v>
      </c>
    </row>
    <row r="536" spans="1:11" x14ac:dyDescent="0.3">
      <c r="A536" t="s">
        <v>823</v>
      </c>
      <c r="B536" t="str">
        <f>VLOOKUP(Table_for_new_list_price[[#This Row],[ItemCode]],[1]sheet1!$1:$1048576,4,FALSE)</f>
        <v>AB PEX  F1807 BALL VALVE</v>
      </c>
      <c r="C536" t="str">
        <f>VLOOKUP(Table_for_new_list_price[[#This Row],[ItemCode]],[1]sheet1!$1:$1048576,5,FALSE)</f>
        <v>670779702339</v>
      </c>
      <c r="D536" t="str">
        <f>VLOOKUP(Table_for_new_list_price[[#This Row],[ItemCode]],[1]sheet1!$1:$1048576,6,FALSE)</f>
        <v>ABPX</v>
      </c>
      <c r="E536" s="54" t="str">
        <f>VLOOKUP(Table_for_new_list_price[[#This Row],[ItemCode]],[1]sheet1!$1:$1048576,7,FALSE)</f>
        <v>BRASS AB</v>
      </c>
      <c r="F536" s="54" t="str">
        <f>VLOOKUP(Table_for_new_list_price[[#This Row],[ItemCode]],[1]sheet1!$1:$1048576,13,FALSE)</f>
        <v>0.36</v>
      </c>
      <c r="G536" s="55" t="str">
        <f>VLOOKUP(Table_for_new_list_price[[#This Row],[ItemCode]],[1]sheet1!$1:$1048576,12,FALSE)</f>
        <v>60</v>
      </c>
      <c r="H536" s="101">
        <f>VLOOKUP(Table_for_new_list_price[[#This Row],[ItemCode]],[1]sheet1!$1:$1048576,8,FALSE)</f>
        <v>30.05</v>
      </c>
      <c r="I536" s="141">
        <v>0.24199999999999999</v>
      </c>
      <c r="J536" s="53">
        <f t="shared" si="8"/>
        <v>7.2721</v>
      </c>
      <c r="K536" s="1" t="str">
        <f>VLOOKUP(Table_for_new_list_price[[#This Row],[ItemCode]],[1]sheet1!$1:$1048576,11,FALSE)</f>
        <v>China</v>
      </c>
    </row>
    <row r="537" spans="1:11" x14ac:dyDescent="0.3">
      <c r="A537" t="s">
        <v>830</v>
      </c>
      <c r="B537" t="str">
        <f>VLOOKUP(Table_for_new_list_price[[#This Row],[ItemCode]],[1]sheet1!$1:$1048576,4,FALSE)</f>
        <v>AB PEX F1807 BV C/W DRAIN</v>
      </c>
      <c r="C537" t="str">
        <f>VLOOKUP(Table_for_new_list_price[[#This Row],[ItemCode]],[1]sheet1!$1:$1048576,5,FALSE)</f>
        <v>670779709871</v>
      </c>
      <c r="D537" t="str">
        <f>VLOOKUP(Table_for_new_list_price[[#This Row],[ItemCode]],[1]sheet1!$1:$1048576,6,FALSE)</f>
        <v>ABPX</v>
      </c>
      <c r="E537" s="54" t="str">
        <f>VLOOKUP(Table_for_new_list_price[[#This Row],[ItemCode]],[1]sheet1!$1:$1048576,7,FALSE)</f>
        <v>BRASS AB</v>
      </c>
      <c r="F537" s="54" t="str">
        <f>VLOOKUP(Table_for_new_list_price[[#This Row],[ItemCode]],[1]sheet1!$1:$1048576,13,FALSE)</f>
        <v>0.6</v>
      </c>
      <c r="G537" s="55" t="str">
        <f>VLOOKUP(Table_for_new_list_price[[#This Row],[ItemCode]],[1]sheet1!$1:$1048576,12,FALSE)</f>
        <v>45</v>
      </c>
      <c r="H537" s="101">
        <f>VLOOKUP(Table_for_new_list_price[[#This Row],[ItemCode]],[1]sheet1!$1:$1048576,8,FALSE)</f>
        <v>51.35</v>
      </c>
      <c r="I537" s="51">
        <f>VLOOKUP(Table_for_new_list_price[[#This Row],[Product Line]],'EDA SHEET'!$C$10:$D$57,2,FALSE)</f>
        <v>0.34699999999999998</v>
      </c>
      <c r="J537" s="53">
        <f t="shared" si="8"/>
        <v>17.818449999999999</v>
      </c>
      <c r="K537" s="1" t="str">
        <f>VLOOKUP(Table_for_new_list_price[[#This Row],[ItemCode]],[1]sheet1!$1:$1048576,11,FALSE)</f>
        <v>China</v>
      </c>
    </row>
    <row r="538" spans="1:11" x14ac:dyDescent="0.3">
      <c r="A538" t="s">
        <v>831</v>
      </c>
      <c r="B538" t="str">
        <f>VLOOKUP(Table_for_new_list_price[[#This Row],[ItemCode]],[1]sheet1!$1:$1048576,4,FALSE)</f>
        <v>AB PEX F1807 BV C/W DRAIN</v>
      </c>
      <c r="C538" t="str">
        <f>VLOOKUP(Table_for_new_list_price[[#This Row],[ItemCode]],[1]sheet1!$1:$1048576,5,FALSE)</f>
        <v>670779709857</v>
      </c>
      <c r="D538" t="str">
        <f>VLOOKUP(Table_for_new_list_price[[#This Row],[ItemCode]],[1]sheet1!$1:$1048576,6,FALSE)</f>
        <v>ABPX</v>
      </c>
      <c r="E538" s="54" t="str">
        <f>VLOOKUP(Table_for_new_list_price[[#This Row],[ItemCode]],[1]sheet1!$1:$1048576,7,FALSE)</f>
        <v>BRASS AB</v>
      </c>
      <c r="F538" s="54" t="str">
        <f>VLOOKUP(Table_for_new_list_price[[#This Row],[ItemCode]],[1]sheet1!$1:$1048576,13,FALSE)</f>
        <v>0.28</v>
      </c>
      <c r="G538" s="55" t="str">
        <f>VLOOKUP(Table_for_new_list_price[[#This Row],[ItemCode]],[1]sheet1!$1:$1048576,12,FALSE)</f>
        <v>80</v>
      </c>
      <c r="H538" s="101">
        <f>VLOOKUP(Table_for_new_list_price[[#This Row],[ItemCode]],[1]sheet1!$1:$1048576,8,FALSE)</f>
        <v>21.73</v>
      </c>
      <c r="I538" s="51">
        <f>VLOOKUP(Table_for_new_list_price[[#This Row],[Product Line]],'EDA SHEET'!$C$10:$D$57,2,FALSE)</f>
        <v>0.34699999999999998</v>
      </c>
      <c r="J538" s="53">
        <f t="shared" si="8"/>
        <v>7.5403099999999998</v>
      </c>
      <c r="K538" s="1" t="str">
        <f>VLOOKUP(Table_for_new_list_price[[#This Row],[ItemCode]],[1]sheet1!$1:$1048576,11,FALSE)</f>
        <v>China</v>
      </c>
    </row>
    <row r="539" spans="1:11" x14ac:dyDescent="0.3">
      <c r="A539" t="s">
        <v>832</v>
      </c>
      <c r="B539" t="str">
        <f>VLOOKUP(Table_for_new_list_price[[#This Row],[ItemCode]],[1]sheet1!$1:$1048576,4,FALSE)</f>
        <v>AB PEX F1807 BV C/W DRAIN</v>
      </c>
      <c r="C539" t="str">
        <f>VLOOKUP(Table_for_new_list_price[[#This Row],[ItemCode]],[1]sheet1!$1:$1048576,5,FALSE)</f>
        <v>670779709864</v>
      </c>
      <c r="D539" t="str">
        <f>VLOOKUP(Table_for_new_list_price[[#This Row],[ItemCode]],[1]sheet1!$1:$1048576,6,FALSE)</f>
        <v>ABPX</v>
      </c>
      <c r="E539" s="54" t="str">
        <f>VLOOKUP(Table_for_new_list_price[[#This Row],[ItemCode]],[1]sheet1!$1:$1048576,7,FALSE)</f>
        <v>BRASS AB</v>
      </c>
      <c r="F539" s="54" t="str">
        <f>VLOOKUP(Table_for_new_list_price[[#This Row],[ItemCode]],[1]sheet1!$1:$1048576,13,FALSE)</f>
        <v>0.42</v>
      </c>
      <c r="G539" s="55" t="str">
        <f>VLOOKUP(Table_for_new_list_price[[#This Row],[ItemCode]],[1]sheet1!$1:$1048576,12,FALSE)</f>
        <v>60</v>
      </c>
      <c r="H539" s="101">
        <f>VLOOKUP(Table_for_new_list_price[[#This Row],[ItemCode]],[1]sheet1!$1:$1048576,8,FALSE)</f>
        <v>34.549999999999997</v>
      </c>
      <c r="I539" s="51">
        <f>VLOOKUP(Table_for_new_list_price[[#This Row],[Product Line]],'EDA SHEET'!$C$10:$D$57,2,FALSE)</f>
        <v>0.34699999999999998</v>
      </c>
      <c r="J539" s="53">
        <f t="shared" si="8"/>
        <v>11.988849999999998</v>
      </c>
      <c r="K539" s="1" t="str">
        <f>VLOOKUP(Table_for_new_list_price[[#This Row],[ItemCode]],[1]sheet1!$1:$1048576,11,FALSE)</f>
        <v>China</v>
      </c>
    </row>
    <row r="540" spans="1:11" x14ac:dyDescent="0.3">
      <c r="A540" t="s">
        <v>835</v>
      </c>
      <c r="B540" t="str">
        <f>VLOOKUP(Table_for_new_list_price[[#This Row],[ItemCode]],[1]sheet1!$1:$1048576,4,FALSE)</f>
        <v>AB PEX F1807 BV C/W DRAIN&amp;FOOT</v>
      </c>
      <c r="C540" t="str">
        <f>VLOOKUP(Table_for_new_list_price[[#This Row],[ItemCode]],[1]sheet1!$1:$1048576,5,FALSE)</f>
        <v>670779721958</v>
      </c>
      <c r="D540" t="str">
        <f>VLOOKUP(Table_for_new_list_price[[#This Row],[ItemCode]],[1]sheet1!$1:$1048576,6,FALSE)</f>
        <v>ABPX</v>
      </c>
      <c r="E540" s="54" t="str">
        <f>VLOOKUP(Table_for_new_list_price[[#This Row],[ItemCode]],[1]sheet1!$1:$1048576,7,FALSE)</f>
        <v>BRASS AB</v>
      </c>
      <c r="F540" s="54" t="str">
        <f>VLOOKUP(Table_for_new_list_price[[#This Row],[ItemCode]],[1]sheet1!$1:$1048576,13,FALSE)</f>
        <v>.71</v>
      </c>
      <c r="G540" s="55" t="str">
        <f>VLOOKUP(Table_for_new_list_price[[#This Row],[ItemCode]],[1]sheet1!$1:$1048576,12,FALSE)</f>
        <v>45</v>
      </c>
      <c r="H540" s="101">
        <f>VLOOKUP(Table_for_new_list_price[[#This Row],[ItemCode]],[1]sheet1!$1:$1048576,8,FALSE)</f>
        <v>45.18</v>
      </c>
      <c r="I540" s="51">
        <f>VLOOKUP(Table_for_new_list_price[[#This Row],[Product Line]],'EDA SHEET'!$C$10:$D$57,2,FALSE)</f>
        <v>0.34699999999999998</v>
      </c>
      <c r="J540" s="53">
        <f t="shared" si="8"/>
        <v>15.677459999999998</v>
      </c>
      <c r="K540" s="1" t="str">
        <f>VLOOKUP(Table_for_new_list_price[[#This Row],[ItemCode]],[1]sheet1!$1:$1048576,11,FALSE)</f>
        <v>China</v>
      </c>
    </row>
    <row r="541" spans="1:11" x14ac:dyDescent="0.3">
      <c r="A541" t="s">
        <v>836</v>
      </c>
      <c r="B541" t="str">
        <f>VLOOKUP(Table_for_new_list_price[[#This Row],[ItemCode]],[1]sheet1!$1:$1048576,4,FALSE)</f>
        <v>AB PEX F1807 BV C/W DRAIN&amp;FOOT</v>
      </c>
      <c r="C541" t="str">
        <f>VLOOKUP(Table_for_new_list_price[[#This Row],[ItemCode]],[1]sheet1!$1:$1048576,5,FALSE)</f>
        <v>670779721934</v>
      </c>
      <c r="D541" t="str">
        <f>VLOOKUP(Table_for_new_list_price[[#This Row],[ItemCode]],[1]sheet1!$1:$1048576,6,FALSE)</f>
        <v>ABPX</v>
      </c>
      <c r="E541" s="54" t="str">
        <f>VLOOKUP(Table_for_new_list_price[[#This Row],[ItemCode]],[1]sheet1!$1:$1048576,7,FALSE)</f>
        <v>BRASS AB</v>
      </c>
      <c r="F541" s="54" t="str">
        <f>VLOOKUP(Table_for_new_list_price[[#This Row],[ItemCode]],[1]sheet1!$1:$1048576,13,FALSE)</f>
        <v>.37</v>
      </c>
      <c r="G541" s="55" t="str">
        <f>VLOOKUP(Table_for_new_list_price[[#This Row],[ItemCode]],[1]sheet1!$1:$1048576,12,FALSE)</f>
        <v>80</v>
      </c>
      <c r="H541" s="101">
        <f>VLOOKUP(Table_for_new_list_price[[#This Row],[ItemCode]],[1]sheet1!$1:$1048576,8,FALSE)</f>
        <v>19.11</v>
      </c>
      <c r="I541" s="51">
        <f>VLOOKUP(Table_for_new_list_price[[#This Row],[Product Line]],'EDA SHEET'!$C$10:$D$57,2,FALSE)</f>
        <v>0.34699999999999998</v>
      </c>
      <c r="J541" s="53">
        <f t="shared" si="8"/>
        <v>6.6311699999999991</v>
      </c>
      <c r="K541" s="1" t="str">
        <f>VLOOKUP(Table_for_new_list_price[[#This Row],[ItemCode]],[1]sheet1!$1:$1048576,11,FALSE)</f>
        <v>China</v>
      </c>
    </row>
    <row r="542" spans="1:11" x14ac:dyDescent="0.3">
      <c r="A542" t="s">
        <v>837</v>
      </c>
      <c r="B542" t="str">
        <f>VLOOKUP(Table_for_new_list_price[[#This Row],[ItemCode]],[1]sheet1!$1:$1048576,4,FALSE)</f>
        <v>AB PEX F1807 BV C/W DRAIN&amp;FOOT</v>
      </c>
      <c r="C542" t="str">
        <f>VLOOKUP(Table_for_new_list_price[[#This Row],[ItemCode]],[1]sheet1!$1:$1048576,5,FALSE)</f>
        <v>670779721941</v>
      </c>
      <c r="D542" t="str">
        <f>VLOOKUP(Table_for_new_list_price[[#This Row],[ItemCode]],[1]sheet1!$1:$1048576,6,FALSE)</f>
        <v>ABPX</v>
      </c>
      <c r="E542" s="54" t="str">
        <f>VLOOKUP(Table_for_new_list_price[[#This Row],[ItemCode]],[1]sheet1!$1:$1048576,7,FALSE)</f>
        <v>BRASS AB</v>
      </c>
      <c r="F542" s="54" t="str">
        <f>VLOOKUP(Table_for_new_list_price[[#This Row],[ItemCode]],[1]sheet1!$1:$1048576,13,FALSE)</f>
        <v>.50</v>
      </c>
      <c r="G542" s="55" t="str">
        <f>VLOOKUP(Table_for_new_list_price[[#This Row],[ItemCode]],[1]sheet1!$1:$1048576,12,FALSE)</f>
        <v>60</v>
      </c>
      <c r="H542" s="101">
        <f>VLOOKUP(Table_for_new_list_price[[#This Row],[ItemCode]],[1]sheet1!$1:$1048576,8,FALSE)</f>
        <v>30.4</v>
      </c>
      <c r="I542" s="51">
        <f>VLOOKUP(Table_for_new_list_price[[#This Row],[Product Line]],'EDA SHEET'!$C$10:$D$57,2,FALSE)</f>
        <v>0.34699999999999998</v>
      </c>
      <c r="J542" s="53">
        <f t="shared" si="8"/>
        <v>10.548799999999998</v>
      </c>
      <c r="K542" s="1" t="str">
        <f>VLOOKUP(Table_for_new_list_price[[#This Row],[ItemCode]],[1]sheet1!$1:$1048576,11,FALSE)</f>
        <v>China</v>
      </c>
    </row>
    <row r="543" spans="1:11" x14ac:dyDescent="0.3">
      <c r="A543" t="s">
        <v>840</v>
      </c>
      <c r="B543" t="str">
        <f>VLOOKUP(Table_for_new_list_price[[#This Row],[ItemCode]],[1]sheet1!$1:$1048576,4,FALSE)</f>
        <v>AB PEX F1807 BV C/W FOOT</v>
      </c>
      <c r="C543" t="str">
        <f>VLOOKUP(Table_for_new_list_price[[#This Row],[ItemCode]],[1]sheet1!$1:$1048576,5,FALSE)</f>
        <v>670779709819</v>
      </c>
      <c r="D543" t="str">
        <f>VLOOKUP(Table_for_new_list_price[[#This Row],[ItemCode]],[1]sheet1!$1:$1048576,6,FALSE)</f>
        <v>ABPX</v>
      </c>
      <c r="E543" s="54" t="str">
        <f>VLOOKUP(Table_for_new_list_price[[#This Row],[ItemCode]],[1]sheet1!$1:$1048576,7,FALSE)</f>
        <v>BRASS AB</v>
      </c>
      <c r="F543" s="54" t="str">
        <f>VLOOKUP(Table_for_new_list_price[[#This Row],[ItemCode]],[1]sheet1!$1:$1048576,13,FALSE)</f>
        <v>0.6</v>
      </c>
      <c r="G543" s="55" t="str">
        <f>VLOOKUP(Table_for_new_list_price[[#This Row],[ItemCode]],[1]sheet1!$1:$1048576,12,FALSE)</f>
        <v>45</v>
      </c>
      <c r="H543" s="101">
        <f>VLOOKUP(Table_for_new_list_price[[#This Row],[ItemCode]],[1]sheet1!$1:$1048576,8,FALSE)</f>
        <v>51.35</v>
      </c>
      <c r="I543" s="51">
        <f>VLOOKUP(Table_for_new_list_price[[#This Row],[Product Line]],'EDA SHEET'!$C$10:$D$57,2,FALSE)</f>
        <v>0.34699999999999998</v>
      </c>
      <c r="J543" s="53">
        <f t="shared" si="8"/>
        <v>17.818449999999999</v>
      </c>
      <c r="K543" s="1" t="str">
        <f>VLOOKUP(Table_for_new_list_price[[#This Row],[ItemCode]],[1]sheet1!$1:$1048576,11,FALSE)</f>
        <v>China</v>
      </c>
    </row>
    <row r="544" spans="1:11" x14ac:dyDescent="0.3">
      <c r="A544" t="s">
        <v>841</v>
      </c>
      <c r="B544" t="str">
        <f>VLOOKUP(Table_for_new_list_price[[#This Row],[ItemCode]],[1]sheet1!$1:$1048576,4,FALSE)</f>
        <v>AB PEX F1807 BV C/W FOOT</v>
      </c>
      <c r="C544" t="str">
        <f>VLOOKUP(Table_for_new_list_price[[#This Row],[ItemCode]],[1]sheet1!$1:$1048576,5,FALSE)</f>
        <v>670779709796</v>
      </c>
      <c r="D544" t="str">
        <f>VLOOKUP(Table_for_new_list_price[[#This Row],[ItemCode]],[1]sheet1!$1:$1048576,6,FALSE)</f>
        <v>ABPX</v>
      </c>
      <c r="E544" s="54" t="str">
        <f>VLOOKUP(Table_for_new_list_price[[#This Row],[ItemCode]],[1]sheet1!$1:$1048576,7,FALSE)</f>
        <v>BRASS AB</v>
      </c>
      <c r="F544" s="54" t="str">
        <f>VLOOKUP(Table_for_new_list_price[[#This Row],[ItemCode]],[1]sheet1!$1:$1048576,13,FALSE)</f>
        <v>0.32</v>
      </c>
      <c r="G544" s="55" t="str">
        <f>VLOOKUP(Table_for_new_list_price[[#This Row],[ItemCode]],[1]sheet1!$1:$1048576,12,FALSE)</f>
        <v>80</v>
      </c>
      <c r="H544" s="101">
        <f>VLOOKUP(Table_for_new_list_price[[#This Row],[ItemCode]],[1]sheet1!$1:$1048576,8,FALSE)</f>
        <v>21.73</v>
      </c>
      <c r="I544" s="51">
        <f>VLOOKUP(Table_for_new_list_price[[#This Row],[Product Line]],'EDA SHEET'!$C$10:$D$57,2,FALSE)</f>
        <v>0.34699999999999998</v>
      </c>
      <c r="J544" s="53">
        <f t="shared" si="8"/>
        <v>7.5403099999999998</v>
      </c>
      <c r="K544" s="1" t="str">
        <f>VLOOKUP(Table_for_new_list_price[[#This Row],[ItemCode]],[1]sheet1!$1:$1048576,11,FALSE)</f>
        <v>China</v>
      </c>
    </row>
    <row r="545" spans="1:11" x14ac:dyDescent="0.3">
      <c r="A545" t="s">
        <v>842</v>
      </c>
      <c r="B545" t="str">
        <f>VLOOKUP(Table_for_new_list_price[[#This Row],[ItemCode]],[1]sheet1!$1:$1048576,4,FALSE)</f>
        <v>AB PEX F1807 BV C/W FOOT</v>
      </c>
      <c r="C545" t="str">
        <f>VLOOKUP(Table_for_new_list_price[[#This Row],[ItemCode]],[1]sheet1!$1:$1048576,5,FALSE)</f>
        <v>670779709802</v>
      </c>
      <c r="D545" t="str">
        <f>VLOOKUP(Table_for_new_list_price[[#This Row],[ItemCode]],[1]sheet1!$1:$1048576,6,FALSE)</f>
        <v>ABPX</v>
      </c>
      <c r="E545" s="54" t="str">
        <f>VLOOKUP(Table_for_new_list_price[[#This Row],[ItemCode]],[1]sheet1!$1:$1048576,7,FALSE)</f>
        <v>BRASS AB</v>
      </c>
      <c r="F545" s="54" t="str">
        <f>VLOOKUP(Table_for_new_list_price[[#This Row],[ItemCode]],[1]sheet1!$1:$1048576,13,FALSE)</f>
        <v>0.46</v>
      </c>
      <c r="G545" s="55" t="str">
        <f>VLOOKUP(Table_for_new_list_price[[#This Row],[ItemCode]],[1]sheet1!$1:$1048576,12,FALSE)</f>
        <v>60</v>
      </c>
      <c r="H545" s="101">
        <f>VLOOKUP(Table_for_new_list_price[[#This Row],[ItemCode]],[1]sheet1!$1:$1048576,8,FALSE)</f>
        <v>34.549999999999997</v>
      </c>
      <c r="I545" s="51">
        <f>VLOOKUP(Table_for_new_list_price[[#This Row],[Product Line]],'EDA SHEET'!$C$10:$D$57,2,FALSE)</f>
        <v>0.34699999999999998</v>
      </c>
      <c r="J545" s="53">
        <f t="shared" si="8"/>
        <v>11.988849999999998</v>
      </c>
      <c r="K545" s="1" t="str">
        <f>VLOOKUP(Table_for_new_list_price[[#This Row],[ItemCode]],[1]sheet1!$1:$1048576,11,FALSE)</f>
        <v>China</v>
      </c>
    </row>
    <row r="546" spans="1:11" x14ac:dyDescent="0.3">
      <c r="A546" t="s">
        <v>843</v>
      </c>
      <c r="B546" t="str">
        <f>VLOOKUP(Table_for_new_list_price[[#This Row],[ItemCode]],[1]sheet1!$1:$1048576,4,FALSE)</f>
        <v>AB PEX F1807 BV WH C/W FOOT</v>
      </c>
      <c r="C546" t="str">
        <f>VLOOKUP(Table_for_new_list_price[[#This Row],[ItemCode]],[1]sheet1!$1:$1048576,5,FALSE)</f>
        <v>670779725994</v>
      </c>
      <c r="D546" t="str">
        <f>VLOOKUP(Table_for_new_list_price[[#This Row],[ItemCode]],[1]sheet1!$1:$1048576,6,FALSE)</f>
        <v>ABPX</v>
      </c>
      <c r="E546" s="54" t="str">
        <f>VLOOKUP(Table_for_new_list_price[[#This Row],[ItemCode]],[1]sheet1!$1:$1048576,7,FALSE)</f>
        <v>BRASS AB</v>
      </c>
      <c r="F546" s="54" t="str">
        <f>VLOOKUP(Table_for_new_list_price[[#This Row],[ItemCode]],[1]sheet1!$1:$1048576,13,FALSE)</f>
        <v>0.60</v>
      </c>
      <c r="G546" s="55" t="str">
        <f>VLOOKUP(Table_for_new_list_price[[#This Row],[ItemCode]],[1]sheet1!$1:$1048576,12,FALSE)</f>
        <v>45</v>
      </c>
      <c r="H546" s="101">
        <f>VLOOKUP(Table_for_new_list_price[[#This Row],[ItemCode]],[1]sheet1!$1:$1048576,8,FALSE)</f>
        <v>51.35</v>
      </c>
      <c r="I546" s="51">
        <f>VLOOKUP(Table_for_new_list_price[[#This Row],[Product Line]],'EDA SHEET'!$C$10:$D$57,2,FALSE)</f>
        <v>0.34699999999999998</v>
      </c>
      <c r="J546" s="53">
        <f t="shared" si="8"/>
        <v>17.818449999999999</v>
      </c>
      <c r="K546" s="1" t="str">
        <f>VLOOKUP(Table_for_new_list_price[[#This Row],[ItemCode]],[1]sheet1!$1:$1048576,11,FALSE)</f>
        <v>China</v>
      </c>
    </row>
    <row r="547" spans="1:11" x14ac:dyDescent="0.3">
      <c r="A547" t="s">
        <v>844</v>
      </c>
      <c r="B547" t="str">
        <f>VLOOKUP(Table_for_new_list_price[[#This Row],[ItemCode]],[1]sheet1!$1:$1048576,4,FALSE)</f>
        <v>AB PEX F1807 BV WH C/W FOOT</v>
      </c>
      <c r="C547" t="str">
        <f>VLOOKUP(Table_for_new_list_price[[#This Row],[ItemCode]],[1]sheet1!$1:$1048576,5,FALSE)</f>
        <v>670779725970</v>
      </c>
      <c r="D547" t="str">
        <f>VLOOKUP(Table_for_new_list_price[[#This Row],[ItemCode]],[1]sheet1!$1:$1048576,6,FALSE)</f>
        <v>ABPX</v>
      </c>
      <c r="E547" s="54" t="str">
        <f>VLOOKUP(Table_for_new_list_price[[#This Row],[ItemCode]],[1]sheet1!$1:$1048576,7,FALSE)</f>
        <v>BRASS AB</v>
      </c>
      <c r="F547" s="54" t="str">
        <f>VLOOKUP(Table_for_new_list_price[[#This Row],[ItemCode]],[1]sheet1!$1:$1048576,13,FALSE)</f>
        <v>0.32</v>
      </c>
      <c r="G547" s="55" t="str">
        <f>VLOOKUP(Table_for_new_list_price[[#This Row],[ItemCode]],[1]sheet1!$1:$1048576,12,FALSE)</f>
        <v>80</v>
      </c>
      <c r="H547" s="101">
        <f>VLOOKUP(Table_for_new_list_price[[#This Row],[ItemCode]],[1]sheet1!$1:$1048576,8,FALSE)</f>
        <v>21.73</v>
      </c>
      <c r="I547" s="51">
        <f>VLOOKUP(Table_for_new_list_price[[#This Row],[Product Line]],'EDA SHEET'!$C$10:$D$57,2,FALSE)</f>
        <v>0.34699999999999998</v>
      </c>
      <c r="J547" s="53">
        <f t="shared" si="8"/>
        <v>7.5403099999999998</v>
      </c>
      <c r="K547" s="1" t="str">
        <f>VLOOKUP(Table_for_new_list_price[[#This Row],[ItemCode]],[1]sheet1!$1:$1048576,11,FALSE)</f>
        <v>China</v>
      </c>
    </row>
    <row r="548" spans="1:11" x14ac:dyDescent="0.3">
      <c r="A548" t="s">
        <v>845</v>
      </c>
      <c r="B548" t="str">
        <f>VLOOKUP(Table_for_new_list_price[[#This Row],[ItemCode]],[1]sheet1!$1:$1048576,4,FALSE)</f>
        <v>AB PEX F1807 BV WH C/W FOOT</v>
      </c>
      <c r="C548" t="str">
        <f>VLOOKUP(Table_for_new_list_price[[#This Row],[ItemCode]],[1]sheet1!$1:$1048576,5,FALSE)</f>
        <v>670779725987</v>
      </c>
      <c r="D548" t="str">
        <f>VLOOKUP(Table_for_new_list_price[[#This Row],[ItemCode]],[1]sheet1!$1:$1048576,6,FALSE)</f>
        <v>ABPX</v>
      </c>
      <c r="E548" s="54" t="str">
        <f>VLOOKUP(Table_for_new_list_price[[#This Row],[ItemCode]],[1]sheet1!$1:$1048576,7,FALSE)</f>
        <v>BRASS AB</v>
      </c>
      <c r="F548" s="54" t="str">
        <f>VLOOKUP(Table_for_new_list_price[[#This Row],[ItemCode]],[1]sheet1!$1:$1048576,13,FALSE)</f>
        <v>0.46</v>
      </c>
      <c r="G548" s="55" t="str">
        <f>VLOOKUP(Table_for_new_list_price[[#This Row],[ItemCode]],[1]sheet1!$1:$1048576,12,FALSE)</f>
        <v>60</v>
      </c>
      <c r="H548" s="101">
        <f>VLOOKUP(Table_for_new_list_price[[#This Row],[ItemCode]],[1]sheet1!$1:$1048576,8,FALSE)</f>
        <v>34.549999999999997</v>
      </c>
      <c r="I548" s="51">
        <f>VLOOKUP(Table_for_new_list_price[[#This Row],[Product Line]],'EDA SHEET'!$C$10:$D$57,2,FALSE)</f>
        <v>0.34699999999999998</v>
      </c>
      <c r="J548" s="53">
        <f t="shared" si="8"/>
        <v>11.988849999999998</v>
      </c>
      <c r="K548" s="1" t="str">
        <f>VLOOKUP(Table_for_new_list_price[[#This Row],[ItemCode]],[1]sheet1!$1:$1048576,11,FALSE)</f>
        <v>China</v>
      </c>
    </row>
    <row r="549" spans="1:11" x14ac:dyDescent="0.3">
      <c r="A549" t="s">
        <v>846</v>
      </c>
      <c r="B549" t="str">
        <f>VLOOKUP(Table_for_new_list_price[[#This Row],[ItemCode]],[1]sheet1!$1:$1048576,4,FALSE)</f>
        <v>AB PEX F1807 BV C/W WING HNDL</v>
      </c>
      <c r="C549" t="str">
        <f>VLOOKUP(Table_for_new_list_price[[#This Row],[ItemCode]],[1]sheet1!$1:$1048576,5,FALSE)</f>
        <v>670779708416</v>
      </c>
      <c r="D549" t="str">
        <f>VLOOKUP(Table_for_new_list_price[[#This Row],[ItemCode]],[1]sheet1!$1:$1048576,6,FALSE)</f>
        <v>ABPX</v>
      </c>
      <c r="E549" s="54" t="str">
        <f>VLOOKUP(Table_for_new_list_price[[#This Row],[ItemCode]],[1]sheet1!$1:$1048576,7,FALSE)</f>
        <v>BRASS AB</v>
      </c>
      <c r="F549" s="54" t="str">
        <f>VLOOKUP(Table_for_new_list_price[[#This Row],[ItemCode]],[1]sheet1!$1:$1048576,13,FALSE)</f>
        <v>0.48</v>
      </c>
      <c r="G549" s="55" t="str">
        <f>VLOOKUP(Table_for_new_list_price[[#This Row],[ItemCode]],[1]sheet1!$1:$1048576,12,FALSE)</f>
        <v>45</v>
      </c>
      <c r="H549" s="101">
        <f>VLOOKUP(Table_for_new_list_price[[#This Row],[ItemCode]],[1]sheet1!$1:$1048576,8,FALSE)</f>
        <v>44.68</v>
      </c>
      <c r="I549" s="51">
        <f>VLOOKUP(Table_for_new_list_price[[#This Row],[Product Line]],'EDA SHEET'!$C$10:$D$57,2,FALSE)</f>
        <v>0.34699999999999998</v>
      </c>
      <c r="J549" s="53">
        <f t="shared" si="8"/>
        <v>15.503959999999999</v>
      </c>
      <c r="K549" s="1" t="str">
        <f>VLOOKUP(Table_for_new_list_price[[#This Row],[ItemCode]],[1]sheet1!$1:$1048576,11,FALSE)</f>
        <v>China</v>
      </c>
    </row>
    <row r="550" spans="1:11" x14ac:dyDescent="0.3">
      <c r="A550" t="s">
        <v>847</v>
      </c>
      <c r="B550" t="str">
        <f>VLOOKUP(Table_for_new_list_price[[#This Row],[ItemCode]],[1]sheet1!$1:$1048576,4,FALSE)</f>
        <v>AB PEX F1807 BV C/W WING HNDL</v>
      </c>
      <c r="C550" t="str">
        <f>VLOOKUP(Table_for_new_list_price[[#This Row],[ItemCode]],[1]sheet1!$1:$1048576,5,FALSE)</f>
        <v>670779708393</v>
      </c>
      <c r="D550" t="str">
        <f>VLOOKUP(Table_for_new_list_price[[#This Row],[ItemCode]],[1]sheet1!$1:$1048576,6,FALSE)</f>
        <v>ABPX</v>
      </c>
      <c r="E550" s="54" t="str">
        <f>VLOOKUP(Table_for_new_list_price[[#This Row],[ItemCode]],[1]sheet1!$1:$1048576,7,FALSE)</f>
        <v>BRASS AB</v>
      </c>
      <c r="F550" s="54" t="str">
        <f>VLOOKUP(Table_for_new_list_price[[#This Row],[ItemCode]],[1]sheet1!$1:$1048576,13,FALSE)</f>
        <v>0.22</v>
      </c>
      <c r="G550" s="55" t="str">
        <f>VLOOKUP(Table_for_new_list_price[[#This Row],[ItemCode]],[1]sheet1!$1:$1048576,12,FALSE)</f>
        <v>80</v>
      </c>
      <c r="H550" s="101">
        <f>VLOOKUP(Table_for_new_list_price[[#This Row],[ItemCode]],[1]sheet1!$1:$1048576,8,FALSE)</f>
        <v>18.89</v>
      </c>
      <c r="I550" s="51">
        <f>VLOOKUP(Table_for_new_list_price[[#This Row],[Product Line]],'EDA SHEET'!$C$10:$D$57,2,FALSE)</f>
        <v>0.34699999999999998</v>
      </c>
      <c r="J550" s="53">
        <f t="shared" si="8"/>
        <v>6.5548299999999999</v>
      </c>
      <c r="K550" s="1" t="str">
        <f>VLOOKUP(Table_for_new_list_price[[#This Row],[ItemCode]],[1]sheet1!$1:$1048576,11,FALSE)</f>
        <v>China</v>
      </c>
    </row>
    <row r="551" spans="1:11" x14ac:dyDescent="0.3">
      <c r="A551" t="s">
        <v>848</v>
      </c>
      <c r="B551" t="str">
        <f>VLOOKUP(Table_for_new_list_price[[#This Row],[ItemCode]],[1]sheet1!$1:$1048576,4,FALSE)</f>
        <v>AB PEX F1807 BV C/W WING HNDL</v>
      </c>
      <c r="C551" t="str">
        <f>VLOOKUP(Table_for_new_list_price[[#This Row],[ItemCode]],[1]sheet1!$1:$1048576,5,FALSE)</f>
        <v>670779708409</v>
      </c>
      <c r="D551" t="str">
        <f>VLOOKUP(Table_for_new_list_price[[#This Row],[ItemCode]],[1]sheet1!$1:$1048576,6,FALSE)</f>
        <v>ABPX</v>
      </c>
      <c r="E551" s="54" t="str">
        <f>VLOOKUP(Table_for_new_list_price[[#This Row],[ItemCode]],[1]sheet1!$1:$1048576,7,FALSE)</f>
        <v>BRASS AB</v>
      </c>
      <c r="F551" s="54" t="str">
        <f>VLOOKUP(Table_for_new_list_price[[#This Row],[ItemCode]],[1]sheet1!$1:$1048576,13,FALSE)</f>
        <v>0.34</v>
      </c>
      <c r="G551" s="55" t="str">
        <f>VLOOKUP(Table_for_new_list_price[[#This Row],[ItemCode]],[1]sheet1!$1:$1048576,12,FALSE)</f>
        <v>60</v>
      </c>
      <c r="H551" s="101">
        <f>VLOOKUP(Table_for_new_list_price[[#This Row],[ItemCode]],[1]sheet1!$1:$1048576,8,FALSE)</f>
        <v>30.05</v>
      </c>
      <c r="I551" s="51">
        <f>VLOOKUP(Table_for_new_list_price[[#This Row],[Product Line]],'EDA SHEET'!$C$10:$D$57,2,FALSE)</f>
        <v>0.34699999999999998</v>
      </c>
      <c r="J551" s="53">
        <f t="shared" si="8"/>
        <v>10.427349999999999</v>
      </c>
      <c r="K551" s="1" t="str">
        <f>VLOOKUP(Table_for_new_list_price[[#This Row],[ItemCode]],[1]sheet1!$1:$1048576,11,FALSE)</f>
        <v>China</v>
      </c>
    </row>
    <row r="552" spans="1:11" x14ac:dyDescent="0.3">
      <c r="A552" t="s">
        <v>3950</v>
      </c>
      <c r="B552" t="str">
        <f>VLOOKUP(Table_for_new_list_price[[#This Row],[ItemCode]],[1]sheet1!$1:$1048576,4,FALSE)</f>
        <v>AB HOSEBIB QTR TRN F1807xHOSE</v>
      </c>
      <c r="C552" t="str">
        <f>VLOOKUP(Table_for_new_list_price[[#This Row],[ItemCode]],[1]sheet1!$1:$1048576,5,FALSE)</f>
        <v>670779712031</v>
      </c>
      <c r="D552" t="str">
        <f>VLOOKUP(Table_for_new_list_price[[#This Row],[ItemCode]],[1]sheet1!$1:$1048576,6,FALSE)</f>
        <v>ABPX</v>
      </c>
      <c r="E552" s="54" t="str">
        <f>VLOOKUP(Table_for_new_list_price[[#This Row],[ItemCode]],[1]sheet1!$1:$1048576,7,FALSE)</f>
        <v>BRASS AB</v>
      </c>
      <c r="F552" s="54" t="str">
        <f>VLOOKUP(Table_for_new_list_price[[#This Row],[ItemCode]],[1]sheet1!$1:$1048576,13,FALSE)</f>
        <v>0.46</v>
      </c>
      <c r="G552" s="55" t="str">
        <f>VLOOKUP(Table_for_new_list_price[[#This Row],[ItemCode]],[1]sheet1!$1:$1048576,12,FALSE)</f>
        <v>80</v>
      </c>
      <c r="H552" s="101">
        <f>VLOOKUP(Table_for_new_list_price[[#This Row],[ItemCode]],[1]sheet1!$1:$1048576,8,FALSE)</f>
        <v>30.71</v>
      </c>
      <c r="I552" s="51">
        <f>VLOOKUP(Table_for_new_list_price[[#This Row],[Product Line]],'EDA SHEET'!$C$10:$D$57,2,FALSE)</f>
        <v>0.34699999999999998</v>
      </c>
      <c r="J552" s="53">
        <f t="shared" si="8"/>
        <v>10.656369999999999</v>
      </c>
      <c r="K552" s="1" t="str">
        <f>VLOOKUP(Table_for_new_list_price[[#This Row],[ItemCode]],[1]sheet1!$1:$1048576,11,FALSE)</f>
        <v>China</v>
      </c>
    </row>
    <row r="553" spans="1:11" x14ac:dyDescent="0.3">
      <c r="A553" t="s">
        <v>3951</v>
      </c>
      <c r="B553" t="str">
        <f>VLOOKUP(Table_for_new_list_price[[#This Row],[ItemCode]],[1]sheet1!$1:$1048576,4,FALSE)</f>
        <v>AB HOSEBIB QTR TRN F1807xHOSE</v>
      </c>
      <c r="C553" t="str">
        <f>VLOOKUP(Table_for_new_list_price[[#This Row],[ItemCode]],[1]sheet1!$1:$1048576,5,FALSE)</f>
        <v>670779712048</v>
      </c>
      <c r="D553" t="str">
        <f>VLOOKUP(Table_for_new_list_price[[#This Row],[ItemCode]],[1]sheet1!$1:$1048576,6,FALSE)</f>
        <v>ABPX</v>
      </c>
      <c r="E553" s="54" t="str">
        <f>VLOOKUP(Table_for_new_list_price[[#This Row],[ItemCode]],[1]sheet1!$1:$1048576,7,FALSE)</f>
        <v>BRASS AB</v>
      </c>
      <c r="F553" s="54" t="str">
        <f>VLOOKUP(Table_for_new_list_price[[#This Row],[ItemCode]],[1]sheet1!$1:$1048576,13,FALSE)</f>
        <v>0.54</v>
      </c>
      <c r="G553" s="55" t="str">
        <f>VLOOKUP(Table_for_new_list_price[[#This Row],[ItemCode]],[1]sheet1!$1:$1048576,12,FALSE)</f>
        <v>60</v>
      </c>
      <c r="H553" s="101">
        <f>VLOOKUP(Table_for_new_list_price[[#This Row],[ItemCode]],[1]sheet1!$1:$1048576,8,FALSE)</f>
        <v>42.42</v>
      </c>
      <c r="I553" s="51">
        <f>VLOOKUP(Table_for_new_list_price[[#This Row],[Product Line]],'EDA SHEET'!$C$10:$D$57,2,FALSE)</f>
        <v>0.34699999999999998</v>
      </c>
      <c r="J553" s="53">
        <f t="shared" ref="J553:J610" si="9">H553*I553</f>
        <v>14.71974</v>
      </c>
      <c r="K553" s="1" t="str">
        <f>VLOOKUP(Table_for_new_list_price[[#This Row],[ItemCode]],[1]sheet1!$1:$1048576,11,FALSE)</f>
        <v>China</v>
      </c>
    </row>
    <row r="554" spans="1:11" x14ac:dyDescent="0.3">
      <c r="A554" t="s">
        <v>3952</v>
      </c>
      <c r="B554" t="str">
        <f>VLOOKUP(Table_for_new_list_price[[#This Row],[ItemCode]],[1]sheet1!$1:$1048576,4,FALSE)</f>
        <v>AB HOSEBIB QTRN F1807xHOSE FLG</v>
      </c>
      <c r="C554" t="str">
        <f>VLOOKUP(Table_for_new_list_price[[#This Row],[ItemCode]],[1]sheet1!$1:$1048576,5,FALSE)</f>
        <v>670779727363</v>
      </c>
      <c r="D554" t="str">
        <f>VLOOKUP(Table_for_new_list_price[[#This Row],[ItemCode]],[1]sheet1!$1:$1048576,6,FALSE)</f>
        <v>ABPX</v>
      </c>
      <c r="E554" s="54" t="str">
        <f>VLOOKUP(Table_for_new_list_price[[#This Row],[ItemCode]],[1]sheet1!$1:$1048576,7,FALSE)</f>
        <v>BRASS AB</v>
      </c>
      <c r="F554" s="54" t="str">
        <f>VLOOKUP(Table_for_new_list_price[[#This Row],[ItemCode]],[1]sheet1!$1:$1048576,13,FALSE)</f>
        <v>0.53</v>
      </c>
      <c r="G554" s="55" t="str">
        <f>VLOOKUP(Table_for_new_list_price[[#This Row],[ItemCode]],[1]sheet1!$1:$1048576,12,FALSE)</f>
        <v>80</v>
      </c>
      <c r="H554" s="101">
        <f>VLOOKUP(Table_for_new_list_price[[#This Row],[ItemCode]],[1]sheet1!$1:$1048576,8,FALSE)</f>
        <v>38.56</v>
      </c>
      <c r="I554" s="51">
        <f>VLOOKUP(Table_for_new_list_price[[#This Row],[Product Line]],'EDA SHEET'!$C$10:$D$57,2,FALSE)</f>
        <v>0.34699999999999998</v>
      </c>
      <c r="J554" s="53">
        <f t="shared" si="9"/>
        <v>13.380319999999999</v>
      </c>
      <c r="K554" s="1" t="str">
        <f>VLOOKUP(Table_for_new_list_price[[#This Row],[ItemCode]],[1]sheet1!$1:$1048576,11,FALSE)</f>
        <v>China</v>
      </c>
    </row>
    <row r="555" spans="1:11" x14ac:dyDescent="0.3">
      <c r="A555" t="s">
        <v>3953</v>
      </c>
      <c r="B555" t="str">
        <f>VLOOKUP(Table_for_new_list_price[[#This Row],[ItemCode]],[1]sheet1!$1:$1048576,4,FALSE)</f>
        <v>AB HOSEBIB QTRN F1807xHOSE FLG</v>
      </c>
      <c r="C555" t="str">
        <f>VLOOKUP(Table_for_new_list_price[[#This Row],[ItemCode]],[1]sheet1!$1:$1048576,5,FALSE)</f>
        <v>670779727370</v>
      </c>
      <c r="D555" t="str">
        <f>VLOOKUP(Table_for_new_list_price[[#This Row],[ItemCode]],[1]sheet1!$1:$1048576,6,FALSE)</f>
        <v>ABPX</v>
      </c>
      <c r="E555" s="54" t="str">
        <f>VLOOKUP(Table_for_new_list_price[[#This Row],[ItemCode]],[1]sheet1!$1:$1048576,7,FALSE)</f>
        <v>BRASS AB</v>
      </c>
      <c r="F555" s="54" t="str">
        <f>VLOOKUP(Table_for_new_list_price[[#This Row],[ItemCode]],[1]sheet1!$1:$1048576,13,FALSE)</f>
        <v>0.54</v>
      </c>
      <c r="G555" s="55" t="str">
        <f>VLOOKUP(Table_for_new_list_price[[#This Row],[ItemCode]],[1]sheet1!$1:$1048576,12,FALSE)</f>
        <v>60</v>
      </c>
      <c r="H555" s="101">
        <f>VLOOKUP(Table_for_new_list_price[[#This Row],[ItemCode]],[1]sheet1!$1:$1048576,8,FALSE)</f>
        <v>39.71</v>
      </c>
      <c r="I555" s="51">
        <f>VLOOKUP(Table_for_new_list_price[[#This Row],[Product Line]],'EDA SHEET'!$C$10:$D$57,2,FALSE)</f>
        <v>0.34699999999999998</v>
      </c>
      <c r="J555" s="53">
        <f t="shared" si="9"/>
        <v>13.77937</v>
      </c>
      <c r="K555" s="1" t="str">
        <f>VLOOKUP(Table_for_new_list_price[[#This Row],[ItemCode]],[1]sheet1!$1:$1048576,11,FALSE)</f>
        <v>China</v>
      </c>
    </row>
    <row r="556" spans="1:11" x14ac:dyDescent="0.3">
      <c r="A556" t="s">
        <v>3970</v>
      </c>
      <c r="B556" t="str">
        <f>VLOOKUP(Table_for_new_list_price[[#This Row],[ItemCode]],[1]sheet1!$1:$1048576,4,FALSE)</f>
        <v>AB BOILRDRN QTR TRN F1807xHOSE</v>
      </c>
      <c r="C556" t="str">
        <f>VLOOKUP(Table_for_new_list_price[[#This Row],[ItemCode]],[1]sheet1!$1:$1048576,5,FALSE)</f>
        <v>670779712055</v>
      </c>
      <c r="D556" t="str">
        <f>VLOOKUP(Table_for_new_list_price[[#This Row],[ItemCode]],[1]sheet1!$1:$1048576,6,FALSE)</f>
        <v>ABPX</v>
      </c>
      <c r="E556" s="54" t="str">
        <f>VLOOKUP(Table_for_new_list_price[[#This Row],[ItemCode]],[1]sheet1!$1:$1048576,7,FALSE)</f>
        <v>BRASS AB</v>
      </c>
      <c r="F556" s="54">
        <f>VLOOKUP(Table_for_new_list_price[[#This Row],[ItemCode]],[1]sheet1!$1:$1048576,13,FALSE)</f>
        <v>0</v>
      </c>
      <c r="G556" s="55" t="str">
        <f>VLOOKUP(Table_for_new_list_price[[#This Row],[ItemCode]],[1]sheet1!$1:$1048576,12,FALSE)</f>
        <v>80</v>
      </c>
      <c r="H556" s="101">
        <f>VLOOKUP(Table_for_new_list_price[[#This Row],[ItemCode]],[1]sheet1!$1:$1048576,8,FALSE)</f>
        <v>22.74</v>
      </c>
      <c r="I556" s="51">
        <f>VLOOKUP(Table_for_new_list_price[[#This Row],[Product Line]],'EDA SHEET'!$C$10:$D$57,2,FALSE)</f>
        <v>0.34699999999999998</v>
      </c>
      <c r="J556" s="53">
        <f t="shared" si="9"/>
        <v>7.8907799999999986</v>
      </c>
      <c r="K556" s="1" t="str">
        <f>VLOOKUP(Table_for_new_list_price[[#This Row],[ItemCode]],[1]sheet1!$1:$1048576,11,FALSE)</f>
        <v>China</v>
      </c>
    </row>
    <row r="557" spans="1:11" x14ac:dyDescent="0.3">
      <c r="A557" t="s">
        <v>3971</v>
      </c>
      <c r="B557" t="str">
        <f>VLOOKUP(Table_for_new_list_price[[#This Row],[ItemCode]],[1]sheet1!$1:$1048576,4,FALSE)</f>
        <v>AB BOILRDRN QTR TRN F1807xHOSE</v>
      </c>
      <c r="C557" t="str">
        <f>VLOOKUP(Table_for_new_list_price[[#This Row],[ItemCode]],[1]sheet1!$1:$1048576,5,FALSE)</f>
        <v>670779712062</v>
      </c>
      <c r="D557" t="str">
        <f>VLOOKUP(Table_for_new_list_price[[#This Row],[ItemCode]],[1]sheet1!$1:$1048576,6,FALSE)</f>
        <v>ABPX</v>
      </c>
      <c r="E557" s="54" t="str">
        <f>VLOOKUP(Table_for_new_list_price[[#This Row],[ItemCode]],[1]sheet1!$1:$1048576,7,FALSE)</f>
        <v>BRASS AB</v>
      </c>
      <c r="F557" s="54" t="str">
        <f>VLOOKUP(Table_for_new_list_price[[#This Row],[ItemCode]],[1]sheet1!$1:$1048576,13,FALSE)</f>
        <v>0.46</v>
      </c>
      <c r="G557" s="55" t="str">
        <f>VLOOKUP(Table_for_new_list_price[[#This Row],[ItemCode]],[1]sheet1!$1:$1048576,12,FALSE)</f>
        <v>48</v>
      </c>
      <c r="H557" s="101">
        <f>VLOOKUP(Table_for_new_list_price[[#This Row],[ItemCode]],[1]sheet1!$1:$1048576,8,FALSE)</f>
        <v>24.45</v>
      </c>
      <c r="I557" s="51">
        <f>VLOOKUP(Table_for_new_list_price[[#This Row],[Product Line]],'EDA SHEET'!$C$10:$D$57,2,FALSE)</f>
        <v>0.34699999999999998</v>
      </c>
      <c r="J557" s="53">
        <f t="shared" si="9"/>
        <v>8.4841499999999996</v>
      </c>
      <c r="K557" s="1" t="str">
        <f>VLOOKUP(Table_for_new_list_price[[#This Row],[ItemCode]],[1]sheet1!$1:$1048576,11,FALSE)</f>
        <v>China</v>
      </c>
    </row>
    <row r="558" spans="1:11" x14ac:dyDescent="0.3">
      <c r="A558" t="s">
        <v>3972</v>
      </c>
      <c r="B558" t="str">
        <f>VLOOKUP(Table_for_new_list_price[[#This Row],[ItemCode]],[1]sheet1!$1:$1048576,4,FALSE)</f>
        <v>AB BOILDRN QTRN F1807xHOSE FLG</v>
      </c>
      <c r="C558" t="str">
        <f>VLOOKUP(Table_for_new_list_price[[#This Row],[ItemCode]],[1]sheet1!$1:$1048576,5,FALSE)</f>
        <v>670779727387</v>
      </c>
      <c r="D558" t="str">
        <f>VLOOKUP(Table_for_new_list_price[[#This Row],[ItemCode]],[1]sheet1!$1:$1048576,6,FALSE)</f>
        <v>ABPX</v>
      </c>
      <c r="E558" s="54" t="str">
        <f>VLOOKUP(Table_for_new_list_price[[#This Row],[ItemCode]],[1]sheet1!$1:$1048576,7,FALSE)</f>
        <v>BRASS AB</v>
      </c>
      <c r="F558" s="54">
        <f>VLOOKUP(Table_for_new_list_price[[#This Row],[ItemCode]],[1]sheet1!$1:$1048576,13,FALSE)</f>
        <v>0</v>
      </c>
      <c r="G558" s="55">
        <f>VLOOKUP(Table_for_new_list_price[[#This Row],[ItemCode]],[1]sheet1!$1:$1048576,12,FALSE)</f>
        <v>0</v>
      </c>
      <c r="H558" s="101">
        <f>VLOOKUP(Table_for_new_list_price[[#This Row],[ItemCode]],[1]sheet1!$1:$1048576,8,FALSE)</f>
        <v>30.82</v>
      </c>
      <c r="I558" s="51">
        <f>VLOOKUP(Table_for_new_list_price[[#This Row],[Product Line]],'EDA SHEET'!$C$10:$D$57,2,FALSE)</f>
        <v>0.34699999999999998</v>
      </c>
      <c r="J558" s="53">
        <f t="shared" si="9"/>
        <v>10.69454</v>
      </c>
      <c r="K558" s="1" t="str">
        <f>VLOOKUP(Table_for_new_list_price[[#This Row],[ItemCode]],[1]sheet1!$1:$1048576,11,FALSE)</f>
        <v>China</v>
      </c>
    </row>
    <row r="559" spans="1:11" x14ac:dyDescent="0.3">
      <c r="A559" t="s">
        <v>3973</v>
      </c>
      <c r="B559" t="str">
        <f>VLOOKUP(Table_for_new_list_price[[#This Row],[ItemCode]],[1]sheet1!$1:$1048576,4,FALSE)</f>
        <v>AB BOILDRN QTRN F1807xHOSE FLG</v>
      </c>
      <c r="C559" t="str">
        <f>VLOOKUP(Table_for_new_list_price[[#This Row],[ItemCode]],[1]sheet1!$1:$1048576,5,FALSE)</f>
        <v>670779727394</v>
      </c>
      <c r="D559" t="str">
        <f>VLOOKUP(Table_for_new_list_price[[#This Row],[ItemCode]],[1]sheet1!$1:$1048576,6,FALSE)</f>
        <v>ABPX</v>
      </c>
      <c r="E559" s="54" t="str">
        <f>VLOOKUP(Table_for_new_list_price[[#This Row],[ItemCode]],[1]sheet1!$1:$1048576,7,FALSE)</f>
        <v>BRASS AB</v>
      </c>
      <c r="F559" s="54">
        <f>VLOOKUP(Table_for_new_list_price[[#This Row],[ItemCode]],[1]sheet1!$1:$1048576,13,FALSE)</f>
        <v>0</v>
      </c>
      <c r="G559" s="55">
        <f>VLOOKUP(Table_for_new_list_price[[#This Row],[ItemCode]],[1]sheet1!$1:$1048576,12,FALSE)</f>
        <v>0</v>
      </c>
      <c r="H559" s="101">
        <f>VLOOKUP(Table_for_new_list_price[[#This Row],[ItemCode]],[1]sheet1!$1:$1048576,8,FALSE)</f>
        <v>32.799999999999997</v>
      </c>
      <c r="I559" s="51">
        <f>VLOOKUP(Table_for_new_list_price[[#This Row],[Product Line]],'EDA SHEET'!$C$10:$D$57,2,FALSE)</f>
        <v>0.34699999999999998</v>
      </c>
      <c r="J559" s="53">
        <f t="shared" si="9"/>
        <v>11.381599999999999</v>
      </c>
      <c r="K559" s="1" t="str">
        <f>VLOOKUP(Table_for_new_list_price[[#This Row],[ItemCode]],[1]sheet1!$1:$1048576,11,FALSE)</f>
        <v>China</v>
      </c>
    </row>
    <row r="560" spans="1:11" hidden="1" x14ac:dyDescent="0.3">
      <c r="A560" t="s">
        <v>1253</v>
      </c>
      <c r="B560" t="str">
        <f>VLOOKUP(Table_for_new_list_price[[#This Row],[ItemCode]],[1]sheet1!$1:$1048576,4,FALSE)</f>
        <v>LF BV FNPT C/W RELIEF 80PSI</v>
      </c>
      <c r="C560" t="str">
        <f>VLOOKUP(Table_for_new_list_price[[#This Row],[ItemCode]],[1]sheet1!$1:$1048576,5,FALSE)</f>
        <v>670779728407</v>
      </c>
      <c r="D560" t="str">
        <f>VLOOKUP(Table_for_new_list_price[[#This Row],[ItemCode]],[1]sheet1!$1:$1048576,6,FALSE)</f>
        <v>ABRP</v>
      </c>
      <c r="E560" s="54" t="str">
        <f>VLOOKUP(Table_for_new_list_price[[#This Row],[ItemCode]],[1]sheet1!$1:$1048576,7,FALSE)</f>
        <v>BRASS AB</v>
      </c>
      <c r="F560" s="54" t="str">
        <f>VLOOKUP(Table_for_new_list_price[[#This Row],[ItemCode]],[1]sheet1!$1:$1048576,13,FALSE)</f>
        <v>0.893</v>
      </c>
      <c r="G560" s="55" t="str">
        <f>VLOOKUP(Table_for_new_list_price[[#This Row],[ItemCode]],[1]sheet1!$1:$1048576,12,FALSE)</f>
        <v>30</v>
      </c>
      <c r="H560" s="101">
        <f>VLOOKUP(Table_for_new_list_price[[#This Row],[ItemCode]],[1]sheet1!$1:$1048576,8,FALSE)</f>
        <v>99.89</v>
      </c>
      <c r="I560" s="51">
        <f>VLOOKUP(Table_for_new_list_price[[#This Row],[Product Line]],'EDA SHEET'!$C$10:$D$57,2,FALSE)</f>
        <v>0.313</v>
      </c>
      <c r="J560" s="53">
        <f t="shared" si="9"/>
        <v>31.26557</v>
      </c>
      <c r="K560" s="1" t="str">
        <f>VLOOKUP(Table_for_new_list_price[[#This Row],[ItemCode]],[1]sheet1!$1:$1048576,11,FALSE)</f>
        <v>Italy</v>
      </c>
    </row>
    <row r="561" spans="1:11" hidden="1" x14ac:dyDescent="0.3">
      <c r="A561" t="s">
        <v>1255</v>
      </c>
      <c r="B561" t="str">
        <f>VLOOKUP(Table_for_new_list_price[[#This Row],[ItemCode]],[1]sheet1!$1:$1048576,4,FALSE)</f>
        <v>LF BV FNPT C/W RELIEF 100PSI</v>
      </c>
      <c r="C561" t="str">
        <f>VLOOKUP(Table_for_new_list_price[[#This Row],[ItemCode]],[1]sheet1!$1:$1048576,5,FALSE)</f>
        <v>670779727769</v>
      </c>
      <c r="D561" t="str">
        <f>VLOOKUP(Table_for_new_list_price[[#This Row],[ItemCode]],[1]sheet1!$1:$1048576,6,FALSE)</f>
        <v>ABRP</v>
      </c>
      <c r="E561" s="54" t="str">
        <f>VLOOKUP(Table_for_new_list_price[[#This Row],[ItemCode]],[1]sheet1!$1:$1048576,7,FALSE)</f>
        <v>BRASS AB</v>
      </c>
      <c r="F561" s="54" t="str">
        <f>VLOOKUP(Table_for_new_list_price[[#This Row],[ItemCode]],[1]sheet1!$1:$1048576,13,FALSE)</f>
        <v>0.893</v>
      </c>
      <c r="G561" s="55" t="str">
        <f>VLOOKUP(Table_for_new_list_price[[#This Row],[ItemCode]],[1]sheet1!$1:$1048576,12,FALSE)</f>
        <v>30</v>
      </c>
      <c r="H561" s="101">
        <f>VLOOKUP(Table_for_new_list_price[[#This Row],[ItemCode]],[1]sheet1!$1:$1048576,8,FALSE)</f>
        <v>99.89</v>
      </c>
      <c r="I561" s="51">
        <f>VLOOKUP(Table_for_new_list_price[[#This Row],[Product Line]],'EDA SHEET'!$C$10:$D$57,2,FALSE)</f>
        <v>0.313</v>
      </c>
      <c r="J561" s="53">
        <f t="shared" si="9"/>
        <v>31.26557</v>
      </c>
      <c r="K561" s="1" t="str">
        <f>VLOOKUP(Table_for_new_list_price[[#This Row],[ItemCode]],[1]sheet1!$1:$1048576,11,FALSE)</f>
        <v>Italy</v>
      </c>
    </row>
    <row r="562" spans="1:11" hidden="1" x14ac:dyDescent="0.3">
      <c r="A562" t="s">
        <v>1256</v>
      </c>
      <c r="B562" t="str">
        <f>VLOOKUP(Table_for_new_list_price[[#This Row],[ItemCode]],[1]sheet1!$1:$1048576,4,FALSE)</f>
        <v>LF BV FNPT C/W RELIEF 125PSI</v>
      </c>
      <c r="C562" t="str">
        <f>VLOOKUP(Table_for_new_list_price[[#This Row],[ItemCode]],[1]sheet1!$1:$1048576,5,FALSE)</f>
        <v>670779728414</v>
      </c>
      <c r="D562" t="str">
        <f>VLOOKUP(Table_for_new_list_price[[#This Row],[ItemCode]],[1]sheet1!$1:$1048576,6,FALSE)</f>
        <v>ABRP</v>
      </c>
      <c r="E562" s="54" t="str">
        <f>VLOOKUP(Table_for_new_list_price[[#This Row],[ItemCode]],[1]sheet1!$1:$1048576,7,FALSE)</f>
        <v>BRASS AB</v>
      </c>
      <c r="F562" s="54" t="str">
        <f>VLOOKUP(Table_for_new_list_price[[#This Row],[ItemCode]],[1]sheet1!$1:$1048576,13,FALSE)</f>
        <v>0.897</v>
      </c>
      <c r="G562" s="55" t="str">
        <f>VLOOKUP(Table_for_new_list_price[[#This Row],[ItemCode]],[1]sheet1!$1:$1048576,12,FALSE)</f>
        <v>30</v>
      </c>
      <c r="H562" s="101">
        <f>VLOOKUP(Table_for_new_list_price[[#This Row],[ItemCode]],[1]sheet1!$1:$1048576,8,FALSE)</f>
        <v>99.89</v>
      </c>
      <c r="I562" s="51">
        <f>VLOOKUP(Table_for_new_list_price[[#This Row],[Product Line]],'EDA SHEET'!$C$10:$D$57,2,FALSE)</f>
        <v>0.313</v>
      </c>
      <c r="J562" s="53">
        <f t="shared" si="9"/>
        <v>31.26557</v>
      </c>
      <c r="K562" s="1" t="str">
        <f>VLOOKUP(Table_for_new_list_price[[#This Row],[ItemCode]],[1]sheet1!$1:$1048576,11,FALSE)</f>
        <v>Italy</v>
      </c>
    </row>
    <row r="563" spans="1:11" hidden="1" x14ac:dyDescent="0.3">
      <c r="A563" t="s">
        <v>1368</v>
      </c>
      <c r="B563" t="str">
        <f>VLOOKUP(Table_for_new_list_price[[#This Row],[ItemCode]],[1]sheet1!$1:$1048576,4,FALSE)</f>
        <v>LOW LEAD BALL IPS</v>
      </c>
      <c r="C563" t="str">
        <f>VLOOKUP(Table_for_new_list_price[[#This Row],[ItemCode]],[1]sheet1!$1:$1048576,5,FALSE)</f>
        <v>670779450063</v>
      </c>
      <c r="D563" t="str">
        <f>VLOOKUP(Table_for_new_list_price[[#This Row],[ItemCode]],[1]sheet1!$1:$1048576,6,FALSE)</f>
        <v>ABRP</v>
      </c>
      <c r="E563" s="54" t="str">
        <f>VLOOKUP(Table_for_new_list_price[[#This Row],[ItemCode]],[1]sheet1!$1:$1048576,7,FALSE)</f>
        <v>BRASS AB</v>
      </c>
      <c r="F563" s="54" t="str">
        <f>VLOOKUP(Table_for_new_list_price[[#This Row],[ItemCode]],[1]sheet1!$1:$1048576,13,FALSE)</f>
        <v>1.16</v>
      </c>
      <c r="G563" s="55" t="str">
        <f>VLOOKUP(Table_for_new_list_price[[#This Row],[ItemCode]],[1]sheet1!$1:$1048576,12,FALSE)</f>
        <v>45</v>
      </c>
      <c r="H563" s="101">
        <f>VLOOKUP(Table_for_new_list_price[[#This Row],[ItemCode]],[1]sheet1!$1:$1048576,8,FALSE)</f>
        <v>56.27</v>
      </c>
      <c r="I563" s="51">
        <f>VLOOKUP(Table_for_new_list_price[[#This Row],[Product Line]],'EDA SHEET'!$C$10:$D$57,2,FALSE)</f>
        <v>0.313</v>
      </c>
      <c r="J563" s="53">
        <f t="shared" si="9"/>
        <v>17.61251</v>
      </c>
      <c r="K563" s="1" t="str">
        <f>VLOOKUP(Table_for_new_list_price[[#This Row],[ItemCode]],[1]sheet1!$1:$1048576,11,FALSE)</f>
        <v>Italy</v>
      </c>
    </row>
    <row r="564" spans="1:11" hidden="1" x14ac:dyDescent="0.3">
      <c r="A564" t="s">
        <v>1369</v>
      </c>
      <c r="B564" t="str">
        <f>VLOOKUP(Table_for_new_list_price[[#This Row],[ItemCode]],[1]sheet1!$1:$1048576,4,FALSE)</f>
        <v>LOW LEAD BALL IPS</v>
      </c>
      <c r="C564" t="str">
        <f>VLOOKUP(Table_for_new_list_price[[#This Row],[ItemCode]],[1]sheet1!$1:$1048576,5,FALSE)</f>
        <v>670779450087</v>
      </c>
      <c r="D564" t="str">
        <f>VLOOKUP(Table_for_new_list_price[[#This Row],[ItemCode]],[1]sheet1!$1:$1048576,6,FALSE)</f>
        <v>ABRP</v>
      </c>
      <c r="E564" s="54" t="str">
        <f>VLOOKUP(Table_for_new_list_price[[#This Row],[ItemCode]],[1]sheet1!$1:$1048576,7,FALSE)</f>
        <v>BRASS AB</v>
      </c>
      <c r="F564" s="54" t="str">
        <f>VLOOKUP(Table_for_new_list_price[[#This Row],[ItemCode]],[1]sheet1!$1:$1048576,13,FALSE)</f>
        <v>2.64</v>
      </c>
      <c r="G564" s="55" t="str">
        <f>VLOOKUP(Table_for_new_list_price[[#This Row],[ItemCode]],[1]sheet1!$1:$1048576,12,FALSE)</f>
        <v>15</v>
      </c>
      <c r="H564" s="101">
        <f>VLOOKUP(Table_for_new_list_price[[#This Row],[ItemCode]],[1]sheet1!$1:$1048576,8,FALSE)</f>
        <v>129.27000000000001</v>
      </c>
      <c r="I564" s="51">
        <f>VLOOKUP(Table_for_new_list_price[[#This Row],[Product Line]],'EDA SHEET'!$C$10:$D$57,2,FALSE)</f>
        <v>0.313</v>
      </c>
      <c r="J564" s="53">
        <f t="shared" si="9"/>
        <v>40.461510000000004</v>
      </c>
      <c r="K564" s="1" t="str">
        <f>VLOOKUP(Table_for_new_list_price[[#This Row],[ItemCode]],[1]sheet1!$1:$1048576,11,FALSE)</f>
        <v>Italy</v>
      </c>
    </row>
    <row r="565" spans="1:11" hidden="1" x14ac:dyDescent="0.3">
      <c r="A565" t="s">
        <v>1370</v>
      </c>
      <c r="B565" t="str">
        <f>VLOOKUP(Table_for_new_list_price[[#This Row],[ItemCode]],[1]sheet1!$1:$1048576,4,FALSE)</f>
        <v>LOW LEAD BALL IPS</v>
      </c>
      <c r="C565" t="str">
        <f>VLOOKUP(Table_for_new_list_price[[#This Row],[ItemCode]],[1]sheet1!$1:$1048576,5,FALSE)</f>
        <v>670779450070</v>
      </c>
      <c r="D565" t="str">
        <f>VLOOKUP(Table_for_new_list_price[[#This Row],[ItemCode]],[1]sheet1!$1:$1048576,6,FALSE)</f>
        <v>ABRP</v>
      </c>
      <c r="E565" s="54" t="str">
        <f>VLOOKUP(Table_for_new_list_price[[#This Row],[ItemCode]],[1]sheet1!$1:$1048576,7,FALSE)</f>
        <v>BRASS AB</v>
      </c>
      <c r="F565" s="54" t="str">
        <f>VLOOKUP(Table_for_new_list_price[[#This Row],[ItemCode]],[1]sheet1!$1:$1048576,13,FALSE)</f>
        <v>1.74</v>
      </c>
      <c r="G565" s="55" t="str">
        <f>VLOOKUP(Table_for_new_list_price[[#This Row],[ItemCode]],[1]sheet1!$1:$1048576,12,FALSE)</f>
        <v>30</v>
      </c>
      <c r="H565" s="101">
        <f>VLOOKUP(Table_for_new_list_price[[#This Row],[ItemCode]],[1]sheet1!$1:$1048576,8,FALSE)</f>
        <v>80.62</v>
      </c>
      <c r="I565" s="51">
        <f>VLOOKUP(Table_for_new_list_price[[#This Row],[Product Line]],'EDA SHEET'!$C$10:$D$57,2,FALSE)</f>
        <v>0.313</v>
      </c>
      <c r="J565" s="53">
        <f t="shared" si="9"/>
        <v>25.234060000000003</v>
      </c>
      <c r="K565" s="1" t="str">
        <f>VLOOKUP(Table_for_new_list_price[[#This Row],[ItemCode]],[1]sheet1!$1:$1048576,11,FALSE)</f>
        <v>Italy</v>
      </c>
    </row>
    <row r="566" spans="1:11" hidden="1" x14ac:dyDescent="0.3">
      <c r="A566" t="s">
        <v>1371</v>
      </c>
      <c r="B566" t="str">
        <f>VLOOKUP(Table_for_new_list_price[[#This Row],[ItemCode]],[1]sheet1!$1:$1048576,4,FALSE)</f>
        <v>LOW LEAD BALL IPS</v>
      </c>
      <c r="C566" t="str">
        <f>VLOOKUP(Table_for_new_list_price[[#This Row],[ItemCode]],[1]sheet1!$1:$1048576,5,FALSE)</f>
        <v>670779450049</v>
      </c>
      <c r="D566" t="str">
        <f>VLOOKUP(Table_for_new_list_price[[#This Row],[ItemCode]],[1]sheet1!$1:$1048576,6,FALSE)</f>
        <v>ABRP</v>
      </c>
      <c r="E566" s="54" t="str">
        <f>VLOOKUP(Table_for_new_list_price[[#This Row],[ItemCode]],[1]sheet1!$1:$1048576,7,FALSE)</f>
        <v>BRASS AB</v>
      </c>
      <c r="F566" s="54" t="str">
        <f>VLOOKUP(Table_for_new_list_price[[#This Row],[ItemCode]],[1]sheet1!$1:$1048576,13,FALSE)</f>
        <v>0.5</v>
      </c>
      <c r="G566" s="55" t="str">
        <f>VLOOKUP(Table_for_new_list_price[[#This Row],[ItemCode]],[1]sheet1!$1:$1048576,12,FALSE)</f>
        <v>80</v>
      </c>
      <c r="H566" s="101">
        <f>VLOOKUP(Table_for_new_list_price[[#This Row],[ItemCode]],[1]sheet1!$1:$1048576,8,FALSE)</f>
        <v>26.35</v>
      </c>
      <c r="I566" s="51">
        <f>VLOOKUP(Table_for_new_list_price[[#This Row],[Product Line]],'EDA SHEET'!$C$10:$D$57,2,FALSE)</f>
        <v>0.313</v>
      </c>
      <c r="J566" s="53">
        <f t="shared" si="9"/>
        <v>8.2475500000000004</v>
      </c>
      <c r="K566" s="1" t="str">
        <f>VLOOKUP(Table_for_new_list_price[[#This Row],[ItemCode]],[1]sheet1!$1:$1048576,11,FALSE)</f>
        <v>Italy</v>
      </c>
    </row>
    <row r="567" spans="1:11" hidden="1" x14ac:dyDescent="0.3">
      <c r="A567" t="s">
        <v>1372</v>
      </c>
      <c r="B567" t="str">
        <f>VLOOKUP(Table_for_new_list_price[[#This Row],[ItemCode]],[1]sheet1!$1:$1048576,4,FALSE)</f>
        <v>LOW LEAD BALL IPS</v>
      </c>
      <c r="C567" t="str">
        <f>VLOOKUP(Table_for_new_list_price[[#This Row],[ItemCode]],[1]sheet1!$1:$1048576,5,FALSE)</f>
        <v>670779450025</v>
      </c>
      <c r="D567" t="str">
        <f>VLOOKUP(Table_for_new_list_price[[#This Row],[ItemCode]],[1]sheet1!$1:$1048576,6,FALSE)</f>
        <v>ABRP</v>
      </c>
      <c r="E567" s="54" t="str">
        <f>VLOOKUP(Table_for_new_list_price[[#This Row],[ItemCode]],[1]sheet1!$1:$1048576,7,FALSE)</f>
        <v>BRASS AB</v>
      </c>
      <c r="F567" s="54" t="str">
        <f>VLOOKUP(Table_for_new_list_price[[#This Row],[ItemCode]],[1]sheet1!$1:$1048576,13,FALSE)</f>
        <v>0.3</v>
      </c>
      <c r="G567" s="55" t="str">
        <f>VLOOKUP(Table_for_new_list_price[[#This Row],[ItemCode]],[1]sheet1!$1:$1048576,12,FALSE)</f>
        <v>80</v>
      </c>
      <c r="H567" s="101">
        <f>VLOOKUP(Table_for_new_list_price[[#This Row],[ItemCode]],[1]sheet1!$1:$1048576,8,FALSE)</f>
        <v>26.35</v>
      </c>
      <c r="I567" s="51">
        <f>VLOOKUP(Table_for_new_list_price[[#This Row],[Product Line]],'EDA SHEET'!$C$10:$D$57,2,FALSE)</f>
        <v>0.313</v>
      </c>
      <c r="J567" s="53">
        <f t="shared" si="9"/>
        <v>8.2475500000000004</v>
      </c>
      <c r="K567" s="1" t="str">
        <f>VLOOKUP(Table_for_new_list_price[[#This Row],[ItemCode]],[1]sheet1!$1:$1048576,11,FALSE)</f>
        <v>Italy</v>
      </c>
    </row>
    <row r="568" spans="1:11" hidden="1" x14ac:dyDescent="0.3">
      <c r="A568" t="s">
        <v>1373</v>
      </c>
      <c r="B568" t="str">
        <f>VLOOKUP(Table_for_new_list_price[[#This Row],[ItemCode]],[1]sheet1!$1:$1048576,4,FALSE)</f>
        <v>LOW LEAD BALL IPS</v>
      </c>
      <c r="C568" t="str">
        <f>VLOOKUP(Table_for_new_list_price[[#This Row],[ItemCode]],[1]sheet1!$1:$1048576,5,FALSE)</f>
        <v>670779450209</v>
      </c>
      <c r="D568" t="str">
        <f>VLOOKUP(Table_for_new_list_price[[#This Row],[ItemCode]],[1]sheet1!$1:$1048576,6,FALSE)</f>
        <v>ABRP</v>
      </c>
      <c r="E568" s="54" t="str">
        <f>VLOOKUP(Table_for_new_list_price[[#This Row],[ItemCode]],[1]sheet1!$1:$1048576,7,FALSE)</f>
        <v>BRASS AB</v>
      </c>
      <c r="F568" s="54" t="str">
        <f>VLOOKUP(Table_for_new_list_price[[#This Row],[ItemCode]],[1]sheet1!$1:$1048576,13,FALSE)</f>
        <v>3.94</v>
      </c>
      <c r="G568" s="55" t="str">
        <f>VLOOKUP(Table_for_new_list_price[[#This Row],[ItemCode]],[1]sheet1!$1:$1048576,12,FALSE)</f>
        <v>10</v>
      </c>
      <c r="H568" s="101">
        <f>VLOOKUP(Table_for_new_list_price[[#This Row],[ItemCode]],[1]sheet1!$1:$1048576,8,FALSE)</f>
        <v>194.35</v>
      </c>
      <c r="I568" s="51">
        <f>VLOOKUP(Table_for_new_list_price[[#This Row],[Product Line]],'EDA SHEET'!$C$10:$D$57,2,FALSE)</f>
        <v>0.313</v>
      </c>
      <c r="J568" s="53">
        <f t="shared" si="9"/>
        <v>60.83155</v>
      </c>
      <c r="K568" s="1" t="str">
        <f>VLOOKUP(Table_for_new_list_price[[#This Row],[ItemCode]],[1]sheet1!$1:$1048576,11,FALSE)</f>
        <v>Italy</v>
      </c>
    </row>
    <row r="569" spans="1:11" hidden="1" x14ac:dyDescent="0.3">
      <c r="A569" t="s">
        <v>1374</v>
      </c>
      <c r="B569" t="str">
        <f>VLOOKUP(Table_for_new_list_price[[#This Row],[ItemCode]],[1]sheet1!$1:$1048576,4,FALSE)</f>
        <v>LOW LEAD BALL IPS</v>
      </c>
      <c r="C569" t="str">
        <f>VLOOKUP(Table_for_new_list_price[[#This Row],[ItemCode]],[1]sheet1!$1:$1048576,5,FALSE)</f>
        <v>670779450254</v>
      </c>
      <c r="D569" t="str">
        <f>VLOOKUP(Table_for_new_list_price[[#This Row],[ItemCode]],[1]sheet1!$1:$1048576,6,FALSE)</f>
        <v>ABRP</v>
      </c>
      <c r="E569" s="54" t="str">
        <f>VLOOKUP(Table_for_new_list_price[[#This Row],[ItemCode]],[1]sheet1!$1:$1048576,7,FALSE)</f>
        <v>BRASS AB</v>
      </c>
      <c r="F569" s="54" t="str">
        <f>VLOOKUP(Table_for_new_list_price[[#This Row],[ItemCode]],[1]sheet1!$1:$1048576,13,FALSE)</f>
        <v>8.16</v>
      </c>
      <c r="G569" s="55" t="str">
        <f>VLOOKUP(Table_for_new_list_price[[#This Row],[ItemCode]],[1]sheet1!$1:$1048576,12,FALSE)</f>
        <v>6</v>
      </c>
      <c r="H569" s="101">
        <f>VLOOKUP(Table_for_new_list_price[[#This Row],[ItemCode]],[1]sheet1!$1:$1048576,8,FALSE)</f>
        <v>445.87</v>
      </c>
      <c r="I569" s="51">
        <f>VLOOKUP(Table_for_new_list_price[[#This Row],[Product Line]],'EDA SHEET'!$C$10:$D$57,2,FALSE)</f>
        <v>0.313</v>
      </c>
      <c r="J569" s="53">
        <f t="shared" si="9"/>
        <v>139.55731</v>
      </c>
      <c r="K569" s="1" t="str">
        <f>VLOOKUP(Table_for_new_list_price[[#This Row],[ItemCode]],[1]sheet1!$1:$1048576,11,FALSE)</f>
        <v>Italy</v>
      </c>
    </row>
    <row r="570" spans="1:11" hidden="1" x14ac:dyDescent="0.3">
      <c r="A570" t="s">
        <v>1375</v>
      </c>
      <c r="B570" t="str">
        <f>VLOOKUP(Table_for_new_list_price[[#This Row],[ItemCode]],[1]sheet1!$1:$1048576,4,FALSE)</f>
        <v>LOW LEAD BALL IPS</v>
      </c>
      <c r="C570" t="str">
        <f>VLOOKUP(Table_for_new_list_price[[#This Row],[ItemCode]],[1]sheet1!$1:$1048576,5,FALSE)</f>
        <v>670779450308</v>
      </c>
      <c r="D570" t="str">
        <f>VLOOKUP(Table_for_new_list_price[[#This Row],[ItemCode]],[1]sheet1!$1:$1048576,6,FALSE)</f>
        <v>ABRP</v>
      </c>
      <c r="E570" s="54" t="str">
        <f>VLOOKUP(Table_for_new_list_price[[#This Row],[ItemCode]],[1]sheet1!$1:$1048576,7,FALSE)</f>
        <v>BRASS AB</v>
      </c>
      <c r="F570" s="54" t="str">
        <f>VLOOKUP(Table_for_new_list_price[[#This Row],[ItemCode]],[1]sheet1!$1:$1048576,13,FALSE)</f>
        <v>10.94</v>
      </c>
      <c r="G570" s="55" t="str">
        <f>VLOOKUP(Table_for_new_list_price[[#This Row],[ItemCode]],[1]sheet1!$1:$1048576,12,FALSE)</f>
        <v>4</v>
      </c>
      <c r="H570" s="101">
        <f>VLOOKUP(Table_for_new_list_price[[#This Row],[ItemCode]],[1]sheet1!$1:$1048576,8,FALSE)</f>
        <v>669.97</v>
      </c>
      <c r="I570" s="51">
        <f>VLOOKUP(Table_for_new_list_price[[#This Row],[Product Line]],'EDA SHEET'!$C$10:$D$57,2,FALSE)</f>
        <v>0.313</v>
      </c>
      <c r="J570" s="53">
        <f t="shared" si="9"/>
        <v>209.70061000000001</v>
      </c>
      <c r="K570" s="1" t="str">
        <f>VLOOKUP(Table_for_new_list_price[[#This Row],[ItemCode]],[1]sheet1!$1:$1048576,11,FALSE)</f>
        <v>Italy</v>
      </c>
    </row>
    <row r="571" spans="1:11" hidden="1" x14ac:dyDescent="0.3">
      <c r="A571" t="s">
        <v>1376</v>
      </c>
      <c r="B571" t="str">
        <f>VLOOKUP(Table_for_new_list_price[[#This Row],[ItemCode]],[1]sheet1!$1:$1048576,4,FALSE)</f>
        <v>LOW LEAD BALL IPS</v>
      </c>
      <c r="C571" t="str">
        <f>VLOOKUP(Table_for_new_list_price[[#This Row],[ItemCode]],[1]sheet1!$1:$1048576,5,FALSE)</f>
        <v>670779450056</v>
      </c>
      <c r="D571" t="str">
        <f>VLOOKUP(Table_for_new_list_price[[#This Row],[ItemCode]],[1]sheet1!$1:$1048576,6,FALSE)</f>
        <v>ABRP</v>
      </c>
      <c r="E571" s="54" t="str">
        <f>VLOOKUP(Table_for_new_list_price[[#This Row],[ItemCode]],[1]sheet1!$1:$1048576,7,FALSE)</f>
        <v>BRASS AB</v>
      </c>
      <c r="F571" s="54" t="str">
        <f>VLOOKUP(Table_for_new_list_price[[#This Row],[ItemCode]],[1]sheet1!$1:$1048576,13,FALSE)</f>
        <v>0.72</v>
      </c>
      <c r="G571" s="55" t="str">
        <f>VLOOKUP(Table_for_new_list_price[[#This Row],[ItemCode]],[1]sheet1!$1:$1048576,12,FALSE)</f>
        <v>60</v>
      </c>
      <c r="H571" s="101">
        <f>VLOOKUP(Table_for_new_list_price[[#This Row],[ItemCode]],[1]sheet1!$1:$1048576,8,FALSE)</f>
        <v>37.22</v>
      </c>
      <c r="I571" s="51">
        <f>VLOOKUP(Table_for_new_list_price[[#This Row],[Product Line]],'EDA SHEET'!$C$10:$D$57,2,FALSE)</f>
        <v>0.313</v>
      </c>
      <c r="J571" s="53">
        <f t="shared" si="9"/>
        <v>11.64986</v>
      </c>
      <c r="K571" s="1" t="str">
        <f>VLOOKUP(Table_for_new_list_price[[#This Row],[ItemCode]],[1]sheet1!$1:$1048576,11,FALSE)</f>
        <v>Italy</v>
      </c>
    </row>
    <row r="572" spans="1:11" hidden="1" x14ac:dyDescent="0.3">
      <c r="A572" t="s">
        <v>1377</v>
      </c>
      <c r="B572" t="str">
        <f>VLOOKUP(Table_for_new_list_price[[#This Row],[ItemCode]],[1]sheet1!$1:$1048576,4,FALSE)</f>
        <v>LOW LEAD BALL IPS</v>
      </c>
      <c r="C572" t="str">
        <f>VLOOKUP(Table_for_new_list_price[[#This Row],[ItemCode]],[1]sheet1!$1:$1048576,5,FALSE)</f>
        <v>670779450032</v>
      </c>
      <c r="D572" t="str">
        <f>VLOOKUP(Table_for_new_list_price[[#This Row],[ItemCode]],[1]sheet1!$1:$1048576,6,FALSE)</f>
        <v>ABRP</v>
      </c>
      <c r="E572" s="54" t="str">
        <f>VLOOKUP(Table_for_new_list_price[[#This Row],[ItemCode]],[1]sheet1!$1:$1048576,7,FALSE)</f>
        <v>BRASS AB</v>
      </c>
      <c r="F572" s="54" t="str">
        <f>VLOOKUP(Table_for_new_list_price[[#This Row],[ItemCode]],[1]sheet1!$1:$1048576,13,FALSE)</f>
        <v>0.28</v>
      </c>
      <c r="G572" s="55" t="str">
        <f>VLOOKUP(Table_for_new_list_price[[#This Row],[ItemCode]],[1]sheet1!$1:$1048576,12,FALSE)</f>
        <v>80</v>
      </c>
      <c r="H572" s="101">
        <f>VLOOKUP(Table_for_new_list_price[[#This Row],[ItemCode]],[1]sheet1!$1:$1048576,8,FALSE)</f>
        <v>26.35</v>
      </c>
      <c r="I572" s="51">
        <f>VLOOKUP(Table_for_new_list_price[[#This Row],[Product Line]],'EDA SHEET'!$C$10:$D$57,2,FALSE)</f>
        <v>0.313</v>
      </c>
      <c r="J572" s="53">
        <f t="shared" si="9"/>
        <v>8.2475500000000004</v>
      </c>
      <c r="K572" s="1" t="str">
        <f>VLOOKUP(Table_for_new_list_price[[#This Row],[ItemCode]],[1]sheet1!$1:$1048576,11,FALSE)</f>
        <v>Italy</v>
      </c>
    </row>
    <row r="573" spans="1:11" hidden="1" x14ac:dyDescent="0.3">
      <c r="A573" t="s">
        <v>1378</v>
      </c>
      <c r="B573" t="str">
        <f>VLOOKUP(Table_for_new_list_price[[#This Row],[ItemCode]],[1]sheet1!$1:$1048576,4,FALSE)</f>
        <v>LOW LEAD BALL IPS</v>
      </c>
      <c r="C573" t="str">
        <f>VLOOKUP(Table_for_new_list_price[[#This Row],[ItemCode]],[1]sheet1!$1:$1048576,5,FALSE)</f>
        <v>670779450407</v>
      </c>
      <c r="D573" t="str">
        <f>VLOOKUP(Table_for_new_list_price[[#This Row],[ItemCode]],[1]sheet1!$1:$1048576,6,FALSE)</f>
        <v>ABRP</v>
      </c>
      <c r="E573" s="54" t="str">
        <f>VLOOKUP(Table_for_new_list_price[[#This Row],[ItemCode]],[1]sheet1!$1:$1048576,7,FALSE)</f>
        <v>BRASS AB</v>
      </c>
      <c r="F573" s="54" t="str">
        <f>VLOOKUP(Table_for_new_list_price[[#This Row],[ItemCode]],[1]sheet1!$1:$1048576,13,FALSE)</f>
        <v>16.32</v>
      </c>
      <c r="G573" s="55" t="str">
        <f>VLOOKUP(Table_for_new_list_price[[#This Row],[ItemCode]],[1]sheet1!$1:$1048576,12,FALSE)</f>
        <v>2</v>
      </c>
      <c r="H573" s="101">
        <f>VLOOKUP(Table_for_new_list_price[[#This Row],[ItemCode]],[1]sheet1!$1:$1048576,8,FALSE)</f>
        <v>1122.3499999999999</v>
      </c>
      <c r="I573" s="51">
        <f>VLOOKUP(Table_for_new_list_price[[#This Row],[Product Line]],'EDA SHEET'!$C$10:$D$57,2,FALSE)</f>
        <v>0.313</v>
      </c>
      <c r="J573" s="53">
        <f t="shared" si="9"/>
        <v>351.29554999999999</v>
      </c>
      <c r="K573" s="1" t="str">
        <f>VLOOKUP(Table_for_new_list_price[[#This Row],[ItemCode]],[1]sheet1!$1:$1048576,11,FALSE)</f>
        <v>Italy</v>
      </c>
    </row>
    <row r="574" spans="1:11" hidden="1" x14ac:dyDescent="0.3">
      <c r="A574" t="s">
        <v>1397</v>
      </c>
      <c r="B574" t="str">
        <f>VLOOKUP(Table_for_new_list_price[[#This Row],[ItemCode]],[1]sheet1!$1:$1048576,4,FALSE)</f>
        <v>LOW LEAD BALL IPS c/w SS316 Tr</v>
      </c>
      <c r="C574" t="str">
        <f>VLOOKUP(Table_for_new_list_price[[#This Row],[ItemCode]],[1]sheet1!$1:$1048576,5,FALSE)</f>
        <v>670779728766</v>
      </c>
      <c r="D574" t="str">
        <f>VLOOKUP(Table_for_new_list_price[[#This Row],[ItemCode]],[1]sheet1!$1:$1048576,6,FALSE)</f>
        <v>ABRP</v>
      </c>
      <c r="E574" s="54" t="str">
        <f>VLOOKUP(Table_for_new_list_price[[#This Row],[ItemCode]],[1]sheet1!$1:$1048576,7,FALSE)</f>
        <v>BRASS AB</v>
      </c>
      <c r="F574" s="54" t="str">
        <f>VLOOKUP(Table_for_new_list_price[[#This Row],[ItemCode]],[1]sheet1!$1:$1048576,13,FALSE)</f>
        <v>1.16</v>
      </c>
      <c r="G574" s="55" t="str">
        <f>VLOOKUP(Table_for_new_list_price[[#This Row],[ItemCode]],[1]sheet1!$1:$1048576,12,FALSE)</f>
        <v>45</v>
      </c>
      <c r="H574" s="101">
        <f>VLOOKUP(Table_for_new_list_price[[#This Row],[ItemCode]],[1]sheet1!$1:$1048576,8,FALSE)</f>
        <v>82.64</v>
      </c>
      <c r="I574" s="51">
        <f>VLOOKUP(Table_for_new_list_price[[#This Row],[Product Line]],'EDA SHEET'!$C$10:$D$57,2,FALSE)</f>
        <v>0.313</v>
      </c>
      <c r="J574" s="53">
        <f t="shared" si="9"/>
        <v>25.866320000000002</v>
      </c>
      <c r="K574" s="1" t="str">
        <f>VLOOKUP(Table_for_new_list_price[[#This Row],[ItemCode]],[1]sheet1!$1:$1048576,11,FALSE)</f>
        <v>Italy</v>
      </c>
    </row>
    <row r="575" spans="1:11" hidden="1" x14ac:dyDescent="0.3">
      <c r="A575" t="s">
        <v>1398</v>
      </c>
      <c r="B575" t="str">
        <f>VLOOKUP(Table_for_new_list_price[[#This Row],[ItemCode]],[1]sheet1!$1:$1048576,4,FALSE)</f>
        <v>LOW LEAD BALL IPS c/w SS316 Tr</v>
      </c>
      <c r="C575" t="str">
        <f>VLOOKUP(Table_for_new_list_price[[#This Row],[ItemCode]],[1]sheet1!$1:$1048576,5,FALSE)</f>
        <v>670779728780</v>
      </c>
      <c r="D575" t="str">
        <f>VLOOKUP(Table_for_new_list_price[[#This Row],[ItemCode]],[1]sheet1!$1:$1048576,6,FALSE)</f>
        <v>ABRP</v>
      </c>
      <c r="E575" s="54" t="str">
        <f>VLOOKUP(Table_for_new_list_price[[#This Row],[ItemCode]],[1]sheet1!$1:$1048576,7,FALSE)</f>
        <v>BRASS AB</v>
      </c>
      <c r="F575" s="54" t="str">
        <f>VLOOKUP(Table_for_new_list_price[[#This Row],[ItemCode]],[1]sheet1!$1:$1048576,13,FALSE)</f>
        <v>2.64</v>
      </c>
      <c r="G575" s="55" t="str">
        <f>VLOOKUP(Table_for_new_list_price[[#This Row],[ItemCode]],[1]sheet1!$1:$1048576,12,FALSE)</f>
        <v>15</v>
      </c>
      <c r="H575" s="101">
        <f>VLOOKUP(Table_for_new_list_price[[#This Row],[ItemCode]],[1]sheet1!$1:$1048576,8,FALSE)</f>
        <v>188.87</v>
      </c>
      <c r="I575" s="51">
        <f>VLOOKUP(Table_for_new_list_price[[#This Row],[Product Line]],'EDA SHEET'!$C$10:$D$57,2,FALSE)</f>
        <v>0.313</v>
      </c>
      <c r="J575" s="53">
        <f t="shared" si="9"/>
        <v>59.116309999999999</v>
      </c>
      <c r="K575" s="1" t="str">
        <f>VLOOKUP(Table_for_new_list_price[[#This Row],[ItemCode]],[1]sheet1!$1:$1048576,11,FALSE)</f>
        <v>Italy</v>
      </c>
    </row>
    <row r="576" spans="1:11" hidden="1" x14ac:dyDescent="0.3">
      <c r="A576" t="s">
        <v>1399</v>
      </c>
      <c r="B576" t="str">
        <f>VLOOKUP(Table_for_new_list_price[[#This Row],[ItemCode]],[1]sheet1!$1:$1048576,4,FALSE)</f>
        <v>LOW LEAD BALL IPS c/w SS316 Tr</v>
      </c>
      <c r="C576" t="str">
        <f>VLOOKUP(Table_for_new_list_price[[#This Row],[ItemCode]],[1]sheet1!$1:$1048576,5,FALSE)</f>
        <v>670779728773</v>
      </c>
      <c r="D576" t="str">
        <f>VLOOKUP(Table_for_new_list_price[[#This Row],[ItemCode]],[1]sheet1!$1:$1048576,6,FALSE)</f>
        <v>ABRP</v>
      </c>
      <c r="E576" s="54" t="str">
        <f>VLOOKUP(Table_for_new_list_price[[#This Row],[ItemCode]],[1]sheet1!$1:$1048576,7,FALSE)</f>
        <v>BRASS AB</v>
      </c>
      <c r="F576" s="54" t="str">
        <f>VLOOKUP(Table_for_new_list_price[[#This Row],[ItemCode]],[1]sheet1!$1:$1048576,13,FALSE)</f>
        <v>1.74</v>
      </c>
      <c r="G576" s="55" t="str">
        <f>VLOOKUP(Table_for_new_list_price[[#This Row],[ItemCode]],[1]sheet1!$1:$1048576,12,FALSE)</f>
        <v>30</v>
      </c>
      <c r="H576" s="101">
        <f>VLOOKUP(Table_for_new_list_price[[#This Row],[ItemCode]],[1]sheet1!$1:$1048576,8,FALSE)</f>
        <v>123.27</v>
      </c>
      <c r="I576" s="51">
        <f>VLOOKUP(Table_for_new_list_price[[#This Row],[Product Line]],'EDA SHEET'!$C$10:$D$57,2,FALSE)</f>
        <v>0.313</v>
      </c>
      <c r="J576" s="53">
        <f t="shared" si="9"/>
        <v>38.583509999999997</v>
      </c>
      <c r="K576" s="1" t="str">
        <f>VLOOKUP(Table_for_new_list_price[[#This Row],[ItemCode]],[1]sheet1!$1:$1048576,11,FALSE)</f>
        <v>Italy</v>
      </c>
    </row>
    <row r="577" spans="1:11" hidden="1" x14ac:dyDescent="0.3">
      <c r="A577" t="s">
        <v>1400</v>
      </c>
      <c r="B577" t="str">
        <f>VLOOKUP(Table_for_new_list_price[[#This Row],[ItemCode]],[1]sheet1!$1:$1048576,4,FALSE)</f>
        <v>LOW LEAD BALL IPS c/w SS316 Tr</v>
      </c>
      <c r="C577" t="str">
        <f>VLOOKUP(Table_for_new_list_price[[#This Row],[ItemCode]],[1]sheet1!$1:$1048576,5,FALSE)</f>
        <v>670779728742</v>
      </c>
      <c r="D577" t="str">
        <f>VLOOKUP(Table_for_new_list_price[[#This Row],[ItemCode]],[1]sheet1!$1:$1048576,6,FALSE)</f>
        <v>ABRP</v>
      </c>
      <c r="E577" s="54" t="str">
        <f>VLOOKUP(Table_for_new_list_price[[#This Row],[ItemCode]],[1]sheet1!$1:$1048576,7,FALSE)</f>
        <v>BRASS AB</v>
      </c>
      <c r="F577" s="54" t="str">
        <f>VLOOKUP(Table_for_new_list_price[[#This Row],[ItemCode]],[1]sheet1!$1:$1048576,13,FALSE)</f>
        <v>0.5</v>
      </c>
      <c r="G577" s="55" t="str">
        <f>VLOOKUP(Table_for_new_list_price[[#This Row],[ItemCode]],[1]sheet1!$1:$1048576,12,FALSE)</f>
        <v>80</v>
      </c>
      <c r="H577" s="101">
        <f>VLOOKUP(Table_for_new_list_price[[#This Row],[ItemCode]],[1]sheet1!$1:$1048576,8,FALSE)</f>
        <v>40.770000000000003</v>
      </c>
      <c r="I577" s="51">
        <f>VLOOKUP(Table_for_new_list_price[[#This Row],[Product Line]],'EDA SHEET'!$C$10:$D$57,2,FALSE)</f>
        <v>0.313</v>
      </c>
      <c r="J577" s="53">
        <f t="shared" si="9"/>
        <v>12.761010000000001</v>
      </c>
      <c r="K577" s="1" t="str">
        <f>VLOOKUP(Table_for_new_list_price[[#This Row],[ItemCode]],[1]sheet1!$1:$1048576,11,FALSE)</f>
        <v>Italy</v>
      </c>
    </row>
    <row r="578" spans="1:11" hidden="1" x14ac:dyDescent="0.3">
      <c r="A578" t="s">
        <v>1401</v>
      </c>
      <c r="B578" t="str">
        <f>VLOOKUP(Table_for_new_list_price[[#This Row],[ItemCode]],[1]sheet1!$1:$1048576,4,FALSE)</f>
        <v>LOW LEAD BALL IPS c/w SS316 Tr</v>
      </c>
      <c r="C578" t="str">
        <f>VLOOKUP(Table_for_new_list_price[[#This Row],[ItemCode]],[1]sheet1!$1:$1048576,5,FALSE)</f>
        <v>670779728797</v>
      </c>
      <c r="D578" t="str">
        <f>VLOOKUP(Table_for_new_list_price[[#This Row],[ItemCode]],[1]sheet1!$1:$1048576,6,FALSE)</f>
        <v>ABRP</v>
      </c>
      <c r="E578" s="54" t="str">
        <f>VLOOKUP(Table_for_new_list_price[[#This Row],[ItemCode]],[1]sheet1!$1:$1048576,7,FALSE)</f>
        <v>BRASS AB</v>
      </c>
      <c r="F578" s="54" t="str">
        <f>VLOOKUP(Table_for_new_list_price[[#This Row],[ItemCode]],[1]sheet1!$1:$1048576,13,FALSE)</f>
        <v>3.94</v>
      </c>
      <c r="G578" s="55" t="str">
        <f>VLOOKUP(Table_for_new_list_price[[#This Row],[ItemCode]],[1]sheet1!$1:$1048576,12,FALSE)</f>
        <v>10</v>
      </c>
      <c r="H578" s="101">
        <f>VLOOKUP(Table_for_new_list_price[[#This Row],[ItemCode]],[1]sheet1!$1:$1048576,8,FALSE)</f>
        <v>288.86</v>
      </c>
      <c r="I578" s="51">
        <f>VLOOKUP(Table_for_new_list_price[[#This Row],[Product Line]],'EDA SHEET'!$C$10:$D$57,2,FALSE)</f>
        <v>0.313</v>
      </c>
      <c r="J578" s="53">
        <f t="shared" si="9"/>
        <v>90.413180000000011</v>
      </c>
      <c r="K578" s="1" t="str">
        <f>VLOOKUP(Table_for_new_list_price[[#This Row],[ItemCode]],[1]sheet1!$1:$1048576,11,FALSE)</f>
        <v>Italy</v>
      </c>
    </row>
    <row r="579" spans="1:11" hidden="1" x14ac:dyDescent="0.3">
      <c r="A579" t="s">
        <v>1402</v>
      </c>
      <c r="B579" t="str">
        <f>VLOOKUP(Table_for_new_list_price[[#This Row],[ItemCode]],[1]sheet1!$1:$1048576,4,FALSE)</f>
        <v>LOW LEAD BALL IPS c/w SS316 Tr</v>
      </c>
      <c r="C579" t="str">
        <f>VLOOKUP(Table_for_new_list_price[[#This Row],[ItemCode]],[1]sheet1!$1:$1048576,5,FALSE)</f>
        <v>670779728759</v>
      </c>
      <c r="D579" t="str">
        <f>VLOOKUP(Table_for_new_list_price[[#This Row],[ItemCode]],[1]sheet1!$1:$1048576,6,FALSE)</f>
        <v>ABRP</v>
      </c>
      <c r="E579" s="54" t="str">
        <f>VLOOKUP(Table_for_new_list_price[[#This Row],[ItemCode]],[1]sheet1!$1:$1048576,7,FALSE)</f>
        <v>BRASS AB</v>
      </c>
      <c r="F579" s="54" t="str">
        <f>VLOOKUP(Table_for_new_list_price[[#This Row],[ItemCode]],[1]sheet1!$1:$1048576,13,FALSE)</f>
        <v>0.72</v>
      </c>
      <c r="G579" s="55" t="str">
        <f>VLOOKUP(Table_for_new_list_price[[#This Row],[ItemCode]],[1]sheet1!$1:$1048576,12,FALSE)</f>
        <v>60</v>
      </c>
      <c r="H579" s="101">
        <f>VLOOKUP(Table_for_new_list_price[[#This Row],[ItemCode]],[1]sheet1!$1:$1048576,8,FALSE)</f>
        <v>56.38</v>
      </c>
      <c r="I579" s="51">
        <f>VLOOKUP(Table_for_new_list_price[[#This Row],[Product Line]],'EDA SHEET'!$C$10:$D$57,2,FALSE)</f>
        <v>0.313</v>
      </c>
      <c r="J579" s="53">
        <f t="shared" si="9"/>
        <v>17.646940000000001</v>
      </c>
      <c r="K579" s="1" t="str">
        <f>VLOOKUP(Table_for_new_list_price[[#This Row],[ItemCode]],[1]sheet1!$1:$1048576,11,FALSE)</f>
        <v>Italy</v>
      </c>
    </row>
    <row r="580" spans="1:11" hidden="1" x14ac:dyDescent="0.3">
      <c r="A580" t="s">
        <v>1403</v>
      </c>
      <c r="B580" t="str">
        <f>VLOOKUP(Table_for_new_list_price[[#This Row],[ItemCode]],[1]sheet1!$1:$1048576,4,FALSE)</f>
        <v>LOW LEAD BALL IPS Wing Handle</v>
      </c>
      <c r="C580" t="str">
        <f>VLOOKUP(Table_for_new_list_price[[#This Row],[ItemCode]],[1]sheet1!$1:$1048576,5,FALSE)</f>
        <v>670779718071</v>
      </c>
      <c r="D580" t="str">
        <f>VLOOKUP(Table_for_new_list_price[[#This Row],[ItemCode]],[1]sheet1!$1:$1048576,6,FALSE)</f>
        <v>ABRP</v>
      </c>
      <c r="E580" s="54" t="str">
        <f>VLOOKUP(Table_for_new_list_price[[#This Row],[ItemCode]],[1]sheet1!$1:$1048576,7,FALSE)</f>
        <v>BRASS AB</v>
      </c>
      <c r="F580" s="54" t="str">
        <f>VLOOKUP(Table_for_new_list_price[[#This Row],[ItemCode]],[1]sheet1!$1:$1048576,13,FALSE)</f>
        <v>1.16</v>
      </c>
      <c r="G580" s="55" t="str">
        <f>VLOOKUP(Table_for_new_list_price[[#This Row],[ItemCode]],[1]sheet1!$1:$1048576,12,FALSE)</f>
        <v>45</v>
      </c>
      <c r="H580" s="101">
        <f>VLOOKUP(Table_for_new_list_price[[#This Row],[ItemCode]],[1]sheet1!$1:$1048576,8,FALSE)</f>
        <v>56.27</v>
      </c>
      <c r="I580" s="51">
        <f>VLOOKUP(Table_for_new_list_price[[#This Row],[Product Line]],'EDA SHEET'!$C$10:$D$57,2,FALSE)</f>
        <v>0.313</v>
      </c>
      <c r="J580" s="53">
        <f t="shared" si="9"/>
        <v>17.61251</v>
      </c>
      <c r="K580" s="1" t="str">
        <f>VLOOKUP(Table_for_new_list_price[[#This Row],[ItemCode]],[1]sheet1!$1:$1048576,11,FALSE)</f>
        <v>Italy</v>
      </c>
    </row>
    <row r="581" spans="1:11" hidden="1" x14ac:dyDescent="0.3">
      <c r="A581" t="s">
        <v>1404</v>
      </c>
      <c r="B581" t="str">
        <f>VLOOKUP(Table_for_new_list_price[[#This Row],[ItemCode]],[1]sheet1!$1:$1048576,4,FALSE)</f>
        <v>LOW LEAD BALL IPS Wing Handle</v>
      </c>
      <c r="C581" t="str">
        <f>VLOOKUP(Table_for_new_list_price[[#This Row],[ItemCode]],[1]sheet1!$1:$1048576,5,FALSE)</f>
        <v>670779713458</v>
      </c>
      <c r="D581" t="str">
        <f>VLOOKUP(Table_for_new_list_price[[#This Row],[ItemCode]],[1]sheet1!$1:$1048576,6,FALSE)</f>
        <v>ABRP</v>
      </c>
      <c r="E581" s="54" t="str">
        <f>VLOOKUP(Table_for_new_list_price[[#This Row],[ItemCode]],[1]sheet1!$1:$1048576,7,FALSE)</f>
        <v>BRASS AB</v>
      </c>
      <c r="F581" s="54" t="str">
        <f>VLOOKUP(Table_for_new_list_price[[#This Row],[ItemCode]],[1]sheet1!$1:$1048576,13,FALSE)</f>
        <v>0.48</v>
      </c>
      <c r="G581" s="55" t="str">
        <f>VLOOKUP(Table_for_new_list_price[[#This Row],[ItemCode]],[1]sheet1!$1:$1048576,12,FALSE)</f>
        <v>80</v>
      </c>
      <c r="H581" s="101">
        <f>VLOOKUP(Table_for_new_list_price[[#This Row],[ItemCode]],[1]sheet1!$1:$1048576,8,FALSE)</f>
        <v>26.35</v>
      </c>
      <c r="I581" s="51">
        <f>VLOOKUP(Table_for_new_list_price[[#This Row],[Product Line]],'EDA SHEET'!$C$10:$D$57,2,FALSE)</f>
        <v>0.313</v>
      </c>
      <c r="J581" s="53">
        <f t="shared" si="9"/>
        <v>8.2475500000000004</v>
      </c>
      <c r="K581" s="1" t="str">
        <f>VLOOKUP(Table_for_new_list_price[[#This Row],[ItemCode]],[1]sheet1!$1:$1048576,11,FALSE)</f>
        <v>Italy</v>
      </c>
    </row>
    <row r="582" spans="1:11" hidden="1" x14ac:dyDescent="0.3">
      <c r="A582" t="s">
        <v>1405</v>
      </c>
      <c r="B582" t="str">
        <f>VLOOKUP(Table_for_new_list_price[[#This Row],[ItemCode]],[1]sheet1!$1:$1048576,4,FALSE)</f>
        <v>LOW LEAD BALL IPS Wing Handle</v>
      </c>
      <c r="C582" t="str">
        <f>VLOOKUP(Table_for_new_list_price[[#This Row],[ItemCode]],[1]sheet1!$1:$1048576,5,FALSE)</f>
        <v>670779718064</v>
      </c>
      <c r="D582" t="str">
        <f>VLOOKUP(Table_for_new_list_price[[#This Row],[ItemCode]],[1]sheet1!$1:$1048576,6,FALSE)</f>
        <v>ABRP</v>
      </c>
      <c r="E582" s="54" t="str">
        <f>VLOOKUP(Table_for_new_list_price[[#This Row],[ItemCode]],[1]sheet1!$1:$1048576,7,FALSE)</f>
        <v>BRASS AB</v>
      </c>
      <c r="F582" s="54" t="str">
        <f>VLOOKUP(Table_for_new_list_price[[#This Row],[ItemCode]],[1]sheet1!$1:$1048576,13,FALSE)</f>
        <v>0.72</v>
      </c>
      <c r="G582" s="55" t="str">
        <f>VLOOKUP(Table_for_new_list_price[[#This Row],[ItemCode]],[1]sheet1!$1:$1048576,12,FALSE)</f>
        <v>60</v>
      </c>
      <c r="H582" s="101">
        <f>VLOOKUP(Table_for_new_list_price[[#This Row],[ItemCode]],[1]sheet1!$1:$1048576,8,FALSE)</f>
        <v>37.22</v>
      </c>
      <c r="I582" s="51">
        <f>VLOOKUP(Table_for_new_list_price[[#This Row],[Product Line]],'EDA SHEET'!$C$10:$D$57,2,FALSE)</f>
        <v>0.313</v>
      </c>
      <c r="J582" s="53">
        <f t="shared" si="9"/>
        <v>11.64986</v>
      </c>
      <c r="K582" s="1" t="str">
        <f>VLOOKUP(Table_for_new_list_price[[#This Row],[ItemCode]],[1]sheet1!$1:$1048576,11,FALSE)</f>
        <v>Italy</v>
      </c>
    </row>
    <row r="583" spans="1:11" hidden="1" x14ac:dyDescent="0.3">
      <c r="A583" t="s">
        <v>1412</v>
      </c>
      <c r="B583" t="str">
        <f>VLOOKUP(Table_for_new_list_price[[#This Row],[ItemCode]],[1]sheet1!$1:$1048576,4,FALSE)</f>
        <v>LOW LEAD BALL VALVE CXC</v>
      </c>
      <c r="C583" t="str">
        <f>VLOOKUP(Table_for_new_list_price[[#This Row],[ItemCode]],[1]sheet1!$1:$1048576,5,FALSE)</f>
        <v>670779449067</v>
      </c>
      <c r="D583" t="str">
        <f>VLOOKUP(Table_for_new_list_price[[#This Row],[ItemCode]],[1]sheet1!$1:$1048576,6,FALSE)</f>
        <v>ABRP</v>
      </c>
      <c r="E583" s="54" t="str">
        <f>VLOOKUP(Table_for_new_list_price[[#This Row],[ItemCode]],[1]sheet1!$1:$1048576,7,FALSE)</f>
        <v>BRASS AB</v>
      </c>
      <c r="F583" s="54" t="str">
        <f>VLOOKUP(Table_for_new_list_price[[#This Row],[ItemCode]],[1]sheet1!$1:$1048576,13,FALSE)</f>
        <v>1</v>
      </c>
      <c r="G583" s="55" t="str">
        <f>VLOOKUP(Table_for_new_list_price[[#This Row],[ItemCode]],[1]sheet1!$1:$1048576,12,FALSE)</f>
        <v>45</v>
      </c>
      <c r="H583" s="101">
        <f>VLOOKUP(Table_for_new_list_price[[#This Row],[ItemCode]],[1]sheet1!$1:$1048576,8,FALSE)</f>
        <v>56.27</v>
      </c>
      <c r="I583" s="51">
        <f>VLOOKUP(Table_for_new_list_price[[#This Row],[Product Line]],'EDA SHEET'!$C$10:$D$57,2,FALSE)</f>
        <v>0.313</v>
      </c>
      <c r="J583" s="53">
        <f t="shared" si="9"/>
        <v>17.61251</v>
      </c>
      <c r="K583" s="1" t="str">
        <f>VLOOKUP(Table_for_new_list_price[[#This Row],[ItemCode]],[1]sheet1!$1:$1048576,11,FALSE)</f>
        <v>Italy</v>
      </c>
    </row>
    <row r="584" spans="1:11" hidden="1" x14ac:dyDescent="0.3">
      <c r="A584" t="s">
        <v>1413</v>
      </c>
      <c r="B584" t="str">
        <f>VLOOKUP(Table_for_new_list_price[[#This Row],[ItemCode]],[1]sheet1!$1:$1048576,4,FALSE)</f>
        <v>LOW LEAD BALL VALVE CXC</v>
      </c>
      <c r="C584" t="str">
        <f>VLOOKUP(Table_for_new_list_price[[#This Row],[ItemCode]],[1]sheet1!$1:$1048576,5,FALSE)</f>
        <v>670779449081</v>
      </c>
      <c r="D584" t="str">
        <f>VLOOKUP(Table_for_new_list_price[[#This Row],[ItemCode]],[1]sheet1!$1:$1048576,6,FALSE)</f>
        <v>ABRP</v>
      </c>
      <c r="E584" s="54" t="str">
        <f>VLOOKUP(Table_for_new_list_price[[#This Row],[ItemCode]],[1]sheet1!$1:$1048576,7,FALSE)</f>
        <v>BRASS AB</v>
      </c>
      <c r="F584" s="54" t="str">
        <f>VLOOKUP(Table_for_new_list_price[[#This Row],[ItemCode]],[1]sheet1!$1:$1048576,13,FALSE)</f>
        <v>2.3</v>
      </c>
      <c r="G584" s="55" t="str">
        <f>VLOOKUP(Table_for_new_list_price[[#This Row],[ItemCode]],[1]sheet1!$1:$1048576,12,FALSE)</f>
        <v>24</v>
      </c>
      <c r="H584" s="101">
        <f>VLOOKUP(Table_for_new_list_price[[#This Row],[ItemCode]],[1]sheet1!$1:$1048576,8,FALSE)</f>
        <v>129.27000000000001</v>
      </c>
      <c r="I584" s="51">
        <f>VLOOKUP(Table_for_new_list_price[[#This Row],[Product Line]],'EDA SHEET'!$C$10:$D$57,2,FALSE)</f>
        <v>0.313</v>
      </c>
      <c r="J584" s="53">
        <f t="shared" si="9"/>
        <v>40.461510000000004</v>
      </c>
      <c r="K584" s="1" t="str">
        <f>VLOOKUP(Table_for_new_list_price[[#This Row],[ItemCode]],[1]sheet1!$1:$1048576,11,FALSE)</f>
        <v>Italy</v>
      </c>
    </row>
    <row r="585" spans="1:11" hidden="1" x14ac:dyDescent="0.3">
      <c r="A585" t="s">
        <v>1414</v>
      </c>
      <c r="B585" t="str">
        <f>VLOOKUP(Table_for_new_list_price[[#This Row],[ItemCode]],[1]sheet1!$1:$1048576,4,FALSE)</f>
        <v>LOW LEAD BALL VALVE CXC</v>
      </c>
      <c r="C585" t="str">
        <f>VLOOKUP(Table_for_new_list_price[[#This Row],[ItemCode]],[1]sheet1!$1:$1048576,5,FALSE)</f>
        <v>670779449074</v>
      </c>
      <c r="D585" t="str">
        <f>VLOOKUP(Table_for_new_list_price[[#This Row],[ItemCode]],[1]sheet1!$1:$1048576,6,FALSE)</f>
        <v>ABRP</v>
      </c>
      <c r="E585" s="54" t="str">
        <f>VLOOKUP(Table_for_new_list_price[[#This Row],[ItemCode]],[1]sheet1!$1:$1048576,7,FALSE)</f>
        <v>BRASS AB</v>
      </c>
      <c r="F585" s="54" t="str">
        <f>VLOOKUP(Table_for_new_list_price[[#This Row],[ItemCode]],[1]sheet1!$1:$1048576,13,FALSE)</f>
        <v>1.54</v>
      </c>
      <c r="G585" s="55" t="str">
        <f>VLOOKUP(Table_for_new_list_price[[#This Row],[ItemCode]],[1]sheet1!$1:$1048576,12,FALSE)</f>
        <v>30</v>
      </c>
      <c r="H585" s="101">
        <f>VLOOKUP(Table_for_new_list_price[[#This Row],[ItemCode]],[1]sheet1!$1:$1048576,8,FALSE)</f>
        <v>80.62</v>
      </c>
      <c r="I585" s="51">
        <f>VLOOKUP(Table_for_new_list_price[[#This Row],[Product Line]],'EDA SHEET'!$C$10:$D$57,2,FALSE)</f>
        <v>0.313</v>
      </c>
      <c r="J585" s="53">
        <f t="shared" si="9"/>
        <v>25.234060000000003</v>
      </c>
      <c r="K585" s="1" t="str">
        <f>VLOOKUP(Table_for_new_list_price[[#This Row],[ItemCode]],[1]sheet1!$1:$1048576,11,FALSE)</f>
        <v>Italy</v>
      </c>
    </row>
    <row r="586" spans="1:11" hidden="1" x14ac:dyDescent="0.3">
      <c r="A586" t="s">
        <v>1415</v>
      </c>
      <c r="B586" t="str">
        <f>VLOOKUP(Table_for_new_list_price[[#This Row],[ItemCode]],[1]sheet1!$1:$1048576,4,FALSE)</f>
        <v>LOW LEAD BALL VALVE CXC</v>
      </c>
      <c r="C586" t="str">
        <f>VLOOKUP(Table_for_new_list_price[[#This Row],[ItemCode]],[1]sheet1!$1:$1048576,5,FALSE)</f>
        <v>670779449043</v>
      </c>
      <c r="D586" t="str">
        <f>VLOOKUP(Table_for_new_list_price[[#This Row],[ItemCode]],[1]sheet1!$1:$1048576,6,FALSE)</f>
        <v>ABRP</v>
      </c>
      <c r="E586" s="54" t="str">
        <f>VLOOKUP(Table_for_new_list_price[[#This Row],[ItemCode]],[1]sheet1!$1:$1048576,7,FALSE)</f>
        <v>BRASS AB</v>
      </c>
      <c r="F586" s="54" t="str">
        <f>VLOOKUP(Table_for_new_list_price[[#This Row],[ItemCode]],[1]sheet1!$1:$1048576,13,FALSE)</f>
        <v>0.46</v>
      </c>
      <c r="G586" s="55" t="str">
        <f>VLOOKUP(Table_for_new_list_price[[#This Row],[ItemCode]],[1]sheet1!$1:$1048576,12,FALSE)</f>
        <v>80</v>
      </c>
      <c r="H586" s="101">
        <f>VLOOKUP(Table_for_new_list_price[[#This Row],[ItemCode]],[1]sheet1!$1:$1048576,8,FALSE)</f>
        <v>26.35</v>
      </c>
      <c r="I586" s="51">
        <f>VLOOKUP(Table_for_new_list_price[[#This Row],[Product Line]],'EDA SHEET'!$C$10:$D$57,2,FALSE)</f>
        <v>0.313</v>
      </c>
      <c r="J586" s="53">
        <f t="shared" si="9"/>
        <v>8.2475500000000004</v>
      </c>
      <c r="K586" s="1" t="str">
        <f>VLOOKUP(Table_for_new_list_price[[#This Row],[ItemCode]],[1]sheet1!$1:$1048576,11,FALSE)</f>
        <v>Italy</v>
      </c>
    </row>
    <row r="587" spans="1:11" hidden="1" x14ac:dyDescent="0.3">
      <c r="A587" t="s">
        <v>1416</v>
      </c>
      <c r="B587" t="str">
        <f>VLOOKUP(Table_for_new_list_price[[#This Row],[ItemCode]],[1]sheet1!$1:$1048576,4,FALSE)</f>
        <v>LOW LEAD BALL VALVE CXC</v>
      </c>
      <c r="C587" t="str">
        <f>VLOOKUP(Table_for_new_list_price[[#This Row],[ItemCode]],[1]sheet1!$1:$1048576,5,FALSE)</f>
        <v>670779449203</v>
      </c>
      <c r="D587" t="str">
        <f>VLOOKUP(Table_for_new_list_price[[#This Row],[ItemCode]],[1]sheet1!$1:$1048576,6,FALSE)</f>
        <v>ABRP</v>
      </c>
      <c r="E587" s="54" t="str">
        <f>VLOOKUP(Table_for_new_list_price[[#This Row],[ItemCode]],[1]sheet1!$1:$1048576,7,FALSE)</f>
        <v>BRASS AB</v>
      </c>
      <c r="F587" s="54" t="str">
        <f>VLOOKUP(Table_for_new_list_price[[#This Row],[ItemCode]],[1]sheet1!$1:$1048576,13,FALSE)</f>
        <v>3.52</v>
      </c>
      <c r="G587" s="55" t="str">
        <f>VLOOKUP(Table_for_new_list_price[[#This Row],[ItemCode]],[1]sheet1!$1:$1048576,12,FALSE)</f>
        <v>15</v>
      </c>
      <c r="H587" s="101">
        <f>VLOOKUP(Table_for_new_list_price[[#This Row],[ItemCode]],[1]sheet1!$1:$1048576,8,FALSE)</f>
        <v>194.35</v>
      </c>
      <c r="I587" s="51">
        <f>VLOOKUP(Table_for_new_list_price[[#This Row],[Product Line]],'EDA SHEET'!$C$10:$D$57,2,FALSE)</f>
        <v>0.313</v>
      </c>
      <c r="J587" s="53">
        <f t="shared" si="9"/>
        <v>60.83155</v>
      </c>
      <c r="K587" s="1" t="str">
        <f>VLOOKUP(Table_for_new_list_price[[#This Row],[ItemCode]],[1]sheet1!$1:$1048576,11,FALSE)</f>
        <v>Italy</v>
      </c>
    </row>
    <row r="588" spans="1:11" hidden="1" x14ac:dyDescent="0.3">
      <c r="A588" t="s">
        <v>1417</v>
      </c>
      <c r="B588" t="str">
        <f>VLOOKUP(Table_for_new_list_price[[#This Row],[ItemCode]],[1]sheet1!$1:$1048576,4,FALSE)</f>
        <v>LOW LEAD BALL VALVE CXC</v>
      </c>
      <c r="C588" t="str">
        <f>VLOOKUP(Table_for_new_list_price[[#This Row],[ItemCode]],[1]sheet1!$1:$1048576,5,FALSE)</f>
        <v>670779449258</v>
      </c>
      <c r="D588" t="str">
        <f>VLOOKUP(Table_for_new_list_price[[#This Row],[ItemCode]],[1]sheet1!$1:$1048576,6,FALSE)</f>
        <v>ABRP</v>
      </c>
      <c r="E588" s="54" t="str">
        <f>VLOOKUP(Table_for_new_list_price[[#This Row],[ItemCode]],[1]sheet1!$1:$1048576,7,FALSE)</f>
        <v>BRASS AB</v>
      </c>
      <c r="F588" s="54" t="str">
        <f>VLOOKUP(Table_for_new_list_price[[#This Row],[ItemCode]],[1]sheet1!$1:$1048576,13,FALSE)</f>
        <v>7.4</v>
      </c>
      <c r="G588" s="55" t="str">
        <f>VLOOKUP(Table_for_new_list_price[[#This Row],[ItemCode]],[1]sheet1!$1:$1048576,12,FALSE)</f>
        <v>6</v>
      </c>
      <c r="H588" s="101">
        <f>VLOOKUP(Table_for_new_list_price[[#This Row],[ItemCode]],[1]sheet1!$1:$1048576,8,FALSE)</f>
        <v>445.87</v>
      </c>
      <c r="I588" s="51">
        <f>VLOOKUP(Table_for_new_list_price[[#This Row],[Product Line]],'EDA SHEET'!$C$10:$D$57,2,FALSE)</f>
        <v>0.313</v>
      </c>
      <c r="J588" s="53">
        <f t="shared" si="9"/>
        <v>139.55731</v>
      </c>
      <c r="K588" s="1" t="str">
        <f>VLOOKUP(Table_for_new_list_price[[#This Row],[ItemCode]],[1]sheet1!$1:$1048576,11,FALSE)</f>
        <v>Italy</v>
      </c>
    </row>
    <row r="589" spans="1:11" hidden="1" x14ac:dyDescent="0.3">
      <c r="A589" t="s">
        <v>1418</v>
      </c>
      <c r="B589" t="str">
        <f>VLOOKUP(Table_for_new_list_price[[#This Row],[ItemCode]],[1]sheet1!$1:$1048576,4,FALSE)</f>
        <v>LOW LEAD BALL VALVE CXC</v>
      </c>
      <c r="C589" t="str">
        <f>VLOOKUP(Table_for_new_list_price[[#This Row],[ItemCode]],[1]sheet1!$1:$1048576,5,FALSE)</f>
        <v>670779449302</v>
      </c>
      <c r="D589" t="str">
        <f>VLOOKUP(Table_for_new_list_price[[#This Row],[ItemCode]],[1]sheet1!$1:$1048576,6,FALSE)</f>
        <v>ABRP</v>
      </c>
      <c r="E589" s="54" t="str">
        <f>VLOOKUP(Table_for_new_list_price[[#This Row],[ItemCode]],[1]sheet1!$1:$1048576,7,FALSE)</f>
        <v>BRASS AB</v>
      </c>
      <c r="F589" s="54" t="str">
        <f>VLOOKUP(Table_for_new_list_price[[#This Row],[ItemCode]],[1]sheet1!$1:$1048576,13,FALSE)</f>
        <v>10.46</v>
      </c>
      <c r="G589" s="55" t="str">
        <f>VLOOKUP(Table_for_new_list_price[[#This Row],[ItemCode]],[1]sheet1!$1:$1048576,12,FALSE)</f>
        <v>4</v>
      </c>
      <c r="H589" s="101">
        <f>VLOOKUP(Table_for_new_list_price[[#This Row],[ItemCode]],[1]sheet1!$1:$1048576,8,FALSE)</f>
        <v>669.97</v>
      </c>
      <c r="I589" s="51">
        <f>VLOOKUP(Table_for_new_list_price[[#This Row],[Product Line]],'EDA SHEET'!$C$10:$D$57,2,FALSE)</f>
        <v>0.313</v>
      </c>
      <c r="J589" s="53">
        <f t="shared" si="9"/>
        <v>209.70061000000001</v>
      </c>
      <c r="K589" s="1" t="str">
        <f>VLOOKUP(Table_for_new_list_price[[#This Row],[ItemCode]],[1]sheet1!$1:$1048576,11,FALSE)</f>
        <v>Italy</v>
      </c>
    </row>
    <row r="590" spans="1:11" hidden="1" x14ac:dyDescent="0.3">
      <c r="A590" t="s">
        <v>1419</v>
      </c>
      <c r="B590" t="str">
        <f>VLOOKUP(Table_for_new_list_price[[#This Row],[ItemCode]],[1]sheet1!$1:$1048576,4,FALSE)</f>
        <v>LOW LEAD BALL VALVE CXC</v>
      </c>
      <c r="C590" t="str">
        <f>VLOOKUP(Table_for_new_list_price[[#This Row],[ItemCode]],[1]sheet1!$1:$1048576,5,FALSE)</f>
        <v>670779449050</v>
      </c>
      <c r="D590" t="str">
        <f>VLOOKUP(Table_for_new_list_price[[#This Row],[ItemCode]],[1]sheet1!$1:$1048576,6,FALSE)</f>
        <v>ABRP</v>
      </c>
      <c r="E590" s="54" t="str">
        <f>VLOOKUP(Table_for_new_list_price[[#This Row],[ItemCode]],[1]sheet1!$1:$1048576,7,FALSE)</f>
        <v>BRASS AB</v>
      </c>
      <c r="F590" s="54" t="str">
        <f>VLOOKUP(Table_for_new_list_price[[#This Row],[ItemCode]],[1]sheet1!$1:$1048576,13,FALSE)</f>
        <v>0.64</v>
      </c>
      <c r="G590" s="55" t="str">
        <f>VLOOKUP(Table_for_new_list_price[[#This Row],[ItemCode]],[1]sheet1!$1:$1048576,12,FALSE)</f>
        <v>60</v>
      </c>
      <c r="H590" s="101">
        <f>VLOOKUP(Table_for_new_list_price[[#This Row],[ItemCode]],[1]sheet1!$1:$1048576,8,FALSE)</f>
        <v>37.22</v>
      </c>
      <c r="I590" s="51">
        <f>VLOOKUP(Table_for_new_list_price[[#This Row],[Product Line]],'EDA SHEET'!$C$10:$D$57,2,FALSE)</f>
        <v>0.313</v>
      </c>
      <c r="J590" s="53">
        <f t="shared" si="9"/>
        <v>11.64986</v>
      </c>
      <c r="K590" s="1" t="str">
        <f>VLOOKUP(Table_for_new_list_price[[#This Row],[ItemCode]],[1]sheet1!$1:$1048576,11,FALSE)</f>
        <v>Italy</v>
      </c>
    </row>
    <row r="591" spans="1:11" hidden="1" x14ac:dyDescent="0.3">
      <c r="A591" t="s">
        <v>1420</v>
      </c>
      <c r="B591" t="str">
        <f>VLOOKUP(Table_for_new_list_price[[#This Row],[ItemCode]],[1]sheet1!$1:$1048576,4,FALSE)</f>
        <v>LOW LEAD BALL VALVE CXC</v>
      </c>
      <c r="C591" t="str">
        <f>VLOOKUP(Table_for_new_list_price[[#This Row],[ItemCode]],[1]sheet1!$1:$1048576,5,FALSE)</f>
        <v>670779449401</v>
      </c>
      <c r="D591" t="str">
        <f>VLOOKUP(Table_for_new_list_price[[#This Row],[ItemCode]],[1]sheet1!$1:$1048576,6,FALSE)</f>
        <v>ABRP</v>
      </c>
      <c r="E591" s="54" t="str">
        <f>VLOOKUP(Table_for_new_list_price[[#This Row],[ItemCode]],[1]sheet1!$1:$1048576,7,FALSE)</f>
        <v>BRASS AB</v>
      </c>
      <c r="F591" s="54" t="str">
        <f>VLOOKUP(Table_for_new_list_price[[#This Row],[ItemCode]],[1]sheet1!$1:$1048576,13,FALSE)</f>
        <v>16.76</v>
      </c>
      <c r="G591" s="55" t="str">
        <f>VLOOKUP(Table_for_new_list_price[[#This Row],[ItemCode]],[1]sheet1!$1:$1048576,12,FALSE)</f>
        <v>2</v>
      </c>
      <c r="H591" s="101">
        <f>VLOOKUP(Table_for_new_list_price[[#This Row],[ItemCode]],[1]sheet1!$1:$1048576,8,FALSE)</f>
        <v>1122.3499999999999</v>
      </c>
      <c r="I591" s="51">
        <f>VLOOKUP(Table_for_new_list_price[[#This Row],[Product Line]],'EDA SHEET'!$C$10:$D$57,2,FALSE)</f>
        <v>0.313</v>
      </c>
      <c r="J591" s="53">
        <f t="shared" si="9"/>
        <v>351.29554999999999</v>
      </c>
      <c r="K591" s="1" t="str">
        <f>VLOOKUP(Table_for_new_list_price[[#This Row],[ItemCode]],[1]sheet1!$1:$1048576,11,FALSE)</f>
        <v>Italy</v>
      </c>
    </row>
    <row r="592" spans="1:11" hidden="1" x14ac:dyDescent="0.3">
      <c r="A592" t="s">
        <v>1437</v>
      </c>
      <c r="B592" t="str">
        <f>VLOOKUP(Table_for_new_list_price[[#This Row],[ItemCode]],[1]sheet1!$1:$1048576,4,FALSE)</f>
        <v>LOW LEAD BALL VALVE CXC c/w SS</v>
      </c>
      <c r="C592" t="str">
        <f>VLOOKUP(Table_for_new_list_price[[#This Row],[ItemCode]],[1]sheet1!$1:$1048576,5,FALSE)</f>
        <v>670779728827</v>
      </c>
      <c r="D592" t="str">
        <f>VLOOKUP(Table_for_new_list_price[[#This Row],[ItemCode]],[1]sheet1!$1:$1048576,6,FALSE)</f>
        <v>ABRP</v>
      </c>
      <c r="E592" s="54" t="str">
        <f>VLOOKUP(Table_for_new_list_price[[#This Row],[ItemCode]],[1]sheet1!$1:$1048576,7,FALSE)</f>
        <v>BRASS AB</v>
      </c>
      <c r="F592" s="54" t="str">
        <f>VLOOKUP(Table_for_new_list_price[[#This Row],[ItemCode]],[1]sheet1!$1:$1048576,13,FALSE)</f>
        <v>1.0</v>
      </c>
      <c r="G592" s="55" t="str">
        <f>VLOOKUP(Table_for_new_list_price[[#This Row],[ItemCode]],[1]sheet1!$1:$1048576,12,FALSE)</f>
        <v>45</v>
      </c>
      <c r="H592" s="101">
        <f>VLOOKUP(Table_for_new_list_price[[#This Row],[ItemCode]],[1]sheet1!$1:$1048576,8,FALSE)</f>
        <v>82.64</v>
      </c>
      <c r="I592" s="51">
        <f>VLOOKUP(Table_for_new_list_price[[#This Row],[Product Line]],'EDA SHEET'!$C$10:$D$57,2,FALSE)</f>
        <v>0.313</v>
      </c>
      <c r="J592" s="53">
        <f t="shared" si="9"/>
        <v>25.866320000000002</v>
      </c>
      <c r="K592" s="1" t="str">
        <f>VLOOKUP(Table_for_new_list_price[[#This Row],[ItemCode]],[1]sheet1!$1:$1048576,11,FALSE)</f>
        <v>Italy</v>
      </c>
    </row>
    <row r="593" spans="1:11" hidden="1" x14ac:dyDescent="0.3">
      <c r="A593" t="s">
        <v>1438</v>
      </c>
      <c r="B593" t="str">
        <f>VLOOKUP(Table_for_new_list_price[[#This Row],[ItemCode]],[1]sheet1!$1:$1048576,4,FALSE)</f>
        <v>LOW LEAD BALL VALVE CXC c/w SS</v>
      </c>
      <c r="C593" t="str">
        <f>VLOOKUP(Table_for_new_list_price[[#This Row],[ItemCode]],[1]sheet1!$1:$1048576,5,FALSE)</f>
        <v>670779728841</v>
      </c>
      <c r="D593" t="str">
        <f>VLOOKUP(Table_for_new_list_price[[#This Row],[ItemCode]],[1]sheet1!$1:$1048576,6,FALSE)</f>
        <v>ABRP</v>
      </c>
      <c r="E593" s="54" t="str">
        <f>VLOOKUP(Table_for_new_list_price[[#This Row],[ItemCode]],[1]sheet1!$1:$1048576,7,FALSE)</f>
        <v>BRASS AB</v>
      </c>
      <c r="F593" s="54" t="str">
        <f>VLOOKUP(Table_for_new_list_price[[#This Row],[ItemCode]],[1]sheet1!$1:$1048576,13,FALSE)</f>
        <v>2.30</v>
      </c>
      <c r="G593" s="55" t="str">
        <f>VLOOKUP(Table_for_new_list_price[[#This Row],[ItemCode]],[1]sheet1!$1:$1048576,12,FALSE)</f>
        <v>24</v>
      </c>
      <c r="H593" s="101">
        <f>VLOOKUP(Table_for_new_list_price[[#This Row],[ItemCode]],[1]sheet1!$1:$1048576,8,FALSE)</f>
        <v>188.87</v>
      </c>
      <c r="I593" s="51">
        <f>VLOOKUP(Table_for_new_list_price[[#This Row],[Product Line]],'EDA SHEET'!$C$10:$D$57,2,FALSE)</f>
        <v>0.313</v>
      </c>
      <c r="J593" s="53">
        <f t="shared" si="9"/>
        <v>59.116309999999999</v>
      </c>
      <c r="K593" s="1" t="str">
        <f>VLOOKUP(Table_for_new_list_price[[#This Row],[ItemCode]],[1]sheet1!$1:$1048576,11,FALSE)</f>
        <v>Italy</v>
      </c>
    </row>
    <row r="594" spans="1:11" hidden="1" x14ac:dyDescent="0.3">
      <c r="A594" t="s">
        <v>1439</v>
      </c>
      <c r="B594" t="str">
        <f>VLOOKUP(Table_for_new_list_price[[#This Row],[ItemCode]],[1]sheet1!$1:$1048576,4,FALSE)</f>
        <v>LOW LEAD BALL VALVE CXC c/w SS</v>
      </c>
      <c r="C594" t="str">
        <f>VLOOKUP(Table_for_new_list_price[[#This Row],[ItemCode]],[1]sheet1!$1:$1048576,5,FALSE)</f>
        <v>670779728834</v>
      </c>
      <c r="D594" t="str">
        <f>VLOOKUP(Table_for_new_list_price[[#This Row],[ItemCode]],[1]sheet1!$1:$1048576,6,FALSE)</f>
        <v>ABRP</v>
      </c>
      <c r="E594" s="54" t="str">
        <f>VLOOKUP(Table_for_new_list_price[[#This Row],[ItemCode]],[1]sheet1!$1:$1048576,7,FALSE)</f>
        <v>BRASS AB</v>
      </c>
      <c r="F594" s="54" t="str">
        <f>VLOOKUP(Table_for_new_list_price[[#This Row],[ItemCode]],[1]sheet1!$1:$1048576,13,FALSE)</f>
        <v>1.54</v>
      </c>
      <c r="G594" s="55" t="str">
        <f>VLOOKUP(Table_for_new_list_price[[#This Row],[ItemCode]],[1]sheet1!$1:$1048576,12,FALSE)</f>
        <v>30</v>
      </c>
      <c r="H594" s="101">
        <f>VLOOKUP(Table_for_new_list_price[[#This Row],[ItemCode]],[1]sheet1!$1:$1048576,8,FALSE)</f>
        <v>123.27</v>
      </c>
      <c r="I594" s="51">
        <f>VLOOKUP(Table_for_new_list_price[[#This Row],[Product Line]],'EDA SHEET'!$C$10:$D$57,2,FALSE)</f>
        <v>0.313</v>
      </c>
      <c r="J594" s="53">
        <f t="shared" si="9"/>
        <v>38.583509999999997</v>
      </c>
      <c r="K594" s="1" t="str">
        <f>VLOOKUP(Table_for_new_list_price[[#This Row],[ItemCode]],[1]sheet1!$1:$1048576,11,FALSE)</f>
        <v>Italy</v>
      </c>
    </row>
    <row r="595" spans="1:11" hidden="1" x14ac:dyDescent="0.3">
      <c r="A595" t="s">
        <v>1440</v>
      </c>
      <c r="B595" t="str">
        <f>VLOOKUP(Table_for_new_list_price[[#This Row],[ItemCode]],[1]sheet1!$1:$1048576,4,FALSE)</f>
        <v>LOW LEAD BALL VALVE CXC c/w SS</v>
      </c>
      <c r="C595" t="str">
        <f>VLOOKUP(Table_for_new_list_price[[#This Row],[ItemCode]],[1]sheet1!$1:$1048576,5,FALSE)</f>
        <v>670779728803</v>
      </c>
      <c r="D595" t="str">
        <f>VLOOKUP(Table_for_new_list_price[[#This Row],[ItemCode]],[1]sheet1!$1:$1048576,6,FALSE)</f>
        <v>ABRP</v>
      </c>
      <c r="E595" s="54" t="str">
        <f>VLOOKUP(Table_for_new_list_price[[#This Row],[ItemCode]],[1]sheet1!$1:$1048576,7,FALSE)</f>
        <v>BRASS AB</v>
      </c>
      <c r="F595" s="54" t="str">
        <f>VLOOKUP(Table_for_new_list_price[[#This Row],[ItemCode]],[1]sheet1!$1:$1048576,13,FALSE)</f>
        <v>0.46</v>
      </c>
      <c r="G595" s="55" t="str">
        <f>VLOOKUP(Table_for_new_list_price[[#This Row],[ItemCode]],[1]sheet1!$1:$1048576,12,FALSE)</f>
        <v>80</v>
      </c>
      <c r="H595" s="101">
        <f>VLOOKUP(Table_for_new_list_price[[#This Row],[ItemCode]],[1]sheet1!$1:$1048576,8,FALSE)</f>
        <v>40.770000000000003</v>
      </c>
      <c r="I595" s="51">
        <f>VLOOKUP(Table_for_new_list_price[[#This Row],[Product Line]],'EDA SHEET'!$C$10:$D$57,2,FALSE)</f>
        <v>0.313</v>
      </c>
      <c r="J595" s="53">
        <f t="shared" si="9"/>
        <v>12.761010000000001</v>
      </c>
      <c r="K595" s="1" t="str">
        <f>VLOOKUP(Table_for_new_list_price[[#This Row],[ItemCode]],[1]sheet1!$1:$1048576,11,FALSE)</f>
        <v>Italy</v>
      </c>
    </row>
    <row r="596" spans="1:11" hidden="1" x14ac:dyDescent="0.3">
      <c r="A596" t="s">
        <v>1441</v>
      </c>
      <c r="B596" t="str">
        <f>VLOOKUP(Table_for_new_list_price[[#This Row],[ItemCode]],[1]sheet1!$1:$1048576,4,FALSE)</f>
        <v>LOW LEAD BALL VALVE CXC c/w SS</v>
      </c>
      <c r="C596" t="str">
        <f>VLOOKUP(Table_for_new_list_price[[#This Row],[ItemCode]],[1]sheet1!$1:$1048576,5,FALSE)</f>
        <v>670779728858</v>
      </c>
      <c r="D596" t="str">
        <f>VLOOKUP(Table_for_new_list_price[[#This Row],[ItemCode]],[1]sheet1!$1:$1048576,6,FALSE)</f>
        <v>ABRP</v>
      </c>
      <c r="E596" s="54" t="str">
        <f>VLOOKUP(Table_for_new_list_price[[#This Row],[ItemCode]],[1]sheet1!$1:$1048576,7,FALSE)</f>
        <v>BRASS AB</v>
      </c>
      <c r="F596" s="54" t="str">
        <f>VLOOKUP(Table_for_new_list_price[[#This Row],[ItemCode]],[1]sheet1!$1:$1048576,13,FALSE)</f>
        <v>3.52</v>
      </c>
      <c r="G596" s="55" t="str">
        <f>VLOOKUP(Table_for_new_list_price[[#This Row],[ItemCode]],[1]sheet1!$1:$1048576,12,FALSE)</f>
        <v>15</v>
      </c>
      <c r="H596" s="101">
        <f>VLOOKUP(Table_for_new_list_price[[#This Row],[ItemCode]],[1]sheet1!$1:$1048576,8,FALSE)</f>
        <v>288.86</v>
      </c>
      <c r="I596" s="51">
        <f>VLOOKUP(Table_for_new_list_price[[#This Row],[Product Line]],'EDA SHEET'!$C$10:$D$57,2,FALSE)</f>
        <v>0.313</v>
      </c>
      <c r="J596" s="53">
        <f t="shared" si="9"/>
        <v>90.413180000000011</v>
      </c>
      <c r="K596" s="1" t="str">
        <f>VLOOKUP(Table_for_new_list_price[[#This Row],[ItemCode]],[1]sheet1!$1:$1048576,11,FALSE)</f>
        <v>Italy</v>
      </c>
    </row>
    <row r="597" spans="1:11" hidden="1" x14ac:dyDescent="0.3">
      <c r="A597" t="s">
        <v>1442</v>
      </c>
      <c r="B597" t="str">
        <f>VLOOKUP(Table_for_new_list_price[[#This Row],[ItemCode]],[1]sheet1!$1:$1048576,4,FALSE)</f>
        <v>LOW LEAD BALL VALVE CXC c/w SS</v>
      </c>
      <c r="C597" t="str">
        <f>VLOOKUP(Table_for_new_list_price[[#This Row],[ItemCode]],[1]sheet1!$1:$1048576,5,FALSE)</f>
        <v>670779728810</v>
      </c>
      <c r="D597" t="str">
        <f>VLOOKUP(Table_for_new_list_price[[#This Row],[ItemCode]],[1]sheet1!$1:$1048576,6,FALSE)</f>
        <v>ABRP</v>
      </c>
      <c r="E597" s="54" t="str">
        <f>VLOOKUP(Table_for_new_list_price[[#This Row],[ItemCode]],[1]sheet1!$1:$1048576,7,FALSE)</f>
        <v>BRASS AB</v>
      </c>
      <c r="F597" s="54" t="str">
        <f>VLOOKUP(Table_for_new_list_price[[#This Row],[ItemCode]],[1]sheet1!$1:$1048576,13,FALSE)</f>
        <v>0.64</v>
      </c>
      <c r="G597" s="55" t="str">
        <f>VLOOKUP(Table_for_new_list_price[[#This Row],[ItemCode]],[1]sheet1!$1:$1048576,12,FALSE)</f>
        <v>60</v>
      </c>
      <c r="H597" s="101">
        <f>VLOOKUP(Table_for_new_list_price[[#This Row],[ItemCode]],[1]sheet1!$1:$1048576,8,FALSE)</f>
        <v>56.38</v>
      </c>
      <c r="I597" s="51">
        <f>VLOOKUP(Table_for_new_list_price[[#This Row],[Product Line]],'EDA SHEET'!$C$10:$D$57,2,FALSE)</f>
        <v>0.313</v>
      </c>
      <c r="J597" s="53">
        <f t="shared" si="9"/>
        <v>17.646940000000001</v>
      </c>
      <c r="K597" s="1" t="str">
        <f>VLOOKUP(Table_for_new_list_price[[#This Row],[ItemCode]],[1]sheet1!$1:$1048576,11,FALSE)</f>
        <v>Italy</v>
      </c>
    </row>
    <row r="598" spans="1:11" hidden="1" x14ac:dyDescent="0.3">
      <c r="A598" t="s">
        <v>1449</v>
      </c>
      <c r="B598" t="str">
        <f>VLOOKUP(Table_for_new_list_price[[#This Row],[ItemCode]],[1]sheet1!$1:$1048576,4,FALSE)</f>
        <v>LF BALLVLV FNPTxHOSE C/WCAP.5</v>
      </c>
      <c r="C598" t="str">
        <f>VLOOKUP(Table_for_new_list_price[[#This Row],[ItemCode]],[1]sheet1!$1:$1048576,5,FALSE)</f>
        <v>670779727332</v>
      </c>
      <c r="D598" t="str">
        <f>VLOOKUP(Table_for_new_list_price[[#This Row],[ItemCode]],[1]sheet1!$1:$1048576,6,FALSE)</f>
        <v>ABRP</v>
      </c>
      <c r="E598" s="54" t="str">
        <f>VLOOKUP(Table_for_new_list_price[[#This Row],[ItemCode]],[1]sheet1!$1:$1048576,7,FALSE)</f>
        <v>BRASS AB</v>
      </c>
      <c r="F598" s="54" t="str">
        <f>VLOOKUP(Table_for_new_list_price[[#This Row],[ItemCode]],[1]sheet1!$1:$1048576,13,FALSE)</f>
        <v>0.64</v>
      </c>
      <c r="G598" s="55" t="str">
        <f>VLOOKUP(Table_for_new_list_price[[#This Row],[ItemCode]],[1]sheet1!$1:$1048576,12,FALSE)</f>
        <v>80</v>
      </c>
      <c r="H598" s="101">
        <f>VLOOKUP(Table_for_new_list_price[[#This Row],[ItemCode]],[1]sheet1!$1:$1048576,8,FALSE)</f>
        <v>36.94</v>
      </c>
      <c r="I598" s="51">
        <f>VLOOKUP(Table_for_new_list_price[[#This Row],[Product Line]],'EDA SHEET'!$C$10:$D$57,2,FALSE)</f>
        <v>0.313</v>
      </c>
      <c r="J598" s="53">
        <f t="shared" si="9"/>
        <v>11.56222</v>
      </c>
      <c r="K598" s="1" t="str">
        <f>VLOOKUP(Table_for_new_list_price[[#This Row],[ItemCode]],[1]sheet1!$1:$1048576,11,FALSE)</f>
        <v>China</v>
      </c>
    </row>
    <row r="599" spans="1:11" hidden="1" x14ac:dyDescent="0.3">
      <c r="A599" t="s">
        <v>1450</v>
      </c>
      <c r="B599" t="str">
        <f>VLOOKUP(Table_for_new_list_price[[#This Row],[ItemCode]],[1]sheet1!$1:$1048576,4,FALSE)</f>
        <v>LF BALLVLV FNPTxHOSE C/WCAP.75</v>
      </c>
      <c r="C599" t="str">
        <f>VLOOKUP(Table_for_new_list_price[[#This Row],[ItemCode]],[1]sheet1!$1:$1048576,5,FALSE)</f>
        <v>670779716312</v>
      </c>
      <c r="D599" t="str">
        <f>VLOOKUP(Table_for_new_list_price[[#This Row],[ItemCode]],[1]sheet1!$1:$1048576,6,FALSE)</f>
        <v>ABRP</v>
      </c>
      <c r="E599" s="54" t="str">
        <f>VLOOKUP(Table_for_new_list_price[[#This Row],[ItemCode]],[1]sheet1!$1:$1048576,7,FALSE)</f>
        <v>BRASS AB</v>
      </c>
      <c r="F599" s="54" t="str">
        <f>VLOOKUP(Table_for_new_list_price[[#This Row],[ItemCode]],[1]sheet1!$1:$1048576,13,FALSE)</f>
        <v>0.64</v>
      </c>
      <c r="G599" s="55" t="str">
        <f>VLOOKUP(Table_for_new_list_price[[#This Row],[ItemCode]],[1]sheet1!$1:$1048576,12,FALSE)</f>
        <v>60</v>
      </c>
      <c r="H599" s="101">
        <f>VLOOKUP(Table_for_new_list_price[[#This Row],[ItemCode]],[1]sheet1!$1:$1048576,8,FALSE)</f>
        <v>47.95</v>
      </c>
      <c r="I599" s="51">
        <f>VLOOKUP(Table_for_new_list_price[[#This Row],[Product Line]],'EDA SHEET'!$C$10:$D$57,2,FALSE)</f>
        <v>0.313</v>
      </c>
      <c r="J599" s="53">
        <f t="shared" si="9"/>
        <v>15.00835</v>
      </c>
      <c r="K599" s="1" t="str">
        <f>VLOOKUP(Table_for_new_list_price[[#This Row],[ItemCode]],[1]sheet1!$1:$1048576,11,FALSE)</f>
        <v>China</v>
      </c>
    </row>
    <row r="600" spans="1:11" hidden="1" x14ac:dyDescent="0.3">
      <c r="A600" t="s">
        <v>1451</v>
      </c>
      <c r="B600" t="str">
        <f>VLOOKUP(Table_for_new_list_price[[#This Row],[ItemCode]],[1]sheet1!$1:$1048576,4,FALSE)</f>
        <v>LF BALLVLV-WH FxHOSE/WCAP.5</v>
      </c>
      <c r="C600" t="str">
        <f>VLOOKUP(Table_for_new_list_price[[#This Row],[ItemCode]],[1]sheet1!$1:$1048576,5,FALSE)</f>
        <v>670779727400</v>
      </c>
      <c r="D600" t="str">
        <f>VLOOKUP(Table_for_new_list_price[[#This Row],[ItemCode]],[1]sheet1!$1:$1048576,6,FALSE)</f>
        <v>ABRP</v>
      </c>
      <c r="E600" s="54" t="str">
        <f>VLOOKUP(Table_for_new_list_price[[#This Row],[ItemCode]],[1]sheet1!$1:$1048576,7,FALSE)</f>
        <v>BRASS AB</v>
      </c>
      <c r="F600" s="54" t="str">
        <f>VLOOKUP(Table_for_new_list_price[[#This Row],[ItemCode]],[1]sheet1!$1:$1048576,13,FALSE)</f>
        <v>0.64</v>
      </c>
      <c r="G600" s="55" t="str">
        <f>VLOOKUP(Table_for_new_list_price[[#This Row],[ItemCode]],[1]sheet1!$1:$1048576,12,FALSE)</f>
        <v>80</v>
      </c>
      <c r="H600" s="101">
        <f>VLOOKUP(Table_for_new_list_price[[#This Row],[ItemCode]],[1]sheet1!$1:$1048576,8,FALSE)</f>
        <v>36.94</v>
      </c>
      <c r="I600" s="51">
        <f>VLOOKUP(Table_for_new_list_price[[#This Row],[Product Line]],'EDA SHEET'!$C$10:$D$57,2,FALSE)</f>
        <v>0.313</v>
      </c>
      <c r="J600" s="53">
        <f t="shared" si="9"/>
        <v>11.56222</v>
      </c>
      <c r="K600" s="1" t="str">
        <f>VLOOKUP(Table_for_new_list_price[[#This Row],[ItemCode]],[1]sheet1!$1:$1048576,11,FALSE)</f>
        <v>China</v>
      </c>
    </row>
    <row r="601" spans="1:11" hidden="1" x14ac:dyDescent="0.3">
      <c r="A601" t="s">
        <v>1452</v>
      </c>
      <c r="B601" t="str">
        <f>VLOOKUP(Table_for_new_list_price[[#This Row],[ItemCode]],[1]sheet1!$1:$1048576,4,FALSE)</f>
        <v>LF BALLVLV-WH FxHOSE/WCAP.75</v>
      </c>
      <c r="C601" t="str">
        <f>VLOOKUP(Table_for_new_list_price[[#This Row],[ItemCode]],[1]sheet1!$1:$1048576,5,FALSE)</f>
        <v>670779727417</v>
      </c>
      <c r="D601" t="str">
        <f>VLOOKUP(Table_for_new_list_price[[#This Row],[ItemCode]],[1]sheet1!$1:$1048576,6,FALSE)</f>
        <v>ABRP</v>
      </c>
      <c r="E601" s="54" t="str">
        <f>VLOOKUP(Table_for_new_list_price[[#This Row],[ItemCode]],[1]sheet1!$1:$1048576,7,FALSE)</f>
        <v>BRASS AB</v>
      </c>
      <c r="F601" s="54" t="str">
        <f>VLOOKUP(Table_for_new_list_price[[#This Row],[ItemCode]],[1]sheet1!$1:$1048576,13,FALSE)</f>
        <v>0.64</v>
      </c>
      <c r="G601" s="55" t="str">
        <f>VLOOKUP(Table_for_new_list_price[[#This Row],[ItemCode]],[1]sheet1!$1:$1048576,12,FALSE)</f>
        <v>60</v>
      </c>
      <c r="H601" s="101">
        <f>VLOOKUP(Table_for_new_list_price[[#This Row],[ItemCode]],[1]sheet1!$1:$1048576,8,FALSE)</f>
        <v>47.95</v>
      </c>
      <c r="I601" s="51">
        <f>VLOOKUP(Table_for_new_list_price[[#This Row],[Product Line]],'EDA SHEET'!$C$10:$D$57,2,FALSE)</f>
        <v>0.313</v>
      </c>
      <c r="J601" s="53">
        <f t="shared" si="9"/>
        <v>15.00835</v>
      </c>
      <c r="K601" s="1" t="str">
        <f>VLOOKUP(Table_for_new_list_price[[#This Row],[ItemCode]],[1]sheet1!$1:$1048576,11,FALSE)</f>
        <v>China</v>
      </c>
    </row>
    <row r="602" spans="1:11" hidden="1" x14ac:dyDescent="0.3">
      <c r="A602" t="s">
        <v>1453</v>
      </c>
      <c r="B602" t="str">
        <f>VLOOKUP(Table_for_new_list_price[[#This Row],[ItemCode]],[1]sheet1!$1:$1048576,4,FALSE)</f>
        <v>LF BALLVLV SWTxHOSE C/WCAP.5</v>
      </c>
      <c r="C602" t="str">
        <f>VLOOKUP(Table_for_new_list_price[[#This Row],[ItemCode]],[1]sheet1!$1:$1048576,5,FALSE)</f>
        <v>670779727349</v>
      </c>
      <c r="D602" t="str">
        <f>VLOOKUP(Table_for_new_list_price[[#This Row],[ItemCode]],[1]sheet1!$1:$1048576,6,FALSE)</f>
        <v>ABRP</v>
      </c>
      <c r="E602" s="54" t="str">
        <f>VLOOKUP(Table_for_new_list_price[[#This Row],[ItemCode]],[1]sheet1!$1:$1048576,7,FALSE)</f>
        <v>BRASS AB</v>
      </c>
      <c r="F602" s="54" t="str">
        <f>VLOOKUP(Table_for_new_list_price[[#This Row],[ItemCode]],[1]sheet1!$1:$1048576,13,FALSE)</f>
        <v>0.64</v>
      </c>
      <c r="G602" s="55" t="str">
        <f>VLOOKUP(Table_for_new_list_price[[#This Row],[ItemCode]],[1]sheet1!$1:$1048576,12,FALSE)</f>
        <v>80</v>
      </c>
      <c r="H602" s="101">
        <f>VLOOKUP(Table_for_new_list_price[[#This Row],[ItemCode]],[1]sheet1!$1:$1048576,8,FALSE)</f>
        <v>36.94</v>
      </c>
      <c r="I602" s="51">
        <f>VLOOKUP(Table_for_new_list_price[[#This Row],[Product Line]],'EDA SHEET'!$C$10:$D$57,2,FALSE)</f>
        <v>0.313</v>
      </c>
      <c r="J602" s="53">
        <f t="shared" si="9"/>
        <v>11.56222</v>
      </c>
      <c r="K602" s="1" t="str">
        <f>VLOOKUP(Table_for_new_list_price[[#This Row],[ItemCode]],[1]sheet1!$1:$1048576,11,FALSE)</f>
        <v>China</v>
      </c>
    </row>
    <row r="603" spans="1:11" hidden="1" x14ac:dyDescent="0.3">
      <c r="A603" t="s">
        <v>1454</v>
      </c>
      <c r="B603" t="str">
        <f>VLOOKUP(Table_for_new_list_price[[#This Row],[ItemCode]],[1]sheet1!$1:$1048576,4,FALSE)</f>
        <v>LF BALLVLV SWTxHOSE C/WCAP.75</v>
      </c>
      <c r="C603" t="str">
        <f>VLOOKUP(Table_for_new_list_price[[#This Row],[ItemCode]],[1]sheet1!$1:$1048576,5,FALSE)</f>
        <v>670779727356</v>
      </c>
      <c r="D603" t="str">
        <f>VLOOKUP(Table_for_new_list_price[[#This Row],[ItemCode]],[1]sheet1!$1:$1048576,6,FALSE)</f>
        <v>ABRP</v>
      </c>
      <c r="E603" s="54" t="str">
        <f>VLOOKUP(Table_for_new_list_price[[#This Row],[ItemCode]],[1]sheet1!$1:$1048576,7,FALSE)</f>
        <v>BRASS AB</v>
      </c>
      <c r="F603" s="54" t="str">
        <f>VLOOKUP(Table_for_new_list_price[[#This Row],[ItemCode]],[1]sheet1!$1:$1048576,13,FALSE)</f>
        <v>0.64</v>
      </c>
      <c r="G603" s="55" t="str">
        <f>VLOOKUP(Table_for_new_list_price[[#This Row],[ItemCode]],[1]sheet1!$1:$1048576,12,FALSE)</f>
        <v>60</v>
      </c>
      <c r="H603" s="101">
        <f>VLOOKUP(Table_for_new_list_price[[#This Row],[ItemCode]],[1]sheet1!$1:$1048576,8,FALSE)</f>
        <v>47.95</v>
      </c>
      <c r="I603" s="51">
        <f>VLOOKUP(Table_for_new_list_price[[#This Row],[Product Line]],'EDA SHEET'!$C$10:$D$57,2,FALSE)</f>
        <v>0.313</v>
      </c>
      <c r="J603" s="53">
        <f t="shared" si="9"/>
        <v>15.00835</v>
      </c>
      <c r="K603" s="1" t="str">
        <f>VLOOKUP(Table_for_new_list_price[[#This Row],[ItemCode]],[1]sheet1!$1:$1048576,11,FALSE)</f>
        <v>China</v>
      </c>
    </row>
    <row r="604" spans="1:11" hidden="1" x14ac:dyDescent="0.3">
      <c r="A604" t="s">
        <v>1455</v>
      </c>
      <c r="B604" t="str">
        <f>VLOOKUP(Table_for_new_list_price[[#This Row],[ItemCode]],[1]sheet1!$1:$1048576,4,FALSE)</f>
        <v>LF BALLVLV-WH SxHOSE/WCAP.5</v>
      </c>
      <c r="C604" t="str">
        <f>VLOOKUP(Table_for_new_list_price[[#This Row],[ItemCode]],[1]sheet1!$1:$1048576,5,FALSE)</f>
        <v>670779727424</v>
      </c>
      <c r="D604" t="str">
        <f>VLOOKUP(Table_for_new_list_price[[#This Row],[ItemCode]],[1]sheet1!$1:$1048576,6,FALSE)</f>
        <v>ABRP</v>
      </c>
      <c r="E604" s="54" t="str">
        <f>VLOOKUP(Table_for_new_list_price[[#This Row],[ItemCode]],[1]sheet1!$1:$1048576,7,FALSE)</f>
        <v>BRASS AB</v>
      </c>
      <c r="F604" s="54" t="str">
        <f>VLOOKUP(Table_for_new_list_price[[#This Row],[ItemCode]],[1]sheet1!$1:$1048576,13,FALSE)</f>
        <v>0.64</v>
      </c>
      <c r="G604" s="55" t="str">
        <f>VLOOKUP(Table_for_new_list_price[[#This Row],[ItemCode]],[1]sheet1!$1:$1048576,12,FALSE)</f>
        <v>80</v>
      </c>
      <c r="H604" s="101">
        <f>VLOOKUP(Table_for_new_list_price[[#This Row],[ItemCode]],[1]sheet1!$1:$1048576,8,FALSE)</f>
        <v>36.94</v>
      </c>
      <c r="I604" s="51">
        <f>VLOOKUP(Table_for_new_list_price[[#This Row],[Product Line]],'EDA SHEET'!$C$10:$D$57,2,FALSE)</f>
        <v>0.313</v>
      </c>
      <c r="J604" s="53">
        <f t="shared" si="9"/>
        <v>11.56222</v>
      </c>
      <c r="K604" s="1" t="str">
        <f>VLOOKUP(Table_for_new_list_price[[#This Row],[ItemCode]],[1]sheet1!$1:$1048576,11,FALSE)</f>
        <v>China</v>
      </c>
    </row>
    <row r="605" spans="1:11" hidden="1" x14ac:dyDescent="0.3">
      <c r="A605" t="s">
        <v>1456</v>
      </c>
      <c r="B605" t="str">
        <f>VLOOKUP(Table_for_new_list_price[[#This Row],[ItemCode]],[1]sheet1!$1:$1048576,4,FALSE)</f>
        <v>LF BALLVLV-WH SxHOSE/WCAP.75</v>
      </c>
      <c r="C605" t="str">
        <f>VLOOKUP(Table_for_new_list_price[[#This Row],[ItemCode]],[1]sheet1!$1:$1048576,5,FALSE)</f>
        <v>670779727431</v>
      </c>
      <c r="D605" t="str">
        <f>VLOOKUP(Table_for_new_list_price[[#This Row],[ItemCode]],[1]sheet1!$1:$1048576,6,FALSE)</f>
        <v>ABRP</v>
      </c>
      <c r="E605" s="54" t="str">
        <f>VLOOKUP(Table_for_new_list_price[[#This Row],[ItemCode]],[1]sheet1!$1:$1048576,7,FALSE)</f>
        <v>BRASS AB</v>
      </c>
      <c r="F605" s="54" t="str">
        <f>VLOOKUP(Table_for_new_list_price[[#This Row],[ItemCode]],[1]sheet1!$1:$1048576,13,FALSE)</f>
        <v>0.64</v>
      </c>
      <c r="G605" s="55" t="str">
        <f>VLOOKUP(Table_for_new_list_price[[#This Row],[ItemCode]],[1]sheet1!$1:$1048576,12,FALSE)</f>
        <v>60</v>
      </c>
      <c r="H605" s="101">
        <f>VLOOKUP(Table_for_new_list_price[[#This Row],[ItemCode]],[1]sheet1!$1:$1048576,8,FALSE)</f>
        <v>47.95</v>
      </c>
      <c r="I605" s="51">
        <f>VLOOKUP(Table_for_new_list_price[[#This Row],[Product Line]],'EDA SHEET'!$C$10:$D$57,2,FALSE)</f>
        <v>0.313</v>
      </c>
      <c r="J605" s="53">
        <f t="shared" si="9"/>
        <v>15.00835</v>
      </c>
      <c r="K605" s="1" t="str">
        <f>VLOOKUP(Table_for_new_list_price[[#This Row],[ItemCode]],[1]sheet1!$1:$1048576,11,FALSE)</f>
        <v>China</v>
      </c>
    </row>
    <row r="606" spans="1:11" hidden="1" x14ac:dyDescent="0.3">
      <c r="A606" t="s">
        <v>3916</v>
      </c>
      <c r="B606" t="str">
        <f>VLOOKUP(Table_for_new_list_price[[#This Row],[ItemCode]],[1]sheet1!$1:$1048576,4,FALSE)</f>
        <v>BRASS STOP VALVE CXC</v>
      </c>
      <c r="C606" t="str">
        <f>VLOOKUP(Table_for_new_list_price[[#This Row],[ItemCode]],[1]sheet1!$1:$1048576,5,FALSE)</f>
        <v>670779709062</v>
      </c>
      <c r="D606" t="str">
        <f>VLOOKUP(Table_for_new_list_price[[#This Row],[ItemCode]],[1]sheet1!$1:$1048576,6,FALSE)</f>
        <v>ABRW</v>
      </c>
      <c r="E606" s="54" t="str">
        <f>VLOOKUP(Table_for_new_list_price[[#This Row],[ItemCode]],[1]sheet1!$1:$1048576,7,FALSE)</f>
        <v>BRASS AB</v>
      </c>
      <c r="F606" s="54" t="str">
        <f>VLOOKUP(Table_for_new_list_price[[#This Row],[ItemCode]],[1]sheet1!$1:$1048576,13,FALSE)</f>
        <v>0.4</v>
      </c>
      <c r="G606" s="55" t="str">
        <f>VLOOKUP(Table_for_new_list_price[[#This Row],[ItemCode]],[1]sheet1!$1:$1048576,12,FALSE)</f>
        <v>48</v>
      </c>
      <c r="H606" s="101">
        <f>VLOOKUP(Table_for_new_list_price[[#This Row],[ItemCode]],[1]sheet1!$1:$1048576,8,FALSE)</f>
        <v>22.52</v>
      </c>
      <c r="I606" s="51">
        <f>VLOOKUP(Table_for_new_list_price[[#This Row],[Product Line]],'EDA SHEET'!$C$10:$D$57,2,FALSE)</f>
        <v>0.34699999999999998</v>
      </c>
      <c r="J606" s="53">
        <f t="shared" si="9"/>
        <v>7.8144399999999994</v>
      </c>
      <c r="K606" s="1" t="str">
        <f>VLOOKUP(Table_for_new_list_price[[#This Row],[ItemCode]],[1]sheet1!$1:$1048576,11,FALSE)</f>
        <v>China</v>
      </c>
    </row>
    <row r="607" spans="1:11" hidden="1" x14ac:dyDescent="0.3">
      <c r="A607" t="s">
        <v>3918</v>
      </c>
      <c r="B607" t="str">
        <f>VLOOKUP(Table_for_new_list_price[[#This Row],[ItemCode]],[1]sheet1!$1:$1048576,4,FALSE)</f>
        <v>BRASS STOP VALVE CXC</v>
      </c>
      <c r="C607" t="str">
        <f>VLOOKUP(Table_for_new_list_price[[#This Row],[ItemCode]],[1]sheet1!$1:$1048576,5,FALSE)</f>
        <v>670779709079</v>
      </c>
      <c r="D607" t="str">
        <f>VLOOKUP(Table_for_new_list_price[[#This Row],[ItemCode]],[1]sheet1!$1:$1048576,6,FALSE)</f>
        <v>ABRW</v>
      </c>
      <c r="E607" s="54" t="str">
        <f>VLOOKUP(Table_for_new_list_price[[#This Row],[ItemCode]],[1]sheet1!$1:$1048576,7,FALSE)</f>
        <v>BRASS AB</v>
      </c>
      <c r="F607" s="54" t="str">
        <f>VLOOKUP(Table_for_new_list_price[[#This Row],[ItemCode]],[1]sheet1!$1:$1048576,13,FALSE)</f>
        <v>0.56</v>
      </c>
      <c r="G607" s="55" t="str">
        <f>VLOOKUP(Table_for_new_list_price[[#This Row],[ItemCode]],[1]sheet1!$1:$1048576,12,FALSE)</f>
        <v>48</v>
      </c>
      <c r="H607" s="101">
        <f>VLOOKUP(Table_for_new_list_price[[#This Row],[ItemCode]],[1]sheet1!$1:$1048576,8,FALSE)</f>
        <v>28.63</v>
      </c>
      <c r="I607" s="51">
        <f>VLOOKUP(Table_for_new_list_price[[#This Row],[Product Line]],'EDA SHEET'!$C$10:$D$57,2,FALSE)</f>
        <v>0.34699999999999998</v>
      </c>
      <c r="J607" s="53">
        <f t="shared" si="9"/>
        <v>9.9346099999999993</v>
      </c>
      <c r="K607" s="1" t="str">
        <f>VLOOKUP(Table_for_new_list_price[[#This Row],[ItemCode]],[1]sheet1!$1:$1048576,11,FALSE)</f>
        <v>China</v>
      </c>
    </row>
    <row r="608" spans="1:11" hidden="1" x14ac:dyDescent="0.3">
      <c r="A608" t="s">
        <v>3919</v>
      </c>
      <c r="B608" t="str">
        <f>VLOOKUP(Table_for_new_list_price[[#This Row],[ItemCode]],[1]sheet1!$1:$1048576,4,FALSE)</f>
        <v>BRASS STOP VLV C/W DRAIN CXC</v>
      </c>
      <c r="C608" t="str">
        <f>VLOOKUP(Table_for_new_list_price[[#This Row],[ItemCode]],[1]sheet1!$1:$1048576,5,FALSE)</f>
        <v>670779709000</v>
      </c>
      <c r="D608" t="str">
        <f>VLOOKUP(Table_for_new_list_price[[#This Row],[ItemCode]],[1]sheet1!$1:$1048576,6,FALSE)</f>
        <v>ABRW</v>
      </c>
      <c r="E608" s="54" t="str">
        <f>VLOOKUP(Table_for_new_list_price[[#This Row],[ItemCode]],[1]sheet1!$1:$1048576,7,FALSE)</f>
        <v>BRASS AB</v>
      </c>
      <c r="F608" s="54" t="str">
        <f>VLOOKUP(Table_for_new_list_price[[#This Row],[ItemCode]],[1]sheet1!$1:$1048576,13,FALSE)</f>
        <v>0.44</v>
      </c>
      <c r="G608" s="55" t="str">
        <f>VLOOKUP(Table_for_new_list_price[[#This Row],[ItemCode]],[1]sheet1!$1:$1048576,12,FALSE)</f>
        <v>48</v>
      </c>
      <c r="H608" s="101">
        <f>VLOOKUP(Table_for_new_list_price[[#This Row],[ItemCode]],[1]sheet1!$1:$1048576,8,FALSE)</f>
        <v>28.02</v>
      </c>
      <c r="I608" s="51">
        <f>VLOOKUP(Table_for_new_list_price[[#This Row],[Product Line]],'EDA SHEET'!$C$10:$D$57,2,FALSE)</f>
        <v>0.34699999999999998</v>
      </c>
      <c r="J608" s="53">
        <f t="shared" si="9"/>
        <v>9.7229399999999995</v>
      </c>
      <c r="K608" s="1" t="str">
        <f>VLOOKUP(Table_for_new_list_price[[#This Row],[ItemCode]],[1]sheet1!$1:$1048576,11,FALSE)</f>
        <v>China</v>
      </c>
    </row>
    <row r="609" spans="1:11" hidden="1" x14ac:dyDescent="0.3">
      <c r="A609" t="s">
        <v>3920</v>
      </c>
      <c r="B609" t="str">
        <f>VLOOKUP(Table_for_new_list_price[[#This Row],[ItemCode]],[1]sheet1!$1:$1048576,4,FALSE)</f>
        <v>BRASS STOP VLV C/W DRAIN CXC</v>
      </c>
      <c r="C609" t="str">
        <f>VLOOKUP(Table_for_new_list_price[[#This Row],[ItemCode]],[1]sheet1!$1:$1048576,5,FALSE)</f>
        <v>670779709017</v>
      </c>
      <c r="D609" t="str">
        <f>VLOOKUP(Table_for_new_list_price[[#This Row],[ItemCode]],[1]sheet1!$1:$1048576,6,FALSE)</f>
        <v>ABRW</v>
      </c>
      <c r="E609" s="54" t="str">
        <f>VLOOKUP(Table_for_new_list_price[[#This Row],[ItemCode]],[1]sheet1!$1:$1048576,7,FALSE)</f>
        <v>BRASS AB</v>
      </c>
      <c r="F609" s="54" t="str">
        <f>VLOOKUP(Table_for_new_list_price[[#This Row],[ItemCode]],[1]sheet1!$1:$1048576,13,FALSE)</f>
        <v>0.58</v>
      </c>
      <c r="G609" s="55" t="str">
        <f>VLOOKUP(Table_for_new_list_price[[#This Row],[ItemCode]],[1]sheet1!$1:$1048576,12,FALSE)</f>
        <v>48</v>
      </c>
      <c r="H609" s="101">
        <f>VLOOKUP(Table_for_new_list_price[[#This Row],[ItemCode]],[1]sheet1!$1:$1048576,8,FALSE)</f>
        <v>36.61</v>
      </c>
      <c r="I609" s="51">
        <f>VLOOKUP(Table_for_new_list_price[[#This Row],[Product Line]],'EDA SHEET'!$C$10:$D$57,2,FALSE)</f>
        <v>0.34699999999999998</v>
      </c>
      <c r="J609" s="53">
        <f t="shared" si="9"/>
        <v>12.703669999999999</v>
      </c>
      <c r="K609" s="1" t="str">
        <f>VLOOKUP(Table_for_new_list_price[[#This Row],[ItemCode]],[1]sheet1!$1:$1048576,11,FALSE)</f>
        <v>China</v>
      </c>
    </row>
    <row r="610" spans="1:11" hidden="1" x14ac:dyDescent="0.3">
      <c r="A610" t="s">
        <v>3921</v>
      </c>
      <c r="B610" t="str">
        <f>VLOOKUP(Table_for_new_list_price[[#This Row],[ItemCode]],[1]sheet1!$1:$1048576,4,FALSE)</f>
        <v>BRASS SILLCOCK IPS</v>
      </c>
      <c r="C610" t="str">
        <f>VLOOKUP(Table_for_new_list_price[[#This Row],[ItemCode]],[1]sheet1!$1:$1048576,5,FALSE)</f>
        <v>670779709086</v>
      </c>
      <c r="D610" t="str">
        <f>VLOOKUP(Table_for_new_list_price[[#This Row],[ItemCode]],[1]sheet1!$1:$1048576,6,FALSE)</f>
        <v>ABRW</v>
      </c>
      <c r="E610" s="54" t="str">
        <f>VLOOKUP(Table_for_new_list_price[[#This Row],[ItemCode]],[1]sheet1!$1:$1048576,7,FALSE)</f>
        <v>BRASS AB</v>
      </c>
      <c r="F610" s="54" t="str">
        <f>VLOOKUP(Table_for_new_list_price[[#This Row],[ItemCode]],[1]sheet1!$1:$1048576,13,FALSE)</f>
        <v>0.45</v>
      </c>
      <c r="G610" s="55" t="str">
        <f>VLOOKUP(Table_for_new_list_price[[#This Row],[ItemCode]],[1]sheet1!$1:$1048576,12,FALSE)</f>
        <v>48</v>
      </c>
      <c r="H610" s="101">
        <f>VLOOKUP(Table_for_new_list_price[[#This Row],[ItemCode]],[1]sheet1!$1:$1048576,8,FALSE)</f>
        <v>25.87</v>
      </c>
      <c r="I610" s="51">
        <f>VLOOKUP(Table_for_new_list_price[[#This Row],[Product Line]],'EDA SHEET'!$C$10:$D$57,2,FALSE)</f>
        <v>0.34699999999999998</v>
      </c>
      <c r="J610" s="53">
        <f t="shared" si="9"/>
        <v>8.9768899999999991</v>
      </c>
      <c r="K610" s="1" t="str">
        <f>VLOOKUP(Table_for_new_list_price[[#This Row],[ItemCode]],[1]sheet1!$1:$1048576,11,FALSE)</f>
        <v>China</v>
      </c>
    </row>
    <row r="611" spans="1:11" hidden="1" x14ac:dyDescent="0.3">
      <c r="A611" t="s">
        <v>3922</v>
      </c>
      <c r="B611" t="str">
        <f>VLOOKUP(Table_for_new_list_price[[#This Row],[ItemCode]],[1]sheet1!$1:$1048576,4,FALSE)</f>
        <v>BRASS SILLCOCK IPS</v>
      </c>
      <c r="C611" t="str">
        <f>VLOOKUP(Table_for_new_list_price[[#This Row],[ItemCode]],[1]sheet1!$1:$1048576,5,FALSE)</f>
        <v>670779709093</v>
      </c>
      <c r="D611" t="str">
        <f>VLOOKUP(Table_for_new_list_price[[#This Row],[ItemCode]],[1]sheet1!$1:$1048576,6,FALSE)</f>
        <v>ABRW</v>
      </c>
      <c r="E611" s="54" t="str">
        <f>VLOOKUP(Table_for_new_list_price[[#This Row],[ItemCode]],[1]sheet1!$1:$1048576,7,FALSE)</f>
        <v>BRASS AB</v>
      </c>
      <c r="F611" s="54" t="str">
        <f>VLOOKUP(Table_for_new_list_price[[#This Row],[ItemCode]],[1]sheet1!$1:$1048576,13,FALSE)</f>
        <v>0.53</v>
      </c>
      <c r="G611" s="55" t="str">
        <f>VLOOKUP(Table_for_new_list_price[[#This Row],[ItemCode]],[1]sheet1!$1:$1048576,12,FALSE)</f>
        <v>48</v>
      </c>
      <c r="H611" s="101">
        <f>VLOOKUP(Table_for_new_list_price[[#This Row],[ItemCode]],[1]sheet1!$1:$1048576,8,FALSE)</f>
        <v>27.78</v>
      </c>
      <c r="I611" s="51">
        <f>VLOOKUP(Table_for_new_list_price[[#This Row],[Product Line]],'EDA SHEET'!$C$10:$D$57,2,FALSE)</f>
        <v>0.34699999999999998</v>
      </c>
      <c r="J611" s="53">
        <f t="shared" ref="J611:J666" si="10">H611*I611</f>
        <v>9.6396599999999992</v>
      </c>
      <c r="K611" s="1" t="str">
        <f>VLOOKUP(Table_for_new_list_price[[#This Row],[ItemCode]],[1]sheet1!$1:$1048576,11,FALSE)</f>
        <v>China</v>
      </c>
    </row>
    <row r="612" spans="1:11" hidden="1" x14ac:dyDescent="0.3">
      <c r="A612" t="s">
        <v>3923</v>
      </c>
      <c r="B612" t="str">
        <f>VLOOKUP(Table_for_new_list_price[[#This Row],[ItemCode]],[1]sheet1!$1:$1048576,4,FALSE)</f>
        <v>AB BRASS SILLCOCK IPS</v>
      </c>
      <c r="C612" t="str">
        <f>VLOOKUP(Table_for_new_list_price[[#This Row],[ItemCode]],[1]sheet1!$1:$1048576,5,FALSE)</f>
        <v>670779732077</v>
      </c>
      <c r="D612" t="str">
        <f>VLOOKUP(Table_for_new_list_price[[#This Row],[ItemCode]],[1]sheet1!$1:$1048576,6,FALSE)</f>
        <v>ABRW</v>
      </c>
      <c r="E612" s="54" t="str">
        <f>VLOOKUP(Table_for_new_list_price[[#This Row],[ItemCode]],[1]sheet1!$1:$1048576,7,FALSE)</f>
        <v>BRASS AB</v>
      </c>
      <c r="F612" s="54" t="str">
        <f>VLOOKUP(Table_for_new_list_price[[#This Row],[ItemCode]],[1]sheet1!$1:$1048576,13,FALSE)</f>
        <v>0.45</v>
      </c>
      <c r="G612" s="55" t="str">
        <f>VLOOKUP(Table_for_new_list_price[[#This Row],[ItemCode]],[1]sheet1!$1:$1048576,12,FALSE)</f>
        <v>48</v>
      </c>
      <c r="H612" s="101">
        <f>VLOOKUP(Table_for_new_list_price[[#This Row],[ItemCode]],[1]sheet1!$1:$1048576,8,FALSE)</f>
        <v>35.229999999999997</v>
      </c>
      <c r="I612" s="51">
        <f>VLOOKUP(Table_for_new_list_price[[#This Row],[Product Line]],'EDA SHEET'!$C$10:$D$57,2,FALSE)</f>
        <v>0.34699999999999998</v>
      </c>
      <c r="J612" s="53">
        <f t="shared" si="10"/>
        <v>12.224809999999998</v>
      </c>
      <c r="K612" s="1" t="str">
        <f>VLOOKUP(Table_for_new_list_price[[#This Row],[ItemCode]],[1]sheet1!$1:$1048576,11,FALSE)</f>
        <v>China</v>
      </c>
    </row>
    <row r="613" spans="1:11" hidden="1" x14ac:dyDescent="0.3">
      <c r="A613" t="s">
        <v>3924</v>
      </c>
      <c r="B613" t="str">
        <f>VLOOKUP(Table_for_new_list_price[[#This Row],[ItemCode]],[1]sheet1!$1:$1048576,4,FALSE)</f>
        <v>AB BRASS SILLCOCK IPS</v>
      </c>
      <c r="C613" t="str">
        <f>VLOOKUP(Table_for_new_list_price[[#This Row],[ItemCode]],[1]sheet1!$1:$1048576,5,FALSE)</f>
        <v>670779732084</v>
      </c>
      <c r="D613" t="str">
        <f>VLOOKUP(Table_for_new_list_price[[#This Row],[ItemCode]],[1]sheet1!$1:$1048576,6,FALSE)</f>
        <v>ABRW</v>
      </c>
      <c r="E613" s="54" t="str">
        <f>VLOOKUP(Table_for_new_list_price[[#This Row],[ItemCode]],[1]sheet1!$1:$1048576,7,FALSE)</f>
        <v>BRASS AB</v>
      </c>
      <c r="F613" s="54" t="str">
        <f>VLOOKUP(Table_for_new_list_price[[#This Row],[ItemCode]],[1]sheet1!$1:$1048576,13,FALSE)</f>
        <v>0.53</v>
      </c>
      <c r="G613" s="55" t="str">
        <f>VLOOKUP(Table_for_new_list_price[[#This Row],[ItemCode]],[1]sheet1!$1:$1048576,12,FALSE)</f>
        <v>48</v>
      </c>
      <c r="H613" s="101">
        <f>VLOOKUP(Table_for_new_list_price[[#This Row],[ItemCode]],[1]sheet1!$1:$1048576,8,FALSE)</f>
        <v>37.58</v>
      </c>
      <c r="I613" s="51">
        <f>VLOOKUP(Table_for_new_list_price[[#This Row],[Product Line]],'EDA SHEET'!$C$10:$D$57,2,FALSE)</f>
        <v>0.34699999999999998</v>
      </c>
      <c r="J613" s="53">
        <f t="shared" si="10"/>
        <v>13.040259999999998</v>
      </c>
      <c r="K613" s="1" t="str">
        <f>VLOOKUP(Table_for_new_list_price[[#This Row],[ItemCode]],[1]sheet1!$1:$1048576,11,FALSE)</f>
        <v>China</v>
      </c>
    </row>
    <row r="614" spans="1:11" hidden="1" x14ac:dyDescent="0.3">
      <c r="A614" t="s">
        <v>3925</v>
      </c>
      <c r="B614" t="str">
        <f>VLOOKUP(Table_for_new_list_price[[#This Row],[ItemCode]],[1]sheet1!$1:$1048576,4,FALSE)</f>
        <v>LF QTR-TRN BRASS SILLCOCK FXH</v>
      </c>
      <c r="C614" t="str">
        <f>VLOOKUP(Table_for_new_list_price[[#This Row],[ItemCode]],[1]sheet1!$1:$1048576,5,FALSE)</f>
        <v>670779730882</v>
      </c>
      <c r="D614" t="str">
        <f>VLOOKUP(Table_for_new_list_price[[#This Row],[ItemCode]],[1]sheet1!$1:$1048576,6,FALSE)</f>
        <v>ABRW</v>
      </c>
      <c r="E614" s="54" t="str">
        <f>VLOOKUP(Table_for_new_list_price[[#This Row],[ItemCode]],[1]sheet1!$1:$1048576,7,FALSE)</f>
        <v>BRASS AB</v>
      </c>
      <c r="F614" s="54" t="str">
        <f>VLOOKUP(Table_for_new_list_price[[#This Row],[ItemCode]],[1]sheet1!$1:$1048576,13,FALSE)</f>
        <v>0.394</v>
      </c>
      <c r="G614" s="55" t="str">
        <f>VLOOKUP(Table_for_new_list_price[[#This Row],[ItemCode]],[1]sheet1!$1:$1048576,12,FALSE)</f>
        <v>50</v>
      </c>
      <c r="H614" s="101">
        <f>VLOOKUP(Table_for_new_list_price[[#This Row],[ItemCode]],[1]sheet1!$1:$1048576,8,FALSE)</f>
        <v>27.17</v>
      </c>
      <c r="I614" s="51">
        <f>VLOOKUP(Table_for_new_list_price[[#This Row],[Product Line]],'EDA SHEET'!$C$10:$D$57,2,FALSE)</f>
        <v>0.34699999999999998</v>
      </c>
      <c r="J614" s="53">
        <f t="shared" si="10"/>
        <v>9.4279899999999994</v>
      </c>
      <c r="K614" s="1" t="str">
        <f>VLOOKUP(Table_for_new_list_price[[#This Row],[ItemCode]],[1]sheet1!$1:$1048576,11,FALSE)</f>
        <v>China</v>
      </c>
    </row>
    <row r="615" spans="1:11" hidden="1" x14ac:dyDescent="0.3">
      <c r="A615" t="s">
        <v>3926</v>
      </c>
      <c r="B615" t="str">
        <f>VLOOKUP(Table_for_new_list_price[[#This Row],[ItemCode]],[1]sheet1!$1:$1048576,4,FALSE)</f>
        <v>LF QTR-TRN BRASS SILLCOCK FXH</v>
      </c>
      <c r="C615" t="str">
        <f>VLOOKUP(Table_for_new_list_price[[#This Row],[ItemCode]],[1]sheet1!$1:$1048576,5,FALSE)</f>
        <v>670779730899</v>
      </c>
      <c r="D615" t="str">
        <f>VLOOKUP(Table_for_new_list_price[[#This Row],[ItemCode]],[1]sheet1!$1:$1048576,6,FALSE)</f>
        <v>ABRW</v>
      </c>
      <c r="E615" s="54" t="str">
        <f>VLOOKUP(Table_for_new_list_price[[#This Row],[ItemCode]],[1]sheet1!$1:$1048576,7,FALSE)</f>
        <v>BRASS AB</v>
      </c>
      <c r="F615" s="54" t="str">
        <f>VLOOKUP(Table_for_new_list_price[[#This Row],[ItemCode]],[1]sheet1!$1:$1048576,13,FALSE)</f>
        <v>0.423</v>
      </c>
      <c r="G615" s="55" t="str">
        <f>VLOOKUP(Table_for_new_list_price[[#This Row],[ItemCode]],[1]sheet1!$1:$1048576,12,FALSE)</f>
        <v>50</v>
      </c>
      <c r="H615" s="101">
        <f>VLOOKUP(Table_for_new_list_price[[#This Row],[ItemCode]],[1]sheet1!$1:$1048576,8,FALSE)</f>
        <v>29.15</v>
      </c>
      <c r="I615" s="51">
        <f>VLOOKUP(Table_for_new_list_price[[#This Row],[Product Line]],'EDA SHEET'!$C$10:$D$57,2,FALSE)</f>
        <v>0.34699999999999998</v>
      </c>
      <c r="J615" s="53">
        <f t="shared" si="10"/>
        <v>10.115049999999998</v>
      </c>
      <c r="K615" s="1" t="str">
        <f>VLOOKUP(Table_for_new_list_price[[#This Row],[ItemCode]],[1]sheet1!$1:$1048576,11,FALSE)</f>
        <v>China</v>
      </c>
    </row>
    <row r="616" spans="1:11" hidden="1" x14ac:dyDescent="0.3">
      <c r="A616" t="s">
        <v>3928</v>
      </c>
      <c r="B616" t="str">
        <f>VLOOKUP(Table_for_new_list_price[[#This Row],[ItemCode]],[1]sheet1!$1:$1048576,4,FALSE)</f>
        <v>BRASS SILLCOCK CXC</v>
      </c>
      <c r="C616" t="str">
        <f>VLOOKUP(Table_for_new_list_price[[#This Row],[ItemCode]],[1]sheet1!$1:$1048576,5,FALSE)</f>
        <v>670779709109</v>
      </c>
      <c r="D616" t="str">
        <f>VLOOKUP(Table_for_new_list_price[[#This Row],[ItemCode]],[1]sheet1!$1:$1048576,6,FALSE)</f>
        <v>ABRW</v>
      </c>
      <c r="E616" s="54" t="str">
        <f>VLOOKUP(Table_for_new_list_price[[#This Row],[ItemCode]],[1]sheet1!$1:$1048576,7,FALSE)</f>
        <v>BRASS AB</v>
      </c>
      <c r="F616" s="54" t="str">
        <f>VLOOKUP(Table_for_new_list_price[[#This Row],[ItemCode]],[1]sheet1!$1:$1048576,13,FALSE)</f>
        <v>0.48</v>
      </c>
      <c r="G616" s="55" t="str">
        <f>VLOOKUP(Table_for_new_list_price[[#This Row],[ItemCode]],[1]sheet1!$1:$1048576,12,FALSE)</f>
        <v>48</v>
      </c>
      <c r="H616" s="101">
        <f>VLOOKUP(Table_for_new_list_price[[#This Row],[ItemCode]],[1]sheet1!$1:$1048576,8,FALSE)</f>
        <v>26.35</v>
      </c>
      <c r="I616" s="51">
        <f>VLOOKUP(Table_for_new_list_price[[#This Row],[Product Line]],'EDA SHEET'!$C$10:$D$57,2,FALSE)</f>
        <v>0.34699999999999998</v>
      </c>
      <c r="J616" s="53">
        <f t="shared" si="10"/>
        <v>9.1434499999999996</v>
      </c>
      <c r="K616" s="1" t="str">
        <f>VLOOKUP(Table_for_new_list_price[[#This Row],[ItemCode]],[1]sheet1!$1:$1048576,11,FALSE)</f>
        <v>China</v>
      </c>
    </row>
    <row r="617" spans="1:11" hidden="1" x14ac:dyDescent="0.3">
      <c r="A617" t="s">
        <v>3929</v>
      </c>
      <c r="B617" t="str">
        <f>VLOOKUP(Table_for_new_list_price[[#This Row],[ItemCode]],[1]sheet1!$1:$1048576,4,FALSE)</f>
        <v>BRASS SILLCOCK CXC</v>
      </c>
      <c r="C617" t="str">
        <f>VLOOKUP(Table_for_new_list_price[[#This Row],[ItemCode]],[1]sheet1!$1:$1048576,5,FALSE)</f>
        <v>670779709116</v>
      </c>
      <c r="D617" t="str">
        <f>VLOOKUP(Table_for_new_list_price[[#This Row],[ItemCode]],[1]sheet1!$1:$1048576,6,FALSE)</f>
        <v>ABRW</v>
      </c>
      <c r="E617" s="54" t="str">
        <f>VLOOKUP(Table_for_new_list_price[[#This Row],[ItemCode]],[1]sheet1!$1:$1048576,7,FALSE)</f>
        <v>BRASS AB</v>
      </c>
      <c r="F617" s="54" t="str">
        <f>VLOOKUP(Table_for_new_list_price[[#This Row],[ItemCode]],[1]sheet1!$1:$1048576,13,FALSE)</f>
        <v>0.53</v>
      </c>
      <c r="G617" s="55" t="str">
        <f>VLOOKUP(Table_for_new_list_price[[#This Row],[ItemCode]],[1]sheet1!$1:$1048576,12,FALSE)</f>
        <v>48</v>
      </c>
      <c r="H617" s="101">
        <f>VLOOKUP(Table_for_new_list_price[[#This Row],[ItemCode]],[1]sheet1!$1:$1048576,8,FALSE)</f>
        <v>28.12</v>
      </c>
      <c r="I617" s="51">
        <f>VLOOKUP(Table_for_new_list_price[[#This Row],[Product Line]],'EDA SHEET'!$C$10:$D$57,2,FALSE)</f>
        <v>0.34699999999999998</v>
      </c>
      <c r="J617" s="53">
        <f t="shared" si="10"/>
        <v>9.7576400000000003</v>
      </c>
      <c r="K617" s="1" t="str">
        <f>VLOOKUP(Table_for_new_list_price[[#This Row],[ItemCode]],[1]sheet1!$1:$1048576,11,FALSE)</f>
        <v>China</v>
      </c>
    </row>
    <row r="618" spans="1:11" hidden="1" x14ac:dyDescent="0.3">
      <c r="A618" t="s">
        <v>3930</v>
      </c>
      <c r="B618" t="str">
        <f>VLOOKUP(Table_for_new_list_price[[#This Row],[ItemCode]],[1]sheet1!$1:$1048576,4,FALSE)</f>
        <v>AB BRASS SILLCOCK CXC</v>
      </c>
      <c r="C618" t="str">
        <f>VLOOKUP(Table_for_new_list_price[[#This Row],[ItemCode]],[1]sheet1!$1:$1048576,5,FALSE)</f>
        <v>670779732091</v>
      </c>
      <c r="D618" t="str">
        <f>VLOOKUP(Table_for_new_list_price[[#This Row],[ItemCode]],[1]sheet1!$1:$1048576,6,FALSE)</f>
        <v>ABRW</v>
      </c>
      <c r="E618" s="54" t="str">
        <f>VLOOKUP(Table_for_new_list_price[[#This Row],[ItemCode]],[1]sheet1!$1:$1048576,7,FALSE)</f>
        <v>BRASS AB</v>
      </c>
      <c r="F618" s="54" t="str">
        <f>VLOOKUP(Table_for_new_list_price[[#This Row],[ItemCode]],[1]sheet1!$1:$1048576,13,FALSE)</f>
        <v>0.48</v>
      </c>
      <c r="G618" s="55" t="str">
        <f>VLOOKUP(Table_for_new_list_price[[#This Row],[ItemCode]],[1]sheet1!$1:$1048576,12,FALSE)</f>
        <v>48</v>
      </c>
      <c r="H618" s="101">
        <f>VLOOKUP(Table_for_new_list_price[[#This Row],[ItemCode]],[1]sheet1!$1:$1048576,8,FALSE)</f>
        <v>35.229999999999997</v>
      </c>
      <c r="I618" s="51">
        <f>VLOOKUP(Table_for_new_list_price[[#This Row],[Product Line]],'EDA SHEET'!$C$10:$D$57,2,FALSE)</f>
        <v>0.34699999999999998</v>
      </c>
      <c r="J618" s="53">
        <f t="shared" si="10"/>
        <v>12.224809999999998</v>
      </c>
      <c r="K618" s="1" t="str">
        <f>VLOOKUP(Table_for_new_list_price[[#This Row],[ItemCode]],[1]sheet1!$1:$1048576,11,FALSE)</f>
        <v>China</v>
      </c>
    </row>
    <row r="619" spans="1:11" hidden="1" x14ac:dyDescent="0.3">
      <c r="A619" t="s">
        <v>3931</v>
      </c>
      <c r="B619" t="str">
        <f>VLOOKUP(Table_for_new_list_price[[#This Row],[ItemCode]],[1]sheet1!$1:$1048576,4,FALSE)</f>
        <v>AB BRASS SILLCOCK CXC</v>
      </c>
      <c r="C619" t="str">
        <f>VLOOKUP(Table_for_new_list_price[[#This Row],[ItemCode]],[1]sheet1!$1:$1048576,5,FALSE)</f>
        <v>670779732107</v>
      </c>
      <c r="D619" t="str">
        <f>VLOOKUP(Table_for_new_list_price[[#This Row],[ItemCode]],[1]sheet1!$1:$1048576,6,FALSE)</f>
        <v>ABRW</v>
      </c>
      <c r="E619" s="54" t="str">
        <f>VLOOKUP(Table_for_new_list_price[[#This Row],[ItemCode]],[1]sheet1!$1:$1048576,7,FALSE)</f>
        <v>BRASS AB</v>
      </c>
      <c r="F619" s="54" t="str">
        <f>VLOOKUP(Table_for_new_list_price[[#This Row],[ItemCode]],[1]sheet1!$1:$1048576,13,FALSE)</f>
        <v>0.53</v>
      </c>
      <c r="G619" s="55" t="str">
        <f>VLOOKUP(Table_for_new_list_price[[#This Row],[ItemCode]],[1]sheet1!$1:$1048576,12,FALSE)</f>
        <v>48</v>
      </c>
      <c r="H619" s="101">
        <f>VLOOKUP(Table_for_new_list_price[[#This Row],[ItemCode]],[1]sheet1!$1:$1048576,8,FALSE)</f>
        <v>37.58</v>
      </c>
      <c r="I619" s="51">
        <f>VLOOKUP(Table_for_new_list_price[[#This Row],[Product Line]],'EDA SHEET'!$C$10:$D$57,2,FALSE)</f>
        <v>0.34699999999999998</v>
      </c>
      <c r="J619" s="53">
        <f t="shared" si="10"/>
        <v>13.040259999999998</v>
      </c>
      <c r="K619" s="1" t="str">
        <f>VLOOKUP(Table_for_new_list_price[[#This Row],[ItemCode]],[1]sheet1!$1:$1048576,11,FALSE)</f>
        <v>China</v>
      </c>
    </row>
    <row r="620" spans="1:11" hidden="1" x14ac:dyDescent="0.3">
      <c r="A620" t="s">
        <v>3933</v>
      </c>
      <c r="B620" t="str">
        <f>VLOOKUP(Table_for_new_list_price[[#This Row],[ItemCode]],[1]sheet1!$1:$1048576,4,FALSE)</f>
        <v>LF QTR-TRN BRASS SILLCOCK SXH</v>
      </c>
      <c r="C620" t="str">
        <f>VLOOKUP(Table_for_new_list_price[[#This Row],[ItemCode]],[1]sheet1!$1:$1048576,5,FALSE)</f>
        <v>670779730905</v>
      </c>
      <c r="D620" t="str">
        <f>VLOOKUP(Table_for_new_list_price[[#This Row],[ItemCode]],[1]sheet1!$1:$1048576,6,FALSE)</f>
        <v>ABRW</v>
      </c>
      <c r="E620" s="54" t="str">
        <f>VLOOKUP(Table_for_new_list_price[[#This Row],[ItemCode]],[1]sheet1!$1:$1048576,7,FALSE)</f>
        <v>BRASS AB</v>
      </c>
      <c r="F620" s="54" t="str">
        <f>VLOOKUP(Table_for_new_list_price[[#This Row],[ItemCode]],[1]sheet1!$1:$1048576,13,FALSE)</f>
        <v>0.380</v>
      </c>
      <c r="G620" s="55" t="str">
        <f>VLOOKUP(Table_for_new_list_price[[#This Row],[ItemCode]],[1]sheet1!$1:$1048576,12,FALSE)</f>
        <v>80</v>
      </c>
      <c r="H620" s="101">
        <f>VLOOKUP(Table_for_new_list_price[[#This Row],[ItemCode]],[1]sheet1!$1:$1048576,8,FALSE)</f>
        <v>27.17</v>
      </c>
      <c r="I620" s="51">
        <f>VLOOKUP(Table_for_new_list_price[[#This Row],[Product Line]],'EDA SHEET'!$C$10:$D$57,2,FALSE)</f>
        <v>0.34699999999999998</v>
      </c>
      <c r="J620" s="53">
        <f t="shared" si="10"/>
        <v>9.4279899999999994</v>
      </c>
      <c r="K620" s="1" t="str">
        <f>VLOOKUP(Table_for_new_list_price[[#This Row],[ItemCode]],[1]sheet1!$1:$1048576,11,FALSE)</f>
        <v>China</v>
      </c>
    </row>
    <row r="621" spans="1:11" hidden="1" x14ac:dyDescent="0.3">
      <c r="A621" t="s">
        <v>3934</v>
      </c>
      <c r="B621" t="str">
        <f>VLOOKUP(Table_for_new_list_price[[#This Row],[ItemCode]],[1]sheet1!$1:$1048576,4,FALSE)</f>
        <v>LF QTR-TRN BRASS SILLCOCK SXH</v>
      </c>
      <c r="C621" t="str">
        <f>VLOOKUP(Table_for_new_list_price[[#This Row],[ItemCode]],[1]sheet1!$1:$1048576,5,FALSE)</f>
        <v>670779730912</v>
      </c>
      <c r="D621" t="str">
        <f>VLOOKUP(Table_for_new_list_price[[#This Row],[ItemCode]],[1]sheet1!$1:$1048576,6,FALSE)</f>
        <v>ABRW</v>
      </c>
      <c r="E621" s="54" t="str">
        <f>VLOOKUP(Table_for_new_list_price[[#This Row],[ItemCode]],[1]sheet1!$1:$1048576,7,FALSE)</f>
        <v>BRASS AB</v>
      </c>
      <c r="F621" s="54" t="str">
        <f>VLOOKUP(Table_for_new_list_price[[#This Row],[ItemCode]],[1]sheet1!$1:$1048576,13,FALSE)</f>
        <v>0.414</v>
      </c>
      <c r="G621" s="55" t="str">
        <f>VLOOKUP(Table_for_new_list_price[[#This Row],[ItemCode]],[1]sheet1!$1:$1048576,12,FALSE)</f>
        <v>60</v>
      </c>
      <c r="H621" s="101">
        <f>VLOOKUP(Table_for_new_list_price[[#This Row],[ItemCode]],[1]sheet1!$1:$1048576,8,FALSE)</f>
        <v>29.15</v>
      </c>
      <c r="I621" s="51">
        <f>VLOOKUP(Table_for_new_list_price[[#This Row],[Product Line]],'EDA SHEET'!$C$10:$D$57,2,FALSE)</f>
        <v>0.34699999999999998</v>
      </c>
      <c r="J621" s="53">
        <f t="shared" si="10"/>
        <v>10.115049999999998</v>
      </c>
      <c r="K621" s="1" t="str">
        <f>VLOOKUP(Table_for_new_list_price[[#This Row],[ItemCode]],[1]sheet1!$1:$1048576,11,FALSE)</f>
        <v>China</v>
      </c>
    </row>
    <row r="622" spans="1:11" hidden="1" x14ac:dyDescent="0.3">
      <c r="A622" t="s">
        <v>3935</v>
      </c>
      <c r="B622" t="str">
        <f>VLOOKUP(Table_for_new_list_price[[#This Row],[ItemCode]],[1]sheet1!$1:$1048576,4,FALSE)</f>
        <v>LF BRASS HOSE BIBB IPS</v>
      </c>
      <c r="C622" t="str">
        <f>VLOOKUP(Table_for_new_list_price[[#This Row],[ItemCode]],[1]sheet1!$1:$1048576,5,FALSE)</f>
        <v>670779709123</v>
      </c>
      <c r="D622" t="str">
        <f>VLOOKUP(Table_for_new_list_price[[#This Row],[ItemCode]],[1]sheet1!$1:$1048576,6,FALSE)</f>
        <v>ABRW</v>
      </c>
      <c r="E622" s="54" t="str">
        <f>VLOOKUP(Table_for_new_list_price[[#This Row],[ItemCode]],[1]sheet1!$1:$1048576,7,FALSE)</f>
        <v>BRASS AB</v>
      </c>
      <c r="F622" s="54" t="str">
        <f>VLOOKUP(Table_for_new_list_price[[#This Row],[ItemCode]],[1]sheet1!$1:$1048576,13,FALSE)</f>
        <v>0.36</v>
      </c>
      <c r="G622" s="55" t="str">
        <f>VLOOKUP(Table_for_new_list_price[[#This Row],[ItemCode]],[1]sheet1!$1:$1048576,12,FALSE)</f>
        <v>48</v>
      </c>
      <c r="H622" s="101">
        <f>VLOOKUP(Table_for_new_list_price[[#This Row],[ItemCode]],[1]sheet1!$1:$1048576,8,FALSE)</f>
        <v>20.25</v>
      </c>
      <c r="I622" s="51">
        <f>VLOOKUP(Table_for_new_list_price[[#This Row],[Product Line]],'EDA SHEET'!$C$10:$D$57,2,FALSE)</f>
        <v>0.34699999999999998</v>
      </c>
      <c r="J622" s="53">
        <f t="shared" si="10"/>
        <v>7.0267499999999998</v>
      </c>
      <c r="K622" s="1" t="str">
        <f>VLOOKUP(Table_for_new_list_price[[#This Row],[ItemCode]],[1]sheet1!$1:$1048576,11,FALSE)</f>
        <v>China</v>
      </c>
    </row>
    <row r="623" spans="1:11" hidden="1" x14ac:dyDescent="0.3">
      <c r="A623" t="s">
        <v>3936</v>
      </c>
      <c r="B623" t="str">
        <f>VLOOKUP(Table_for_new_list_price[[#This Row],[ItemCode]],[1]sheet1!$1:$1048576,4,FALSE)</f>
        <v>LF BRASS HOSE BIBB IPS</v>
      </c>
      <c r="C623" t="str">
        <f>VLOOKUP(Table_for_new_list_price[[#This Row],[ItemCode]],[1]sheet1!$1:$1048576,5,FALSE)</f>
        <v>670779709130</v>
      </c>
      <c r="D623" t="str">
        <f>VLOOKUP(Table_for_new_list_price[[#This Row],[ItemCode]],[1]sheet1!$1:$1048576,6,FALSE)</f>
        <v>ABRW</v>
      </c>
      <c r="E623" s="54" t="str">
        <f>VLOOKUP(Table_for_new_list_price[[#This Row],[ItemCode]],[1]sheet1!$1:$1048576,7,FALSE)</f>
        <v>BRASS AB</v>
      </c>
      <c r="F623" s="54" t="str">
        <f>VLOOKUP(Table_for_new_list_price[[#This Row],[ItemCode]],[1]sheet1!$1:$1048576,13,FALSE)</f>
        <v>0.38</v>
      </c>
      <c r="G623" s="55" t="str">
        <f>VLOOKUP(Table_for_new_list_price[[#This Row],[ItemCode]],[1]sheet1!$1:$1048576,12,FALSE)</f>
        <v>48</v>
      </c>
      <c r="H623" s="101">
        <f>VLOOKUP(Table_for_new_list_price[[#This Row],[ItemCode]],[1]sheet1!$1:$1048576,8,FALSE)</f>
        <v>28.02</v>
      </c>
      <c r="I623" s="51">
        <f>VLOOKUP(Table_for_new_list_price[[#This Row],[Product Line]],'EDA SHEET'!$C$10:$D$57,2,FALSE)</f>
        <v>0.34699999999999998</v>
      </c>
      <c r="J623" s="53">
        <f t="shared" si="10"/>
        <v>9.7229399999999995</v>
      </c>
      <c r="K623" s="1" t="str">
        <f>VLOOKUP(Table_for_new_list_price[[#This Row],[ItemCode]],[1]sheet1!$1:$1048576,11,FALSE)</f>
        <v>China</v>
      </c>
    </row>
    <row r="624" spans="1:11" hidden="1" x14ac:dyDescent="0.3">
      <c r="A624" t="s">
        <v>3946</v>
      </c>
      <c r="B624" t="str">
        <f>VLOOKUP(Table_for_new_list_price[[#This Row],[ItemCode]],[1]sheet1!$1:$1048576,4,FALSE)</f>
        <v>LF NO-KINK BALL HOSE BIBB</v>
      </c>
      <c r="C624" t="str">
        <f>VLOOKUP(Table_for_new_list_price[[#This Row],[ItemCode]],[1]sheet1!$1:$1048576,5,FALSE)</f>
        <v>670779313047</v>
      </c>
      <c r="D624" t="str">
        <f>VLOOKUP(Table_for_new_list_price[[#This Row],[ItemCode]],[1]sheet1!$1:$1048576,6,FALSE)</f>
        <v>ABRW</v>
      </c>
      <c r="E624" s="54" t="str">
        <f>VLOOKUP(Table_for_new_list_price[[#This Row],[ItemCode]],[1]sheet1!$1:$1048576,7,FALSE)</f>
        <v>BRASS AB</v>
      </c>
      <c r="F624" s="54" t="str">
        <f>VLOOKUP(Table_for_new_list_price[[#This Row],[ItemCode]],[1]sheet1!$1:$1048576,13,FALSE)</f>
        <v>0.4</v>
      </c>
      <c r="G624" s="55" t="str">
        <f>VLOOKUP(Table_for_new_list_price[[#This Row],[ItemCode]],[1]sheet1!$1:$1048576,12,FALSE)</f>
        <v>80</v>
      </c>
      <c r="H624" s="101">
        <f>VLOOKUP(Table_for_new_list_price[[#This Row],[ItemCode]],[1]sheet1!$1:$1048576,8,FALSE)</f>
        <v>30.71</v>
      </c>
      <c r="I624" s="51">
        <f>VLOOKUP(Table_for_new_list_price[[#This Row],[Product Line]],'EDA SHEET'!$C$10:$D$57,2,FALSE)</f>
        <v>0.34699999999999998</v>
      </c>
      <c r="J624" s="53">
        <f t="shared" si="10"/>
        <v>10.656369999999999</v>
      </c>
      <c r="K624" s="1" t="str">
        <f>VLOOKUP(Table_for_new_list_price[[#This Row],[ItemCode]],[1]sheet1!$1:$1048576,11,FALSE)</f>
        <v>China</v>
      </c>
    </row>
    <row r="625" spans="1:11" hidden="1" x14ac:dyDescent="0.3">
      <c r="A625" t="s">
        <v>3947</v>
      </c>
      <c r="B625" t="str">
        <f>VLOOKUP(Table_for_new_list_price[[#This Row],[ItemCode]],[1]sheet1!$1:$1048576,4,FALSE)</f>
        <v>LF NO-KINK BALL HOSE BIBB</v>
      </c>
      <c r="C625" t="str">
        <f>VLOOKUP(Table_for_new_list_price[[#This Row],[ItemCode]],[1]sheet1!$1:$1048576,5,FALSE)</f>
        <v>670779313054</v>
      </c>
      <c r="D625" t="str">
        <f>VLOOKUP(Table_for_new_list_price[[#This Row],[ItemCode]],[1]sheet1!$1:$1048576,6,FALSE)</f>
        <v>ABRW</v>
      </c>
      <c r="E625" s="54" t="str">
        <f>VLOOKUP(Table_for_new_list_price[[#This Row],[ItemCode]],[1]sheet1!$1:$1048576,7,FALSE)</f>
        <v>BRASS AB</v>
      </c>
      <c r="F625" s="54" t="str">
        <f>VLOOKUP(Table_for_new_list_price[[#This Row],[ItemCode]],[1]sheet1!$1:$1048576,13,FALSE)</f>
        <v>0.44</v>
      </c>
      <c r="G625" s="55" t="str">
        <f>VLOOKUP(Table_for_new_list_price[[#This Row],[ItemCode]],[1]sheet1!$1:$1048576,12,FALSE)</f>
        <v>60</v>
      </c>
      <c r="H625" s="101">
        <f>VLOOKUP(Table_for_new_list_price[[#This Row],[ItemCode]],[1]sheet1!$1:$1048576,8,FALSE)</f>
        <v>42.42</v>
      </c>
      <c r="I625" s="51">
        <f>VLOOKUP(Table_for_new_list_price[[#This Row],[Product Line]],'EDA SHEET'!$C$10:$D$57,2,FALSE)</f>
        <v>0.34699999999999998</v>
      </c>
      <c r="J625" s="53">
        <f t="shared" si="10"/>
        <v>14.71974</v>
      </c>
      <c r="K625" s="1" t="str">
        <f>VLOOKUP(Table_for_new_list_price[[#This Row],[ItemCode]],[1]sheet1!$1:$1048576,11,FALSE)</f>
        <v>China</v>
      </c>
    </row>
    <row r="626" spans="1:11" hidden="1" x14ac:dyDescent="0.3">
      <c r="A626" t="s">
        <v>3948</v>
      </c>
      <c r="B626" t="str">
        <f>VLOOKUP(Table_for_new_list_price[[#This Row],[ItemCode]],[1]sheet1!$1:$1048576,4,FALSE)</f>
        <v>LF NO-KINK BALL HOSE BIBB BLUE</v>
      </c>
      <c r="C626" t="str">
        <f>VLOOKUP(Table_for_new_list_price[[#This Row],[ItemCode]],[1]sheet1!$1:$1048576,5,FALSE)</f>
        <v>670779715919</v>
      </c>
      <c r="D626" t="str">
        <f>VLOOKUP(Table_for_new_list_price[[#This Row],[ItemCode]],[1]sheet1!$1:$1048576,6,FALSE)</f>
        <v>ABRW</v>
      </c>
      <c r="E626" s="54" t="str">
        <f>VLOOKUP(Table_for_new_list_price[[#This Row],[ItemCode]],[1]sheet1!$1:$1048576,7,FALSE)</f>
        <v>BRASS AB</v>
      </c>
      <c r="F626" s="54" t="str">
        <f>VLOOKUP(Table_for_new_list_price[[#This Row],[ItemCode]],[1]sheet1!$1:$1048576,13,FALSE)</f>
        <v>0.4</v>
      </c>
      <c r="G626" s="55" t="str">
        <f>VLOOKUP(Table_for_new_list_price[[#This Row],[ItemCode]],[1]sheet1!$1:$1048576,12,FALSE)</f>
        <v>80</v>
      </c>
      <c r="H626" s="101">
        <f>VLOOKUP(Table_for_new_list_price[[#This Row],[ItemCode]],[1]sheet1!$1:$1048576,8,FALSE)</f>
        <v>30.71</v>
      </c>
      <c r="I626" s="51">
        <f>VLOOKUP(Table_for_new_list_price[[#This Row],[Product Line]],'EDA SHEET'!$C$10:$D$57,2,FALSE)</f>
        <v>0.34699999999999998</v>
      </c>
      <c r="J626" s="53">
        <f t="shared" si="10"/>
        <v>10.656369999999999</v>
      </c>
      <c r="K626" s="1" t="str">
        <f>VLOOKUP(Table_for_new_list_price[[#This Row],[ItemCode]],[1]sheet1!$1:$1048576,11,FALSE)</f>
        <v>China</v>
      </c>
    </row>
    <row r="627" spans="1:11" hidden="1" x14ac:dyDescent="0.3">
      <c r="A627" t="s">
        <v>3949</v>
      </c>
      <c r="B627" t="str">
        <f>VLOOKUP(Table_for_new_list_price[[#This Row],[ItemCode]],[1]sheet1!$1:$1048576,4,FALSE)</f>
        <v>LF NO-KINK BALL HOSE BIBB BLUE</v>
      </c>
      <c r="C627" t="str">
        <f>VLOOKUP(Table_for_new_list_price[[#This Row],[ItemCode]],[1]sheet1!$1:$1048576,5,FALSE)</f>
        <v>670779715926</v>
      </c>
      <c r="D627" t="str">
        <f>VLOOKUP(Table_for_new_list_price[[#This Row],[ItemCode]],[1]sheet1!$1:$1048576,6,FALSE)</f>
        <v>ABRW</v>
      </c>
      <c r="E627" s="54" t="str">
        <f>VLOOKUP(Table_for_new_list_price[[#This Row],[ItemCode]],[1]sheet1!$1:$1048576,7,FALSE)</f>
        <v>BRASS AB</v>
      </c>
      <c r="F627" s="54" t="str">
        <f>VLOOKUP(Table_for_new_list_price[[#This Row],[ItemCode]],[1]sheet1!$1:$1048576,13,FALSE)</f>
        <v>.34</v>
      </c>
      <c r="G627" s="55" t="str">
        <f>VLOOKUP(Table_for_new_list_price[[#This Row],[ItemCode]],[1]sheet1!$1:$1048576,12,FALSE)</f>
        <v>60</v>
      </c>
      <c r="H627" s="101">
        <f>VLOOKUP(Table_for_new_list_price[[#This Row],[ItemCode]],[1]sheet1!$1:$1048576,8,FALSE)</f>
        <v>42.42</v>
      </c>
      <c r="I627" s="51">
        <f>VLOOKUP(Table_for_new_list_price[[#This Row],[Product Line]],'EDA SHEET'!$C$10:$D$57,2,FALSE)</f>
        <v>0.34699999999999998</v>
      </c>
      <c r="J627" s="53">
        <f t="shared" si="10"/>
        <v>14.71974</v>
      </c>
      <c r="K627" s="1" t="str">
        <f>VLOOKUP(Table_for_new_list_price[[#This Row],[ItemCode]],[1]sheet1!$1:$1048576,11,FALSE)</f>
        <v>China</v>
      </c>
    </row>
    <row r="628" spans="1:11" hidden="1" x14ac:dyDescent="0.3">
      <c r="A628" t="s">
        <v>3958</v>
      </c>
      <c r="B628" t="str">
        <f>VLOOKUP(Table_for_new_list_price[[#This Row],[ItemCode]],[1]sheet1!$1:$1048576,4,FALSE)</f>
        <v>BRASS NO-KINK BOILER DRN MNPT</v>
      </c>
      <c r="C628" t="str">
        <f>VLOOKUP(Table_for_new_list_price[[#This Row],[ItemCode]],[1]sheet1!$1:$1048576,5,FALSE)</f>
        <v>670779709024</v>
      </c>
      <c r="D628" t="str">
        <f>VLOOKUP(Table_for_new_list_price[[#This Row],[ItemCode]],[1]sheet1!$1:$1048576,6,FALSE)</f>
        <v>ABRW</v>
      </c>
      <c r="E628" s="54" t="str">
        <f>VLOOKUP(Table_for_new_list_price[[#This Row],[ItemCode]],[1]sheet1!$1:$1048576,7,FALSE)</f>
        <v>BRASS AB</v>
      </c>
      <c r="F628" s="54" t="str">
        <f>VLOOKUP(Table_for_new_list_price[[#This Row],[ItemCode]],[1]sheet1!$1:$1048576,13,FALSE)</f>
        <v>0.44</v>
      </c>
      <c r="G628" s="55" t="str">
        <f>VLOOKUP(Table_for_new_list_price[[#This Row],[ItemCode]],[1]sheet1!$1:$1048576,12,FALSE)</f>
        <v>48</v>
      </c>
      <c r="H628" s="101">
        <f>VLOOKUP(Table_for_new_list_price[[#This Row],[ItemCode]],[1]sheet1!$1:$1048576,8,FALSE)</f>
        <v>23.85</v>
      </c>
      <c r="I628" s="51">
        <f>VLOOKUP(Table_for_new_list_price[[#This Row],[Product Line]],'EDA SHEET'!$C$10:$D$57,2,FALSE)</f>
        <v>0.34699999999999998</v>
      </c>
      <c r="J628" s="53">
        <f t="shared" si="10"/>
        <v>8.2759499999999999</v>
      </c>
      <c r="K628" s="1" t="str">
        <f>VLOOKUP(Table_for_new_list_price[[#This Row],[ItemCode]],[1]sheet1!$1:$1048576,11,FALSE)</f>
        <v>China</v>
      </c>
    </row>
    <row r="629" spans="1:11" hidden="1" x14ac:dyDescent="0.3">
      <c r="A629" t="s">
        <v>3959</v>
      </c>
      <c r="B629" t="str">
        <f>VLOOKUP(Table_for_new_list_price[[#This Row],[ItemCode]],[1]sheet1!$1:$1048576,4,FALSE)</f>
        <v>BRASS NO-KINK BOILER DRN MNPT</v>
      </c>
      <c r="C629" t="str">
        <f>VLOOKUP(Table_for_new_list_price[[#This Row],[ItemCode]],[1]sheet1!$1:$1048576,5,FALSE)</f>
        <v>670779709031</v>
      </c>
      <c r="D629" t="str">
        <f>VLOOKUP(Table_for_new_list_price[[#This Row],[ItemCode]],[1]sheet1!$1:$1048576,6,FALSE)</f>
        <v>ABRW</v>
      </c>
      <c r="E629" s="54" t="str">
        <f>VLOOKUP(Table_for_new_list_price[[#This Row],[ItemCode]],[1]sheet1!$1:$1048576,7,FALSE)</f>
        <v>BRASS AB</v>
      </c>
      <c r="F629" s="54" t="str">
        <f>VLOOKUP(Table_for_new_list_price[[#This Row],[ItemCode]],[1]sheet1!$1:$1048576,13,FALSE)</f>
        <v>0.46</v>
      </c>
      <c r="G629" s="55" t="str">
        <f>VLOOKUP(Table_for_new_list_price[[#This Row],[ItemCode]],[1]sheet1!$1:$1048576,12,FALSE)</f>
        <v>48</v>
      </c>
      <c r="H629" s="101">
        <f>VLOOKUP(Table_for_new_list_price[[#This Row],[ItemCode]],[1]sheet1!$1:$1048576,8,FALSE)</f>
        <v>25.05</v>
      </c>
      <c r="I629" s="51">
        <f>VLOOKUP(Table_for_new_list_price[[#This Row],[Product Line]],'EDA SHEET'!$C$10:$D$57,2,FALSE)</f>
        <v>0.34699999999999998</v>
      </c>
      <c r="J629" s="53">
        <f t="shared" si="10"/>
        <v>8.6923499999999994</v>
      </c>
      <c r="K629" s="1" t="str">
        <f>VLOOKUP(Table_for_new_list_price[[#This Row],[ItemCode]],[1]sheet1!$1:$1048576,11,FALSE)</f>
        <v>China</v>
      </c>
    </row>
    <row r="630" spans="1:11" hidden="1" x14ac:dyDescent="0.3">
      <c r="A630" t="s">
        <v>3961</v>
      </c>
      <c r="B630" t="str">
        <f>VLOOKUP(Table_for_new_list_price[[#This Row],[ItemCode]],[1]sheet1!$1:$1048576,4,FALSE)</f>
        <v>BRASS NO-KINK BOILER DRN FNPT</v>
      </c>
      <c r="C630" t="str">
        <f>VLOOKUP(Table_for_new_list_price[[#This Row],[ItemCode]],[1]sheet1!$1:$1048576,5,FALSE)</f>
        <v>670779709048</v>
      </c>
      <c r="D630" t="str">
        <f>VLOOKUP(Table_for_new_list_price[[#This Row],[ItemCode]],[1]sheet1!$1:$1048576,6,FALSE)</f>
        <v>ABRW</v>
      </c>
      <c r="E630" s="54" t="str">
        <f>VLOOKUP(Table_for_new_list_price[[#This Row],[ItemCode]],[1]sheet1!$1:$1048576,7,FALSE)</f>
        <v>BRASS AB</v>
      </c>
      <c r="F630" s="54" t="str">
        <f>VLOOKUP(Table_for_new_list_price[[#This Row],[ItemCode]],[1]sheet1!$1:$1048576,13,FALSE)</f>
        <v>0.42</v>
      </c>
      <c r="G630" s="55" t="str">
        <f>VLOOKUP(Table_for_new_list_price[[#This Row],[ItemCode]],[1]sheet1!$1:$1048576,12,FALSE)</f>
        <v>48</v>
      </c>
      <c r="H630" s="101">
        <f>VLOOKUP(Table_for_new_list_price[[#This Row],[ItemCode]],[1]sheet1!$1:$1048576,8,FALSE)</f>
        <v>22.09</v>
      </c>
      <c r="I630" s="51">
        <f>VLOOKUP(Table_for_new_list_price[[#This Row],[Product Line]],'EDA SHEET'!$C$10:$D$57,2,FALSE)</f>
        <v>0.34699999999999998</v>
      </c>
      <c r="J630" s="53">
        <f t="shared" si="10"/>
        <v>7.6652299999999993</v>
      </c>
      <c r="K630" s="1" t="str">
        <f>VLOOKUP(Table_for_new_list_price[[#This Row],[ItemCode]],[1]sheet1!$1:$1048576,11,FALSE)</f>
        <v>China</v>
      </c>
    </row>
    <row r="631" spans="1:11" hidden="1" x14ac:dyDescent="0.3">
      <c r="A631" t="s">
        <v>3962</v>
      </c>
      <c r="B631" t="str">
        <f>VLOOKUP(Table_for_new_list_price[[#This Row],[ItemCode]],[1]sheet1!$1:$1048576,4,FALSE)</f>
        <v>BRASS NO-KINK BOILER DRN FNPT</v>
      </c>
      <c r="C631" t="str">
        <f>VLOOKUP(Table_for_new_list_price[[#This Row],[ItemCode]],[1]sheet1!$1:$1048576,5,FALSE)</f>
        <v>670779709055</v>
      </c>
      <c r="D631" t="str">
        <f>VLOOKUP(Table_for_new_list_price[[#This Row],[ItemCode]],[1]sheet1!$1:$1048576,6,FALSE)</f>
        <v>ABRW</v>
      </c>
      <c r="E631" s="54" t="str">
        <f>VLOOKUP(Table_for_new_list_price[[#This Row],[ItemCode]],[1]sheet1!$1:$1048576,7,FALSE)</f>
        <v>BRASS AB</v>
      </c>
      <c r="F631" s="54" t="str">
        <f>VLOOKUP(Table_for_new_list_price[[#This Row],[ItemCode]],[1]sheet1!$1:$1048576,13,FALSE)</f>
        <v>0.46</v>
      </c>
      <c r="G631" s="55" t="str">
        <f>VLOOKUP(Table_for_new_list_price[[#This Row],[ItemCode]],[1]sheet1!$1:$1048576,12,FALSE)</f>
        <v>48</v>
      </c>
      <c r="H631" s="101">
        <f>VLOOKUP(Table_for_new_list_price[[#This Row],[ItemCode]],[1]sheet1!$1:$1048576,8,FALSE)</f>
        <v>23.74</v>
      </c>
      <c r="I631" s="51">
        <f>VLOOKUP(Table_for_new_list_price[[#This Row],[Product Line]],'EDA SHEET'!$C$10:$D$57,2,FALSE)</f>
        <v>0.34699999999999998</v>
      </c>
      <c r="J631" s="53">
        <f t="shared" si="10"/>
        <v>8.237779999999999</v>
      </c>
      <c r="K631" s="1" t="str">
        <f>VLOOKUP(Table_for_new_list_price[[#This Row],[ItemCode]],[1]sheet1!$1:$1048576,11,FALSE)</f>
        <v>China</v>
      </c>
    </row>
    <row r="632" spans="1:11" hidden="1" x14ac:dyDescent="0.3">
      <c r="A632" t="s">
        <v>3965</v>
      </c>
      <c r="B632" t="str">
        <f>VLOOKUP(Table_for_new_list_price[[#This Row],[ItemCode]],[1]sheet1!$1:$1048576,4,FALSE)</f>
        <v>QTR TURN BOILER DRAIN M X HOSE</v>
      </c>
      <c r="C632" t="str">
        <f>VLOOKUP(Table_for_new_list_price[[#This Row],[ItemCode]],[1]sheet1!$1:$1048576,5,FALSE)</f>
        <v>670779722153</v>
      </c>
      <c r="D632" t="str">
        <f>VLOOKUP(Table_for_new_list_price[[#This Row],[ItemCode]],[1]sheet1!$1:$1048576,6,FALSE)</f>
        <v>ABRW</v>
      </c>
      <c r="E632" s="54" t="str">
        <f>VLOOKUP(Table_for_new_list_price[[#This Row],[ItemCode]],[1]sheet1!$1:$1048576,7,FALSE)</f>
        <v>BRASS AB</v>
      </c>
      <c r="F632" s="54" t="str">
        <f>VLOOKUP(Table_for_new_list_price[[#This Row],[ItemCode]],[1]sheet1!$1:$1048576,13,FALSE)</f>
        <v>.300</v>
      </c>
      <c r="G632" s="55" t="str">
        <f>VLOOKUP(Table_for_new_list_price[[#This Row],[ItemCode]],[1]sheet1!$1:$1048576,12,FALSE)</f>
        <v>48</v>
      </c>
      <c r="H632" s="101">
        <f>VLOOKUP(Table_for_new_list_price[[#This Row],[ItemCode]],[1]sheet1!$1:$1048576,8,FALSE)</f>
        <v>20.52</v>
      </c>
      <c r="I632" s="51">
        <f>VLOOKUP(Table_for_new_list_price[[#This Row],[Product Line]],'EDA SHEET'!$C$10:$D$57,2,FALSE)</f>
        <v>0.34699999999999998</v>
      </c>
      <c r="J632" s="53">
        <f t="shared" si="10"/>
        <v>7.1204399999999994</v>
      </c>
      <c r="K632" s="1" t="str">
        <f>VLOOKUP(Table_for_new_list_price[[#This Row],[ItemCode]],[1]sheet1!$1:$1048576,11,FALSE)</f>
        <v>China</v>
      </c>
    </row>
    <row r="633" spans="1:11" hidden="1" x14ac:dyDescent="0.3">
      <c r="A633" t="s">
        <v>3966</v>
      </c>
      <c r="B633" t="str">
        <f>VLOOKUP(Table_for_new_list_price[[#This Row],[ItemCode]],[1]sheet1!$1:$1048576,4,FALSE)</f>
        <v>QTR TURN BOILER DRAIN M X HOSE</v>
      </c>
      <c r="C633" t="str">
        <f>VLOOKUP(Table_for_new_list_price[[#This Row],[ItemCode]],[1]sheet1!$1:$1048576,5,FALSE)</f>
        <v>670779722160</v>
      </c>
      <c r="D633" t="str">
        <f>VLOOKUP(Table_for_new_list_price[[#This Row],[ItemCode]],[1]sheet1!$1:$1048576,6,FALSE)</f>
        <v>ABRW</v>
      </c>
      <c r="E633" s="54" t="str">
        <f>VLOOKUP(Table_for_new_list_price[[#This Row],[ItemCode]],[1]sheet1!$1:$1048576,7,FALSE)</f>
        <v>BRASS AB</v>
      </c>
      <c r="F633" s="54" t="str">
        <f>VLOOKUP(Table_for_new_list_price[[#This Row],[ItemCode]],[1]sheet1!$1:$1048576,13,FALSE)</f>
        <v>.34</v>
      </c>
      <c r="G633" s="55" t="str">
        <f>VLOOKUP(Table_for_new_list_price[[#This Row],[ItemCode]],[1]sheet1!$1:$1048576,12,FALSE)</f>
        <v>48</v>
      </c>
      <c r="H633" s="101">
        <f>VLOOKUP(Table_for_new_list_price[[#This Row],[ItemCode]],[1]sheet1!$1:$1048576,8,FALSE)</f>
        <v>22.39</v>
      </c>
      <c r="I633" s="51">
        <f>VLOOKUP(Table_for_new_list_price[[#This Row],[Product Line]],'EDA SHEET'!$C$10:$D$57,2,FALSE)</f>
        <v>0.34699999999999998</v>
      </c>
      <c r="J633" s="53">
        <f t="shared" si="10"/>
        <v>7.7693300000000001</v>
      </c>
      <c r="K633" s="1" t="str">
        <f>VLOOKUP(Table_for_new_list_price[[#This Row],[ItemCode]],[1]sheet1!$1:$1048576,11,FALSE)</f>
        <v>China</v>
      </c>
    </row>
    <row r="634" spans="1:11" hidden="1" x14ac:dyDescent="0.3">
      <c r="A634" t="s">
        <v>3967</v>
      </c>
      <c r="B634" t="str">
        <f>VLOOKUP(Table_for_new_list_price[[#This Row],[ItemCode]],[1]sheet1!$1:$1048576,4,FALSE)</f>
        <v>QTR TURN BOILER DRAIN M X HOSE</v>
      </c>
      <c r="C634" t="str">
        <f>VLOOKUP(Table_for_new_list_price[[#This Row],[ItemCode]],[1]sheet1!$1:$1048576,5,FALSE)</f>
        <v>670779722931</v>
      </c>
      <c r="D634" t="str">
        <f>VLOOKUP(Table_for_new_list_price[[#This Row],[ItemCode]],[1]sheet1!$1:$1048576,6,FALSE)</f>
        <v>ABRW</v>
      </c>
      <c r="E634" s="54" t="str">
        <f>VLOOKUP(Table_for_new_list_price[[#This Row],[ItemCode]],[1]sheet1!$1:$1048576,7,FALSE)</f>
        <v>BRASS AB</v>
      </c>
      <c r="F634" s="54" t="str">
        <f>VLOOKUP(Table_for_new_list_price[[#This Row],[ItemCode]],[1]sheet1!$1:$1048576,13,FALSE)</f>
        <v>.30</v>
      </c>
      <c r="G634" s="55" t="str">
        <f>VLOOKUP(Table_for_new_list_price[[#This Row],[ItemCode]],[1]sheet1!$1:$1048576,12,FALSE)</f>
        <v>48</v>
      </c>
      <c r="H634" s="101">
        <f>VLOOKUP(Table_for_new_list_price[[#This Row],[ItemCode]],[1]sheet1!$1:$1048576,8,FALSE)</f>
        <v>20.52</v>
      </c>
      <c r="I634" s="51">
        <f>VLOOKUP(Table_for_new_list_price[[#This Row],[Product Line]],'EDA SHEET'!$C$10:$D$57,2,FALSE)</f>
        <v>0.34699999999999998</v>
      </c>
      <c r="J634" s="53">
        <f t="shared" si="10"/>
        <v>7.1204399999999994</v>
      </c>
      <c r="K634" s="1" t="str">
        <f>VLOOKUP(Table_for_new_list_price[[#This Row],[ItemCode]],[1]sheet1!$1:$1048576,11,FALSE)</f>
        <v>China</v>
      </c>
    </row>
    <row r="635" spans="1:11" hidden="1" x14ac:dyDescent="0.3">
      <c r="A635" t="s">
        <v>3968</v>
      </c>
      <c r="B635" t="str">
        <f>VLOOKUP(Table_for_new_list_price[[#This Row],[ItemCode]],[1]sheet1!$1:$1048576,4,FALSE)</f>
        <v>QTR TURN BOILER DRAIN M X HOSE</v>
      </c>
      <c r="C635" t="str">
        <f>VLOOKUP(Table_for_new_list_price[[#This Row],[ItemCode]],[1]sheet1!$1:$1048576,5,FALSE)</f>
        <v>670779722948</v>
      </c>
      <c r="D635" t="str">
        <f>VLOOKUP(Table_for_new_list_price[[#This Row],[ItemCode]],[1]sheet1!$1:$1048576,6,FALSE)</f>
        <v>ABRW</v>
      </c>
      <c r="E635" s="54" t="str">
        <f>VLOOKUP(Table_for_new_list_price[[#This Row],[ItemCode]],[1]sheet1!$1:$1048576,7,FALSE)</f>
        <v>BRASS AB</v>
      </c>
      <c r="F635" s="54" t="str">
        <f>VLOOKUP(Table_for_new_list_price[[#This Row],[ItemCode]],[1]sheet1!$1:$1048576,13,FALSE)</f>
        <v>.34</v>
      </c>
      <c r="G635" s="55" t="str">
        <f>VLOOKUP(Table_for_new_list_price[[#This Row],[ItemCode]],[1]sheet1!$1:$1048576,12,FALSE)</f>
        <v>48</v>
      </c>
      <c r="H635" s="101">
        <f>VLOOKUP(Table_for_new_list_price[[#This Row],[ItemCode]],[1]sheet1!$1:$1048576,8,FALSE)</f>
        <v>22.39</v>
      </c>
      <c r="I635" s="51">
        <f>VLOOKUP(Table_for_new_list_price[[#This Row],[Product Line]],'EDA SHEET'!$C$10:$D$57,2,FALSE)</f>
        <v>0.34699999999999998</v>
      </c>
      <c r="J635" s="53">
        <f t="shared" si="10"/>
        <v>7.7693300000000001</v>
      </c>
      <c r="K635" s="1" t="str">
        <f>VLOOKUP(Table_for_new_list_price[[#This Row],[ItemCode]],[1]sheet1!$1:$1048576,11,FALSE)</f>
        <v>China</v>
      </c>
    </row>
    <row r="636" spans="1:11" hidden="1" x14ac:dyDescent="0.3">
      <c r="A636" t="s">
        <v>516</v>
      </c>
      <c r="B636" t="str">
        <f>VLOOKUP(Table_for_new_list_price[[#This Row],[ItemCode]],[1]sheet1!$1:$1048576,4,FALSE)</f>
        <v>TANKLESS SUPER KIT FNPTxSOLDER</v>
      </c>
      <c r="C636" t="str">
        <f>VLOOKUP(Table_for_new_list_price[[#This Row],[ItemCode]],[1]sheet1!$1:$1048576,5,FALSE)</f>
        <v>670779713021</v>
      </c>
      <c r="D636" t="str">
        <f>VLOOKUP(Table_for_new_list_price[[#This Row],[ItemCode]],[1]sheet1!$1:$1048576,6,FALSE)</f>
        <v>ABSK</v>
      </c>
      <c r="E636" s="54">
        <f>VLOOKUP(Table_for_new_list_price[[#This Row],[ItemCode]],[1]sheet1!$1:$1048576,7,FALSE)</f>
        <v>0</v>
      </c>
      <c r="F636" s="54" t="str">
        <f>VLOOKUP(Table_for_new_list_price[[#This Row],[ItemCode]],[1]sheet1!$1:$1048576,13,FALSE)</f>
        <v>0</v>
      </c>
      <c r="G636" s="55" t="str">
        <f>VLOOKUP(Table_for_new_list_price[[#This Row],[ItemCode]],[1]sheet1!$1:$1048576,12,FALSE)</f>
        <v>1</v>
      </c>
      <c r="H636" s="101">
        <f>VLOOKUP(Table_for_new_list_price[[#This Row],[ItemCode]],[1]sheet1!$1:$1048576,8,FALSE)</f>
        <v>452.73</v>
      </c>
      <c r="I636" s="51">
        <f>VLOOKUP(Table_for_new_list_price[[#This Row],[Product Line]],'EDA SHEET'!$C$10:$D$57,2,FALSE)</f>
        <v>0.34699999999999998</v>
      </c>
      <c r="J636" s="53">
        <f t="shared" si="10"/>
        <v>157.09730999999999</v>
      </c>
      <c r="K636" s="1" t="str">
        <f>VLOOKUP(Table_for_new_list_price[[#This Row],[ItemCode]],[1]sheet1!$1:$1048576,11,FALSE)</f>
        <v>China</v>
      </c>
    </row>
    <row r="637" spans="1:11" hidden="1" x14ac:dyDescent="0.3">
      <c r="A637" t="s">
        <v>518</v>
      </c>
      <c r="B637" t="str">
        <f>VLOOKUP(Table_for_new_list_price[[#This Row],[ItemCode]],[1]sheet1!$1:$1048576,4,FALSE)</f>
        <v>TANKLESS SUPER KIT FNPTxSOLDER</v>
      </c>
      <c r="C637" t="str">
        <f>VLOOKUP(Table_for_new_list_price[[#This Row],[ItemCode]],[1]sheet1!$1:$1048576,5,FALSE)</f>
        <v>670779712727</v>
      </c>
      <c r="D637" t="str">
        <f>VLOOKUP(Table_for_new_list_price[[#This Row],[ItemCode]],[1]sheet1!$1:$1048576,6,FALSE)</f>
        <v>ABSK</v>
      </c>
      <c r="E637" s="54">
        <f>VLOOKUP(Table_for_new_list_price[[#This Row],[ItemCode]],[1]sheet1!$1:$1048576,7,FALSE)</f>
        <v>0</v>
      </c>
      <c r="F637" s="54" t="str">
        <f>VLOOKUP(Table_for_new_list_price[[#This Row],[ItemCode]],[1]sheet1!$1:$1048576,13,FALSE)</f>
        <v>0</v>
      </c>
      <c r="G637" s="55" t="str">
        <f>VLOOKUP(Table_for_new_list_price[[#This Row],[ItemCode]],[1]sheet1!$1:$1048576,12,FALSE)</f>
        <v>1</v>
      </c>
      <c r="H637" s="101">
        <f>VLOOKUP(Table_for_new_list_price[[#This Row],[ItemCode]],[1]sheet1!$1:$1048576,8,FALSE)</f>
        <v>463.93</v>
      </c>
      <c r="I637" s="51">
        <f>VLOOKUP(Table_for_new_list_price[[#This Row],[Product Line]],'EDA SHEET'!$C$10:$D$57,2,FALSE)</f>
        <v>0.34699999999999998</v>
      </c>
      <c r="J637" s="53">
        <f t="shared" si="10"/>
        <v>160.98371</v>
      </c>
      <c r="K637" s="1" t="str">
        <f>VLOOKUP(Table_for_new_list_price[[#This Row],[ItemCode]],[1]sheet1!$1:$1048576,11,FALSE)</f>
        <v>China</v>
      </c>
    </row>
    <row r="638" spans="1:11" hidden="1" x14ac:dyDescent="0.3">
      <c r="A638" t="s">
        <v>519</v>
      </c>
      <c r="B638" t="str">
        <f>VLOOKUP(Table_for_new_list_price[[#This Row],[ItemCode]],[1]sheet1!$1:$1048576,4,FALSE)</f>
        <v>TANKLESS SUPER KIT FNPTxSOLDER</v>
      </c>
      <c r="C638" t="str">
        <f>VLOOKUP(Table_for_new_list_price[[#This Row],[ItemCode]],[1]sheet1!$1:$1048576,5,FALSE)</f>
        <v>670779712734</v>
      </c>
      <c r="D638" t="str">
        <f>VLOOKUP(Table_for_new_list_price[[#This Row],[ItemCode]],[1]sheet1!$1:$1048576,6,FALSE)</f>
        <v>ABSK</v>
      </c>
      <c r="E638" s="54">
        <f>VLOOKUP(Table_for_new_list_price[[#This Row],[ItemCode]],[1]sheet1!$1:$1048576,7,FALSE)</f>
        <v>0</v>
      </c>
      <c r="F638" s="54" t="str">
        <f>VLOOKUP(Table_for_new_list_price[[#This Row],[ItemCode]],[1]sheet1!$1:$1048576,13,FALSE)</f>
        <v>6.00</v>
      </c>
      <c r="G638" s="55" t="str">
        <f>VLOOKUP(Table_for_new_list_price[[#This Row],[ItemCode]],[1]sheet1!$1:$1048576,12,FALSE)</f>
        <v>1</v>
      </c>
      <c r="H638" s="101">
        <f>VLOOKUP(Table_for_new_list_price[[#This Row],[ItemCode]],[1]sheet1!$1:$1048576,8,FALSE)</f>
        <v>475.17</v>
      </c>
      <c r="I638" s="51">
        <f>VLOOKUP(Table_for_new_list_price[[#This Row],[Product Line]],'EDA SHEET'!$C$10:$D$57,2,FALSE)</f>
        <v>0.34699999999999998</v>
      </c>
      <c r="J638" s="53">
        <f t="shared" si="10"/>
        <v>164.88398999999998</v>
      </c>
      <c r="K638" s="1" t="str">
        <f>VLOOKUP(Table_for_new_list_price[[#This Row],[ItemCode]],[1]sheet1!$1:$1048576,11,FALSE)</f>
        <v>China</v>
      </c>
    </row>
    <row r="639" spans="1:11" hidden="1" x14ac:dyDescent="0.3">
      <c r="A639" t="s">
        <v>520</v>
      </c>
      <c r="B639" t="str">
        <f>VLOOKUP(Table_for_new_list_price[[#This Row],[ItemCode]],[1]sheet1!$1:$1048576,4,FALSE)</f>
        <v>TANKLESS SUPER KIT FNPTxFNPT</v>
      </c>
      <c r="C639" t="str">
        <f>VLOOKUP(Table_for_new_list_price[[#This Row],[ItemCode]],[1]sheet1!$1:$1048576,5,FALSE)</f>
        <v>670779713038</v>
      </c>
      <c r="D639" t="str">
        <f>VLOOKUP(Table_for_new_list_price[[#This Row],[ItemCode]],[1]sheet1!$1:$1048576,6,FALSE)</f>
        <v>ABSK</v>
      </c>
      <c r="E639" s="54">
        <f>VLOOKUP(Table_for_new_list_price[[#This Row],[ItemCode]],[1]sheet1!$1:$1048576,7,FALSE)</f>
        <v>0</v>
      </c>
      <c r="F639" s="54" t="str">
        <f>VLOOKUP(Table_for_new_list_price[[#This Row],[ItemCode]],[1]sheet1!$1:$1048576,13,FALSE)</f>
        <v>6.0</v>
      </c>
      <c r="G639" s="55" t="str">
        <f>VLOOKUP(Table_for_new_list_price[[#This Row],[ItemCode]],[1]sheet1!$1:$1048576,12,FALSE)</f>
        <v>1</v>
      </c>
      <c r="H639" s="101">
        <f>VLOOKUP(Table_for_new_list_price[[#This Row],[ItemCode]],[1]sheet1!$1:$1048576,8,FALSE)</f>
        <v>452.73</v>
      </c>
      <c r="I639" s="51">
        <f>VLOOKUP(Table_for_new_list_price[[#This Row],[Product Line]],'EDA SHEET'!$C$10:$D$57,2,FALSE)</f>
        <v>0.34699999999999998</v>
      </c>
      <c r="J639" s="53">
        <f t="shared" si="10"/>
        <v>157.09730999999999</v>
      </c>
      <c r="K639" s="1" t="str">
        <f>VLOOKUP(Table_for_new_list_price[[#This Row],[ItemCode]],[1]sheet1!$1:$1048576,11,FALSE)</f>
        <v>China</v>
      </c>
    </row>
    <row r="640" spans="1:11" hidden="1" x14ac:dyDescent="0.3">
      <c r="A640" t="s">
        <v>521</v>
      </c>
      <c r="B640" t="str">
        <f>VLOOKUP(Table_for_new_list_price[[#This Row],[ItemCode]],[1]sheet1!$1:$1048576,4,FALSE)</f>
        <v>TANKLESS SUPER KIT FNPTxFNPT</v>
      </c>
      <c r="C640" t="str">
        <f>VLOOKUP(Table_for_new_list_price[[#This Row],[ItemCode]],[1]sheet1!$1:$1048576,5,FALSE)</f>
        <v>670779712741</v>
      </c>
      <c r="D640" t="str">
        <f>VLOOKUP(Table_for_new_list_price[[#This Row],[ItemCode]],[1]sheet1!$1:$1048576,6,FALSE)</f>
        <v>ABSK</v>
      </c>
      <c r="E640" s="54">
        <f>VLOOKUP(Table_for_new_list_price[[#This Row],[ItemCode]],[1]sheet1!$1:$1048576,7,FALSE)</f>
        <v>0</v>
      </c>
      <c r="F640" s="54" t="str">
        <f>VLOOKUP(Table_for_new_list_price[[#This Row],[ItemCode]],[1]sheet1!$1:$1048576,13,FALSE)</f>
        <v>6.00</v>
      </c>
      <c r="G640" s="55" t="str">
        <f>VLOOKUP(Table_for_new_list_price[[#This Row],[ItemCode]],[1]sheet1!$1:$1048576,12,FALSE)</f>
        <v>1</v>
      </c>
      <c r="H640" s="101">
        <f>VLOOKUP(Table_for_new_list_price[[#This Row],[ItemCode]],[1]sheet1!$1:$1048576,8,FALSE)</f>
        <v>463.93</v>
      </c>
      <c r="I640" s="51">
        <f>VLOOKUP(Table_for_new_list_price[[#This Row],[Product Line]],'EDA SHEET'!$C$10:$D$57,2,FALSE)</f>
        <v>0.34699999999999998</v>
      </c>
      <c r="J640" s="53">
        <f t="shared" si="10"/>
        <v>160.98371</v>
      </c>
      <c r="K640" s="1" t="str">
        <f>VLOOKUP(Table_for_new_list_price[[#This Row],[ItemCode]],[1]sheet1!$1:$1048576,11,FALSE)</f>
        <v>China</v>
      </c>
    </row>
    <row r="641" spans="1:11" hidden="1" x14ac:dyDescent="0.3">
      <c r="A641" t="s">
        <v>522</v>
      </c>
      <c r="B641" t="str">
        <f>VLOOKUP(Table_for_new_list_price[[#This Row],[ItemCode]],[1]sheet1!$1:$1048576,4,FALSE)</f>
        <v>TANKLESS SUPER KIT FNPTxFNPT</v>
      </c>
      <c r="C641" t="str">
        <f>VLOOKUP(Table_for_new_list_price[[#This Row],[ItemCode]],[1]sheet1!$1:$1048576,5,FALSE)</f>
        <v>670779712758</v>
      </c>
      <c r="D641" t="str">
        <f>VLOOKUP(Table_for_new_list_price[[#This Row],[ItemCode]],[1]sheet1!$1:$1048576,6,FALSE)</f>
        <v>ABSK</v>
      </c>
      <c r="E641" s="54">
        <f>VLOOKUP(Table_for_new_list_price[[#This Row],[ItemCode]],[1]sheet1!$1:$1048576,7,FALSE)</f>
        <v>0</v>
      </c>
      <c r="F641" s="54" t="str">
        <f>VLOOKUP(Table_for_new_list_price[[#This Row],[ItemCode]],[1]sheet1!$1:$1048576,13,FALSE)</f>
        <v>6.05</v>
      </c>
      <c r="G641" s="55" t="str">
        <f>VLOOKUP(Table_for_new_list_price[[#This Row],[ItemCode]],[1]sheet1!$1:$1048576,12,FALSE)</f>
        <v>1</v>
      </c>
      <c r="H641" s="101">
        <f>VLOOKUP(Table_for_new_list_price[[#This Row],[ItemCode]],[1]sheet1!$1:$1048576,8,FALSE)</f>
        <v>475.17</v>
      </c>
      <c r="I641" s="51">
        <f>VLOOKUP(Table_for_new_list_price[[#This Row],[Product Line]],'EDA SHEET'!$C$10:$D$57,2,FALSE)</f>
        <v>0.34699999999999998</v>
      </c>
      <c r="J641" s="53">
        <f t="shared" si="10"/>
        <v>164.88398999999998</v>
      </c>
      <c r="K641" s="1" t="str">
        <f>VLOOKUP(Table_for_new_list_price[[#This Row],[ItemCode]],[1]sheet1!$1:$1048576,11,FALSE)</f>
        <v>China</v>
      </c>
    </row>
    <row r="642" spans="1:11" hidden="1" x14ac:dyDescent="0.3">
      <c r="A642" t="s">
        <v>523</v>
      </c>
      <c r="B642" t="str">
        <f>VLOOKUP(Table_for_new_list_price[[#This Row],[ItemCode]],[1]sheet1!$1:$1048576,4,FALSE)</f>
        <v>TANKLESS SUPER KIT FNPTxEzPRES</v>
      </c>
      <c r="C642" t="str">
        <f>VLOOKUP(Table_for_new_list_price[[#This Row],[ItemCode]],[1]sheet1!$1:$1048576,5,FALSE)</f>
        <v>670779722795</v>
      </c>
      <c r="D642" t="str">
        <f>VLOOKUP(Table_for_new_list_price[[#This Row],[ItemCode]],[1]sheet1!$1:$1048576,6,FALSE)</f>
        <v>ABSK</v>
      </c>
      <c r="E642" s="54">
        <f>VLOOKUP(Table_for_new_list_price[[#This Row],[ItemCode]],[1]sheet1!$1:$1048576,7,FALSE)</f>
        <v>0</v>
      </c>
      <c r="F642" s="54" t="str">
        <f>VLOOKUP(Table_for_new_list_price[[#This Row],[ItemCode]],[1]sheet1!$1:$1048576,13,FALSE)</f>
        <v>6.42</v>
      </c>
      <c r="G642" s="55" t="str">
        <f>VLOOKUP(Table_for_new_list_price[[#This Row],[ItemCode]],[1]sheet1!$1:$1048576,12,FALSE)</f>
        <v>1</v>
      </c>
      <c r="H642" s="101">
        <f>VLOOKUP(Table_for_new_list_price[[#This Row],[ItemCode]],[1]sheet1!$1:$1048576,8,FALSE)</f>
        <v>452.73</v>
      </c>
      <c r="I642" s="51">
        <f>VLOOKUP(Table_for_new_list_price[[#This Row],[Product Line]],'EDA SHEET'!$C$10:$D$57,2,FALSE)</f>
        <v>0.34699999999999998</v>
      </c>
      <c r="J642" s="53">
        <f t="shared" si="10"/>
        <v>157.09730999999999</v>
      </c>
      <c r="K642" s="1" t="str">
        <f>VLOOKUP(Table_for_new_list_price[[#This Row],[ItemCode]],[1]sheet1!$1:$1048576,11,FALSE)</f>
        <v>China</v>
      </c>
    </row>
    <row r="643" spans="1:11" hidden="1" x14ac:dyDescent="0.3">
      <c r="A643" t="s">
        <v>524</v>
      </c>
      <c r="B643" t="str">
        <f>VLOOKUP(Table_for_new_list_price[[#This Row],[ItemCode]],[1]sheet1!$1:$1048576,4,FALSE)</f>
        <v>TANKLESS SUPER KIT FNPTxEzPRES</v>
      </c>
      <c r="C643" t="str">
        <f>VLOOKUP(Table_for_new_list_price[[#This Row],[ItemCode]],[1]sheet1!$1:$1048576,5,FALSE)</f>
        <v>670779722801</v>
      </c>
      <c r="D643" t="str">
        <f>VLOOKUP(Table_for_new_list_price[[#This Row],[ItemCode]],[1]sheet1!$1:$1048576,6,FALSE)</f>
        <v>ABSK</v>
      </c>
      <c r="E643" s="54">
        <f>VLOOKUP(Table_for_new_list_price[[#This Row],[ItemCode]],[1]sheet1!$1:$1048576,7,FALSE)</f>
        <v>0</v>
      </c>
      <c r="F643" s="54" t="str">
        <f>VLOOKUP(Table_for_new_list_price[[#This Row],[ItemCode]],[1]sheet1!$1:$1048576,13,FALSE)</f>
        <v>6.52</v>
      </c>
      <c r="G643" s="55" t="str">
        <f>VLOOKUP(Table_for_new_list_price[[#This Row],[ItemCode]],[1]sheet1!$1:$1048576,12,FALSE)</f>
        <v>1</v>
      </c>
      <c r="H643" s="101">
        <f>VLOOKUP(Table_for_new_list_price[[#This Row],[ItemCode]],[1]sheet1!$1:$1048576,8,FALSE)</f>
        <v>463.93</v>
      </c>
      <c r="I643" s="51">
        <f>VLOOKUP(Table_for_new_list_price[[#This Row],[Product Line]],'EDA SHEET'!$C$10:$D$57,2,FALSE)</f>
        <v>0.34699999999999998</v>
      </c>
      <c r="J643" s="53">
        <f t="shared" si="10"/>
        <v>160.98371</v>
      </c>
      <c r="K643" s="1" t="str">
        <f>VLOOKUP(Table_for_new_list_price[[#This Row],[ItemCode]],[1]sheet1!$1:$1048576,11,FALSE)</f>
        <v>China</v>
      </c>
    </row>
    <row r="644" spans="1:11" hidden="1" x14ac:dyDescent="0.3">
      <c r="A644" t="s">
        <v>525</v>
      </c>
      <c r="B644" t="str">
        <f>VLOOKUP(Table_for_new_list_price[[#This Row],[ItemCode]],[1]sheet1!$1:$1048576,4,FALSE)</f>
        <v>TANKLESS SUPER KIT FNPTxEzPRES</v>
      </c>
      <c r="C644" t="str">
        <f>VLOOKUP(Table_for_new_list_price[[#This Row],[ItemCode]],[1]sheet1!$1:$1048576,5,FALSE)</f>
        <v>670779722818</v>
      </c>
      <c r="D644" t="str">
        <f>VLOOKUP(Table_for_new_list_price[[#This Row],[ItemCode]],[1]sheet1!$1:$1048576,6,FALSE)</f>
        <v>ABSK</v>
      </c>
      <c r="E644" s="54">
        <f>VLOOKUP(Table_for_new_list_price[[#This Row],[ItemCode]],[1]sheet1!$1:$1048576,7,FALSE)</f>
        <v>0</v>
      </c>
      <c r="F644" s="54" t="str">
        <f>VLOOKUP(Table_for_new_list_price[[#This Row],[ItemCode]],[1]sheet1!$1:$1048576,13,FALSE)</f>
        <v>6.62</v>
      </c>
      <c r="G644" s="55" t="str">
        <f>VLOOKUP(Table_for_new_list_price[[#This Row],[ItemCode]],[1]sheet1!$1:$1048576,12,FALSE)</f>
        <v>1</v>
      </c>
      <c r="H644" s="101">
        <f>VLOOKUP(Table_for_new_list_price[[#This Row],[ItemCode]],[1]sheet1!$1:$1048576,8,FALSE)</f>
        <v>475.17</v>
      </c>
      <c r="I644" s="51">
        <f>VLOOKUP(Table_for_new_list_price[[#This Row],[Product Line]],'EDA SHEET'!$C$10:$D$57,2,FALSE)</f>
        <v>0.34699999999999998</v>
      </c>
      <c r="J644" s="53">
        <f t="shared" si="10"/>
        <v>164.88398999999998</v>
      </c>
      <c r="K644" s="1" t="str">
        <f>VLOOKUP(Table_for_new_list_price[[#This Row],[ItemCode]],[1]sheet1!$1:$1048576,11,FALSE)</f>
        <v>China</v>
      </c>
    </row>
    <row r="645" spans="1:11" hidden="1" x14ac:dyDescent="0.3">
      <c r="A645" t="s">
        <v>560</v>
      </c>
      <c r="B645" t="str">
        <f>VLOOKUP(Table_for_new_list_price[[#This Row],[ItemCode]],[1]sheet1!$1:$1048576,4,FALSE)</f>
        <v>AB BRASS Y STRAINER IPS</v>
      </c>
      <c r="C645" t="str">
        <f>VLOOKUP(Table_for_new_list_price[[#This Row],[ItemCode]],[1]sheet1!$1:$1048576,5,FALSE)</f>
        <v>670779709161</v>
      </c>
      <c r="D645" t="str">
        <f>VLOOKUP(Table_for_new_list_price[[#This Row],[ItemCode]],[1]sheet1!$1:$1048576,6,FALSE)</f>
        <v>ABST</v>
      </c>
      <c r="E645" s="54" t="str">
        <f>VLOOKUP(Table_for_new_list_price[[#This Row],[ItemCode]],[1]sheet1!$1:$1048576,7,FALSE)</f>
        <v>BRASS AB</v>
      </c>
      <c r="F645" s="54" t="str">
        <f>VLOOKUP(Table_for_new_list_price[[#This Row],[ItemCode]],[1]sheet1!$1:$1048576,13,FALSE)</f>
        <v>0.9</v>
      </c>
      <c r="G645" s="55" t="str">
        <f>VLOOKUP(Table_for_new_list_price[[#This Row],[ItemCode]],[1]sheet1!$1:$1048576,12,FALSE)</f>
        <v>36</v>
      </c>
      <c r="H645" s="101">
        <f>VLOOKUP(Table_for_new_list_price[[#This Row],[ItemCode]],[1]sheet1!$1:$1048576,8,FALSE)</f>
        <v>77.11</v>
      </c>
      <c r="I645" s="51">
        <f>VLOOKUP(Table_for_new_list_price[[#This Row],[Product Line]],'EDA SHEET'!$C$10:$D$57,2,FALSE)</f>
        <v>0.34699999999999998</v>
      </c>
      <c r="J645" s="53">
        <f t="shared" si="10"/>
        <v>26.757169999999999</v>
      </c>
      <c r="K645" s="1" t="str">
        <f>VLOOKUP(Table_for_new_list_price[[#This Row],[ItemCode]],[1]sheet1!$1:$1048576,11,FALSE)</f>
        <v>China</v>
      </c>
    </row>
    <row r="646" spans="1:11" hidden="1" x14ac:dyDescent="0.3">
      <c r="A646" t="s">
        <v>562</v>
      </c>
      <c r="B646" t="str">
        <f>VLOOKUP(Table_for_new_list_price[[#This Row],[ItemCode]],[1]sheet1!$1:$1048576,4,FALSE)</f>
        <v>AB BRASS Y STRAINER IPS</v>
      </c>
      <c r="C646" t="str">
        <f>VLOOKUP(Table_for_new_list_price[[#This Row],[ItemCode]],[1]sheet1!$1:$1048576,5,FALSE)</f>
        <v>670779709185</v>
      </c>
      <c r="D646" t="str">
        <f>VLOOKUP(Table_for_new_list_price[[#This Row],[ItemCode]],[1]sheet1!$1:$1048576,6,FALSE)</f>
        <v>ABST</v>
      </c>
      <c r="E646" s="54" t="str">
        <f>VLOOKUP(Table_for_new_list_price[[#This Row],[ItemCode]],[1]sheet1!$1:$1048576,7,FALSE)</f>
        <v>BRASS AB</v>
      </c>
      <c r="F646" s="54" t="str">
        <f>VLOOKUP(Table_for_new_list_price[[#This Row],[ItemCode]],[1]sheet1!$1:$1048576,13,FALSE)</f>
        <v>1.86</v>
      </c>
      <c r="G646" s="55" t="str">
        <f>VLOOKUP(Table_for_new_list_price[[#This Row],[ItemCode]],[1]sheet1!$1:$1048576,12,FALSE)</f>
        <v>8</v>
      </c>
      <c r="H646" s="101">
        <f>VLOOKUP(Table_for_new_list_price[[#This Row],[ItemCode]],[1]sheet1!$1:$1048576,8,FALSE)</f>
        <v>178.15</v>
      </c>
      <c r="I646" s="51">
        <f>VLOOKUP(Table_for_new_list_price[[#This Row],[Product Line]],'EDA SHEET'!$C$10:$D$57,2,FALSE)</f>
        <v>0.34699999999999998</v>
      </c>
      <c r="J646" s="53">
        <f t="shared" si="10"/>
        <v>61.818049999999999</v>
      </c>
      <c r="K646" s="1" t="str">
        <f>VLOOKUP(Table_for_new_list_price[[#This Row],[ItemCode]],[1]sheet1!$1:$1048576,11,FALSE)</f>
        <v>China</v>
      </c>
    </row>
    <row r="647" spans="1:11" hidden="1" x14ac:dyDescent="0.3">
      <c r="A647" t="s">
        <v>563</v>
      </c>
      <c r="B647" t="str">
        <f>VLOOKUP(Table_for_new_list_price[[#This Row],[ItemCode]],[1]sheet1!$1:$1048576,4,FALSE)</f>
        <v>AB BRASS Y STRAINER IPS</v>
      </c>
      <c r="C647" t="str">
        <f>VLOOKUP(Table_for_new_list_price[[#This Row],[ItemCode]],[1]sheet1!$1:$1048576,5,FALSE)</f>
        <v>670779709178</v>
      </c>
      <c r="D647" t="str">
        <f>VLOOKUP(Table_for_new_list_price[[#This Row],[ItemCode]],[1]sheet1!$1:$1048576,6,FALSE)</f>
        <v>ABST</v>
      </c>
      <c r="E647" s="54" t="str">
        <f>VLOOKUP(Table_for_new_list_price[[#This Row],[ItemCode]],[1]sheet1!$1:$1048576,7,FALSE)</f>
        <v>BRASS AB</v>
      </c>
      <c r="F647" s="54" t="str">
        <f>VLOOKUP(Table_for_new_list_price[[#This Row],[ItemCode]],[1]sheet1!$1:$1048576,13,FALSE)</f>
        <v>1.26</v>
      </c>
      <c r="G647" s="55" t="str">
        <f>VLOOKUP(Table_for_new_list_price[[#This Row],[ItemCode]],[1]sheet1!$1:$1048576,12,FALSE)</f>
        <v>24</v>
      </c>
      <c r="H647" s="101">
        <f>VLOOKUP(Table_for_new_list_price[[#This Row],[ItemCode]],[1]sheet1!$1:$1048576,8,FALSE)</f>
        <v>113.94</v>
      </c>
      <c r="I647" s="51">
        <f>VLOOKUP(Table_for_new_list_price[[#This Row],[Product Line]],'EDA SHEET'!$C$10:$D$57,2,FALSE)</f>
        <v>0.34699999999999998</v>
      </c>
      <c r="J647" s="53">
        <f t="shared" si="10"/>
        <v>39.537179999999999</v>
      </c>
      <c r="K647" s="1" t="str">
        <f>VLOOKUP(Table_for_new_list_price[[#This Row],[ItemCode]],[1]sheet1!$1:$1048576,11,FALSE)</f>
        <v>China</v>
      </c>
    </row>
    <row r="648" spans="1:11" hidden="1" x14ac:dyDescent="0.3">
      <c r="A648" t="s">
        <v>564</v>
      </c>
      <c r="B648" t="str">
        <f>VLOOKUP(Table_for_new_list_price[[#This Row],[ItemCode]],[1]sheet1!$1:$1048576,4,FALSE)</f>
        <v>AB BRASS Y STRAINER IPS</v>
      </c>
      <c r="C648" t="str">
        <f>VLOOKUP(Table_for_new_list_price[[#This Row],[ItemCode]],[1]sheet1!$1:$1048576,5,FALSE)</f>
        <v>670779709147</v>
      </c>
      <c r="D648" t="str">
        <f>VLOOKUP(Table_for_new_list_price[[#This Row],[ItemCode]],[1]sheet1!$1:$1048576,6,FALSE)</f>
        <v>ABST</v>
      </c>
      <c r="E648" s="54" t="str">
        <f>VLOOKUP(Table_for_new_list_price[[#This Row],[ItemCode]],[1]sheet1!$1:$1048576,7,FALSE)</f>
        <v>BRASS AB</v>
      </c>
      <c r="F648" s="54" t="str">
        <f>VLOOKUP(Table_for_new_list_price[[#This Row],[ItemCode]],[1]sheet1!$1:$1048576,13,FALSE)</f>
        <v>0.42</v>
      </c>
      <c r="G648" s="55" t="str">
        <f>VLOOKUP(Table_for_new_list_price[[#This Row],[ItemCode]],[1]sheet1!$1:$1048576,12,FALSE)</f>
        <v>80</v>
      </c>
      <c r="H648" s="101">
        <f>VLOOKUP(Table_for_new_list_price[[#This Row],[ItemCode]],[1]sheet1!$1:$1048576,8,FALSE)</f>
        <v>38.130000000000003</v>
      </c>
      <c r="I648" s="51">
        <f>VLOOKUP(Table_for_new_list_price[[#This Row],[Product Line]],'EDA SHEET'!$C$10:$D$57,2,FALSE)</f>
        <v>0.34699999999999998</v>
      </c>
      <c r="J648" s="53">
        <f t="shared" si="10"/>
        <v>13.231109999999999</v>
      </c>
      <c r="K648" s="1" t="str">
        <f>VLOOKUP(Table_for_new_list_price[[#This Row],[ItemCode]],[1]sheet1!$1:$1048576,11,FALSE)</f>
        <v>China</v>
      </c>
    </row>
    <row r="649" spans="1:11" hidden="1" x14ac:dyDescent="0.3">
      <c r="A649" t="s">
        <v>565</v>
      </c>
      <c r="B649" t="str">
        <f>VLOOKUP(Table_for_new_list_price[[#This Row],[ItemCode]],[1]sheet1!$1:$1048576,4,FALSE)</f>
        <v>AB BRASS Y STRAINER IPS</v>
      </c>
      <c r="C649" t="str">
        <f>VLOOKUP(Table_for_new_list_price[[#This Row],[ItemCode]],[1]sheet1!$1:$1048576,5,FALSE)</f>
        <v>670779709192</v>
      </c>
      <c r="D649" t="str">
        <f>VLOOKUP(Table_for_new_list_price[[#This Row],[ItemCode]],[1]sheet1!$1:$1048576,6,FALSE)</f>
        <v>ABST</v>
      </c>
      <c r="E649" s="54" t="str">
        <f>VLOOKUP(Table_for_new_list_price[[#This Row],[ItemCode]],[1]sheet1!$1:$1048576,7,FALSE)</f>
        <v>BRASS AB</v>
      </c>
      <c r="F649" s="54" t="str">
        <f>VLOOKUP(Table_for_new_list_price[[#This Row],[ItemCode]],[1]sheet1!$1:$1048576,13,FALSE)</f>
        <v>2.54</v>
      </c>
      <c r="G649" s="55" t="str">
        <f>VLOOKUP(Table_for_new_list_price[[#This Row],[ItemCode]],[1]sheet1!$1:$1048576,12,FALSE)</f>
        <v>8</v>
      </c>
      <c r="H649" s="101">
        <f>VLOOKUP(Table_for_new_list_price[[#This Row],[ItemCode]],[1]sheet1!$1:$1048576,8,FALSE)</f>
        <v>225.25</v>
      </c>
      <c r="I649" s="51">
        <f>VLOOKUP(Table_for_new_list_price[[#This Row],[Product Line]],'EDA SHEET'!$C$10:$D$57,2,FALSE)</f>
        <v>0.34699999999999998</v>
      </c>
      <c r="J649" s="53">
        <f t="shared" si="10"/>
        <v>78.161749999999998</v>
      </c>
      <c r="K649" s="1" t="str">
        <f>VLOOKUP(Table_for_new_list_price[[#This Row],[ItemCode]],[1]sheet1!$1:$1048576,11,FALSE)</f>
        <v>China</v>
      </c>
    </row>
    <row r="650" spans="1:11" hidden="1" x14ac:dyDescent="0.3">
      <c r="A650" t="s">
        <v>566</v>
      </c>
      <c r="B650" t="str">
        <f>VLOOKUP(Table_for_new_list_price[[#This Row],[ItemCode]],[1]sheet1!$1:$1048576,4,FALSE)</f>
        <v>AB BRASS Y STRAINER IPS</v>
      </c>
      <c r="C650" t="str">
        <f>VLOOKUP(Table_for_new_list_price[[#This Row],[ItemCode]],[1]sheet1!$1:$1048576,5,FALSE)</f>
        <v>670779709154</v>
      </c>
      <c r="D650" t="str">
        <f>VLOOKUP(Table_for_new_list_price[[#This Row],[ItemCode]],[1]sheet1!$1:$1048576,6,FALSE)</f>
        <v>ABST</v>
      </c>
      <c r="E650" s="54" t="str">
        <f>VLOOKUP(Table_for_new_list_price[[#This Row],[ItemCode]],[1]sheet1!$1:$1048576,7,FALSE)</f>
        <v>BRASS AB</v>
      </c>
      <c r="F650" s="54" t="str">
        <f>VLOOKUP(Table_for_new_list_price[[#This Row],[ItemCode]],[1]sheet1!$1:$1048576,13,FALSE)</f>
        <v>0.62</v>
      </c>
      <c r="G650" s="55" t="str">
        <f>VLOOKUP(Table_for_new_list_price[[#This Row],[ItemCode]],[1]sheet1!$1:$1048576,12,FALSE)</f>
        <v>48</v>
      </c>
      <c r="H650" s="101">
        <f>VLOOKUP(Table_for_new_list_price[[#This Row],[ItemCode]],[1]sheet1!$1:$1048576,8,FALSE)</f>
        <v>53.64</v>
      </c>
      <c r="I650" s="51">
        <f>VLOOKUP(Table_for_new_list_price[[#This Row],[Product Line]],'EDA SHEET'!$C$10:$D$57,2,FALSE)</f>
        <v>0.34699999999999998</v>
      </c>
      <c r="J650" s="53">
        <f t="shared" si="10"/>
        <v>18.61308</v>
      </c>
      <c r="K650" s="1" t="str">
        <f>VLOOKUP(Table_for_new_list_price[[#This Row],[ItemCode]],[1]sheet1!$1:$1048576,11,FALSE)</f>
        <v>China</v>
      </c>
    </row>
    <row r="651" spans="1:11" hidden="1" x14ac:dyDescent="0.3">
      <c r="A651" t="s">
        <v>639</v>
      </c>
      <c r="B651" t="str">
        <f>VLOOKUP(Table_for_new_list_price[[#This Row],[ItemCode]],[1]sheet1!$1:$1048576,4,FALSE)</f>
        <v>AB BRASS Y STRAINER CXC</v>
      </c>
      <c r="C651" t="str">
        <f>VLOOKUP(Table_for_new_list_price[[#This Row],[ItemCode]],[1]sheet1!$1:$1048576,5,FALSE)</f>
        <v>670779709222</v>
      </c>
      <c r="D651" t="str">
        <f>VLOOKUP(Table_for_new_list_price[[#This Row],[ItemCode]],[1]sheet1!$1:$1048576,6,FALSE)</f>
        <v>ABST</v>
      </c>
      <c r="E651" s="54" t="str">
        <f>VLOOKUP(Table_for_new_list_price[[#This Row],[ItemCode]],[1]sheet1!$1:$1048576,7,FALSE)</f>
        <v>BRASS AB</v>
      </c>
      <c r="F651" s="54" t="str">
        <f>VLOOKUP(Table_for_new_list_price[[#This Row],[ItemCode]],[1]sheet1!$1:$1048576,13,FALSE)</f>
        <v>0.78</v>
      </c>
      <c r="G651" s="55" t="str">
        <f>VLOOKUP(Table_for_new_list_price[[#This Row],[ItemCode]],[1]sheet1!$1:$1048576,12,FALSE)</f>
        <v>36</v>
      </c>
      <c r="H651" s="101">
        <f>VLOOKUP(Table_for_new_list_price[[#This Row],[ItemCode]],[1]sheet1!$1:$1048576,8,FALSE)</f>
        <v>77.11</v>
      </c>
      <c r="I651" s="51">
        <f>VLOOKUP(Table_for_new_list_price[[#This Row],[Product Line]],'EDA SHEET'!$C$10:$D$57,2,FALSE)</f>
        <v>0.34699999999999998</v>
      </c>
      <c r="J651" s="53">
        <f t="shared" si="10"/>
        <v>26.757169999999999</v>
      </c>
      <c r="K651" s="1" t="str">
        <f>VLOOKUP(Table_for_new_list_price[[#This Row],[ItemCode]],[1]sheet1!$1:$1048576,11,FALSE)</f>
        <v>China</v>
      </c>
    </row>
    <row r="652" spans="1:11" hidden="1" x14ac:dyDescent="0.3">
      <c r="A652" t="s">
        <v>640</v>
      </c>
      <c r="B652" t="str">
        <f>VLOOKUP(Table_for_new_list_price[[#This Row],[ItemCode]],[1]sheet1!$1:$1048576,4,FALSE)</f>
        <v>AB BRASS Y STRAINER CXC</v>
      </c>
      <c r="C652" t="str">
        <f>VLOOKUP(Table_for_new_list_price[[#This Row],[ItemCode]],[1]sheet1!$1:$1048576,5,FALSE)</f>
        <v>670779709246</v>
      </c>
      <c r="D652" t="str">
        <f>VLOOKUP(Table_for_new_list_price[[#This Row],[ItemCode]],[1]sheet1!$1:$1048576,6,FALSE)</f>
        <v>ABST</v>
      </c>
      <c r="E652" s="54" t="str">
        <f>VLOOKUP(Table_for_new_list_price[[#This Row],[ItemCode]],[1]sheet1!$1:$1048576,7,FALSE)</f>
        <v>BRASS AB</v>
      </c>
      <c r="F652" s="54" t="str">
        <f>VLOOKUP(Table_for_new_list_price[[#This Row],[ItemCode]],[1]sheet1!$1:$1048576,13,FALSE)</f>
        <v>1.82</v>
      </c>
      <c r="G652" s="55" t="str">
        <f>VLOOKUP(Table_for_new_list_price[[#This Row],[ItemCode]],[1]sheet1!$1:$1048576,12,FALSE)</f>
        <v>8</v>
      </c>
      <c r="H652" s="101">
        <f>VLOOKUP(Table_for_new_list_price[[#This Row],[ItemCode]],[1]sheet1!$1:$1048576,8,FALSE)</f>
        <v>178.15</v>
      </c>
      <c r="I652" s="51">
        <f>VLOOKUP(Table_for_new_list_price[[#This Row],[Product Line]],'EDA SHEET'!$C$10:$D$57,2,FALSE)</f>
        <v>0.34699999999999998</v>
      </c>
      <c r="J652" s="53">
        <f t="shared" si="10"/>
        <v>61.818049999999999</v>
      </c>
      <c r="K652" s="1" t="str">
        <f>VLOOKUP(Table_for_new_list_price[[#This Row],[ItemCode]],[1]sheet1!$1:$1048576,11,FALSE)</f>
        <v>China</v>
      </c>
    </row>
    <row r="653" spans="1:11" hidden="1" x14ac:dyDescent="0.3">
      <c r="A653" t="s">
        <v>641</v>
      </c>
      <c r="B653" t="str">
        <f>VLOOKUP(Table_for_new_list_price[[#This Row],[ItemCode]],[1]sheet1!$1:$1048576,4,FALSE)</f>
        <v>AB BRASS Y STRAINER CXC</v>
      </c>
      <c r="C653" t="str">
        <f>VLOOKUP(Table_for_new_list_price[[#This Row],[ItemCode]],[1]sheet1!$1:$1048576,5,FALSE)</f>
        <v>670779709239</v>
      </c>
      <c r="D653" t="str">
        <f>VLOOKUP(Table_for_new_list_price[[#This Row],[ItemCode]],[1]sheet1!$1:$1048576,6,FALSE)</f>
        <v>ABST</v>
      </c>
      <c r="E653" s="54" t="str">
        <f>VLOOKUP(Table_for_new_list_price[[#This Row],[ItemCode]],[1]sheet1!$1:$1048576,7,FALSE)</f>
        <v>BRASS AB</v>
      </c>
      <c r="F653" s="54" t="str">
        <f>VLOOKUP(Table_for_new_list_price[[#This Row],[ItemCode]],[1]sheet1!$1:$1048576,13,FALSE)</f>
        <v>1.34</v>
      </c>
      <c r="G653" s="55" t="str">
        <f>VLOOKUP(Table_for_new_list_price[[#This Row],[ItemCode]],[1]sheet1!$1:$1048576,12,FALSE)</f>
        <v>24</v>
      </c>
      <c r="H653" s="101">
        <f>VLOOKUP(Table_for_new_list_price[[#This Row],[ItemCode]],[1]sheet1!$1:$1048576,8,FALSE)</f>
        <v>113.94</v>
      </c>
      <c r="I653" s="51">
        <f>VLOOKUP(Table_for_new_list_price[[#This Row],[Product Line]],'EDA SHEET'!$C$10:$D$57,2,FALSE)</f>
        <v>0.34699999999999998</v>
      </c>
      <c r="J653" s="53">
        <f t="shared" si="10"/>
        <v>39.537179999999999</v>
      </c>
      <c r="K653" s="1" t="str">
        <f>VLOOKUP(Table_for_new_list_price[[#This Row],[ItemCode]],[1]sheet1!$1:$1048576,11,FALSE)</f>
        <v>China</v>
      </c>
    </row>
    <row r="654" spans="1:11" hidden="1" x14ac:dyDescent="0.3">
      <c r="A654" t="s">
        <v>642</v>
      </c>
      <c r="B654" t="str">
        <f>VLOOKUP(Table_for_new_list_price[[#This Row],[ItemCode]],[1]sheet1!$1:$1048576,4,FALSE)</f>
        <v>AB BRASS Y STRAINER CXC</v>
      </c>
      <c r="C654" t="str">
        <f>VLOOKUP(Table_for_new_list_price[[#This Row],[ItemCode]],[1]sheet1!$1:$1048576,5,FALSE)</f>
        <v>670779709208</v>
      </c>
      <c r="D654" t="str">
        <f>VLOOKUP(Table_for_new_list_price[[#This Row],[ItemCode]],[1]sheet1!$1:$1048576,6,FALSE)</f>
        <v>ABST</v>
      </c>
      <c r="E654" s="54" t="str">
        <f>VLOOKUP(Table_for_new_list_price[[#This Row],[ItemCode]],[1]sheet1!$1:$1048576,7,FALSE)</f>
        <v>BRASS AB</v>
      </c>
      <c r="F654" s="54" t="str">
        <f>VLOOKUP(Table_for_new_list_price[[#This Row],[ItemCode]],[1]sheet1!$1:$1048576,13,FALSE)</f>
        <v>0.4</v>
      </c>
      <c r="G654" s="55" t="str">
        <f>VLOOKUP(Table_for_new_list_price[[#This Row],[ItemCode]],[1]sheet1!$1:$1048576,12,FALSE)</f>
        <v>80</v>
      </c>
      <c r="H654" s="101">
        <f>VLOOKUP(Table_for_new_list_price[[#This Row],[ItemCode]],[1]sheet1!$1:$1048576,8,FALSE)</f>
        <v>38.130000000000003</v>
      </c>
      <c r="I654" s="51">
        <f>VLOOKUP(Table_for_new_list_price[[#This Row],[Product Line]],'EDA SHEET'!$C$10:$D$57,2,FALSE)</f>
        <v>0.34699999999999998</v>
      </c>
      <c r="J654" s="53">
        <f t="shared" si="10"/>
        <v>13.231109999999999</v>
      </c>
      <c r="K654" s="1" t="str">
        <f>VLOOKUP(Table_for_new_list_price[[#This Row],[ItemCode]],[1]sheet1!$1:$1048576,11,FALSE)</f>
        <v>China</v>
      </c>
    </row>
    <row r="655" spans="1:11" hidden="1" x14ac:dyDescent="0.3">
      <c r="A655" t="s">
        <v>643</v>
      </c>
      <c r="B655" t="str">
        <f>VLOOKUP(Table_for_new_list_price[[#This Row],[ItemCode]],[1]sheet1!$1:$1048576,4,FALSE)</f>
        <v>AB BRASS Y STRAINER CXC</v>
      </c>
      <c r="C655" t="str">
        <f>VLOOKUP(Table_for_new_list_price[[#This Row],[ItemCode]],[1]sheet1!$1:$1048576,5,FALSE)</f>
        <v>670779709253</v>
      </c>
      <c r="D655" t="str">
        <f>VLOOKUP(Table_for_new_list_price[[#This Row],[ItemCode]],[1]sheet1!$1:$1048576,6,FALSE)</f>
        <v>ABST</v>
      </c>
      <c r="E655" s="54" t="str">
        <f>VLOOKUP(Table_for_new_list_price[[#This Row],[ItemCode]],[1]sheet1!$1:$1048576,7,FALSE)</f>
        <v>BRASS AB</v>
      </c>
      <c r="F655" s="54" t="str">
        <f>VLOOKUP(Table_for_new_list_price[[#This Row],[ItemCode]],[1]sheet1!$1:$1048576,13,FALSE)</f>
        <v>2.56</v>
      </c>
      <c r="G655" s="55" t="str">
        <f>VLOOKUP(Table_for_new_list_price[[#This Row],[ItemCode]],[1]sheet1!$1:$1048576,12,FALSE)</f>
        <v>8</v>
      </c>
      <c r="H655" s="101">
        <f>VLOOKUP(Table_for_new_list_price[[#This Row],[ItemCode]],[1]sheet1!$1:$1048576,8,FALSE)</f>
        <v>225.25</v>
      </c>
      <c r="I655" s="51">
        <f>VLOOKUP(Table_for_new_list_price[[#This Row],[Product Line]],'EDA SHEET'!$C$10:$D$57,2,FALSE)</f>
        <v>0.34699999999999998</v>
      </c>
      <c r="J655" s="53">
        <f t="shared" si="10"/>
        <v>78.161749999999998</v>
      </c>
      <c r="K655" s="1" t="str">
        <f>VLOOKUP(Table_for_new_list_price[[#This Row],[ItemCode]],[1]sheet1!$1:$1048576,11,FALSE)</f>
        <v>China</v>
      </c>
    </row>
    <row r="656" spans="1:11" hidden="1" x14ac:dyDescent="0.3">
      <c r="A656" t="s">
        <v>644</v>
      </c>
      <c r="B656" t="str">
        <f>VLOOKUP(Table_for_new_list_price[[#This Row],[ItemCode]],[1]sheet1!$1:$1048576,4,FALSE)</f>
        <v>AB BRASS Y STRAINER CXC</v>
      </c>
      <c r="C656" t="str">
        <f>VLOOKUP(Table_for_new_list_price[[#This Row],[ItemCode]],[1]sheet1!$1:$1048576,5,FALSE)</f>
        <v>670779709215</v>
      </c>
      <c r="D656" t="str">
        <f>VLOOKUP(Table_for_new_list_price[[#This Row],[ItemCode]],[1]sheet1!$1:$1048576,6,FALSE)</f>
        <v>ABST</v>
      </c>
      <c r="E656" s="54" t="str">
        <f>VLOOKUP(Table_for_new_list_price[[#This Row],[ItemCode]],[1]sheet1!$1:$1048576,7,FALSE)</f>
        <v>BRASS AB</v>
      </c>
      <c r="F656" s="54" t="str">
        <f>VLOOKUP(Table_for_new_list_price[[#This Row],[ItemCode]],[1]sheet1!$1:$1048576,13,FALSE)</f>
        <v>0.54</v>
      </c>
      <c r="G656" s="55" t="str">
        <f>VLOOKUP(Table_for_new_list_price[[#This Row],[ItemCode]],[1]sheet1!$1:$1048576,12,FALSE)</f>
        <v>48</v>
      </c>
      <c r="H656" s="101">
        <f>VLOOKUP(Table_for_new_list_price[[#This Row],[ItemCode]],[1]sheet1!$1:$1048576,8,FALSE)</f>
        <v>53.64</v>
      </c>
      <c r="I656" s="51">
        <f>VLOOKUP(Table_for_new_list_price[[#This Row],[Product Line]],'EDA SHEET'!$C$10:$D$57,2,FALSE)</f>
        <v>0.34699999999999998</v>
      </c>
      <c r="J656" s="53">
        <f t="shared" si="10"/>
        <v>18.61308</v>
      </c>
      <c r="K656" s="1" t="str">
        <f>VLOOKUP(Table_for_new_list_price[[#This Row],[ItemCode]],[1]sheet1!$1:$1048576,11,FALSE)</f>
        <v>China</v>
      </c>
    </row>
    <row r="657" spans="1:11" hidden="1" x14ac:dyDescent="0.3">
      <c r="A657" t="s">
        <v>3372</v>
      </c>
      <c r="B657" t="str">
        <f>VLOOKUP(Table_for_new_list_price[[#This Row],[ItemCode]],[1]sheet1!$1:$1048576,4,FALSE)</f>
        <v>TH.BAL.VLV.IBV FxF T-115°F 1</v>
      </c>
      <c r="C657" t="str">
        <f>VLOOKUP(Table_for_new_list_price[[#This Row],[ItemCode]],[1]sheet1!$1:$1048576,5,FALSE)</f>
        <v>670779731506</v>
      </c>
      <c r="D657" t="str">
        <f>VLOOKUP(Table_for_new_list_price[[#This Row],[ItemCode]],[1]sheet1!$1:$1048576,6,FALSE)</f>
        <v>ABTB</v>
      </c>
      <c r="E657" s="54" t="str">
        <f>VLOOKUP(Table_for_new_list_price[[#This Row],[ItemCode]],[1]sheet1!$1:$1048576,7,FALSE)</f>
        <v>BRASS AB DZR</v>
      </c>
      <c r="F657" s="54" t="str">
        <f>VLOOKUP(Table_for_new_list_price[[#This Row],[ItemCode]],[1]sheet1!$1:$1048576,13,FALSE)</f>
        <v>0.903</v>
      </c>
      <c r="G657" s="55" t="str">
        <f>VLOOKUP(Table_for_new_list_price[[#This Row],[ItemCode]],[1]sheet1!$1:$1048576,12,FALSE)</f>
        <v>0</v>
      </c>
      <c r="H657" s="101">
        <f>VLOOKUP(Table_for_new_list_price[[#This Row],[ItemCode]],[1]sheet1!$1:$1048576,8,FALSE)</f>
        <v>920.13</v>
      </c>
      <c r="I657" s="51">
        <f>VLOOKUP(Table_for_new_list_price[[#This Row],[Product Line]],'EDA SHEET'!$C$10:$D$57,2,FALSE)</f>
        <v>0.34699999999999998</v>
      </c>
      <c r="J657" s="53">
        <f t="shared" si="10"/>
        <v>319.28510999999997</v>
      </c>
      <c r="K657" s="1" t="str">
        <f>VLOOKUP(Table_for_new_list_price[[#This Row],[ItemCode]],[1]sheet1!$1:$1048576,11,FALSE)</f>
        <v>Italy</v>
      </c>
    </row>
    <row r="658" spans="1:11" hidden="1" x14ac:dyDescent="0.3">
      <c r="A658" t="s">
        <v>3373</v>
      </c>
      <c r="B658" t="str">
        <f>VLOOKUP(Table_for_new_list_price[[#This Row],[ItemCode]],[1]sheet1!$1:$1048576,4,FALSE)</f>
        <v>TH.BAL.VLV.IBV FxF T-115°F 1/2</v>
      </c>
      <c r="C658" t="str">
        <f>VLOOKUP(Table_for_new_list_price[[#This Row],[ItemCode]],[1]sheet1!$1:$1048576,5,FALSE)</f>
        <v>670779731407</v>
      </c>
      <c r="D658" t="str">
        <f>VLOOKUP(Table_for_new_list_price[[#This Row],[ItemCode]],[1]sheet1!$1:$1048576,6,FALSE)</f>
        <v>ABTB</v>
      </c>
      <c r="E658" s="54" t="str">
        <f>VLOOKUP(Table_for_new_list_price[[#This Row],[ItemCode]],[1]sheet1!$1:$1048576,7,FALSE)</f>
        <v>BRASS AB DZR</v>
      </c>
      <c r="F658" s="54" t="str">
        <f>VLOOKUP(Table_for_new_list_price[[#This Row],[ItemCode]],[1]sheet1!$1:$1048576,13,FALSE)</f>
        <v>0.903</v>
      </c>
      <c r="G658" s="55" t="str">
        <f>VLOOKUP(Table_for_new_list_price[[#This Row],[ItemCode]],[1]sheet1!$1:$1048576,12,FALSE)</f>
        <v>0</v>
      </c>
      <c r="H658" s="101">
        <f>VLOOKUP(Table_for_new_list_price[[#This Row],[ItemCode]],[1]sheet1!$1:$1048576,8,FALSE)</f>
        <v>496.73</v>
      </c>
      <c r="I658" s="51">
        <f>VLOOKUP(Table_for_new_list_price[[#This Row],[Product Line]],'EDA SHEET'!$C$10:$D$57,2,FALSE)</f>
        <v>0.34699999999999998</v>
      </c>
      <c r="J658" s="53">
        <f t="shared" si="10"/>
        <v>172.36530999999999</v>
      </c>
      <c r="K658" s="1" t="str">
        <f>VLOOKUP(Table_for_new_list_price[[#This Row],[ItemCode]],[1]sheet1!$1:$1048576,11,FALSE)</f>
        <v>Italy</v>
      </c>
    </row>
    <row r="659" spans="1:11" hidden="1" x14ac:dyDescent="0.3">
      <c r="A659" t="s">
        <v>3374</v>
      </c>
      <c r="B659" t="str">
        <f>VLOOKUP(Table_for_new_list_price[[#This Row],[ItemCode]],[1]sheet1!$1:$1048576,4,FALSE)</f>
        <v>TH.BAL.VLV.IBV FxF T-115°F 3/4</v>
      </c>
      <c r="C659" t="str">
        <f>VLOOKUP(Table_for_new_list_price[[#This Row],[ItemCode]],[1]sheet1!$1:$1048576,5,FALSE)</f>
        <v>670779731452</v>
      </c>
      <c r="D659" t="str">
        <f>VLOOKUP(Table_for_new_list_price[[#This Row],[ItemCode]],[1]sheet1!$1:$1048576,6,FALSE)</f>
        <v>ABTB</v>
      </c>
      <c r="E659" s="54" t="str">
        <f>VLOOKUP(Table_for_new_list_price[[#This Row],[ItemCode]],[1]sheet1!$1:$1048576,7,FALSE)</f>
        <v>BRASS AB DZR</v>
      </c>
      <c r="F659" s="54" t="str">
        <f>VLOOKUP(Table_for_new_list_price[[#This Row],[ItemCode]],[1]sheet1!$1:$1048576,13,FALSE)</f>
        <v>0.903</v>
      </c>
      <c r="G659" s="55" t="str">
        <f>VLOOKUP(Table_for_new_list_price[[#This Row],[ItemCode]],[1]sheet1!$1:$1048576,12,FALSE)</f>
        <v>0</v>
      </c>
      <c r="H659" s="101">
        <f>VLOOKUP(Table_for_new_list_price[[#This Row],[ItemCode]],[1]sheet1!$1:$1048576,8,FALSE)</f>
        <v>548.61</v>
      </c>
      <c r="I659" s="51">
        <f>VLOOKUP(Table_for_new_list_price[[#This Row],[Product Line]],'EDA SHEET'!$C$10:$D$57,2,FALSE)</f>
        <v>0.34699999999999998</v>
      </c>
      <c r="J659" s="53">
        <f t="shared" si="10"/>
        <v>190.36767</v>
      </c>
      <c r="K659" s="1" t="str">
        <f>VLOOKUP(Table_for_new_list_price[[#This Row],[ItemCode]],[1]sheet1!$1:$1048576,11,FALSE)</f>
        <v>Italy</v>
      </c>
    </row>
    <row r="660" spans="1:11" hidden="1" x14ac:dyDescent="0.3">
      <c r="A660" t="s">
        <v>3375</v>
      </c>
      <c r="B660" t="str">
        <f>VLOOKUP(Table_for_new_list_price[[#This Row],[ItemCode]],[1]sheet1!$1:$1048576,4,FALSE)</f>
        <v>TH.BAL.VLV.IBV FxF T-120°F 1</v>
      </c>
      <c r="C660" t="str">
        <f>VLOOKUP(Table_for_new_list_price[[#This Row],[ItemCode]],[1]sheet1!$1:$1048576,5,FALSE)</f>
        <v>670779731513</v>
      </c>
      <c r="D660" t="str">
        <f>VLOOKUP(Table_for_new_list_price[[#This Row],[ItemCode]],[1]sheet1!$1:$1048576,6,FALSE)</f>
        <v>ABTB</v>
      </c>
      <c r="E660" s="54" t="str">
        <f>VLOOKUP(Table_for_new_list_price[[#This Row],[ItemCode]],[1]sheet1!$1:$1048576,7,FALSE)</f>
        <v>BRASS AB DZR</v>
      </c>
      <c r="F660" s="54" t="str">
        <f>VLOOKUP(Table_for_new_list_price[[#This Row],[ItemCode]],[1]sheet1!$1:$1048576,13,FALSE)</f>
        <v>0.903</v>
      </c>
      <c r="G660" s="55" t="str">
        <f>VLOOKUP(Table_for_new_list_price[[#This Row],[ItemCode]],[1]sheet1!$1:$1048576,12,FALSE)</f>
        <v>0</v>
      </c>
      <c r="H660" s="101">
        <f>VLOOKUP(Table_for_new_list_price[[#This Row],[ItemCode]],[1]sheet1!$1:$1048576,8,FALSE)</f>
        <v>920.13</v>
      </c>
      <c r="I660" s="51">
        <f>VLOOKUP(Table_for_new_list_price[[#This Row],[Product Line]],'EDA SHEET'!$C$10:$D$57,2,FALSE)</f>
        <v>0.34699999999999998</v>
      </c>
      <c r="J660" s="53">
        <f t="shared" si="10"/>
        <v>319.28510999999997</v>
      </c>
      <c r="K660" s="1" t="str">
        <f>VLOOKUP(Table_for_new_list_price[[#This Row],[ItemCode]],[1]sheet1!$1:$1048576,11,FALSE)</f>
        <v>Italy</v>
      </c>
    </row>
    <row r="661" spans="1:11" hidden="1" x14ac:dyDescent="0.3">
      <c r="A661" t="s">
        <v>3376</v>
      </c>
      <c r="B661" t="str">
        <f>VLOOKUP(Table_for_new_list_price[[#This Row],[ItemCode]],[1]sheet1!$1:$1048576,4,FALSE)</f>
        <v>TH.BAL.VLV.IBV FxF T-120°F 1/2</v>
      </c>
      <c r="C661" t="str">
        <f>VLOOKUP(Table_for_new_list_price[[#This Row],[ItemCode]],[1]sheet1!$1:$1048576,5,FALSE)</f>
        <v>670779731414</v>
      </c>
      <c r="D661" t="str">
        <f>VLOOKUP(Table_for_new_list_price[[#This Row],[ItemCode]],[1]sheet1!$1:$1048576,6,FALSE)</f>
        <v>ABTB</v>
      </c>
      <c r="E661" s="54" t="str">
        <f>VLOOKUP(Table_for_new_list_price[[#This Row],[ItemCode]],[1]sheet1!$1:$1048576,7,FALSE)</f>
        <v>BRASS AB DZR</v>
      </c>
      <c r="F661" s="54" t="str">
        <f>VLOOKUP(Table_for_new_list_price[[#This Row],[ItemCode]],[1]sheet1!$1:$1048576,13,FALSE)</f>
        <v>0.903</v>
      </c>
      <c r="G661" s="55" t="str">
        <f>VLOOKUP(Table_for_new_list_price[[#This Row],[ItemCode]],[1]sheet1!$1:$1048576,12,FALSE)</f>
        <v>0</v>
      </c>
      <c r="H661" s="101">
        <f>VLOOKUP(Table_for_new_list_price[[#This Row],[ItemCode]],[1]sheet1!$1:$1048576,8,FALSE)</f>
        <v>496.73</v>
      </c>
      <c r="I661" s="51">
        <f>VLOOKUP(Table_for_new_list_price[[#This Row],[Product Line]],'EDA SHEET'!$C$10:$D$57,2,FALSE)</f>
        <v>0.34699999999999998</v>
      </c>
      <c r="J661" s="53">
        <f t="shared" si="10"/>
        <v>172.36530999999999</v>
      </c>
      <c r="K661" s="1" t="str">
        <f>VLOOKUP(Table_for_new_list_price[[#This Row],[ItemCode]],[1]sheet1!$1:$1048576,11,FALSE)</f>
        <v>Italy</v>
      </c>
    </row>
    <row r="662" spans="1:11" hidden="1" x14ac:dyDescent="0.3">
      <c r="A662" t="s">
        <v>3377</v>
      </c>
      <c r="B662" t="str">
        <f>VLOOKUP(Table_for_new_list_price[[#This Row],[ItemCode]],[1]sheet1!$1:$1048576,4,FALSE)</f>
        <v>TH.BAL.VLV.IBV FxF T-120°F 3/4</v>
      </c>
      <c r="C662" t="str">
        <f>VLOOKUP(Table_for_new_list_price[[#This Row],[ItemCode]],[1]sheet1!$1:$1048576,5,FALSE)</f>
        <v>670779731469</v>
      </c>
      <c r="D662" t="str">
        <f>VLOOKUP(Table_for_new_list_price[[#This Row],[ItemCode]],[1]sheet1!$1:$1048576,6,FALSE)</f>
        <v>ABTB</v>
      </c>
      <c r="E662" s="54" t="str">
        <f>VLOOKUP(Table_for_new_list_price[[#This Row],[ItemCode]],[1]sheet1!$1:$1048576,7,FALSE)</f>
        <v>BRASS AB DZR</v>
      </c>
      <c r="F662" s="54" t="str">
        <f>VLOOKUP(Table_for_new_list_price[[#This Row],[ItemCode]],[1]sheet1!$1:$1048576,13,FALSE)</f>
        <v>0.903</v>
      </c>
      <c r="G662" s="55" t="str">
        <f>VLOOKUP(Table_for_new_list_price[[#This Row],[ItemCode]],[1]sheet1!$1:$1048576,12,FALSE)</f>
        <v>0</v>
      </c>
      <c r="H662" s="101">
        <f>VLOOKUP(Table_for_new_list_price[[#This Row],[ItemCode]],[1]sheet1!$1:$1048576,8,FALSE)</f>
        <v>548.61</v>
      </c>
      <c r="I662" s="51">
        <f>VLOOKUP(Table_for_new_list_price[[#This Row],[Product Line]],'EDA SHEET'!$C$10:$D$57,2,FALSE)</f>
        <v>0.34699999999999998</v>
      </c>
      <c r="J662" s="53">
        <f t="shared" si="10"/>
        <v>190.36767</v>
      </c>
      <c r="K662" s="1" t="str">
        <f>VLOOKUP(Table_for_new_list_price[[#This Row],[ItemCode]],[1]sheet1!$1:$1048576,11,FALSE)</f>
        <v>Italy</v>
      </c>
    </row>
    <row r="663" spans="1:11" hidden="1" x14ac:dyDescent="0.3">
      <c r="A663" t="s">
        <v>3378</v>
      </c>
      <c r="B663" t="str">
        <f>VLOOKUP(Table_for_new_list_price[[#This Row],[ItemCode]],[1]sheet1!$1:$1048576,4,FALSE)</f>
        <v>TH.BAL.VLV.IBV FxF T-130°F 1</v>
      </c>
      <c r="C663" t="str">
        <f>VLOOKUP(Table_for_new_list_price[[#This Row],[ItemCode]],[1]sheet1!$1:$1048576,5,FALSE)</f>
        <v>670779731520</v>
      </c>
      <c r="D663" t="str">
        <f>VLOOKUP(Table_for_new_list_price[[#This Row],[ItemCode]],[1]sheet1!$1:$1048576,6,FALSE)</f>
        <v>ABTB</v>
      </c>
      <c r="E663" s="54" t="str">
        <f>VLOOKUP(Table_for_new_list_price[[#This Row],[ItemCode]],[1]sheet1!$1:$1048576,7,FALSE)</f>
        <v>BRASS AB DZR</v>
      </c>
      <c r="F663" s="54" t="str">
        <f>VLOOKUP(Table_for_new_list_price[[#This Row],[ItemCode]],[1]sheet1!$1:$1048576,13,FALSE)</f>
        <v>0.903</v>
      </c>
      <c r="G663" s="55" t="str">
        <f>VLOOKUP(Table_for_new_list_price[[#This Row],[ItemCode]],[1]sheet1!$1:$1048576,12,FALSE)</f>
        <v>0</v>
      </c>
      <c r="H663" s="101">
        <f>VLOOKUP(Table_for_new_list_price[[#This Row],[ItemCode]],[1]sheet1!$1:$1048576,8,FALSE)</f>
        <v>920.13</v>
      </c>
      <c r="I663" s="51">
        <f>VLOOKUP(Table_for_new_list_price[[#This Row],[Product Line]],'EDA SHEET'!$C$10:$D$57,2,FALSE)</f>
        <v>0.34699999999999998</v>
      </c>
      <c r="J663" s="53">
        <f t="shared" si="10"/>
        <v>319.28510999999997</v>
      </c>
      <c r="K663" s="1" t="str">
        <f>VLOOKUP(Table_for_new_list_price[[#This Row],[ItemCode]],[1]sheet1!$1:$1048576,11,FALSE)</f>
        <v>Italy</v>
      </c>
    </row>
    <row r="664" spans="1:11" hidden="1" x14ac:dyDescent="0.3">
      <c r="A664" t="s">
        <v>3379</v>
      </c>
      <c r="B664" t="str">
        <f>VLOOKUP(Table_for_new_list_price[[#This Row],[ItemCode]],[1]sheet1!$1:$1048576,4,FALSE)</f>
        <v>TH.BAL.VLV.IBV FxF T-130°F 1/2</v>
      </c>
      <c r="C664" t="str">
        <f>VLOOKUP(Table_for_new_list_price[[#This Row],[ItemCode]],[1]sheet1!$1:$1048576,5,FALSE)</f>
        <v>670779731421</v>
      </c>
      <c r="D664" t="str">
        <f>VLOOKUP(Table_for_new_list_price[[#This Row],[ItemCode]],[1]sheet1!$1:$1048576,6,FALSE)</f>
        <v>ABTB</v>
      </c>
      <c r="E664" s="54" t="str">
        <f>VLOOKUP(Table_for_new_list_price[[#This Row],[ItemCode]],[1]sheet1!$1:$1048576,7,FALSE)</f>
        <v>BRASS AB DZR</v>
      </c>
      <c r="F664" s="54" t="str">
        <f>VLOOKUP(Table_for_new_list_price[[#This Row],[ItemCode]],[1]sheet1!$1:$1048576,13,FALSE)</f>
        <v>0.903</v>
      </c>
      <c r="G664" s="55" t="str">
        <f>VLOOKUP(Table_for_new_list_price[[#This Row],[ItemCode]],[1]sheet1!$1:$1048576,12,FALSE)</f>
        <v>0</v>
      </c>
      <c r="H664" s="101">
        <f>VLOOKUP(Table_for_new_list_price[[#This Row],[ItemCode]],[1]sheet1!$1:$1048576,8,FALSE)</f>
        <v>496.73</v>
      </c>
      <c r="I664" s="51">
        <f>VLOOKUP(Table_for_new_list_price[[#This Row],[Product Line]],'EDA SHEET'!$C$10:$D$57,2,FALSE)</f>
        <v>0.34699999999999998</v>
      </c>
      <c r="J664" s="53">
        <f t="shared" si="10"/>
        <v>172.36530999999999</v>
      </c>
      <c r="K664" s="1" t="str">
        <f>VLOOKUP(Table_for_new_list_price[[#This Row],[ItemCode]],[1]sheet1!$1:$1048576,11,FALSE)</f>
        <v>Italy</v>
      </c>
    </row>
    <row r="665" spans="1:11" hidden="1" x14ac:dyDescent="0.3">
      <c r="A665" t="s">
        <v>3380</v>
      </c>
      <c r="B665" t="str">
        <f>VLOOKUP(Table_for_new_list_price[[#This Row],[ItemCode]],[1]sheet1!$1:$1048576,4,FALSE)</f>
        <v>TH.BAL.VLV.IBV FxF T-130°F 3/4</v>
      </c>
      <c r="C665" t="str">
        <f>VLOOKUP(Table_for_new_list_price[[#This Row],[ItemCode]],[1]sheet1!$1:$1048576,5,FALSE)</f>
        <v>670779731476</v>
      </c>
      <c r="D665" t="str">
        <f>VLOOKUP(Table_for_new_list_price[[#This Row],[ItemCode]],[1]sheet1!$1:$1048576,6,FALSE)</f>
        <v>ABTB</v>
      </c>
      <c r="E665" s="54" t="str">
        <f>VLOOKUP(Table_for_new_list_price[[#This Row],[ItemCode]],[1]sheet1!$1:$1048576,7,FALSE)</f>
        <v>BRASS AB DZR</v>
      </c>
      <c r="F665" s="54" t="str">
        <f>VLOOKUP(Table_for_new_list_price[[#This Row],[ItemCode]],[1]sheet1!$1:$1048576,13,FALSE)</f>
        <v>0.903</v>
      </c>
      <c r="G665" s="55" t="str">
        <f>VLOOKUP(Table_for_new_list_price[[#This Row],[ItemCode]],[1]sheet1!$1:$1048576,12,FALSE)</f>
        <v>0</v>
      </c>
      <c r="H665" s="101">
        <f>VLOOKUP(Table_for_new_list_price[[#This Row],[ItemCode]],[1]sheet1!$1:$1048576,8,FALSE)</f>
        <v>548.61</v>
      </c>
      <c r="I665" s="51">
        <f>VLOOKUP(Table_for_new_list_price[[#This Row],[Product Line]],'EDA SHEET'!$C$10:$D$57,2,FALSE)</f>
        <v>0.34699999999999998</v>
      </c>
      <c r="J665" s="53">
        <f t="shared" si="10"/>
        <v>190.36767</v>
      </c>
      <c r="K665" s="1" t="str">
        <f>VLOOKUP(Table_for_new_list_price[[#This Row],[ItemCode]],[1]sheet1!$1:$1048576,11,FALSE)</f>
        <v>Italy</v>
      </c>
    </row>
    <row r="666" spans="1:11" hidden="1" x14ac:dyDescent="0.3">
      <c r="A666" t="s">
        <v>3381</v>
      </c>
      <c r="B666" t="str">
        <f>VLOOKUP(Table_for_new_list_price[[#This Row],[ItemCode]],[1]sheet1!$1:$1048576,4,FALSE)</f>
        <v>TH.BAL.VLV.IBV FxF T-140°F 1</v>
      </c>
      <c r="C666" t="str">
        <f>VLOOKUP(Table_for_new_list_price[[#This Row],[ItemCode]],[1]sheet1!$1:$1048576,5,FALSE)</f>
        <v>670779731537</v>
      </c>
      <c r="D666" t="str">
        <f>VLOOKUP(Table_for_new_list_price[[#This Row],[ItemCode]],[1]sheet1!$1:$1048576,6,FALSE)</f>
        <v>ABTB</v>
      </c>
      <c r="E666" s="54" t="str">
        <f>VLOOKUP(Table_for_new_list_price[[#This Row],[ItemCode]],[1]sheet1!$1:$1048576,7,FALSE)</f>
        <v>BRASS AB DZR</v>
      </c>
      <c r="F666" s="54" t="str">
        <f>VLOOKUP(Table_for_new_list_price[[#This Row],[ItemCode]],[1]sheet1!$1:$1048576,13,FALSE)</f>
        <v>0.903</v>
      </c>
      <c r="G666" s="55" t="str">
        <f>VLOOKUP(Table_for_new_list_price[[#This Row],[ItemCode]],[1]sheet1!$1:$1048576,12,FALSE)</f>
        <v>0</v>
      </c>
      <c r="H666" s="101">
        <f>VLOOKUP(Table_for_new_list_price[[#This Row],[ItemCode]],[1]sheet1!$1:$1048576,8,FALSE)</f>
        <v>920.13</v>
      </c>
      <c r="I666" s="51">
        <f>VLOOKUP(Table_for_new_list_price[[#This Row],[Product Line]],'EDA SHEET'!$C$10:$D$57,2,FALSE)</f>
        <v>0.34699999999999998</v>
      </c>
      <c r="J666" s="53">
        <f t="shared" si="10"/>
        <v>319.28510999999997</v>
      </c>
      <c r="K666" s="1" t="str">
        <f>VLOOKUP(Table_for_new_list_price[[#This Row],[ItemCode]],[1]sheet1!$1:$1048576,11,FALSE)</f>
        <v>Italy</v>
      </c>
    </row>
    <row r="667" spans="1:11" hidden="1" x14ac:dyDescent="0.3">
      <c r="A667" t="s">
        <v>3382</v>
      </c>
      <c r="B667" t="str">
        <f>VLOOKUP(Table_for_new_list_price[[#This Row],[ItemCode]],[1]sheet1!$1:$1048576,4,FALSE)</f>
        <v>TH.BAL.VLV.IBV FxF T-140°F 1/2</v>
      </c>
      <c r="C667" t="str">
        <f>VLOOKUP(Table_for_new_list_price[[#This Row],[ItemCode]],[1]sheet1!$1:$1048576,5,FALSE)</f>
        <v>670779731438</v>
      </c>
      <c r="D667" t="str">
        <f>VLOOKUP(Table_for_new_list_price[[#This Row],[ItemCode]],[1]sheet1!$1:$1048576,6,FALSE)</f>
        <v>ABTB</v>
      </c>
      <c r="E667" s="54" t="str">
        <f>VLOOKUP(Table_for_new_list_price[[#This Row],[ItemCode]],[1]sheet1!$1:$1048576,7,FALSE)</f>
        <v>BRASS AB DZR</v>
      </c>
      <c r="F667" s="54" t="str">
        <f>VLOOKUP(Table_for_new_list_price[[#This Row],[ItemCode]],[1]sheet1!$1:$1048576,13,FALSE)</f>
        <v>0.903</v>
      </c>
      <c r="G667" s="55" t="str">
        <f>VLOOKUP(Table_for_new_list_price[[#This Row],[ItemCode]],[1]sheet1!$1:$1048576,12,FALSE)</f>
        <v>0</v>
      </c>
      <c r="H667" s="101">
        <f>VLOOKUP(Table_for_new_list_price[[#This Row],[ItemCode]],[1]sheet1!$1:$1048576,8,FALSE)</f>
        <v>496.73</v>
      </c>
      <c r="I667" s="51">
        <f>VLOOKUP(Table_for_new_list_price[[#This Row],[Product Line]],'EDA SHEET'!$C$10:$D$57,2,FALSE)</f>
        <v>0.34699999999999998</v>
      </c>
      <c r="J667" s="53">
        <f t="shared" ref="J667:J730" si="11">H667*I667</f>
        <v>172.36530999999999</v>
      </c>
      <c r="K667" s="1" t="str">
        <f>VLOOKUP(Table_for_new_list_price[[#This Row],[ItemCode]],[1]sheet1!$1:$1048576,11,FALSE)</f>
        <v>Italy</v>
      </c>
    </row>
    <row r="668" spans="1:11" hidden="1" x14ac:dyDescent="0.3">
      <c r="A668" t="s">
        <v>3383</v>
      </c>
      <c r="B668" t="str">
        <f>VLOOKUP(Table_for_new_list_price[[#This Row],[ItemCode]],[1]sheet1!$1:$1048576,4,FALSE)</f>
        <v>TH.BAL.VLV.IBV FxF T-140°F 3/4</v>
      </c>
      <c r="C668" t="str">
        <f>VLOOKUP(Table_for_new_list_price[[#This Row],[ItemCode]],[1]sheet1!$1:$1048576,5,FALSE)</f>
        <v>670779731483</v>
      </c>
      <c r="D668" t="str">
        <f>VLOOKUP(Table_for_new_list_price[[#This Row],[ItemCode]],[1]sheet1!$1:$1048576,6,FALSE)</f>
        <v>ABTB</v>
      </c>
      <c r="E668" s="54" t="str">
        <f>VLOOKUP(Table_for_new_list_price[[#This Row],[ItemCode]],[1]sheet1!$1:$1048576,7,FALSE)</f>
        <v>BRASS AB DZR</v>
      </c>
      <c r="F668" s="54" t="str">
        <f>VLOOKUP(Table_for_new_list_price[[#This Row],[ItemCode]],[1]sheet1!$1:$1048576,13,FALSE)</f>
        <v>0.903</v>
      </c>
      <c r="G668" s="55" t="str">
        <f>VLOOKUP(Table_for_new_list_price[[#This Row],[ItemCode]],[1]sheet1!$1:$1048576,12,FALSE)</f>
        <v>0</v>
      </c>
      <c r="H668" s="101">
        <f>VLOOKUP(Table_for_new_list_price[[#This Row],[ItemCode]],[1]sheet1!$1:$1048576,8,FALSE)</f>
        <v>548.61</v>
      </c>
      <c r="I668" s="51">
        <f>VLOOKUP(Table_for_new_list_price[[#This Row],[Product Line]],'EDA SHEET'!$C$10:$D$57,2,FALSE)</f>
        <v>0.34699999999999998</v>
      </c>
      <c r="J668" s="53">
        <f t="shared" si="11"/>
        <v>190.36767</v>
      </c>
      <c r="K668" s="1" t="str">
        <f>VLOOKUP(Table_for_new_list_price[[#This Row],[ItemCode]],[1]sheet1!$1:$1048576,11,FALSE)</f>
        <v>Italy</v>
      </c>
    </row>
    <row r="669" spans="1:11" hidden="1" x14ac:dyDescent="0.3">
      <c r="A669" t="s">
        <v>3384</v>
      </c>
      <c r="B669" t="str">
        <f>VLOOKUP(Table_for_new_list_price[[#This Row],[ItemCode]],[1]sheet1!$1:$1048576,4,FALSE)</f>
        <v>TH.BAL.VLV.IBV FxF T-150°F 1</v>
      </c>
      <c r="C669" t="str">
        <f>VLOOKUP(Table_for_new_list_price[[#This Row],[ItemCode]],[1]sheet1!$1:$1048576,5,FALSE)</f>
        <v>670779731544</v>
      </c>
      <c r="D669" t="str">
        <f>VLOOKUP(Table_for_new_list_price[[#This Row],[ItemCode]],[1]sheet1!$1:$1048576,6,FALSE)</f>
        <v>ABTB</v>
      </c>
      <c r="E669" s="54" t="str">
        <f>VLOOKUP(Table_for_new_list_price[[#This Row],[ItemCode]],[1]sheet1!$1:$1048576,7,FALSE)</f>
        <v>BRASS AB DZR</v>
      </c>
      <c r="F669" s="54" t="str">
        <f>VLOOKUP(Table_for_new_list_price[[#This Row],[ItemCode]],[1]sheet1!$1:$1048576,13,FALSE)</f>
        <v>0.903</v>
      </c>
      <c r="G669" s="55" t="str">
        <f>VLOOKUP(Table_for_new_list_price[[#This Row],[ItemCode]],[1]sheet1!$1:$1048576,12,FALSE)</f>
        <v>0</v>
      </c>
      <c r="H669" s="101">
        <f>VLOOKUP(Table_for_new_list_price[[#This Row],[ItemCode]],[1]sheet1!$1:$1048576,8,FALSE)</f>
        <v>920.13</v>
      </c>
      <c r="I669" s="51">
        <f>VLOOKUP(Table_for_new_list_price[[#This Row],[Product Line]],'EDA SHEET'!$C$10:$D$57,2,FALSE)</f>
        <v>0.34699999999999998</v>
      </c>
      <c r="J669" s="53">
        <f t="shared" si="11"/>
        <v>319.28510999999997</v>
      </c>
      <c r="K669" s="1" t="str">
        <f>VLOOKUP(Table_for_new_list_price[[#This Row],[ItemCode]],[1]sheet1!$1:$1048576,11,FALSE)</f>
        <v>Italy</v>
      </c>
    </row>
    <row r="670" spans="1:11" hidden="1" x14ac:dyDescent="0.3">
      <c r="A670" t="s">
        <v>3385</v>
      </c>
      <c r="B670" t="str">
        <f>VLOOKUP(Table_for_new_list_price[[#This Row],[ItemCode]],[1]sheet1!$1:$1048576,4,FALSE)</f>
        <v>TH.BAL.VLV.IBV FxF T-150°F 1/2</v>
      </c>
      <c r="C670" t="str">
        <f>VLOOKUP(Table_for_new_list_price[[#This Row],[ItemCode]],[1]sheet1!$1:$1048576,5,FALSE)</f>
        <v>670779731445</v>
      </c>
      <c r="D670" t="str">
        <f>VLOOKUP(Table_for_new_list_price[[#This Row],[ItemCode]],[1]sheet1!$1:$1048576,6,FALSE)</f>
        <v>ABTB</v>
      </c>
      <c r="E670" s="54" t="str">
        <f>VLOOKUP(Table_for_new_list_price[[#This Row],[ItemCode]],[1]sheet1!$1:$1048576,7,FALSE)</f>
        <v>BRASS AB DZR</v>
      </c>
      <c r="F670" s="54" t="str">
        <f>VLOOKUP(Table_for_new_list_price[[#This Row],[ItemCode]],[1]sheet1!$1:$1048576,13,FALSE)</f>
        <v>0.903</v>
      </c>
      <c r="G670" s="55" t="str">
        <f>VLOOKUP(Table_for_new_list_price[[#This Row],[ItemCode]],[1]sheet1!$1:$1048576,12,FALSE)</f>
        <v>0</v>
      </c>
      <c r="H670" s="101">
        <f>VLOOKUP(Table_for_new_list_price[[#This Row],[ItemCode]],[1]sheet1!$1:$1048576,8,FALSE)</f>
        <v>496.73</v>
      </c>
      <c r="I670" s="51">
        <f>VLOOKUP(Table_for_new_list_price[[#This Row],[Product Line]],'EDA SHEET'!$C$10:$D$57,2,FALSE)</f>
        <v>0.34699999999999998</v>
      </c>
      <c r="J670" s="53">
        <f t="shared" si="11"/>
        <v>172.36530999999999</v>
      </c>
      <c r="K670" s="1" t="str">
        <f>VLOOKUP(Table_for_new_list_price[[#This Row],[ItemCode]],[1]sheet1!$1:$1048576,11,FALSE)</f>
        <v>Italy</v>
      </c>
    </row>
    <row r="671" spans="1:11" hidden="1" x14ac:dyDescent="0.3">
      <c r="A671" t="s">
        <v>3386</v>
      </c>
      <c r="B671" t="str">
        <f>VLOOKUP(Table_for_new_list_price[[#This Row],[ItemCode]],[1]sheet1!$1:$1048576,4,FALSE)</f>
        <v>TH.BAL.VLV.IBV FxF T-150°F 3/4</v>
      </c>
      <c r="C671" t="str">
        <f>VLOOKUP(Table_for_new_list_price[[#This Row],[ItemCode]],[1]sheet1!$1:$1048576,5,FALSE)</f>
        <v>670779731490</v>
      </c>
      <c r="D671" t="str">
        <f>VLOOKUP(Table_for_new_list_price[[#This Row],[ItemCode]],[1]sheet1!$1:$1048576,6,FALSE)</f>
        <v>ABTB</v>
      </c>
      <c r="E671" s="54" t="str">
        <f>VLOOKUP(Table_for_new_list_price[[#This Row],[ItemCode]],[1]sheet1!$1:$1048576,7,FALSE)</f>
        <v>BRASS AB DZR</v>
      </c>
      <c r="F671" s="54" t="str">
        <f>VLOOKUP(Table_for_new_list_price[[#This Row],[ItemCode]],[1]sheet1!$1:$1048576,13,FALSE)</f>
        <v>0.903</v>
      </c>
      <c r="G671" s="55" t="str">
        <f>VLOOKUP(Table_for_new_list_price[[#This Row],[ItemCode]],[1]sheet1!$1:$1048576,12,FALSE)</f>
        <v>0</v>
      </c>
      <c r="H671" s="101">
        <f>VLOOKUP(Table_for_new_list_price[[#This Row],[ItemCode]],[1]sheet1!$1:$1048576,8,FALSE)</f>
        <v>548.61</v>
      </c>
      <c r="I671" s="51">
        <f>VLOOKUP(Table_for_new_list_price[[#This Row],[Product Line]],'EDA SHEET'!$C$10:$D$57,2,FALSE)</f>
        <v>0.34699999999999998</v>
      </c>
      <c r="J671" s="53">
        <f t="shared" si="11"/>
        <v>190.36767</v>
      </c>
      <c r="K671" s="1" t="str">
        <f>VLOOKUP(Table_for_new_list_price[[#This Row],[ItemCode]],[1]sheet1!$1:$1048576,11,FALSE)</f>
        <v>Italy</v>
      </c>
    </row>
    <row r="672" spans="1:11" hidden="1" x14ac:dyDescent="0.3">
      <c r="A672" t="s">
        <v>3387</v>
      </c>
      <c r="B672" t="str">
        <f>VLOOKUP(Table_for_new_list_price[[#This Row],[ItemCode]],[1]sheet1!$1:$1048576,4,FALSE)</f>
        <v>TH.BAL.VLV.IBV PxP T-115°F 1</v>
      </c>
      <c r="C672" t="str">
        <f>VLOOKUP(Table_for_new_list_price[[#This Row],[ItemCode]],[1]sheet1!$1:$1048576,5,FALSE)</f>
        <v>670779731803</v>
      </c>
      <c r="D672" t="str">
        <f>VLOOKUP(Table_for_new_list_price[[#This Row],[ItemCode]],[1]sheet1!$1:$1048576,6,FALSE)</f>
        <v>ABTB</v>
      </c>
      <c r="E672" s="54" t="str">
        <f>VLOOKUP(Table_for_new_list_price[[#This Row],[ItemCode]],[1]sheet1!$1:$1048576,7,FALSE)</f>
        <v>BRASS AB DZR</v>
      </c>
      <c r="F672" s="54" t="str">
        <f>VLOOKUP(Table_for_new_list_price[[#This Row],[ItemCode]],[1]sheet1!$1:$1048576,13,FALSE)</f>
        <v>0.903</v>
      </c>
      <c r="G672" s="55" t="str">
        <f>VLOOKUP(Table_for_new_list_price[[#This Row],[ItemCode]],[1]sheet1!$1:$1048576,12,FALSE)</f>
        <v>0</v>
      </c>
      <c r="H672" s="101">
        <f>VLOOKUP(Table_for_new_list_price[[#This Row],[ItemCode]],[1]sheet1!$1:$1048576,8,FALSE)</f>
        <v>943.73</v>
      </c>
      <c r="I672" s="51">
        <f>VLOOKUP(Table_for_new_list_price[[#This Row],[Product Line]],'EDA SHEET'!$C$10:$D$57,2,FALSE)</f>
        <v>0.34699999999999998</v>
      </c>
      <c r="J672" s="53">
        <f t="shared" si="11"/>
        <v>327.47431</v>
      </c>
      <c r="K672" s="1" t="str">
        <f>VLOOKUP(Table_for_new_list_price[[#This Row],[ItemCode]],[1]sheet1!$1:$1048576,11,FALSE)</f>
        <v>Italy</v>
      </c>
    </row>
    <row r="673" spans="1:11" hidden="1" x14ac:dyDescent="0.3">
      <c r="A673" t="s">
        <v>3388</v>
      </c>
      <c r="B673" t="str">
        <f>VLOOKUP(Table_for_new_list_price[[#This Row],[ItemCode]],[1]sheet1!$1:$1048576,4,FALSE)</f>
        <v>TH.BAL.VLV.IBV PxP T-115°F 1/2</v>
      </c>
      <c r="C673" t="str">
        <f>VLOOKUP(Table_for_new_list_price[[#This Row],[ItemCode]],[1]sheet1!$1:$1048576,5,FALSE)</f>
        <v>670779731704</v>
      </c>
      <c r="D673" t="str">
        <f>VLOOKUP(Table_for_new_list_price[[#This Row],[ItemCode]],[1]sheet1!$1:$1048576,6,FALSE)</f>
        <v>ABTB</v>
      </c>
      <c r="E673" s="54" t="str">
        <f>VLOOKUP(Table_for_new_list_price[[#This Row],[ItemCode]],[1]sheet1!$1:$1048576,7,FALSE)</f>
        <v>BRASS AB DZR</v>
      </c>
      <c r="F673" s="54" t="str">
        <f>VLOOKUP(Table_for_new_list_price[[#This Row],[ItemCode]],[1]sheet1!$1:$1048576,13,FALSE)</f>
        <v>0.903</v>
      </c>
      <c r="G673" s="55" t="str">
        <f>VLOOKUP(Table_for_new_list_price[[#This Row],[ItemCode]],[1]sheet1!$1:$1048576,12,FALSE)</f>
        <v>0</v>
      </c>
      <c r="H673" s="101">
        <f>VLOOKUP(Table_for_new_list_price[[#This Row],[ItemCode]],[1]sheet1!$1:$1048576,8,FALSE)</f>
        <v>509.46</v>
      </c>
      <c r="I673" s="51">
        <f>VLOOKUP(Table_for_new_list_price[[#This Row],[Product Line]],'EDA SHEET'!$C$10:$D$57,2,FALSE)</f>
        <v>0.34699999999999998</v>
      </c>
      <c r="J673" s="53">
        <f t="shared" si="11"/>
        <v>176.78261999999998</v>
      </c>
      <c r="K673" s="1" t="str">
        <f>VLOOKUP(Table_for_new_list_price[[#This Row],[ItemCode]],[1]sheet1!$1:$1048576,11,FALSE)</f>
        <v>Italy</v>
      </c>
    </row>
    <row r="674" spans="1:11" hidden="1" x14ac:dyDescent="0.3">
      <c r="A674" t="s">
        <v>3389</v>
      </c>
      <c r="B674" t="str">
        <f>VLOOKUP(Table_for_new_list_price[[#This Row],[ItemCode]],[1]sheet1!$1:$1048576,4,FALSE)</f>
        <v>TH.BAL.VLV.IBV PxP T-115°F 3/4</v>
      </c>
      <c r="C674" t="str">
        <f>VLOOKUP(Table_for_new_list_price[[#This Row],[ItemCode]],[1]sheet1!$1:$1048576,5,FALSE)</f>
        <v>670779731759</v>
      </c>
      <c r="D674" t="str">
        <f>VLOOKUP(Table_for_new_list_price[[#This Row],[ItemCode]],[1]sheet1!$1:$1048576,6,FALSE)</f>
        <v>ABTB</v>
      </c>
      <c r="E674" s="54" t="str">
        <f>VLOOKUP(Table_for_new_list_price[[#This Row],[ItemCode]],[1]sheet1!$1:$1048576,7,FALSE)</f>
        <v>BRASS AB DZR</v>
      </c>
      <c r="F674" s="54" t="str">
        <f>VLOOKUP(Table_for_new_list_price[[#This Row],[ItemCode]],[1]sheet1!$1:$1048576,13,FALSE)</f>
        <v>0.903</v>
      </c>
      <c r="G674" s="55" t="str">
        <f>VLOOKUP(Table_for_new_list_price[[#This Row],[ItemCode]],[1]sheet1!$1:$1048576,12,FALSE)</f>
        <v>0</v>
      </c>
      <c r="H674" s="101">
        <f>VLOOKUP(Table_for_new_list_price[[#This Row],[ItemCode]],[1]sheet1!$1:$1048576,8,FALSE)</f>
        <v>562.29999999999995</v>
      </c>
      <c r="I674" s="51">
        <f>VLOOKUP(Table_for_new_list_price[[#This Row],[Product Line]],'EDA SHEET'!$C$10:$D$57,2,FALSE)</f>
        <v>0.34699999999999998</v>
      </c>
      <c r="J674" s="53">
        <f t="shared" si="11"/>
        <v>195.11809999999997</v>
      </c>
      <c r="K674" s="1" t="str">
        <f>VLOOKUP(Table_for_new_list_price[[#This Row],[ItemCode]],[1]sheet1!$1:$1048576,11,FALSE)</f>
        <v>Italy</v>
      </c>
    </row>
    <row r="675" spans="1:11" hidden="1" x14ac:dyDescent="0.3">
      <c r="A675" t="s">
        <v>3390</v>
      </c>
      <c r="B675" t="str">
        <f>VLOOKUP(Table_for_new_list_price[[#This Row],[ItemCode]],[1]sheet1!$1:$1048576,4,FALSE)</f>
        <v>TH.BAL.VLV.IBV PxP T-120°F 1</v>
      </c>
      <c r="C675" t="str">
        <f>VLOOKUP(Table_for_new_list_price[[#This Row],[ItemCode]],[1]sheet1!$1:$1048576,5,FALSE)</f>
        <v>670779731810</v>
      </c>
      <c r="D675" t="str">
        <f>VLOOKUP(Table_for_new_list_price[[#This Row],[ItemCode]],[1]sheet1!$1:$1048576,6,FALSE)</f>
        <v>ABTB</v>
      </c>
      <c r="E675" s="54" t="str">
        <f>VLOOKUP(Table_for_new_list_price[[#This Row],[ItemCode]],[1]sheet1!$1:$1048576,7,FALSE)</f>
        <v>BRASS AB DZR</v>
      </c>
      <c r="F675" s="54" t="str">
        <f>VLOOKUP(Table_for_new_list_price[[#This Row],[ItemCode]],[1]sheet1!$1:$1048576,13,FALSE)</f>
        <v>0.903</v>
      </c>
      <c r="G675" s="55" t="str">
        <f>VLOOKUP(Table_for_new_list_price[[#This Row],[ItemCode]],[1]sheet1!$1:$1048576,12,FALSE)</f>
        <v>0</v>
      </c>
      <c r="H675" s="101">
        <f>VLOOKUP(Table_for_new_list_price[[#This Row],[ItemCode]],[1]sheet1!$1:$1048576,8,FALSE)</f>
        <v>943.73</v>
      </c>
      <c r="I675" s="51">
        <f>VLOOKUP(Table_for_new_list_price[[#This Row],[Product Line]],'EDA SHEET'!$C$10:$D$57,2,FALSE)</f>
        <v>0.34699999999999998</v>
      </c>
      <c r="J675" s="53">
        <f t="shared" si="11"/>
        <v>327.47431</v>
      </c>
      <c r="K675" s="1" t="str">
        <f>VLOOKUP(Table_for_new_list_price[[#This Row],[ItemCode]],[1]sheet1!$1:$1048576,11,FALSE)</f>
        <v>Italy</v>
      </c>
    </row>
    <row r="676" spans="1:11" hidden="1" x14ac:dyDescent="0.3">
      <c r="A676" t="s">
        <v>3391</v>
      </c>
      <c r="B676" t="str">
        <f>VLOOKUP(Table_for_new_list_price[[#This Row],[ItemCode]],[1]sheet1!$1:$1048576,4,FALSE)</f>
        <v>TH.BAL.VLV.IBV PxP T-120°F 1/2</v>
      </c>
      <c r="C676" t="str">
        <f>VLOOKUP(Table_for_new_list_price[[#This Row],[ItemCode]],[1]sheet1!$1:$1048576,5,FALSE)</f>
        <v>670779731711</v>
      </c>
      <c r="D676" t="str">
        <f>VLOOKUP(Table_for_new_list_price[[#This Row],[ItemCode]],[1]sheet1!$1:$1048576,6,FALSE)</f>
        <v>ABTB</v>
      </c>
      <c r="E676" s="54" t="str">
        <f>VLOOKUP(Table_for_new_list_price[[#This Row],[ItemCode]],[1]sheet1!$1:$1048576,7,FALSE)</f>
        <v>BRASS AB DZR</v>
      </c>
      <c r="F676" s="54" t="str">
        <f>VLOOKUP(Table_for_new_list_price[[#This Row],[ItemCode]],[1]sheet1!$1:$1048576,13,FALSE)</f>
        <v>0.903</v>
      </c>
      <c r="G676" s="55" t="str">
        <f>VLOOKUP(Table_for_new_list_price[[#This Row],[ItemCode]],[1]sheet1!$1:$1048576,12,FALSE)</f>
        <v>0</v>
      </c>
      <c r="H676" s="101">
        <f>VLOOKUP(Table_for_new_list_price[[#This Row],[ItemCode]],[1]sheet1!$1:$1048576,8,FALSE)</f>
        <v>509.46</v>
      </c>
      <c r="I676" s="51">
        <f>VLOOKUP(Table_for_new_list_price[[#This Row],[Product Line]],'EDA SHEET'!$C$10:$D$57,2,FALSE)</f>
        <v>0.34699999999999998</v>
      </c>
      <c r="J676" s="53">
        <f t="shared" si="11"/>
        <v>176.78261999999998</v>
      </c>
      <c r="K676" s="1" t="str">
        <f>VLOOKUP(Table_for_new_list_price[[#This Row],[ItemCode]],[1]sheet1!$1:$1048576,11,FALSE)</f>
        <v>Italy</v>
      </c>
    </row>
    <row r="677" spans="1:11" hidden="1" x14ac:dyDescent="0.3">
      <c r="A677" t="s">
        <v>3392</v>
      </c>
      <c r="B677" t="str">
        <f>VLOOKUP(Table_for_new_list_price[[#This Row],[ItemCode]],[1]sheet1!$1:$1048576,4,FALSE)</f>
        <v>TH.BAL.VLV.IBV PxP T-120°F 3/4</v>
      </c>
      <c r="C677" t="str">
        <f>VLOOKUP(Table_for_new_list_price[[#This Row],[ItemCode]],[1]sheet1!$1:$1048576,5,FALSE)</f>
        <v>670779731766</v>
      </c>
      <c r="D677" t="str">
        <f>VLOOKUP(Table_for_new_list_price[[#This Row],[ItemCode]],[1]sheet1!$1:$1048576,6,FALSE)</f>
        <v>ABTB</v>
      </c>
      <c r="E677" s="54" t="str">
        <f>VLOOKUP(Table_for_new_list_price[[#This Row],[ItemCode]],[1]sheet1!$1:$1048576,7,FALSE)</f>
        <v>BRASS AB DZR</v>
      </c>
      <c r="F677" s="54" t="str">
        <f>VLOOKUP(Table_for_new_list_price[[#This Row],[ItemCode]],[1]sheet1!$1:$1048576,13,FALSE)</f>
        <v>0.903</v>
      </c>
      <c r="G677" s="55" t="str">
        <f>VLOOKUP(Table_for_new_list_price[[#This Row],[ItemCode]],[1]sheet1!$1:$1048576,12,FALSE)</f>
        <v>0</v>
      </c>
      <c r="H677" s="101">
        <f>VLOOKUP(Table_for_new_list_price[[#This Row],[ItemCode]],[1]sheet1!$1:$1048576,8,FALSE)</f>
        <v>562.29999999999995</v>
      </c>
      <c r="I677" s="51">
        <f>VLOOKUP(Table_for_new_list_price[[#This Row],[Product Line]],'EDA SHEET'!$C$10:$D$57,2,FALSE)</f>
        <v>0.34699999999999998</v>
      </c>
      <c r="J677" s="53">
        <f t="shared" si="11"/>
        <v>195.11809999999997</v>
      </c>
      <c r="K677" s="1" t="str">
        <f>VLOOKUP(Table_for_new_list_price[[#This Row],[ItemCode]],[1]sheet1!$1:$1048576,11,FALSE)</f>
        <v>Italy</v>
      </c>
    </row>
    <row r="678" spans="1:11" hidden="1" x14ac:dyDescent="0.3">
      <c r="A678" t="s">
        <v>3393</v>
      </c>
      <c r="B678" t="str">
        <f>VLOOKUP(Table_for_new_list_price[[#This Row],[ItemCode]],[1]sheet1!$1:$1048576,4,FALSE)</f>
        <v>TH.BAL.VLV.IBV PxP T-130°F 1</v>
      </c>
      <c r="C678" t="str">
        <f>VLOOKUP(Table_for_new_list_price[[#This Row],[ItemCode]],[1]sheet1!$1:$1048576,5,FALSE)</f>
        <v>670779731827</v>
      </c>
      <c r="D678" t="str">
        <f>VLOOKUP(Table_for_new_list_price[[#This Row],[ItemCode]],[1]sheet1!$1:$1048576,6,FALSE)</f>
        <v>ABTB</v>
      </c>
      <c r="E678" s="54" t="str">
        <f>VLOOKUP(Table_for_new_list_price[[#This Row],[ItemCode]],[1]sheet1!$1:$1048576,7,FALSE)</f>
        <v>BRASS AB DZR</v>
      </c>
      <c r="F678" s="54" t="str">
        <f>VLOOKUP(Table_for_new_list_price[[#This Row],[ItemCode]],[1]sheet1!$1:$1048576,13,FALSE)</f>
        <v>0.903</v>
      </c>
      <c r="G678" s="55" t="str">
        <f>VLOOKUP(Table_for_new_list_price[[#This Row],[ItemCode]],[1]sheet1!$1:$1048576,12,FALSE)</f>
        <v>0</v>
      </c>
      <c r="H678" s="101">
        <f>VLOOKUP(Table_for_new_list_price[[#This Row],[ItemCode]],[1]sheet1!$1:$1048576,8,FALSE)</f>
        <v>943.73</v>
      </c>
      <c r="I678" s="51">
        <f>VLOOKUP(Table_for_new_list_price[[#This Row],[Product Line]],'EDA SHEET'!$C$10:$D$57,2,FALSE)</f>
        <v>0.34699999999999998</v>
      </c>
      <c r="J678" s="53">
        <f t="shared" si="11"/>
        <v>327.47431</v>
      </c>
      <c r="K678" s="1" t="str">
        <f>VLOOKUP(Table_for_new_list_price[[#This Row],[ItemCode]],[1]sheet1!$1:$1048576,11,FALSE)</f>
        <v>Italy</v>
      </c>
    </row>
    <row r="679" spans="1:11" hidden="1" x14ac:dyDescent="0.3">
      <c r="A679" t="s">
        <v>3394</v>
      </c>
      <c r="B679" t="str">
        <f>VLOOKUP(Table_for_new_list_price[[#This Row],[ItemCode]],[1]sheet1!$1:$1048576,4,FALSE)</f>
        <v>TH.BAL.VLV.IBV PxP T-130°F 1/2</v>
      </c>
      <c r="C679" t="str">
        <f>VLOOKUP(Table_for_new_list_price[[#This Row],[ItemCode]],[1]sheet1!$1:$1048576,5,FALSE)</f>
        <v>670779731728</v>
      </c>
      <c r="D679" t="str">
        <f>VLOOKUP(Table_for_new_list_price[[#This Row],[ItemCode]],[1]sheet1!$1:$1048576,6,FALSE)</f>
        <v>ABTB</v>
      </c>
      <c r="E679" s="54" t="str">
        <f>VLOOKUP(Table_for_new_list_price[[#This Row],[ItemCode]],[1]sheet1!$1:$1048576,7,FALSE)</f>
        <v>BRASS AB DZR</v>
      </c>
      <c r="F679" s="54" t="str">
        <f>VLOOKUP(Table_for_new_list_price[[#This Row],[ItemCode]],[1]sheet1!$1:$1048576,13,FALSE)</f>
        <v>0.903</v>
      </c>
      <c r="G679" s="55" t="str">
        <f>VLOOKUP(Table_for_new_list_price[[#This Row],[ItemCode]],[1]sheet1!$1:$1048576,12,FALSE)</f>
        <v>0</v>
      </c>
      <c r="H679" s="101">
        <f>VLOOKUP(Table_for_new_list_price[[#This Row],[ItemCode]],[1]sheet1!$1:$1048576,8,FALSE)</f>
        <v>509.46</v>
      </c>
      <c r="I679" s="51">
        <f>VLOOKUP(Table_for_new_list_price[[#This Row],[Product Line]],'EDA SHEET'!$C$10:$D$57,2,FALSE)</f>
        <v>0.34699999999999998</v>
      </c>
      <c r="J679" s="53">
        <f t="shared" si="11"/>
        <v>176.78261999999998</v>
      </c>
      <c r="K679" s="1" t="str">
        <f>VLOOKUP(Table_for_new_list_price[[#This Row],[ItemCode]],[1]sheet1!$1:$1048576,11,FALSE)</f>
        <v>Italy</v>
      </c>
    </row>
    <row r="680" spans="1:11" hidden="1" x14ac:dyDescent="0.3">
      <c r="A680" t="s">
        <v>3395</v>
      </c>
      <c r="B680" t="str">
        <f>VLOOKUP(Table_for_new_list_price[[#This Row],[ItemCode]],[1]sheet1!$1:$1048576,4,FALSE)</f>
        <v>TH.BAL.VLV.IBV PxP T-130°F 3/4</v>
      </c>
      <c r="C680" t="str">
        <f>VLOOKUP(Table_for_new_list_price[[#This Row],[ItemCode]],[1]sheet1!$1:$1048576,5,FALSE)</f>
        <v>670779731773</v>
      </c>
      <c r="D680" t="str">
        <f>VLOOKUP(Table_for_new_list_price[[#This Row],[ItemCode]],[1]sheet1!$1:$1048576,6,FALSE)</f>
        <v>ABTB</v>
      </c>
      <c r="E680" s="54" t="str">
        <f>VLOOKUP(Table_for_new_list_price[[#This Row],[ItemCode]],[1]sheet1!$1:$1048576,7,FALSE)</f>
        <v>BRASS AB DZR</v>
      </c>
      <c r="F680" s="54" t="str">
        <f>VLOOKUP(Table_for_new_list_price[[#This Row],[ItemCode]],[1]sheet1!$1:$1048576,13,FALSE)</f>
        <v>0.903</v>
      </c>
      <c r="G680" s="55" t="str">
        <f>VLOOKUP(Table_for_new_list_price[[#This Row],[ItemCode]],[1]sheet1!$1:$1048576,12,FALSE)</f>
        <v>0</v>
      </c>
      <c r="H680" s="101">
        <f>VLOOKUP(Table_for_new_list_price[[#This Row],[ItemCode]],[1]sheet1!$1:$1048576,8,FALSE)</f>
        <v>562.29999999999995</v>
      </c>
      <c r="I680" s="51">
        <f>VLOOKUP(Table_for_new_list_price[[#This Row],[Product Line]],'EDA SHEET'!$C$10:$D$57,2,FALSE)</f>
        <v>0.34699999999999998</v>
      </c>
      <c r="J680" s="53">
        <f t="shared" si="11"/>
        <v>195.11809999999997</v>
      </c>
      <c r="K680" s="1" t="str">
        <f>VLOOKUP(Table_for_new_list_price[[#This Row],[ItemCode]],[1]sheet1!$1:$1048576,11,FALSE)</f>
        <v>Italy</v>
      </c>
    </row>
    <row r="681" spans="1:11" hidden="1" x14ac:dyDescent="0.3">
      <c r="A681" t="s">
        <v>3396</v>
      </c>
      <c r="B681" t="str">
        <f>VLOOKUP(Table_for_new_list_price[[#This Row],[ItemCode]],[1]sheet1!$1:$1048576,4,FALSE)</f>
        <v>TH.BAL.VLV.IBV PxP T-140°F 1</v>
      </c>
      <c r="C681" t="str">
        <f>VLOOKUP(Table_for_new_list_price[[#This Row],[ItemCode]],[1]sheet1!$1:$1048576,5,FALSE)</f>
        <v>670779731834</v>
      </c>
      <c r="D681" t="str">
        <f>VLOOKUP(Table_for_new_list_price[[#This Row],[ItemCode]],[1]sheet1!$1:$1048576,6,FALSE)</f>
        <v>ABTB</v>
      </c>
      <c r="E681" s="54" t="str">
        <f>VLOOKUP(Table_for_new_list_price[[#This Row],[ItemCode]],[1]sheet1!$1:$1048576,7,FALSE)</f>
        <v>BRASS AB DZR</v>
      </c>
      <c r="F681" s="54" t="str">
        <f>VLOOKUP(Table_for_new_list_price[[#This Row],[ItemCode]],[1]sheet1!$1:$1048576,13,FALSE)</f>
        <v>0.903</v>
      </c>
      <c r="G681" s="55" t="str">
        <f>VLOOKUP(Table_for_new_list_price[[#This Row],[ItemCode]],[1]sheet1!$1:$1048576,12,FALSE)</f>
        <v>0</v>
      </c>
      <c r="H681" s="101">
        <f>VLOOKUP(Table_for_new_list_price[[#This Row],[ItemCode]],[1]sheet1!$1:$1048576,8,FALSE)</f>
        <v>943.73</v>
      </c>
      <c r="I681" s="51">
        <f>VLOOKUP(Table_for_new_list_price[[#This Row],[Product Line]],'EDA SHEET'!$C$10:$D$57,2,FALSE)</f>
        <v>0.34699999999999998</v>
      </c>
      <c r="J681" s="53">
        <f t="shared" si="11"/>
        <v>327.47431</v>
      </c>
      <c r="K681" s="1" t="str">
        <f>VLOOKUP(Table_for_new_list_price[[#This Row],[ItemCode]],[1]sheet1!$1:$1048576,11,FALSE)</f>
        <v>Italy</v>
      </c>
    </row>
    <row r="682" spans="1:11" hidden="1" x14ac:dyDescent="0.3">
      <c r="A682" t="s">
        <v>3397</v>
      </c>
      <c r="B682" t="str">
        <f>VLOOKUP(Table_for_new_list_price[[#This Row],[ItemCode]],[1]sheet1!$1:$1048576,4,FALSE)</f>
        <v>TH.BAL.VLV.IBV PxP T-140°F 1/2</v>
      </c>
      <c r="C682" t="str">
        <f>VLOOKUP(Table_for_new_list_price[[#This Row],[ItemCode]],[1]sheet1!$1:$1048576,5,FALSE)</f>
        <v>670779731735</v>
      </c>
      <c r="D682" t="str">
        <f>VLOOKUP(Table_for_new_list_price[[#This Row],[ItemCode]],[1]sheet1!$1:$1048576,6,FALSE)</f>
        <v>ABTB</v>
      </c>
      <c r="E682" s="54" t="str">
        <f>VLOOKUP(Table_for_new_list_price[[#This Row],[ItemCode]],[1]sheet1!$1:$1048576,7,FALSE)</f>
        <v>BRASS AB DZR</v>
      </c>
      <c r="F682" s="54" t="str">
        <f>VLOOKUP(Table_for_new_list_price[[#This Row],[ItemCode]],[1]sheet1!$1:$1048576,13,FALSE)</f>
        <v>0.903</v>
      </c>
      <c r="G682" s="55" t="str">
        <f>VLOOKUP(Table_for_new_list_price[[#This Row],[ItemCode]],[1]sheet1!$1:$1048576,12,FALSE)</f>
        <v>0</v>
      </c>
      <c r="H682" s="101">
        <f>VLOOKUP(Table_for_new_list_price[[#This Row],[ItemCode]],[1]sheet1!$1:$1048576,8,FALSE)</f>
        <v>509.46</v>
      </c>
      <c r="I682" s="51">
        <f>VLOOKUP(Table_for_new_list_price[[#This Row],[Product Line]],'EDA SHEET'!$C$10:$D$57,2,FALSE)</f>
        <v>0.34699999999999998</v>
      </c>
      <c r="J682" s="53">
        <f t="shared" si="11"/>
        <v>176.78261999999998</v>
      </c>
      <c r="K682" s="1" t="str">
        <f>VLOOKUP(Table_for_new_list_price[[#This Row],[ItemCode]],[1]sheet1!$1:$1048576,11,FALSE)</f>
        <v>Italy</v>
      </c>
    </row>
    <row r="683" spans="1:11" hidden="1" x14ac:dyDescent="0.3">
      <c r="A683" t="s">
        <v>3398</v>
      </c>
      <c r="B683" t="str">
        <f>VLOOKUP(Table_for_new_list_price[[#This Row],[ItemCode]],[1]sheet1!$1:$1048576,4,FALSE)</f>
        <v>TH.BAL.VLV.IBV PxP T-140°F 3/4</v>
      </c>
      <c r="C683" t="str">
        <f>VLOOKUP(Table_for_new_list_price[[#This Row],[ItemCode]],[1]sheet1!$1:$1048576,5,FALSE)</f>
        <v>670779731780</v>
      </c>
      <c r="D683" t="str">
        <f>VLOOKUP(Table_for_new_list_price[[#This Row],[ItemCode]],[1]sheet1!$1:$1048576,6,FALSE)</f>
        <v>ABTB</v>
      </c>
      <c r="E683" s="54" t="str">
        <f>VLOOKUP(Table_for_new_list_price[[#This Row],[ItemCode]],[1]sheet1!$1:$1048576,7,FALSE)</f>
        <v>BRASS AB DZR</v>
      </c>
      <c r="F683" s="54" t="str">
        <f>VLOOKUP(Table_for_new_list_price[[#This Row],[ItemCode]],[1]sheet1!$1:$1048576,13,FALSE)</f>
        <v>0.903</v>
      </c>
      <c r="G683" s="55" t="str">
        <f>VLOOKUP(Table_for_new_list_price[[#This Row],[ItemCode]],[1]sheet1!$1:$1048576,12,FALSE)</f>
        <v>0</v>
      </c>
      <c r="H683" s="101">
        <f>VLOOKUP(Table_for_new_list_price[[#This Row],[ItemCode]],[1]sheet1!$1:$1048576,8,FALSE)</f>
        <v>562.29999999999995</v>
      </c>
      <c r="I683" s="51">
        <f>VLOOKUP(Table_for_new_list_price[[#This Row],[Product Line]],'EDA SHEET'!$C$10:$D$57,2,FALSE)</f>
        <v>0.34699999999999998</v>
      </c>
      <c r="J683" s="53">
        <f t="shared" si="11"/>
        <v>195.11809999999997</v>
      </c>
      <c r="K683" s="1" t="str">
        <f>VLOOKUP(Table_for_new_list_price[[#This Row],[ItemCode]],[1]sheet1!$1:$1048576,11,FALSE)</f>
        <v>Italy</v>
      </c>
    </row>
    <row r="684" spans="1:11" hidden="1" x14ac:dyDescent="0.3">
      <c r="A684" t="s">
        <v>3399</v>
      </c>
      <c r="B684" t="str">
        <f>VLOOKUP(Table_for_new_list_price[[#This Row],[ItemCode]],[1]sheet1!$1:$1048576,4,FALSE)</f>
        <v>TH.BAL.VLV.IBV PxP T-150°F 1</v>
      </c>
      <c r="C684" t="str">
        <f>VLOOKUP(Table_for_new_list_price[[#This Row],[ItemCode]],[1]sheet1!$1:$1048576,5,FALSE)</f>
        <v>670779731841</v>
      </c>
      <c r="D684" t="str">
        <f>VLOOKUP(Table_for_new_list_price[[#This Row],[ItemCode]],[1]sheet1!$1:$1048576,6,FALSE)</f>
        <v>ABTB</v>
      </c>
      <c r="E684" s="54" t="str">
        <f>VLOOKUP(Table_for_new_list_price[[#This Row],[ItemCode]],[1]sheet1!$1:$1048576,7,FALSE)</f>
        <v>BRASS AB DZR</v>
      </c>
      <c r="F684" s="54" t="str">
        <f>VLOOKUP(Table_for_new_list_price[[#This Row],[ItemCode]],[1]sheet1!$1:$1048576,13,FALSE)</f>
        <v>0.903</v>
      </c>
      <c r="G684" s="55" t="str">
        <f>VLOOKUP(Table_for_new_list_price[[#This Row],[ItemCode]],[1]sheet1!$1:$1048576,12,FALSE)</f>
        <v>0</v>
      </c>
      <c r="H684" s="101">
        <f>VLOOKUP(Table_for_new_list_price[[#This Row],[ItemCode]],[1]sheet1!$1:$1048576,8,FALSE)</f>
        <v>943.73</v>
      </c>
      <c r="I684" s="51">
        <f>VLOOKUP(Table_for_new_list_price[[#This Row],[Product Line]],'EDA SHEET'!$C$10:$D$57,2,FALSE)</f>
        <v>0.34699999999999998</v>
      </c>
      <c r="J684" s="53">
        <f t="shared" si="11"/>
        <v>327.47431</v>
      </c>
      <c r="K684" s="1" t="str">
        <f>VLOOKUP(Table_for_new_list_price[[#This Row],[ItemCode]],[1]sheet1!$1:$1048576,11,FALSE)</f>
        <v>Italy</v>
      </c>
    </row>
    <row r="685" spans="1:11" hidden="1" x14ac:dyDescent="0.3">
      <c r="A685" t="s">
        <v>3400</v>
      </c>
      <c r="B685" t="str">
        <f>VLOOKUP(Table_for_new_list_price[[#This Row],[ItemCode]],[1]sheet1!$1:$1048576,4,FALSE)</f>
        <v>TH.BAL.VLV.IBV PxP T-150°F 1/2</v>
      </c>
      <c r="C685" t="str">
        <f>VLOOKUP(Table_for_new_list_price[[#This Row],[ItemCode]],[1]sheet1!$1:$1048576,5,FALSE)</f>
        <v>670779731742</v>
      </c>
      <c r="D685" t="str">
        <f>VLOOKUP(Table_for_new_list_price[[#This Row],[ItemCode]],[1]sheet1!$1:$1048576,6,FALSE)</f>
        <v>ABTB</v>
      </c>
      <c r="E685" s="54" t="str">
        <f>VLOOKUP(Table_for_new_list_price[[#This Row],[ItemCode]],[1]sheet1!$1:$1048576,7,FALSE)</f>
        <v>BRASS AB DZR</v>
      </c>
      <c r="F685" s="54" t="str">
        <f>VLOOKUP(Table_for_new_list_price[[#This Row],[ItemCode]],[1]sheet1!$1:$1048576,13,FALSE)</f>
        <v>0.903</v>
      </c>
      <c r="G685" s="55" t="str">
        <f>VLOOKUP(Table_for_new_list_price[[#This Row],[ItemCode]],[1]sheet1!$1:$1048576,12,FALSE)</f>
        <v>0</v>
      </c>
      <c r="H685" s="101">
        <f>VLOOKUP(Table_for_new_list_price[[#This Row],[ItemCode]],[1]sheet1!$1:$1048576,8,FALSE)</f>
        <v>509.46</v>
      </c>
      <c r="I685" s="51">
        <f>VLOOKUP(Table_for_new_list_price[[#This Row],[Product Line]],'EDA SHEET'!$C$10:$D$57,2,FALSE)</f>
        <v>0.34699999999999998</v>
      </c>
      <c r="J685" s="53">
        <f t="shared" si="11"/>
        <v>176.78261999999998</v>
      </c>
      <c r="K685" s="1" t="str">
        <f>VLOOKUP(Table_for_new_list_price[[#This Row],[ItemCode]],[1]sheet1!$1:$1048576,11,FALSE)</f>
        <v>Italy</v>
      </c>
    </row>
    <row r="686" spans="1:11" hidden="1" x14ac:dyDescent="0.3">
      <c r="A686" t="s">
        <v>3401</v>
      </c>
      <c r="B686" t="str">
        <f>VLOOKUP(Table_for_new_list_price[[#This Row],[ItemCode]],[1]sheet1!$1:$1048576,4,FALSE)</f>
        <v>TH.BAL.VLV.IBV PxP T-150°F 3/4</v>
      </c>
      <c r="C686" t="str">
        <f>VLOOKUP(Table_for_new_list_price[[#This Row],[ItemCode]],[1]sheet1!$1:$1048576,5,FALSE)</f>
        <v>670779731797</v>
      </c>
      <c r="D686" t="str">
        <f>VLOOKUP(Table_for_new_list_price[[#This Row],[ItemCode]],[1]sheet1!$1:$1048576,6,FALSE)</f>
        <v>ABTB</v>
      </c>
      <c r="E686" s="54" t="str">
        <f>VLOOKUP(Table_for_new_list_price[[#This Row],[ItemCode]],[1]sheet1!$1:$1048576,7,FALSE)</f>
        <v>BRASS AB DZR</v>
      </c>
      <c r="F686" s="54" t="str">
        <f>VLOOKUP(Table_for_new_list_price[[#This Row],[ItemCode]],[1]sheet1!$1:$1048576,13,FALSE)</f>
        <v>0.903</v>
      </c>
      <c r="G686" s="55" t="str">
        <f>VLOOKUP(Table_for_new_list_price[[#This Row],[ItemCode]],[1]sheet1!$1:$1048576,12,FALSE)</f>
        <v>0</v>
      </c>
      <c r="H686" s="101">
        <f>VLOOKUP(Table_for_new_list_price[[#This Row],[ItemCode]],[1]sheet1!$1:$1048576,8,FALSE)</f>
        <v>562.29999999999995</v>
      </c>
      <c r="I686" s="51">
        <f>VLOOKUP(Table_for_new_list_price[[#This Row],[Product Line]],'EDA SHEET'!$C$10:$D$57,2,FALSE)</f>
        <v>0.34699999999999998</v>
      </c>
      <c r="J686" s="53">
        <f t="shared" si="11"/>
        <v>195.11809999999997</v>
      </c>
      <c r="K686" s="1" t="str">
        <f>VLOOKUP(Table_for_new_list_price[[#This Row],[ItemCode]],[1]sheet1!$1:$1048576,11,FALSE)</f>
        <v>Italy</v>
      </c>
    </row>
    <row r="687" spans="1:11" hidden="1" x14ac:dyDescent="0.3">
      <c r="A687" t="s">
        <v>3402</v>
      </c>
      <c r="B687" t="str">
        <f>VLOOKUP(Table_for_new_list_price[[#This Row],[ItemCode]],[1]sheet1!$1:$1048576,4,FALSE)</f>
        <v>TH.BAL.VLV.IBV SxS T-115°F 1</v>
      </c>
      <c r="C687" t="str">
        <f>VLOOKUP(Table_for_new_list_price[[#This Row],[ItemCode]],[1]sheet1!$1:$1048576,5,FALSE)</f>
        <v>670779731650</v>
      </c>
      <c r="D687" t="str">
        <f>VLOOKUP(Table_for_new_list_price[[#This Row],[ItemCode]],[1]sheet1!$1:$1048576,6,FALSE)</f>
        <v>ABTB</v>
      </c>
      <c r="E687" s="54" t="str">
        <f>VLOOKUP(Table_for_new_list_price[[#This Row],[ItemCode]],[1]sheet1!$1:$1048576,7,FALSE)</f>
        <v>BRASS AB DZR</v>
      </c>
      <c r="F687" s="54" t="str">
        <f>VLOOKUP(Table_for_new_list_price[[#This Row],[ItemCode]],[1]sheet1!$1:$1048576,13,FALSE)</f>
        <v>0.903</v>
      </c>
      <c r="G687" s="55" t="str">
        <f>VLOOKUP(Table_for_new_list_price[[#This Row],[ItemCode]],[1]sheet1!$1:$1048576,12,FALSE)</f>
        <v>0</v>
      </c>
      <c r="H687" s="101">
        <f>VLOOKUP(Table_for_new_list_price[[#This Row],[ItemCode]],[1]sheet1!$1:$1048576,8,FALSE)</f>
        <v>920.13</v>
      </c>
      <c r="I687" s="51">
        <f>VLOOKUP(Table_for_new_list_price[[#This Row],[Product Line]],'EDA SHEET'!$C$10:$D$57,2,FALSE)</f>
        <v>0.34699999999999998</v>
      </c>
      <c r="J687" s="53">
        <f t="shared" si="11"/>
        <v>319.28510999999997</v>
      </c>
      <c r="K687" s="1" t="str">
        <f>VLOOKUP(Table_for_new_list_price[[#This Row],[ItemCode]],[1]sheet1!$1:$1048576,11,FALSE)</f>
        <v>Italy</v>
      </c>
    </row>
    <row r="688" spans="1:11" hidden="1" x14ac:dyDescent="0.3">
      <c r="A688" t="s">
        <v>3403</v>
      </c>
      <c r="B688" t="str">
        <f>VLOOKUP(Table_for_new_list_price[[#This Row],[ItemCode]],[1]sheet1!$1:$1048576,4,FALSE)</f>
        <v>TH.BAL.VLV.IBV SxS T-115°F 1/2</v>
      </c>
      <c r="C688" t="str">
        <f>VLOOKUP(Table_for_new_list_price[[#This Row],[ItemCode]],[1]sheet1!$1:$1048576,5,FALSE)</f>
        <v>670779731551</v>
      </c>
      <c r="D688" t="str">
        <f>VLOOKUP(Table_for_new_list_price[[#This Row],[ItemCode]],[1]sheet1!$1:$1048576,6,FALSE)</f>
        <v>ABTB</v>
      </c>
      <c r="E688" s="54" t="str">
        <f>VLOOKUP(Table_for_new_list_price[[#This Row],[ItemCode]],[1]sheet1!$1:$1048576,7,FALSE)</f>
        <v>BRASS AB DZR</v>
      </c>
      <c r="F688" s="54" t="str">
        <f>VLOOKUP(Table_for_new_list_price[[#This Row],[ItemCode]],[1]sheet1!$1:$1048576,13,FALSE)</f>
        <v>0.903</v>
      </c>
      <c r="G688" s="55" t="str">
        <f>VLOOKUP(Table_for_new_list_price[[#This Row],[ItemCode]],[1]sheet1!$1:$1048576,12,FALSE)</f>
        <v>0</v>
      </c>
      <c r="H688" s="101">
        <f>VLOOKUP(Table_for_new_list_price[[#This Row],[ItemCode]],[1]sheet1!$1:$1048576,8,FALSE)</f>
        <v>496.73</v>
      </c>
      <c r="I688" s="51">
        <f>VLOOKUP(Table_for_new_list_price[[#This Row],[Product Line]],'EDA SHEET'!$C$10:$D$57,2,FALSE)</f>
        <v>0.34699999999999998</v>
      </c>
      <c r="J688" s="53">
        <f t="shared" si="11"/>
        <v>172.36530999999999</v>
      </c>
      <c r="K688" s="1" t="str">
        <f>VLOOKUP(Table_for_new_list_price[[#This Row],[ItemCode]],[1]sheet1!$1:$1048576,11,FALSE)</f>
        <v>Italy</v>
      </c>
    </row>
    <row r="689" spans="1:11" hidden="1" x14ac:dyDescent="0.3">
      <c r="A689" t="s">
        <v>3404</v>
      </c>
      <c r="B689" t="str">
        <f>VLOOKUP(Table_for_new_list_price[[#This Row],[ItemCode]],[1]sheet1!$1:$1048576,4,FALSE)</f>
        <v>TH.BAL.VLV.IBV SxS T-115°F 3/4</v>
      </c>
      <c r="C689" t="str">
        <f>VLOOKUP(Table_for_new_list_price[[#This Row],[ItemCode]],[1]sheet1!$1:$1048576,5,FALSE)</f>
        <v>670779731605</v>
      </c>
      <c r="D689" t="str">
        <f>VLOOKUP(Table_for_new_list_price[[#This Row],[ItemCode]],[1]sheet1!$1:$1048576,6,FALSE)</f>
        <v>ABTB</v>
      </c>
      <c r="E689" s="54" t="str">
        <f>VLOOKUP(Table_for_new_list_price[[#This Row],[ItemCode]],[1]sheet1!$1:$1048576,7,FALSE)</f>
        <v>BRASS AB DZR</v>
      </c>
      <c r="F689" s="54" t="str">
        <f>VLOOKUP(Table_for_new_list_price[[#This Row],[ItemCode]],[1]sheet1!$1:$1048576,13,FALSE)</f>
        <v>0.903</v>
      </c>
      <c r="G689" s="55" t="str">
        <f>VLOOKUP(Table_for_new_list_price[[#This Row],[ItemCode]],[1]sheet1!$1:$1048576,12,FALSE)</f>
        <v>0</v>
      </c>
      <c r="H689" s="101">
        <f>VLOOKUP(Table_for_new_list_price[[#This Row],[ItemCode]],[1]sheet1!$1:$1048576,8,FALSE)</f>
        <v>548.61</v>
      </c>
      <c r="I689" s="51">
        <f>VLOOKUP(Table_for_new_list_price[[#This Row],[Product Line]],'EDA SHEET'!$C$10:$D$57,2,FALSE)</f>
        <v>0.34699999999999998</v>
      </c>
      <c r="J689" s="53">
        <f t="shared" si="11"/>
        <v>190.36767</v>
      </c>
      <c r="K689" s="1" t="str">
        <f>VLOOKUP(Table_for_new_list_price[[#This Row],[ItemCode]],[1]sheet1!$1:$1048576,11,FALSE)</f>
        <v>Italy</v>
      </c>
    </row>
    <row r="690" spans="1:11" hidden="1" x14ac:dyDescent="0.3">
      <c r="A690" t="s">
        <v>3405</v>
      </c>
      <c r="B690" t="str">
        <f>VLOOKUP(Table_for_new_list_price[[#This Row],[ItemCode]],[1]sheet1!$1:$1048576,4,FALSE)</f>
        <v>TH.BAL.VLV.IBV SxS T-120°F 1</v>
      </c>
      <c r="C690" t="str">
        <f>VLOOKUP(Table_for_new_list_price[[#This Row],[ItemCode]],[1]sheet1!$1:$1048576,5,FALSE)</f>
        <v>670779731667</v>
      </c>
      <c r="D690" t="str">
        <f>VLOOKUP(Table_for_new_list_price[[#This Row],[ItemCode]],[1]sheet1!$1:$1048576,6,FALSE)</f>
        <v>ABTB</v>
      </c>
      <c r="E690" s="54" t="str">
        <f>VLOOKUP(Table_for_new_list_price[[#This Row],[ItemCode]],[1]sheet1!$1:$1048576,7,FALSE)</f>
        <v>BRASS AB DZR</v>
      </c>
      <c r="F690" s="54" t="str">
        <f>VLOOKUP(Table_for_new_list_price[[#This Row],[ItemCode]],[1]sheet1!$1:$1048576,13,FALSE)</f>
        <v>0.903</v>
      </c>
      <c r="G690" s="55" t="str">
        <f>VLOOKUP(Table_for_new_list_price[[#This Row],[ItemCode]],[1]sheet1!$1:$1048576,12,FALSE)</f>
        <v>0</v>
      </c>
      <c r="H690" s="101">
        <f>VLOOKUP(Table_for_new_list_price[[#This Row],[ItemCode]],[1]sheet1!$1:$1048576,8,FALSE)</f>
        <v>920.13</v>
      </c>
      <c r="I690" s="51">
        <f>VLOOKUP(Table_for_new_list_price[[#This Row],[Product Line]],'EDA SHEET'!$C$10:$D$57,2,FALSE)</f>
        <v>0.34699999999999998</v>
      </c>
      <c r="J690" s="53">
        <f t="shared" si="11"/>
        <v>319.28510999999997</v>
      </c>
      <c r="K690" s="1" t="str">
        <f>VLOOKUP(Table_for_new_list_price[[#This Row],[ItemCode]],[1]sheet1!$1:$1048576,11,FALSE)</f>
        <v>Italy</v>
      </c>
    </row>
    <row r="691" spans="1:11" hidden="1" x14ac:dyDescent="0.3">
      <c r="A691" t="s">
        <v>3406</v>
      </c>
      <c r="B691" t="str">
        <f>VLOOKUP(Table_for_new_list_price[[#This Row],[ItemCode]],[1]sheet1!$1:$1048576,4,FALSE)</f>
        <v>TH.BAL.VLV.IBV SxS T-120°F 1/2</v>
      </c>
      <c r="C691" t="str">
        <f>VLOOKUP(Table_for_new_list_price[[#This Row],[ItemCode]],[1]sheet1!$1:$1048576,5,FALSE)</f>
        <v>670779731568</v>
      </c>
      <c r="D691" t="str">
        <f>VLOOKUP(Table_for_new_list_price[[#This Row],[ItemCode]],[1]sheet1!$1:$1048576,6,FALSE)</f>
        <v>ABTB</v>
      </c>
      <c r="E691" s="54" t="str">
        <f>VLOOKUP(Table_for_new_list_price[[#This Row],[ItemCode]],[1]sheet1!$1:$1048576,7,FALSE)</f>
        <v>BRASS AB DZR</v>
      </c>
      <c r="F691" s="54" t="str">
        <f>VLOOKUP(Table_for_new_list_price[[#This Row],[ItemCode]],[1]sheet1!$1:$1048576,13,FALSE)</f>
        <v>0.903</v>
      </c>
      <c r="G691" s="55" t="str">
        <f>VLOOKUP(Table_for_new_list_price[[#This Row],[ItemCode]],[1]sheet1!$1:$1048576,12,FALSE)</f>
        <v>0</v>
      </c>
      <c r="H691" s="101">
        <f>VLOOKUP(Table_for_new_list_price[[#This Row],[ItemCode]],[1]sheet1!$1:$1048576,8,FALSE)</f>
        <v>496.73</v>
      </c>
      <c r="I691" s="51">
        <f>VLOOKUP(Table_for_new_list_price[[#This Row],[Product Line]],'EDA SHEET'!$C$10:$D$57,2,FALSE)</f>
        <v>0.34699999999999998</v>
      </c>
      <c r="J691" s="53">
        <f t="shared" si="11"/>
        <v>172.36530999999999</v>
      </c>
      <c r="K691" s="1" t="str">
        <f>VLOOKUP(Table_for_new_list_price[[#This Row],[ItemCode]],[1]sheet1!$1:$1048576,11,FALSE)</f>
        <v>Italy</v>
      </c>
    </row>
    <row r="692" spans="1:11" hidden="1" x14ac:dyDescent="0.3">
      <c r="A692" t="s">
        <v>3407</v>
      </c>
      <c r="B692" t="str">
        <f>VLOOKUP(Table_for_new_list_price[[#This Row],[ItemCode]],[1]sheet1!$1:$1048576,4,FALSE)</f>
        <v>TH.BAL.VLV.IBV SxS T-120°F 3/4</v>
      </c>
      <c r="C692" t="str">
        <f>VLOOKUP(Table_for_new_list_price[[#This Row],[ItemCode]],[1]sheet1!$1:$1048576,5,FALSE)</f>
        <v>670779731612</v>
      </c>
      <c r="D692" t="str">
        <f>VLOOKUP(Table_for_new_list_price[[#This Row],[ItemCode]],[1]sheet1!$1:$1048576,6,FALSE)</f>
        <v>ABTB</v>
      </c>
      <c r="E692" s="54" t="str">
        <f>VLOOKUP(Table_for_new_list_price[[#This Row],[ItemCode]],[1]sheet1!$1:$1048576,7,FALSE)</f>
        <v>BRASS AB DZR</v>
      </c>
      <c r="F692" s="54" t="str">
        <f>VLOOKUP(Table_for_new_list_price[[#This Row],[ItemCode]],[1]sheet1!$1:$1048576,13,FALSE)</f>
        <v>0.903</v>
      </c>
      <c r="G692" s="55" t="str">
        <f>VLOOKUP(Table_for_new_list_price[[#This Row],[ItemCode]],[1]sheet1!$1:$1048576,12,FALSE)</f>
        <v>0</v>
      </c>
      <c r="H692" s="101">
        <f>VLOOKUP(Table_for_new_list_price[[#This Row],[ItemCode]],[1]sheet1!$1:$1048576,8,FALSE)</f>
        <v>548.61</v>
      </c>
      <c r="I692" s="51">
        <f>VLOOKUP(Table_for_new_list_price[[#This Row],[Product Line]],'EDA SHEET'!$C$10:$D$57,2,FALSE)</f>
        <v>0.34699999999999998</v>
      </c>
      <c r="J692" s="53">
        <f t="shared" si="11"/>
        <v>190.36767</v>
      </c>
      <c r="K692" s="1" t="str">
        <f>VLOOKUP(Table_for_new_list_price[[#This Row],[ItemCode]],[1]sheet1!$1:$1048576,11,FALSE)</f>
        <v>Italy</v>
      </c>
    </row>
    <row r="693" spans="1:11" hidden="1" x14ac:dyDescent="0.3">
      <c r="A693" t="s">
        <v>3408</v>
      </c>
      <c r="B693" t="str">
        <f>VLOOKUP(Table_for_new_list_price[[#This Row],[ItemCode]],[1]sheet1!$1:$1048576,4,FALSE)</f>
        <v>TH.BAL.VLV.IBV SxS T-130°F 1</v>
      </c>
      <c r="C693" t="str">
        <f>VLOOKUP(Table_for_new_list_price[[#This Row],[ItemCode]],[1]sheet1!$1:$1048576,5,FALSE)</f>
        <v>670779731674</v>
      </c>
      <c r="D693" t="str">
        <f>VLOOKUP(Table_for_new_list_price[[#This Row],[ItemCode]],[1]sheet1!$1:$1048576,6,FALSE)</f>
        <v>ABTB</v>
      </c>
      <c r="E693" s="54" t="str">
        <f>VLOOKUP(Table_for_new_list_price[[#This Row],[ItemCode]],[1]sheet1!$1:$1048576,7,FALSE)</f>
        <v>BRASS AB DZR</v>
      </c>
      <c r="F693" s="54" t="str">
        <f>VLOOKUP(Table_for_new_list_price[[#This Row],[ItemCode]],[1]sheet1!$1:$1048576,13,FALSE)</f>
        <v>0.903</v>
      </c>
      <c r="G693" s="55" t="str">
        <f>VLOOKUP(Table_for_new_list_price[[#This Row],[ItemCode]],[1]sheet1!$1:$1048576,12,FALSE)</f>
        <v>0</v>
      </c>
      <c r="H693" s="101">
        <f>VLOOKUP(Table_for_new_list_price[[#This Row],[ItemCode]],[1]sheet1!$1:$1048576,8,FALSE)</f>
        <v>920.13</v>
      </c>
      <c r="I693" s="51">
        <f>VLOOKUP(Table_for_new_list_price[[#This Row],[Product Line]],'EDA SHEET'!$C$10:$D$57,2,FALSE)</f>
        <v>0.34699999999999998</v>
      </c>
      <c r="J693" s="53">
        <f t="shared" si="11"/>
        <v>319.28510999999997</v>
      </c>
      <c r="K693" s="1" t="str">
        <f>VLOOKUP(Table_for_new_list_price[[#This Row],[ItemCode]],[1]sheet1!$1:$1048576,11,FALSE)</f>
        <v>Italy</v>
      </c>
    </row>
    <row r="694" spans="1:11" hidden="1" x14ac:dyDescent="0.3">
      <c r="A694" t="s">
        <v>3409</v>
      </c>
      <c r="B694" t="str">
        <f>VLOOKUP(Table_for_new_list_price[[#This Row],[ItemCode]],[1]sheet1!$1:$1048576,4,FALSE)</f>
        <v>TH.BAL.VLV.IBV SxS T-130°F 1/2</v>
      </c>
      <c r="C694" t="str">
        <f>VLOOKUP(Table_for_new_list_price[[#This Row],[ItemCode]],[1]sheet1!$1:$1048576,5,FALSE)</f>
        <v>670779731575</v>
      </c>
      <c r="D694" t="str">
        <f>VLOOKUP(Table_for_new_list_price[[#This Row],[ItemCode]],[1]sheet1!$1:$1048576,6,FALSE)</f>
        <v>ABTB</v>
      </c>
      <c r="E694" s="54" t="str">
        <f>VLOOKUP(Table_for_new_list_price[[#This Row],[ItemCode]],[1]sheet1!$1:$1048576,7,FALSE)</f>
        <v>BRASS AB DZR</v>
      </c>
      <c r="F694" s="54" t="str">
        <f>VLOOKUP(Table_for_new_list_price[[#This Row],[ItemCode]],[1]sheet1!$1:$1048576,13,FALSE)</f>
        <v>0.903</v>
      </c>
      <c r="G694" s="55" t="str">
        <f>VLOOKUP(Table_for_new_list_price[[#This Row],[ItemCode]],[1]sheet1!$1:$1048576,12,FALSE)</f>
        <v>0</v>
      </c>
      <c r="H694" s="101">
        <f>VLOOKUP(Table_for_new_list_price[[#This Row],[ItemCode]],[1]sheet1!$1:$1048576,8,FALSE)</f>
        <v>496.73</v>
      </c>
      <c r="I694" s="51">
        <f>VLOOKUP(Table_for_new_list_price[[#This Row],[Product Line]],'EDA SHEET'!$C$10:$D$57,2,FALSE)</f>
        <v>0.34699999999999998</v>
      </c>
      <c r="J694" s="53">
        <f t="shared" si="11"/>
        <v>172.36530999999999</v>
      </c>
      <c r="K694" s="1" t="str">
        <f>VLOOKUP(Table_for_new_list_price[[#This Row],[ItemCode]],[1]sheet1!$1:$1048576,11,FALSE)</f>
        <v>Italy</v>
      </c>
    </row>
    <row r="695" spans="1:11" hidden="1" x14ac:dyDescent="0.3">
      <c r="A695" t="s">
        <v>3410</v>
      </c>
      <c r="B695" t="str">
        <f>VLOOKUP(Table_for_new_list_price[[#This Row],[ItemCode]],[1]sheet1!$1:$1048576,4,FALSE)</f>
        <v>TH.BAL.VLV.IBV SxS T-130°F 3/4</v>
      </c>
      <c r="C695" t="str">
        <f>VLOOKUP(Table_for_new_list_price[[#This Row],[ItemCode]],[1]sheet1!$1:$1048576,5,FALSE)</f>
        <v>670779731629</v>
      </c>
      <c r="D695" t="str">
        <f>VLOOKUP(Table_for_new_list_price[[#This Row],[ItemCode]],[1]sheet1!$1:$1048576,6,FALSE)</f>
        <v>ABTB</v>
      </c>
      <c r="E695" s="54" t="str">
        <f>VLOOKUP(Table_for_new_list_price[[#This Row],[ItemCode]],[1]sheet1!$1:$1048576,7,FALSE)</f>
        <v>BRASS</v>
      </c>
      <c r="F695" s="54">
        <f>VLOOKUP(Table_for_new_list_price[[#This Row],[ItemCode]],[1]sheet1!$1:$1048576,13,FALSE)</f>
        <v>0</v>
      </c>
      <c r="G695" s="55">
        <f>VLOOKUP(Table_for_new_list_price[[#This Row],[ItemCode]],[1]sheet1!$1:$1048576,12,FALSE)</f>
        <v>0</v>
      </c>
      <c r="H695" s="101">
        <f>VLOOKUP(Table_for_new_list_price[[#This Row],[ItemCode]],[1]sheet1!$1:$1048576,8,FALSE)</f>
        <v>548.61</v>
      </c>
      <c r="I695" s="51">
        <f>VLOOKUP(Table_for_new_list_price[[#This Row],[Product Line]],'EDA SHEET'!$C$10:$D$57,2,FALSE)</f>
        <v>0.34699999999999998</v>
      </c>
      <c r="J695" s="53">
        <f t="shared" si="11"/>
        <v>190.36767</v>
      </c>
      <c r="K695" s="1" t="str">
        <f>VLOOKUP(Table_for_new_list_price[[#This Row],[ItemCode]],[1]sheet1!$1:$1048576,11,FALSE)</f>
        <v>Italy</v>
      </c>
    </row>
    <row r="696" spans="1:11" hidden="1" x14ac:dyDescent="0.3">
      <c r="A696" t="s">
        <v>3411</v>
      </c>
      <c r="B696" t="str">
        <f>VLOOKUP(Table_for_new_list_price[[#This Row],[ItemCode]],[1]sheet1!$1:$1048576,4,FALSE)</f>
        <v>TH.BAL.VLV.IBV SxS T-140°F 1</v>
      </c>
      <c r="C696" t="str">
        <f>VLOOKUP(Table_for_new_list_price[[#This Row],[ItemCode]],[1]sheet1!$1:$1048576,5,FALSE)</f>
        <v>670779731681</v>
      </c>
      <c r="D696" t="str">
        <f>VLOOKUP(Table_for_new_list_price[[#This Row],[ItemCode]],[1]sheet1!$1:$1048576,6,FALSE)</f>
        <v>ABTB</v>
      </c>
      <c r="E696" s="54" t="str">
        <f>VLOOKUP(Table_for_new_list_price[[#This Row],[ItemCode]],[1]sheet1!$1:$1048576,7,FALSE)</f>
        <v>BRASS AB DZR</v>
      </c>
      <c r="F696" s="54" t="str">
        <f>VLOOKUP(Table_for_new_list_price[[#This Row],[ItemCode]],[1]sheet1!$1:$1048576,13,FALSE)</f>
        <v>0.903</v>
      </c>
      <c r="G696" s="55" t="str">
        <f>VLOOKUP(Table_for_new_list_price[[#This Row],[ItemCode]],[1]sheet1!$1:$1048576,12,FALSE)</f>
        <v>0</v>
      </c>
      <c r="H696" s="101">
        <f>VLOOKUP(Table_for_new_list_price[[#This Row],[ItemCode]],[1]sheet1!$1:$1048576,8,FALSE)</f>
        <v>920.13</v>
      </c>
      <c r="I696" s="51">
        <f>VLOOKUP(Table_for_new_list_price[[#This Row],[Product Line]],'EDA SHEET'!$C$10:$D$57,2,FALSE)</f>
        <v>0.34699999999999998</v>
      </c>
      <c r="J696" s="53">
        <f t="shared" si="11"/>
        <v>319.28510999999997</v>
      </c>
      <c r="K696" s="1" t="str">
        <f>VLOOKUP(Table_for_new_list_price[[#This Row],[ItemCode]],[1]sheet1!$1:$1048576,11,FALSE)</f>
        <v>Italy</v>
      </c>
    </row>
    <row r="697" spans="1:11" hidden="1" x14ac:dyDescent="0.3">
      <c r="A697" t="s">
        <v>3412</v>
      </c>
      <c r="B697" t="str">
        <f>VLOOKUP(Table_for_new_list_price[[#This Row],[ItemCode]],[1]sheet1!$1:$1048576,4,FALSE)</f>
        <v>TH.BAL.VLV.IBV SxS T-140°F 1/2</v>
      </c>
      <c r="C697" t="str">
        <f>VLOOKUP(Table_for_new_list_price[[#This Row],[ItemCode]],[1]sheet1!$1:$1048576,5,FALSE)</f>
        <v>670779731582</v>
      </c>
      <c r="D697" t="str">
        <f>VLOOKUP(Table_for_new_list_price[[#This Row],[ItemCode]],[1]sheet1!$1:$1048576,6,FALSE)</f>
        <v>ABTB</v>
      </c>
      <c r="E697" s="54" t="str">
        <f>VLOOKUP(Table_for_new_list_price[[#This Row],[ItemCode]],[1]sheet1!$1:$1048576,7,FALSE)</f>
        <v>BRASS AB DZR</v>
      </c>
      <c r="F697" s="54" t="str">
        <f>VLOOKUP(Table_for_new_list_price[[#This Row],[ItemCode]],[1]sheet1!$1:$1048576,13,FALSE)</f>
        <v>0.903</v>
      </c>
      <c r="G697" s="55" t="str">
        <f>VLOOKUP(Table_for_new_list_price[[#This Row],[ItemCode]],[1]sheet1!$1:$1048576,12,FALSE)</f>
        <v>0</v>
      </c>
      <c r="H697" s="101">
        <f>VLOOKUP(Table_for_new_list_price[[#This Row],[ItemCode]],[1]sheet1!$1:$1048576,8,FALSE)</f>
        <v>496.73</v>
      </c>
      <c r="I697" s="51">
        <f>VLOOKUP(Table_for_new_list_price[[#This Row],[Product Line]],'EDA SHEET'!$C$10:$D$57,2,FALSE)</f>
        <v>0.34699999999999998</v>
      </c>
      <c r="J697" s="53">
        <f t="shared" si="11"/>
        <v>172.36530999999999</v>
      </c>
      <c r="K697" s="1" t="str">
        <f>VLOOKUP(Table_for_new_list_price[[#This Row],[ItemCode]],[1]sheet1!$1:$1048576,11,FALSE)</f>
        <v>Italy</v>
      </c>
    </row>
    <row r="698" spans="1:11" hidden="1" x14ac:dyDescent="0.3">
      <c r="A698" t="s">
        <v>3413</v>
      </c>
      <c r="B698" t="str">
        <f>VLOOKUP(Table_for_new_list_price[[#This Row],[ItemCode]],[1]sheet1!$1:$1048576,4,FALSE)</f>
        <v>TH.BAL.VLV.IBV SxS T-140°F 3/4</v>
      </c>
      <c r="C698" t="str">
        <f>VLOOKUP(Table_for_new_list_price[[#This Row],[ItemCode]],[1]sheet1!$1:$1048576,5,FALSE)</f>
        <v>670779731636</v>
      </c>
      <c r="D698" t="str">
        <f>VLOOKUP(Table_for_new_list_price[[#This Row],[ItemCode]],[1]sheet1!$1:$1048576,6,FALSE)</f>
        <v>ABTB</v>
      </c>
      <c r="E698" s="54" t="str">
        <f>VLOOKUP(Table_for_new_list_price[[#This Row],[ItemCode]],[1]sheet1!$1:$1048576,7,FALSE)</f>
        <v>BRASS AB DZR</v>
      </c>
      <c r="F698" s="54" t="str">
        <f>VLOOKUP(Table_for_new_list_price[[#This Row],[ItemCode]],[1]sheet1!$1:$1048576,13,FALSE)</f>
        <v>0.903</v>
      </c>
      <c r="G698" s="55" t="str">
        <f>VLOOKUP(Table_for_new_list_price[[#This Row],[ItemCode]],[1]sheet1!$1:$1048576,12,FALSE)</f>
        <v>0</v>
      </c>
      <c r="H698" s="101">
        <f>VLOOKUP(Table_for_new_list_price[[#This Row],[ItemCode]],[1]sheet1!$1:$1048576,8,FALSE)</f>
        <v>548.61</v>
      </c>
      <c r="I698" s="51">
        <f>VLOOKUP(Table_for_new_list_price[[#This Row],[Product Line]],'EDA SHEET'!$C$10:$D$57,2,FALSE)</f>
        <v>0.34699999999999998</v>
      </c>
      <c r="J698" s="53">
        <f t="shared" si="11"/>
        <v>190.36767</v>
      </c>
      <c r="K698" s="1" t="str">
        <f>VLOOKUP(Table_for_new_list_price[[#This Row],[ItemCode]],[1]sheet1!$1:$1048576,11,FALSE)</f>
        <v>Italy</v>
      </c>
    </row>
    <row r="699" spans="1:11" hidden="1" x14ac:dyDescent="0.3">
      <c r="A699" t="s">
        <v>3414</v>
      </c>
      <c r="B699" t="str">
        <f>VLOOKUP(Table_for_new_list_price[[#This Row],[ItemCode]],[1]sheet1!$1:$1048576,4,FALSE)</f>
        <v>TH.BAL.VLV.IBV SxS T-150°F 1</v>
      </c>
      <c r="C699" t="str">
        <f>VLOOKUP(Table_for_new_list_price[[#This Row],[ItemCode]],[1]sheet1!$1:$1048576,5,FALSE)</f>
        <v>670779731698</v>
      </c>
      <c r="D699" t="str">
        <f>VLOOKUP(Table_for_new_list_price[[#This Row],[ItemCode]],[1]sheet1!$1:$1048576,6,FALSE)</f>
        <v>ABTB</v>
      </c>
      <c r="E699" s="54" t="str">
        <f>VLOOKUP(Table_for_new_list_price[[#This Row],[ItemCode]],[1]sheet1!$1:$1048576,7,FALSE)</f>
        <v>BRASS AB DZR</v>
      </c>
      <c r="F699" s="54" t="str">
        <f>VLOOKUP(Table_for_new_list_price[[#This Row],[ItemCode]],[1]sheet1!$1:$1048576,13,FALSE)</f>
        <v>0.903</v>
      </c>
      <c r="G699" s="55" t="str">
        <f>VLOOKUP(Table_for_new_list_price[[#This Row],[ItemCode]],[1]sheet1!$1:$1048576,12,FALSE)</f>
        <v>0</v>
      </c>
      <c r="H699" s="101">
        <f>VLOOKUP(Table_for_new_list_price[[#This Row],[ItemCode]],[1]sheet1!$1:$1048576,8,FALSE)</f>
        <v>920.13</v>
      </c>
      <c r="I699" s="51">
        <f>VLOOKUP(Table_for_new_list_price[[#This Row],[Product Line]],'EDA SHEET'!$C$10:$D$57,2,FALSE)</f>
        <v>0.34699999999999998</v>
      </c>
      <c r="J699" s="53">
        <f t="shared" si="11"/>
        <v>319.28510999999997</v>
      </c>
      <c r="K699" s="1" t="str">
        <f>VLOOKUP(Table_for_new_list_price[[#This Row],[ItemCode]],[1]sheet1!$1:$1048576,11,FALSE)</f>
        <v>Italy</v>
      </c>
    </row>
    <row r="700" spans="1:11" hidden="1" x14ac:dyDescent="0.3">
      <c r="A700" t="s">
        <v>3415</v>
      </c>
      <c r="B700" t="str">
        <f>VLOOKUP(Table_for_new_list_price[[#This Row],[ItemCode]],[1]sheet1!$1:$1048576,4,FALSE)</f>
        <v>TH.BAL.VLV.IBV SxS T-150°F 1/2</v>
      </c>
      <c r="C700" t="str">
        <f>VLOOKUP(Table_for_new_list_price[[#This Row],[ItemCode]],[1]sheet1!$1:$1048576,5,FALSE)</f>
        <v>670779731599</v>
      </c>
      <c r="D700" t="str">
        <f>VLOOKUP(Table_for_new_list_price[[#This Row],[ItemCode]],[1]sheet1!$1:$1048576,6,FALSE)</f>
        <v>ABTB</v>
      </c>
      <c r="E700" s="54" t="str">
        <f>VLOOKUP(Table_for_new_list_price[[#This Row],[ItemCode]],[1]sheet1!$1:$1048576,7,FALSE)</f>
        <v>BRASS AB DZR</v>
      </c>
      <c r="F700" s="54" t="str">
        <f>VLOOKUP(Table_for_new_list_price[[#This Row],[ItemCode]],[1]sheet1!$1:$1048576,13,FALSE)</f>
        <v>0.903</v>
      </c>
      <c r="G700" s="55" t="str">
        <f>VLOOKUP(Table_for_new_list_price[[#This Row],[ItemCode]],[1]sheet1!$1:$1048576,12,FALSE)</f>
        <v>0</v>
      </c>
      <c r="H700" s="101">
        <f>VLOOKUP(Table_for_new_list_price[[#This Row],[ItemCode]],[1]sheet1!$1:$1048576,8,FALSE)</f>
        <v>496.73</v>
      </c>
      <c r="I700" s="51">
        <f>VLOOKUP(Table_for_new_list_price[[#This Row],[Product Line]],'EDA SHEET'!$C$10:$D$57,2,FALSE)</f>
        <v>0.34699999999999998</v>
      </c>
      <c r="J700" s="53">
        <f t="shared" si="11"/>
        <v>172.36530999999999</v>
      </c>
      <c r="K700" s="1" t="str">
        <f>VLOOKUP(Table_for_new_list_price[[#This Row],[ItemCode]],[1]sheet1!$1:$1048576,11,FALSE)</f>
        <v>Italy</v>
      </c>
    </row>
    <row r="701" spans="1:11" hidden="1" x14ac:dyDescent="0.3">
      <c r="A701" t="s">
        <v>3416</v>
      </c>
      <c r="B701" t="str">
        <f>VLOOKUP(Table_for_new_list_price[[#This Row],[ItemCode]],[1]sheet1!$1:$1048576,4,FALSE)</f>
        <v>TH.BAL.VLV.IBV SxS T-150°F 3/4</v>
      </c>
      <c r="C701" t="str">
        <f>VLOOKUP(Table_for_new_list_price[[#This Row],[ItemCode]],[1]sheet1!$1:$1048576,5,FALSE)</f>
        <v>670779731643</v>
      </c>
      <c r="D701" t="str">
        <f>VLOOKUP(Table_for_new_list_price[[#This Row],[ItemCode]],[1]sheet1!$1:$1048576,6,FALSE)</f>
        <v>ABTB</v>
      </c>
      <c r="E701" s="54" t="str">
        <f>VLOOKUP(Table_for_new_list_price[[#This Row],[ItemCode]],[1]sheet1!$1:$1048576,7,FALSE)</f>
        <v>BRASS AB DZR</v>
      </c>
      <c r="F701" s="54" t="str">
        <f>VLOOKUP(Table_for_new_list_price[[#This Row],[ItemCode]],[1]sheet1!$1:$1048576,13,FALSE)</f>
        <v>0.903</v>
      </c>
      <c r="G701" s="55" t="str">
        <f>VLOOKUP(Table_for_new_list_price[[#This Row],[ItemCode]],[1]sheet1!$1:$1048576,12,FALSE)</f>
        <v>0</v>
      </c>
      <c r="H701" s="101">
        <f>VLOOKUP(Table_for_new_list_price[[#This Row],[ItemCode]],[1]sheet1!$1:$1048576,8,FALSE)</f>
        <v>548.61</v>
      </c>
      <c r="I701" s="51">
        <f>VLOOKUP(Table_for_new_list_price[[#This Row],[Product Line]],'EDA SHEET'!$C$10:$D$57,2,FALSE)</f>
        <v>0.34699999999999998</v>
      </c>
      <c r="J701" s="53">
        <f t="shared" si="11"/>
        <v>190.36767</v>
      </c>
      <c r="K701" s="1" t="str">
        <f>VLOOKUP(Table_for_new_list_price[[#This Row],[ItemCode]],[1]sheet1!$1:$1048576,11,FALSE)</f>
        <v>Italy</v>
      </c>
    </row>
    <row r="702" spans="1:11" hidden="1" x14ac:dyDescent="0.3">
      <c r="A702" t="s">
        <v>3417</v>
      </c>
      <c r="B702" t="str">
        <f>VLOOKUP(Table_for_new_list_price[[#This Row],[ItemCode]],[1]sheet1!$1:$1048576,4,FALSE)</f>
        <v>TH.BAL.VLV.IBV.CHK. FxF T-115°</v>
      </c>
      <c r="C702" t="str">
        <f>VLOOKUP(Table_for_new_list_price[[#This Row],[ItemCode]],[1]sheet1!$1:$1048576,5,FALSE)</f>
        <v>670779732275</v>
      </c>
      <c r="D702" t="str">
        <f>VLOOKUP(Table_for_new_list_price[[#This Row],[ItemCode]],[1]sheet1!$1:$1048576,6,FALSE)</f>
        <v>ABTB</v>
      </c>
      <c r="E702" s="54" t="str">
        <f>VLOOKUP(Table_for_new_list_price[[#This Row],[ItemCode]],[1]sheet1!$1:$1048576,7,FALSE)</f>
        <v>BRASS AB DZR</v>
      </c>
      <c r="F702" s="54" t="str">
        <f>VLOOKUP(Table_for_new_list_price[[#This Row],[ItemCode]],[1]sheet1!$1:$1048576,13,FALSE)</f>
        <v>0.903</v>
      </c>
      <c r="G702" s="55" t="str">
        <f>VLOOKUP(Table_for_new_list_price[[#This Row],[ItemCode]],[1]sheet1!$1:$1048576,12,FALSE)</f>
        <v>0</v>
      </c>
      <c r="H702" s="101">
        <f>VLOOKUP(Table_for_new_list_price[[#This Row],[ItemCode]],[1]sheet1!$1:$1048576,8,FALSE)</f>
        <v>982.95</v>
      </c>
      <c r="I702" s="51">
        <f>VLOOKUP(Table_for_new_list_price[[#This Row],[Product Line]],'EDA SHEET'!$C$10:$D$57,2,FALSE)</f>
        <v>0.34699999999999998</v>
      </c>
      <c r="J702" s="53">
        <f t="shared" si="11"/>
        <v>341.08364999999998</v>
      </c>
      <c r="K702" s="1" t="str">
        <f>VLOOKUP(Table_for_new_list_price[[#This Row],[ItemCode]],[1]sheet1!$1:$1048576,11,FALSE)</f>
        <v>Italy</v>
      </c>
    </row>
    <row r="703" spans="1:11" hidden="1" x14ac:dyDescent="0.3">
      <c r="A703" t="s">
        <v>3418</v>
      </c>
      <c r="B703" t="str">
        <f>VLOOKUP(Table_for_new_list_price[[#This Row],[ItemCode]],[1]sheet1!$1:$1048576,4,FALSE)</f>
        <v>TH.BAL.VLV.IBV.CHK. FxF T-115°</v>
      </c>
      <c r="C703" t="str">
        <f>VLOOKUP(Table_for_new_list_price[[#This Row],[ItemCode]],[1]sheet1!$1:$1048576,5,FALSE)</f>
        <v>670779732176</v>
      </c>
      <c r="D703" t="str">
        <f>VLOOKUP(Table_for_new_list_price[[#This Row],[ItemCode]],[1]sheet1!$1:$1048576,6,FALSE)</f>
        <v>ABTB</v>
      </c>
      <c r="E703" s="54" t="str">
        <f>VLOOKUP(Table_for_new_list_price[[#This Row],[ItemCode]],[1]sheet1!$1:$1048576,7,FALSE)</f>
        <v>BRASS AB DZR</v>
      </c>
      <c r="F703" s="54" t="str">
        <f>VLOOKUP(Table_for_new_list_price[[#This Row],[ItemCode]],[1]sheet1!$1:$1048576,13,FALSE)</f>
        <v>0.903</v>
      </c>
      <c r="G703" s="55" t="str">
        <f>VLOOKUP(Table_for_new_list_price[[#This Row],[ItemCode]],[1]sheet1!$1:$1048576,12,FALSE)</f>
        <v>0</v>
      </c>
      <c r="H703" s="101">
        <f>VLOOKUP(Table_for_new_list_price[[#This Row],[ItemCode]],[1]sheet1!$1:$1048576,8,FALSE)</f>
        <v>539.29</v>
      </c>
      <c r="I703" s="51">
        <f>VLOOKUP(Table_for_new_list_price[[#This Row],[Product Line]],'EDA SHEET'!$C$10:$D$57,2,FALSE)</f>
        <v>0.34699999999999998</v>
      </c>
      <c r="J703" s="53">
        <f t="shared" si="11"/>
        <v>187.13362999999998</v>
      </c>
      <c r="K703" s="1" t="str">
        <f>VLOOKUP(Table_for_new_list_price[[#This Row],[ItemCode]],[1]sheet1!$1:$1048576,11,FALSE)</f>
        <v>Italy</v>
      </c>
    </row>
    <row r="704" spans="1:11" hidden="1" x14ac:dyDescent="0.3">
      <c r="A704" t="s">
        <v>3419</v>
      </c>
      <c r="B704" t="str">
        <f>VLOOKUP(Table_for_new_list_price[[#This Row],[ItemCode]],[1]sheet1!$1:$1048576,4,FALSE)</f>
        <v>TH.BAL.VLV.IBV.CHK. FxF T-115°</v>
      </c>
      <c r="C704" t="str">
        <f>VLOOKUP(Table_for_new_list_price[[#This Row],[ItemCode]],[1]sheet1!$1:$1048576,5,FALSE)</f>
        <v>670779732220</v>
      </c>
      <c r="D704" t="str">
        <f>VLOOKUP(Table_for_new_list_price[[#This Row],[ItemCode]],[1]sheet1!$1:$1048576,6,FALSE)</f>
        <v>ABTB</v>
      </c>
      <c r="E704" s="54" t="str">
        <f>VLOOKUP(Table_for_new_list_price[[#This Row],[ItemCode]],[1]sheet1!$1:$1048576,7,FALSE)</f>
        <v>BRASS AB DZR</v>
      </c>
      <c r="F704" s="54" t="str">
        <f>VLOOKUP(Table_for_new_list_price[[#This Row],[ItemCode]],[1]sheet1!$1:$1048576,13,FALSE)</f>
        <v>0.903</v>
      </c>
      <c r="G704" s="55" t="str">
        <f>VLOOKUP(Table_for_new_list_price[[#This Row],[ItemCode]],[1]sheet1!$1:$1048576,12,FALSE)</f>
        <v>0</v>
      </c>
      <c r="H704" s="101">
        <f>VLOOKUP(Table_for_new_list_price[[#This Row],[ItemCode]],[1]sheet1!$1:$1048576,8,FALSE)</f>
        <v>597.54999999999995</v>
      </c>
      <c r="I704" s="51">
        <f>VLOOKUP(Table_for_new_list_price[[#This Row],[Product Line]],'EDA SHEET'!$C$10:$D$57,2,FALSE)</f>
        <v>0.34699999999999998</v>
      </c>
      <c r="J704" s="53">
        <f t="shared" si="11"/>
        <v>207.34984999999998</v>
      </c>
      <c r="K704" s="1" t="str">
        <f>VLOOKUP(Table_for_new_list_price[[#This Row],[ItemCode]],[1]sheet1!$1:$1048576,11,FALSE)</f>
        <v>Italy</v>
      </c>
    </row>
    <row r="705" spans="1:11" hidden="1" x14ac:dyDescent="0.3">
      <c r="A705" t="s">
        <v>3420</v>
      </c>
      <c r="B705" t="str">
        <f>VLOOKUP(Table_for_new_list_price[[#This Row],[ItemCode]],[1]sheet1!$1:$1048576,4,FALSE)</f>
        <v>TH.BAL.VLV.IBV.CHK. FxF T-120°</v>
      </c>
      <c r="C705" t="str">
        <f>VLOOKUP(Table_for_new_list_price[[#This Row],[ItemCode]],[1]sheet1!$1:$1048576,5,FALSE)</f>
        <v>670779732282</v>
      </c>
      <c r="D705" t="str">
        <f>VLOOKUP(Table_for_new_list_price[[#This Row],[ItemCode]],[1]sheet1!$1:$1048576,6,FALSE)</f>
        <v>ABTB</v>
      </c>
      <c r="E705" s="54" t="str">
        <f>VLOOKUP(Table_for_new_list_price[[#This Row],[ItemCode]],[1]sheet1!$1:$1048576,7,FALSE)</f>
        <v>BRASS AB DZR</v>
      </c>
      <c r="F705" s="54" t="str">
        <f>VLOOKUP(Table_for_new_list_price[[#This Row],[ItemCode]],[1]sheet1!$1:$1048576,13,FALSE)</f>
        <v>0.903</v>
      </c>
      <c r="G705" s="55" t="str">
        <f>VLOOKUP(Table_for_new_list_price[[#This Row],[ItemCode]],[1]sheet1!$1:$1048576,12,FALSE)</f>
        <v>0</v>
      </c>
      <c r="H705" s="101">
        <f>VLOOKUP(Table_for_new_list_price[[#This Row],[ItemCode]],[1]sheet1!$1:$1048576,8,FALSE)</f>
        <v>982.95</v>
      </c>
      <c r="I705" s="51">
        <f>VLOOKUP(Table_for_new_list_price[[#This Row],[Product Line]],'EDA SHEET'!$C$10:$D$57,2,FALSE)</f>
        <v>0.34699999999999998</v>
      </c>
      <c r="J705" s="53">
        <f t="shared" si="11"/>
        <v>341.08364999999998</v>
      </c>
      <c r="K705" s="1" t="str">
        <f>VLOOKUP(Table_for_new_list_price[[#This Row],[ItemCode]],[1]sheet1!$1:$1048576,11,FALSE)</f>
        <v>Italy</v>
      </c>
    </row>
    <row r="706" spans="1:11" hidden="1" x14ac:dyDescent="0.3">
      <c r="A706" t="s">
        <v>3421</v>
      </c>
      <c r="B706" t="str">
        <f>VLOOKUP(Table_for_new_list_price[[#This Row],[ItemCode]],[1]sheet1!$1:$1048576,4,FALSE)</f>
        <v>TH.BAL.VLV.IBV.CHK. FxF T-120°</v>
      </c>
      <c r="C706" t="str">
        <f>VLOOKUP(Table_for_new_list_price[[#This Row],[ItemCode]],[1]sheet1!$1:$1048576,5,FALSE)</f>
        <v>670779732183</v>
      </c>
      <c r="D706" t="str">
        <f>VLOOKUP(Table_for_new_list_price[[#This Row],[ItemCode]],[1]sheet1!$1:$1048576,6,FALSE)</f>
        <v>ABTB</v>
      </c>
      <c r="E706" s="54" t="str">
        <f>VLOOKUP(Table_for_new_list_price[[#This Row],[ItemCode]],[1]sheet1!$1:$1048576,7,FALSE)</f>
        <v>BRASS AB DZR</v>
      </c>
      <c r="F706" s="54" t="str">
        <f>VLOOKUP(Table_for_new_list_price[[#This Row],[ItemCode]],[1]sheet1!$1:$1048576,13,FALSE)</f>
        <v>0.903</v>
      </c>
      <c r="G706" s="55" t="str">
        <f>VLOOKUP(Table_for_new_list_price[[#This Row],[ItemCode]],[1]sheet1!$1:$1048576,12,FALSE)</f>
        <v>0</v>
      </c>
      <c r="H706" s="101">
        <f>VLOOKUP(Table_for_new_list_price[[#This Row],[ItemCode]],[1]sheet1!$1:$1048576,8,FALSE)</f>
        <v>539.29</v>
      </c>
      <c r="I706" s="51">
        <f>VLOOKUP(Table_for_new_list_price[[#This Row],[Product Line]],'EDA SHEET'!$C$10:$D$57,2,FALSE)</f>
        <v>0.34699999999999998</v>
      </c>
      <c r="J706" s="53">
        <f t="shared" si="11"/>
        <v>187.13362999999998</v>
      </c>
      <c r="K706" s="1" t="str">
        <f>VLOOKUP(Table_for_new_list_price[[#This Row],[ItemCode]],[1]sheet1!$1:$1048576,11,FALSE)</f>
        <v>Italy</v>
      </c>
    </row>
    <row r="707" spans="1:11" hidden="1" x14ac:dyDescent="0.3">
      <c r="A707" t="s">
        <v>3422</v>
      </c>
      <c r="B707" t="str">
        <f>VLOOKUP(Table_for_new_list_price[[#This Row],[ItemCode]],[1]sheet1!$1:$1048576,4,FALSE)</f>
        <v>TH.BAL.VLV.IBV.CHK. FxF T-120°</v>
      </c>
      <c r="C707" t="str">
        <f>VLOOKUP(Table_for_new_list_price[[#This Row],[ItemCode]],[1]sheet1!$1:$1048576,5,FALSE)</f>
        <v>670779732237</v>
      </c>
      <c r="D707" t="str">
        <f>VLOOKUP(Table_for_new_list_price[[#This Row],[ItemCode]],[1]sheet1!$1:$1048576,6,FALSE)</f>
        <v>ABTB</v>
      </c>
      <c r="E707" s="54" t="str">
        <f>VLOOKUP(Table_for_new_list_price[[#This Row],[ItemCode]],[1]sheet1!$1:$1048576,7,FALSE)</f>
        <v>BRASS AB DZR</v>
      </c>
      <c r="F707" s="54" t="str">
        <f>VLOOKUP(Table_for_new_list_price[[#This Row],[ItemCode]],[1]sheet1!$1:$1048576,13,FALSE)</f>
        <v>0.903</v>
      </c>
      <c r="G707" s="55" t="str">
        <f>VLOOKUP(Table_for_new_list_price[[#This Row],[ItemCode]],[1]sheet1!$1:$1048576,12,FALSE)</f>
        <v>0</v>
      </c>
      <c r="H707" s="101">
        <f>VLOOKUP(Table_for_new_list_price[[#This Row],[ItemCode]],[1]sheet1!$1:$1048576,8,FALSE)</f>
        <v>597.54999999999995</v>
      </c>
      <c r="I707" s="51">
        <f>VLOOKUP(Table_for_new_list_price[[#This Row],[Product Line]],'EDA SHEET'!$C$10:$D$57,2,FALSE)</f>
        <v>0.34699999999999998</v>
      </c>
      <c r="J707" s="53">
        <f t="shared" si="11"/>
        <v>207.34984999999998</v>
      </c>
      <c r="K707" s="1" t="str">
        <f>VLOOKUP(Table_for_new_list_price[[#This Row],[ItemCode]],[1]sheet1!$1:$1048576,11,FALSE)</f>
        <v>Italy</v>
      </c>
    </row>
    <row r="708" spans="1:11" hidden="1" x14ac:dyDescent="0.3">
      <c r="A708" t="s">
        <v>3423</v>
      </c>
      <c r="B708" t="str">
        <f>VLOOKUP(Table_for_new_list_price[[#This Row],[ItemCode]],[1]sheet1!$1:$1048576,4,FALSE)</f>
        <v>TH.BAL.VLV.IBV.CHK. FxF T-130°</v>
      </c>
      <c r="C708" t="str">
        <f>VLOOKUP(Table_for_new_list_price[[#This Row],[ItemCode]],[1]sheet1!$1:$1048576,5,FALSE)</f>
        <v>670779732299</v>
      </c>
      <c r="D708" t="str">
        <f>VLOOKUP(Table_for_new_list_price[[#This Row],[ItemCode]],[1]sheet1!$1:$1048576,6,FALSE)</f>
        <v>ABTB</v>
      </c>
      <c r="E708" s="54" t="str">
        <f>VLOOKUP(Table_for_new_list_price[[#This Row],[ItemCode]],[1]sheet1!$1:$1048576,7,FALSE)</f>
        <v>BRASS AB DZR</v>
      </c>
      <c r="F708" s="54" t="str">
        <f>VLOOKUP(Table_for_new_list_price[[#This Row],[ItemCode]],[1]sheet1!$1:$1048576,13,FALSE)</f>
        <v>0.903</v>
      </c>
      <c r="G708" s="55" t="str">
        <f>VLOOKUP(Table_for_new_list_price[[#This Row],[ItemCode]],[1]sheet1!$1:$1048576,12,FALSE)</f>
        <v>0</v>
      </c>
      <c r="H708" s="101">
        <f>VLOOKUP(Table_for_new_list_price[[#This Row],[ItemCode]],[1]sheet1!$1:$1048576,8,FALSE)</f>
        <v>982.95</v>
      </c>
      <c r="I708" s="51">
        <f>VLOOKUP(Table_for_new_list_price[[#This Row],[Product Line]],'EDA SHEET'!$C$10:$D$57,2,FALSE)</f>
        <v>0.34699999999999998</v>
      </c>
      <c r="J708" s="53">
        <f t="shared" si="11"/>
        <v>341.08364999999998</v>
      </c>
      <c r="K708" s="1" t="str">
        <f>VLOOKUP(Table_for_new_list_price[[#This Row],[ItemCode]],[1]sheet1!$1:$1048576,11,FALSE)</f>
        <v>Italy</v>
      </c>
    </row>
    <row r="709" spans="1:11" hidden="1" x14ac:dyDescent="0.3">
      <c r="A709" t="s">
        <v>3424</v>
      </c>
      <c r="B709" t="str">
        <f>VLOOKUP(Table_for_new_list_price[[#This Row],[ItemCode]],[1]sheet1!$1:$1048576,4,FALSE)</f>
        <v>TH.BAL.VLV.IBV.CHK. FxF T-130°</v>
      </c>
      <c r="C709" t="str">
        <f>VLOOKUP(Table_for_new_list_price[[#This Row],[ItemCode]],[1]sheet1!$1:$1048576,5,FALSE)</f>
        <v>670779732190</v>
      </c>
      <c r="D709" t="str">
        <f>VLOOKUP(Table_for_new_list_price[[#This Row],[ItemCode]],[1]sheet1!$1:$1048576,6,FALSE)</f>
        <v>ABTB</v>
      </c>
      <c r="E709" s="54" t="str">
        <f>VLOOKUP(Table_for_new_list_price[[#This Row],[ItemCode]],[1]sheet1!$1:$1048576,7,FALSE)</f>
        <v>BRASS AB DZR</v>
      </c>
      <c r="F709" s="54" t="str">
        <f>VLOOKUP(Table_for_new_list_price[[#This Row],[ItemCode]],[1]sheet1!$1:$1048576,13,FALSE)</f>
        <v>0.903</v>
      </c>
      <c r="G709" s="55" t="str">
        <f>VLOOKUP(Table_for_new_list_price[[#This Row],[ItemCode]],[1]sheet1!$1:$1048576,12,FALSE)</f>
        <v>0</v>
      </c>
      <c r="H709" s="101">
        <f>VLOOKUP(Table_for_new_list_price[[#This Row],[ItemCode]],[1]sheet1!$1:$1048576,8,FALSE)</f>
        <v>539.29</v>
      </c>
      <c r="I709" s="51">
        <f>VLOOKUP(Table_for_new_list_price[[#This Row],[Product Line]],'EDA SHEET'!$C$10:$D$57,2,FALSE)</f>
        <v>0.34699999999999998</v>
      </c>
      <c r="J709" s="53">
        <f t="shared" si="11"/>
        <v>187.13362999999998</v>
      </c>
      <c r="K709" s="1" t="str">
        <f>VLOOKUP(Table_for_new_list_price[[#This Row],[ItemCode]],[1]sheet1!$1:$1048576,11,FALSE)</f>
        <v>Italy</v>
      </c>
    </row>
    <row r="710" spans="1:11" hidden="1" x14ac:dyDescent="0.3">
      <c r="A710" t="s">
        <v>3425</v>
      </c>
      <c r="B710" t="str">
        <f>VLOOKUP(Table_for_new_list_price[[#This Row],[ItemCode]],[1]sheet1!$1:$1048576,4,FALSE)</f>
        <v>TH.BAL.VLV.IBV.CHK. FxF T-130°</v>
      </c>
      <c r="C710" t="str">
        <f>VLOOKUP(Table_for_new_list_price[[#This Row],[ItemCode]],[1]sheet1!$1:$1048576,5,FALSE)</f>
        <v>670779732244</v>
      </c>
      <c r="D710" t="str">
        <f>VLOOKUP(Table_for_new_list_price[[#This Row],[ItemCode]],[1]sheet1!$1:$1048576,6,FALSE)</f>
        <v>ABTB</v>
      </c>
      <c r="E710" s="54" t="str">
        <f>VLOOKUP(Table_for_new_list_price[[#This Row],[ItemCode]],[1]sheet1!$1:$1048576,7,FALSE)</f>
        <v>BRASS AB DZR</v>
      </c>
      <c r="F710" s="54" t="str">
        <f>VLOOKUP(Table_for_new_list_price[[#This Row],[ItemCode]],[1]sheet1!$1:$1048576,13,FALSE)</f>
        <v>0.903</v>
      </c>
      <c r="G710" s="55" t="str">
        <f>VLOOKUP(Table_for_new_list_price[[#This Row],[ItemCode]],[1]sheet1!$1:$1048576,12,FALSE)</f>
        <v>0</v>
      </c>
      <c r="H710" s="101">
        <f>VLOOKUP(Table_for_new_list_price[[#This Row],[ItemCode]],[1]sheet1!$1:$1048576,8,FALSE)</f>
        <v>597.54999999999995</v>
      </c>
      <c r="I710" s="51">
        <f>VLOOKUP(Table_for_new_list_price[[#This Row],[Product Line]],'EDA SHEET'!$C$10:$D$57,2,FALSE)</f>
        <v>0.34699999999999998</v>
      </c>
      <c r="J710" s="53">
        <f t="shared" si="11"/>
        <v>207.34984999999998</v>
      </c>
      <c r="K710" s="1" t="str">
        <f>VLOOKUP(Table_for_new_list_price[[#This Row],[ItemCode]],[1]sheet1!$1:$1048576,11,FALSE)</f>
        <v>Italy</v>
      </c>
    </row>
    <row r="711" spans="1:11" hidden="1" x14ac:dyDescent="0.3">
      <c r="A711" t="s">
        <v>3426</v>
      </c>
      <c r="B711" t="str">
        <f>VLOOKUP(Table_for_new_list_price[[#This Row],[ItemCode]],[1]sheet1!$1:$1048576,4,FALSE)</f>
        <v>TH.BAL.VLV.IBV.CHK. FxF T-140°</v>
      </c>
      <c r="C711" t="str">
        <f>VLOOKUP(Table_for_new_list_price[[#This Row],[ItemCode]],[1]sheet1!$1:$1048576,5,FALSE)</f>
        <v>670779732305</v>
      </c>
      <c r="D711" t="str">
        <f>VLOOKUP(Table_for_new_list_price[[#This Row],[ItemCode]],[1]sheet1!$1:$1048576,6,FALSE)</f>
        <v>ABTB</v>
      </c>
      <c r="E711" s="54" t="str">
        <f>VLOOKUP(Table_for_new_list_price[[#This Row],[ItemCode]],[1]sheet1!$1:$1048576,7,FALSE)</f>
        <v>BRASS AB DZR</v>
      </c>
      <c r="F711" s="54" t="str">
        <f>VLOOKUP(Table_for_new_list_price[[#This Row],[ItemCode]],[1]sheet1!$1:$1048576,13,FALSE)</f>
        <v>0.903</v>
      </c>
      <c r="G711" s="55" t="str">
        <f>VLOOKUP(Table_for_new_list_price[[#This Row],[ItemCode]],[1]sheet1!$1:$1048576,12,FALSE)</f>
        <v>0</v>
      </c>
      <c r="H711" s="101">
        <f>VLOOKUP(Table_for_new_list_price[[#This Row],[ItemCode]],[1]sheet1!$1:$1048576,8,FALSE)</f>
        <v>982.95</v>
      </c>
      <c r="I711" s="51">
        <f>VLOOKUP(Table_for_new_list_price[[#This Row],[Product Line]],'EDA SHEET'!$C$10:$D$57,2,FALSE)</f>
        <v>0.34699999999999998</v>
      </c>
      <c r="J711" s="53">
        <f t="shared" si="11"/>
        <v>341.08364999999998</v>
      </c>
      <c r="K711" s="1" t="str">
        <f>VLOOKUP(Table_for_new_list_price[[#This Row],[ItemCode]],[1]sheet1!$1:$1048576,11,FALSE)</f>
        <v>Italy</v>
      </c>
    </row>
    <row r="712" spans="1:11" hidden="1" x14ac:dyDescent="0.3">
      <c r="A712" t="s">
        <v>3427</v>
      </c>
      <c r="B712" t="str">
        <f>VLOOKUP(Table_for_new_list_price[[#This Row],[ItemCode]],[1]sheet1!$1:$1048576,4,FALSE)</f>
        <v>TH.BAL.VLV.IBV.CHK. FxF T-140°</v>
      </c>
      <c r="C712" t="str">
        <f>VLOOKUP(Table_for_new_list_price[[#This Row],[ItemCode]],[1]sheet1!$1:$1048576,5,FALSE)</f>
        <v>670779732206</v>
      </c>
      <c r="D712" t="str">
        <f>VLOOKUP(Table_for_new_list_price[[#This Row],[ItemCode]],[1]sheet1!$1:$1048576,6,FALSE)</f>
        <v>ABTB</v>
      </c>
      <c r="E712" s="54" t="str">
        <f>VLOOKUP(Table_for_new_list_price[[#This Row],[ItemCode]],[1]sheet1!$1:$1048576,7,FALSE)</f>
        <v>BRASS AB DZR</v>
      </c>
      <c r="F712" s="54" t="str">
        <f>VLOOKUP(Table_for_new_list_price[[#This Row],[ItemCode]],[1]sheet1!$1:$1048576,13,FALSE)</f>
        <v>0.903</v>
      </c>
      <c r="G712" s="55" t="str">
        <f>VLOOKUP(Table_for_new_list_price[[#This Row],[ItemCode]],[1]sheet1!$1:$1048576,12,FALSE)</f>
        <v>0</v>
      </c>
      <c r="H712" s="101">
        <f>VLOOKUP(Table_for_new_list_price[[#This Row],[ItemCode]],[1]sheet1!$1:$1048576,8,FALSE)</f>
        <v>539.29</v>
      </c>
      <c r="I712" s="51">
        <f>VLOOKUP(Table_for_new_list_price[[#This Row],[Product Line]],'EDA SHEET'!$C$10:$D$57,2,FALSE)</f>
        <v>0.34699999999999998</v>
      </c>
      <c r="J712" s="53">
        <f t="shared" si="11"/>
        <v>187.13362999999998</v>
      </c>
      <c r="K712" s="1" t="str">
        <f>VLOOKUP(Table_for_new_list_price[[#This Row],[ItemCode]],[1]sheet1!$1:$1048576,11,FALSE)</f>
        <v>Italy</v>
      </c>
    </row>
    <row r="713" spans="1:11" hidden="1" x14ac:dyDescent="0.3">
      <c r="A713" t="s">
        <v>3428</v>
      </c>
      <c r="B713" t="str">
        <f>VLOOKUP(Table_for_new_list_price[[#This Row],[ItemCode]],[1]sheet1!$1:$1048576,4,FALSE)</f>
        <v>TH.BAL.VLV.IBV.CHK. FxF T-140°</v>
      </c>
      <c r="C713" t="str">
        <f>VLOOKUP(Table_for_new_list_price[[#This Row],[ItemCode]],[1]sheet1!$1:$1048576,5,FALSE)</f>
        <v>670779732251</v>
      </c>
      <c r="D713" t="str">
        <f>VLOOKUP(Table_for_new_list_price[[#This Row],[ItemCode]],[1]sheet1!$1:$1048576,6,FALSE)</f>
        <v>ABTB</v>
      </c>
      <c r="E713" s="54" t="str">
        <f>VLOOKUP(Table_for_new_list_price[[#This Row],[ItemCode]],[1]sheet1!$1:$1048576,7,FALSE)</f>
        <v>BRASS AB DZR</v>
      </c>
      <c r="F713" s="54" t="str">
        <f>VLOOKUP(Table_for_new_list_price[[#This Row],[ItemCode]],[1]sheet1!$1:$1048576,13,FALSE)</f>
        <v>0.903</v>
      </c>
      <c r="G713" s="55" t="str">
        <f>VLOOKUP(Table_for_new_list_price[[#This Row],[ItemCode]],[1]sheet1!$1:$1048576,12,FALSE)</f>
        <v>0</v>
      </c>
      <c r="H713" s="101">
        <f>VLOOKUP(Table_for_new_list_price[[#This Row],[ItemCode]],[1]sheet1!$1:$1048576,8,FALSE)</f>
        <v>597.54999999999995</v>
      </c>
      <c r="I713" s="51">
        <f>VLOOKUP(Table_for_new_list_price[[#This Row],[Product Line]],'EDA SHEET'!$C$10:$D$57,2,FALSE)</f>
        <v>0.34699999999999998</v>
      </c>
      <c r="J713" s="53">
        <f t="shared" si="11"/>
        <v>207.34984999999998</v>
      </c>
      <c r="K713" s="1" t="str">
        <f>VLOOKUP(Table_for_new_list_price[[#This Row],[ItemCode]],[1]sheet1!$1:$1048576,11,FALSE)</f>
        <v>Italy</v>
      </c>
    </row>
    <row r="714" spans="1:11" hidden="1" x14ac:dyDescent="0.3">
      <c r="A714" t="s">
        <v>3429</v>
      </c>
      <c r="B714" t="str">
        <f>VLOOKUP(Table_for_new_list_price[[#This Row],[ItemCode]],[1]sheet1!$1:$1048576,4,FALSE)</f>
        <v>TH.BAL.VLV.IBV.CHK. FxF T-150°</v>
      </c>
      <c r="C714" t="str">
        <f>VLOOKUP(Table_for_new_list_price[[#This Row],[ItemCode]],[1]sheet1!$1:$1048576,5,FALSE)</f>
        <v>670779732312</v>
      </c>
      <c r="D714" t="str">
        <f>VLOOKUP(Table_for_new_list_price[[#This Row],[ItemCode]],[1]sheet1!$1:$1048576,6,FALSE)</f>
        <v>ABTB</v>
      </c>
      <c r="E714" s="54" t="str">
        <f>VLOOKUP(Table_for_new_list_price[[#This Row],[ItemCode]],[1]sheet1!$1:$1048576,7,FALSE)</f>
        <v>BRASS AB DZR</v>
      </c>
      <c r="F714" s="54" t="str">
        <f>VLOOKUP(Table_for_new_list_price[[#This Row],[ItemCode]],[1]sheet1!$1:$1048576,13,FALSE)</f>
        <v>0.903</v>
      </c>
      <c r="G714" s="55" t="str">
        <f>VLOOKUP(Table_for_new_list_price[[#This Row],[ItemCode]],[1]sheet1!$1:$1048576,12,FALSE)</f>
        <v>0</v>
      </c>
      <c r="H714" s="101">
        <f>VLOOKUP(Table_for_new_list_price[[#This Row],[ItemCode]],[1]sheet1!$1:$1048576,8,FALSE)</f>
        <v>982.95</v>
      </c>
      <c r="I714" s="51">
        <f>VLOOKUP(Table_for_new_list_price[[#This Row],[Product Line]],'EDA SHEET'!$C$10:$D$57,2,FALSE)</f>
        <v>0.34699999999999998</v>
      </c>
      <c r="J714" s="53">
        <f t="shared" si="11"/>
        <v>341.08364999999998</v>
      </c>
      <c r="K714" s="1" t="str">
        <f>VLOOKUP(Table_for_new_list_price[[#This Row],[ItemCode]],[1]sheet1!$1:$1048576,11,FALSE)</f>
        <v>Italy</v>
      </c>
    </row>
    <row r="715" spans="1:11" hidden="1" x14ac:dyDescent="0.3">
      <c r="A715" t="s">
        <v>3430</v>
      </c>
      <c r="B715" t="str">
        <f>VLOOKUP(Table_for_new_list_price[[#This Row],[ItemCode]],[1]sheet1!$1:$1048576,4,FALSE)</f>
        <v>TH.BAL.VLV.IBV.CHK. FxF T-150°</v>
      </c>
      <c r="C715" t="str">
        <f>VLOOKUP(Table_for_new_list_price[[#This Row],[ItemCode]],[1]sheet1!$1:$1048576,5,FALSE)</f>
        <v>670779732213</v>
      </c>
      <c r="D715" t="str">
        <f>VLOOKUP(Table_for_new_list_price[[#This Row],[ItemCode]],[1]sheet1!$1:$1048576,6,FALSE)</f>
        <v>ABTB</v>
      </c>
      <c r="E715" s="54" t="str">
        <f>VLOOKUP(Table_for_new_list_price[[#This Row],[ItemCode]],[1]sheet1!$1:$1048576,7,FALSE)</f>
        <v>BRASS AB DZR</v>
      </c>
      <c r="F715" s="54" t="str">
        <f>VLOOKUP(Table_for_new_list_price[[#This Row],[ItemCode]],[1]sheet1!$1:$1048576,13,FALSE)</f>
        <v>0.903</v>
      </c>
      <c r="G715" s="55" t="str">
        <f>VLOOKUP(Table_for_new_list_price[[#This Row],[ItemCode]],[1]sheet1!$1:$1048576,12,FALSE)</f>
        <v>0</v>
      </c>
      <c r="H715" s="101">
        <f>VLOOKUP(Table_for_new_list_price[[#This Row],[ItemCode]],[1]sheet1!$1:$1048576,8,FALSE)</f>
        <v>539.29</v>
      </c>
      <c r="I715" s="51">
        <f>VLOOKUP(Table_for_new_list_price[[#This Row],[Product Line]],'EDA SHEET'!$C$10:$D$57,2,FALSE)</f>
        <v>0.34699999999999998</v>
      </c>
      <c r="J715" s="53">
        <f t="shared" si="11"/>
        <v>187.13362999999998</v>
      </c>
      <c r="K715" s="1" t="str">
        <f>VLOOKUP(Table_for_new_list_price[[#This Row],[ItemCode]],[1]sheet1!$1:$1048576,11,FALSE)</f>
        <v>Italy</v>
      </c>
    </row>
    <row r="716" spans="1:11" hidden="1" x14ac:dyDescent="0.3">
      <c r="A716" t="s">
        <v>3431</v>
      </c>
      <c r="B716" t="str">
        <f>VLOOKUP(Table_for_new_list_price[[#This Row],[ItemCode]],[1]sheet1!$1:$1048576,4,FALSE)</f>
        <v>TH.BAL.VLV.IBV.CHK. FxF T-150°</v>
      </c>
      <c r="C716" t="str">
        <f>VLOOKUP(Table_for_new_list_price[[#This Row],[ItemCode]],[1]sheet1!$1:$1048576,5,FALSE)</f>
        <v>670779732268</v>
      </c>
      <c r="D716" t="str">
        <f>VLOOKUP(Table_for_new_list_price[[#This Row],[ItemCode]],[1]sheet1!$1:$1048576,6,FALSE)</f>
        <v>ABTB</v>
      </c>
      <c r="E716" s="54" t="str">
        <f>VLOOKUP(Table_for_new_list_price[[#This Row],[ItemCode]],[1]sheet1!$1:$1048576,7,FALSE)</f>
        <v>BRASS AB DZR</v>
      </c>
      <c r="F716" s="54" t="str">
        <f>VLOOKUP(Table_for_new_list_price[[#This Row],[ItemCode]],[1]sheet1!$1:$1048576,13,FALSE)</f>
        <v>0.903</v>
      </c>
      <c r="G716" s="55" t="str">
        <f>VLOOKUP(Table_for_new_list_price[[#This Row],[ItemCode]],[1]sheet1!$1:$1048576,12,FALSE)</f>
        <v>0</v>
      </c>
      <c r="H716" s="101">
        <f>VLOOKUP(Table_for_new_list_price[[#This Row],[ItemCode]],[1]sheet1!$1:$1048576,8,FALSE)</f>
        <v>597.54999999999995</v>
      </c>
      <c r="I716" s="51">
        <f>VLOOKUP(Table_for_new_list_price[[#This Row],[Product Line]],'EDA SHEET'!$C$10:$D$57,2,FALSE)</f>
        <v>0.34699999999999998</v>
      </c>
      <c r="J716" s="53">
        <f t="shared" si="11"/>
        <v>207.34984999999998</v>
      </c>
      <c r="K716" s="1" t="str">
        <f>VLOOKUP(Table_for_new_list_price[[#This Row],[ItemCode]],[1]sheet1!$1:$1048576,11,FALSE)</f>
        <v>Italy</v>
      </c>
    </row>
    <row r="717" spans="1:11" hidden="1" x14ac:dyDescent="0.3">
      <c r="A717" t="s">
        <v>3432</v>
      </c>
      <c r="B717" t="str">
        <f>VLOOKUP(Table_for_new_list_price[[#This Row],[ItemCode]],[1]sheet1!$1:$1048576,4,FALSE)</f>
        <v>TH.BAL.VLV.CHK.IBV.PxP T-115°F</v>
      </c>
      <c r="C717" t="str">
        <f>VLOOKUP(Table_for_new_list_price[[#This Row],[ItemCode]],[1]sheet1!$1:$1048576,5,FALSE)</f>
        <v>670779732572</v>
      </c>
      <c r="D717" t="str">
        <f>VLOOKUP(Table_for_new_list_price[[#This Row],[ItemCode]],[1]sheet1!$1:$1048576,6,FALSE)</f>
        <v>ABTB</v>
      </c>
      <c r="E717" s="54" t="str">
        <f>VLOOKUP(Table_for_new_list_price[[#This Row],[ItemCode]],[1]sheet1!$1:$1048576,7,FALSE)</f>
        <v>BRASS AB DZR</v>
      </c>
      <c r="F717" s="54" t="str">
        <f>VLOOKUP(Table_for_new_list_price[[#This Row],[ItemCode]],[1]sheet1!$1:$1048576,13,FALSE)</f>
        <v>0.903</v>
      </c>
      <c r="G717" s="55" t="str">
        <f>VLOOKUP(Table_for_new_list_price[[#This Row],[ItemCode]],[1]sheet1!$1:$1048576,12,FALSE)</f>
        <v>0</v>
      </c>
      <c r="H717" s="101">
        <f>VLOOKUP(Table_for_new_list_price[[#This Row],[ItemCode]],[1]sheet1!$1:$1048576,8,FALSE)</f>
        <v>1006.54</v>
      </c>
      <c r="I717" s="51">
        <f>VLOOKUP(Table_for_new_list_price[[#This Row],[Product Line]],'EDA SHEET'!$C$10:$D$57,2,FALSE)</f>
        <v>0.34699999999999998</v>
      </c>
      <c r="J717" s="53">
        <f t="shared" si="11"/>
        <v>349.26937999999996</v>
      </c>
      <c r="K717" s="1" t="str">
        <f>VLOOKUP(Table_for_new_list_price[[#This Row],[ItemCode]],[1]sheet1!$1:$1048576,11,FALSE)</f>
        <v>Italy</v>
      </c>
    </row>
    <row r="718" spans="1:11" hidden="1" x14ac:dyDescent="0.3">
      <c r="A718" t="s">
        <v>3433</v>
      </c>
      <c r="B718" t="str">
        <f>VLOOKUP(Table_for_new_list_price[[#This Row],[ItemCode]],[1]sheet1!$1:$1048576,4,FALSE)</f>
        <v>TH.BAL.VLV.CHK.IBV.PxP T-115°F</v>
      </c>
      <c r="C718" t="str">
        <f>VLOOKUP(Table_for_new_list_price[[#This Row],[ItemCode]],[1]sheet1!$1:$1048576,5,FALSE)</f>
        <v>670779732473</v>
      </c>
      <c r="D718" t="str">
        <f>VLOOKUP(Table_for_new_list_price[[#This Row],[ItemCode]],[1]sheet1!$1:$1048576,6,FALSE)</f>
        <v>ABTB</v>
      </c>
      <c r="E718" s="54" t="str">
        <f>VLOOKUP(Table_for_new_list_price[[#This Row],[ItemCode]],[1]sheet1!$1:$1048576,7,FALSE)</f>
        <v>BRASS AB DZR</v>
      </c>
      <c r="F718" s="54" t="str">
        <f>VLOOKUP(Table_for_new_list_price[[#This Row],[ItemCode]],[1]sheet1!$1:$1048576,13,FALSE)</f>
        <v>0.903</v>
      </c>
      <c r="G718" s="55" t="str">
        <f>VLOOKUP(Table_for_new_list_price[[#This Row],[ItemCode]],[1]sheet1!$1:$1048576,12,FALSE)</f>
        <v>0</v>
      </c>
      <c r="H718" s="101">
        <f>VLOOKUP(Table_for_new_list_price[[#This Row],[ItemCode]],[1]sheet1!$1:$1048576,8,FALSE)</f>
        <v>552.02</v>
      </c>
      <c r="I718" s="51">
        <f>VLOOKUP(Table_for_new_list_price[[#This Row],[Product Line]],'EDA SHEET'!$C$10:$D$57,2,FALSE)</f>
        <v>0.34699999999999998</v>
      </c>
      <c r="J718" s="53">
        <f t="shared" si="11"/>
        <v>191.55093999999997</v>
      </c>
      <c r="K718" s="1" t="str">
        <f>VLOOKUP(Table_for_new_list_price[[#This Row],[ItemCode]],[1]sheet1!$1:$1048576,11,FALSE)</f>
        <v>Italy</v>
      </c>
    </row>
    <row r="719" spans="1:11" hidden="1" x14ac:dyDescent="0.3">
      <c r="A719" t="s">
        <v>3434</v>
      </c>
      <c r="B719" t="str">
        <f>VLOOKUP(Table_for_new_list_price[[#This Row],[ItemCode]],[1]sheet1!$1:$1048576,4,FALSE)</f>
        <v>TH.BAL.VLV.CHK.IBV.PxP T-115°F</v>
      </c>
      <c r="C719" t="str">
        <f>VLOOKUP(Table_for_new_list_price[[#This Row],[ItemCode]],[1]sheet1!$1:$1048576,5,FALSE)</f>
        <v>670779732527</v>
      </c>
      <c r="D719" t="str">
        <f>VLOOKUP(Table_for_new_list_price[[#This Row],[ItemCode]],[1]sheet1!$1:$1048576,6,FALSE)</f>
        <v>ABTB</v>
      </c>
      <c r="E719" s="54" t="str">
        <f>VLOOKUP(Table_for_new_list_price[[#This Row],[ItemCode]],[1]sheet1!$1:$1048576,7,FALSE)</f>
        <v>BRASS AB DZR</v>
      </c>
      <c r="F719" s="54" t="str">
        <f>VLOOKUP(Table_for_new_list_price[[#This Row],[ItemCode]],[1]sheet1!$1:$1048576,13,FALSE)</f>
        <v>0.903</v>
      </c>
      <c r="G719" s="55" t="str">
        <f>VLOOKUP(Table_for_new_list_price[[#This Row],[ItemCode]],[1]sheet1!$1:$1048576,12,FALSE)</f>
        <v>0</v>
      </c>
      <c r="H719" s="101">
        <f>VLOOKUP(Table_for_new_list_price[[#This Row],[ItemCode]],[1]sheet1!$1:$1048576,8,FALSE)</f>
        <v>611.24</v>
      </c>
      <c r="I719" s="51">
        <f>VLOOKUP(Table_for_new_list_price[[#This Row],[Product Line]],'EDA SHEET'!$C$10:$D$57,2,FALSE)</f>
        <v>0.34699999999999998</v>
      </c>
      <c r="J719" s="53">
        <f t="shared" si="11"/>
        <v>212.10028</v>
      </c>
      <c r="K719" s="1" t="str">
        <f>VLOOKUP(Table_for_new_list_price[[#This Row],[ItemCode]],[1]sheet1!$1:$1048576,11,FALSE)</f>
        <v>Italy</v>
      </c>
    </row>
    <row r="720" spans="1:11" hidden="1" x14ac:dyDescent="0.3">
      <c r="A720" t="s">
        <v>3435</v>
      </c>
      <c r="B720" t="str">
        <f>VLOOKUP(Table_for_new_list_price[[#This Row],[ItemCode]],[1]sheet1!$1:$1048576,4,FALSE)</f>
        <v>TH.BAL.VLV.CHK.IBV.PxP T-120°F</v>
      </c>
      <c r="C720" t="str">
        <f>VLOOKUP(Table_for_new_list_price[[#This Row],[ItemCode]],[1]sheet1!$1:$1048576,5,FALSE)</f>
        <v>670779732589</v>
      </c>
      <c r="D720" t="str">
        <f>VLOOKUP(Table_for_new_list_price[[#This Row],[ItemCode]],[1]sheet1!$1:$1048576,6,FALSE)</f>
        <v>ABTB</v>
      </c>
      <c r="E720" s="54" t="str">
        <f>VLOOKUP(Table_for_new_list_price[[#This Row],[ItemCode]],[1]sheet1!$1:$1048576,7,FALSE)</f>
        <v>BRASS AB DZR</v>
      </c>
      <c r="F720" s="54" t="str">
        <f>VLOOKUP(Table_for_new_list_price[[#This Row],[ItemCode]],[1]sheet1!$1:$1048576,13,FALSE)</f>
        <v>0.903</v>
      </c>
      <c r="G720" s="55" t="str">
        <f>VLOOKUP(Table_for_new_list_price[[#This Row],[ItemCode]],[1]sheet1!$1:$1048576,12,FALSE)</f>
        <v>0</v>
      </c>
      <c r="H720" s="101">
        <f>VLOOKUP(Table_for_new_list_price[[#This Row],[ItemCode]],[1]sheet1!$1:$1048576,8,FALSE)</f>
        <v>1006.54</v>
      </c>
      <c r="I720" s="51">
        <f>VLOOKUP(Table_for_new_list_price[[#This Row],[Product Line]],'EDA SHEET'!$C$10:$D$57,2,FALSE)</f>
        <v>0.34699999999999998</v>
      </c>
      <c r="J720" s="53">
        <f t="shared" si="11"/>
        <v>349.26937999999996</v>
      </c>
      <c r="K720" s="1" t="str">
        <f>VLOOKUP(Table_for_new_list_price[[#This Row],[ItemCode]],[1]sheet1!$1:$1048576,11,FALSE)</f>
        <v>Italy</v>
      </c>
    </row>
    <row r="721" spans="1:11" hidden="1" x14ac:dyDescent="0.3">
      <c r="A721" t="s">
        <v>3436</v>
      </c>
      <c r="B721" t="str">
        <f>VLOOKUP(Table_for_new_list_price[[#This Row],[ItemCode]],[1]sheet1!$1:$1048576,4,FALSE)</f>
        <v>TH.BAL.VLV.CHK.IBV.PxP T-120°F</v>
      </c>
      <c r="C721" t="str">
        <f>VLOOKUP(Table_for_new_list_price[[#This Row],[ItemCode]],[1]sheet1!$1:$1048576,5,FALSE)</f>
        <v>670779732480</v>
      </c>
      <c r="D721" t="str">
        <f>VLOOKUP(Table_for_new_list_price[[#This Row],[ItemCode]],[1]sheet1!$1:$1048576,6,FALSE)</f>
        <v>ABTB</v>
      </c>
      <c r="E721" s="54" t="str">
        <f>VLOOKUP(Table_for_new_list_price[[#This Row],[ItemCode]],[1]sheet1!$1:$1048576,7,FALSE)</f>
        <v>BRASS AB DZR</v>
      </c>
      <c r="F721" s="54" t="str">
        <f>VLOOKUP(Table_for_new_list_price[[#This Row],[ItemCode]],[1]sheet1!$1:$1048576,13,FALSE)</f>
        <v>0.903</v>
      </c>
      <c r="G721" s="55" t="str">
        <f>VLOOKUP(Table_for_new_list_price[[#This Row],[ItemCode]],[1]sheet1!$1:$1048576,12,FALSE)</f>
        <v>0</v>
      </c>
      <c r="H721" s="101">
        <f>VLOOKUP(Table_for_new_list_price[[#This Row],[ItemCode]],[1]sheet1!$1:$1048576,8,FALSE)</f>
        <v>552.02</v>
      </c>
      <c r="I721" s="51">
        <f>VLOOKUP(Table_for_new_list_price[[#This Row],[Product Line]],'EDA SHEET'!$C$10:$D$57,2,FALSE)</f>
        <v>0.34699999999999998</v>
      </c>
      <c r="J721" s="53">
        <f t="shared" si="11"/>
        <v>191.55093999999997</v>
      </c>
      <c r="K721" s="1" t="str">
        <f>VLOOKUP(Table_for_new_list_price[[#This Row],[ItemCode]],[1]sheet1!$1:$1048576,11,FALSE)</f>
        <v>Italy</v>
      </c>
    </row>
    <row r="722" spans="1:11" hidden="1" x14ac:dyDescent="0.3">
      <c r="A722" t="s">
        <v>3437</v>
      </c>
      <c r="B722" t="str">
        <f>VLOOKUP(Table_for_new_list_price[[#This Row],[ItemCode]],[1]sheet1!$1:$1048576,4,FALSE)</f>
        <v>TH.BAL.VLV.CHK.IBV.PxP T-120°F</v>
      </c>
      <c r="C722" t="str">
        <f>VLOOKUP(Table_for_new_list_price[[#This Row],[ItemCode]],[1]sheet1!$1:$1048576,5,FALSE)</f>
        <v>670779732534</v>
      </c>
      <c r="D722" t="str">
        <f>VLOOKUP(Table_for_new_list_price[[#This Row],[ItemCode]],[1]sheet1!$1:$1048576,6,FALSE)</f>
        <v>ABTB</v>
      </c>
      <c r="E722" s="54" t="str">
        <f>VLOOKUP(Table_for_new_list_price[[#This Row],[ItemCode]],[1]sheet1!$1:$1048576,7,FALSE)</f>
        <v>BRASS AB DZR</v>
      </c>
      <c r="F722" s="54" t="str">
        <f>VLOOKUP(Table_for_new_list_price[[#This Row],[ItemCode]],[1]sheet1!$1:$1048576,13,FALSE)</f>
        <v>0.903</v>
      </c>
      <c r="G722" s="55" t="str">
        <f>VLOOKUP(Table_for_new_list_price[[#This Row],[ItemCode]],[1]sheet1!$1:$1048576,12,FALSE)</f>
        <v>0</v>
      </c>
      <c r="H722" s="101">
        <f>VLOOKUP(Table_for_new_list_price[[#This Row],[ItemCode]],[1]sheet1!$1:$1048576,8,FALSE)</f>
        <v>611.24</v>
      </c>
      <c r="I722" s="51">
        <f>VLOOKUP(Table_for_new_list_price[[#This Row],[Product Line]],'EDA SHEET'!$C$10:$D$57,2,FALSE)</f>
        <v>0.34699999999999998</v>
      </c>
      <c r="J722" s="53">
        <f t="shared" si="11"/>
        <v>212.10028</v>
      </c>
      <c r="K722" s="1" t="str">
        <f>VLOOKUP(Table_for_new_list_price[[#This Row],[ItemCode]],[1]sheet1!$1:$1048576,11,FALSE)</f>
        <v>Italy</v>
      </c>
    </row>
    <row r="723" spans="1:11" hidden="1" x14ac:dyDescent="0.3">
      <c r="A723" t="s">
        <v>3438</v>
      </c>
      <c r="B723" t="str">
        <f>VLOOKUP(Table_for_new_list_price[[#This Row],[ItemCode]],[1]sheet1!$1:$1048576,4,FALSE)</f>
        <v>TH.BAL.VLV.CHK.IBV.PxP T-130°F</v>
      </c>
      <c r="C723" t="str">
        <f>VLOOKUP(Table_for_new_list_price[[#This Row],[ItemCode]],[1]sheet1!$1:$1048576,5,FALSE)</f>
        <v>670779732596</v>
      </c>
      <c r="D723" t="str">
        <f>VLOOKUP(Table_for_new_list_price[[#This Row],[ItemCode]],[1]sheet1!$1:$1048576,6,FALSE)</f>
        <v>ABTB</v>
      </c>
      <c r="E723" s="54" t="str">
        <f>VLOOKUP(Table_for_new_list_price[[#This Row],[ItemCode]],[1]sheet1!$1:$1048576,7,FALSE)</f>
        <v>BRASS AB DZR</v>
      </c>
      <c r="F723" s="54" t="str">
        <f>VLOOKUP(Table_for_new_list_price[[#This Row],[ItemCode]],[1]sheet1!$1:$1048576,13,FALSE)</f>
        <v>0.903</v>
      </c>
      <c r="G723" s="55" t="str">
        <f>VLOOKUP(Table_for_new_list_price[[#This Row],[ItemCode]],[1]sheet1!$1:$1048576,12,FALSE)</f>
        <v>0</v>
      </c>
      <c r="H723" s="101">
        <f>VLOOKUP(Table_for_new_list_price[[#This Row],[ItemCode]],[1]sheet1!$1:$1048576,8,FALSE)</f>
        <v>1006.54</v>
      </c>
      <c r="I723" s="51">
        <f>VLOOKUP(Table_for_new_list_price[[#This Row],[Product Line]],'EDA SHEET'!$C$10:$D$57,2,FALSE)</f>
        <v>0.34699999999999998</v>
      </c>
      <c r="J723" s="53">
        <f t="shared" si="11"/>
        <v>349.26937999999996</v>
      </c>
      <c r="K723" s="1" t="str">
        <f>VLOOKUP(Table_for_new_list_price[[#This Row],[ItemCode]],[1]sheet1!$1:$1048576,11,FALSE)</f>
        <v>Italy</v>
      </c>
    </row>
    <row r="724" spans="1:11" hidden="1" x14ac:dyDescent="0.3">
      <c r="A724" t="s">
        <v>3439</v>
      </c>
      <c r="B724" t="str">
        <f>VLOOKUP(Table_for_new_list_price[[#This Row],[ItemCode]],[1]sheet1!$1:$1048576,4,FALSE)</f>
        <v>TH.BAL.VLV.CHK.IBV.PxP T-130°F</v>
      </c>
      <c r="C724" t="str">
        <f>VLOOKUP(Table_for_new_list_price[[#This Row],[ItemCode]],[1]sheet1!$1:$1048576,5,FALSE)</f>
        <v>670779732497</v>
      </c>
      <c r="D724" t="str">
        <f>VLOOKUP(Table_for_new_list_price[[#This Row],[ItemCode]],[1]sheet1!$1:$1048576,6,FALSE)</f>
        <v>ABTB</v>
      </c>
      <c r="E724" s="54" t="str">
        <f>VLOOKUP(Table_for_new_list_price[[#This Row],[ItemCode]],[1]sheet1!$1:$1048576,7,FALSE)</f>
        <v>BRASS AB DZR</v>
      </c>
      <c r="F724" s="54" t="str">
        <f>VLOOKUP(Table_for_new_list_price[[#This Row],[ItemCode]],[1]sheet1!$1:$1048576,13,FALSE)</f>
        <v>0.903</v>
      </c>
      <c r="G724" s="55" t="str">
        <f>VLOOKUP(Table_for_new_list_price[[#This Row],[ItemCode]],[1]sheet1!$1:$1048576,12,FALSE)</f>
        <v>0</v>
      </c>
      <c r="H724" s="101">
        <f>VLOOKUP(Table_for_new_list_price[[#This Row],[ItemCode]],[1]sheet1!$1:$1048576,8,FALSE)</f>
        <v>552.02</v>
      </c>
      <c r="I724" s="51">
        <f>VLOOKUP(Table_for_new_list_price[[#This Row],[Product Line]],'EDA SHEET'!$C$10:$D$57,2,FALSE)</f>
        <v>0.34699999999999998</v>
      </c>
      <c r="J724" s="53">
        <f t="shared" si="11"/>
        <v>191.55093999999997</v>
      </c>
      <c r="K724" s="1" t="str">
        <f>VLOOKUP(Table_for_new_list_price[[#This Row],[ItemCode]],[1]sheet1!$1:$1048576,11,FALSE)</f>
        <v>Italy</v>
      </c>
    </row>
    <row r="725" spans="1:11" hidden="1" x14ac:dyDescent="0.3">
      <c r="A725" t="s">
        <v>3440</v>
      </c>
      <c r="B725" t="str">
        <f>VLOOKUP(Table_for_new_list_price[[#This Row],[ItemCode]],[1]sheet1!$1:$1048576,4,FALSE)</f>
        <v>TH.BAL.VLV.CHK.IBV.PxP T-130°F</v>
      </c>
      <c r="C725" t="str">
        <f>VLOOKUP(Table_for_new_list_price[[#This Row],[ItemCode]],[1]sheet1!$1:$1048576,5,FALSE)</f>
        <v>670779732541</v>
      </c>
      <c r="D725" t="str">
        <f>VLOOKUP(Table_for_new_list_price[[#This Row],[ItemCode]],[1]sheet1!$1:$1048576,6,FALSE)</f>
        <v>ABTB</v>
      </c>
      <c r="E725" s="54" t="str">
        <f>VLOOKUP(Table_for_new_list_price[[#This Row],[ItemCode]],[1]sheet1!$1:$1048576,7,FALSE)</f>
        <v>BRASS AB DZR</v>
      </c>
      <c r="F725" s="54" t="str">
        <f>VLOOKUP(Table_for_new_list_price[[#This Row],[ItemCode]],[1]sheet1!$1:$1048576,13,FALSE)</f>
        <v>0.903</v>
      </c>
      <c r="G725" s="55" t="str">
        <f>VLOOKUP(Table_for_new_list_price[[#This Row],[ItemCode]],[1]sheet1!$1:$1048576,12,FALSE)</f>
        <v>0</v>
      </c>
      <c r="H725" s="101">
        <f>VLOOKUP(Table_for_new_list_price[[#This Row],[ItemCode]],[1]sheet1!$1:$1048576,8,FALSE)</f>
        <v>611.24</v>
      </c>
      <c r="I725" s="51">
        <f>VLOOKUP(Table_for_new_list_price[[#This Row],[Product Line]],'EDA SHEET'!$C$10:$D$57,2,FALSE)</f>
        <v>0.34699999999999998</v>
      </c>
      <c r="J725" s="53">
        <f t="shared" si="11"/>
        <v>212.10028</v>
      </c>
      <c r="K725" s="1" t="str">
        <f>VLOOKUP(Table_for_new_list_price[[#This Row],[ItemCode]],[1]sheet1!$1:$1048576,11,FALSE)</f>
        <v>Italy</v>
      </c>
    </row>
    <row r="726" spans="1:11" hidden="1" x14ac:dyDescent="0.3">
      <c r="A726" t="s">
        <v>3441</v>
      </c>
      <c r="B726" t="str">
        <f>VLOOKUP(Table_for_new_list_price[[#This Row],[ItemCode]],[1]sheet1!$1:$1048576,4,FALSE)</f>
        <v>TH.BAL.VLV.CHK.IBV.PxP T-140°F</v>
      </c>
      <c r="C726" t="str">
        <f>VLOOKUP(Table_for_new_list_price[[#This Row],[ItemCode]],[1]sheet1!$1:$1048576,5,FALSE)</f>
        <v>670779732602</v>
      </c>
      <c r="D726" t="str">
        <f>VLOOKUP(Table_for_new_list_price[[#This Row],[ItemCode]],[1]sheet1!$1:$1048576,6,FALSE)</f>
        <v>ABTB</v>
      </c>
      <c r="E726" s="54" t="str">
        <f>VLOOKUP(Table_for_new_list_price[[#This Row],[ItemCode]],[1]sheet1!$1:$1048576,7,FALSE)</f>
        <v>BRASS AB DZR</v>
      </c>
      <c r="F726" s="54" t="str">
        <f>VLOOKUP(Table_for_new_list_price[[#This Row],[ItemCode]],[1]sheet1!$1:$1048576,13,FALSE)</f>
        <v>0.903</v>
      </c>
      <c r="G726" s="55" t="str">
        <f>VLOOKUP(Table_for_new_list_price[[#This Row],[ItemCode]],[1]sheet1!$1:$1048576,12,FALSE)</f>
        <v>0</v>
      </c>
      <c r="H726" s="101">
        <f>VLOOKUP(Table_for_new_list_price[[#This Row],[ItemCode]],[1]sheet1!$1:$1048576,8,FALSE)</f>
        <v>1006.54</v>
      </c>
      <c r="I726" s="51">
        <f>VLOOKUP(Table_for_new_list_price[[#This Row],[Product Line]],'EDA SHEET'!$C$10:$D$57,2,FALSE)</f>
        <v>0.34699999999999998</v>
      </c>
      <c r="J726" s="53">
        <f t="shared" si="11"/>
        <v>349.26937999999996</v>
      </c>
      <c r="K726" s="1" t="str">
        <f>VLOOKUP(Table_for_new_list_price[[#This Row],[ItemCode]],[1]sheet1!$1:$1048576,11,FALSE)</f>
        <v>Italy</v>
      </c>
    </row>
    <row r="727" spans="1:11" hidden="1" x14ac:dyDescent="0.3">
      <c r="A727" t="s">
        <v>3442</v>
      </c>
      <c r="B727" t="str">
        <f>VLOOKUP(Table_for_new_list_price[[#This Row],[ItemCode]],[1]sheet1!$1:$1048576,4,FALSE)</f>
        <v>TH.BAL.VLV.CHK.IBV.PxP T-140°F</v>
      </c>
      <c r="C727" t="str">
        <f>VLOOKUP(Table_for_new_list_price[[#This Row],[ItemCode]],[1]sheet1!$1:$1048576,5,FALSE)</f>
        <v>670779732503</v>
      </c>
      <c r="D727" t="str">
        <f>VLOOKUP(Table_for_new_list_price[[#This Row],[ItemCode]],[1]sheet1!$1:$1048576,6,FALSE)</f>
        <v>ABTB</v>
      </c>
      <c r="E727" s="54" t="str">
        <f>VLOOKUP(Table_for_new_list_price[[#This Row],[ItemCode]],[1]sheet1!$1:$1048576,7,FALSE)</f>
        <v>BRASS AB DZR</v>
      </c>
      <c r="F727" s="54" t="str">
        <f>VLOOKUP(Table_for_new_list_price[[#This Row],[ItemCode]],[1]sheet1!$1:$1048576,13,FALSE)</f>
        <v>0.903</v>
      </c>
      <c r="G727" s="55" t="str">
        <f>VLOOKUP(Table_for_new_list_price[[#This Row],[ItemCode]],[1]sheet1!$1:$1048576,12,FALSE)</f>
        <v>0</v>
      </c>
      <c r="H727" s="101">
        <f>VLOOKUP(Table_for_new_list_price[[#This Row],[ItemCode]],[1]sheet1!$1:$1048576,8,FALSE)</f>
        <v>552.02</v>
      </c>
      <c r="I727" s="51">
        <f>VLOOKUP(Table_for_new_list_price[[#This Row],[Product Line]],'EDA SHEET'!$C$10:$D$57,2,FALSE)</f>
        <v>0.34699999999999998</v>
      </c>
      <c r="J727" s="53">
        <f t="shared" si="11"/>
        <v>191.55093999999997</v>
      </c>
      <c r="K727" s="1" t="str">
        <f>VLOOKUP(Table_for_new_list_price[[#This Row],[ItemCode]],[1]sheet1!$1:$1048576,11,FALSE)</f>
        <v>Italy</v>
      </c>
    </row>
    <row r="728" spans="1:11" hidden="1" x14ac:dyDescent="0.3">
      <c r="A728" t="s">
        <v>3443</v>
      </c>
      <c r="B728" t="str">
        <f>VLOOKUP(Table_for_new_list_price[[#This Row],[ItemCode]],[1]sheet1!$1:$1048576,4,FALSE)</f>
        <v>TH.BAL.VLV.CHK.IBV.PxP T-140°F</v>
      </c>
      <c r="C728" t="str">
        <f>VLOOKUP(Table_for_new_list_price[[#This Row],[ItemCode]],[1]sheet1!$1:$1048576,5,FALSE)</f>
        <v>670779732558</v>
      </c>
      <c r="D728" t="str">
        <f>VLOOKUP(Table_for_new_list_price[[#This Row],[ItemCode]],[1]sheet1!$1:$1048576,6,FALSE)</f>
        <v>ABTB</v>
      </c>
      <c r="E728" s="54" t="str">
        <f>VLOOKUP(Table_for_new_list_price[[#This Row],[ItemCode]],[1]sheet1!$1:$1048576,7,FALSE)</f>
        <v>BRASS AB DZR</v>
      </c>
      <c r="F728" s="54" t="str">
        <f>VLOOKUP(Table_for_new_list_price[[#This Row],[ItemCode]],[1]sheet1!$1:$1048576,13,FALSE)</f>
        <v>0.903</v>
      </c>
      <c r="G728" s="55" t="str">
        <f>VLOOKUP(Table_for_new_list_price[[#This Row],[ItemCode]],[1]sheet1!$1:$1048576,12,FALSE)</f>
        <v>0</v>
      </c>
      <c r="H728" s="101">
        <f>VLOOKUP(Table_for_new_list_price[[#This Row],[ItemCode]],[1]sheet1!$1:$1048576,8,FALSE)</f>
        <v>611.24</v>
      </c>
      <c r="I728" s="51">
        <f>VLOOKUP(Table_for_new_list_price[[#This Row],[Product Line]],'EDA SHEET'!$C$10:$D$57,2,FALSE)</f>
        <v>0.34699999999999998</v>
      </c>
      <c r="J728" s="53">
        <f t="shared" si="11"/>
        <v>212.10028</v>
      </c>
      <c r="K728" s="1" t="str">
        <f>VLOOKUP(Table_for_new_list_price[[#This Row],[ItemCode]],[1]sheet1!$1:$1048576,11,FALSE)</f>
        <v>Italy</v>
      </c>
    </row>
    <row r="729" spans="1:11" hidden="1" x14ac:dyDescent="0.3">
      <c r="A729" t="s">
        <v>3444</v>
      </c>
      <c r="B729" t="str">
        <f>VLOOKUP(Table_for_new_list_price[[#This Row],[ItemCode]],[1]sheet1!$1:$1048576,4,FALSE)</f>
        <v>TH.BAL.VLV.CHK.IBV.PxP T-150°F</v>
      </c>
      <c r="C729" t="str">
        <f>VLOOKUP(Table_for_new_list_price[[#This Row],[ItemCode]],[1]sheet1!$1:$1048576,5,FALSE)</f>
        <v>670779732619</v>
      </c>
      <c r="D729" t="str">
        <f>VLOOKUP(Table_for_new_list_price[[#This Row],[ItemCode]],[1]sheet1!$1:$1048576,6,FALSE)</f>
        <v>ABTB</v>
      </c>
      <c r="E729" s="54" t="str">
        <f>VLOOKUP(Table_for_new_list_price[[#This Row],[ItemCode]],[1]sheet1!$1:$1048576,7,FALSE)</f>
        <v>BRASS AB DZR</v>
      </c>
      <c r="F729" s="54" t="str">
        <f>VLOOKUP(Table_for_new_list_price[[#This Row],[ItemCode]],[1]sheet1!$1:$1048576,13,FALSE)</f>
        <v>0.903</v>
      </c>
      <c r="G729" s="55" t="str">
        <f>VLOOKUP(Table_for_new_list_price[[#This Row],[ItemCode]],[1]sheet1!$1:$1048576,12,FALSE)</f>
        <v>0</v>
      </c>
      <c r="H729" s="101">
        <f>VLOOKUP(Table_for_new_list_price[[#This Row],[ItemCode]],[1]sheet1!$1:$1048576,8,FALSE)</f>
        <v>1006.54</v>
      </c>
      <c r="I729" s="51">
        <f>VLOOKUP(Table_for_new_list_price[[#This Row],[Product Line]],'EDA SHEET'!$C$10:$D$57,2,FALSE)</f>
        <v>0.34699999999999998</v>
      </c>
      <c r="J729" s="53">
        <f t="shared" si="11"/>
        <v>349.26937999999996</v>
      </c>
      <c r="K729" s="1" t="str">
        <f>VLOOKUP(Table_for_new_list_price[[#This Row],[ItemCode]],[1]sheet1!$1:$1048576,11,FALSE)</f>
        <v>Italy</v>
      </c>
    </row>
    <row r="730" spans="1:11" hidden="1" x14ac:dyDescent="0.3">
      <c r="A730" t="s">
        <v>3445</v>
      </c>
      <c r="B730" t="str">
        <f>VLOOKUP(Table_for_new_list_price[[#This Row],[ItemCode]],[1]sheet1!$1:$1048576,4,FALSE)</f>
        <v>TH.BAL.VLV.CHK.IBV.PxP T-150°F</v>
      </c>
      <c r="C730" t="str">
        <f>VLOOKUP(Table_for_new_list_price[[#This Row],[ItemCode]],[1]sheet1!$1:$1048576,5,FALSE)</f>
        <v>670779732510</v>
      </c>
      <c r="D730" t="str">
        <f>VLOOKUP(Table_for_new_list_price[[#This Row],[ItemCode]],[1]sheet1!$1:$1048576,6,FALSE)</f>
        <v>ABTB</v>
      </c>
      <c r="E730" s="54" t="str">
        <f>VLOOKUP(Table_for_new_list_price[[#This Row],[ItemCode]],[1]sheet1!$1:$1048576,7,FALSE)</f>
        <v>BRASS AB DZR</v>
      </c>
      <c r="F730" s="54" t="str">
        <f>VLOOKUP(Table_for_new_list_price[[#This Row],[ItemCode]],[1]sheet1!$1:$1048576,13,FALSE)</f>
        <v>0.903</v>
      </c>
      <c r="G730" s="55" t="str">
        <f>VLOOKUP(Table_for_new_list_price[[#This Row],[ItemCode]],[1]sheet1!$1:$1048576,12,FALSE)</f>
        <v>0</v>
      </c>
      <c r="H730" s="101">
        <f>VLOOKUP(Table_for_new_list_price[[#This Row],[ItemCode]],[1]sheet1!$1:$1048576,8,FALSE)</f>
        <v>552.02</v>
      </c>
      <c r="I730" s="51">
        <f>VLOOKUP(Table_for_new_list_price[[#This Row],[Product Line]],'EDA SHEET'!$C$10:$D$57,2,FALSE)</f>
        <v>0.34699999999999998</v>
      </c>
      <c r="J730" s="53">
        <f t="shared" si="11"/>
        <v>191.55093999999997</v>
      </c>
      <c r="K730" s="1" t="str">
        <f>VLOOKUP(Table_for_new_list_price[[#This Row],[ItemCode]],[1]sheet1!$1:$1048576,11,FALSE)</f>
        <v>Italy</v>
      </c>
    </row>
    <row r="731" spans="1:11" hidden="1" x14ac:dyDescent="0.3">
      <c r="A731" t="s">
        <v>3446</v>
      </c>
      <c r="B731" t="str">
        <f>VLOOKUP(Table_for_new_list_price[[#This Row],[ItemCode]],[1]sheet1!$1:$1048576,4,FALSE)</f>
        <v>TH.BAL.VLV.CHK.IBV.PxP T-150°F</v>
      </c>
      <c r="C731" t="str">
        <f>VLOOKUP(Table_for_new_list_price[[#This Row],[ItemCode]],[1]sheet1!$1:$1048576,5,FALSE)</f>
        <v>670779732565</v>
      </c>
      <c r="D731" t="str">
        <f>VLOOKUP(Table_for_new_list_price[[#This Row],[ItemCode]],[1]sheet1!$1:$1048576,6,FALSE)</f>
        <v>ABTB</v>
      </c>
      <c r="E731" s="54" t="str">
        <f>VLOOKUP(Table_for_new_list_price[[#This Row],[ItemCode]],[1]sheet1!$1:$1048576,7,FALSE)</f>
        <v>BRASS AB DZR</v>
      </c>
      <c r="F731" s="54" t="str">
        <f>VLOOKUP(Table_for_new_list_price[[#This Row],[ItemCode]],[1]sheet1!$1:$1048576,13,FALSE)</f>
        <v>0.903</v>
      </c>
      <c r="G731" s="55" t="str">
        <f>VLOOKUP(Table_for_new_list_price[[#This Row],[ItemCode]],[1]sheet1!$1:$1048576,12,FALSE)</f>
        <v>0</v>
      </c>
      <c r="H731" s="101">
        <f>VLOOKUP(Table_for_new_list_price[[#This Row],[ItemCode]],[1]sheet1!$1:$1048576,8,FALSE)</f>
        <v>611.24</v>
      </c>
      <c r="I731" s="51">
        <f>VLOOKUP(Table_for_new_list_price[[#This Row],[Product Line]],'EDA SHEET'!$C$10:$D$57,2,FALSE)</f>
        <v>0.34699999999999998</v>
      </c>
      <c r="J731" s="53">
        <f t="shared" ref="J731:J792" si="12">H731*I731</f>
        <v>212.10028</v>
      </c>
      <c r="K731" s="1" t="str">
        <f>VLOOKUP(Table_for_new_list_price[[#This Row],[ItemCode]],[1]sheet1!$1:$1048576,11,FALSE)</f>
        <v>Italy</v>
      </c>
    </row>
    <row r="732" spans="1:11" hidden="1" x14ac:dyDescent="0.3">
      <c r="A732" t="s">
        <v>3447</v>
      </c>
      <c r="B732" t="str">
        <f>VLOOKUP(Table_for_new_list_price[[#This Row],[ItemCode]],[1]sheet1!$1:$1048576,4,FALSE)</f>
        <v>TH.BAL.VLV.CHK.IBV.SxS T-115°F</v>
      </c>
      <c r="C732" t="str">
        <f>VLOOKUP(Table_for_new_list_price[[#This Row],[ItemCode]],[1]sheet1!$1:$1048576,5,FALSE)</f>
        <v>670779732428</v>
      </c>
      <c r="D732" t="str">
        <f>VLOOKUP(Table_for_new_list_price[[#This Row],[ItemCode]],[1]sheet1!$1:$1048576,6,FALSE)</f>
        <v>ABTB</v>
      </c>
      <c r="E732" s="54" t="str">
        <f>VLOOKUP(Table_for_new_list_price[[#This Row],[ItemCode]],[1]sheet1!$1:$1048576,7,FALSE)</f>
        <v>BRASS AB DZR</v>
      </c>
      <c r="F732" s="54" t="str">
        <f>VLOOKUP(Table_for_new_list_price[[#This Row],[ItemCode]],[1]sheet1!$1:$1048576,13,FALSE)</f>
        <v>0.903</v>
      </c>
      <c r="G732" s="55" t="str">
        <f>VLOOKUP(Table_for_new_list_price[[#This Row],[ItemCode]],[1]sheet1!$1:$1048576,12,FALSE)</f>
        <v>0</v>
      </c>
      <c r="H732" s="101">
        <f>VLOOKUP(Table_for_new_list_price[[#This Row],[ItemCode]],[1]sheet1!$1:$1048576,8,FALSE)</f>
        <v>982.95</v>
      </c>
      <c r="I732" s="51">
        <f>VLOOKUP(Table_for_new_list_price[[#This Row],[Product Line]],'EDA SHEET'!$C$10:$D$57,2,FALSE)</f>
        <v>0.34699999999999998</v>
      </c>
      <c r="J732" s="53">
        <f t="shared" si="12"/>
        <v>341.08364999999998</v>
      </c>
      <c r="K732" s="1" t="str">
        <f>VLOOKUP(Table_for_new_list_price[[#This Row],[ItemCode]],[1]sheet1!$1:$1048576,11,FALSE)</f>
        <v>Italy</v>
      </c>
    </row>
    <row r="733" spans="1:11" hidden="1" x14ac:dyDescent="0.3">
      <c r="A733" t="s">
        <v>3448</v>
      </c>
      <c r="B733" t="str">
        <f>VLOOKUP(Table_for_new_list_price[[#This Row],[ItemCode]],[1]sheet1!$1:$1048576,4,FALSE)</f>
        <v>TH.BAL.VLV.CHK.IBV.SxS T-115°F</v>
      </c>
      <c r="C733" t="str">
        <f>VLOOKUP(Table_for_new_list_price[[#This Row],[ItemCode]],[1]sheet1!$1:$1048576,5,FALSE)</f>
        <v>670779732329</v>
      </c>
      <c r="D733" t="str">
        <f>VLOOKUP(Table_for_new_list_price[[#This Row],[ItemCode]],[1]sheet1!$1:$1048576,6,FALSE)</f>
        <v>ABTB</v>
      </c>
      <c r="E733" s="54" t="str">
        <f>VLOOKUP(Table_for_new_list_price[[#This Row],[ItemCode]],[1]sheet1!$1:$1048576,7,FALSE)</f>
        <v>BRASS AB DZR</v>
      </c>
      <c r="F733" s="54" t="str">
        <f>VLOOKUP(Table_for_new_list_price[[#This Row],[ItemCode]],[1]sheet1!$1:$1048576,13,FALSE)</f>
        <v>0.903</v>
      </c>
      <c r="G733" s="55" t="str">
        <f>VLOOKUP(Table_for_new_list_price[[#This Row],[ItemCode]],[1]sheet1!$1:$1048576,12,FALSE)</f>
        <v>0</v>
      </c>
      <c r="H733" s="101">
        <f>VLOOKUP(Table_for_new_list_price[[#This Row],[ItemCode]],[1]sheet1!$1:$1048576,8,FALSE)</f>
        <v>539.29</v>
      </c>
      <c r="I733" s="51">
        <f>VLOOKUP(Table_for_new_list_price[[#This Row],[Product Line]],'EDA SHEET'!$C$10:$D$57,2,FALSE)</f>
        <v>0.34699999999999998</v>
      </c>
      <c r="J733" s="53">
        <f t="shared" si="12"/>
        <v>187.13362999999998</v>
      </c>
      <c r="K733" s="1" t="str">
        <f>VLOOKUP(Table_for_new_list_price[[#This Row],[ItemCode]],[1]sheet1!$1:$1048576,11,FALSE)</f>
        <v>Italy</v>
      </c>
    </row>
    <row r="734" spans="1:11" hidden="1" x14ac:dyDescent="0.3">
      <c r="A734" t="s">
        <v>3449</v>
      </c>
      <c r="B734" t="str">
        <f>VLOOKUP(Table_for_new_list_price[[#This Row],[ItemCode]],[1]sheet1!$1:$1048576,4,FALSE)</f>
        <v>TH.BAL.VLV.CHK.IBV.SxS T-115°F</v>
      </c>
      <c r="C734" t="str">
        <f>VLOOKUP(Table_for_new_list_price[[#This Row],[ItemCode]],[1]sheet1!$1:$1048576,5,FALSE)</f>
        <v>670779732374</v>
      </c>
      <c r="D734" t="str">
        <f>VLOOKUP(Table_for_new_list_price[[#This Row],[ItemCode]],[1]sheet1!$1:$1048576,6,FALSE)</f>
        <v>ABTB</v>
      </c>
      <c r="E734" s="54" t="str">
        <f>VLOOKUP(Table_for_new_list_price[[#This Row],[ItemCode]],[1]sheet1!$1:$1048576,7,FALSE)</f>
        <v>BRASS AB DZR</v>
      </c>
      <c r="F734" s="54" t="str">
        <f>VLOOKUP(Table_for_new_list_price[[#This Row],[ItemCode]],[1]sheet1!$1:$1048576,13,FALSE)</f>
        <v>0.903</v>
      </c>
      <c r="G734" s="55" t="str">
        <f>VLOOKUP(Table_for_new_list_price[[#This Row],[ItemCode]],[1]sheet1!$1:$1048576,12,FALSE)</f>
        <v>0</v>
      </c>
      <c r="H734" s="101">
        <f>VLOOKUP(Table_for_new_list_price[[#This Row],[ItemCode]],[1]sheet1!$1:$1048576,8,FALSE)</f>
        <v>597.54999999999995</v>
      </c>
      <c r="I734" s="51">
        <f>VLOOKUP(Table_for_new_list_price[[#This Row],[Product Line]],'EDA SHEET'!$C$10:$D$57,2,FALSE)</f>
        <v>0.34699999999999998</v>
      </c>
      <c r="J734" s="53">
        <f t="shared" si="12"/>
        <v>207.34984999999998</v>
      </c>
      <c r="K734" s="1" t="str">
        <f>VLOOKUP(Table_for_new_list_price[[#This Row],[ItemCode]],[1]sheet1!$1:$1048576,11,FALSE)</f>
        <v>Italy</v>
      </c>
    </row>
    <row r="735" spans="1:11" hidden="1" x14ac:dyDescent="0.3">
      <c r="A735" t="s">
        <v>3450</v>
      </c>
      <c r="B735" t="str">
        <f>VLOOKUP(Table_for_new_list_price[[#This Row],[ItemCode]],[1]sheet1!$1:$1048576,4,FALSE)</f>
        <v>TH.BAL.VLV.CHK.IBV.SxS T-120°F</v>
      </c>
      <c r="C735" t="str">
        <f>VLOOKUP(Table_for_new_list_price[[#This Row],[ItemCode]],[1]sheet1!$1:$1048576,5,FALSE)</f>
        <v>670779732435</v>
      </c>
      <c r="D735" t="str">
        <f>VLOOKUP(Table_for_new_list_price[[#This Row],[ItemCode]],[1]sheet1!$1:$1048576,6,FALSE)</f>
        <v>ABTB</v>
      </c>
      <c r="E735" s="54" t="str">
        <f>VLOOKUP(Table_for_new_list_price[[#This Row],[ItemCode]],[1]sheet1!$1:$1048576,7,FALSE)</f>
        <v>BRASS AB DZR</v>
      </c>
      <c r="F735" s="54" t="str">
        <f>VLOOKUP(Table_for_new_list_price[[#This Row],[ItemCode]],[1]sheet1!$1:$1048576,13,FALSE)</f>
        <v>0.903</v>
      </c>
      <c r="G735" s="55" t="str">
        <f>VLOOKUP(Table_for_new_list_price[[#This Row],[ItemCode]],[1]sheet1!$1:$1048576,12,FALSE)</f>
        <v>0</v>
      </c>
      <c r="H735" s="101">
        <f>VLOOKUP(Table_for_new_list_price[[#This Row],[ItemCode]],[1]sheet1!$1:$1048576,8,FALSE)</f>
        <v>982.95</v>
      </c>
      <c r="I735" s="51">
        <f>VLOOKUP(Table_for_new_list_price[[#This Row],[Product Line]],'EDA SHEET'!$C$10:$D$57,2,FALSE)</f>
        <v>0.34699999999999998</v>
      </c>
      <c r="J735" s="53">
        <f t="shared" si="12"/>
        <v>341.08364999999998</v>
      </c>
      <c r="K735" s="1" t="str">
        <f>VLOOKUP(Table_for_new_list_price[[#This Row],[ItemCode]],[1]sheet1!$1:$1048576,11,FALSE)</f>
        <v>Italy</v>
      </c>
    </row>
    <row r="736" spans="1:11" hidden="1" x14ac:dyDescent="0.3">
      <c r="A736" t="s">
        <v>3451</v>
      </c>
      <c r="B736" t="str">
        <f>VLOOKUP(Table_for_new_list_price[[#This Row],[ItemCode]],[1]sheet1!$1:$1048576,4,FALSE)</f>
        <v>TH.BAL.VLV.CHK.IBV.SxS T-120°F</v>
      </c>
      <c r="C736" t="str">
        <f>VLOOKUP(Table_for_new_list_price[[#This Row],[ItemCode]],[1]sheet1!$1:$1048576,5,FALSE)</f>
        <v>670779732336</v>
      </c>
      <c r="D736" t="str">
        <f>VLOOKUP(Table_for_new_list_price[[#This Row],[ItemCode]],[1]sheet1!$1:$1048576,6,FALSE)</f>
        <v>ABTB</v>
      </c>
      <c r="E736" s="54" t="str">
        <f>VLOOKUP(Table_for_new_list_price[[#This Row],[ItemCode]],[1]sheet1!$1:$1048576,7,FALSE)</f>
        <v>BRASS AB DZR</v>
      </c>
      <c r="F736" s="54" t="str">
        <f>VLOOKUP(Table_for_new_list_price[[#This Row],[ItemCode]],[1]sheet1!$1:$1048576,13,FALSE)</f>
        <v>0.903</v>
      </c>
      <c r="G736" s="55" t="str">
        <f>VLOOKUP(Table_for_new_list_price[[#This Row],[ItemCode]],[1]sheet1!$1:$1048576,12,FALSE)</f>
        <v>0</v>
      </c>
      <c r="H736" s="101">
        <f>VLOOKUP(Table_for_new_list_price[[#This Row],[ItemCode]],[1]sheet1!$1:$1048576,8,FALSE)</f>
        <v>539.29</v>
      </c>
      <c r="I736" s="51">
        <f>VLOOKUP(Table_for_new_list_price[[#This Row],[Product Line]],'EDA SHEET'!$C$10:$D$57,2,FALSE)</f>
        <v>0.34699999999999998</v>
      </c>
      <c r="J736" s="53">
        <f t="shared" si="12"/>
        <v>187.13362999999998</v>
      </c>
      <c r="K736" s="1" t="str">
        <f>VLOOKUP(Table_for_new_list_price[[#This Row],[ItemCode]],[1]sheet1!$1:$1048576,11,FALSE)</f>
        <v>Italy</v>
      </c>
    </row>
    <row r="737" spans="1:11" hidden="1" x14ac:dyDescent="0.3">
      <c r="A737" t="s">
        <v>3452</v>
      </c>
      <c r="B737" t="str">
        <f>VLOOKUP(Table_for_new_list_price[[#This Row],[ItemCode]],[1]sheet1!$1:$1048576,4,FALSE)</f>
        <v>TH.BAL.VLV.CHK.IBV.SxS T-120°F</v>
      </c>
      <c r="C737" t="str">
        <f>VLOOKUP(Table_for_new_list_price[[#This Row],[ItemCode]],[1]sheet1!$1:$1048576,5,FALSE)</f>
        <v>670779732381</v>
      </c>
      <c r="D737" t="str">
        <f>VLOOKUP(Table_for_new_list_price[[#This Row],[ItemCode]],[1]sheet1!$1:$1048576,6,FALSE)</f>
        <v>ABTB</v>
      </c>
      <c r="E737" s="54" t="str">
        <f>VLOOKUP(Table_for_new_list_price[[#This Row],[ItemCode]],[1]sheet1!$1:$1048576,7,FALSE)</f>
        <v>BRASS AB DZR</v>
      </c>
      <c r="F737" s="54" t="str">
        <f>VLOOKUP(Table_for_new_list_price[[#This Row],[ItemCode]],[1]sheet1!$1:$1048576,13,FALSE)</f>
        <v>0.903</v>
      </c>
      <c r="G737" s="55" t="str">
        <f>VLOOKUP(Table_for_new_list_price[[#This Row],[ItemCode]],[1]sheet1!$1:$1048576,12,FALSE)</f>
        <v>0</v>
      </c>
      <c r="H737" s="101">
        <f>VLOOKUP(Table_for_new_list_price[[#This Row],[ItemCode]],[1]sheet1!$1:$1048576,8,FALSE)</f>
        <v>597.54999999999995</v>
      </c>
      <c r="I737" s="51">
        <f>VLOOKUP(Table_for_new_list_price[[#This Row],[Product Line]],'EDA SHEET'!$C$10:$D$57,2,FALSE)</f>
        <v>0.34699999999999998</v>
      </c>
      <c r="J737" s="53">
        <f t="shared" si="12"/>
        <v>207.34984999999998</v>
      </c>
      <c r="K737" s="1" t="str">
        <f>VLOOKUP(Table_for_new_list_price[[#This Row],[ItemCode]],[1]sheet1!$1:$1048576,11,FALSE)</f>
        <v>Italy</v>
      </c>
    </row>
    <row r="738" spans="1:11" hidden="1" x14ac:dyDescent="0.3">
      <c r="A738" t="s">
        <v>3453</v>
      </c>
      <c r="B738" t="str">
        <f>VLOOKUP(Table_for_new_list_price[[#This Row],[ItemCode]],[1]sheet1!$1:$1048576,4,FALSE)</f>
        <v>TH.BAL.VLV.CHK.IBV.SxS T-130°F</v>
      </c>
      <c r="C738" t="str">
        <f>VLOOKUP(Table_for_new_list_price[[#This Row],[ItemCode]],[1]sheet1!$1:$1048576,5,FALSE)</f>
        <v>670779732442</v>
      </c>
      <c r="D738" t="str">
        <f>VLOOKUP(Table_for_new_list_price[[#This Row],[ItemCode]],[1]sheet1!$1:$1048576,6,FALSE)</f>
        <v>ABTB</v>
      </c>
      <c r="E738" s="54" t="str">
        <f>VLOOKUP(Table_for_new_list_price[[#This Row],[ItemCode]],[1]sheet1!$1:$1048576,7,FALSE)</f>
        <v>BRASS AB DZR</v>
      </c>
      <c r="F738" s="54" t="str">
        <f>VLOOKUP(Table_for_new_list_price[[#This Row],[ItemCode]],[1]sheet1!$1:$1048576,13,FALSE)</f>
        <v>0.903</v>
      </c>
      <c r="G738" s="55" t="str">
        <f>VLOOKUP(Table_for_new_list_price[[#This Row],[ItemCode]],[1]sheet1!$1:$1048576,12,FALSE)</f>
        <v>0</v>
      </c>
      <c r="H738" s="101">
        <f>VLOOKUP(Table_for_new_list_price[[#This Row],[ItemCode]],[1]sheet1!$1:$1048576,8,FALSE)</f>
        <v>982.95</v>
      </c>
      <c r="I738" s="51">
        <f>VLOOKUP(Table_for_new_list_price[[#This Row],[Product Line]],'EDA SHEET'!$C$10:$D$57,2,FALSE)</f>
        <v>0.34699999999999998</v>
      </c>
      <c r="J738" s="53">
        <f t="shared" si="12"/>
        <v>341.08364999999998</v>
      </c>
      <c r="K738" s="1" t="str">
        <f>VLOOKUP(Table_for_new_list_price[[#This Row],[ItemCode]],[1]sheet1!$1:$1048576,11,FALSE)</f>
        <v>Italy</v>
      </c>
    </row>
    <row r="739" spans="1:11" hidden="1" x14ac:dyDescent="0.3">
      <c r="A739" t="s">
        <v>3454</v>
      </c>
      <c r="B739" t="str">
        <f>VLOOKUP(Table_for_new_list_price[[#This Row],[ItemCode]],[1]sheet1!$1:$1048576,4,FALSE)</f>
        <v>TH.BAL.VLV.CHK.IBV.SxS T-130°F</v>
      </c>
      <c r="C739" t="str">
        <f>VLOOKUP(Table_for_new_list_price[[#This Row],[ItemCode]],[1]sheet1!$1:$1048576,5,FALSE)</f>
        <v>670779732343</v>
      </c>
      <c r="D739" t="str">
        <f>VLOOKUP(Table_for_new_list_price[[#This Row],[ItemCode]],[1]sheet1!$1:$1048576,6,FALSE)</f>
        <v>ABTB</v>
      </c>
      <c r="E739" s="54" t="str">
        <f>VLOOKUP(Table_for_new_list_price[[#This Row],[ItemCode]],[1]sheet1!$1:$1048576,7,FALSE)</f>
        <v>BRASS AB DZR</v>
      </c>
      <c r="F739" s="54" t="str">
        <f>VLOOKUP(Table_for_new_list_price[[#This Row],[ItemCode]],[1]sheet1!$1:$1048576,13,FALSE)</f>
        <v>0.903</v>
      </c>
      <c r="G739" s="55" t="str">
        <f>VLOOKUP(Table_for_new_list_price[[#This Row],[ItemCode]],[1]sheet1!$1:$1048576,12,FALSE)</f>
        <v>0</v>
      </c>
      <c r="H739" s="101">
        <f>VLOOKUP(Table_for_new_list_price[[#This Row],[ItemCode]],[1]sheet1!$1:$1048576,8,FALSE)</f>
        <v>539.29</v>
      </c>
      <c r="I739" s="51">
        <f>VLOOKUP(Table_for_new_list_price[[#This Row],[Product Line]],'EDA SHEET'!$C$10:$D$57,2,FALSE)</f>
        <v>0.34699999999999998</v>
      </c>
      <c r="J739" s="53">
        <f t="shared" si="12"/>
        <v>187.13362999999998</v>
      </c>
      <c r="K739" s="1" t="str">
        <f>VLOOKUP(Table_for_new_list_price[[#This Row],[ItemCode]],[1]sheet1!$1:$1048576,11,FALSE)</f>
        <v>Italy</v>
      </c>
    </row>
    <row r="740" spans="1:11" hidden="1" x14ac:dyDescent="0.3">
      <c r="A740" t="s">
        <v>3455</v>
      </c>
      <c r="B740" t="str">
        <f>VLOOKUP(Table_for_new_list_price[[#This Row],[ItemCode]],[1]sheet1!$1:$1048576,4,FALSE)</f>
        <v>TH.BAL.VLV.CHK.IBV.SxS T-130°F</v>
      </c>
      <c r="C740" t="str">
        <f>VLOOKUP(Table_for_new_list_price[[#This Row],[ItemCode]],[1]sheet1!$1:$1048576,5,FALSE)</f>
        <v>670779732398</v>
      </c>
      <c r="D740" t="str">
        <f>VLOOKUP(Table_for_new_list_price[[#This Row],[ItemCode]],[1]sheet1!$1:$1048576,6,FALSE)</f>
        <v>ABTB</v>
      </c>
      <c r="E740" s="54" t="str">
        <f>VLOOKUP(Table_for_new_list_price[[#This Row],[ItemCode]],[1]sheet1!$1:$1048576,7,FALSE)</f>
        <v>BRASS AB DZR</v>
      </c>
      <c r="F740" s="54" t="str">
        <f>VLOOKUP(Table_for_new_list_price[[#This Row],[ItemCode]],[1]sheet1!$1:$1048576,13,FALSE)</f>
        <v>0.903</v>
      </c>
      <c r="G740" s="55" t="str">
        <f>VLOOKUP(Table_for_new_list_price[[#This Row],[ItemCode]],[1]sheet1!$1:$1048576,12,FALSE)</f>
        <v>0</v>
      </c>
      <c r="H740" s="101">
        <f>VLOOKUP(Table_for_new_list_price[[#This Row],[ItemCode]],[1]sheet1!$1:$1048576,8,FALSE)</f>
        <v>597.54999999999995</v>
      </c>
      <c r="I740" s="51">
        <f>VLOOKUP(Table_for_new_list_price[[#This Row],[Product Line]],'EDA SHEET'!$C$10:$D$57,2,FALSE)</f>
        <v>0.34699999999999998</v>
      </c>
      <c r="J740" s="53">
        <f t="shared" si="12"/>
        <v>207.34984999999998</v>
      </c>
      <c r="K740" s="1" t="str">
        <f>VLOOKUP(Table_for_new_list_price[[#This Row],[ItemCode]],[1]sheet1!$1:$1048576,11,FALSE)</f>
        <v>Italy</v>
      </c>
    </row>
    <row r="741" spans="1:11" hidden="1" x14ac:dyDescent="0.3">
      <c r="A741" t="s">
        <v>3456</v>
      </c>
      <c r="B741" t="str">
        <f>VLOOKUP(Table_for_new_list_price[[#This Row],[ItemCode]],[1]sheet1!$1:$1048576,4,FALSE)</f>
        <v>TH.BAL.VLV.CHK.IBV.SxS T-140°F</v>
      </c>
      <c r="C741" t="str">
        <f>VLOOKUP(Table_for_new_list_price[[#This Row],[ItemCode]],[1]sheet1!$1:$1048576,5,FALSE)</f>
        <v>670779732459</v>
      </c>
      <c r="D741" t="str">
        <f>VLOOKUP(Table_for_new_list_price[[#This Row],[ItemCode]],[1]sheet1!$1:$1048576,6,FALSE)</f>
        <v>ABTB</v>
      </c>
      <c r="E741" s="54" t="str">
        <f>VLOOKUP(Table_for_new_list_price[[#This Row],[ItemCode]],[1]sheet1!$1:$1048576,7,FALSE)</f>
        <v>BRASS AB DZR</v>
      </c>
      <c r="F741" s="54" t="str">
        <f>VLOOKUP(Table_for_new_list_price[[#This Row],[ItemCode]],[1]sheet1!$1:$1048576,13,FALSE)</f>
        <v>0.903</v>
      </c>
      <c r="G741" s="55" t="str">
        <f>VLOOKUP(Table_for_new_list_price[[#This Row],[ItemCode]],[1]sheet1!$1:$1048576,12,FALSE)</f>
        <v>0</v>
      </c>
      <c r="H741" s="101">
        <f>VLOOKUP(Table_for_new_list_price[[#This Row],[ItemCode]],[1]sheet1!$1:$1048576,8,FALSE)</f>
        <v>982.95</v>
      </c>
      <c r="I741" s="51">
        <f>VLOOKUP(Table_for_new_list_price[[#This Row],[Product Line]],'EDA SHEET'!$C$10:$D$57,2,FALSE)</f>
        <v>0.34699999999999998</v>
      </c>
      <c r="J741" s="53">
        <f t="shared" si="12"/>
        <v>341.08364999999998</v>
      </c>
      <c r="K741" s="1" t="str">
        <f>VLOOKUP(Table_for_new_list_price[[#This Row],[ItemCode]],[1]sheet1!$1:$1048576,11,FALSE)</f>
        <v>Italy</v>
      </c>
    </row>
    <row r="742" spans="1:11" hidden="1" x14ac:dyDescent="0.3">
      <c r="A742" t="s">
        <v>3457</v>
      </c>
      <c r="B742" t="str">
        <f>VLOOKUP(Table_for_new_list_price[[#This Row],[ItemCode]],[1]sheet1!$1:$1048576,4,FALSE)</f>
        <v>TH.BAL.VLV.CHK.IBV.SxS T-140°F</v>
      </c>
      <c r="C742" t="str">
        <f>VLOOKUP(Table_for_new_list_price[[#This Row],[ItemCode]],[1]sheet1!$1:$1048576,5,FALSE)</f>
        <v>670779732350</v>
      </c>
      <c r="D742" t="str">
        <f>VLOOKUP(Table_for_new_list_price[[#This Row],[ItemCode]],[1]sheet1!$1:$1048576,6,FALSE)</f>
        <v>ABTB</v>
      </c>
      <c r="E742" s="54" t="str">
        <f>VLOOKUP(Table_for_new_list_price[[#This Row],[ItemCode]],[1]sheet1!$1:$1048576,7,FALSE)</f>
        <v>BRASS AB DZR</v>
      </c>
      <c r="F742" s="54" t="str">
        <f>VLOOKUP(Table_for_new_list_price[[#This Row],[ItemCode]],[1]sheet1!$1:$1048576,13,FALSE)</f>
        <v>0.903</v>
      </c>
      <c r="G742" s="55" t="str">
        <f>VLOOKUP(Table_for_new_list_price[[#This Row],[ItemCode]],[1]sheet1!$1:$1048576,12,FALSE)</f>
        <v>0</v>
      </c>
      <c r="H742" s="101">
        <f>VLOOKUP(Table_for_new_list_price[[#This Row],[ItemCode]],[1]sheet1!$1:$1048576,8,FALSE)</f>
        <v>539.29</v>
      </c>
      <c r="I742" s="51">
        <f>VLOOKUP(Table_for_new_list_price[[#This Row],[Product Line]],'EDA SHEET'!$C$10:$D$57,2,FALSE)</f>
        <v>0.34699999999999998</v>
      </c>
      <c r="J742" s="53">
        <f t="shared" si="12"/>
        <v>187.13362999999998</v>
      </c>
      <c r="K742" s="1" t="str">
        <f>VLOOKUP(Table_for_new_list_price[[#This Row],[ItemCode]],[1]sheet1!$1:$1048576,11,FALSE)</f>
        <v>Italy</v>
      </c>
    </row>
    <row r="743" spans="1:11" hidden="1" x14ac:dyDescent="0.3">
      <c r="A743" t="s">
        <v>3458</v>
      </c>
      <c r="B743" t="str">
        <f>VLOOKUP(Table_for_new_list_price[[#This Row],[ItemCode]],[1]sheet1!$1:$1048576,4,FALSE)</f>
        <v>TH.BAL.VLV.CHK.IBV.SxS T-140°F</v>
      </c>
      <c r="C743" t="str">
        <f>VLOOKUP(Table_for_new_list_price[[#This Row],[ItemCode]],[1]sheet1!$1:$1048576,5,FALSE)</f>
        <v>670779732404</v>
      </c>
      <c r="D743" t="str">
        <f>VLOOKUP(Table_for_new_list_price[[#This Row],[ItemCode]],[1]sheet1!$1:$1048576,6,FALSE)</f>
        <v>ABTB</v>
      </c>
      <c r="E743" s="54" t="str">
        <f>VLOOKUP(Table_for_new_list_price[[#This Row],[ItemCode]],[1]sheet1!$1:$1048576,7,FALSE)</f>
        <v>BRASS AB DZR</v>
      </c>
      <c r="F743" s="54" t="str">
        <f>VLOOKUP(Table_for_new_list_price[[#This Row],[ItemCode]],[1]sheet1!$1:$1048576,13,FALSE)</f>
        <v>0.903</v>
      </c>
      <c r="G743" s="55" t="str">
        <f>VLOOKUP(Table_for_new_list_price[[#This Row],[ItemCode]],[1]sheet1!$1:$1048576,12,FALSE)</f>
        <v>0</v>
      </c>
      <c r="H743" s="101">
        <f>VLOOKUP(Table_for_new_list_price[[#This Row],[ItemCode]],[1]sheet1!$1:$1048576,8,FALSE)</f>
        <v>597.54999999999995</v>
      </c>
      <c r="I743" s="51">
        <f>VLOOKUP(Table_for_new_list_price[[#This Row],[Product Line]],'EDA SHEET'!$C$10:$D$57,2,FALSE)</f>
        <v>0.34699999999999998</v>
      </c>
      <c r="J743" s="53">
        <f t="shared" si="12"/>
        <v>207.34984999999998</v>
      </c>
      <c r="K743" s="1" t="str">
        <f>VLOOKUP(Table_for_new_list_price[[#This Row],[ItemCode]],[1]sheet1!$1:$1048576,11,FALSE)</f>
        <v>Italy</v>
      </c>
    </row>
    <row r="744" spans="1:11" hidden="1" x14ac:dyDescent="0.3">
      <c r="A744" t="s">
        <v>3459</v>
      </c>
      <c r="B744" t="str">
        <f>VLOOKUP(Table_for_new_list_price[[#This Row],[ItemCode]],[1]sheet1!$1:$1048576,4,FALSE)</f>
        <v>TH.BAL.VLV.CHK.IBV.SxS T-150°F</v>
      </c>
      <c r="C744" t="str">
        <f>VLOOKUP(Table_for_new_list_price[[#This Row],[ItemCode]],[1]sheet1!$1:$1048576,5,FALSE)</f>
        <v>670779732466</v>
      </c>
      <c r="D744" t="str">
        <f>VLOOKUP(Table_for_new_list_price[[#This Row],[ItemCode]],[1]sheet1!$1:$1048576,6,FALSE)</f>
        <v>ABTB</v>
      </c>
      <c r="E744" s="54" t="str">
        <f>VLOOKUP(Table_for_new_list_price[[#This Row],[ItemCode]],[1]sheet1!$1:$1048576,7,FALSE)</f>
        <v>BRASS AB DZR</v>
      </c>
      <c r="F744" s="54" t="str">
        <f>VLOOKUP(Table_for_new_list_price[[#This Row],[ItemCode]],[1]sheet1!$1:$1048576,13,FALSE)</f>
        <v>0.903</v>
      </c>
      <c r="G744" s="55" t="str">
        <f>VLOOKUP(Table_for_new_list_price[[#This Row],[ItemCode]],[1]sheet1!$1:$1048576,12,FALSE)</f>
        <v>0</v>
      </c>
      <c r="H744" s="101">
        <f>VLOOKUP(Table_for_new_list_price[[#This Row],[ItemCode]],[1]sheet1!$1:$1048576,8,FALSE)</f>
        <v>982.95</v>
      </c>
      <c r="I744" s="51">
        <f>VLOOKUP(Table_for_new_list_price[[#This Row],[Product Line]],'EDA SHEET'!$C$10:$D$57,2,FALSE)</f>
        <v>0.34699999999999998</v>
      </c>
      <c r="J744" s="53">
        <f t="shared" si="12"/>
        <v>341.08364999999998</v>
      </c>
      <c r="K744" s="1" t="str">
        <f>VLOOKUP(Table_for_new_list_price[[#This Row],[ItemCode]],[1]sheet1!$1:$1048576,11,FALSE)</f>
        <v>Italy</v>
      </c>
    </row>
    <row r="745" spans="1:11" hidden="1" x14ac:dyDescent="0.3">
      <c r="A745" t="s">
        <v>3460</v>
      </c>
      <c r="B745" t="str">
        <f>VLOOKUP(Table_for_new_list_price[[#This Row],[ItemCode]],[1]sheet1!$1:$1048576,4,FALSE)</f>
        <v>TH.BAL.VLV.CHK.IBV.SxS T-150°F</v>
      </c>
      <c r="C745" t="str">
        <f>VLOOKUP(Table_for_new_list_price[[#This Row],[ItemCode]],[1]sheet1!$1:$1048576,5,FALSE)</f>
        <v>670779732367</v>
      </c>
      <c r="D745" t="str">
        <f>VLOOKUP(Table_for_new_list_price[[#This Row],[ItemCode]],[1]sheet1!$1:$1048576,6,FALSE)</f>
        <v>ABTB</v>
      </c>
      <c r="E745" s="54" t="str">
        <f>VLOOKUP(Table_for_new_list_price[[#This Row],[ItemCode]],[1]sheet1!$1:$1048576,7,FALSE)</f>
        <v>BRASS AB DZR</v>
      </c>
      <c r="F745" s="54" t="str">
        <f>VLOOKUP(Table_for_new_list_price[[#This Row],[ItemCode]],[1]sheet1!$1:$1048576,13,FALSE)</f>
        <v>0.903</v>
      </c>
      <c r="G745" s="55" t="str">
        <f>VLOOKUP(Table_for_new_list_price[[#This Row],[ItemCode]],[1]sheet1!$1:$1048576,12,FALSE)</f>
        <v>0</v>
      </c>
      <c r="H745" s="101">
        <f>VLOOKUP(Table_for_new_list_price[[#This Row],[ItemCode]],[1]sheet1!$1:$1048576,8,FALSE)</f>
        <v>539.29</v>
      </c>
      <c r="I745" s="51">
        <f>VLOOKUP(Table_for_new_list_price[[#This Row],[Product Line]],'EDA SHEET'!$C$10:$D$57,2,FALSE)</f>
        <v>0.34699999999999998</v>
      </c>
      <c r="J745" s="53">
        <f t="shared" si="12"/>
        <v>187.13362999999998</v>
      </c>
      <c r="K745" s="1" t="str">
        <f>VLOOKUP(Table_for_new_list_price[[#This Row],[ItemCode]],[1]sheet1!$1:$1048576,11,FALSE)</f>
        <v>Italy</v>
      </c>
    </row>
    <row r="746" spans="1:11" hidden="1" x14ac:dyDescent="0.3">
      <c r="A746" t="s">
        <v>3461</v>
      </c>
      <c r="B746" t="str">
        <f>VLOOKUP(Table_for_new_list_price[[#This Row],[ItemCode]],[1]sheet1!$1:$1048576,4,FALSE)</f>
        <v>TH.BAL.VLV.CHK.IBV.SxS T-150°F</v>
      </c>
      <c r="C746" t="str">
        <f>VLOOKUP(Table_for_new_list_price[[#This Row],[ItemCode]],[1]sheet1!$1:$1048576,5,FALSE)</f>
        <v>670779732411</v>
      </c>
      <c r="D746" t="str">
        <f>VLOOKUP(Table_for_new_list_price[[#This Row],[ItemCode]],[1]sheet1!$1:$1048576,6,FALSE)</f>
        <v>ABTB</v>
      </c>
      <c r="E746" s="54" t="str">
        <f>VLOOKUP(Table_for_new_list_price[[#This Row],[ItemCode]],[1]sheet1!$1:$1048576,7,FALSE)</f>
        <v>BRASS AB DZR</v>
      </c>
      <c r="F746" s="54" t="str">
        <f>VLOOKUP(Table_for_new_list_price[[#This Row],[ItemCode]],[1]sheet1!$1:$1048576,13,FALSE)</f>
        <v>0.903</v>
      </c>
      <c r="G746" s="55" t="str">
        <f>VLOOKUP(Table_for_new_list_price[[#This Row],[ItemCode]],[1]sheet1!$1:$1048576,12,FALSE)</f>
        <v>0</v>
      </c>
      <c r="H746" s="101">
        <f>VLOOKUP(Table_for_new_list_price[[#This Row],[ItemCode]],[1]sheet1!$1:$1048576,8,FALSE)</f>
        <v>597.54999999999995</v>
      </c>
      <c r="I746" s="51">
        <f>VLOOKUP(Table_for_new_list_price[[#This Row],[Product Line]],'EDA SHEET'!$C$10:$D$57,2,FALSE)</f>
        <v>0.34699999999999998</v>
      </c>
      <c r="J746" s="53">
        <f t="shared" si="12"/>
        <v>207.34984999999998</v>
      </c>
      <c r="K746" s="1" t="str">
        <f>VLOOKUP(Table_for_new_list_price[[#This Row],[ItemCode]],[1]sheet1!$1:$1048576,11,FALSE)</f>
        <v>Italy</v>
      </c>
    </row>
    <row r="747" spans="1:11" hidden="1" x14ac:dyDescent="0.3">
      <c r="A747" t="s">
        <v>3462</v>
      </c>
      <c r="B747" t="str">
        <f>VLOOKUP(Table_for_new_list_price[[#This Row],[ItemCode]],[1]sheet1!$1:$1048576,4,FALSE)</f>
        <v>TH. BAL. VLV. ExE TP-115°F 1</v>
      </c>
      <c r="C747" t="str">
        <f>VLOOKUP(Table_for_new_list_price[[#This Row],[ItemCode]],[1]sheet1!$1:$1048576,5,FALSE)</f>
        <v>670779730318</v>
      </c>
      <c r="D747" t="str">
        <f>VLOOKUP(Table_for_new_list_price[[#This Row],[ItemCode]],[1]sheet1!$1:$1048576,6,FALSE)</f>
        <v>ABTB</v>
      </c>
      <c r="E747" s="54" t="str">
        <f>VLOOKUP(Table_for_new_list_price[[#This Row],[ItemCode]],[1]sheet1!$1:$1048576,7,FALSE)</f>
        <v>BRASS AB DZR</v>
      </c>
      <c r="F747" s="54">
        <f>VLOOKUP(Table_for_new_list_price[[#This Row],[ItemCode]],[1]sheet1!$1:$1048576,13,FALSE)</f>
        <v>0</v>
      </c>
      <c r="G747" s="55" t="str">
        <f>VLOOKUP(Table_for_new_list_price[[#This Row],[ItemCode]],[1]sheet1!$1:$1048576,12,FALSE)</f>
        <v>28</v>
      </c>
      <c r="H747" s="101">
        <f>VLOOKUP(Table_for_new_list_price[[#This Row],[ItemCode]],[1]sheet1!$1:$1048576,8,FALSE)</f>
        <v>786.7</v>
      </c>
      <c r="I747" s="51">
        <f>VLOOKUP(Table_for_new_list_price[[#This Row],[Product Line]],'EDA SHEET'!$C$10:$D$57,2,FALSE)</f>
        <v>0.34699999999999998</v>
      </c>
      <c r="J747" s="53">
        <f t="shared" si="12"/>
        <v>272.98489999999998</v>
      </c>
      <c r="K747" s="1" t="str">
        <f>VLOOKUP(Table_for_new_list_price[[#This Row],[ItemCode]],[1]sheet1!$1:$1048576,11,FALSE)</f>
        <v>Italy</v>
      </c>
    </row>
    <row r="748" spans="1:11" hidden="1" x14ac:dyDescent="0.3">
      <c r="A748" t="s">
        <v>3463</v>
      </c>
      <c r="B748" t="str">
        <f>VLOOKUP(Table_for_new_list_price[[#This Row],[ItemCode]],[1]sheet1!$1:$1048576,4,FALSE)</f>
        <v>TH. BAL. VLV. ExE TP-115°F 1/2</v>
      </c>
      <c r="C748" t="str">
        <f>VLOOKUP(Table_for_new_list_price[[#This Row],[ItemCode]],[1]sheet1!$1:$1048576,5,FALSE)</f>
        <v>670779730219</v>
      </c>
      <c r="D748" t="str">
        <f>VLOOKUP(Table_for_new_list_price[[#This Row],[ItemCode]],[1]sheet1!$1:$1048576,6,FALSE)</f>
        <v>ABTB</v>
      </c>
      <c r="E748" s="54" t="str">
        <f>VLOOKUP(Table_for_new_list_price[[#This Row],[ItemCode]],[1]sheet1!$1:$1048576,7,FALSE)</f>
        <v>BRASS AB DZR</v>
      </c>
      <c r="F748" s="54" t="str">
        <f>VLOOKUP(Table_for_new_list_price[[#This Row],[ItemCode]],[1]sheet1!$1:$1048576,13,FALSE)</f>
        <v>0.908</v>
      </c>
      <c r="G748" s="55" t="str">
        <f>VLOOKUP(Table_for_new_list_price[[#This Row],[ItemCode]],[1]sheet1!$1:$1048576,12,FALSE)</f>
        <v>36</v>
      </c>
      <c r="H748" s="101">
        <f>VLOOKUP(Table_for_new_list_price[[#This Row],[ItemCode]],[1]sheet1!$1:$1048576,8,FALSE)</f>
        <v>424.56</v>
      </c>
      <c r="I748" s="51">
        <f>VLOOKUP(Table_for_new_list_price[[#This Row],[Product Line]],'EDA SHEET'!$C$10:$D$57,2,FALSE)</f>
        <v>0.34699999999999998</v>
      </c>
      <c r="J748" s="53">
        <f t="shared" si="12"/>
        <v>147.32231999999999</v>
      </c>
      <c r="K748" s="1" t="str">
        <f>VLOOKUP(Table_for_new_list_price[[#This Row],[ItemCode]],[1]sheet1!$1:$1048576,11,FALSE)</f>
        <v>Italy</v>
      </c>
    </row>
    <row r="749" spans="1:11" hidden="1" x14ac:dyDescent="0.3">
      <c r="A749" t="s">
        <v>3464</v>
      </c>
      <c r="B749" t="str">
        <f>VLOOKUP(Table_for_new_list_price[[#This Row],[ItemCode]],[1]sheet1!$1:$1048576,4,FALSE)</f>
        <v>TH. BAL. VLV. ExE TP-115°F 3/4</v>
      </c>
      <c r="C749" t="str">
        <f>VLOOKUP(Table_for_new_list_price[[#This Row],[ItemCode]],[1]sheet1!$1:$1048576,5,FALSE)</f>
        <v>670779730264</v>
      </c>
      <c r="D749" t="str">
        <f>VLOOKUP(Table_for_new_list_price[[#This Row],[ItemCode]],[1]sheet1!$1:$1048576,6,FALSE)</f>
        <v>ABTB</v>
      </c>
      <c r="E749" s="54" t="str">
        <f>VLOOKUP(Table_for_new_list_price[[#This Row],[ItemCode]],[1]sheet1!$1:$1048576,7,FALSE)</f>
        <v>BRASS AB DZR</v>
      </c>
      <c r="F749" s="54">
        <f>VLOOKUP(Table_for_new_list_price[[#This Row],[ItemCode]],[1]sheet1!$1:$1048576,13,FALSE)</f>
        <v>0</v>
      </c>
      <c r="G749" s="55" t="str">
        <f>VLOOKUP(Table_for_new_list_price[[#This Row],[ItemCode]],[1]sheet1!$1:$1048576,12,FALSE)</f>
        <v>32</v>
      </c>
      <c r="H749" s="101">
        <f>VLOOKUP(Table_for_new_list_price[[#This Row],[ItemCode]],[1]sheet1!$1:$1048576,8,FALSE)</f>
        <v>456.22</v>
      </c>
      <c r="I749" s="51">
        <f>VLOOKUP(Table_for_new_list_price[[#This Row],[Product Line]],'EDA SHEET'!$C$10:$D$57,2,FALSE)</f>
        <v>0.34699999999999998</v>
      </c>
      <c r="J749" s="53">
        <f t="shared" si="12"/>
        <v>158.30833999999999</v>
      </c>
      <c r="K749" s="1" t="str">
        <f>VLOOKUP(Table_for_new_list_price[[#This Row],[ItemCode]],[1]sheet1!$1:$1048576,11,FALSE)</f>
        <v>Italy</v>
      </c>
    </row>
    <row r="750" spans="1:11" hidden="1" x14ac:dyDescent="0.3">
      <c r="A750" t="s">
        <v>3465</v>
      </c>
      <c r="B750" t="str">
        <f>VLOOKUP(Table_for_new_list_price[[#This Row],[ItemCode]],[1]sheet1!$1:$1048576,4,FALSE)</f>
        <v>TH. BAL. VLV. ExE TP-120°F 1</v>
      </c>
      <c r="C750" t="str">
        <f>VLOOKUP(Table_for_new_list_price[[#This Row],[ItemCode]],[1]sheet1!$1:$1048576,5,FALSE)</f>
        <v>670779730325</v>
      </c>
      <c r="D750" t="str">
        <f>VLOOKUP(Table_for_new_list_price[[#This Row],[ItemCode]],[1]sheet1!$1:$1048576,6,FALSE)</f>
        <v>ABTB</v>
      </c>
      <c r="E750" s="54" t="str">
        <f>VLOOKUP(Table_for_new_list_price[[#This Row],[ItemCode]],[1]sheet1!$1:$1048576,7,FALSE)</f>
        <v>BRASS AB DZR</v>
      </c>
      <c r="F750" s="54">
        <f>VLOOKUP(Table_for_new_list_price[[#This Row],[ItemCode]],[1]sheet1!$1:$1048576,13,FALSE)</f>
        <v>0</v>
      </c>
      <c r="G750" s="55" t="str">
        <f>VLOOKUP(Table_for_new_list_price[[#This Row],[ItemCode]],[1]sheet1!$1:$1048576,12,FALSE)</f>
        <v>28</v>
      </c>
      <c r="H750" s="101">
        <f>VLOOKUP(Table_for_new_list_price[[#This Row],[ItemCode]],[1]sheet1!$1:$1048576,8,FALSE)</f>
        <v>786.7</v>
      </c>
      <c r="I750" s="51">
        <f>VLOOKUP(Table_for_new_list_price[[#This Row],[Product Line]],'EDA SHEET'!$C$10:$D$57,2,FALSE)</f>
        <v>0.34699999999999998</v>
      </c>
      <c r="J750" s="53">
        <f t="shared" si="12"/>
        <v>272.98489999999998</v>
      </c>
      <c r="K750" s="1" t="str">
        <f>VLOOKUP(Table_for_new_list_price[[#This Row],[ItemCode]],[1]sheet1!$1:$1048576,11,FALSE)</f>
        <v>Italy</v>
      </c>
    </row>
    <row r="751" spans="1:11" hidden="1" x14ac:dyDescent="0.3">
      <c r="A751" t="s">
        <v>3466</v>
      </c>
      <c r="B751" t="str">
        <f>VLOOKUP(Table_for_new_list_price[[#This Row],[ItemCode]],[1]sheet1!$1:$1048576,4,FALSE)</f>
        <v>TH. BAL. VLV. ExE TP-120°F 1/2</v>
      </c>
      <c r="C751" t="str">
        <f>VLOOKUP(Table_for_new_list_price[[#This Row],[ItemCode]],[1]sheet1!$1:$1048576,5,FALSE)</f>
        <v>670779730226</v>
      </c>
      <c r="D751" t="str">
        <f>VLOOKUP(Table_for_new_list_price[[#This Row],[ItemCode]],[1]sheet1!$1:$1048576,6,FALSE)</f>
        <v>ABTB</v>
      </c>
      <c r="E751" s="54" t="str">
        <f>VLOOKUP(Table_for_new_list_price[[#This Row],[ItemCode]],[1]sheet1!$1:$1048576,7,FALSE)</f>
        <v>BRASS AB DZR</v>
      </c>
      <c r="F751" s="54" t="str">
        <f>VLOOKUP(Table_for_new_list_price[[#This Row],[ItemCode]],[1]sheet1!$1:$1048576,13,FALSE)</f>
        <v>0.908</v>
      </c>
      <c r="G751" s="55" t="str">
        <f>VLOOKUP(Table_for_new_list_price[[#This Row],[ItemCode]],[1]sheet1!$1:$1048576,12,FALSE)</f>
        <v>36</v>
      </c>
      <c r="H751" s="101">
        <f>VLOOKUP(Table_for_new_list_price[[#This Row],[ItemCode]],[1]sheet1!$1:$1048576,8,FALSE)</f>
        <v>424.56</v>
      </c>
      <c r="I751" s="51">
        <f>VLOOKUP(Table_for_new_list_price[[#This Row],[Product Line]],'EDA SHEET'!$C$10:$D$57,2,FALSE)</f>
        <v>0.34699999999999998</v>
      </c>
      <c r="J751" s="53">
        <f t="shared" si="12"/>
        <v>147.32231999999999</v>
      </c>
      <c r="K751" s="1" t="str">
        <f>VLOOKUP(Table_for_new_list_price[[#This Row],[ItemCode]],[1]sheet1!$1:$1048576,11,FALSE)</f>
        <v>Italy</v>
      </c>
    </row>
    <row r="752" spans="1:11" hidden="1" x14ac:dyDescent="0.3">
      <c r="A752" t="s">
        <v>3467</v>
      </c>
      <c r="B752" t="str">
        <f>VLOOKUP(Table_for_new_list_price[[#This Row],[ItemCode]],[1]sheet1!$1:$1048576,4,FALSE)</f>
        <v>TH. BAL. VLV. ExE TP-120°F 3/4</v>
      </c>
      <c r="C752" t="str">
        <f>VLOOKUP(Table_for_new_list_price[[#This Row],[ItemCode]],[1]sheet1!$1:$1048576,5,FALSE)</f>
        <v>670779730271</v>
      </c>
      <c r="D752" t="str">
        <f>VLOOKUP(Table_for_new_list_price[[#This Row],[ItemCode]],[1]sheet1!$1:$1048576,6,FALSE)</f>
        <v>ABTB</v>
      </c>
      <c r="E752" s="54" t="str">
        <f>VLOOKUP(Table_for_new_list_price[[#This Row],[ItemCode]],[1]sheet1!$1:$1048576,7,FALSE)</f>
        <v>BRASS AB DZR</v>
      </c>
      <c r="F752" s="54">
        <f>VLOOKUP(Table_for_new_list_price[[#This Row],[ItemCode]],[1]sheet1!$1:$1048576,13,FALSE)</f>
        <v>0</v>
      </c>
      <c r="G752" s="55" t="str">
        <f>VLOOKUP(Table_for_new_list_price[[#This Row],[ItemCode]],[1]sheet1!$1:$1048576,12,FALSE)</f>
        <v>32</v>
      </c>
      <c r="H752" s="101">
        <f>VLOOKUP(Table_for_new_list_price[[#This Row],[ItemCode]],[1]sheet1!$1:$1048576,8,FALSE)</f>
        <v>456.22</v>
      </c>
      <c r="I752" s="51">
        <f>VLOOKUP(Table_for_new_list_price[[#This Row],[Product Line]],'EDA SHEET'!$C$10:$D$57,2,FALSE)</f>
        <v>0.34699999999999998</v>
      </c>
      <c r="J752" s="53">
        <f t="shared" si="12"/>
        <v>158.30833999999999</v>
      </c>
      <c r="K752" s="1" t="str">
        <f>VLOOKUP(Table_for_new_list_price[[#This Row],[ItemCode]],[1]sheet1!$1:$1048576,11,FALSE)</f>
        <v>Italy</v>
      </c>
    </row>
    <row r="753" spans="1:11" hidden="1" x14ac:dyDescent="0.3">
      <c r="A753" t="s">
        <v>3468</v>
      </c>
      <c r="B753" t="str">
        <f>VLOOKUP(Table_for_new_list_price[[#This Row],[ItemCode]],[1]sheet1!$1:$1048576,4,FALSE)</f>
        <v>TH. BAL. VLV. ExE TP-130°F 1</v>
      </c>
      <c r="C753" t="str">
        <f>VLOOKUP(Table_for_new_list_price[[#This Row],[ItemCode]],[1]sheet1!$1:$1048576,5,FALSE)</f>
        <v>670779730332</v>
      </c>
      <c r="D753" t="str">
        <f>VLOOKUP(Table_for_new_list_price[[#This Row],[ItemCode]],[1]sheet1!$1:$1048576,6,FALSE)</f>
        <v>ABTB</v>
      </c>
      <c r="E753" s="54" t="str">
        <f>VLOOKUP(Table_for_new_list_price[[#This Row],[ItemCode]],[1]sheet1!$1:$1048576,7,FALSE)</f>
        <v>BRASS AB DZR</v>
      </c>
      <c r="F753" s="54">
        <f>VLOOKUP(Table_for_new_list_price[[#This Row],[ItemCode]],[1]sheet1!$1:$1048576,13,FALSE)</f>
        <v>0</v>
      </c>
      <c r="G753" s="55" t="str">
        <f>VLOOKUP(Table_for_new_list_price[[#This Row],[ItemCode]],[1]sheet1!$1:$1048576,12,FALSE)</f>
        <v>28</v>
      </c>
      <c r="H753" s="101">
        <f>VLOOKUP(Table_for_new_list_price[[#This Row],[ItemCode]],[1]sheet1!$1:$1048576,8,FALSE)</f>
        <v>786.7</v>
      </c>
      <c r="I753" s="51">
        <f>VLOOKUP(Table_for_new_list_price[[#This Row],[Product Line]],'EDA SHEET'!$C$10:$D$57,2,FALSE)</f>
        <v>0.34699999999999998</v>
      </c>
      <c r="J753" s="53">
        <f t="shared" si="12"/>
        <v>272.98489999999998</v>
      </c>
      <c r="K753" s="1" t="str">
        <f>VLOOKUP(Table_for_new_list_price[[#This Row],[ItemCode]],[1]sheet1!$1:$1048576,11,FALSE)</f>
        <v>Italy</v>
      </c>
    </row>
    <row r="754" spans="1:11" hidden="1" x14ac:dyDescent="0.3">
      <c r="A754" t="s">
        <v>3469</v>
      </c>
      <c r="B754" t="str">
        <f>VLOOKUP(Table_for_new_list_price[[#This Row],[ItemCode]],[1]sheet1!$1:$1048576,4,FALSE)</f>
        <v>TH. BAL. VLV. ExE TP-130°F 1/2</v>
      </c>
      <c r="C754" t="str">
        <f>VLOOKUP(Table_for_new_list_price[[#This Row],[ItemCode]],[1]sheet1!$1:$1048576,5,FALSE)</f>
        <v>670779730233</v>
      </c>
      <c r="D754" t="str">
        <f>VLOOKUP(Table_for_new_list_price[[#This Row],[ItemCode]],[1]sheet1!$1:$1048576,6,FALSE)</f>
        <v>ABTB</v>
      </c>
      <c r="E754" s="54" t="str">
        <f>VLOOKUP(Table_for_new_list_price[[#This Row],[ItemCode]],[1]sheet1!$1:$1048576,7,FALSE)</f>
        <v>BRASS AB DZR</v>
      </c>
      <c r="F754" s="54" t="str">
        <f>VLOOKUP(Table_for_new_list_price[[#This Row],[ItemCode]],[1]sheet1!$1:$1048576,13,FALSE)</f>
        <v>0.908</v>
      </c>
      <c r="G754" s="55" t="str">
        <f>VLOOKUP(Table_for_new_list_price[[#This Row],[ItemCode]],[1]sheet1!$1:$1048576,12,FALSE)</f>
        <v>36</v>
      </c>
      <c r="H754" s="101">
        <f>VLOOKUP(Table_for_new_list_price[[#This Row],[ItemCode]],[1]sheet1!$1:$1048576,8,FALSE)</f>
        <v>424.56</v>
      </c>
      <c r="I754" s="51">
        <f>VLOOKUP(Table_for_new_list_price[[#This Row],[Product Line]],'EDA SHEET'!$C$10:$D$57,2,FALSE)</f>
        <v>0.34699999999999998</v>
      </c>
      <c r="J754" s="53">
        <f t="shared" si="12"/>
        <v>147.32231999999999</v>
      </c>
      <c r="K754" s="1" t="str">
        <f>VLOOKUP(Table_for_new_list_price[[#This Row],[ItemCode]],[1]sheet1!$1:$1048576,11,FALSE)</f>
        <v>Italy</v>
      </c>
    </row>
    <row r="755" spans="1:11" hidden="1" x14ac:dyDescent="0.3">
      <c r="A755" t="s">
        <v>3470</v>
      </c>
      <c r="B755" t="str">
        <f>VLOOKUP(Table_for_new_list_price[[#This Row],[ItemCode]],[1]sheet1!$1:$1048576,4,FALSE)</f>
        <v>TH. BAL. VLV. ExE TP-130°F 3/4</v>
      </c>
      <c r="C755" t="str">
        <f>VLOOKUP(Table_for_new_list_price[[#This Row],[ItemCode]],[1]sheet1!$1:$1048576,5,FALSE)</f>
        <v>670779730288</v>
      </c>
      <c r="D755" t="str">
        <f>VLOOKUP(Table_for_new_list_price[[#This Row],[ItemCode]],[1]sheet1!$1:$1048576,6,FALSE)</f>
        <v>ABTB</v>
      </c>
      <c r="E755" s="54" t="str">
        <f>VLOOKUP(Table_for_new_list_price[[#This Row],[ItemCode]],[1]sheet1!$1:$1048576,7,FALSE)</f>
        <v>BRASS AB DZR</v>
      </c>
      <c r="F755" s="54">
        <f>VLOOKUP(Table_for_new_list_price[[#This Row],[ItemCode]],[1]sheet1!$1:$1048576,13,FALSE)</f>
        <v>0</v>
      </c>
      <c r="G755" s="55" t="str">
        <f>VLOOKUP(Table_for_new_list_price[[#This Row],[ItemCode]],[1]sheet1!$1:$1048576,12,FALSE)</f>
        <v>32</v>
      </c>
      <c r="H755" s="101">
        <f>VLOOKUP(Table_for_new_list_price[[#This Row],[ItemCode]],[1]sheet1!$1:$1048576,8,FALSE)</f>
        <v>456.22</v>
      </c>
      <c r="I755" s="51">
        <f>VLOOKUP(Table_for_new_list_price[[#This Row],[Product Line]],'EDA SHEET'!$C$10:$D$57,2,FALSE)</f>
        <v>0.34699999999999998</v>
      </c>
      <c r="J755" s="53">
        <f t="shared" si="12"/>
        <v>158.30833999999999</v>
      </c>
      <c r="K755" s="1" t="str">
        <f>VLOOKUP(Table_for_new_list_price[[#This Row],[ItemCode]],[1]sheet1!$1:$1048576,11,FALSE)</f>
        <v>Italy</v>
      </c>
    </row>
    <row r="756" spans="1:11" hidden="1" x14ac:dyDescent="0.3">
      <c r="A756" t="s">
        <v>3471</v>
      </c>
      <c r="B756" t="str">
        <f>VLOOKUP(Table_for_new_list_price[[#This Row],[ItemCode]],[1]sheet1!$1:$1048576,4,FALSE)</f>
        <v>TH. BAL. VLV. ExE TP-140°F 1</v>
      </c>
      <c r="C756" t="str">
        <f>VLOOKUP(Table_for_new_list_price[[#This Row],[ItemCode]],[1]sheet1!$1:$1048576,5,FALSE)</f>
        <v>670779730349</v>
      </c>
      <c r="D756" t="str">
        <f>VLOOKUP(Table_for_new_list_price[[#This Row],[ItemCode]],[1]sheet1!$1:$1048576,6,FALSE)</f>
        <v>ABTB</v>
      </c>
      <c r="E756" s="54" t="str">
        <f>VLOOKUP(Table_for_new_list_price[[#This Row],[ItemCode]],[1]sheet1!$1:$1048576,7,FALSE)</f>
        <v>BRASS AB DZR</v>
      </c>
      <c r="F756" s="54">
        <f>VLOOKUP(Table_for_new_list_price[[#This Row],[ItemCode]],[1]sheet1!$1:$1048576,13,FALSE)</f>
        <v>0</v>
      </c>
      <c r="G756" s="55" t="str">
        <f>VLOOKUP(Table_for_new_list_price[[#This Row],[ItemCode]],[1]sheet1!$1:$1048576,12,FALSE)</f>
        <v>28</v>
      </c>
      <c r="H756" s="101">
        <f>VLOOKUP(Table_for_new_list_price[[#This Row],[ItemCode]],[1]sheet1!$1:$1048576,8,FALSE)</f>
        <v>786.7</v>
      </c>
      <c r="I756" s="51">
        <f>VLOOKUP(Table_for_new_list_price[[#This Row],[Product Line]],'EDA SHEET'!$C$10:$D$57,2,FALSE)</f>
        <v>0.34699999999999998</v>
      </c>
      <c r="J756" s="53">
        <f t="shared" si="12"/>
        <v>272.98489999999998</v>
      </c>
      <c r="K756" s="1" t="str">
        <f>VLOOKUP(Table_for_new_list_price[[#This Row],[ItemCode]],[1]sheet1!$1:$1048576,11,FALSE)</f>
        <v>Italy</v>
      </c>
    </row>
    <row r="757" spans="1:11" hidden="1" x14ac:dyDescent="0.3">
      <c r="A757" t="s">
        <v>3472</v>
      </c>
      <c r="B757" t="str">
        <f>VLOOKUP(Table_for_new_list_price[[#This Row],[ItemCode]],[1]sheet1!$1:$1048576,4,FALSE)</f>
        <v>TH. BAL. VLV. ExE TP-140°F 1/2</v>
      </c>
      <c r="C757" t="str">
        <f>VLOOKUP(Table_for_new_list_price[[#This Row],[ItemCode]],[1]sheet1!$1:$1048576,5,FALSE)</f>
        <v>670779730240</v>
      </c>
      <c r="D757" t="str">
        <f>VLOOKUP(Table_for_new_list_price[[#This Row],[ItemCode]],[1]sheet1!$1:$1048576,6,FALSE)</f>
        <v>ABTB</v>
      </c>
      <c r="E757" s="54" t="str">
        <f>VLOOKUP(Table_for_new_list_price[[#This Row],[ItemCode]],[1]sheet1!$1:$1048576,7,FALSE)</f>
        <v>BRASS AB DZR</v>
      </c>
      <c r="F757" s="54" t="str">
        <f>VLOOKUP(Table_for_new_list_price[[#This Row],[ItemCode]],[1]sheet1!$1:$1048576,13,FALSE)</f>
        <v>0.908</v>
      </c>
      <c r="G757" s="55" t="str">
        <f>VLOOKUP(Table_for_new_list_price[[#This Row],[ItemCode]],[1]sheet1!$1:$1048576,12,FALSE)</f>
        <v>36</v>
      </c>
      <c r="H757" s="101">
        <f>VLOOKUP(Table_for_new_list_price[[#This Row],[ItemCode]],[1]sheet1!$1:$1048576,8,FALSE)</f>
        <v>424.56</v>
      </c>
      <c r="I757" s="51">
        <f>VLOOKUP(Table_for_new_list_price[[#This Row],[Product Line]],'EDA SHEET'!$C$10:$D$57,2,FALSE)</f>
        <v>0.34699999999999998</v>
      </c>
      <c r="J757" s="53">
        <f t="shared" si="12"/>
        <v>147.32231999999999</v>
      </c>
      <c r="K757" s="1" t="str">
        <f>VLOOKUP(Table_for_new_list_price[[#This Row],[ItemCode]],[1]sheet1!$1:$1048576,11,FALSE)</f>
        <v>Italy</v>
      </c>
    </row>
    <row r="758" spans="1:11" hidden="1" x14ac:dyDescent="0.3">
      <c r="A758" t="s">
        <v>3473</v>
      </c>
      <c r="B758" t="str">
        <f>VLOOKUP(Table_for_new_list_price[[#This Row],[ItemCode]],[1]sheet1!$1:$1048576,4,FALSE)</f>
        <v>TH. BAL. VLV. ExE TP-140°F 3/4</v>
      </c>
      <c r="C758" t="str">
        <f>VLOOKUP(Table_for_new_list_price[[#This Row],[ItemCode]],[1]sheet1!$1:$1048576,5,FALSE)</f>
        <v>670779730295</v>
      </c>
      <c r="D758" t="str">
        <f>VLOOKUP(Table_for_new_list_price[[#This Row],[ItemCode]],[1]sheet1!$1:$1048576,6,FALSE)</f>
        <v>ABTB</v>
      </c>
      <c r="E758" s="54" t="str">
        <f>VLOOKUP(Table_for_new_list_price[[#This Row],[ItemCode]],[1]sheet1!$1:$1048576,7,FALSE)</f>
        <v>BRASS AB DZR</v>
      </c>
      <c r="F758" s="54">
        <f>VLOOKUP(Table_for_new_list_price[[#This Row],[ItemCode]],[1]sheet1!$1:$1048576,13,FALSE)</f>
        <v>0</v>
      </c>
      <c r="G758" s="55" t="str">
        <f>VLOOKUP(Table_for_new_list_price[[#This Row],[ItemCode]],[1]sheet1!$1:$1048576,12,FALSE)</f>
        <v>32</v>
      </c>
      <c r="H758" s="101">
        <f>VLOOKUP(Table_for_new_list_price[[#This Row],[ItemCode]],[1]sheet1!$1:$1048576,8,FALSE)</f>
        <v>456.22</v>
      </c>
      <c r="I758" s="51">
        <f>VLOOKUP(Table_for_new_list_price[[#This Row],[Product Line]],'EDA SHEET'!$C$10:$D$57,2,FALSE)</f>
        <v>0.34699999999999998</v>
      </c>
      <c r="J758" s="53">
        <f t="shared" si="12"/>
        <v>158.30833999999999</v>
      </c>
      <c r="K758" s="1" t="str">
        <f>VLOOKUP(Table_for_new_list_price[[#This Row],[ItemCode]],[1]sheet1!$1:$1048576,11,FALSE)</f>
        <v>Italy</v>
      </c>
    </row>
    <row r="759" spans="1:11" hidden="1" x14ac:dyDescent="0.3">
      <c r="A759" t="s">
        <v>3474</v>
      </c>
      <c r="B759" t="str">
        <f>VLOOKUP(Table_for_new_list_price[[#This Row],[ItemCode]],[1]sheet1!$1:$1048576,4,FALSE)</f>
        <v>TH. BAL. VLV. ExE TP-150°F 1</v>
      </c>
      <c r="C759" t="str">
        <f>VLOOKUP(Table_for_new_list_price[[#This Row],[ItemCode]],[1]sheet1!$1:$1048576,5,FALSE)</f>
        <v>670779730356</v>
      </c>
      <c r="D759" t="str">
        <f>VLOOKUP(Table_for_new_list_price[[#This Row],[ItemCode]],[1]sheet1!$1:$1048576,6,FALSE)</f>
        <v>ABTB</v>
      </c>
      <c r="E759" s="54" t="str">
        <f>VLOOKUP(Table_for_new_list_price[[#This Row],[ItemCode]],[1]sheet1!$1:$1048576,7,FALSE)</f>
        <v>BRASS AB DZR</v>
      </c>
      <c r="F759" s="54">
        <f>VLOOKUP(Table_for_new_list_price[[#This Row],[ItemCode]],[1]sheet1!$1:$1048576,13,FALSE)</f>
        <v>0</v>
      </c>
      <c r="G759" s="55" t="str">
        <f>VLOOKUP(Table_for_new_list_price[[#This Row],[ItemCode]],[1]sheet1!$1:$1048576,12,FALSE)</f>
        <v>28</v>
      </c>
      <c r="H759" s="101">
        <f>VLOOKUP(Table_for_new_list_price[[#This Row],[ItemCode]],[1]sheet1!$1:$1048576,8,FALSE)</f>
        <v>786.7</v>
      </c>
      <c r="I759" s="51">
        <f>VLOOKUP(Table_for_new_list_price[[#This Row],[Product Line]],'EDA SHEET'!$C$10:$D$57,2,FALSE)</f>
        <v>0.34699999999999998</v>
      </c>
      <c r="J759" s="53">
        <f t="shared" si="12"/>
        <v>272.98489999999998</v>
      </c>
      <c r="K759" s="1" t="str">
        <f>VLOOKUP(Table_for_new_list_price[[#This Row],[ItemCode]],[1]sheet1!$1:$1048576,11,FALSE)</f>
        <v>Italy</v>
      </c>
    </row>
    <row r="760" spans="1:11" hidden="1" x14ac:dyDescent="0.3">
      <c r="A760" t="s">
        <v>3475</v>
      </c>
      <c r="B760" t="str">
        <f>VLOOKUP(Table_for_new_list_price[[#This Row],[ItemCode]],[1]sheet1!$1:$1048576,4,FALSE)</f>
        <v>TH. BAL. VLV. ExE TP-150°F 1/2</v>
      </c>
      <c r="C760" t="str">
        <f>VLOOKUP(Table_for_new_list_price[[#This Row],[ItemCode]],[1]sheet1!$1:$1048576,5,FALSE)</f>
        <v>670779730257</v>
      </c>
      <c r="D760" t="str">
        <f>VLOOKUP(Table_for_new_list_price[[#This Row],[ItemCode]],[1]sheet1!$1:$1048576,6,FALSE)</f>
        <v>ABTB</v>
      </c>
      <c r="E760" s="54" t="str">
        <f>VLOOKUP(Table_for_new_list_price[[#This Row],[ItemCode]],[1]sheet1!$1:$1048576,7,FALSE)</f>
        <v>BRASS AB DZR</v>
      </c>
      <c r="F760" s="54" t="str">
        <f>VLOOKUP(Table_for_new_list_price[[#This Row],[ItemCode]],[1]sheet1!$1:$1048576,13,FALSE)</f>
        <v>0.908</v>
      </c>
      <c r="G760" s="55" t="str">
        <f>VLOOKUP(Table_for_new_list_price[[#This Row],[ItemCode]],[1]sheet1!$1:$1048576,12,FALSE)</f>
        <v>36</v>
      </c>
      <c r="H760" s="101">
        <f>VLOOKUP(Table_for_new_list_price[[#This Row],[ItemCode]],[1]sheet1!$1:$1048576,8,FALSE)</f>
        <v>424.56</v>
      </c>
      <c r="I760" s="51">
        <f>VLOOKUP(Table_for_new_list_price[[#This Row],[Product Line]],'EDA SHEET'!$C$10:$D$57,2,FALSE)</f>
        <v>0.34699999999999998</v>
      </c>
      <c r="J760" s="53">
        <f t="shared" si="12"/>
        <v>147.32231999999999</v>
      </c>
      <c r="K760" s="1" t="str">
        <f>VLOOKUP(Table_for_new_list_price[[#This Row],[ItemCode]],[1]sheet1!$1:$1048576,11,FALSE)</f>
        <v>Italy</v>
      </c>
    </row>
    <row r="761" spans="1:11" hidden="1" x14ac:dyDescent="0.3">
      <c r="A761" t="s">
        <v>3476</v>
      </c>
      <c r="B761" t="str">
        <f>VLOOKUP(Table_for_new_list_price[[#This Row],[ItemCode]],[1]sheet1!$1:$1048576,4,FALSE)</f>
        <v>TH. BAL. VLV. ExE TP-150°F 3/4</v>
      </c>
      <c r="C761" t="str">
        <f>VLOOKUP(Table_for_new_list_price[[#This Row],[ItemCode]],[1]sheet1!$1:$1048576,5,FALSE)</f>
        <v>670779730301</v>
      </c>
      <c r="D761" t="str">
        <f>VLOOKUP(Table_for_new_list_price[[#This Row],[ItemCode]],[1]sheet1!$1:$1048576,6,FALSE)</f>
        <v>ABTB</v>
      </c>
      <c r="E761" s="54" t="str">
        <f>VLOOKUP(Table_for_new_list_price[[#This Row],[ItemCode]],[1]sheet1!$1:$1048576,7,FALSE)</f>
        <v>BRASS AB DZR</v>
      </c>
      <c r="F761" s="54">
        <f>VLOOKUP(Table_for_new_list_price[[#This Row],[ItemCode]],[1]sheet1!$1:$1048576,13,FALSE)</f>
        <v>0</v>
      </c>
      <c r="G761" s="55" t="str">
        <f>VLOOKUP(Table_for_new_list_price[[#This Row],[ItemCode]],[1]sheet1!$1:$1048576,12,FALSE)</f>
        <v>32</v>
      </c>
      <c r="H761" s="101">
        <f>VLOOKUP(Table_for_new_list_price[[#This Row],[ItemCode]],[1]sheet1!$1:$1048576,8,FALSE)</f>
        <v>456.22</v>
      </c>
      <c r="I761" s="51">
        <f>VLOOKUP(Table_for_new_list_price[[#This Row],[Product Line]],'EDA SHEET'!$C$10:$D$57,2,FALSE)</f>
        <v>0.34699999999999998</v>
      </c>
      <c r="J761" s="53">
        <f t="shared" si="12"/>
        <v>158.30833999999999</v>
      </c>
      <c r="K761" s="1" t="str">
        <f>VLOOKUP(Table_for_new_list_price[[#This Row],[ItemCode]],[1]sheet1!$1:$1048576,11,FALSE)</f>
        <v>Italy</v>
      </c>
    </row>
    <row r="762" spans="1:11" hidden="1" x14ac:dyDescent="0.3">
      <c r="A762" t="s">
        <v>4105</v>
      </c>
      <c r="B762" t="str">
        <f>VLOOKUP(Table_for_new_list_price[[#This Row],[ItemCode]],[1]sheet1!$1:$1048576,4,FALSE)</f>
        <v>TH. BAL. VLV. FxF TP-100°F 1</v>
      </c>
      <c r="C762" t="str">
        <f>VLOOKUP(Table_for_new_list_price[[#This Row],[ItemCode]],[1]sheet1!$1:$1048576,5,FALSE)</f>
        <v>670779734590</v>
      </c>
      <c r="D762" t="str">
        <f>VLOOKUP(Table_for_new_list_price[[#This Row],[ItemCode]],[1]sheet1!$1:$1048576,6,FALSE)</f>
        <v>ABTB</v>
      </c>
      <c r="E762" s="54" t="str">
        <f>VLOOKUP(Table_for_new_list_price[[#This Row],[ItemCode]],[1]sheet1!$1:$1048576,7,FALSE)</f>
        <v>BRASS AB DZR</v>
      </c>
      <c r="F762" s="54">
        <f>VLOOKUP(Table_for_new_list_price[[#This Row],[ItemCode]],[1]sheet1!$1:$1048576,13,FALSE)</f>
        <v>0</v>
      </c>
      <c r="G762" s="55" t="str">
        <f>VLOOKUP(Table_for_new_list_price[[#This Row],[ItemCode]],[1]sheet1!$1:$1048576,12,FALSE)</f>
        <v>28</v>
      </c>
      <c r="H762" s="101">
        <f>VLOOKUP(Table_for_new_list_price[[#This Row],[ItemCode]],[1]sheet1!$1:$1048576,8,FALSE)</f>
        <v>786.7</v>
      </c>
      <c r="I762" s="51">
        <f>VLOOKUP(Table_for_new_list_price[[#This Row],[Product Line]],'EDA SHEET'!$C$10:$D$57,2,FALSE)</f>
        <v>0.34699999999999998</v>
      </c>
      <c r="J762" s="53">
        <f t="shared" si="12"/>
        <v>272.98489999999998</v>
      </c>
      <c r="K762" s="1" t="str">
        <f>VLOOKUP(Table_for_new_list_price[[#This Row],[ItemCode]],[1]sheet1!$1:$1048576,11,FALSE)</f>
        <v>Italy</v>
      </c>
    </row>
    <row r="763" spans="1:11" hidden="1" x14ac:dyDescent="0.3">
      <c r="A763" t="s">
        <v>4106</v>
      </c>
      <c r="B763" t="str">
        <f>VLOOKUP(Table_for_new_list_price[[#This Row],[ItemCode]],[1]sheet1!$1:$1048576,4,FALSE)</f>
        <v>TH. BAL. VLV. FxF TP-100°F 1/2</v>
      </c>
      <c r="C763" t="str">
        <f>VLOOKUP(Table_for_new_list_price[[#This Row],[ItemCode]],[1]sheet1!$1:$1048576,5,FALSE)</f>
        <v>670779734491</v>
      </c>
      <c r="D763" t="str">
        <f>VLOOKUP(Table_for_new_list_price[[#This Row],[ItemCode]],[1]sheet1!$1:$1048576,6,FALSE)</f>
        <v>ABTB</v>
      </c>
      <c r="E763" s="54" t="str">
        <f>VLOOKUP(Table_for_new_list_price[[#This Row],[ItemCode]],[1]sheet1!$1:$1048576,7,FALSE)</f>
        <v>BRASS AB DZR</v>
      </c>
      <c r="F763" s="54" t="str">
        <f>VLOOKUP(Table_for_new_list_price[[#This Row],[ItemCode]],[1]sheet1!$1:$1048576,13,FALSE)</f>
        <v>0.903</v>
      </c>
      <c r="G763" s="55" t="str">
        <f>VLOOKUP(Table_for_new_list_price[[#This Row],[ItemCode]],[1]sheet1!$1:$1048576,12,FALSE)</f>
        <v>36</v>
      </c>
      <c r="H763" s="101">
        <f>VLOOKUP(Table_for_new_list_price[[#This Row],[ItemCode]],[1]sheet1!$1:$1048576,8,FALSE)</f>
        <v>424.56</v>
      </c>
      <c r="I763" s="51">
        <f>VLOOKUP(Table_for_new_list_price[[#This Row],[Product Line]],'EDA SHEET'!$C$10:$D$57,2,FALSE)</f>
        <v>0.34699999999999998</v>
      </c>
      <c r="J763" s="53">
        <f t="shared" si="12"/>
        <v>147.32231999999999</v>
      </c>
      <c r="K763" s="1" t="str">
        <f>VLOOKUP(Table_for_new_list_price[[#This Row],[ItemCode]],[1]sheet1!$1:$1048576,11,FALSE)</f>
        <v>Italy</v>
      </c>
    </row>
    <row r="764" spans="1:11" hidden="1" x14ac:dyDescent="0.3">
      <c r="A764" t="s">
        <v>4107</v>
      </c>
      <c r="B764" t="str">
        <f>VLOOKUP(Table_for_new_list_price[[#This Row],[ItemCode]],[1]sheet1!$1:$1048576,4,FALSE)</f>
        <v>TH. BAL. VLV. FxF TP-100°F 3/4</v>
      </c>
      <c r="C764" t="str">
        <f>VLOOKUP(Table_for_new_list_price[[#This Row],[ItemCode]],[1]sheet1!$1:$1048576,5,FALSE)</f>
        <v>670779734545</v>
      </c>
      <c r="D764" t="str">
        <f>VLOOKUP(Table_for_new_list_price[[#This Row],[ItemCode]],[1]sheet1!$1:$1048576,6,FALSE)</f>
        <v>ABTB</v>
      </c>
      <c r="E764" s="54" t="str">
        <f>VLOOKUP(Table_for_new_list_price[[#This Row],[ItemCode]],[1]sheet1!$1:$1048576,7,FALSE)</f>
        <v>BRASS AB DZR</v>
      </c>
      <c r="F764" s="54">
        <f>VLOOKUP(Table_for_new_list_price[[#This Row],[ItemCode]],[1]sheet1!$1:$1048576,13,FALSE)</f>
        <v>0</v>
      </c>
      <c r="G764" s="55" t="str">
        <f>VLOOKUP(Table_for_new_list_price[[#This Row],[ItemCode]],[1]sheet1!$1:$1048576,12,FALSE)</f>
        <v>32</v>
      </c>
      <c r="H764" s="101">
        <f>VLOOKUP(Table_for_new_list_price[[#This Row],[ItemCode]],[1]sheet1!$1:$1048576,8,FALSE)</f>
        <v>456.22</v>
      </c>
      <c r="I764" s="51">
        <f>VLOOKUP(Table_for_new_list_price[[#This Row],[Product Line]],'EDA SHEET'!$C$10:$D$57,2,FALSE)</f>
        <v>0.34699999999999998</v>
      </c>
      <c r="J764" s="53">
        <f t="shared" si="12"/>
        <v>158.30833999999999</v>
      </c>
      <c r="K764" s="1" t="str">
        <f>VLOOKUP(Table_for_new_list_price[[#This Row],[ItemCode]],[1]sheet1!$1:$1048576,11,FALSE)</f>
        <v>Italy</v>
      </c>
    </row>
    <row r="765" spans="1:11" hidden="1" x14ac:dyDescent="0.3">
      <c r="A765" t="s">
        <v>4108</v>
      </c>
      <c r="B765" t="str">
        <f>VLOOKUP(Table_for_new_list_price[[#This Row],[ItemCode]],[1]sheet1!$1:$1048576,4,FALSE)</f>
        <v>TH. BAL. VLV. FxF TP-105°F 1</v>
      </c>
      <c r="C765" t="str">
        <f>VLOOKUP(Table_for_new_list_price[[#This Row],[ItemCode]],[1]sheet1!$1:$1048576,5,FALSE)</f>
        <v>670779734606</v>
      </c>
      <c r="D765" t="str">
        <f>VLOOKUP(Table_for_new_list_price[[#This Row],[ItemCode]],[1]sheet1!$1:$1048576,6,FALSE)</f>
        <v>ABTB</v>
      </c>
      <c r="E765" s="54" t="str">
        <f>VLOOKUP(Table_for_new_list_price[[#This Row],[ItemCode]],[1]sheet1!$1:$1048576,7,FALSE)</f>
        <v>BRASS AB DZR</v>
      </c>
      <c r="F765" s="54">
        <f>VLOOKUP(Table_for_new_list_price[[#This Row],[ItemCode]],[1]sheet1!$1:$1048576,13,FALSE)</f>
        <v>0</v>
      </c>
      <c r="G765" s="55" t="str">
        <f>VLOOKUP(Table_for_new_list_price[[#This Row],[ItemCode]],[1]sheet1!$1:$1048576,12,FALSE)</f>
        <v>28</v>
      </c>
      <c r="H765" s="101">
        <f>VLOOKUP(Table_for_new_list_price[[#This Row],[ItemCode]],[1]sheet1!$1:$1048576,8,FALSE)</f>
        <v>786.7</v>
      </c>
      <c r="I765" s="51">
        <f>VLOOKUP(Table_for_new_list_price[[#This Row],[Product Line]],'EDA SHEET'!$C$10:$D$57,2,FALSE)</f>
        <v>0.34699999999999998</v>
      </c>
      <c r="J765" s="53">
        <f t="shared" si="12"/>
        <v>272.98489999999998</v>
      </c>
      <c r="K765" s="1" t="str">
        <f>VLOOKUP(Table_for_new_list_price[[#This Row],[ItemCode]],[1]sheet1!$1:$1048576,11,FALSE)</f>
        <v>Italy</v>
      </c>
    </row>
    <row r="766" spans="1:11" hidden="1" x14ac:dyDescent="0.3">
      <c r="A766" t="s">
        <v>4109</v>
      </c>
      <c r="B766" t="str">
        <f>VLOOKUP(Table_for_new_list_price[[#This Row],[ItemCode]],[1]sheet1!$1:$1048576,4,FALSE)</f>
        <v>TH. BAL. VLV. FxF TP-105°F 1/2</v>
      </c>
      <c r="C766" t="str">
        <f>VLOOKUP(Table_for_new_list_price[[#This Row],[ItemCode]],[1]sheet1!$1:$1048576,5,FALSE)</f>
        <v>670779734507</v>
      </c>
      <c r="D766" t="str">
        <f>VLOOKUP(Table_for_new_list_price[[#This Row],[ItemCode]],[1]sheet1!$1:$1048576,6,FALSE)</f>
        <v>ABTB</v>
      </c>
      <c r="E766" s="54" t="str">
        <f>VLOOKUP(Table_for_new_list_price[[#This Row],[ItemCode]],[1]sheet1!$1:$1048576,7,FALSE)</f>
        <v>BRASS AB DZR</v>
      </c>
      <c r="F766" s="54" t="str">
        <f>VLOOKUP(Table_for_new_list_price[[#This Row],[ItemCode]],[1]sheet1!$1:$1048576,13,FALSE)</f>
        <v>0.903</v>
      </c>
      <c r="G766" s="55" t="str">
        <f>VLOOKUP(Table_for_new_list_price[[#This Row],[ItemCode]],[1]sheet1!$1:$1048576,12,FALSE)</f>
        <v>36</v>
      </c>
      <c r="H766" s="101">
        <f>VLOOKUP(Table_for_new_list_price[[#This Row],[ItemCode]],[1]sheet1!$1:$1048576,8,FALSE)</f>
        <v>424.56</v>
      </c>
      <c r="I766" s="51">
        <f>VLOOKUP(Table_for_new_list_price[[#This Row],[Product Line]],'EDA SHEET'!$C$10:$D$57,2,FALSE)</f>
        <v>0.34699999999999998</v>
      </c>
      <c r="J766" s="53">
        <f t="shared" si="12"/>
        <v>147.32231999999999</v>
      </c>
      <c r="K766" s="1" t="str">
        <f>VLOOKUP(Table_for_new_list_price[[#This Row],[ItemCode]],[1]sheet1!$1:$1048576,11,FALSE)</f>
        <v>Italy</v>
      </c>
    </row>
    <row r="767" spans="1:11" hidden="1" x14ac:dyDescent="0.3">
      <c r="A767" t="s">
        <v>4110</v>
      </c>
      <c r="B767" t="str">
        <f>VLOOKUP(Table_for_new_list_price[[#This Row],[ItemCode]],[1]sheet1!$1:$1048576,4,FALSE)</f>
        <v>TH. BAL. VLV. FxF TP-105°F 3/4</v>
      </c>
      <c r="C767" t="str">
        <f>VLOOKUP(Table_for_new_list_price[[#This Row],[ItemCode]],[1]sheet1!$1:$1048576,5,FALSE)</f>
        <v>670779734552</v>
      </c>
      <c r="D767" t="str">
        <f>VLOOKUP(Table_for_new_list_price[[#This Row],[ItemCode]],[1]sheet1!$1:$1048576,6,FALSE)</f>
        <v>ABTB</v>
      </c>
      <c r="E767" s="54" t="str">
        <f>VLOOKUP(Table_for_new_list_price[[#This Row],[ItemCode]],[1]sheet1!$1:$1048576,7,FALSE)</f>
        <v>BRASS AB DZR</v>
      </c>
      <c r="F767" s="54">
        <f>VLOOKUP(Table_for_new_list_price[[#This Row],[ItemCode]],[1]sheet1!$1:$1048576,13,FALSE)</f>
        <v>0</v>
      </c>
      <c r="G767" s="55" t="str">
        <f>VLOOKUP(Table_for_new_list_price[[#This Row],[ItemCode]],[1]sheet1!$1:$1048576,12,FALSE)</f>
        <v>32</v>
      </c>
      <c r="H767" s="101">
        <f>VLOOKUP(Table_for_new_list_price[[#This Row],[ItemCode]],[1]sheet1!$1:$1048576,8,FALSE)</f>
        <v>456.22</v>
      </c>
      <c r="I767" s="51">
        <f>VLOOKUP(Table_for_new_list_price[[#This Row],[Product Line]],'EDA SHEET'!$C$10:$D$57,2,FALSE)</f>
        <v>0.34699999999999998</v>
      </c>
      <c r="J767" s="53">
        <f t="shared" si="12"/>
        <v>158.30833999999999</v>
      </c>
      <c r="K767" s="1" t="str">
        <f>VLOOKUP(Table_for_new_list_price[[#This Row],[ItemCode]],[1]sheet1!$1:$1048576,11,FALSE)</f>
        <v>Italy</v>
      </c>
    </row>
    <row r="768" spans="1:11" hidden="1" x14ac:dyDescent="0.3">
      <c r="A768" t="s">
        <v>4111</v>
      </c>
      <c r="B768" t="str">
        <f>VLOOKUP(Table_for_new_list_price[[#This Row],[ItemCode]],[1]sheet1!$1:$1048576,4,FALSE)</f>
        <v>TH. BAL. VLV. FxF TP-110°F 1</v>
      </c>
      <c r="C768" t="str">
        <f>VLOOKUP(Table_for_new_list_price[[#This Row],[ItemCode]],[1]sheet1!$1:$1048576,5,FALSE)</f>
        <v>670779734613</v>
      </c>
      <c r="D768" t="str">
        <f>VLOOKUP(Table_for_new_list_price[[#This Row],[ItemCode]],[1]sheet1!$1:$1048576,6,FALSE)</f>
        <v>ABTB</v>
      </c>
      <c r="E768" s="54" t="str">
        <f>VLOOKUP(Table_for_new_list_price[[#This Row],[ItemCode]],[1]sheet1!$1:$1048576,7,FALSE)</f>
        <v>BRASS AB DZR</v>
      </c>
      <c r="F768" s="54">
        <f>VLOOKUP(Table_for_new_list_price[[#This Row],[ItemCode]],[1]sheet1!$1:$1048576,13,FALSE)</f>
        <v>0</v>
      </c>
      <c r="G768" s="55" t="str">
        <f>VLOOKUP(Table_for_new_list_price[[#This Row],[ItemCode]],[1]sheet1!$1:$1048576,12,FALSE)</f>
        <v>28</v>
      </c>
      <c r="H768" s="101">
        <f>VLOOKUP(Table_for_new_list_price[[#This Row],[ItemCode]],[1]sheet1!$1:$1048576,8,FALSE)</f>
        <v>786.7</v>
      </c>
      <c r="I768" s="51">
        <f>VLOOKUP(Table_for_new_list_price[[#This Row],[Product Line]],'EDA SHEET'!$C$10:$D$57,2,FALSE)</f>
        <v>0.34699999999999998</v>
      </c>
      <c r="J768" s="53">
        <f t="shared" si="12"/>
        <v>272.98489999999998</v>
      </c>
      <c r="K768" s="1" t="str">
        <f>VLOOKUP(Table_for_new_list_price[[#This Row],[ItemCode]],[1]sheet1!$1:$1048576,11,FALSE)</f>
        <v>Italy</v>
      </c>
    </row>
    <row r="769" spans="1:11" hidden="1" x14ac:dyDescent="0.3">
      <c r="A769" t="s">
        <v>4112</v>
      </c>
      <c r="B769" t="str">
        <f>VLOOKUP(Table_for_new_list_price[[#This Row],[ItemCode]],[1]sheet1!$1:$1048576,4,FALSE)</f>
        <v>TH. BAL. VLV. FxF TP-110°F 1/2</v>
      </c>
      <c r="C769" t="str">
        <f>VLOOKUP(Table_for_new_list_price[[#This Row],[ItemCode]],[1]sheet1!$1:$1048576,5,FALSE)</f>
        <v>670779734514</v>
      </c>
      <c r="D769" t="str">
        <f>VLOOKUP(Table_for_new_list_price[[#This Row],[ItemCode]],[1]sheet1!$1:$1048576,6,FALSE)</f>
        <v>ABTB</v>
      </c>
      <c r="E769" s="54" t="str">
        <f>VLOOKUP(Table_for_new_list_price[[#This Row],[ItemCode]],[1]sheet1!$1:$1048576,7,FALSE)</f>
        <v>BRASS AB DZR</v>
      </c>
      <c r="F769" s="54" t="str">
        <f>VLOOKUP(Table_for_new_list_price[[#This Row],[ItemCode]],[1]sheet1!$1:$1048576,13,FALSE)</f>
        <v>0.903</v>
      </c>
      <c r="G769" s="55" t="str">
        <f>VLOOKUP(Table_for_new_list_price[[#This Row],[ItemCode]],[1]sheet1!$1:$1048576,12,FALSE)</f>
        <v>36</v>
      </c>
      <c r="H769" s="101">
        <f>VLOOKUP(Table_for_new_list_price[[#This Row],[ItemCode]],[1]sheet1!$1:$1048576,8,FALSE)</f>
        <v>424.56</v>
      </c>
      <c r="I769" s="51">
        <f>VLOOKUP(Table_for_new_list_price[[#This Row],[Product Line]],'EDA SHEET'!$C$10:$D$57,2,FALSE)</f>
        <v>0.34699999999999998</v>
      </c>
      <c r="J769" s="53">
        <f t="shared" si="12"/>
        <v>147.32231999999999</v>
      </c>
      <c r="K769" s="1" t="str">
        <f>VLOOKUP(Table_for_new_list_price[[#This Row],[ItemCode]],[1]sheet1!$1:$1048576,11,FALSE)</f>
        <v>Italy</v>
      </c>
    </row>
    <row r="770" spans="1:11" hidden="1" x14ac:dyDescent="0.3">
      <c r="A770" t="s">
        <v>4113</v>
      </c>
      <c r="B770" t="str">
        <f>VLOOKUP(Table_for_new_list_price[[#This Row],[ItemCode]],[1]sheet1!$1:$1048576,4,FALSE)</f>
        <v>TH. BAL. VLV. FxF TP-110°F 3/4</v>
      </c>
      <c r="C770" t="str">
        <f>VLOOKUP(Table_for_new_list_price[[#This Row],[ItemCode]],[1]sheet1!$1:$1048576,5,FALSE)</f>
        <v>670779734569</v>
      </c>
      <c r="D770" t="str">
        <f>VLOOKUP(Table_for_new_list_price[[#This Row],[ItemCode]],[1]sheet1!$1:$1048576,6,FALSE)</f>
        <v>ABTB</v>
      </c>
      <c r="E770" s="54" t="str">
        <f>VLOOKUP(Table_for_new_list_price[[#This Row],[ItemCode]],[1]sheet1!$1:$1048576,7,FALSE)</f>
        <v>BRASS AB DZR</v>
      </c>
      <c r="F770" s="54">
        <f>VLOOKUP(Table_for_new_list_price[[#This Row],[ItemCode]],[1]sheet1!$1:$1048576,13,FALSE)</f>
        <v>0</v>
      </c>
      <c r="G770" s="55" t="str">
        <f>VLOOKUP(Table_for_new_list_price[[#This Row],[ItemCode]],[1]sheet1!$1:$1048576,12,FALSE)</f>
        <v>32</v>
      </c>
      <c r="H770" s="101">
        <f>VLOOKUP(Table_for_new_list_price[[#This Row],[ItemCode]],[1]sheet1!$1:$1048576,8,FALSE)</f>
        <v>456.22</v>
      </c>
      <c r="I770" s="51">
        <f>VLOOKUP(Table_for_new_list_price[[#This Row],[Product Line]],'EDA SHEET'!$C$10:$D$57,2,FALSE)</f>
        <v>0.34699999999999998</v>
      </c>
      <c r="J770" s="53">
        <f t="shared" si="12"/>
        <v>158.30833999999999</v>
      </c>
      <c r="K770" s="1" t="str">
        <f>VLOOKUP(Table_for_new_list_price[[#This Row],[ItemCode]],[1]sheet1!$1:$1048576,11,FALSE)</f>
        <v>Italy</v>
      </c>
    </row>
    <row r="771" spans="1:11" hidden="1" x14ac:dyDescent="0.3">
      <c r="A771" t="s">
        <v>3477</v>
      </c>
      <c r="B771" t="str">
        <f>VLOOKUP(Table_for_new_list_price[[#This Row],[ItemCode]],[1]sheet1!$1:$1048576,4,FALSE)</f>
        <v>TH. BAL. VLV. FxF TP-115°F 1</v>
      </c>
      <c r="C771" t="str">
        <f>VLOOKUP(Table_for_new_list_price[[#This Row],[ItemCode]],[1]sheet1!$1:$1048576,5,FALSE)</f>
        <v>670779729138</v>
      </c>
      <c r="D771" t="str">
        <f>VLOOKUP(Table_for_new_list_price[[#This Row],[ItemCode]],[1]sheet1!$1:$1048576,6,FALSE)</f>
        <v>ABTB</v>
      </c>
      <c r="E771" s="54" t="str">
        <f>VLOOKUP(Table_for_new_list_price[[#This Row],[ItemCode]],[1]sheet1!$1:$1048576,7,FALSE)</f>
        <v>BRASS AB DZR</v>
      </c>
      <c r="F771" s="54">
        <f>VLOOKUP(Table_for_new_list_price[[#This Row],[ItemCode]],[1]sheet1!$1:$1048576,13,FALSE)</f>
        <v>0</v>
      </c>
      <c r="G771" s="55" t="str">
        <f>VLOOKUP(Table_for_new_list_price[[#This Row],[ItemCode]],[1]sheet1!$1:$1048576,12,FALSE)</f>
        <v>28</v>
      </c>
      <c r="H771" s="101">
        <f>VLOOKUP(Table_for_new_list_price[[#This Row],[ItemCode]],[1]sheet1!$1:$1048576,8,FALSE)</f>
        <v>786.7</v>
      </c>
      <c r="I771" s="51">
        <f>VLOOKUP(Table_for_new_list_price[[#This Row],[Product Line]],'EDA SHEET'!$C$10:$D$57,2,FALSE)</f>
        <v>0.34699999999999998</v>
      </c>
      <c r="J771" s="53">
        <f t="shared" si="12"/>
        <v>272.98489999999998</v>
      </c>
      <c r="K771" s="1" t="str">
        <f>VLOOKUP(Table_for_new_list_price[[#This Row],[ItemCode]],[1]sheet1!$1:$1048576,11,FALSE)</f>
        <v>Italy</v>
      </c>
    </row>
    <row r="772" spans="1:11" hidden="1" x14ac:dyDescent="0.3">
      <c r="A772" t="s">
        <v>3478</v>
      </c>
      <c r="B772" t="str">
        <f>VLOOKUP(Table_for_new_list_price[[#This Row],[ItemCode]],[1]sheet1!$1:$1048576,4,FALSE)</f>
        <v>TH. BAL. VLV. FxF TP-115°F 1/2</v>
      </c>
      <c r="C772" t="str">
        <f>VLOOKUP(Table_for_new_list_price[[#This Row],[ItemCode]],[1]sheet1!$1:$1048576,5,FALSE)</f>
        <v>670779729039</v>
      </c>
      <c r="D772" t="str">
        <f>VLOOKUP(Table_for_new_list_price[[#This Row],[ItemCode]],[1]sheet1!$1:$1048576,6,FALSE)</f>
        <v>ABTB</v>
      </c>
      <c r="E772" s="54" t="str">
        <f>VLOOKUP(Table_for_new_list_price[[#This Row],[ItemCode]],[1]sheet1!$1:$1048576,7,FALSE)</f>
        <v>BRASS AB DZR</v>
      </c>
      <c r="F772" s="54" t="str">
        <f>VLOOKUP(Table_for_new_list_price[[#This Row],[ItemCode]],[1]sheet1!$1:$1048576,13,FALSE)</f>
        <v>0.903</v>
      </c>
      <c r="G772" s="55" t="str">
        <f>VLOOKUP(Table_for_new_list_price[[#This Row],[ItemCode]],[1]sheet1!$1:$1048576,12,FALSE)</f>
        <v>36</v>
      </c>
      <c r="H772" s="101">
        <f>VLOOKUP(Table_for_new_list_price[[#This Row],[ItemCode]],[1]sheet1!$1:$1048576,8,FALSE)</f>
        <v>424.56</v>
      </c>
      <c r="I772" s="51">
        <f>VLOOKUP(Table_for_new_list_price[[#This Row],[Product Line]],'EDA SHEET'!$C$10:$D$57,2,FALSE)</f>
        <v>0.34699999999999998</v>
      </c>
      <c r="J772" s="53">
        <f t="shared" si="12"/>
        <v>147.32231999999999</v>
      </c>
      <c r="K772" s="1" t="str">
        <f>VLOOKUP(Table_for_new_list_price[[#This Row],[ItemCode]],[1]sheet1!$1:$1048576,11,FALSE)</f>
        <v>Italy</v>
      </c>
    </row>
    <row r="773" spans="1:11" hidden="1" x14ac:dyDescent="0.3">
      <c r="A773" t="s">
        <v>3479</v>
      </c>
      <c r="B773" t="str">
        <f>VLOOKUP(Table_for_new_list_price[[#This Row],[ItemCode]],[1]sheet1!$1:$1048576,4,FALSE)</f>
        <v>TH. BAL. VLV. FxF TP-115°F 3/4</v>
      </c>
      <c r="C773" t="str">
        <f>VLOOKUP(Table_for_new_list_price[[#This Row],[ItemCode]],[1]sheet1!$1:$1048576,5,FALSE)</f>
        <v>670779729084</v>
      </c>
      <c r="D773" t="str">
        <f>VLOOKUP(Table_for_new_list_price[[#This Row],[ItemCode]],[1]sheet1!$1:$1048576,6,FALSE)</f>
        <v>ABTB</v>
      </c>
      <c r="E773" s="54" t="str">
        <f>VLOOKUP(Table_for_new_list_price[[#This Row],[ItemCode]],[1]sheet1!$1:$1048576,7,FALSE)</f>
        <v>BRASS AB DZR</v>
      </c>
      <c r="F773" s="54">
        <f>VLOOKUP(Table_for_new_list_price[[#This Row],[ItemCode]],[1]sheet1!$1:$1048576,13,FALSE)</f>
        <v>0</v>
      </c>
      <c r="G773" s="55" t="str">
        <f>VLOOKUP(Table_for_new_list_price[[#This Row],[ItemCode]],[1]sheet1!$1:$1048576,12,FALSE)</f>
        <v>32</v>
      </c>
      <c r="H773" s="101">
        <f>VLOOKUP(Table_for_new_list_price[[#This Row],[ItemCode]],[1]sheet1!$1:$1048576,8,FALSE)</f>
        <v>456.22</v>
      </c>
      <c r="I773" s="51">
        <f>VLOOKUP(Table_for_new_list_price[[#This Row],[Product Line]],'EDA SHEET'!$C$10:$D$57,2,FALSE)</f>
        <v>0.34699999999999998</v>
      </c>
      <c r="J773" s="53">
        <f t="shared" si="12"/>
        <v>158.30833999999999</v>
      </c>
      <c r="K773" s="1" t="str">
        <f>VLOOKUP(Table_for_new_list_price[[#This Row],[ItemCode]],[1]sheet1!$1:$1048576,11,FALSE)</f>
        <v>Italy</v>
      </c>
    </row>
    <row r="774" spans="1:11" hidden="1" x14ac:dyDescent="0.3">
      <c r="A774" t="s">
        <v>3480</v>
      </c>
      <c r="B774" t="str">
        <f>VLOOKUP(Table_for_new_list_price[[#This Row],[ItemCode]],[1]sheet1!$1:$1048576,4,FALSE)</f>
        <v>TH. BAL. VLV. FxF TP-120°F 1</v>
      </c>
      <c r="C774" t="str">
        <f>VLOOKUP(Table_for_new_list_price[[#This Row],[ItemCode]],[1]sheet1!$1:$1048576,5,FALSE)</f>
        <v>670779729145</v>
      </c>
      <c r="D774" t="str">
        <f>VLOOKUP(Table_for_new_list_price[[#This Row],[ItemCode]],[1]sheet1!$1:$1048576,6,FALSE)</f>
        <v>ABTB</v>
      </c>
      <c r="E774" s="54" t="str">
        <f>VLOOKUP(Table_for_new_list_price[[#This Row],[ItemCode]],[1]sheet1!$1:$1048576,7,FALSE)</f>
        <v>BRASS AB DZR</v>
      </c>
      <c r="F774" s="54">
        <f>VLOOKUP(Table_for_new_list_price[[#This Row],[ItemCode]],[1]sheet1!$1:$1048576,13,FALSE)</f>
        <v>0</v>
      </c>
      <c r="G774" s="55" t="str">
        <f>VLOOKUP(Table_for_new_list_price[[#This Row],[ItemCode]],[1]sheet1!$1:$1048576,12,FALSE)</f>
        <v>28</v>
      </c>
      <c r="H774" s="101">
        <f>VLOOKUP(Table_for_new_list_price[[#This Row],[ItemCode]],[1]sheet1!$1:$1048576,8,FALSE)</f>
        <v>786.7</v>
      </c>
      <c r="I774" s="51">
        <f>VLOOKUP(Table_for_new_list_price[[#This Row],[Product Line]],'EDA SHEET'!$C$10:$D$57,2,FALSE)</f>
        <v>0.34699999999999998</v>
      </c>
      <c r="J774" s="53">
        <f t="shared" si="12"/>
        <v>272.98489999999998</v>
      </c>
      <c r="K774" s="1" t="str">
        <f>VLOOKUP(Table_for_new_list_price[[#This Row],[ItemCode]],[1]sheet1!$1:$1048576,11,FALSE)</f>
        <v>Italy</v>
      </c>
    </row>
    <row r="775" spans="1:11" hidden="1" x14ac:dyDescent="0.3">
      <c r="A775" t="s">
        <v>3481</v>
      </c>
      <c r="B775" t="str">
        <f>VLOOKUP(Table_for_new_list_price[[#This Row],[ItemCode]],[1]sheet1!$1:$1048576,4,FALSE)</f>
        <v>TH. BAL. VLV. FxF TP-120°F 1/2</v>
      </c>
      <c r="C775" t="str">
        <f>VLOOKUP(Table_for_new_list_price[[#This Row],[ItemCode]],[1]sheet1!$1:$1048576,5,FALSE)</f>
        <v xml:space="preserve"> 670779729046</v>
      </c>
      <c r="D775" t="str">
        <f>VLOOKUP(Table_for_new_list_price[[#This Row],[ItemCode]],[1]sheet1!$1:$1048576,6,FALSE)</f>
        <v>ABTB</v>
      </c>
      <c r="E775" s="54" t="str">
        <f>VLOOKUP(Table_for_new_list_price[[#This Row],[ItemCode]],[1]sheet1!$1:$1048576,7,FALSE)</f>
        <v>BRASS AB DZR</v>
      </c>
      <c r="F775" s="54" t="str">
        <f>VLOOKUP(Table_for_new_list_price[[#This Row],[ItemCode]],[1]sheet1!$1:$1048576,13,FALSE)</f>
        <v>0.903</v>
      </c>
      <c r="G775" s="55" t="str">
        <f>VLOOKUP(Table_for_new_list_price[[#This Row],[ItemCode]],[1]sheet1!$1:$1048576,12,FALSE)</f>
        <v>36</v>
      </c>
      <c r="H775" s="101">
        <f>VLOOKUP(Table_for_new_list_price[[#This Row],[ItemCode]],[1]sheet1!$1:$1048576,8,FALSE)</f>
        <v>424.56</v>
      </c>
      <c r="I775" s="51">
        <f>VLOOKUP(Table_for_new_list_price[[#This Row],[Product Line]],'EDA SHEET'!$C$10:$D$57,2,FALSE)</f>
        <v>0.34699999999999998</v>
      </c>
      <c r="J775" s="53">
        <f t="shared" si="12"/>
        <v>147.32231999999999</v>
      </c>
      <c r="K775" s="1" t="str">
        <f>VLOOKUP(Table_for_new_list_price[[#This Row],[ItemCode]],[1]sheet1!$1:$1048576,11,FALSE)</f>
        <v>Italy</v>
      </c>
    </row>
    <row r="776" spans="1:11" hidden="1" x14ac:dyDescent="0.3">
      <c r="A776" t="s">
        <v>3482</v>
      </c>
      <c r="B776" t="str">
        <f>VLOOKUP(Table_for_new_list_price[[#This Row],[ItemCode]],[1]sheet1!$1:$1048576,4,FALSE)</f>
        <v>TH. BAL. VLV. FxF TP-120°F 3/4</v>
      </c>
      <c r="C776" t="str">
        <f>VLOOKUP(Table_for_new_list_price[[#This Row],[ItemCode]],[1]sheet1!$1:$1048576,5,FALSE)</f>
        <v>670779729091</v>
      </c>
      <c r="D776" t="str">
        <f>VLOOKUP(Table_for_new_list_price[[#This Row],[ItemCode]],[1]sheet1!$1:$1048576,6,FALSE)</f>
        <v>ABTB</v>
      </c>
      <c r="E776" s="54" t="str">
        <f>VLOOKUP(Table_for_new_list_price[[#This Row],[ItemCode]],[1]sheet1!$1:$1048576,7,FALSE)</f>
        <v>BRASS AB DZR</v>
      </c>
      <c r="F776" s="54">
        <f>VLOOKUP(Table_for_new_list_price[[#This Row],[ItemCode]],[1]sheet1!$1:$1048576,13,FALSE)</f>
        <v>0</v>
      </c>
      <c r="G776" s="55" t="str">
        <f>VLOOKUP(Table_for_new_list_price[[#This Row],[ItemCode]],[1]sheet1!$1:$1048576,12,FALSE)</f>
        <v>32</v>
      </c>
      <c r="H776" s="101">
        <f>VLOOKUP(Table_for_new_list_price[[#This Row],[ItemCode]],[1]sheet1!$1:$1048576,8,FALSE)</f>
        <v>456.22</v>
      </c>
      <c r="I776" s="51">
        <f>VLOOKUP(Table_for_new_list_price[[#This Row],[Product Line]],'EDA SHEET'!$C$10:$D$57,2,FALSE)</f>
        <v>0.34699999999999998</v>
      </c>
      <c r="J776" s="53">
        <f t="shared" si="12"/>
        <v>158.30833999999999</v>
      </c>
      <c r="K776" s="1" t="str">
        <f>VLOOKUP(Table_for_new_list_price[[#This Row],[ItemCode]],[1]sheet1!$1:$1048576,11,FALSE)</f>
        <v>Italy</v>
      </c>
    </row>
    <row r="777" spans="1:11" hidden="1" x14ac:dyDescent="0.3">
      <c r="A777" t="s">
        <v>4114</v>
      </c>
      <c r="B777" t="str">
        <f>VLOOKUP(Table_for_new_list_price[[#This Row],[ItemCode]],[1]sheet1!$1:$1048576,4,FALSE)</f>
        <v>TH. BAL. VLV. FxF TP-125°F 1</v>
      </c>
      <c r="C777" t="str">
        <f>VLOOKUP(Table_for_new_list_price[[#This Row],[ItemCode]],[1]sheet1!$1:$1048576,5,FALSE)</f>
        <v>670779734620</v>
      </c>
      <c r="D777" t="str">
        <f>VLOOKUP(Table_for_new_list_price[[#This Row],[ItemCode]],[1]sheet1!$1:$1048576,6,FALSE)</f>
        <v>ABTB</v>
      </c>
      <c r="E777" s="54" t="str">
        <f>VLOOKUP(Table_for_new_list_price[[#This Row],[ItemCode]],[1]sheet1!$1:$1048576,7,FALSE)</f>
        <v>BRASS AB DZR</v>
      </c>
      <c r="F777" s="54">
        <f>VLOOKUP(Table_for_new_list_price[[#This Row],[ItemCode]],[1]sheet1!$1:$1048576,13,FALSE)</f>
        <v>0</v>
      </c>
      <c r="G777" s="55" t="str">
        <f>VLOOKUP(Table_for_new_list_price[[#This Row],[ItemCode]],[1]sheet1!$1:$1048576,12,FALSE)</f>
        <v>28</v>
      </c>
      <c r="H777" s="101">
        <f>VLOOKUP(Table_for_new_list_price[[#This Row],[ItemCode]],[1]sheet1!$1:$1048576,8,FALSE)</f>
        <v>786.7</v>
      </c>
      <c r="I777" s="51">
        <f>VLOOKUP(Table_for_new_list_price[[#This Row],[Product Line]],'EDA SHEET'!$C$10:$D$57,2,FALSE)</f>
        <v>0.34699999999999998</v>
      </c>
      <c r="J777" s="53">
        <f t="shared" si="12"/>
        <v>272.98489999999998</v>
      </c>
      <c r="K777" s="1" t="str">
        <f>VLOOKUP(Table_for_new_list_price[[#This Row],[ItemCode]],[1]sheet1!$1:$1048576,11,FALSE)</f>
        <v>Italy</v>
      </c>
    </row>
    <row r="778" spans="1:11" hidden="1" x14ac:dyDescent="0.3">
      <c r="A778" t="s">
        <v>4115</v>
      </c>
      <c r="B778" t="str">
        <f>VLOOKUP(Table_for_new_list_price[[#This Row],[ItemCode]],[1]sheet1!$1:$1048576,4,FALSE)</f>
        <v>TH. BAL. VLV. FxF TP-125°F 1/2</v>
      </c>
      <c r="C778" t="str">
        <f>VLOOKUP(Table_for_new_list_price[[#This Row],[ItemCode]],[1]sheet1!$1:$1048576,5,FALSE)</f>
        <v>670779734521</v>
      </c>
      <c r="D778" t="str">
        <f>VLOOKUP(Table_for_new_list_price[[#This Row],[ItemCode]],[1]sheet1!$1:$1048576,6,FALSE)</f>
        <v>ABTB</v>
      </c>
      <c r="E778" s="54" t="str">
        <f>VLOOKUP(Table_for_new_list_price[[#This Row],[ItemCode]],[1]sheet1!$1:$1048576,7,FALSE)</f>
        <v>BRASS AB DZR</v>
      </c>
      <c r="F778" s="54" t="str">
        <f>VLOOKUP(Table_for_new_list_price[[#This Row],[ItemCode]],[1]sheet1!$1:$1048576,13,FALSE)</f>
        <v>0.903</v>
      </c>
      <c r="G778" s="55" t="str">
        <f>VLOOKUP(Table_for_new_list_price[[#This Row],[ItemCode]],[1]sheet1!$1:$1048576,12,FALSE)</f>
        <v>36</v>
      </c>
      <c r="H778" s="101">
        <f>VLOOKUP(Table_for_new_list_price[[#This Row],[ItemCode]],[1]sheet1!$1:$1048576,8,FALSE)</f>
        <v>424.56</v>
      </c>
      <c r="I778" s="51">
        <f>VLOOKUP(Table_for_new_list_price[[#This Row],[Product Line]],'EDA SHEET'!$C$10:$D$57,2,FALSE)</f>
        <v>0.34699999999999998</v>
      </c>
      <c r="J778" s="53">
        <f t="shared" si="12"/>
        <v>147.32231999999999</v>
      </c>
      <c r="K778" s="1" t="str">
        <f>VLOOKUP(Table_for_new_list_price[[#This Row],[ItemCode]],[1]sheet1!$1:$1048576,11,FALSE)</f>
        <v>Italy</v>
      </c>
    </row>
    <row r="779" spans="1:11" hidden="1" x14ac:dyDescent="0.3">
      <c r="A779" t="s">
        <v>4116</v>
      </c>
      <c r="B779" t="str">
        <f>VLOOKUP(Table_for_new_list_price[[#This Row],[ItemCode]],[1]sheet1!$1:$1048576,4,FALSE)</f>
        <v>TH. BAL. VLV. FxF TP-125°F 3/4</v>
      </c>
      <c r="C779" t="str">
        <f>VLOOKUP(Table_for_new_list_price[[#This Row],[ItemCode]],[1]sheet1!$1:$1048576,5,FALSE)</f>
        <v>670779734576</v>
      </c>
      <c r="D779" t="str">
        <f>VLOOKUP(Table_for_new_list_price[[#This Row],[ItemCode]],[1]sheet1!$1:$1048576,6,FALSE)</f>
        <v>ABTB</v>
      </c>
      <c r="E779" s="54" t="str">
        <f>VLOOKUP(Table_for_new_list_price[[#This Row],[ItemCode]],[1]sheet1!$1:$1048576,7,FALSE)</f>
        <v>BRASS AB DZR</v>
      </c>
      <c r="F779" s="54">
        <f>VLOOKUP(Table_for_new_list_price[[#This Row],[ItemCode]],[1]sheet1!$1:$1048576,13,FALSE)</f>
        <v>0</v>
      </c>
      <c r="G779" s="55" t="str">
        <f>VLOOKUP(Table_for_new_list_price[[#This Row],[ItemCode]],[1]sheet1!$1:$1048576,12,FALSE)</f>
        <v>32</v>
      </c>
      <c r="H779" s="101">
        <f>VLOOKUP(Table_for_new_list_price[[#This Row],[ItemCode]],[1]sheet1!$1:$1048576,8,FALSE)</f>
        <v>456.22</v>
      </c>
      <c r="I779" s="51">
        <f>VLOOKUP(Table_for_new_list_price[[#This Row],[Product Line]],'EDA SHEET'!$C$10:$D$57,2,FALSE)</f>
        <v>0.34699999999999998</v>
      </c>
      <c r="J779" s="53">
        <f t="shared" si="12"/>
        <v>158.30833999999999</v>
      </c>
      <c r="K779" s="1" t="str">
        <f>VLOOKUP(Table_for_new_list_price[[#This Row],[ItemCode]],[1]sheet1!$1:$1048576,11,FALSE)</f>
        <v>Italy</v>
      </c>
    </row>
    <row r="780" spans="1:11" hidden="1" x14ac:dyDescent="0.3">
      <c r="A780" t="s">
        <v>3483</v>
      </c>
      <c r="B780" t="str">
        <f>VLOOKUP(Table_for_new_list_price[[#This Row],[ItemCode]],[1]sheet1!$1:$1048576,4,FALSE)</f>
        <v>TH. BAL. VLV. FxF TP-130°F 1</v>
      </c>
      <c r="C780" t="str">
        <f>VLOOKUP(Table_for_new_list_price[[#This Row],[ItemCode]],[1]sheet1!$1:$1048576,5,FALSE)</f>
        <v>670779729152</v>
      </c>
      <c r="D780" t="str">
        <f>VLOOKUP(Table_for_new_list_price[[#This Row],[ItemCode]],[1]sheet1!$1:$1048576,6,FALSE)</f>
        <v>ABTB</v>
      </c>
      <c r="E780" s="54" t="str">
        <f>VLOOKUP(Table_for_new_list_price[[#This Row],[ItemCode]],[1]sheet1!$1:$1048576,7,FALSE)</f>
        <v>BRASS AB DZR</v>
      </c>
      <c r="F780" s="54">
        <f>VLOOKUP(Table_for_new_list_price[[#This Row],[ItemCode]],[1]sheet1!$1:$1048576,13,FALSE)</f>
        <v>0</v>
      </c>
      <c r="G780" s="55" t="str">
        <f>VLOOKUP(Table_for_new_list_price[[#This Row],[ItemCode]],[1]sheet1!$1:$1048576,12,FALSE)</f>
        <v>28</v>
      </c>
      <c r="H780" s="101">
        <f>VLOOKUP(Table_for_new_list_price[[#This Row],[ItemCode]],[1]sheet1!$1:$1048576,8,FALSE)</f>
        <v>786.7</v>
      </c>
      <c r="I780" s="51">
        <f>VLOOKUP(Table_for_new_list_price[[#This Row],[Product Line]],'EDA SHEET'!$C$10:$D$57,2,FALSE)</f>
        <v>0.34699999999999998</v>
      </c>
      <c r="J780" s="53">
        <f t="shared" si="12"/>
        <v>272.98489999999998</v>
      </c>
      <c r="K780" s="1" t="str">
        <f>VLOOKUP(Table_for_new_list_price[[#This Row],[ItemCode]],[1]sheet1!$1:$1048576,11,FALSE)</f>
        <v>Italy</v>
      </c>
    </row>
    <row r="781" spans="1:11" hidden="1" x14ac:dyDescent="0.3">
      <c r="A781" t="s">
        <v>3484</v>
      </c>
      <c r="B781" t="str">
        <f>VLOOKUP(Table_for_new_list_price[[#This Row],[ItemCode]],[1]sheet1!$1:$1048576,4,FALSE)</f>
        <v>TH. BAL. VLV. FxF TP-130°F 1/2</v>
      </c>
      <c r="C781" t="str">
        <f>VLOOKUP(Table_for_new_list_price[[#This Row],[ItemCode]],[1]sheet1!$1:$1048576,5,FALSE)</f>
        <v>670779729053</v>
      </c>
      <c r="D781" t="str">
        <f>VLOOKUP(Table_for_new_list_price[[#This Row],[ItemCode]],[1]sheet1!$1:$1048576,6,FALSE)</f>
        <v>ABTB</v>
      </c>
      <c r="E781" s="54" t="str">
        <f>VLOOKUP(Table_for_new_list_price[[#This Row],[ItemCode]],[1]sheet1!$1:$1048576,7,FALSE)</f>
        <v>BRASS AB DZR</v>
      </c>
      <c r="F781" s="54" t="str">
        <f>VLOOKUP(Table_for_new_list_price[[#This Row],[ItemCode]],[1]sheet1!$1:$1048576,13,FALSE)</f>
        <v>0.903</v>
      </c>
      <c r="G781" s="55" t="str">
        <f>VLOOKUP(Table_for_new_list_price[[#This Row],[ItemCode]],[1]sheet1!$1:$1048576,12,FALSE)</f>
        <v>36</v>
      </c>
      <c r="H781" s="101">
        <f>VLOOKUP(Table_for_new_list_price[[#This Row],[ItemCode]],[1]sheet1!$1:$1048576,8,FALSE)</f>
        <v>424.56</v>
      </c>
      <c r="I781" s="51">
        <f>VLOOKUP(Table_for_new_list_price[[#This Row],[Product Line]],'EDA SHEET'!$C$10:$D$57,2,FALSE)</f>
        <v>0.34699999999999998</v>
      </c>
      <c r="J781" s="53">
        <f t="shared" si="12"/>
        <v>147.32231999999999</v>
      </c>
      <c r="K781" s="1" t="str">
        <f>VLOOKUP(Table_for_new_list_price[[#This Row],[ItemCode]],[1]sheet1!$1:$1048576,11,FALSE)</f>
        <v>Italy</v>
      </c>
    </row>
    <row r="782" spans="1:11" hidden="1" x14ac:dyDescent="0.3">
      <c r="A782" t="s">
        <v>3485</v>
      </c>
      <c r="B782" t="str">
        <f>VLOOKUP(Table_for_new_list_price[[#This Row],[ItemCode]],[1]sheet1!$1:$1048576,4,FALSE)</f>
        <v>TH. BAL. VLV. FxF TP-130°F 3/4</v>
      </c>
      <c r="C782" t="str">
        <f>VLOOKUP(Table_for_new_list_price[[#This Row],[ItemCode]],[1]sheet1!$1:$1048576,5,FALSE)</f>
        <v>670779729107</v>
      </c>
      <c r="D782" t="str">
        <f>VLOOKUP(Table_for_new_list_price[[#This Row],[ItemCode]],[1]sheet1!$1:$1048576,6,FALSE)</f>
        <v>ABTB</v>
      </c>
      <c r="E782" s="54" t="str">
        <f>VLOOKUP(Table_for_new_list_price[[#This Row],[ItemCode]],[1]sheet1!$1:$1048576,7,FALSE)</f>
        <v>BRASS AB DZR</v>
      </c>
      <c r="F782" s="54">
        <f>VLOOKUP(Table_for_new_list_price[[#This Row],[ItemCode]],[1]sheet1!$1:$1048576,13,FALSE)</f>
        <v>0</v>
      </c>
      <c r="G782" s="55" t="str">
        <f>VLOOKUP(Table_for_new_list_price[[#This Row],[ItemCode]],[1]sheet1!$1:$1048576,12,FALSE)</f>
        <v>32</v>
      </c>
      <c r="H782" s="101">
        <f>VLOOKUP(Table_for_new_list_price[[#This Row],[ItemCode]],[1]sheet1!$1:$1048576,8,FALSE)</f>
        <v>456.22</v>
      </c>
      <c r="I782" s="51">
        <f>VLOOKUP(Table_for_new_list_price[[#This Row],[Product Line]],'EDA SHEET'!$C$10:$D$57,2,FALSE)</f>
        <v>0.34699999999999998</v>
      </c>
      <c r="J782" s="53">
        <f t="shared" si="12"/>
        <v>158.30833999999999</v>
      </c>
      <c r="K782" s="1" t="str">
        <f>VLOOKUP(Table_for_new_list_price[[#This Row],[ItemCode]],[1]sheet1!$1:$1048576,11,FALSE)</f>
        <v>Italy</v>
      </c>
    </row>
    <row r="783" spans="1:11" hidden="1" x14ac:dyDescent="0.3">
      <c r="A783" t="s">
        <v>4117</v>
      </c>
      <c r="B783" t="str">
        <f>VLOOKUP(Table_for_new_list_price[[#This Row],[ItemCode]],[1]sheet1!$1:$1048576,4,FALSE)</f>
        <v>TH. BAL. VLV. FxF TP-135°F 1</v>
      </c>
      <c r="C783" t="str">
        <f>VLOOKUP(Table_for_new_list_price[[#This Row],[ItemCode]],[1]sheet1!$1:$1048576,5,FALSE)</f>
        <v>670779734637</v>
      </c>
      <c r="D783" t="str">
        <f>VLOOKUP(Table_for_new_list_price[[#This Row],[ItemCode]],[1]sheet1!$1:$1048576,6,FALSE)</f>
        <v>ABTB</v>
      </c>
      <c r="E783" s="54" t="str">
        <f>VLOOKUP(Table_for_new_list_price[[#This Row],[ItemCode]],[1]sheet1!$1:$1048576,7,FALSE)</f>
        <v>BRASS AB DZR</v>
      </c>
      <c r="F783" s="54">
        <f>VLOOKUP(Table_for_new_list_price[[#This Row],[ItemCode]],[1]sheet1!$1:$1048576,13,FALSE)</f>
        <v>0</v>
      </c>
      <c r="G783" s="55" t="str">
        <f>VLOOKUP(Table_for_new_list_price[[#This Row],[ItemCode]],[1]sheet1!$1:$1048576,12,FALSE)</f>
        <v>28</v>
      </c>
      <c r="H783" s="101">
        <f>VLOOKUP(Table_for_new_list_price[[#This Row],[ItemCode]],[1]sheet1!$1:$1048576,8,FALSE)</f>
        <v>786.7</v>
      </c>
      <c r="I783" s="51">
        <f>VLOOKUP(Table_for_new_list_price[[#This Row],[Product Line]],'EDA SHEET'!$C$10:$D$57,2,FALSE)</f>
        <v>0.34699999999999998</v>
      </c>
      <c r="J783" s="53">
        <f t="shared" si="12"/>
        <v>272.98489999999998</v>
      </c>
      <c r="K783" s="1" t="str">
        <f>VLOOKUP(Table_for_new_list_price[[#This Row],[ItemCode]],[1]sheet1!$1:$1048576,11,FALSE)</f>
        <v>Italy</v>
      </c>
    </row>
    <row r="784" spans="1:11" hidden="1" x14ac:dyDescent="0.3">
      <c r="A784" t="s">
        <v>4118</v>
      </c>
      <c r="B784" t="str">
        <f>VLOOKUP(Table_for_new_list_price[[#This Row],[ItemCode]],[1]sheet1!$1:$1048576,4,FALSE)</f>
        <v>TH. BAL. VLV. FxF TP-135°F 1/2</v>
      </c>
      <c r="C784" t="str">
        <f>VLOOKUP(Table_for_new_list_price[[#This Row],[ItemCode]],[1]sheet1!$1:$1048576,5,FALSE)</f>
        <v>670779734538</v>
      </c>
      <c r="D784" t="str">
        <f>VLOOKUP(Table_for_new_list_price[[#This Row],[ItemCode]],[1]sheet1!$1:$1048576,6,FALSE)</f>
        <v>ABTB</v>
      </c>
      <c r="E784" s="54" t="str">
        <f>VLOOKUP(Table_for_new_list_price[[#This Row],[ItemCode]],[1]sheet1!$1:$1048576,7,FALSE)</f>
        <v>BRASS AB DZR</v>
      </c>
      <c r="F784" s="54" t="str">
        <f>VLOOKUP(Table_for_new_list_price[[#This Row],[ItemCode]],[1]sheet1!$1:$1048576,13,FALSE)</f>
        <v>0.903</v>
      </c>
      <c r="G784" s="55" t="str">
        <f>VLOOKUP(Table_for_new_list_price[[#This Row],[ItemCode]],[1]sheet1!$1:$1048576,12,FALSE)</f>
        <v>36</v>
      </c>
      <c r="H784" s="101">
        <f>VLOOKUP(Table_for_new_list_price[[#This Row],[ItemCode]],[1]sheet1!$1:$1048576,8,FALSE)</f>
        <v>424.56</v>
      </c>
      <c r="I784" s="51">
        <f>VLOOKUP(Table_for_new_list_price[[#This Row],[Product Line]],'EDA SHEET'!$C$10:$D$57,2,FALSE)</f>
        <v>0.34699999999999998</v>
      </c>
      <c r="J784" s="53">
        <f t="shared" si="12"/>
        <v>147.32231999999999</v>
      </c>
      <c r="K784" s="1" t="str">
        <f>VLOOKUP(Table_for_new_list_price[[#This Row],[ItemCode]],[1]sheet1!$1:$1048576,11,FALSE)</f>
        <v>Italy</v>
      </c>
    </row>
    <row r="785" spans="1:11" hidden="1" x14ac:dyDescent="0.3">
      <c r="A785" t="s">
        <v>4119</v>
      </c>
      <c r="B785" t="str">
        <f>VLOOKUP(Table_for_new_list_price[[#This Row],[ItemCode]],[1]sheet1!$1:$1048576,4,FALSE)</f>
        <v>TH. BAL. VLV. FxF TP-135°F 3/4</v>
      </c>
      <c r="C785" t="str">
        <f>VLOOKUP(Table_for_new_list_price[[#This Row],[ItemCode]],[1]sheet1!$1:$1048576,5,FALSE)</f>
        <v>670779734583</v>
      </c>
      <c r="D785" t="str">
        <f>VLOOKUP(Table_for_new_list_price[[#This Row],[ItemCode]],[1]sheet1!$1:$1048576,6,FALSE)</f>
        <v>ABTB</v>
      </c>
      <c r="E785" s="54" t="str">
        <f>VLOOKUP(Table_for_new_list_price[[#This Row],[ItemCode]],[1]sheet1!$1:$1048576,7,FALSE)</f>
        <v>BRASS AB DZR</v>
      </c>
      <c r="F785" s="54">
        <f>VLOOKUP(Table_for_new_list_price[[#This Row],[ItemCode]],[1]sheet1!$1:$1048576,13,FALSE)</f>
        <v>0</v>
      </c>
      <c r="G785" s="55" t="str">
        <f>VLOOKUP(Table_for_new_list_price[[#This Row],[ItemCode]],[1]sheet1!$1:$1048576,12,FALSE)</f>
        <v>32</v>
      </c>
      <c r="H785" s="101">
        <f>VLOOKUP(Table_for_new_list_price[[#This Row],[ItemCode]],[1]sheet1!$1:$1048576,8,FALSE)</f>
        <v>456.22</v>
      </c>
      <c r="I785" s="51">
        <f>VLOOKUP(Table_for_new_list_price[[#This Row],[Product Line]],'EDA SHEET'!$C$10:$D$57,2,FALSE)</f>
        <v>0.34699999999999998</v>
      </c>
      <c r="J785" s="53">
        <f t="shared" si="12"/>
        <v>158.30833999999999</v>
      </c>
      <c r="K785" s="1" t="str">
        <f>VLOOKUP(Table_for_new_list_price[[#This Row],[ItemCode]],[1]sheet1!$1:$1048576,11,FALSE)</f>
        <v>Italy</v>
      </c>
    </row>
    <row r="786" spans="1:11" hidden="1" x14ac:dyDescent="0.3">
      <c r="A786" t="s">
        <v>3486</v>
      </c>
      <c r="B786" t="str">
        <f>VLOOKUP(Table_for_new_list_price[[#This Row],[ItemCode]],[1]sheet1!$1:$1048576,4,FALSE)</f>
        <v>TH. BAL. VLV. FxF TP-140°F 1</v>
      </c>
      <c r="C786" t="str">
        <f>VLOOKUP(Table_for_new_list_price[[#This Row],[ItemCode]],[1]sheet1!$1:$1048576,5,FALSE)</f>
        <v>670779729169</v>
      </c>
      <c r="D786" t="str">
        <f>VLOOKUP(Table_for_new_list_price[[#This Row],[ItemCode]],[1]sheet1!$1:$1048576,6,FALSE)</f>
        <v>ABTB</v>
      </c>
      <c r="E786" s="54" t="str">
        <f>VLOOKUP(Table_for_new_list_price[[#This Row],[ItemCode]],[1]sheet1!$1:$1048576,7,FALSE)</f>
        <v>BRASS AB DZR</v>
      </c>
      <c r="F786" s="54">
        <f>VLOOKUP(Table_for_new_list_price[[#This Row],[ItemCode]],[1]sheet1!$1:$1048576,13,FALSE)</f>
        <v>0</v>
      </c>
      <c r="G786" s="55" t="str">
        <f>VLOOKUP(Table_for_new_list_price[[#This Row],[ItemCode]],[1]sheet1!$1:$1048576,12,FALSE)</f>
        <v>28</v>
      </c>
      <c r="H786" s="101">
        <f>VLOOKUP(Table_for_new_list_price[[#This Row],[ItemCode]],[1]sheet1!$1:$1048576,8,FALSE)</f>
        <v>786.7</v>
      </c>
      <c r="I786" s="51">
        <f>VLOOKUP(Table_for_new_list_price[[#This Row],[Product Line]],'EDA SHEET'!$C$10:$D$57,2,FALSE)</f>
        <v>0.34699999999999998</v>
      </c>
      <c r="J786" s="53">
        <f t="shared" si="12"/>
        <v>272.98489999999998</v>
      </c>
      <c r="K786" s="1" t="str">
        <f>VLOOKUP(Table_for_new_list_price[[#This Row],[ItemCode]],[1]sheet1!$1:$1048576,11,FALSE)</f>
        <v>Italy</v>
      </c>
    </row>
    <row r="787" spans="1:11" hidden="1" x14ac:dyDescent="0.3">
      <c r="A787" t="s">
        <v>3487</v>
      </c>
      <c r="B787" t="str">
        <f>VLOOKUP(Table_for_new_list_price[[#This Row],[ItemCode]],[1]sheet1!$1:$1048576,4,FALSE)</f>
        <v>TH. BAL. VLV. FxF TP-140°F 1/2</v>
      </c>
      <c r="C787" t="str">
        <f>VLOOKUP(Table_for_new_list_price[[#This Row],[ItemCode]],[1]sheet1!$1:$1048576,5,FALSE)</f>
        <v>670779729060</v>
      </c>
      <c r="D787" t="str">
        <f>VLOOKUP(Table_for_new_list_price[[#This Row],[ItemCode]],[1]sheet1!$1:$1048576,6,FALSE)</f>
        <v>ABTB</v>
      </c>
      <c r="E787" s="54" t="str">
        <f>VLOOKUP(Table_for_new_list_price[[#This Row],[ItemCode]],[1]sheet1!$1:$1048576,7,FALSE)</f>
        <v>BRASS AB DZR</v>
      </c>
      <c r="F787" s="54" t="str">
        <f>VLOOKUP(Table_for_new_list_price[[#This Row],[ItemCode]],[1]sheet1!$1:$1048576,13,FALSE)</f>
        <v>0.903</v>
      </c>
      <c r="G787" s="55" t="str">
        <f>VLOOKUP(Table_for_new_list_price[[#This Row],[ItemCode]],[1]sheet1!$1:$1048576,12,FALSE)</f>
        <v>36</v>
      </c>
      <c r="H787" s="101">
        <f>VLOOKUP(Table_for_new_list_price[[#This Row],[ItemCode]],[1]sheet1!$1:$1048576,8,FALSE)</f>
        <v>424.56</v>
      </c>
      <c r="I787" s="51">
        <f>VLOOKUP(Table_for_new_list_price[[#This Row],[Product Line]],'EDA SHEET'!$C$10:$D$57,2,FALSE)</f>
        <v>0.34699999999999998</v>
      </c>
      <c r="J787" s="53">
        <f t="shared" si="12"/>
        <v>147.32231999999999</v>
      </c>
      <c r="K787" s="1" t="str">
        <f>VLOOKUP(Table_for_new_list_price[[#This Row],[ItemCode]],[1]sheet1!$1:$1048576,11,FALSE)</f>
        <v>Italy</v>
      </c>
    </row>
    <row r="788" spans="1:11" hidden="1" x14ac:dyDescent="0.3">
      <c r="A788" t="s">
        <v>3488</v>
      </c>
      <c r="B788" t="str">
        <f>VLOOKUP(Table_for_new_list_price[[#This Row],[ItemCode]],[1]sheet1!$1:$1048576,4,FALSE)</f>
        <v>TH. BAL. VLV. FxF TP-140°F 3/4</v>
      </c>
      <c r="C788" t="str">
        <f>VLOOKUP(Table_for_new_list_price[[#This Row],[ItemCode]],[1]sheet1!$1:$1048576,5,FALSE)</f>
        <v>670779729114</v>
      </c>
      <c r="D788" t="str">
        <f>VLOOKUP(Table_for_new_list_price[[#This Row],[ItemCode]],[1]sheet1!$1:$1048576,6,FALSE)</f>
        <v>ABTB</v>
      </c>
      <c r="E788" s="54" t="str">
        <f>VLOOKUP(Table_for_new_list_price[[#This Row],[ItemCode]],[1]sheet1!$1:$1048576,7,FALSE)</f>
        <v>BRASS AB DZR</v>
      </c>
      <c r="F788" s="54">
        <f>VLOOKUP(Table_for_new_list_price[[#This Row],[ItemCode]],[1]sheet1!$1:$1048576,13,FALSE)</f>
        <v>0</v>
      </c>
      <c r="G788" s="55" t="str">
        <f>VLOOKUP(Table_for_new_list_price[[#This Row],[ItemCode]],[1]sheet1!$1:$1048576,12,FALSE)</f>
        <v>32</v>
      </c>
      <c r="H788" s="101">
        <f>VLOOKUP(Table_for_new_list_price[[#This Row],[ItemCode]],[1]sheet1!$1:$1048576,8,FALSE)</f>
        <v>456.22</v>
      </c>
      <c r="I788" s="51">
        <f>VLOOKUP(Table_for_new_list_price[[#This Row],[Product Line]],'EDA SHEET'!$C$10:$D$57,2,FALSE)</f>
        <v>0.34699999999999998</v>
      </c>
      <c r="J788" s="53">
        <f t="shared" si="12"/>
        <v>158.30833999999999</v>
      </c>
      <c r="K788" s="1" t="str">
        <f>VLOOKUP(Table_for_new_list_price[[#This Row],[ItemCode]],[1]sheet1!$1:$1048576,11,FALSE)</f>
        <v>Italy</v>
      </c>
    </row>
    <row r="789" spans="1:11" hidden="1" x14ac:dyDescent="0.3">
      <c r="A789" t="s">
        <v>3489</v>
      </c>
      <c r="B789" t="str">
        <f>VLOOKUP(Table_for_new_list_price[[#This Row],[ItemCode]],[1]sheet1!$1:$1048576,4,FALSE)</f>
        <v>TH. BAL. VLV. FxF TP-150°F 1</v>
      </c>
      <c r="C789" t="str">
        <f>VLOOKUP(Table_for_new_list_price[[#This Row],[ItemCode]],[1]sheet1!$1:$1048576,5,FALSE)</f>
        <v>670779729176</v>
      </c>
      <c r="D789" t="str">
        <f>VLOOKUP(Table_for_new_list_price[[#This Row],[ItemCode]],[1]sheet1!$1:$1048576,6,FALSE)</f>
        <v>ABTB</v>
      </c>
      <c r="E789" s="54" t="str">
        <f>VLOOKUP(Table_for_new_list_price[[#This Row],[ItemCode]],[1]sheet1!$1:$1048576,7,FALSE)</f>
        <v>BRASS AB DZR</v>
      </c>
      <c r="F789" s="54">
        <f>VLOOKUP(Table_for_new_list_price[[#This Row],[ItemCode]],[1]sheet1!$1:$1048576,13,FALSE)</f>
        <v>0</v>
      </c>
      <c r="G789" s="55" t="str">
        <f>VLOOKUP(Table_for_new_list_price[[#This Row],[ItemCode]],[1]sheet1!$1:$1048576,12,FALSE)</f>
        <v>28</v>
      </c>
      <c r="H789" s="101">
        <f>VLOOKUP(Table_for_new_list_price[[#This Row],[ItemCode]],[1]sheet1!$1:$1048576,8,FALSE)</f>
        <v>786.7</v>
      </c>
      <c r="I789" s="51">
        <f>VLOOKUP(Table_for_new_list_price[[#This Row],[Product Line]],'EDA SHEET'!$C$10:$D$57,2,FALSE)</f>
        <v>0.34699999999999998</v>
      </c>
      <c r="J789" s="53">
        <f t="shared" si="12"/>
        <v>272.98489999999998</v>
      </c>
      <c r="K789" s="1" t="str">
        <f>VLOOKUP(Table_for_new_list_price[[#This Row],[ItemCode]],[1]sheet1!$1:$1048576,11,FALSE)</f>
        <v>Italy</v>
      </c>
    </row>
    <row r="790" spans="1:11" hidden="1" x14ac:dyDescent="0.3">
      <c r="A790" t="s">
        <v>3490</v>
      </c>
      <c r="B790" t="str">
        <f>VLOOKUP(Table_for_new_list_price[[#This Row],[ItemCode]],[1]sheet1!$1:$1048576,4,FALSE)</f>
        <v>TH. BAL. VLV. FxF TP-150°F 1/2</v>
      </c>
      <c r="C790" t="str">
        <f>VLOOKUP(Table_for_new_list_price[[#This Row],[ItemCode]],[1]sheet1!$1:$1048576,5,FALSE)</f>
        <v>670779729077</v>
      </c>
      <c r="D790" t="str">
        <f>VLOOKUP(Table_for_new_list_price[[#This Row],[ItemCode]],[1]sheet1!$1:$1048576,6,FALSE)</f>
        <v>ABTB</v>
      </c>
      <c r="E790" s="54" t="str">
        <f>VLOOKUP(Table_for_new_list_price[[#This Row],[ItemCode]],[1]sheet1!$1:$1048576,7,FALSE)</f>
        <v>BRASS AB DZR</v>
      </c>
      <c r="F790" s="54" t="str">
        <f>VLOOKUP(Table_for_new_list_price[[#This Row],[ItemCode]],[1]sheet1!$1:$1048576,13,FALSE)</f>
        <v>0.903</v>
      </c>
      <c r="G790" s="55" t="str">
        <f>VLOOKUP(Table_for_new_list_price[[#This Row],[ItemCode]],[1]sheet1!$1:$1048576,12,FALSE)</f>
        <v>36</v>
      </c>
      <c r="H790" s="101">
        <f>VLOOKUP(Table_for_new_list_price[[#This Row],[ItemCode]],[1]sheet1!$1:$1048576,8,FALSE)</f>
        <v>424.56</v>
      </c>
      <c r="I790" s="51">
        <f>VLOOKUP(Table_for_new_list_price[[#This Row],[Product Line]],'EDA SHEET'!$C$10:$D$57,2,FALSE)</f>
        <v>0.34699999999999998</v>
      </c>
      <c r="J790" s="53">
        <f t="shared" si="12"/>
        <v>147.32231999999999</v>
      </c>
      <c r="K790" s="1" t="str">
        <f>VLOOKUP(Table_for_new_list_price[[#This Row],[ItemCode]],[1]sheet1!$1:$1048576,11,FALSE)</f>
        <v>Italy</v>
      </c>
    </row>
    <row r="791" spans="1:11" hidden="1" x14ac:dyDescent="0.3">
      <c r="A791" t="s">
        <v>3491</v>
      </c>
      <c r="B791" t="str">
        <f>VLOOKUP(Table_for_new_list_price[[#This Row],[ItemCode]],[1]sheet1!$1:$1048576,4,FALSE)</f>
        <v>TH. BAL. VLV. FxF TP-150°F 3/4</v>
      </c>
      <c r="C791" t="str">
        <f>VLOOKUP(Table_for_new_list_price[[#This Row],[ItemCode]],[1]sheet1!$1:$1048576,5,FALSE)</f>
        <v>670779729121</v>
      </c>
      <c r="D791" t="str">
        <f>VLOOKUP(Table_for_new_list_price[[#This Row],[ItemCode]],[1]sheet1!$1:$1048576,6,FALSE)</f>
        <v>ABTB</v>
      </c>
      <c r="E791" s="54" t="str">
        <f>VLOOKUP(Table_for_new_list_price[[#This Row],[ItemCode]],[1]sheet1!$1:$1048576,7,FALSE)</f>
        <v>BRASS AB DZR</v>
      </c>
      <c r="F791" s="54">
        <f>VLOOKUP(Table_for_new_list_price[[#This Row],[ItemCode]],[1]sheet1!$1:$1048576,13,FALSE)</f>
        <v>0</v>
      </c>
      <c r="G791" s="55" t="str">
        <f>VLOOKUP(Table_for_new_list_price[[#This Row],[ItemCode]],[1]sheet1!$1:$1048576,12,FALSE)</f>
        <v>32</v>
      </c>
      <c r="H791" s="101">
        <f>VLOOKUP(Table_for_new_list_price[[#This Row],[ItemCode]],[1]sheet1!$1:$1048576,8,FALSE)</f>
        <v>456.22</v>
      </c>
      <c r="I791" s="51">
        <f>VLOOKUP(Table_for_new_list_price[[#This Row],[Product Line]],'EDA SHEET'!$C$10:$D$57,2,FALSE)</f>
        <v>0.34699999999999998</v>
      </c>
      <c r="J791" s="53">
        <f t="shared" si="12"/>
        <v>158.30833999999999</v>
      </c>
      <c r="K791" s="1" t="str">
        <f>VLOOKUP(Table_for_new_list_price[[#This Row],[ItemCode]],[1]sheet1!$1:$1048576,11,FALSE)</f>
        <v>Italy</v>
      </c>
    </row>
    <row r="792" spans="1:11" hidden="1" x14ac:dyDescent="0.3">
      <c r="A792" t="s">
        <v>4120</v>
      </c>
      <c r="B792" t="str">
        <f>VLOOKUP(Table_for_new_list_price[[#This Row],[ItemCode]],[1]sheet1!$1:$1048576,4,FALSE)</f>
        <v>TH. BAL. VLV. PxP TP-100°F 1</v>
      </c>
      <c r="C792" t="str">
        <f>VLOOKUP(Table_for_new_list_price[[#This Row],[ItemCode]],[1]sheet1!$1:$1048576,5,FALSE)</f>
        <v>670779734385</v>
      </c>
      <c r="D792" t="str">
        <f>VLOOKUP(Table_for_new_list_price[[#This Row],[ItemCode]],[1]sheet1!$1:$1048576,6,FALSE)</f>
        <v>ABTB</v>
      </c>
      <c r="E792" s="54" t="str">
        <f>VLOOKUP(Table_for_new_list_price[[#This Row],[ItemCode]],[1]sheet1!$1:$1048576,7,FALSE)</f>
        <v>BRASS</v>
      </c>
      <c r="F792" s="54">
        <f>VLOOKUP(Table_for_new_list_price[[#This Row],[ItemCode]],[1]sheet1!$1:$1048576,13,FALSE)</f>
        <v>0</v>
      </c>
      <c r="G792" s="55" t="str">
        <f>VLOOKUP(Table_for_new_list_price[[#This Row],[ItemCode]],[1]sheet1!$1:$1048576,12,FALSE)</f>
        <v>28</v>
      </c>
      <c r="H792" s="101">
        <f>VLOOKUP(Table_for_new_list_price[[#This Row],[ItemCode]],[1]sheet1!$1:$1048576,8,FALSE)</f>
        <v>810.3</v>
      </c>
      <c r="I792" s="51">
        <f>VLOOKUP(Table_for_new_list_price[[#This Row],[Product Line]],'EDA SHEET'!$C$10:$D$57,2,FALSE)</f>
        <v>0.34699999999999998</v>
      </c>
      <c r="J792" s="53">
        <f t="shared" si="12"/>
        <v>281.17409999999995</v>
      </c>
      <c r="K792" s="1" t="str">
        <f>VLOOKUP(Table_for_new_list_price[[#This Row],[ItemCode]],[1]sheet1!$1:$1048576,11,FALSE)</f>
        <v>Italy</v>
      </c>
    </row>
    <row r="793" spans="1:11" hidden="1" x14ac:dyDescent="0.3">
      <c r="A793" t="s">
        <v>4121</v>
      </c>
      <c r="B793" t="str">
        <f>VLOOKUP(Table_for_new_list_price[[#This Row],[ItemCode]],[1]sheet1!$1:$1048576,4,FALSE)</f>
        <v>TH. BAL. VLV. PxP TP-100°F 1/2</v>
      </c>
      <c r="C793" t="str">
        <f>VLOOKUP(Table_for_new_list_price[[#This Row],[ItemCode]],[1]sheet1!$1:$1048576,5,FALSE)</f>
        <v>670779734286</v>
      </c>
      <c r="D793" t="str">
        <f>VLOOKUP(Table_for_new_list_price[[#This Row],[ItemCode]],[1]sheet1!$1:$1048576,6,FALSE)</f>
        <v>ABTB</v>
      </c>
      <c r="E793" s="54" t="str">
        <f>VLOOKUP(Table_for_new_list_price[[#This Row],[ItemCode]],[1]sheet1!$1:$1048576,7,FALSE)</f>
        <v>BRASS</v>
      </c>
      <c r="F793" s="54" t="str">
        <f>VLOOKUP(Table_for_new_list_price[[#This Row],[ItemCode]],[1]sheet1!$1:$1048576,13,FALSE)</f>
        <v>0.868</v>
      </c>
      <c r="G793" s="55" t="str">
        <f>VLOOKUP(Table_for_new_list_price[[#This Row],[ItemCode]],[1]sheet1!$1:$1048576,12,FALSE)</f>
        <v>36</v>
      </c>
      <c r="H793" s="101">
        <f>VLOOKUP(Table_for_new_list_price[[#This Row],[ItemCode]],[1]sheet1!$1:$1048576,8,FALSE)</f>
        <v>437.29</v>
      </c>
      <c r="I793" s="51">
        <f>VLOOKUP(Table_for_new_list_price[[#This Row],[Product Line]],'EDA SHEET'!$C$10:$D$57,2,FALSE)</f>
        <v>0.34699999999999998</v>
      </c>
      <c r="J793" s="53">
        <f t="shared" ref="J793:J850" si="13">H793*I793</f>
        <v>151.73963000000001</v>
      </c>
      <c r="K793" s="1" t="str">
        <f>VLOOKUP(Table_for_new_list_price[[#This Row],[ItemCode]],[1]sheet1!$1:$1048576,11,FALSE)</f>
        <v>Italy</v>
      </c>
    </row>
    <row r="794" spans="1:11" hidden="1" x14ac:dyDescent="0.3">
      <c r="A794" t="s">
        <v>4122</v>
      </c>
      <c r="B794" t="str">
        <f>VLOOKUP(Table_for_new_list_price[[#This Row],[ItemCode]],[1]sheet1!$1:$1048576,4,FALSE)</f>
        <v>TH. BAL. VLV. PxP TP-100°F 3/4</v>
      </c>
      <c r="C794" t="str">
        <f>VLOOKUP(Table_for_new_list_price[[#This Row],[ItemCode]],[1]sheet1!$1:$1048576,5,FALSE)</f>
        <v>670779734330</v>
      </c>
      <c r="D794" t="str">
        <f>VLOOKUP(Table_for_new_list_price[[#This Row],[ItemCode]],[1]sheet1!$1:$1048576,6,FALSE)</f>
        <v>ABTB</v>
      </c>
      <c r="E794" s="54" t="str">
        <f>VLOOKUP(Table_for_new_list_price[[#This Row],[ItemCode]],[1]sheet1!$1:$1048576,7,FALSE)</f>
        <v>BRASS</v>
      </c>
      <c r="F794" s="54">
        <f>VLOOKUP(Table_for_new_list_price[[#This Row],[ItemCode]],[1]sheet1!$1:$1048576,13,FALSE)</f>
        <v>0</v>
      </c>
      <c r="G794" s="55" t="str">
        <f>VLOOKUP(Table_for_new_list_price[[#This Row],[ItemCode]],[1]sheet1!$1:$1048576,12,FALSE)</f>
        <v>32</v>
      </c>
      <c r="H794" s="101">
        <f>VLOOKUP(Table_for_new_list_price[[#This Row],[ItemCode]],[1]sheet1!$1:$1048576,8,FALSE)</f>
        <v>469.91</v>
      </c>
      <c r="I794" s="51">
        <f>VLOOKUP(Table_for_new_list_price[[#This Row],[Product Line]],'EDA SHEET'!$C$10:$D$57,2,FALSE)</f>
        <v>0.34699999999999998</v>
      </c>
      <c r="J794" s="53">
        <f t="shared" si="13"/>
        <v>163.05877000000001</v>
      </c>
      <c r="K794" s="1" t="str">
        <f>VLOOKUP(Table_for_new_list_price[[#This Row],[ItemCode]],[1]sheet1!$1:$1048576,11,FALSE)</f>
        <v>Italy</v>
      </c>
    </row>
    <row r="795" spans="1:11" hidden="1" x14ac:dyDescent="0.3">
      <c r="A795" t="s">
        <v>4123</v>
      </c>
      <c r="B795" t="str">
        <f>VLOOKUP(Table_for_new_list_price[[#This Row],[ItemCode]],[1]sheet1!$1:$1048576,4,FALSE)</f>
        <v>TH. BAL. VLV. PxP TP-105°F 1</v>
      </c>
      <c r="C795" t="str">
        <f>VLOOKUP(Table_for_new_list_price[[#This Row],[ItemCode]],[1]sheet1!$1:$1048576,5,FALSE)</f>
        <v>670779734392</v>
      </c>
      <c r="D795" t="str">
        <f>VLOOKUP(Table_for_new_list_price[[#This Row],[ItemCode]],[1]sheet1!$1:$1048576,6,FALSE)</f>
        <v>ABTB</v>
      </c>
      <c r="E795" s="54" t="str">
        <f>VLOOKUP(Table_for_new_list_price[[#This Row],[ItemCode]],[1]sheet1!$1:$1048576,7,FALSE)</f>
        <v>BRASS</v>
      </c>
      <c r="F795" s="54">
        <f>VLOOKUP(Table_for_new_list_price[[#This Row],[ItemCode]],[1]sheet1!$1:$1048576,13,FALSE)</f>
        <v>0</v>
      </c>
      <c r="G795" s="55" t="str">
        <f>VLOOKUP(Table_for_new_list_price[[#This Row],[ItemCode]],[1]sheet1!$1:$1048576,12,FALSE)</f>
        <v>28</v>
      </c>
      <c r="H795" s="101">
        <f>VLOOKUP(Table_for_new_list_price[[#This Row],[ItemCode]],[1]sheet1!$1:$1048576,8,FALSE)</f>
        <v>810.3</v>
      </c>
      <c r="I795" s="51">
        <f>VLOOKUP(Table_for_new_list_price[[#This Row],[Product Line]],'EDA SHEET'!$C$10:$D$57,2,FALSE)</f>
        <v>0.34699999999999998</v>
      </c>
      <c r="J795" s="53">
        <f t="shared" si="13"/>
        <v>281.17409999999995</v>
      </c>
      <c r="K795" s="1" t="str">
        <f>VLOOKUP(Table_for_new_list_price[[#This Row],[ItemCode]],[1]sheet1!$1:$1048576,11,FALSE)</f>
        <v>Italy</v>
      </c>
    </row>
    <row r="796" spans="1:11" hidden="1" x14ac:dyDescent="0.3">
      <c r="A796" t="s">
        <v>4124</v>
      </c>
      <c r="B796" t="str">
        <f>VLOOKUP(Table_for_new_list_price[[#This Row],[ItemCode]],[1]sheet1!$1:$1048576,4,FALSE)</f>
        <v>TH. BAL. VLV. PxP TP-105°F 1/2</v>
      </c>
      <c r="C796" t="str">
        <f>VLOOKUP(Table_for_new_list_price[[#This Row],[ItemCode]],[1]sheet1!$1:$1048576,5,FALSE)</f>
        <v>670779734293</v>
      </c>
      <c r="D796" t="str">
        <f>VLOOKUP(Table_for_new_list_price[[#This Row],[ItemCode]],[1]sheet1!$1:$1048576,6,FALSE)</f>
        <v>ABTB</v>
      </c>
      <c r="E796" s="54" t="str">
        <f>VLOOKUP(Table_for_new_list_price[[#This Row],[ItemCode]],[1]sheet1!$1:$1048576,7,FALSE)</f>
        <v>BRASS</v>
      </c>
      <c r="F796" s="54" t="str">
        <f>VLOOKUP(Table_for_new_list_price[[#This Row],[ItemCode]],[1]sheet1!$1:$1048576,13,FALSE)</f>
        <v>0.868</v>
      </c>
      <c r="G796" s="55" t="str">
        <f>VLOOKUP(Table_for_new_list_price[[#This Row],[ItemCode]],[1]sheet1!$1:$1048576,12,FALSE)</f>
        <v>36</v>
      </c>
      <c r="H796" s="101">
        <f>VLOOKUP(Table_for_new_list_price[[#This Row],[ItemCode]],[1]sheet1!$1:$1048576,8,FALSE)</f>
        <v>437.29</v>
      </c>
      <c r="I796" s="51">
        <f>VLOOKUP(Table_for_new_list_price[[#This Row],[Product Line]],'EDA SHEET'!$C$10:$D$57,2,FALSE)</f>
        <v>0.34699999999999998</v>
      </c>
      <c r="J796" s="53">
        <f t="shared" si="13"/>
        <v>151.73963000000001</v>
      </c>
      <c r="K796" s="1" t="str">
        <f>VLOOKUP(Table_for_new_list_price[[#This Row],[ItemCode]],[1]sheet1!$1:$1048576,11,FALSE)</f>
        <v>Italy</v>
      </c>
    </row>
    <row r="797" spans="1:11" hidden="1" x14ac:dyDescent="0.3">
      <c r="A797" t="s">
        <v>4125</v>
      </c>
      <c r="B797" t="str">
        <f>VLOOKUP(Table_for_new_list_price[[#This Row],[ItemCode]],[1]sheet1!$1:$1048576,4,FALSE)</f>
        <v>TH. BAL. VLV. PxP TP-105°F 3/4</v>
      </c>
      <c r="C797" t="str">
        <f>VLOOKUP(Table_for_new_list_price[[#This Row],[ItemCode]],[1]sheet1!$1:$1048576,5,FALSE)</f>
        <v>670779734347</v>
      </c>
      <c r="D797" t="str">
        <f>VLOOKUP(Table_for_new_list_price[[#This Row],[ItemCode]],[1]sheet1!$1:$1048576,6,FALSE)</f>
        <v>ABTB</v>
      </c>
      <c r="E797" s="54" t="str">
        <f>VLOOKUP(Table_for_new_list_price[[#This Row],[ItemCode]],[1]sheet1!$1:$1048576,7,FALSE)</f>
        <v>BRASS</v>
      </c>
      <c r="F797" s="54">
        <f>VLOOKUP(Table_for_new_list_price[[#This Row],[ItemCode]],[1]sheet1!$1:$1048576,13,FALSE)</f>
        <v>0</v>
      </c>
      <c r="G797" s="55" t="str">
        <f>VLOOKUP(Table_for_new_list_price[[#This Row],[ItemCode]],[1]sheet1!$1:$1048576,12,FALSE)</f>
        <v>32</v>
      </c>
      <c r="H797" s="101">
        <f>VLOOKUP(Table_for_new_list_price[[#This Row],[ItemCode]],[1]sheet1!$1:$1048576,8,FALSE)</f>
        <v>469.91</v>
      </c>
      <c r="I797" s="51">
        <f>VLOOKUP(Table_for_new_list_price[[#This Row],[Product Line]],'EDA SHEET'!$C$10:$D$57,2,FALSE)</f>
        <v>0.34699999999999998</v>
      </c>
      <c r="J797" s="53">
        <f t="shared" si="13"/>
        <v>163.05877000000001</v>
      </c>
      <c r="K797" s="1" t="str">
        <f>VLOOKUP(Table_for_new_list_price[[#This Row],[ItemCode]],[1]sheet1!$1:$1048576,11,FALSE)</f>
        <v>Italy</v>
      </c>
    </row>
    <row r="798" spans="1:11" hidden="1" x14ac:dyDescent="0.3">
      <c r="A798" t="s">
        <v>4126</v>
      </c>
      <c r="B798" t="str">
        <f>VLOOKUP(Table_for_new_list_price[[#This Row],[ItemCode]],[1]sheet1!$1:$1048576,4,FALSE)</f>
        <v>TH. BAL. VLV. PxP TP-110°F 1</v>
      </c>
      <c r="C798" t="str">
        <f>VLOOKUP(Table_for_new_list_price[[#This Row],[ItemCode]],[1]sheet1!$1:$1048576,5,FALSE)</f>
        <v>670779734408</v>
      </c>
      <c r="D798" t="str">
        <f>VLOOKUP(Table_for_new_list_price[[#This Row],[ItemCode]],[1]sheet1!$1:$1048576,6,FALSE)</f>
        <v>ABTB</v>
      </c>
      <c r="E798" s="54" t="str">
        <f>VLOOKUP(Table_for_new_list_price[[#This Row],[ItemCode]],[1]sheet1!$1:$1048576,7,FALSE)</f>
        <v>BRASS</v>
      </c>
      <c r="F798" s="54">
        <f>VLOOKUP(Table_for_new_list_price[[#This Row],[ItemCode]],[1]sheet1!$1:$1048576,13,FALSE)</f>
        <v>0</v>
      </c>
      <c r="G798" s="55" t="str">
        <f>VLOOKUP(Table_for_new_list_price[[#This Row],[ItemCode]],[1]sheet1!$1:$1048576,12,FALSE)</f>
        <v>28</v>
      </c>
      <c r="H798" s="101">
        <f>VLOOKUP(Table_for_new_list_price[[#This Row],[ItemCode]],[1]sheet1!$1:$1048576,8,FALSE)</f>
        <v>810.3</v>
      </c>
      <c r="I798" s="51">
        <f>VLOOKUP(Table_for_new_list_price[[#This Row],[Product Line]],'EDA SHEET'!$C$10:$D$57,2,FALSE)</f>
        <v>0.34699999999999998</v>
      </c>
      <c r="J798" s="53">
        <f t="shared" si="13"/>
        <v>281.17409999999995</v>
      </c>
      <c r="K798" s="1" t="str">
        <f>VLOOKUP(Table_for_new_list_price[[#This Row],[ItemCode]],[1]sheet1!$1:$1048576,11,FALSE)</f>
        <v>Italy</v>
      </c>
    </row>
    <row r="799" spans="1:11" hidden="1" x14ac:dyDescent="0.3">
      <c r="A799" t="s">
        <v>4127</v>
      </c>
      <c r="B799" t="str">
        <f>VLOOKUP(Table_for_new_list_price[[#This Row],[ItemCode]],[1]sheet1!$1:$1048576,4,FALSE)</f>
        <v>TH. BAL. VLV. PxP TP-110°F 1/2</v>
      </c>
      <c r="C799" t="str">
        <f>VLOOKUP(Table_for_new_list_price[[#This Row],[ItemCode]],[1]sheet1!$1:$1048576,5,FALSE)</f>
        <v>670779734309</v>
      </c>
      <c r="D799" t="str">
        <f>VLOOKUP(Table_for_new_list_price[[#This Row],[ItemCode]],[1]sheet1!$1:$1048576,6,FALSE)</f>
        <v>ABTB</v>
      </c>
      <c r="E799" s="54" t="str">
        <f>VLOOKUP(Table_for_new_list_price[[#This Row],[ItemCode]],[1]sheet1!$1:$1048576,7,FALSE)</f>
        <v>BRASS</v>
      </c>
      <c r="F799" s="54" t="str">
        <f>VLOOKUP(Table_for_new_list_price[[#This Row],[ItemCode]],[1]sheet1!$1:$1048576,13,FALSE)</f>
        <v>0.868</v>
      </c>
      <c r="G799" s="55" t="str">
        <f>VLOOKUP(Table_for_new_list_price[[#This Row],[ItemCode]],[1]sheet1!$1:$1048576,12,FALSE)</f>
        <v>36</v>
      </c>
      <c r="H799" s="101">
        <f>VLOOKUP(Table_for_new_list_price[[#This Row],[ItemCode]],[1]sheet1!$1:$1048576,8,FALSE)</f>
        <v>437.29</v>
      </c>
      <c r="I799" s="51">
        <f>VLOOKUP(Table_for_new_list_price[[#This Row],[Product Line]],'EDA SHEET'!$C$10:$D$57,2,FALSE)</f>
        <v>0.34699999999999998</v>
      </c>
      <c r="J799" s="53">
        <f t="shared" si="13"/>
        <v>151.73963000000001</v>
      </c>
      <c r="K799" s="1" t="str">
        <f>VLOOKUP(Table_for_new_list_price[[#This Row],[ItemCode]],[1]sheet1!$1:$1048576,11,FALSE)</f>
        <v>Italy</v>
      </c>
    </row>
    <row r="800" spans="1:11" hidden="1" x14ac:dyDescent="0.3">
      <c r="A800" t="s">
        <v>4128</v>
      </c>
      <c r="B800" t="str">
        <f>VLOOKUP(Table_for_new_list_price[[#This Row],[ItemCode]],[1]sheet1!$1:$1048576,4,FALSE)</f>
        <v>TH. BAL. VLV. PxP TP-110°F 3/4</v>
      </c>
      <c r="C800" t="str">
        <f>VLOOKUP(Table_for_new_list_price[[#This Row],[ItemCode]],[1]sheet1!$1:$1048576,5,FALSE)</f>
        <v>670779734354</v>
      </c>
      <c r="D800" t="str">
        <f>VLOOKUP(Table_for_new_list_price[[#This Row],[ItemCode]],[1]sheet1!$1:$1048576,6,FALSE)</f>
        <v>ABTB</v>
      </c>
      <c r="E800" s="54" t="str">
        <f>VLOOKUP(Table_for_new_list_price[[#This Row],[ItemCode]],[1]sheet1!$1:$1048576,7,FALSE)</f>
        <v>BRASS</v>
      </c>
      <c r="F800" s="54">
        <f>VLOOKUP(Table_for_new_list_price[[#This Row],[ItemCode]],[1]sheet1!$1:$1048576,13,FALSE)</f>
        <v>0</v>
      </c>
      <c r="G800" s="55" t="str">
        <f>VLOOKUP(Table_for_new_list_price[[#This Row],[ItemCode]],[1]sheet1!$1:$1048576,12,FALSE)</f>
        <v>32</v>
      </c>
      <c r="H800" s="101">
        <f>VLOOKUP(Table_for_new_list_price[[#This Row],[ItemCode]],[1]sheet1!$1:$1048576,8,FALSE)</f>
        <v>469.91</v>
      </c>
      <c r="I800" s="51">
        <f>VLOOKUP(Table_for_new_list_price[[#This Row],[Product Line]],'EDA SHEET'!$C$10:$D$57,2,FALSE)</f>
        <v>0.34699999999999998</v>
      </c>
      <c r="J800" s="53">
        <f t="shared" si="13"/>
        <v>163.05877000000001</v>
      </c>
      <c r="K800" s="1" t="str">
        <f>VLOOKUP(Table_for_new_list_price[[#This Row],[ItemCode]],[1]sheet1!$1:$1048576,11,FALSE)</f>
        <v>Italy</v>
      </c>
    </row>
    <row r="801" spans="1:11" hidden="1" x14ac:dyDescent="0.3">
      <c r="A801" t="s">
        <v>3492</v>
      </c>
      <c r="B801" t="str">
        <f>VLOOKUP(Table_for_new_list_price[[#This Row],[ItemCode]],[1]sheet1!$1:$1048576,4,FALSE)</f>
        <v>TH. BAL. VLV. PxP TP-115°F 1</v>
      </c>
      <c r="C801" t="str">
        <f>VLOOKUP(Table_for_new_list_price[[#This Row],[ItemCode]],[1]sheet1!$1:$1048576,5,FALSE)</f>
        <v>670779729435</v>
      </c>
      <c r="D801" t="str">
        <f>VLOOKUP(Table_for_new_list_price[[#This Row],[ItemCode]],[1]sheet1!$1:$1048576,6,FALSE)</f>
        <v>ABTB</v>
      </c>
      <c r="E801" s="54" t="str">
        <f>VLOOKUP(Table_for_new_list_price[[#This Row],[ItemCode]],[1]sheet1!$1:$1048576,7,FALSE)</f>
        <v>BRASS</v>
      </c>
      <c r="F801" s="54">
        <f>VLOOKUP(Table_for_new_list_price[[#This Row],[ItemCode]],[1]sheet1!$1:$1048576,13,FALSE)</f>
        <v>0</v>
      </c>
      <c r="G801" s="55" t="str">
        <f>VLOOKUP(Table_for_new_list_price[[#This Row],[ItemCode]],[1]sheet1!$1:$1048576,12,FALSE)</f>
        <v>28</v>
      </c>
      <c r="H801" s="101">
        <f>VLOOKUP(Table_for_new_list_price[[#This Row],[ItemCode]],[1]sheet1!$1:$1048576,8,FALSE)</f>
        <v>810.3</v>
      </c>
      <c r="I801" s="51">
        <f>VLOOKUP(Table_for_new_list_price[[#This Row],[Product Line]],'EDA SHEET'!$C$10:$D$57,2,FALSE)</f>
        <v>0.34699999999999998</v>
      </c>
      <c r="J801" s="53">
        <f t="shared" si="13"/>
        <v>281.17409999999995</v>
      </c>
      <c r="K801" s="1" t="str">
        <f>VLOOKUP(Table_for_new_list_price[[#This Row],[ItemCode]],[1]sheet1!$1:$1048576,11,FALSE)</f>
        <v>Italy</v>
      </c>
    </row>
    <row r="802" spans="1:11" hidden="1" x14ac:dyDescent="0.3">
      <c r="A802" t="s">
        <v>3493</v>
      </c>
      <c r="B802" t="str">
        <f>VLOOKUP(Table_for_new_list_price[[#This Row],[ItemCode]],[1]sheet1!$1:$1048576,4,FALSE)</f>
        <v>TH. BAL. VLV. PxP TP-115°F 1/2</v>
      </c>
      <c r="C802" t="str">
        <f>VLOOKUP(Table_for_new_list_price[[#This Row],[ItemCode]],[1]sheet1!$1:$1048576,5,FALSE)</f>
        <v>670779729336</v>
      </c>
      <c r="D802" t="str">
        <f>VLOOKUP(Table_for_new_list_price[[#This Row],[ItemCode]],[1]sheet1!$1:$1048576,6,FALSE)</f>
        <v>ABTB</v>
      </c>
      <c r="E802" s="54" t="str">
        <f>VLOOKUP(Table_for_new_list_price[[#This Row],[ItemCode]],[1]sheet1!$1:$1048576,7,FALSE)</f>
        <v>BRASS</v>
      </c>
      <c r="F802" s="54" t="str">
        <f>VLOOKUP(Table_for_new_list_price[[#This Row],[ItemCode]],[1]sheet1!$1:$1048576,13,FALSE)</f>
        <v>0.868</v>
      </c>
      <c r="G802" s="55" t="str">
        <f>VLOOKUP(Table_for_new_list_price[[#This Row],[ItemCode]],[1]sheet1!$1:$1048576,12,FALSE)</f>
        <v>36</v>
      </c>
      <c r="H802" s="101">
        <f>VLOOKUP(Table_for_new_list_price[[#This Row],[ItemCode]],[1]sheet1!$1:$1048576,8,FALSE)</f>
        <v>437.29</v>
      </c>
      <c r="I802" s="51">
        <f>VLOOKUP(Table_for_new_list_price[[#This Row],[Product Line]],'EDA SHEET'!$C$10:$D$57,2,FALSE)</f>
        <v>0.34699999999999998</v>
      </c>
      <c r="J802" s="53">
        <f t="shared" si="13"/>
        <v>151.73963000000001</v>
      </c>
      <c r="K802" s="1" t="str">
        <f>VLOOKUP(Table_for_new_list_price[[#This Row],[ItemCode]],[1]sheet1!$1:$1048576,11,FALSE)</f>
        <v>Italy</v>
      </c>
    </row>
    <row r="803" spans="1:11" hidden="1" x14ac:dyDescent="0.3">
      <c r="A803" t="s">
        <v>3494</v>
      </c>
      <c r="B803" t="str">
        <f>VLOOKUP(Table_for_new_list_price[[#This Row],[ItemCode]],[1]sheet1!$1:$1048576,4,FALSE)</f>
        <v>TH. BAL. VLV. PxP TP-115°F 3/4</v>
      </c>
      <c r="C803" t="str">
        <f>VLOOKUP(Table_for_new_list_price[[#This Row],[ItemCode]],[1]sheet1!$1:$1048576,5,FALSE)</f>
        <v>670779729381</v>
      </c>
      <c r="D803" t="str">
        <f>VLOOKUP(Table_for_new_list_price[[#This Row],[ItemCode]],[1]sheet1!$1:$1048576,6,FALSE)</f>
        <v>ABTB</v>
      </c>
      <c r="E803" s="54" t="str">
        <f>VLOOKUP(Table_for_new_list_price[[#This Row],[ItemCode]],[1]sheet1!$1:$1048576,7,FALSE)</f>
        <v>BRASS</v>
      </c>
      <c r="F803" s="54">
        <f>VLOOKUP(Table_for_new_list_price[[#This Row],[ItemCode]],[1]sheet1!$1:$1048576,13,FALSE)</f>
        <v>0</v>
      </c>
      <c r="G803" s="55" t="str">
        <f>VLOOKUP(Table_for_new_list_price[[#This Row],[ItemCode]],[1]sheet1!$1:$1048576,12,FALSE)</f>
        <v>32</v>
      </c>
      <c r="H803" s="101">
        <f>VLOOKUP(Table_for_new_list_price[[#This Row],[ItemCode]],[1]sheet1!$1:$1048576,8,FALSE)</f>
        <v>469.91</v>
      </c>
      <c r="I803" s="51">
        <f>VLOOKUP(Table_for_new_list_price[[#This Row],[Product Line]],'EDA SHEET'!$C$10:$D$57,2,FALSE)</f>
        <v>0.34699999999999998</v>
      </c>
      <c r="J803" s="53">
        <f t="shared" si="13"/>
        <v>163.05877000000001</v>
      </c>
      <c r="K803" s="1" t="str">
        <f>VLOOKUP(Table_for_new_list_price[[#This Row],[ItemCode]],[1]sheet1!$1:$1048576,11,FALSE)</f>
        <v>Italy</v>
      </c>
    </row>
    <row r="804" spans="1:11" hidden="1" x14ac:dyDescent="0.3">
      <c r="A804" t="s">
        <v>3495</v>
      </c>
      <c r="B804" t="str">
        <f>VLOOKUP(Table_for_new_list_price[[#This Row],[ItemCode]],[1]sheet1!$1:$1048576,4,FALSE)</f>
        <v>TH. BAL. VLV. PxP TP-120°F 1</v>
      </c>
      <c r="C804" t="str">
        <f>VLOOKUP(Table_for_new_list_price[[#This Row],[ItemCode]],[1]sheet1!$1:$1048576,5,FALSE)</f>
        <v>670779729442</v>
      </c>
      <c r="D804" t="str">
        <f>VLOOKUP(Table_for_new_list_price[[#This Row],[ItemCode]],[1]sheet1!$1:$1048576,6,FALSE)</f>
        <v>ABTB</v>
      </c>
      <c r="E804" s="54" t="str">
        <f>VLOOKUP(Table_for_new_list_price[[#This Row],[ItemCode]],[1]sheet1!$1:$1048576,7,FALSE)</f>
        <v>BRASS</v>
      </c>
      <c r="F804" s="54">
        <f>VLOOKUP(Table_for_new_list_price[[#This Row],[ItemCode]],[1]sheet1!$1:$1048576,13,FALSE)</f>
        <v>0</v>
      </c>
      <c r="G804" s="55" t="str">
        <f>VLOOKUP(Table_for_new_list_price[[#This Row],[ItemCode]],[1]sheet1!$1:$1048576,12,FALSE)</f>
        <v>28</v>
      </c>
      <c r="H804" s="101">
        <f>VLOOKUP(Table_for_new_list_price[[#This Row],[ItemCode]],[1]sheet1!$1:$1048576,8,FALSE)</f>
        <v>810.3</v>
      </c>
      <c r="I804" s="51">
        <f>VLOOKUP(Table_for_new_list_price[[#This Row],[Product Line]],'EDA SHEET'!$C$10:$D$57,2,FALSE)</f>
        <v>0.34699999999999998</v>
      </c>
      <c r="J804" s="53">
        <f t="shared" si="13"/>
        <v>281.17409999999995</v>
      </c>
      <c r="K804" s="1" t="str">
        <f>VLOOKUP(Table_for_new_list_price[[#This Row],[ItemCode]],[1]sheet1!$1:$1048576,11,FALSE)</f>
        <v>Italy</v>
      </c>
    </row>
    <row r="805" spans="1:11" hidden="1" x14ac:dyDescent="0.3">
      <c r="A805" t="s">
        <v>3496</v>
      </c>
      <c r="B805" t="str">
        <f>VLOOKUP(Table_for_new_list_price[[#This Row],[ItemCode]],[1]sheet1!$1:$1048576,4,FALSE)</f>
        <v>TH. BAL. VLV. PxP TP-120°F 1/2</v>
      </c>
      <c r="C805" t="str">
        <f>VLOOKUP(Table_for_new_list_price[[#This Row],[ItemCode]],[1]sheet1!$1:$1048576,5,FALSE)</f>
        <v>670779729343</v>
      </c>
      <c r="D805" t="str">
        <f>VLOOKUP(Table_for_new_list_price[[#This Row],[ItemCode]],[1]sheet1!$1:$1048576,6,FALSE)</f>
        <v>ABTB</v>
      </c>
      <c r="E805" s="54" t="str">
        <f>VLOOKUP(Table_for_new_list_price[[#This Row],[ItemCode]],[1]sheet1!$1:$1048576,7,FALSE)</f>
        <v>BRASS</v>
      </c>
      <c r="F805" s="54" t="str">
        <f>VLOOKUP(Table_for_new_list_price[[#This Row],[ItemCode]],[1]sheet1!$1:$1048576,13,FALSE)</f>
        <v>0.868</v>
      </c>
      <c r="G805" s="55" t="str">
        <f>VLOOKUP(Table_for_new_list_price[[#This Row],[ItemCode]],[1]sheet1!$1:$1048576,12,FALSE)</f>
        <v>36</v>
      </c>
      <c r="H805" s="101">
        <f>VLOOKUP(Table_for_new_list_price[[#This Row],[ItemCode]],[1]sheet1!$1:$1048576,8,FALSE)</f>
        <v>437.29</v>
      </c>
      <c r="I805" s="51">
        <f>VLOOKUP(Table_for_new_list_price[[#This Row],[Product Line]],'EDA SHEET'!$C$10:$D$57,2,FALSE)</f>
        <v>0.34699999999999998</v>
      </c>
      <c r="J805" s="53">
        <f t="shared" si="13"/>
        <v>151.73963000000001</v>
      </c>
      <c r="K805" s="1" t="str">
        <f>VLOOKUP(Table_for_new_list_price[[#This Row],[ItemCode]],[1]sheet1!$1:$1048576,11,FALSE)</f>
        <v>Italy</v>
      </c>
    </row>
    <row r="806" spans="1:11" hidden="1" x14ac:dyDescent="0.3">
      <c r="A806" t="s">
        <v>3497</v>
      </c>
      <c r="B806" t="str">
        <f>VLOOKUP(Table_for_new_list_price[[#This Row],[ItemCode]],[1]sheet1!$1:$1048576,4,FALSE)</f>
        <v>TH. BAL. VLV. PxP TP-120°F 3/4</v>
      </c>
      <c r="C806" t="str">
        <f>VLOOKUP(Table_for_new_list_price[[#This Row],[ItemCode]],[1]sheet1!$1:$1048576,5,FALSE)</f>
        <v>670779729398</v>
      </c>
      <c r="D806" t="str">
        <f>VLOOKUP(Table_for_new_list_price[[#This Row],[ItemCode]],[1]sheet1!$1:$1048576,6,FALSE)</f>
        <v>ABTB</v>
      </c>
      <c r="E806" s="54" t="str">
        <f>VLOOKUP(Table_for_new_list_price[[#This Row],[ItemCode]],[1]sheet1!$1:$1048576,7,FALSE)</f>
        <v>BRASS</v>
      </c>
      <c r="F806" s="54">
        <f>VLOOKUP(Table_for_new_list_price[[#This Row],[ItemCode]],[1]sheet1!$1:$1048576,13,FALSE)</f>
        <v>0</v>
      </c>
      <c r="G806" s="55" t="str">
        <f>VLOOKUP(Table_for_new_list_price[[#This Row],[ItemCode]],[1]sheet1!$1:$1048576,12,FALSE)</f>
        <v>32</v>
      </c>
      <c r="H806" s="101">
        <f>VLOOKUP(Table_for_new_list_price[[#This Row],[ItemCode]],[1]sheet1!$1:$1048576,8,FALSE)</f>
        <v>469.91</v>
      </c>
      <c r="I806" s="51">
        <f>VLOOKUP(Table_for_new_list_price[[#This Row],[Product Line]],'EDA SHEET'!$C$10:$D$57,2,FALSE)</f>
        <v>0.34699999999999998</v>
      </c>
      <c r="J806" s="53">
        <f t="shared" si="13"/>
        <v>163.05877000000001</v>
      </c>
      <c r="K806" s="1" t="str">
        <f>VLOOKUP(Table_for_new_list_price[[#This Row],[ItemCode]],[1]sheet1!$1:$1048576,11,FALSE)</f>
        <v>Italy</v>
      </c>
    </row>
    <row r="807" spans="1:11" hidden="1" x14ac:dyDescent="0.3">
      <c r="A807" t="s">
        <v>4129</v>
      </c>
      <c r="B807" t="str">
        <f>VLOOKUP(Table_for_new_list_price[[#This Row],[ItemCode]],[1]sheet1!$1:$1048576,4,FALSE)</f>
        <v>TH. BAL. VLV. PxP TP-125°F 1</v>
      </c>
      <c r="C807" t="str">
        <f>VLOOKUP(Table_for_new_list_price[[#This Row],[ItemCode]],[1]sheet1!$1:$1048576,5,FALSE)</f>
        <v>670779734415</v>
      </c>
      <c r="D807" t="str">
        <f>VLOOKUP(Table_for_new_list_price[[#This Row],[ItemCode]],[1]sheet1!$1:$1048576,6,FALSE)</f>
        <v>ABTB</v>
      </c>
      <c r="E807" s="54" t="str">
        <f>VLOOKUP(Table_for_new_list_price[[#This Row],[ItemCode]],[1]sheet1!$1:$1048576,7,FALSE)</f>
        <v>BRASS</v>
      </c>
      <c r="F807" s="54">
        <f>VLOOKUP(Table_for_new_list_price[[#This Row],[ItemCode]],[1]sheet1!$1:$1048576,13,FALSE)</f>
        <v>0</v>
      </c>
      <c r="G807" s="55" t="str">
        <f>VLOOKUP(Table_for_new_list_price[[#This Row],[ItemCode]],[1]sheet1!$1:$1048576,12,FALSE)</f>
        <v>28</v>
      </c>
      <c r="H807" s="101">
        <f>VLOOKUP(Table_for_new_list_price[[#This Row],[ItemCode]],[1]sheet1!$1:$1048576,8,FALSE)</f>
        <v>810.3</v>
      </c>
      <c r="I807" s="51">
        <f>VLOOKUP(Table_for_new_list_price[[#This Row],[Product Line]],'EDA SHEET'!$C$10:$D$57,2,FALSE)</f>
        <v>0.34699999999999998</v>
      </c>
      <c r="J807" s="53">
        <f t="shared" si="13"/>
        <v>281.17409999999995</v>
      </c>
      <c r="K807" s="1" t="str">
        <f>VLOOKUP(Table_for_new_list_price[[#This Row],[ItemCode]],[1]sheet1!$1:$1048576,11,FALSE)</f>
        <v>Italy</v>
      </c>
    </row>
    <row r="808" spans="1:11" hidden="1" x14ac:dyDescent="0.3">
      <c r="A808" t="s">
        <v>4130</v>
      </c>
      <c r="B808" t="str">
        <f>VLOOKUP(Table_for_new_list_price[[#This Row],[ItemCode]],[1]sheet1!$1:$1048576,4,FALSE)</f>
        <v>TH. BAL. VLV. PxP TP-125°F 1/2</v>
      </c>
      <c r="C808" t="str">
        <f>VLOOKUP(Table_for_new_list_price[[#This Row],[ItemCode]],[1]sheet1!$1:$1048576,5,FALSE)</f>
        <v>670779734316</v>
      </c>
      <c r="D808" t="str">
        <f>VLOOKUP(Table_for_new_list_price[[#This Row],[ItemCode]],[1]sheet1!$1:$1048576,6,FALSE)</f>
        <v>ABTB</v>
      </c>
      <c r="E808" s="54" t="str">
        <f>VLOOKUP(Table_for_new_list_price[[#This Row],[ItemCode]],[1]sheet1!$1:$1048576,7,FALSE)</f>
        <v>BRASS</v>
      </c>
      <c r="F808" s="54" t="str">
        <f>VLOOKUP(Table_for_new_list_price[[#This Row],[ItemCode]],[1]sheet1!$1:$1048576,13,FALSE)</f>
        <v>0.868</v>
      </c>
      <c r="G808" s="55" t="str">
        <f>VLOOKUP(Table_for_new_list_price[[#This Row],[ItemCode]],[1]sheet1!$1:$1048576,12,FALSE)</f>
        <v>36</v>
      </c>
      <c r="H808" s="101">
        <f>VLOOKUP(Table_for_new_list_price[[#This Row],[ItemCode]],[1]sheet1!$1:$1048576,8,FALSE)</f>
        <v>437.29</v>
      </c>
      <c r="I808" s="51">
        <f>VLOOKUP(Table_for_new_list_price[[#This Row],[Product Line]],'EDA SHEET'!$C$10:$D$57,2,FALSE)</f>
        <v>0.34699999999999998</v>
      </c>
      <c r="J808" s="53">
        <f t="shared" si="13"/>
        <v>151.73963000000001</v>
      </c>
      <c r="K808" s="1" t="str">
        <f>VLOOKUP(Table_for_new_list_price[[#This Row],[ItemCode]],[1]sheet1!$1:$1048576,11,FALSE)</f>
        <v>Italy</v>
      </c>
    </row>
    <row r="809" spans="1:11" hidden="1" x14ac:dyDescent="0.3">
      <c r="A809" t="s">
        <v>4131</v>
      </c>
      <c r="B809" t="str">
        <f>VLOOKUP(Table_for_new_list_price[[#This Row],[ItemCode]],[1]sheet1!$1:$1048576,4,FALSE)</f>
        <v>TH. BAL. VLV. PxP TP-125°F 3/4</v>
      </c>
      <c r="C809" t="str">
        <f>VLOOKUP(Table_for_new_list_price[[#This Row],[ItemCode]],[1]sheet1!$1:$1048576,5,FALSE)</f>
        <v>670779734361</v>
      </c>
      <c r="D809" t="str">
        <f>VLOOKUP(Table_for_new_list_price[[#This Row],[ItemCode]],[1]sheet1!$1:$1048576,6,FALSE)</f>
        <v>ABTB</v>
      </c>
      <c r="E809" s="54" t="str">
        <f>VLOOKUP(Table_for_new_list_price[[#This Row],[ItemCode]],[1]sheet1!$1:$1048576,7,FALSE)</f>
        <v>BRASS</v>
      </c>
      <c r="F809" s="54">
        <f>VLOOKUP(Table_for_new_list_price[[#This Row],[ItemCode]],[1]sheet1!$1:$1048576,13,FALSE)</f>
        <v>0</v>
      </c>
      <c r="G809" s="55" t="str">
        <f>VLOOKUP(Table_for_new_list_price[[#This Row],[ItemCode]],[1]sheet1!$1:$1048576,12,FALSE)</f>
        <v>32</v>
      </c>
      <c r="H809" s="101">
        <f>VLOOKUP(Table_for_new_list_price[[#This Row],[ItemCode]],[1]sheet1!$1:$1048576,8,FALSE)</f>
        <v>469.91</v>
      </c>
      <c r="I809" s="51">
        <f>VLOOKUP(Table_for_new_list_price[[#This Row],[Product Line]],'EDA SHEET'!$C$10:$D$57,2,FALSE)</f>
        <v>0.34699999999999998</v>
      </c>
      <c r="J809" s="53">
        <f t="shared" si="13"/>
        <v>163.05877000000001</v>
      </c>
      <c r="K809" s="1" t="str">
        <f>VLOOKUP(Table_for_new_list_price[[#This Row],[ItemCode]],[1]sheet1!$1:$1048576,11,FALSE)</f>
        <v>Italy</v>
      </c>
    </row>
    <row r="810" spans="1:11" hidden="1" x14ac:dyDescent="0.3">
      <c r="A810" t="s">
        <v>3498</v>
      </c>
      <c r="B810" t="str">
        <f>VLOOKUP(Table_for_new_list_price[[#This Row],[ItemCode]],[1]sheet1!$1:$1048576,4,FALSE)</f>
        <v>TH. BAL. VLV. PxP TP-130°F 1</v>
      </c>
      <c r="C810" t="str">
        <f>VLOOKUP(Table_for_new_list_price[[#This Row],[ItemCode]],[1]sheet1!$1:$1048576,5,FALSE)</f>
        <v>670779729459</v>
      </c>
      <c r="D810" t="str">
        <f>VLOOKUP(Table_for_new_list_price[[#This Row],[ItemCode]],[1]sheet1!$1:$1048576,6,FALSE)</f>
        <v>ABTB</v>
      </c>
      <c r="E810" s="54" t="str">
        <f>VLOOKUP(Table_for_new_list_price[[#This Row],[ItemCode]],[1]sheet1!$1:$1048576,7,FALSE)</f>
        <v>BRASS</v>
      </c>
      <c r="F810" s="54">
        <f>VLOOKUP(Table_for_new_list_price[[#This Row],[ItemCode]],[1]sheet1!$1:$1048576,13,FALSE)</f>
        <v>0</v>
      </c>
      <c r="G810" s="55" t="str">
        <f>VLOOKUP(Table_for_new_list_price[[#This Row],[ItemCode]],[1]sheet1!$1:$1048576,12,FALSE)</f>
        <v>28</v>
      </c>
      <c r="H810" s="101">
        <f>VLOOKUP(Table_for_new_list_price[[#This Row],[ItemCode]],[1]sheet1!$1:$1048576,8,FALSE)</f>
        <v>810.3</v>
      </c>
      <c r="I810" s="51">
        <f>VLOOKUP(Table_for_new_list_price[[#This Row],[Product Line]],'EDA SHEET'!$C$10:$D$57,2,FALSE)</f>
        <v>0.34699999999999998</v>
      </c>
      <c r="J810" s="53">
        <f t="shared" si="13"/>
        <v>281.17409999999995</v>
      </c>
      <c r="K810" s="1" t="str">
        <f>VLOOKUP(Table_for_new_list_price[[#This Row],[ItemCode]],[1]sheet1!$1:$1048576,11,FALSE)</f>
        <v>Italy</v>
      </c>
    </row>
    <row r="811" spans="1:11" hidden="1" x14ac:dyDescent="0.3">
      <c r="A811" t="s">
        <v>3499</v>
      </c>
      <c r="B811" t="str">
        <f>VLOOKUP(Table_for_new_list_price[[#This Row],[ItemCode]],[1]sheet1!$1:$1048576,4,FALSE)</f>
        <v>TH. BAL. VLV. PxP TP-130°F 1/2</v>
      </c>
      <c r="C811" t="str">
        <f>VLOOKUP(Table_for_new_list_price[[#This Row],[ItemCode]],[1]sheet1!$1:$1048576,5,FALSE)</f>
        <v>670779729350</v>
      </c>
      <c r="D811" t="str">
        <f>VLOOKUP(Table_for_new_list_price[[#This Row],[ItemCode]],[1]sheet1!$1:$1048576,6,FALSE)</f>
        <v>ABTB</v>
      </c>
      <c r="E811" s="54" t="str">
        <f>VLOOKUP(Table_for_new_list_price[[#This Row],[ItemCode]],[1]sheet1!$1:$1048576,7,FALSE)</f>
        <v>BRASS</v>
      </c>
      <c r="F811" s="54" t="str">
        <f>VLOOKUP(Table_for_new_list_price[[#This Row],[ItemCode]],[1]sheet1!$1:$1048576,13,FALSE)</f>
        <v>0.868</v>
      </c>
      <c r="G811" s="55" t="str">
        <f>VLOOKUP(Table_for_new_list_price[[#This Row],[ItemCode]],[1]sheet1!$1:$1048576,12,FALSE)</f>
        <v>36</v>
      </c>
      <c r="H811" s="101">
        <f>VLOOKUP(Table_for_new_list_price[[#This Row],[ItemCode]],[1]sheet1!$1:$1048576,8,FALSE)</f>
        <v>437.29</v>
      </c>
      <c r="I811" s="51">
        <f>VLOOKUP(Table_for_new_list_price[[#This Row],[Product Line]],'EDA SHEET'!$C$10:$D$57,2,FALSE)</f>
        <v>0.34699999999999998</v>
      </c>
      <c r="J811" s="53">
        <f t="shared" si="13"/>
        <v>151.73963000000001</v>
      </c>
      <c r="K811" s="1" t="str">
        <f>VLOOKUP(Table_for_new_list_price[[#This Row],[ItemCode]],[1]sheet1!$1:$1048576,11,FALSE)</f>
        <v>Italy</v>
      </c>
    </row>
    <row r="812" spans="1:11" hidden="1" x14ac:dyDescent="0.3">
      <c r="A812" t="s">
        <v>3500</v>
      </c>
      <c r="B812" t="str">
        <f>VLOOKUP(Table_for_new_list_price[[#This Row],[ItemCode]],[1]sheet1!$1:$1048576,4,FALSE)</f>
        <v>TH. BAL. VLV. PxP TP-130°F 3/4</v>
      </c>
      <c r="C812" t="str">
        <f>VLOOKUP(Table_for_new_list_price[[#This Row],[ItemCode]],[1]sheet1!$1:$1048576,5,FALSE)</f>
        <v xml:space="preserve"> 670779729404</v>
      </c>
      <c r="D812" t="str">
        <f>VLOOKUP(Table_for_new_list_price[[#This Row],[ItemCode]],[1]sheet1!$1:$1048576,6,FALSE)</f>
        <v>ABTB</v>
      </c>
      <c r="E812" s="54" t="str">
        <f>VLOOKUP(Table_for_new_list_price[[#This Row],[ItemCode]],[1]sheet1!$1:$1048576,7,FALSE)</f>
        <v>BRASS</v>
      </c>
      <c r="F812" s="54">
        <f>VLOOKUP(Table_for_new_list_price[[#This Row],[ItemCode]],[1]sheet1!$1:$1048576,13,FALSE)</f>
        <v>0</v>
      </c>
      <c r="G812" s="55" t="str">
        <f>VLOOKUP(Table_for_new_list_price[[#This Row],[ItemCode]],[1]sheet1!$1:$1048576,12,FALSE)</f>
        <v>32</v>
      </c>
      <c r="H812" s="101">
        <f>VLOOKUP(Table_for_new_list_price[[#This Row],[ItemCode]],[1]sheet1!$1:$1048576,8,FALSE)</f>
        <v>469.91</v>
      </c>
      <c r="I812" s="51">
        <f>VLOOKUP(Table_for_new_list_price[[#This Row],[Product Line]],'EDA SHEET'!$C$10:$D$57,2,FALSE)</f>
        <v>0.34699999999999998</v>
      </c>
      <c r="J812" s="53">
        <f t="shared" si="13"/>
        <v>163.05877000000001</v>
      </c>
      <c r="K812" s="1" t="str">
        <f>VLOOKUP(Table_for_new_list_price[[#This Row],[ItemCode]],[1]sheet1!$1:$1048576,11,FALSE)</f>
        <v>Italy</v>
      </c>
    </row>
    <row r="813" spans="1:11" hidden="1" x14ac:dyDescent="0.3">
      <c r="A813" t="s">
        <v>4132</v>
      </c>
      <c r="B813" t="str">
        <f>VLOOKUP(Table_for_new_list_price[[#This Row],[ItemCode]],[1]sheet1!$1:$1048576,4,FALSE)</f>
        <v>TH. BAL. VLV. PxP TP-135°F 1</v>
      </c>
      <c r="C813" t="str">
        <f>VLOOKUP(Table_for_new_list_price[[#This Row],[ItemCode]],[1]sheet1!$1:$1048576,5,FALSE)</f>
        <v>670779734422</v>
      </c>
      <c r="D813" t="str">
        <f>VLOOKUP(Table_for_new_list_price[[#This Row],[ItemCode]],[1]sheet1!$1:$1048576,6,FALSE)</f>
        <v>ABTB</v>
      </c>
      <c r="E813" s="54" t="str">
        <f>VLOOKUP(Table_for_new_list_price[[#This Row],[ItemCode]],[1]sheet1!$1:$1048576,7,FALSE)</f>
        <v>BRASS</v>
      </c>
      <c r="F813" s="54">
        <f>VLOOKUP(Table_for_new_list_price[[#This Row],[ItemCode]],[1]sheet1!$1:$1048576,13,FALSE)</f>
        <v>0</v>
      </c>
      <c r="G813" s="55" t="str">
        <f>VLOOKUP(Table_for_new_list_price[[#This Row],[ItemCode]],[1]sheet1!$1:$1048576,12,FALSE)</f>
        <v>28</v>
      </c>
      <c r="H813" s="101">
        <f>VLOOKUP(Table_for_new_list_price[[#This Row],[ItemCode]],[1]sheet1!$1:$1048576,8,FALSE)</f>
        <v>810.3</v>
      </c>
      <c r="I813" s="51">
        <f>VLOOKUP(Table_for_new_list_price[[#This Row],[Product Line]],'EDA SHEET'!$C$10:$D$57,2,FALSE)</f>
        <v>0.34699999999999998</v>
      </c>
      <c r="J813" s="53">
        <f t="shared" si="13"/>
        <v>281.17409999999995</v>
      </c>
      <c r="K813" s="1" t="str">
        <f>VLOOKUP(Table_for_new_list_price[[#This Row],[ItemCode]],[1]sheet1!$1:$1048576,11,FALSE)</f>
        <v>Italy</v>
      </c>
    </row>
    <row r="814" spans="1:11" hidden="1" x14ac:dyDescent="0.3">
      <c r="A814" t="s">
        <v>4133</v>
      </c>
      <c r="B814" t="str">
        <f>VLOOKUP(Table_for_new_list_price[[#This Row],[ItemCode]],[1]sheet1!$1:$1048576,4,FALSE)</f>
        <v>TH. BAL. VLV. PxP TP-135°F 1/2</v>
      </c>
      <c r="C814" t="str">
        <f>VLOOKUP(Table_for_new_list_price[[#This Row],[ItemCode]],[1]sheet1!$1:$1048576,5,FALSE)</f>
        <v>670779734323</v>
      </c>
      <c r="D814" t="str">
        <f>VLOOKUP(Table_for_new_list_price[[#This Row],[ItemCode]],[1]sheet1!$1:$1048576,6,FALSE)</f>
        <v>ABTB</v>
      </c>
      <c r="E814" s="54" t="str">
        <f>VLOOKUP(Table_for_new_list_price[[#This Row],[ItemCode]],[1]sheet1!$1:$1048576,7,FALSE)</f>
        <v>BRASS</v>
      </c>
      <c r="F814" s="54" t="str">
        <f>VLOOKUP(Table_for_new_list_price[[#This Row],[ItemCode]],[1]sheet1!$1:$1048576,13,FALSE)</f>
        <v>0.868</v>
      </c>
      <c r="G814" s="55" t="str">
        <f>VLOOKUP(Table_for_new_list_price[[#This Row],[ItemCode]],[1]sheet1!$1:$1048576,12,FALSE)</f>
        <v>36</v>
      </c>
      <c r="H814" s="101">
        <f>VLOOKUP(Table_for_new_list_price[[#This Row],[ItemCode]],[1]sheet1!$1:$1048576,8,FALSE)</f>
        <v>437.29</v>
      </c>
      <c r="I814" s="51">
        <f>VLOOKUP(Table_for_new_list_price[[#This Row],[Product Line]],'EDA SHEET'!$C$10:$D$57,2,FALSE)</f>
        <v>0.34699999999999998</v>
      </c>
      <c r="J814" s="53">
        <f t="shared" si="13"/>
        <v>151.73963000000001</v>
      </c>
      <c r="K814" s="1" t="str">
        <f>VLOOKUP(Table_for_new_list_price[[#This Row],[ItemCode]],[1]sheet1!$1:$1048576,11,FALSE)</f>
        <v>Italy</v>
      </c>
    </row>
    <row r="815" spans="1:11" hidden="1" x14ac:dyDescent="0.3">
      <c r="A815" t="s">
        <v>4134</v>
      </c>
      <c r="B815" t="str">
        <f>VLOOKUP(Table_for_new_list_price[[#This Row],[ItemCode]],[1]sheet1!$1:$1048576,4,FALSE)</f>
        <v>TH. BAL. VLV. PxP TP-135°F 3/4</v>
      </c>
      <c r="C815" t="str">
        <f>VLOOKUP(Table_for_new_list_price[[#This Row],[ItemCode]],[1]sheet1!$1:$1048576,5,FALSE)</f>
        <v>670779734378</v>
      </c>
      <c r="D815" t="str">
        <f>VLOOKUP(Table_for_new_list_price[[#This Row],[ItemCode]],[1]sheet1!$1:$1048576,6,FALSE)</f>
        <v>ABTB</v>
      </c>
      <c r="E815" s="54" t="str">
        <f>VLOOKUP(Table_for_new_list_price[[#This Row],[ItemCode]],[1]sheet1!$1:$1048576,7,FALSE)</f>
        <v>BRASS</v>
      </c>
      <c r="F815" s="54">
        <f>VLOOKUP(Table_for_new_list_price[[#This Row],[ItemCode]],[1]sheet1!$1:$1048576,13,FALSE)</f>
        <v>0</v>
      </c>
      <c r="G815" s="55" t="str">
        <f>VLOOKUP(Table_for_new_list_price[[#This Row],[ItemCode]],[1]sheet1!$1:$1048576,12,FALSE)</f>
        <v>32</v>
      </c>
      <c r="H815" s="101">
        <f>VLOOKUP(Table_for_new_list_price[[#This Row],[ItemCode]],[1]sheet1!$1:$1048576,8,FALSE)</f>
        <v>469.91</v>
      </c>
      <c r="I815" s="51">
        <f>VLOOKUP(Table_for_new_list_price[[#This Row],[Product Line]],'EDA SHEET'!$C$10:$D$57,2,FALSE)</f>
        <v>0.34699999999999998</v>
      </c>
      <c r="J815" s="53">
        <f t="shared" si="13"/>
        <v>163.05877000000001</v>
      </c>
      <c r="K815" s="1" t="str">
        <f>VLOOKUP(Table_for_new_list_price[[#This Row],[ItemCode]],[1]sheet1!$1:$1048576,11,FALSE)</f>
        <v>Italy</v>
      </c>
    </row>
    <row r="816" spans="1:11" hidden="1" x14ac:dyDescent="0.3">
      <c r="A816" t="s">
        <v>3501</v>
      </c>
      <c r="B816" t="str">
        <f>VLOOKUP(Table_for_new_list_price[[#This Row],[ItemCode]],[1]sheet1!$1:$1048576,4,FALSE)</f>
        <v>TH. BAL. VLV. PxP TP-140°F 1</v>
      </c>
      <c r="C816" t="str">
        <f>VLOOKUP(Table_for_new_list_price[[#This Row],[ItemCode]],[1]sheet1!$1:$1048576,5,FALSE)</f>
        <v>670779729466</v>
      </c>
      <c r="D816" t="str">
        <f>VLOOKUP(Table_for_new_list_price[[#This Row],[ItemCode]],[1]sheet1!$1:$1048576,6,FALSE)</f>
        <v>ABTB</v>
      </c>
      <c r="E816" s="54" t="str">
        <f>VLOOKUP(Table_for_new_list_price[[#This Row],[ItemCode]],[1]sheet1!$1:$1048576,7,FALSE)</f>
        <v>BRASS</v>
      </c>
      <c r="F816" s="54">
        <f>VLOOKUP(Table_for_new_list_price[[#This Row],[ItemCode]],[1]sheet1!$1:$1048576,13,FALSE)</f>
        <v>0</v>
      </c>
      <c r="G816" s="55" t="str">
        <f>VLOOKUP(Table_for_new_list_price[[#This Row],[ItemCode]],[1]sheet1!$1:$1048576,12,FALSE)</f>
        <v>28</v>
      </c>
      <c r="H816" s="101">
        <f>VLOOKUP(Table_for_new_list_price[[#This Row],[ItemCode]],[1]sheet1!$1:$1048576,8,FALSE)</f>
        <v>810.3</v>
      </c>
      <c r="I816" s="51">
        <f>VLOOKUP(Table_for_new_list_price[[#This Row],[Product Line]],'EDA SHEET'!$C$10:$D$57,2,FALSE)</f>
        <v>0.34699999999999998</v>
      </c>
      <c r="J816" s="53">
        <f t="shared" si="13"/>
        <v>281.17409999999995</v>
      </c>
      <c r="K816" s="1" t="str">
        <f>VLOOKUP(Table_for_new_list_price[[#This Row],[ItemCode]],[1]sheet1!$1:$1048576,11,FALSE)</f>
        <v>Italy</v>
      </c>
    </row>
    <row r="817" spans="1:11" hidden="1" x14ac:dyDescent="0.3">
      <c r="A817" t="s">
        <v>3502</v>
      </c>
      <c r="B817" t="str">
        <f>VLOOKUP(Table_for_new_list_price[[#This Row],[ItemCode]],[1]sheet1!$1:$1048576,4,FALSE)</f>
        <v>TH. BAL. VLV. PxP TP-140°F 1/2</v>
      </c>
      <c r="C817" t="str">
        <f>VLOOKUP(Table_for_new_list_price[[#This Row],[ItemCode]],[1]sheet1!$1:$1048576,5,FALSE)</f>
        <v>670779729367</v>
      </c>
      <c r="D817" t="str">
        <f>VLOOKUP(Table_for_new_list_price[[#This Row],[ItemCode]],[1]sheet1!$1:$1048576,6,FALSE)</f>
        <v>ABTB</v>
      </c>
      <c r="E817" s="54" t="str">
        <f>VLOOKUP(Table_for_new_list_price[[#This Row],[ItemCode]],[1]sheet1!$1:$1048576,7,FALSE)</f>
        <v>BRASS</v>
      </c>
      <c r="F817" s="54" t="str">
        <f>VLOOKUP(Table_for_new_list_price[[#This Row],[ItemCode]],[1]sheet1!$1:$1048576,13,FALSE)</f>
        <v>0.868</v>
      </c>
      <c r="G817" s="55" t="str">
        <f>VLOOKUP(Table_for_new_list_price[[#This Row],[ItemCode]],[1]sheet1!$1:$1048576,12,FALSE)</f>
        <v>36</v>
      </c>
      <c r="H817" s="101">
        <f>VLOOKUP(Table_for_new_list_price[[#This Row],[ItemCode]],[1]sheet1!$1:$1048576,8,FALSE)</f>
        <v>437.29</v>
      </c>
      <c r="I817" s="51">
        <f>VLOOKUP(Table_for_new_list_price[[#This Row],[Product Line]],'EDA SHEET'!$C$10:$D$57,2,FALSE)</f>
        <v>0.34699999999999998</v>
      </c>
      <c r="J817" s="53">
        <f t="shared" si="13"/>
        <v>151.73963000000001</v>
      </c>
      <c r="K817" s="1" t="str">
        <f>VLOOKUP(Table_for_new_list_price[[#This Row],[ItemCode]],[1]sheet1!$1:$1048576,11,FALSE)</f>
        <v>Italy</v>
      </c>
    </row>
    <row r="818" spans="1:11" hidden="1" x14ac:dyDescent="0.3">
      <c r="A818" t="s">
        <v>3503</v>
      </c>
      <c r="B818" t="str">
        <f>VLOOKUP(Table_for_new_list_price[[#This Row],[ItemCode]],[1]sheet1!$1:$1048576,4,FALSE)</f>
        <v>TH. BAL. VLV. PxP TP-140°F 3/4</v>
      </c>
      <c r="C818" t="str">
        <f>VLOOKUP(Table_for_new_list_price[[#This Row],[ItemCode]],[1]sheet1!$1:$1048576,5,FALSE)</f>
        <v>670779729411</v>
      </c>
      <c r="D818" t="str">
        <f>VLOOKUP(Table_for_new_list_price[[#This Row],[ItemCode]],[1]sheet1!$1:$1048576,6,FALSE)</f>
        <v>ABTB</v>
      </c>
      <c r="E818" s="54" t="str">
        <f>VLOOKUP(Table_for_new_list_price[[#This Row],[ItemCode]],[1]sheet1!$1:$1048576,7,FALSE)</f>
        <v>BRASS</v>
      </c>
      <c r="F818" s="54">
        <f>VLOOKUP(Table_for_new_list_price[[#This Row],[ItemCode]],[1]sheet1!$1:$1048576,13,FALSE)</f>
        <v>0</v>
      </c>
      <c r="G818" s="55" t="str">
        <f>VLOOKUP(Table_for_new_list_price[[#This Row],[ItemCode]],[1]sheet1!$1:$1048576,12,FALSE)</f>
        <v>32</v>
      </c>
      <c r="H818" s="101">
        <f>VLOOKUP(Table_for_new_list_price[[#This Row],[ItemCode]],[1]sheet1!$1:$1048576,8,FALSE)</f>
        <v>469.91</v>
      </c>
      <c r="I818" s="51">
        <f>VLOOKUP(Table_for_new_list_price[[#This Row],[Product Line]],'EDA SHEET'!$C$10:$D$57,2,FALSE)</f>
        <v>0.34699999999999998</v>
      </c>
      <c r="J818" s="53">
        <f t="shared" si="13"/>
        <v>163.05877000000001</v>
      </c>
      <c r="K818" s="1" t="str">
        <f>VLOOKUP(Table_for_new_list_price[[#This Row],[ItemCode]],[1]sheet1!$1:$1048576,11,FALSE)</f>
        <v>Italy</v>
      </c>
    </row>
    <row r="819" spans="1:11" hidden="1" x14ac:dyDescent="0.3">
      <c r="A819" t="s">
        <v>3504</v>
      </c>
      <c r="B819" t="str">
        <f>VLOOKUP(Table_for_new_list_price[[#This Row],[ItemCode]],[1]sheet1!$1:$1048576,4,FALSE)</f>
        <v>TH. BAL. VLV. PxP TP-150°F 1</v>
      </c>
      <c r="C819" t="str">
        <f>VLOOKUP(Table_for_new_list_price[[#This Row],[ItemCode]],[1]sheet1!$1:$1048576,5,FALSE)</f>
        <v>670779729473</v>
      </c>
      <c r="D819" t="str">
        <f>VLOOKUP(Table_for_new_list_price[[#This Row],[ItemCode]],[1]sheet1!$1:$1048576,6,FALSE)</f>
        <v>ABTB</v>
      </c>
      <c r="E819" s="54" t="str">
        <f>VLOOKUP(Table_for_new_list_price[[#This Row],[ItemCode]],[1]sheet1!$1:$1048576,7,FALSE)</f>
        <v>BRASS</v>
      </c>
      <c r="F819" s="54">
        <f>VLOOKUP(Table_for_new_list_price[[#This Row],[ItemCode]],[1]sheet1!$1:$1048576,13,FALSE)</f>
        <v>0</v>
      </c>
      <c r="G819" s="55" t="str">
        <f>VLOOKUP(Table_for_new_list_price[[#This Row],[ItemCode]],[1]sheet1!$1:$1048576,12,FALSE)</f>
        <v>28</v>
      </c>
      <c r="H819" s="101">
        <f>VLOOKUP(Table_for_new_list_price[[#This Row],[ItemCode]],[1]sheet1!$1:$1048576,8,FALSE)</f>
        <v>810.3</v>
      </c>
      <c r="I819" s="51">
        <f>VLOOKUP(Table_for_new_list_price[[#This Row],[Product Line]],'EDA SHEET'!$C$10:$D$57,2,FALSE)</f>
        <v>0.34699999999999998</v>
      </c>
      <c r="J819" s="53">
        <f t="shared" si="13"/>
        <v>281.17409999999995</v>
      </c>
      <c r="K819" s="1" t="str">
        <f>VLOOKUP(Table_for_new_list_price[[#This Row],[ItemCode]],[1]sheet1!$1:$1048576,11,FALSE)</f>
        <v>Italy</v>
      </c>
    </row>
    <row r="820" spans="1:11" hidden="1" x14ac:dyDescent="0.3">
      <c r="A820" t="s">
        <v>3505</v>
      </c>
      <c r="B820" t="str">
        <f>VLOOKUP(Table_for_new_list_price[[#This Row],[ItemCode]],[1]sheet1!$1:$1048576,4,FALSE)</f>
        <v>TH. BAL. VLV. PxP TP-150°F 1/2</v>
      </c>
      <c r="C820" t="str">
        <f>VLOOKUP(Table_for_new_list_price[[#This Row],[ItemCode]],[1]sheet1!$1:$1048576,5,FALSE)</f>
        <v>670779729374</v>
      </c>
      <c r="D820" t="str">
        <f>VLOOKUP(Table_for_new_list_price[[#This Row],[ItemCode]],[1]sheet1!$1:$1048576,6,FALSE)</f>
        <v>ABTB</v>
      </c>
      <c r="E820" s="54" t="str">
        <f>VLOOKUP(Table_for_new_list_price[[#This Row],[ItemCode]],[1]sheet1!$1:$1048576,7,FALSE)</f>
        <v>BRASS</v>
      </c>
      <c r="F820" s="54" t="str">
        <f>VLOOKUP(Table_for_new_list_price[[#This Row],[ItemCode]],[1]sheet1!$1:$1048576,13,FALSE)</f>
        <v>0.868</v>
      </c>
      <c r="G820" s="55" t="str">
        <f>VLOOKUP(Table_for_new_list_price[[#This Row],[ItemCode]],[1]sheet1!$1:$1048576,12,FALSE)</f>
        <v>36</v>
      </c>
      <c r="H820" s="101">
        <f>VLOOKUP(Table_for_new_list_price[[#This Row],[ItemCode]],[1]sheet1!$1:$1048576,8,FALSE)</f>
        <v>437.29</v>
      </c>
      <c r="I820" s="51">
        <f>VLOOKUP(Table_for_new_list_price[[#This Row],[Product Line]],'EDA SHEET'!$C$10:$D$57,2,FALSE)</f>
        <v>0.34699999999999998</v>
      </c>
      <c r="J820" s="53">
        <f t="shared" si="13"/>
        <v>151.73963000000001</v>
      </c>
      <c r="K820" s="1" t="str">
        <f>VLOOKUP(Table_for_new_list_price[[#This Row],[ItemCode]],[1]sheet1!$1:$1048576,11,FALSE)</f>
        <v>Italy</v>
      </c>
    </row>
    <row r="821" spans="1:11" hidden="1" x14ac:dyDescent="0.3">
      <c r="A821" t="s">
        <v>3506</v>
      </c>
      <c r="B821" t="str">
        <f>VLOOKUP(Table_for_new_list_price[[#This Row],[ItemCode]],[1]sheet1!$1:$1048576,4,FALSE)</f>
        <v>TH. BAL. VLV. PxP TP-150°F 3/4</v>
      </c>
      <c r="C821" t="str">
        <f>VLOOKUP(Table_for_new_list_price[[#This Row],[ItemCode]],[1]sheet1!$1:$1048576,5,FALSE)</f>
        <v>670779729428</v>
      </c>
      <c r="D821" t="str">
        <f>VLOOKUP(Table_for_new_list_price[[#This Row],[ItemCode]],[1]sheet1!$1:$1048576,6,FALSE)</f>
        <v>ABTB</v>
      </c>
      <c r="E821" s="54" t="str">
        <f>VLOOKUP(Table_for_new_list_price[[#This Row],[ItemCode]],[1]sheet1!$1:$1048576,7,FALSE)</f>
        <v>BRASS</v>
      </c>
      <c r="F821" s="54">
        <f>VLOOKUP(Table_for_new_list_price[[#This Row],[ItemCode]],[1]sheet1!$1:$1048576,13,FALSE)</f>
        <v>0</v>
      </c>
      <c r="G821" s="55" t="str">
        <f>VLOOKUP(Table_for_new_list_price[[#This Row],[ItemCode]],[1]sheet1!$1:$1048576,12,FALSE)</f>
        <v>32</v>
      </c>
      <c r="H821" s="101">
        <f>VLOOKUP(Table_for_new_list_price[[#This Row],[ItemCode]],[1]sheet1!$1:$1048576,8,FALSE)</f>
        <v>469.91</v>
      </c>
      <c r="I821" s="51">
        <f>VLOOKUP(Table_for_new_list_price[[#This Row],[Product Line]],'EDA SHEET'!$C$10:$D$57,2,FALSE)</f>
        <v>0.34699999999999998</v>
      </c>
      <c r="J821" s="53">
        <f t="shared" si="13"/>
        <v>163.05877000000001</v>
      </c>
      <c r="K821" s="1" t="str">
        <f>VLOOKUP(Table_for_new_list_price[[#This Row],[ItemCode]],[1]sheet1!$1:$1048576,11,FALSE)</f>
        <v>Italy</v>
      </c>
    </row>
    <row r="822" spans="1:11" hidden="1" x14ac:dyDescent="0.3">
      <c r="A822" t="s">
        <v>3507</v>
      </c>
      <c r="B822" t="str">
        <f>VLOOKUP(Table_for_new_list_price[[#This Row],[ItemCode]],[1]sheet1!$1:$1048576,4,FALSE)</f>
        <v>TH. BAL. VLV. SxS TP-115°F 1</v>
      </c>
      <c r="C822" t="str">
        <f>VLOOKUP(Table_for_new_list_price[[#This Row],[ItemCode]],[1]sheet1!$1:$1048576,5,FALSE)</f>
        <v>670779729282</v>
      </c>
      <c r="D822" t="str">
        <f>VLOOKUP(Table_for_new_list_price[[#This Row],[ItemCode]],[1]sheet1!$1:$1048576,6,FALSE)</f>
        <v>ABTB</v>
      </c>
      <c r="E822" s="54" t="str">
        <f>VLOOKUP(Table_for_new_list_price[[#This Row],[ItemCode]],[1]sheet1!$1:$1048576,7,FALSE)</f>
        <v>BRASS</v>
      </c>
      <c r="F822" s="54">
        <f>VLOOKUP(Table_for_new_list_price[[#This Row],[ItemCode]],[1]sheet1!$1:$1048576,13,FALSE)</f>
        <v>0</v>
      </c>
      <c r="G822" s="55" t="str">
        <f>VLOOKUP(Table_for_new_list_price[[#This Row],[ItemCode]],[1]sheet1!$1:$1048576,12,FALSE)</f>
        <v>28</v>
      </c>
      <c r="H822" s="101">
        <f>VLOOKUP(Table_for_new_list_price[[#This Row],[ItemCode]],[1]sheet1!$1:$1048576,8,FALSE)</f>
        <v>786.7</v>
      </c>
      <c r="I822" s="51">
        <f>VLOOKUP(Table_for_new_list_price[[#This Row],[Product Line]],'EDA SHEET'!$C$10:$D$57,2,FALSE)</f>
        <v>0.34699999999999998</v>
      </c>
      <c r="J822" s="53">
        <f t="shared" si="13"/>
        <v>272.98489999999998</v>
      </c>
      <c r="K822" s="1" t="str">
        <f>VLOOKUP(Table_for_new_list_price[[#This Row],[ItemCode]],[1]sheet1!$1:$1048576,11,FALSE)</f>
        <v>Italy</v>
      </c>
    </row>
    <row r="823" spans="1:11" hidden="1" x14ac:dyDescent="0.3">
      <c r="A823" t="s">
        <v>3508</v>
      </c>
      <c r="B823" t="str">
        <f>VLOOKUP(Table_for_new_list_price[[#This Row],[ItemCode]],[1]sheet1!$1:$1048576,4,FALSE)</f>
        <v>TH. BAL. VLV. SxS TP-115°F 1/2</v>
      </c>
      <c r="C823" t="str">
        <f>VLOOKUP(Table_for_new_list_price[[#This Row],[ItemCode]],[1]sheet1!$1:$1048576,5,FALSE)</f>
        <v>670779729183</v>
      </c>
      <c r="D823" t="str">
        <f>VLOOKUP(Table_for_new_list_price[[#This Row],[ItemCode]],[1]sheet1!$1:$1048576,6,FALSE)</f>
        <v>ABTB</v>
      </c>
      <c r="E823" s="54" t="str">
        <f>VLOOKUP(Table_for_new_list_price[[#This Row],[ItemCode]],[1]sheet1!$1:$1048576,7,FALSE)</f>
        <v>BRASS</v>
      </c>
      <c r="F823" s="54" t="str">
        <f>VLOOKUP(Table_for_new_list_price[[#This Row],[ItemCode]],[1]sheet1!$1:$1048576,13,FALSE)</f>
        <v>0.803</v>
      </c>
      <c r="G823" s="55" t="str">
        <f>VLOOKUP(Table_for_new_list_price[[#This Row],[ItemCode]],[1]sheet1!$1:$1048576,12,FALSE)</f>
        <v>36</v>
      </c>
      <c r="H823" s="101">
        <f>VLOOKUP(Table_for_new_list_price[[#This Row],[ItemCode]],[1]sheet1!$1:$1048576,8,FALSE)</f>
        <v>424.56</v>
      </c>
      <c r="I823" s="51">
        <f>VLOOKUP(Table_for_new_list_price[[#This Row],[Product Line]],'EDA SHEET'!$C$10:$D$57,2,FALSE)</f>
        <v>0.34699999999999998</v>
      </c>
      <c r="J823" s="53">
        <f t="shared" si="13"/>
        <v>147.32231999999999</v>
      </c>
      <c r="K823" s="1" t="str">
        <f>VLOOKUP(Table_for_new_list_price[[#This Row],[ItemCode]],[1]sheet1!$1:$1048576,11,FALSE)</f>
        <v>Italy</v>
      </c>
    </row>
    <row r="824" spans="1:11" hidden="1" x14ac:dyDescent="0.3">
      <c r="A824" t="s">
        <v>3509</v>
      </c>
      <c r="B824" t="str">
        <f>VLOOKUP(Table_for_new_list_price[[#This Row],[ItemCode]],[1]sheet1!$1:$1048576,4,FALSE)</f>
        <v>TH. BAL. VLV. SxS TP-115°F 3/4</v>
      </c>
      <c r="C824" t="str">
        <f>VLOOKUP(Table_for_new_list_price[[#This Row],[ItemCode]],[1]sheet1!$1:$1048576,5,FALSE)</f>
        <v>670779729237</v>
      </c>
      <c r="D824" t="str">
        <f>VLOOKUP(Table_for_new_list_price[[#This Row],[ItemCode]],[1]sheet1!$1:$1048576,6,FALSE)</f>
        <v>ABTB</v>
      </c>
      <c r="E824" s="54" t="str">
        <f>VLOOKUP(Table_for_new_list_price[[#This Row],[ItemCode]],[1]sheet1!$1:$1048576,7,FALSE)</f>
        <v>BRASS</v>
      </c>
      <c r="F824" s="54">
        <f>VLOOKUP(Table_for_new_list_price[[#This Row],[ItemCode]],[1]sheet1!$1:$1048576,13,FALSE)</f>
        <v>0</v>
      </c>
      <c r="G824" s="55" t="str">
        <f>VLOOKUP(Table_for_new_list_price[[#This Row],[ItemCode]],[1]sheet1!$1:$1048576,12,FALSE)</f>
        <v>32</v>
      </c>
      <c r="H824" s="101">
        <f>VLOOKUP(Table_for_new_list_price[[#This Row],[ItemCode]],[1]sheet1!$1:$1048576,8,FALSE)</f>
        <v>456.22</v>
      </c>
      <c r="I824" s="51">
        <f>VLOOKUP(Table_for_new_list_price[[#This Row],[Product Line]],'EDA SHEET'!$C$10:$D$57,2,FALSE)</f>
        <v>0.34699999999999998</v>
      </c>
      <c r="J824" s="53">
        <f t="shared" si="13"/>
        <v>158.30833999999999</v>
      </c>
      <c r="K824" s="1" t="str">
        <f>VLOOKUP(Table_for_new_list_price[[#This Row],[ItemCode]],[1]sheet1!$1:$1048576,11,FALSE)</f>
        <v>Italy</v>
      </c>
    </row>
    <row r="825" spans="1:11" hidden="1" x14ac:dyDescent="0.3">
      <c r="A825" t="s">
        <v>3510</v>
      </c>
      <c r="B825" t="str">
        <f>VLOOKUP(Table_for_new_list_price[[#This Row],[ItemCode]],[1]sheet1!$1:$1048576,4,FALSE)</f>
        <v>TH. BAL. VLV. SxS TP-120°F 1</v>
      </c>
      <c r="C825" t="str">
        <f>VLOOKUP(Table_for_new_list_price[[#This Row],[ItemCode]],[1]sheet1!$1:$1048576,5,FALSE)</f>
        <v>670779729299</v>
      </c>
      <c r="D825" t="str">
        <f>VLOOKUP(Table_for_new_list_price[[#This Row],[ItemCode]],[1]sheet1!$1:$1048576,6,FALSE)</f>
        <v>ABTB</v>
      </c>
      <c r="E825" s="54" t="str">
        <f>VLOOKUP(Table_for_new_list_price[[#This Row],[ItemCode]],[1]sheet1!$1:$1048576,7,FALSE)</f>
        <v>BRASS</v>
      </c>
      <c r="F825" s="54">
        <f>VLOOKUP(Table_for_new_list_price[[#This Row],[ItemCode]],[1]sheet1!$1:$1048576,13,FALSE)</f>
        <v>0</v>
      </c>
      <c r="G825" s="55" t="str">
        <f>VLOOKUP(Table_for_new_list_price[[#This Row],[ItemCode]],[1]sheet1!$1:$1048576,12,FALSE)</f>
        <v>28</v>
      </c>
      <c r="H825" s="101">
        <f>VLOOKUP(Table_for_new_list_price[[#This Row],[ItemCode]],[1]sheet1!$1:$1048576,8,FALSE)</f>
        <v>786.7</v>
      </c>
      <c r="I825" s="51">
        <f>VLOOKUP(Table_for_new_list_price[[#This Row],[Product Line]],'EDA SHEET'!$C$10:$D$57,2,FALSE)</f>
        <v>0.34699999999999998</v>
      </c>
      <c r="J825" s="53">
        <f t="shared" si="13"/>
        <v>272.98489999999998</v>
      </c>
      <c r="K825" s="1" t="str">
        <f>VLOOKUP(Table_for_new_list_price[[#This Row],[ItemCode]],[1]sheet1!$1:$1048576,11,FALSE)</f>
        <v>Italy</v>
      </c>
    </row>
    <row r="826" spans="1:11" hidden="1" x14ac:dyDescent="0.3">
      <c r="A826" t="s">
        <v>3511</v>
      </c>
      <c r="B826" t="str">
        <f>VLOOKUP(Table_for_new_list_price[[#This Row],[ItemCode]],[1]sheet1!$1:$1048576,4,FALSE)</f>
        <v>TH. BAL. VLV. SxS TP-120°F 1/2</v>
      </c>
      <c r="C826" t="str">
        <f>VLOOKUP(Table_for_new_list_price[[#This Row],[ItemCode]],[1]sheet1!$1:$1048576,5,FALSE)</f>
        <v>670779729190</v>
      </c>
      <c r="D826" t="str">
        <f>VLOOKUP(Table_for_new_list_price[[#This Row],[ItemCode]],[1]sheet1!$1:$1048576,6,FALSE)</f>
        <v>ABTB</v>
      </c>
      <c r="E826" s="54" t="str">
        <f>VLOOKUP(Table_for_new_list_price[[#This Row],[ItemCode]],[1]sheet1!$1:$1048576,7,FALSE)</f>
        <v>BRASS</v>
      </c>
      <c r="F826" s="54" t="str">
        <f>VLOOKUP(Table_for_new_list_price[[#This Row],[ItemCode]],[1]sheet1!$1:$1048576,13,FALSE)</f>
        <v>0.803</v>
      </c>
      <c r="G826" s="55" t="str">
        <f>VLOOKUP(Table_for_new_list_price[[#This Row],[ItemCode]],[1]sheet1!$1:$1048576,12,FALSE)</f>
        <v>36</v>
      </c>
      <c r="H826" s="101">
        <f>VLOOKUP(Table_for_new_list_price[[#This Row],[ItemCode]],[1]sheet1!$1:$1048576,8,FALSE)</f>
        <v>424.56</v>
      </c>
      <c r="I826" s="51">
        <f>VLOOKUP(Table_for_new_list_price[[#This Row],[Product Line]],'EDA SHEET'!$C$10:$D$57,2,FALSE)</f>
        <v>0.34699999999999998</v>
      </c>
      <c r="J826" s="53">
        <f t="shared" si="13"/>
        <v>147.32231999999999</v>
      </c>
      <c r="K826" s="1" t="str">
        <f>VLOOKUP(Table_for_new_list_price[[#This Row],[ItemCode]],[1]sheet1!$1:$1048576,11,FALSE)</f>
        <v>Italy</v>
      </c>
    </row>
    <row r="827" spans="1:11" hidden="1" x14ac:dyDescent="0.3">
      <c r="A827" t="s">
        <v>3512</v>
      </c>
      <c r="B827" t="str">
        <f>VLOOKUP(Table_for_new_list_price[[#This Row],[ItemCode]],[1]sheet1!$1:$1048576,4,FALSE)</f>
        <v>TH. BAL. VLV. SxS TP-120°F 3/4</v>
      </c>
      <c r="C827" t="str">
        <f>VLOOKUP(Table_for_new_list_price[[#This Row],[ItemCode]],[1]sheet1!$1:$1048576,5,FALSE)</f>
        <v>670779729244</v>
      </c>
      <c r="D827" t="str">
        <f>VLOOKUP(Table_for_new_list_price[[#This Row],[ItemCode]],[1]sheet1!$1:$1048576,6,FALSE)</f>
        <v>ABTB</v>
      </c>
      <c r="E827" s="54" t="str">
        <f>VLOOKUP(Table_for_new_list_price[[#This Row],[ItemCode]],[1]sheet1!$1:$1048576,7,FALSE)</f>
        <v>BRASS</v>
      </c>
      <c r="F827" s="54">
        <f>VLOOKUP(Table_for_new_list_price[[#This Row],[ItemCode]],[1]sheet1!$1:$1048576,13,FALSE)</f>
        <v>0</v>
      </c>
      <c r="G827" s="55" t="str">
        <f>VLOOKUP(Table_for_new_list_price[[#This Row],[ItemCode]],[1]sheet1!$1:$1048576,12,FALSE)</f>
        <v>32</v>
      </c>
      <c r="H827" s="101">
        <f>VLOOKUP(Table_for_new_list_price[[#This Row],[ItemCode]],[1]sheet1!$1:$1048576,8,FALSE)</f>
        <v>456.22</v>
      </c>
      <c r="I827" s="51">
        <f>VLOOKUP(Table_for_new_list_price[[#This Row],[Product Line]],'EDA SHEET'!$C$10:$D$57,2,FALSE)</f>
        <v>0.34699999999999998</v>
      </c>
      <c r="J827" s="53">
        <f t="shared" si="13"/>
        <v>158.30833999999999</v>
      </c>
      <c r="K827" s="1" t="str">
        <f>VLOOKUP(Table_for_new_list_price[[#This Row],[ItemCode]],[1]sheet1!$1:$1048576,11,FALSE)</f>
        <v>Italy</v>
      </c>
    </row>
    <row r="828" spans="1:11" hidden="1" x14ac:dyDescent="0.3">
      <c r="A828" t="s">
        <v>3513</v>
      </c>
      <c r="B828" t="str">
        <f>VLOOKUP(Table_for_new_list_price[[#This Row],[ItemCode]],[1]sheet1!$1:$1048576,4,FALSE)</f>
        <v>TH. BAL. VLV. SxS TP-130°F 1</v>
      </c>
      <c r="C828" t="str">
        <f>VLOOKUP(Table_for_new_list_price[[#This Row],[ItemCode]],[1]sheet1!$1:$1048576,5,FALSE)</f>
        <v>670779729305</v>
      </c>
      <c r="D828" t="str">
        <f>VLOOKUP(Table_for_new_list_price[[#This Row],[ItemCode]],[1]sheet1!$1:$1048576,6,FALSE)</f>
        <v>ABTB</v>
      </c>
      <c r="E828" s="54" t="str">
        <f>VLOOKUP(Table_for_new_list_price[[#This Row],[ItemCode]],[1]sheet1!$1:$1048576,7,FALSE)</f>
        <v>BRASS</v>
      </c>
      <c r="F828" s="54">
        <f>VLOOKUP(Table_for_new_list_price[[#This Row],[ItemCode]],[1]sheet1!$1:$1048576,13,FALSE)</f>
        <v>0</v>
      </c>
      <c r="G828" s="55" t="str">
        <f>VLOOKUP(Table_for_new_list_price[[#This Row],[ItemCode]],[1]sheet1!$1:$1048576,12,FALSE)</f>
        <v>28</v>
      </c>
      <c r="H828" s="101">
        <f>VLOOKUP(Table_for_new_list_price[[#This Row],[ItemCode]],[1]sheet1!$1:$1048576,8,FALSE)</f>
        <v>786.7</v>
      </c>
      <c r="I828" s="51">
        <f>VLOOKUP(Table_for_new_list_price[[#This Row],[Product Line]],'EDA SHEET'!$C$10:$D$57,2,FALSE)</f>
        <v>0.34699999999999998</v>
      </c>
      <c r="J828" s="53">
        <f t="shared" si="13"/>
        <v>272.98489999999998</v>
      </c>
      <c r="K828" s="1" t="str">
        <f>VLOOKUP(Table_for_new_list_price[[#This Row],[ItemCode]],[1]sheet1!$1:$1048576,11,FALSE)</f>
        <v>Italy</v>
      </c>
    </row>
    <row r="829" spans="1:11" hidden="1" x14ac:dyDescent="0.3">
      <c r="A829" t="s">
        <v>3514</v>
      </c>
      <c r="B829" t="str">
        <f>VLOOKUP(Table_for_new_list_price[[#This Row],[ItemCode]],[1]sheet1!$1:$1048576,4,FALSE)</f>
        <v>TH. BAL. VLV. SxS TP-130°F 1/2</v>
      </c>
      <c r="C829" t="str">
        <f>VLOOKUP(Table_for_new_list_price[[#This Row],[ItemCode]],[1]sheet1!$1:$1048576,5,FALSE)</f>
        <v>670779729206</v>
      </c>
      <c r="D829" t="str">
        <f>VLOOKUP(Table_for_new_list_price[[#This Row],[ItemCode]],[1]sheet1!$1:$1048576,6,FALSE)</f>
        <v>ABTB</v>
      </c>
      <c r="E829" s="54" t="str">
        <f>VLOOKUP(Table_for_new_list_price[[#This Row],[ItemCode]],[1]sheet1!$1:$1048576,7,FALSE)</f>
        <v>BRASS</v>
      </c>
      <c r="F829" s="54" t="str">
        <f>VLOOKUP(Table_for_new_list_price[[#This Row],[ItemCode]],[1]sheet1!$1:$1048576,13,FALSE)</f>
        <v>0.803</v>
      </c>
      <c r="G829" s="55" t="str">
        <f>VLOOKUP(Table_for_new_list_price[[#This Row],[ItemCode]],[1]sheet1!$1:$1048576,12,FALSE)</f>
        <v>36</v>
      </c>
      <c r="H829" s="101">
        <f>VLOOKUP(Table_for_new_list_price[[#This Row],[ItemCode]],[1]sheet1!$1:$1048576,8,FALSE)</f>
        <v>424.56</v>
      </c>
      <c r="I829" s="51">
        <f>VLOOKUP(Table_for_new_list_price[[#This Row],[Product Line]],'EDA SHEET'!$C$10:$D$57,2,FALSE)</f>
        <v>0.34699999999999998</v>
      </c>
      <c r="J829" s="53">
        <f t="shared" si="13"/>
        <v>147.32231999999999</v>
      </c>
      <c r="K829" s="1" t="str">
        <f>VLOOKUP(Table_for_new_list_price[[#This Row],[ItemCode]],[1]sheet1!$1:$1048576,11,FALSE)</f>
        <v>Italy</v>
      </c>
    </row>
    <row r="830" spans="1:11" hidden="1" x14ac:dyDescent="0.3">
      <c r="A830" t="s">
        <v>3515</v>
      </c>
      <c r="B830" t="str">
        <f>VLOOKUP(Table_for_new_list_price[[#This Row],[ItemCode]],[1]sheet1!$1:$1048576,4,FALSE)</f>
        <v>TH. BAL. VLV. SxS TP-130°F 3/4</v>
      </c>
      <c r="C830" t="str">
        <f>VLOOKUP(Table_for_new_list_price[[#This Row],[ItemCode]],[1]sheet1!$1:$1048576,5,FALSE)</f>
        <v>670779729251</v>
      </c>
      <c r="D830" t="str">
        <f>VLOOKUP(Table_for_new_list_price[[#This Row],[ItemCode]],[1]sheet1!$1:$1048576,6,FALSE)</f>
        <v>ABTB</v>
      </c>
      <c r="E830" s="54" t="str">
        <f>VLOOKUP(Table_for_new_list_price[[#This Row],[ItemCode]],[1]sheet1!$1:$1048576,7,FALSE)</f>
        <v>BRASS</v>
      </c>
      <c r="F830" s="54">
        <f>VLOOKUP(Table_for_new_list_price[[#This Row],[ItemCode]],[1]sheet1!$1:$1048576,13,FALSE)</f>
        <v>0</v>
      </c>
      <c r="G830" s="55" t="str">
        <f>VLOOKUP(Table_for_new_list_price[[#This Row],[ItemCode]],[1]sheet1!$1:$1048576,12,FALSE)</f>
        <v>32</v>
      </c>
      <c r="H830" s="101">
        <f>VLOOKUP(Table_for_new_list_price[[#This Row],[ItemCode]],[1]sheet1!$1:$1048576,8,FALSE)</f>
        <v>456.22</v>
      </c>
      <c r="I830" s="51">
        <f>VLOOKUP(Table_for_new_list_price[[#This Row],[Product Line]],'EDA SHEET'!$C$10:$D$57,2,FALSE)</f>
        <v>0.34699999999999998</v>
      </c>
      <c r="J830" s="53">
        <f t="shared" si="13"/>
        <v>158.30833999999999</v>
      </c>
      <c r="K830" s="1" t="str">
        <f>VLOOKUP(Table_for_new_list_price[[#This Row],[ItemCode]],[1]sheet1!$1:$1048576,11,FALSE)</f>
        <v>Italy</v>
      </c>
    </row>
    <row r="831" spans="1:11" hidden="1" x14ac:dyDescent="0.3">
      <c r="A831" t="s">
        <v>3516</v>
      </c>
      <c r="B831" t="str">
        <f>VLOOKUP(Table_for_new_list_price[[#This Row],[ItemCode]],[1]sheet1!$1:$1048576,4,FALSE)</f>
        <v>TH. BAL. VLV. SxS TP-140°F 1</v>
      </c>
      <c r="C831" t="str">
        <f>VLOOKUP(Table_for_new_list_price[[#This Row],[ItemCode]],[1]sheet1!$1:$1048576,5,FALSE)</f>
        <v>670779729312</v>
      </c>
      <c r="D831" t="str">
        <f>VLOOKUP(Table_for_new_list_price[[#This Row],[ItemCode]],[1]sheet1!$1:$1048576,6,FALSE)</f>
        <v>ABTB</v>
      </c>
      <c r="E831" s="54" t="str">
        <f>VLOOKUP(Table_for_new_list_price[[#This Row],[ItemCode]],[1]sheet1!$1:$1048576,7,FALSE)</f>
        <v>BRASS</v>
      </c>
      <c r="F831" s="54">
        <f>VLOOKUP(Table_for_new_list_price[[#This Row],[ItemCode]],[1]sheet1!$1:$1048576,13,FALSE)</f>
        <v>0</v>
      </c>
      <c r="G831" s="55" t="str">
        <f>VLOOKUP(Table_for_new_list_price[[#This Row],[ItemCode]],[1]sheet1!$1:$1048576,12,FALSE)</f>
        <v>28</v>
      </c>
      <c r="H831" s="101">
        <f>VLOOKUP(Table_for_new_list_price[[#This Row],[ItemCode]],[1]sheet1!$1:$1048576,8,FALSE)</f>
        <v>786.7</v>
      </c>
      <c r="I831" s="51">
        <f>VLOOKUP(Table_for_new_list_price[[#This Row],[Product Line]],'EDA SHEET'!$C$10:$D$57,2,FALSE)</f>
        <v>0.34699999999999998</v>
      </c>
      <c r="J831" s="53">
        <f t="shared" si="13"/>
        <v>272.98489999999998</v>
      </c>
      <c r="K831" s="1" t="str">
        <f>VLOOKUP(Table_for_new_list_price[[#This Row],[ItemCode]],[1]sheet1!$1:$1048576,11,FALSE)</f>
        <v>Italy</v>
      </c>
    </row>
    <row r="832" spans="1:11" hidden="1" x14ac:dyDescent="0.3">
      <c r="A832" t="s">
        <v>3517</v>
      </c>
      <c r="B832" t="str">
        <f>VLOOKUP(Table_for_new_list_price[[#This Row],[ItemCode]],[1]sheet1!$1:$1048576,4,FALSE)</f>
        <v>TH. BAL. VLV. SxS TP-140°F 1/2</v>
      </c>
      <c r="C832" t="str">
        <f>VLOOKUP(Table_for_new_list_price[[#This Row],[ItemCode]],[1]sheet1!$1:$1048576,5,FALSE)</f>
        <v>670779729213</v>
      </c>
      <c r="D832" t="str">
        <f>VLOOKUP(Table_for_new_list_price[[#This Row],[ItemCode]],[1]sheet1!$1:$1048576,6,FALSE)</f>
        <v>ABTB</v>
      </c>
      <c r="E832" s="54" t="str">
        <f>VLOOKUP(Table_for_new_list_price[[#This Row],[ItemCode]],[1]sheet1!$1:$1048576,7,FALSE)</f>
        <v>BRASS</v>
      </c>
      <c r="F832" s="54" t="str">
        <f>VLOOKUP(Table_for_new_list_price[[#This Row],[ItemCode]],[1]sheet1!$1:$1048576,13,FALSE)</f>
        <v>0.803</v>
      </c>
      <c r="G832" s="55" t="str">
        <f>VLOOKUP(Table_for_new_list_price[[#This Row],[ItemCode]],[1]sheet1!$1:$1048576,12,FALSE)</f>
        <v>36</v>
      </c>
      <c r="H832" s="101">
        <f>VLOOKUP(Table_for_new_list_price[[#This Row],[ItemCode]],[1]sheet1!$1:$1048576,8,FALSE)</f>
        <v>424.56</v>
      </c>
      <c r="I832" s="51">
        <f>VLOOKUP(Table_for_new_list_price[[#This Row],[Product Line]],'EDA SHEET'!$C$10:$D$57,2,FALSE)</f>
        <v>0.34699999999999998</v>
      </c>
      <c r="J832" s="53">
        <f t="shared" si="13"/>
        <v>147.32231999999999</v>
      </c>
      <c r="K832" s="1" t="str">
        <f>VLOOKUP(Table_for_new_list_price[[#This Row],[ItemCode]],[1]sheet1!$1:$1048576,11,FALSE)</f>
        <v>Italy</v>
      </c>
    </row>
    <row r="833" spans="1:11" hidden="1" x14ac:dyDescent="0.3">
      <c r="A833" t="s">
        <v>3518</v>
      </c>
      <c r="B833" t="str">
        <f>VLOOKUP(Table_for_new_list_price[[#This Row],[ItemCode]],[1]sheet1!$1:$1048576,4,FALSE)</f>
        <v>TH. BAL. VLV. SxS TP-140°F 3/4</v>
      </c>
      <c r="C833" t="str">
        <f>VLOOKUP(Table_for_new_list_price[[#This Row],[ItemCode]],[1]sheet1!$1:$1048576,5,FALSE)</f>
        <v>670779729268</v>
      </c>
      <c r="D833" t="str">
        <f>VLOOKUP(Table_for_new_list_price[[#This Row],[ItemCode]],[1]sheet1!$1:$1048576,6,FALSE)</f>
        <v>ABTB</v>
      </c>
      <c r="E833" s="54" t="str">
        <f>VLOOKUP(Table_for_new_list_price[[#This Row],[ItemCode]],[1]sheet1!$1:$1048576,7,FALSE)</f>
        <v>BRASS</v>
      </c>
      <c r="F833" s="54">
        <f>VLOOKUP(Table_for_new_list_price[[#This Row],[ItemCode]],[1]sheet1!$1:$1048576,13,FALSE)</f>
        <v>0</v>
      </c>
      <c r="G833" s="55" t="str">
        <f>VLOOKUP(Table_for_new_list_price[[#This Row],[ItemCode]],[1]sheet1!$1:$1048576,12,FALSE)</f>
        <v>32</v>
      </c>
      <c r="H833" s="101">
        <f>VLOOKUP(Table_for_new_list_price[[#This Row],[ItemCode]],[1]sheet1!$1:$1048576,8,FALSE)</f>
        <v>456.22</v>
      </c>
      <c r="I833" s="51">
        <f>VLOOKUP(Table_for_new_list_price[[#This Row],[Product Line]],'EDA SHEET'!$C$10:$D$57,2,FALSE)</f>
        <v>0.34699999999999998</v>
      </c>
      <c r="J833" s="53">
        <f t="shared" si="13"/>
        <v>158.30833999999999</v>
      </c>
      <c r="K833" s="1" t="str">
        <f>VLOOKUP(Table_for_new_list_price[[#This Row],[ItemCode]],[1]sheet1!$1:$1048576,11,FALSE)</f>
        <v>Italy</v>
      </c>
    </row>
    <row r="834" spans="1:11" hidden="1" x14ac:dyDescent="0.3">
      <c r="A834" t="s">
        <v>3519</v>
      </c>
      <c r="B834" t="str">
        <f>VLOOKUP(Table_for_new_list_price[[#This Row],[ItemCode]],[1]sheet1!$1:$1048576,4,FALSE)</f>
        <v>TH. BAL. VLV. SxS TP-150°F 1</v>
      </c>
      <c r="C834" t="str">
        <f>VLOOKUP(Table_for_new_list_price[[#This Row],[ItemCode]],[1]sheet1!$1:$1048576,5,FALSE)</f>
        <v>670779729329</v>
      </c>
      <c r="D834" t="str">
        <f>VLOOKUP(Table_for_new_list_price[[#This Row],[ItemCode]],[1]sheet1!$1:$1048576,6,FALSE)</f>
        <v>ABTB</v>
      </c>
      <c r="E834" s="54" t="str">
        <f>VLOOKUP(Table_for_new_list_price[[#This Row],[ItemCode]],[1]sheet1!$1:$1048576,7,FALSE)</f>
        <v>BRASS</v>
      </c>
      <c r="F834" s="54">
        <f>VLOOKUP(Table_for_new_list_price[[#This Row],[ItemCode]],[1]sheet1!$1:$1048576,13,FALSE)</f>
        <v>0</v>
      </c>
      <c r="G834" s="55" t="str">
        <f>VLOOKUP(Table_for_new_list_price[[#This Row],[ItemCode]],[1]sheet1!$1:$1048576,12,FALSE)</f>
        <v>28</v>
      </c>
      <c r="H834" s="101">
        <f>VLOOKUP(Table_for_new_list_price[[#This Row],[ItemCode]],[1]sheet1!$1:$1048576,8,FALSE)</f>
        <v>786.7</v>
      </c>
      <c r="I834" s="51">
        <f>VLOOKUP(Table_for_new_list_price[[#This Row],[Product Line]],'EDA SHEET'!$C$10:$D$57,2,FALSE)</f>
        <v>0.34699999999999998</v>
      </c>
      <c r="J834" s="53">
        <f t="shared" si="13"/>
        <v>272.98489999999998</v>
      </c>
      <c r="K834" s="1" t="str">
        <f>VLOOKUP(Table_for_new_list_price[[#This Row],[ItemCode]],[1]sheet1!$1:$1048576,11,FALSE)</f>
        <v>Italy</v>
      </c>
    </row>
    <row r="835" spans="1:11" hidden="1" x14ac:dyDescent="0.3">
      <c r="A835" t="s">
        <v>3520</v>
      </c>
      <c r="B835" t="str">
        <f>VLOOKUP(Table_for_new_list_price[[#This Row],[ItemCode]],[1]sheet1!$1:$1048576,4,FALSE)</f>
        <v>TH. BAL. VLV. SxS TP-150°F 1/2</v>
      </c>
      <c r="C835" t="str">
        <f>VLOOKUP(Table_for_new_list_price[[#This Row],[ItemCode]],[1]sheet1!$1:$1048576,5,FALSE)</f>
        <v>670779729220</v>
      </c>
      <c r="D835" t="str">
        <f>VLOOKUP(Table_for_new_list_price[[#This Row],[ItemCode]],[1]sheet1!$1:$1048576,6,FALSE)</f>
        <v>ABTB</v>
      </c>
      <c r="E835" s="54" t="str">
        <f>VLOOKUP(Table_for_new_list_price[[#This Row],[ItemCode]],[1]sheet1!$1:$1048576,7,FALSE)</f>
        <v>BRASS</v>
      </c>
      <c r="F835" s="54" t="str">
        <f>VLOOKUP(Table_for_new_list_price[[#This Row],[ItemCode]],[1]sheet1!$1:$1048576,13,FALSE)</f>
        <v>0.803</v>
      </c>
      <c r="G835" s="55" t="str">
        <f>VLOOKUP(Table_for_new_list_price[[#This Row],[ItemCode]],[1]sheet1!$1:$1048576,12,FALSE)</f>
        <v>36</v>
      </c>
      <c r="H835" s="101">
        <f>VLOOKUP(Table_for_new_list_price[[#This Row],[ItemCode]],[1]sheet1!$1:$1048576,8,FALSE)</f>
        <v>424.56</v>
      </c>
      <c r="I835" s="51">
        <f>VLOOKUP(Table_for_new_list_price[[#This Row],[Product Line]],'EDA SHEET'!$C$10:$D$57,2,FALSE)</f>
        <v>0.34699999999999998</v>
      </c>
      <c r="J835" s="53">
        <f t="shared" si="13"/>
        <v>147.32231999999999</v>
      </c>
      <c r="K835" s="1" t="str">
        <f>VLOOKUP(Table_for_new_list_price[[#This Row],[ItemCode]],[1]sheet1!$1:$1048576,11,FALSE)</f>
        <v>Italy</v>
      </c>
    </row>
    <row r="836" spans="1:11" hidden="1" x14ac:dyDescent="0.3">
      <c r="A836" t="s">
        <v>3521</v>
      </c>
      <c r="B836" t="str">
        <f>VLOOKUP(Table_for_new_list_price[[#This Row],[ItemCode]],[1]sheet1!$1:$1048576,4,FALSE)</f>
        <v>TH. BAL. VLV. SxS TP-150°F 3/4</v>
      </c>
      <c r="C836" t="str">
        <f>VLOOKUP(Table_for_new_list_price[[#This Row],[ItemCode]],[1]sheet1!$1:$1048576,5,FALSE)</f>
        <v>670779729275</v>
      </c>
      <c r="D836" t="str">
        <f>VLOOKUP(Table_for_new_list_price[[#This Row],[ItemCode]],[1]sheet1!$1:$1048576,6,FALSE)</f>
        <v>ABTB</v>
      </c>
      <c r="E836" s="54" t="str">
        <f>VLOOKUP(Table_for_new_list_price[[#This Row],[ItemCode]],[1]sheet1!$1:$1048576,7,FALSE)</f>
        <v>BRASS</v>
      </c>
      <c r="F836" s="54">
        <f>VLOOKUP(Table_for_new_list_price[[#This Row],[ItemCode]],[1]sheet1!$1:$1048576,13,FALSE)</f>
        <v>0</v>
      </c>
      <c r="G836" s="55" t="str">
        <f>VLOOKUP(Table_for_new_list_price[[#This Row],[ItemCode]],[1]sheet1!$1:$1048576,12,FALSE)</f>
        <v>32</v>
      </c>
      <c r="H836" s="101">
        <f>VLOOKUP(Table_for_new_list_price[[#This Row],[ItemCode]],[1]sheet1!$1:$1048576,8,FALSE)</f>
        <v>456.22</v>
      </c>
      <c r="I836" s="51">
        <f>VLOOKUP(Table_for_new_list_price[[#This Row],[Product Line]],'EDA SHEET'!$C$10:$D$57,2,FALSE)</f>
        <v>0.34699999999999998</v>
      </c>
      <c r="J836" s="53">
        <f t="shared" si="13"/>
        <v>158.30833999999999</v>
      </c>
      <c r="K836" s="1" t="str">
        <f>VLOOKUP(Table_for_new_list_price[[#This Row],[ItemCode]],[1]sheet1!$1:$1048576,11,FALSE)</f>
        <v>Italy</v>
      </c>
    </row>
    <row r="837" spans="1:11" hidden="1" x14ac:dyDescent="0.3">
      <c r="A837" t="s">
        <v>4135</v>
      </c>
      <c r="B837" t="str">
        <f>VLOOKUP(Table_for_new_list_price[[#This Row],[ItemCode]],[1]sheet1!$1:$1048576,4,FALSE)</f>
        <v>TH. BAL. VLV.CHK. ExE TP-100°F</v>
      </c>
      <c r="C837" t="str">
        <f>VLOOKUP(Table_for_new_list_price[[#This Row],[ItemCode]],[1]sheet1!$1:$1048576,5,FALSE)</f>
        <v>670779734088</v>
      </c>
      <c r="D837" t="str">
        <f>VLOOKUP(Table_for_new_list_price[[#This Row],[ItemCode]],[1]sheet1!$1:$1048576,6,FALSE)</f>
        <v>ABTB</v>
      </c>
      <c r="E837" s="54" t="str">
        <f>VLOOKUP(Table_for_new_list_price[[#This Row],[ItemCode]],[1]sheet1!$1:$1048576,7,FALSE)</f>
        <v>BRASS AB DZR</v>
      </c>
      <c r="F837" s="54">
        <f>VLOOKUP(Table_for_new_list_price[[#This Row],[ItemCode]],[1]sheet1!$1:$1048576,13,FALSE)</f>
        <v>0</v>
      </c>
      <c r="G837" s="55" t="str">
        <f>VLOOKUP(Table_for_new_list_price[[#This Row],[ItemCode]],[1]sheet1!$1:$1048576,12,FALSE)</f>
        <v>28</v>
      </c>
      <c r="H837" s="101">
        <f>VLOOKUP(Table_for_new_list_price[[#This Row],[ItemCode]],[1]sheet1!$1:$1048576,8,FALSE)</f>
        <v>849.52</v>
      </c>
      <c r="I837" s="51">
        <f>VLOOKUP(Table_for_new_list_price[[#This Row],[Product Line]],'EDA SHEET'!$C$10:$D$57,2,FALSE)</f>
        <v>0.34699999999999998</v>
      </c>
      <c r="J837" s="53">
        <f t="shared" si="13"/>
        <v>294.78343999999998</v>
      </c>
      <c r="K837" s="1" t="str">
        <f>VLOOKUP(Table_for_new_list_price[[#This Row],[ItemCode]],[1]sheet1!$1:$1048576,11,FALSE)</f>
        <v>Italy</v>
      </c>
    </row>
    <row r="838" spans="1:11" hidden="1" x14ac:dyDescent="0.3">
      <c r="A838" t="s">
        <v>4136</v>
      </c>
      <c r="B838" t="str">
        <f>VLOOKUP(Table_for_new_list_price[[#This Row],[ItemCode]],[1]sheet1!$1:$1048576,4,FALSE)</f>
        <v>TH. BAL. VLV.CHK. ExE TP-100°F</v>
      </c>
      <c r="C838" t="str">
        <f>VLOOKUP(Table_for_new_list_price[[#This Row],[ItemCode]],[1]sheet1!$1:$1048576,5,FALSE)</f>
        <v>670779733982</v>
      </c>
      <c r="D838" t="str">
        <f>VLOOKUP(Table_for_new_list_price[[#This Row],[ItemCode]],[1]sheet1!$1:$1048576,6,FALSE)</f>
        <v>ABTB</v>
      </c>
      <c r="E838" s="54" t="str">
        <f>VLOOKUP(Table_for_new_list_price[[#This Row],[ItemCode]],[1]sheet1!$1:$1048576,7,FALSE)</f>
        <v>BRASS AB DZR</v>
      </c>
      <c r="F838" s="54" t="str">
        <f>VLOOKUP(Table_for_new_list_price[[#This Row],[ItemCode]],[1]sheet1!$1:$1048576,13,FALSE)</f>
        <v>0.908</v>
      </c>
      <c r="G838" s="55" t="str">
        <f>VLOOKUP(Table_for_new_list_price[[#This Row],[ItemCode]],[1]sheet1!$1:$1048576,12,FALSE)</f>
        <v>36</v>
      </c>
      <c r="H838" s="101">
        <f>VLOOKUP(Table_for_new_list_price[[#This Row],[ItemCode]],[1]sheet1!$1:$1048576,8,FALSE)</f>
        <v>467.12</v>
      </c>
      <c r="I838" s="51">
        <f>VLOOKUP(Table_for_new_list_price[[#This Row],[Product Line]],'EDA SHEET'!$C$10:$D$57,2,FALSE)</f>
        <v>0.34699999999999998</v>
      </c>
      <c r="J838" s="53">
        <f t="shared" si="13"/>
        <v>162.09063999999998</v>
      </c>
      <c r="K838" s="1" t="str">
        <f>VLOOKUP(Table_for_new_list_price[[#This Row],[ItemCode]],[1]sheet1!$1:$1048576,11,FALSE)</f>
        <v>Italy</v>
      </c>
    </row>
    <row r="839" spans="1:11" hidden="1" x14ac:dyDescent="0.3">
      <c r="A839" t="s">
        <v>4137</v>
      </c>
      <c r="B839" t="str">
        <f>VLOOKUP(Table_for_new_list_price[[#This Row],[ItemCode]],[1]sheet1!$1:$1048576,4,FALSE)</f>
        <v>TH. BAL. VLV.CHK.ExE TP-100°F</v>
      </c>
      <c r="C839" t="str">
        <f>VLOOKUP(Table_for_new_list_price[[#This Row],[ItemCode]],[1]sheet1!$1:$1048576,5,FALSE)</f>
        <v>670779734033</v>
      </c>
      <c r="D839" t="str">
        <f>VLOOKUP(Table_for_new_list_price[[#This Row],[ItemCode]],[1]sheet1!$1:$1048576,6,FALSE)</f>
        <v>ABTB</v>
      </c>
      <c r="E839" s="54" t="str">
        <f>VLOOKUP(Table_for_new_list_price[[#This Row],[ItemCode]],[1]sheet1!$1:$1048576,7,FALSE)</f>
        <v>BRASS AB DZR</v>
      </c>
      <c r="F839" s="54">
        <f>VLOOKUP(Table_for_new_list_price[[#This Row],[ItemCode]],[1]sheet1!$1:$1048576,13,FALSE)</f>
        <v>0</v>
      </c>
      <c r="G839" s="55" t="str">
        <f>VLOOKUP(Table_for_new_list_price[[#This Row],[ItemCode]],[1]sheet1!$1:$1048576,12,FALSE)</f>
        <v>32</v>
      </c>
      <c r="H839" s="101">
        <f>VLOOKUP(Table_for_new_list_price[[#This Row],[ItemCode]],[1]sheet1!$1:$1048576,8,FALSE)</f>
        <v>505.16</v>
      </c>
      <c r="I839" s="51">
        <f>VLOOKUP(Table_for_new_list_price[[#This Row],[Product Line]],'EDA SHEET'!$C$10:$D$57,2,FALSE)</f>
        <v>0.34699999999999998</v>
      </c>
      <c r="J839" s="53">
        <f t="shared" si="13"/>
        <v>175.29051999999999</v>
      </c>
      <c r="K839" s="1" t="str">
        <f>VLOOKUP(Table_for_new_list_price[[#This Row],[ItemCode]],[1]sheet1!$1:$1048576,11,FALSE)</f>
        <v>Italy</v>
      </c>
    </row>
    <row r="840" spans="1:11" hidden="1" x14ac:dyDescent="0.3">
      <c r="A840" t="s">
        <v>4138</v>
      </c>
      <c r="B840" t="str">
        <f>VLOOKUP(Table_for_new_list_price[[#This Row],[ItemCode]],[1]sheet1!$1:$1048576,4,FALSE)</f>
        <v>TH. BAL. VLV.CHK. ExE TP-105°F</v>
      </c>
      <c r="C840" t="str">
        <f>VLOOKUP(Table_for_new_list_price[[#This Row],[ItemCode]],[1]sheet1!$1:$1048576,5,FALSE)</f>
        <v>670779734095</v>
      </c>
      <c r="D840" t="str">
        <f>VLOOKUP(Table_for_new_list_price[[#This Row],[ItemCode]],[1]sheet1!$1:$1048576,6,FALSE)</f>
        <v>ABTB</v>
      </c>
      <c r="E840" s="54" t="str">
        <f>VLOOKUP(Table_for_new_list_price[[#This Row],[ItemCode]],[1]sheet1!$1:$1048576,7,FALSE)</f>
        <v>BRASS AB DZR</v>
      </c>
      <c r="F840" s="54">
        <f>VLOOKUP(Table_for_new_list_price[[#This Row],[ItemCode]],[1]sheet1!$1:$1048576,13,FALSE)</f>
        <v>0</v>
      </c>
      <c r="G840" s="55" t="str">
        <f>VLOOKUP(Table_for_new_list_price[[#This Row],[ItemCode]],[1]sheet1!$1:$1048576,12,FALSE)</f>
        <v>28</v>
      </c>
      <c r="H840" s="101">
        <f>VLOOKUP(Table_for_new_list_price[[#This Row],[ItemCode]],[1]sheet1!$1:$1048576,8,FALSE)</f>
        <v>849.52</v>
      </c>
      <c r="I840" s="51">
        <f>VLOOKUP(Table_for_new_list_price[[#This Row],[Product Line]],'EDA SHEET'!$C$10:$D$57,2,FALSE)</f>
        <v>0.34699999999999998</v>
      </c>
      <c r="J840" s="53">
        <f t="shared" si="13"/>
        <v>294.78343999999998</v>
      </c>
      <c r="K840" s="1" t="str">
        <f>VLOOKUP(Table_for_new_list_price[[#This Row],[ItemCode]],[1]sheet1!$1:$1048576,11,FALSE)</f>
        <v>Italy</v>
      </c>
    </row>
    <row r="841" spans="1:11" hidden="1" x14ac:dyDescent="0.3">
      <c r="A841" t="s">
        <v>4139</v>
      </c>
      <c r="B841" t="str">
        <f>VLOOKUP(Table_for_new_list_price[[#This Row],[ItemCode]],[1]sheet1!$1:$1048576,4,FALSE)</f>
        <v>TH. BAL. VLV.CHK. ExE TP-105°F</v>
      </c>
      <c r="C841" t="str">
        <f>VLOOKUP(Table_for_new_list_price[[#This Row],[ItemCode]],[1]sheet1!$1:$1048576,5,FALSE)</f>
        <v>670779733999</v>
      </c>
      <c r="D841" t="str">
        <f>VLOOKUP(Table_for_new_list_price[[#This Row],[ItemCode]],[1]sheet1!$1:$1048576,6,FALSE)</f>
        <v>ABTB</v>
      </c>
      <c r="E841" s="54" t="str">
        <f>VLOOKUP(Table_for_new_list_price[[#This Row],[ItemCode]],[1]sheet1!$1:$1048576,7,FALSE)</f>
        <v>BRASS AB DZR</v>
      </c>
      <c r="F841" s="54" t="str">
        <f>VLOOKUP(Table_for_new_list_price[[#This Row],[ItemCode]],[1]sheet1!$1:$1048576,13,FALSE)</f>
        <v>0.908</v>
      </c>
      <c r="G841" s="55" t="str">
        <f>VLOOKUP(Table_for_new_list_price[[#This Row],[ItemCode]],[1]sheet1!$1:$1048576,12,FALSE)</f>
        <v>36</v>
      </c>
      <c r="H841" s="101">
        <f>VLOOKUP(Table_for_new_list_price[[#This Row],[ItemCode]],[1]sheet1!$1:$1048576,8,FALSE)</f>
        <v>467.12</v>
      </c>
      <c r="I841" s="51">
        <f>VLOOKUP(Table_for_new_list_price[[#This Row],[Product Line]],'EDA SHEET'!$C$10:$D$57,2,FALSE)</f>
        <v>0.34699999999999998</v>
      </c>
      <c r="J841" s="53">
        <f t="shared" si="13"/>
        <v>162.09063999999998</v>
      </c>
      <c r="K841" s="1" t="str">
        <f>VLOOKUP(Table_for_new_list_price[[#This Row],[ItemCode]],[1]sheet1!$1:$1048576,11,FALSE)</f>
        <v>Italy</v>
      </c>
    </row>
    <row r="842" spans="1:11" hidden="1" x14ac:dyDescent="0.3">
      <c r="A842" t="s">
        <v>4140</v>
      </c>
      <c r="B842" t="str">
        <f>VLOOKUP(Table_for_new_list_price[[#This Row],[ItemCode]],[1]sheet1!$1:$1048576,4,FALSE)</f>
        <v>TH. BAL. VLV.CHK.ExE TP-105°F</v>
      </c>
      <c r="C842" t="str">
        <f>VLOOKUP(Table_for_new_list_price[[#This Row],[ItemCode]],[1]sheet1!$1:$1048576,5,FALSE)</f>
        <v>670779734040</v>
      </c>
      <c r="D842" t="str">
        <f>VLOOKUP(Table_for_new_list_price[[#This Row],[ItemCode]],[1]sheet1!$1:$1048576,6,FALSE)</f>
        <v>ABTB</v>
      </c>
      <c r="E842" s="54" t="str">
        <f>VLOOKUP(Table_for_new_list_price[[#This Row],[ItemCode]],[1]sheet1!$1:$1048576,7,FALSE)</f>
        <v>BRASS AB DZR</v>
      </c>
      <c r="F842" s="54">
        <f>VLOOKUP(Table_for_new_list_price[[#This Row],[ItemCode]],[1]sheet1!$1:$1048576,13,FALSE)</f>
        <v>0</v>
      </c>
      <c r="G842" s="55" t="str">
        <f>VLOOKUP(Table_for_new_list_price[[#This Row],[ItemCode]],[1]sheet1!$1:$1048576,12,FALSE)</f>
        <v>32</v>
      </c>
      <c r="H842" s="101">
        <f>VLOOKUP(Table_for_new_list_price[[#This Row],[ItemCode]],[1]sheet1!$1:$1048576,8,FALSE)</f>
        <v>505.16</v>
      </c>
      <c r="I842" s="51">
        <f>VLOOKUP(Table_for_new_list_price[[#This Row],[Product Line]],'EDA SHEET'!$C$10:$D$57,2,FALSE)</f>
        <v>0.34699999999999998</v>
      </c>
      <c r="J842" s="53">
        <f t="shared" si="13"/>
        <v>175.29051999999999</v>
      </c>
      <c r="K842" s="1" t="str">
        <f>VLOOKUP(Table_for_new_list_price[[#This Row],[ItemCode]],[1]sheet1!$1:$1048576,11,FALSE)</f>
        <v>Italy</v>
      </c>
    </row>
    <row r="843" spans="1:11" hidden="1" x14ac:dyDescent="0.3">
      <c r="A843" t="s">
        <v>4141</v>
      </c>
      <c r="B843" t="str">
        <f>VLOOKUP(Table_for_new_list_price[[#This Row],[ItemCode]],[1]sheet1!$1:$1048576,4,FALSE)</f>
        <v>TH. BAL. VLV.CHK. ExE TP-110°F</v>
      </c>
      <c r="C843" t="str">
        <f>VLOOKUP(Table_for_new_list_price[[#This Row],[ItemCode]],[1]sheet1!$1:$1048576,5,FALSE)</f>
        <v>670779734101</v>
      </c>
      <c r="D843" t="str">
        <f>VLOOKUP(Table_for_new_list_price[[#This Row],[ItemCode]],[1]sheet1!$1:$1048576,6,FALSE)</f>
        <v>ABTB</v>
      </c>
      <c r="E843" s="54" t="str">
        <f>VLOOKUP(Table_for_new_list_price[[#This Row],[ItemCode]],[1]sheet1!$1:$1048576,7,FALSE)</f>
        <v>BRASS AB DZR</v>
      </c>
      <c r="F843" s="54">
        <f>VLOOKUP(Table_for_new_list_price[[#This Row],[ItemCode]],[1]sheet1!$1:$1048576,13,FALSE)</f>
        <v>0</v>
      </c>
      <c r="G843" s="55" t="str">
        <f>VLOOKUP(Table_for_new_list_price[[#This Row],[ItemCode]],[1]sheet1!$1:$1048576,12,FALSE)</f>
        <v>28</v>
      </c>
      <c r="H843" s="101">
        <f>VLOOKUP(Table_for_new_list_price[[#This Row],[ItemCode]],[1]sheet1!$1:$1048576,8,FALSE)</f>
        <v>849.52</v>
      </c>
      <c r="I843" s="51">
        <f>VLOOKUP(Table_for_new_list_price[[#This Row],[Product Line]],'EDA SHEET'!$C$10:$D$57,2,FALSE)</f>
        <v>0.34699999999999998</v>
      </c>
      <c r="J843" s="53">
        <f t="shared" si="13"/>
        <v>294.78343999999998</v>
      </c>
      <c r="K843" s="1" t="str">
        <f>VLOOKUP(Table_for_new_list_price[[#This Row],[ItemCode]],[1]sheet1!$1:$1048576,11,FALSE)</f>
        <v>Italy</v>
      </c>
    </row>
    <row r="844" spans="1:11" hidden="1" x14ac:dyDescent="0.3">
      <c r="A844" t="s">
        <v>4142</v>
      </c>
      <c r="B844" t="str">
        <f>VLOOKUP(Table_for_new_list_price[[#This Row],[ItemCode]],[1]sheet1!$1:$1048576,4,FALSE)</f>
        <v>TH. BAL. VLV.CHK. ExE TP-110°F</v>
      </c>
      <c r="C844" t="str">
        <f>VLOOKUP(Table_for_new_list_price[[#This Row],[ItemCode]],[1]sheet1!$1:$1048576,5,FALSE)</f>
        <v>670779734002</v>
      </c>
      <c r="D844" t="str">
        <f>VLOOKUP(Table_for_new_list_price[[#This Row],[ItemCode]],[1]sheet1!$1:$1048576,6,FALSE)</f>
        <v>ABTB</v>
      </c>
      <c r="E844" s="54" t="str">
        <f>VLOOKUP(Table_for_new_list_price[[#This Row],[ItemCode]],[1]sheet1!$1:$1048576,7,FALSE)</f>
        <v>BRASS AB DZR</v>
      </c>
      <c r="F844" s="54" t="str">
        <f>VLOOKUP(Table_for_new_list_price[[#This Row],[ItemCode]],[1]sheet1!$1:$1048576,13,FALSE)</f>
        <v>0.908</v>
      </c>
      <c r="G844" s="55" t="str">
        <f>VLOOKUP(Table_for_new_list_price[[#This Row],[ItemCode]],[1]sheet1!$1:$1048576,12,FALSE)</f>
        <v>36</v>
      </c>
      <c r="H844" s="101">
        <f>VLOOKUP(Table_for_new_list_price[[#This Row],[ItemCode]],[1]sheet1!$1:$1048576,8,FALSE)</f>
        <v>467.12</v>
      </c>
      <c r="I844" s="51">
        <f>VLOOKUP(Table_for_new_list_price[[#This Row],[Product Line]],'EDA SHEET'!$C$10:$D$57,2,FALSE)</f>
        <v>0.34699999999999998</v>
      </c>
      <c r="J844" s="53">
        <f t="shared" si="13"/>
        <v>162.09063999999998</v>
      </c>
      <c r="K844" s="1" t="str">
        <f>VLOOKUP(Table_for_new_list_price[[#This Row],[ItemCode]],[1]sheet1!$1:$1048576,11,FALSE)</f>
        <v>Italy</v>
      </c>
    </row>
    <row r="845" spans="1:11" hidden="1" x14ac:dyDescent="0.3">
      <c r="A845" t="s">
        <v>4143</v>
      </c>
      <c r="B845" t="str">
        <f>VLOOKUP(Table_for_new_list_price[[#This Row],[ItemCode]],[1]sheet1!$1:$1048576,4,FALSE)</f>
        <v>TH. BAL. VLV.CHK.ExE TP-110°F</v>
      </c>
      <c r="C845" t="str">
        <f>VLOOKUP(Table_for_new_list_price[[#This Row],[ItemCode]],[1]sheet1!$1:$1048576,5,FALSE)</f>
        <v>670779734057</v>
      </c>
      <c r="D845" t="str">
        <f>VLOOKUP(Table_for_new_list_price[[#This Row],[ItemCode]],[1]sheet1!$1:$1048576,6,FALSE)</f>
        <v>ABTB</v>
      </c>
      <c r="E845" s="54" t="str">
        <f>VLOOKUP(Table_for_new_list_price[[#This Row],[ItemCode]],[1]sheet1!$1:$1048576,7,FALSE)</f>
        <v>BRASS AB DZR</v>
      </c>
      <c r="F845" s="54">
        <f>VLOOKUP(Table_for_new_list_price[[#This Row],[ItemCode]],[1]sheet1!$1:$1048576,13,FALSE)</f>
        <v>0</v>
      </c>
      <c r="G845" s="55" t="str">
        <f>VLOOKUP(Table_for_new_list_price[[#This Row],[ItemCode]],[1]sheet1!$1:$1048576,12,FALSE)</f>
        <v>32</v>
      </c>
      <c r="H845" s="101">
        <f>VLOOKUP(Table_for_new_list_price[[#This Row],[ItemCode]],[1]sheet1!$1:$1048576,8,FALSE)</f>
        <v>505.16</v>
      </c>
      <c r="I845" s="51">
        <f>VLOOKUP(Table_for_new_list_price[[#This Row],[Product Line]],'EDA SHEET'!$C$10:$D$57,2,FALSE)</f>
        <v>0.34699999999999998</v>
      </c>
      <c r="J845" s="53">
        <f t="shared" si="13"/>
        <v>175.29051999999999</v>
      </c>
      <c r="K845" s="1" t="str">
        <f>VLOOKUP(Table_for_new_list_price[[#This Row],[ItemCode]],[1]sheet1!$1:$1048576,11,FALSE)</f>
        <v>Italy</v>
      </c>
    </row>
    <row r="846" spans="1:11" hidden="1" x14ac:dyDescent="0.3">
      <c r="A846" t="s">
        <v>3522</v>
      </c>
      <c r="B846" t="str">
        <f>VLOOKUP(Table_for_new_list_price[[#This Row],[ItemCode]],[1]sheet1!$1:$1048576,4,FALSE)</f>
        <v>TH. BAL. VLV.CHK. ExE TP-115°F</v>
      </c>
      <c r="C846" t="str">
        <f>VLOOKUP(Table_for_new_list_price[[#This Row],[ItemCode]],[1]sheet1!$1:$1048576,5,FALSE)</f>
        <v>670779733173</v>
      </c>
      <c r="D846" t="str">
        <f>VLOOKUP(Table_for_new_list_price[[#This Row],[ItemCode]],[1]sheet1!$1:$1048576,6,FALSE)</f>
        <v>ABTB</v>
      </c>
      <c r="E846" s="54" t="str">
        <f>VLOOKUP(Table_for_new_list_price[[#This Row],[ItemCode]],[1]sheet1!$1:$1048576,7,FALSE)</f>
        <v>BRASS AB DZR</v>
      </c>
      <c r="F846" s="54">
        <f>VLOOKUP(Table_for_new_list_price[[#This Row],[ItemCode]],[1]sheet1!$1:$1048576,13,FALSE)</f>
        <v>0</v>
      </c>
      <c r="G846" s="55" t="str">
        <f>VLOOKUP(Table_for_new_list_price[[#This Row],[ItemCode]],[1]sheet1!$1:$1048576,12,FALSE)</f>
        <v>28</v>
      </c>
      <c r="H846" s="101">
        <f>VLOOKUP(Table_for_new_list_price[[#This Row],[ItemCode]],[1]sheet1!$1:$1048576,8,FALSE)</f>
        <v>849.52</v>
      </c>
      <c r="I846" s="51">
        <f>VLOOKUP(Table_for_new_list_price[[#This Row],[Product Line]],'EDA SHEET'!$C$10:$D$57,2,FALSE)</f>
        <v>0.34699999999999998</v>
      </c>
      <c r="J846" s="53">
        <f t="shared" si="13"/>
        <v>294.78343999999998</v>
      </c>
      <c r="K846" s="1" t="str">
        <f>VLOOKUP(Table_for_new_list_price[[#This Row],[ItemCode]],[1]sheet1!$1:$1048576,11,FALSE)</f>
        <v>Italy</v>
      </c>
    </row>
    <row r="847" spans="1:11" hidden="1" x14ac:dyDescent="0.3">
      <c r="A847" t="s">
        <v>3523</v>
      </c>
      <c r="B847" t="str">
        <f>VLOOKUP(Table_for_new_list_price[[#This Row],[ItemCode]],[1]sheet1!$1:$1048576,4,FALSE)</f>
        <v>TH. BAL. VLV.CHK. ExE TP-115°F</v>
      </c>
      <c r="C847" t="str">
        <f>VLOOKUP(Table_for_new_list_price[[#This Row],[ItemCode]],[1]sheet1!$1:$1048576,5,FALSE)</f>
        <v>670779733074</v>
      </c>
      <c r="D847" t="str">
        <f>VLOOKUP(Table_for_new_list_price[[#This Row],[ItemCode]],[1]sheet1!$1:$1048576,6,FALSE)</f>
        <v>ABTB</v>
      </c>
      <c r="E847" s="54" t="str">
        <f>VLOOKUP(Table_for_new_list_price[[#This Row],[ItemCode]],[1]sheet1!$1:$1048576,7,FALSE)</f>
        <v>BRASS AB DZR</v>
      </c>
      <c r="F847" s="54" t="str">
        <f>VLOOKUP(Table_for_new_list_price[[#This Row],[ItemCode]],[1]sheet1!$1:$1048576,13,FALSE)</f>
        <v>0.908</v>
      </c>
      <c r="G847" s="55" t="str">
        <f>VLOOKUP(Table_for_new_list_price[[#This Row],[ItemCode]],[1]sheet1!$1:$1048576,12,FALSE)</f>
        <v>36</v>
      </c>
      <c r="H847" s="101">
        <f>VLOOKUP(Table_for_new_list_price[[#This Row],[ItemCode]],[1]sheet1!$1:$1048576,8,FALSE)</f>
        <v>467.12</v>
      </c>
      <c r="I847" s="51">
        <f>VLOOKUP(Table_for_new_list_price[[#This Row],[Product Line]],'EDA SHEET'!$C$10:$D$57,2,FALSE)</f>
        <v>0.34699999999999998</v>
      </c>
      <c r="J847" s="53">
        <f t="shared" si="13"/>
        <v>162.09063999999998</v>
      </c>
      <c r="K847" s="1" t="str">
        <f>VLOOKUP(Table_for_new_list_price[[#This Row],[ItemCode]],[1]sheet1!$1:$1048576,11,FALSE)</f>
        <v>Italy</v>
      </c>
    </row>
    <row r="848" spans="1:11" hidden="1" x14ac:dyDescent="0.3">
      <c r="A848" t="s">
        <v>3524</v>
      </c>
      <c r="B848" t="str">
        <f>VLOOKUP(Table_for_new_list_price[[#This Row],[ItemCode]],[1]sheet1!$1:$1048576,4,FALSE)</f>
        <v>TH. BAL. VLV.CHK.ExE TP-115°F</v>
      </c>
      <c r="C848" t="str">
        <f>VLOOKUP(Table_for_new_list_price[[#This Row],[ItemCode]],[1]sheet1!$1:$1048576,5,FALSE)</f>
        <v>670779733128</v>
      </c>
      <c r="D848" t="str">
        <f>VLOOKUP(Table_for_new_list_price[[#This Row],[ItemCode]],[1]sheet1!$1:$1048576,6,FALSE)</f>
        <v>ABTB</v>
      </c>
      <c r="E848" s="54" t="str">
        <f>VLOOKUP(Table_for_new_list_price[[#This Row],[ItemCode]],[1]sheet1!$1:$1048576,7,FALSE)</f>
        <v>BRASS AB DZR</v>
      </c>
      <c r="F848" s="54">
        <f>VLOOKUP(Table_for_new_list_price[[#This Row],[ItemCode]],[1]sheet1!$1:$1048576,13,FALSE)</f>
        <v>0</v>
      </c>
      <c r="G848" s="55" t="str">
        <f>VLOOKUP(Table_for_new_list_price[[#This Row],[ItemCode]],[1]sheet1!$1:$1048576,12,FALSE)</f>
        <v>32</v>
      </c>
      <c r="H848" s="101">
        <f>VLOOKUP(Table_for_new_list_price[[#This Row],[ItemCode]],[1]sheet1!$1:$1048576,8,FALSE)</f>
        <v>505.16</v>
      </c>
      <c r="I848" s="51">
        <f>VLOOKUP(Table_for_new_list_price[[#This Row],[Product Line]],'EDA SHEET'!$C$10:$D$57,2,FALSE)</f>
        <v>0.34699999999999998</v>
      </c>
      <c r="J848" s="53">
        <f t="shared" si="13"/>
        <v>175.29051999999999</v>
      </c>
      <c r="K848" s="1" t="str">
        <f>VLOOKUP(Table_for_new_list_price[[#This Row],[ItemCode]],[1]sheet1!$1:$1048576,11,FALSE)</f>
        <v>Italy</v>
      </c>
    </row>
    <row r="849" spans="1:11" hidden="1" x14ac:dyDescent="0.3">
      <c r="A849" t="s">
        <v>3525</v>
      </c>
      <c r="B849" t="str">
        <f>VLOOKUP(Table_for_new_list_price[[#This Row],[ItemCode]],[1]sheet1!$1:$1048576,4,FALSE)</f>
        <v>TH. BAL. VLV.CHK. ExE TP-120°F</v>
      </c>
      <c r="C849" t="str">
        <f>VLOOKUP(Table_for_new_list_price[[#This Row],[ItemCode]],[1]sheet1!$1:$1048576,5,FALSE)</f>
        <v>670779733180</v>
      </c>
      <c r="D849" t="str">
        <f>VLOOKUP(Table_for_new_list_price[[#This Row],[ItemCode]],[1]sheet1!$1:$1048576,6,FALSE)</f>
        <v>ABTB</v>
      </c>
      <c r="E849" s="54" t="str">
        <f>VLOOKUP(Table_for_new_list_price[[#This Row],[ItemCode]],[1]sheet1!$1:$1048576,7,FALSE)</f>
        <v>BRASS AB DZR</v>
      </c>
      <c r="F849" s="54">
        <f>VLOOKUP(Table_for_new_list_price[[#This Row],[ItemCode]],[1]sheet1!$1:$1048576,13,FALSE)</f>
        <v>0</v>
      </c>
      <c r="G849" s="55" t="str">
        <f>VLOOKUP(Table_for_new_list_price[[#This Row],[ItemCode]],[1]sheet1!$1:$1048576,12,FALSE)</f>
        <v>28</v>
      </c>
      <c r="H849" s="101">
        <f>VLOOKUP(Table_for_new_list_price[[#This Row],[ItemCode]],[1]sheet1!$1:$1048576,8,FALSE)</f>
        <v>849.52</v>
      </c>
      <c r="I849" s="51">
        <f>VLOOKUP(Table_for_new_list_price[[#This Row],[Product Line]],'EDA SHEET'!$C$10:$D$57,2,FALSE)</f>
        <v>0.34699999999999998</v>
      </c>
      <c r="J849" s="53">
        <f t="shared" si="13"/>
        <v>294.78343999999998</v>
      </c>
      <c r="K849" s="1" t="str">
        <f>VLOOKUP(Table_for_new_list_price[[#This Row],[ItemCode]],[1]sheet1!$1:$1048576,11,FALSE)</f>
        <v>Italy</v>
      </c>
    </row>
    <row r="850" spans="1:11" hidden="1" x14ac:dyDescent="0.3">
      <c r="A850" t="s">
        <v>3526</v>
      </c>
      <c r="B850" t="str">
        <f>VLOOKUP(Table_for_new_list_price[[#This Row],[ItemCode]],[1]sheet1!$1:$1048576,4,FALSE)</f>
        <v>TH. BAL. VLV.CHK. ExE TP-120°F</v>
      </c>
      <c r="C850" t="str">
        <f>VLOOKUP(Table_for_new_list_price[[#This Row],[ItemCode]],[1]sheet1!$1:$1048576,5,FALSE)</f>
        <v xml:space="preserve"> 670779733081</v>
      </c>
      <c r="D850" t="str">
        <f>VLOOKUP(Table_for_new_list_price[[#This Row],[ItemCode]],[1]sheet1!$1:$1048576,6,FALSE)</f>
        <v>ABTB</v>
      </c>
      <c r="E850" s="54" t="str">
        <f>VLOOKUP(Table_for_new_list_price[[#This Row],[ItemCode]],[1]sheet1!$1:$1048576,7,FALSE)</f>
        <v>BRASS AB DZR</v>
      </c>
      <c r="F850" s="54" t="str">
        <f>VLOOKUP(Table_for_new_list_price[[#This Row],[ItemCode]],[1]sheet1!$1:$1048576,13,FALSE)</f>
        <v>0.908</v>
      </c>
      <c r="G850" s="55" t="str">
        <f>VLOOKUP(Table_for_new_list_price[[#This Row],[ItemCode]],[1]sheet1!$1:$1048576,12,FALSE)</f>
        <v>36</v>
      </c>
      <c r="H850" s="101">
        <f>VLOOKUP(Table_for_new_list_price[[#This Row],[ItemCode]],[1]sheet1!$1:$1048576,8,FALSE)</f>
        <v>467.12</v>
      </c>
      <c r="I850" s="51">
        <f>VLOOKUP(Table_for_new_list_price[[#This Row],[Product Line]],'EDA SHEET'!$C$10:$D$57,2,FALSE)</f>
        <v>0.34699999999999998</v>
      </c>
      <c r="J850" s="53">
        <f t="shared" si="13"/>
        <v>162.09063999999998</v>
      </c>
      <c r="K850" s="1" t="str">
        <f>VLOOKUP(Table_for_new_list_price[[#This Row],[ItemCode]],[1]sheet1!$1:$1048576,11,FALSE)</f>
        <v>Italy</v>
      </c>
    </row>
    <row r="851" spans="1:11" hidden="1" x14ac:dyDescent="0.3">
      <c r="A851" t="s">
        <v>3527</v>
      </c>
      <c r="B851" t="str">
        <f>VLOOKUP(Table_for_new_list_price[[#This Row],[ItemCode]],[1]sheet1!$1:$1048576,4,FALSE)</f>
        <v>TH. BAL. VLV.CHK.ExE TP-120°F</v>
      </c>
      <c r="C851" t="str">
        <f>VLOOKUP(Table_for_new_list_price[[#This Row],[ItemCode]],[1]sheet1!$1:$1048576,5,FALSE)</f>
        <v>670779733135</v>
      </c>
      <c r="D851" t="str">
        <f>VLOOKUP(Table_for_new_list_price[[#This Row],[ItemCode]],[1]sheet1!$1:$1048576,6,FALSE)</f>
        <v>ABTB</v>
      </c>
      <c r="E851" s="54" t="str">
        <f>VLOOKUP(Table_for_new_list_price[[#This Row],[ItemCode]],[1]sheet1!$1:$1048576,7,FALSE)</f>
        <v>BRASS AB DZR</v>
      </c>
      <c r="F851" s="54">
        <f>VLOOKUP(Table_for_new_list_price[[#This Row],[ItemCode]],[1]sheet1!$1:$1048576,13,FALSE)</f>
        <v>0</v>
      </c>
      <c r="G851" s="55" t="str">
        <f>VLOOKUP(Table_for_new_list_price[[#This Row],[ItemCode]],[1]sheet1!$1:$1048576,12,FALSE)</f>
        <v>32</v>
      </c>
      <c r="H851" s="101">
        <f>VLOOKUP(Table_for_new_list_price[[#This Row],[ItemCode]],[1]sheet1!$1:$1048576,8,FALSE)</f>
        <v>505.16</v>
      </c>
      <c r="I851" s="51">
        <f>VLOOKUP(Table_for_new_list_price[[#This Row],[Product Line]],'EDA SHEET'!$C$10:$D$57,2,FALSE)</f>
        <v>0.34699999999999998</v>
      </c>
      <c r="J851" s="53">
        <f t="shared" ref="J851:J914" si="14">H851*I851</f>
        <v>175.29051999999999</v>
      </c>
      <c r="K851" s="1" t="str">
        <f>VLOOKUP(Table_for_new_list_price[[#This Row],[ItemCode]],[1]sheet1!$1:$1048576,11,FALSE)</f>
        <v>Italy</v>
      </c>
    </row>
    <row r="852" spans="1:11" hidden="1" x14ac:dyDescent="0.3">
      <c r="A852" t="s">
        <v>4144</v>
      </c>
      <c r="B852" t="str">
        <f>VLOOKUP(Table_for_new_list_price[[#This Row],[ItemCode]],[1]sheet1!$1:$1048576,4,FALSE)</f>
        <v>TH. BAL. VLV.CHK. ExE TP-125°F</v>
      </c>
      <c r="C852" t="str">
        <f>VLOOKUP(Table_for_new_list_price[[#This Row],[ItemCode]],[1]sheet1!$1:$1048576,5,FALSE)</f>
        <v>670779734118</v>
      </c>
      <c r="D852" t="str">
        <f>VLOOKUP(Table_for_new_list_price[[#This Row],[ItemCode]],[1]sheet1!$1:$1048576,6,FALSE)</f>
        <v>ABTB</v>
      </c>
      <c r="E852" s="54" t="str">
        <f>VLOOKUP(Table_for_new_list_price[[#This Row],[ItemCode]],[1]sheet1!$1:$1048576,7,FALSE)</f>
        <v>BRASS AB DZR</v>
      </c>
      <c r="F852" s="54">
        <f>VLOOKUP(Table_for_new_list_price[[#This Row],[ItemCode]],[1]sheet1!$1:$1048576,13,FALSE)</f>
        <v>0</v>
      </c>
      <c r="G852" s="55" t="str">
        <f>VLOOKUP(Table_for_new_list_price[[#This Row],[ItemCode]],[1]sheet1!$1:$1048576,12,FALSE)</f>
        <v>28</v>
      </c>
      <c r="H852" s="101">
        <f>VLOOKUP(Table_for_new_list_price[[#This Row],[ItemCode]],[1]sheet1!$1:$1048576,8,FALSE)</f>
        <v>849.52</v>
      </c>
      <c r="I852" s="51">
        <f>VLOOKUP(Table_for_new_list_price[[#This Row],[Product Line]],'EDA SHEET'!$C$10:$D$57,2,FALSE)</f>
        <v>0.34699999999999998</v>
      </c>
      <c r="J852" s="53">
        <f t="shared" si="14"/>
        <v>294.78343999999998</v>
      </c>
      <c r="K852" s="1" t="str">
        <f>VLOOKUP(Table_for_new_list_price[[#This Row],[ItemCode]],[1]sheet1!$1:$1048576,11,FALSE)</f>
        <v>Italy</v>
      </c>
    </row>
    <row r="853" spans="1:11" hidden="1" x14ac:dyDescent="0.3">
      <c r="A853" t="s">
        <v>4145</v>
      </c>
      <c r="B853" t="str">
        <f>VLOOKUP(Table_for_new_list_price[[#This Row],[ItemCode]],[1]sheet1!$1:$1048576,4,FALSE)</f>
        <v>TH. BAL. VLV.CHK. ExE TP-125°F</v>
      </c>
      <c r="C853" t="str">
        <f>VLOOKUP(Table_for_new_list_price[[#This Row],[ItemCode]],[1]sheet1!$1:$1048576,5,FALSE)</f>
        <v>670779734019</v>
      </c>
      <c r="D853" t="str">
        <f>VLOOKUP(Table_for_new_list_price[[#This Row],[ItemCode]],[1]sheet1!$1:$1048576,6,FALSE)</f>
        <v>ABTB</v>
      </c>
      <c r="E853" s="54" t="str">
        <f>VLOOKUP(Table_for_new_list_price[[#This Row],[ItemCode]],[1]sheet1!$1:$1048576,7,FALSE)</f>
        <v>BRASS AB DZR</v>
      </c>
      <c r="F853" s="54" t="str">
        <f>VLOOKUP(Table_for_new_list_price[[#This Row],[ItemCode]],[1]sheet1!$1:$1048576,13,FALSE)</f>
        <v>0.908</v>
      </c>
      <c r="G853" s="55" t="str">
        <f>VLOOKUP(Table_for_new_list_price[[#This Row],[ItemCode]],[1]sheet1!$1:$1048576,12,FALSE)</f>
        <v>36</v>
      </c>
      <c r="H853" s="101">
        <f>VLOOKUP(Table_for_new_list_price[[#This Row],[ItemCode]],[1]sheet1!$1:$1048576,8,FALSE)</f>
        <v>467.12</v>
      </c>
      <c r="I853" s="51">
        <f>VLOOKUP(Table_for_new_list_price[[#This Row],[Product Line]],'EDA SHEET'!$C$10:$D$57,2,FALSE)</f>
        <v>0.34699999999999998</v>
      </c>
      <c r="J853" s="53">
        <f t="shared" si="14"/>
        <v>162.09063999999998</v>
      </c>
      <c r="K853" s="1" t="str">
        <f>VLOOKUP(Table_for_new_list_price[[#This Row],[ItemCode]],[1]sheet1!$1:$1048576,11,FALSE)</f>
        <v>Italy</v>
      </c>
    </row>
    <row r="854" spans="1:11" hidden="1" x14ac:dyDescent="0.3">
      <c r="A854" t="s">
        <v>4146</v>
      </c>
      <c r="B854" t="str">
        <f>VLOOKUP(Table_for_new_list_price[[#This Row],[ItemCode]],[1]sheet1!$1:$1048576,4,FALSE)</f>
        <v>TH. BAL. VLV.CHK.ExE TP-125°F</v>
      </c>
      <c r="C854" t="str">
        <f>VLOOKUP(Table_for_new_list_price[[#This Row],[ItemCode]],[1]sheet1!$1:$1048576,5,FALSE)</f>
        <v>670779734064</v>
      </c>
      <c r="D854" t="str">
        <f>VLOOKUP(Table_for_new_list_price[[#This Row],[ItemCode]],[1]sheet1!$1:$1048576,6,FALSE)</f>
        <v>ABTB</v>
      </c>
      <c r="E854" s="54" t="str">
        <f>VLOOKUP(Table_for_new_list_price[[#This Row],[ItemCode]],[1]sheet1!$1:$1048576,7,FALSE)</f>
        <v>BRASS AB DZR</v>
      </c>
      <c r="F854" s="54">
        <f>VLOOKUP(Table_for_new_list_price[[#This Row],[ItemCode]],[1]sheet1!$1:$1048576,13,FALSE)</f>
        <v>0</v>
      </c>
      <c r="G854" s="55" t="str">
        <f>VLOOKUP(Table_for_new_list_price[[#This Row],[ItemCode]],[1]sheet1!$1:$1048576,12,FALSE)</f>
        <v>32</v>
      </c>
      <c r="H854" s="101">
        <f>VLOOKUP(Table_for_new_list_price[[#This Row],[ItemCode]],[1]sheet1!$1:$1048576,8,FALSE)</f>
        <v>505.16</v>
      </c>
      <c r="I854" s="51">
        <f>VLOOKUP(Table_for_new_list_price[[#This Row],[Product Line]],'EDA SHEET'!$C$10:$D$57,2,FALSE)</f>
        <v>0.34699999999999998</v>
      </c>
      <c r="J854" s="53">
        <f t="shared" si="14"/>
        <v>175.29051999999999</v>
      </c>
      <c r="K854" s="1" t="str">
        <f>VLOOKUP(Table_for_new_list_price[[#This Row],[ItemCode]],[1]sheet1!$1:$1048576,11,FALSE)</f>
        <v>Italy</v>
      </c>
    </row>
    <row r="855" spans="1:11" hidden="1" x14ac:dyDescent="0.3">
      <c r="A855" t="s">
        <v>3528</v>
      </c>
      <c r="B855" t="str">
        <f>VLOOKUP(Table_for_new_list_price[[#This Row],[ItemCode]],[1]sheet1!$1:$1048576,4,FALSE)</f>
        <v>TH. BAL. VLV.CHK. ExE TP-130°F</v>
      </c>
      <c r="C855" t="str">
        <f>VLOOKUP(Table_for_new_list_price[[#This Row],[ItemCode]],[1]sheet1!$1:$1048576,5,FALSE)</f>
        <v>670779733197</v>
      </c>
      <c r="D855" t="str">
        <f>VLOOKUP(Table_for_new_list_price[[#This Row],[ItemCode]],[1]sheet1!$1:$1048576,6,FALSE)</f>
        <v>ABTB</v>
      </c>
      <c r="E855" s="54" t="str">
        <f>VLOOKUP(Table_for_new_list_price[[#This Row],[ItemCode]],[1]sheet1!$1:$1048576,7,FALSE)</f>
        <v>BRASS AB DZR</v>
      </c>
      <c r="F855" s="54">
        <f>VLOOKUP(Table_for_new_list_price[[#This Row],[ItemCode]],[1]sheet1!$1:$1048576,13,FALSE)</f>
        <v>0</v>
      </c>
      <c r="G855" s="55" t="str">
        <f>VLOOKUP(Table_for_new_list_price[[#This Row],[ItemCode]],[1]sheet1!$1:$1048576,12,FALSE)</f>
        <v>28</v>
      </c>
      <c r="H855" s="101">
        <f>VLOOKUP(Table_for_new_list_price[[#This Row],[ItemCode]],[1]sheet1!$1:$1048576,8,FALSE)</f>
        <v>849.52</v>
      </c>
      <c r="I855" s="51">
        <f>VLOOKUP(Table_for_new_list_price[[#This Row],[Product Line]],'EDA SHEET'!$C$10:$D$57,2,FALSE)</f>
        <v>0.34699999999999998</v>
      </c>
      <c r="J855" s="53">
        <f t="shared" si="14"/>
        <v>294.78343999999998</v>
      </c>
      <c r="K855" s="1" t="str">
        <f>VLOOKUP(Table_for_new_list_price[[#This Row],[ItemCode]],[1]sheet1!$1:$1048576,11,FALSE)</f>
        <v>Italy</v>
      </c>
    </row>
    <row r="856" spans="1:11" hidden="1" x14ac:dyDescent="0.3">
      <c r="A856" t="s">
        <v>3529</v>
      </c>
      <c r="B856" t="str">
        <f>VLOOKUP(Table_for_new_list_price[[#This Row],[ItemCode]],[1]sheet1!$1:$1048576,4,FALSE)</f>
        <v>TH. BAL. VLV.CHK. ExE TP-130°F</v>
      </c>
      <c r="C856" t="str">
        <f>VLOOKUP(Table_for_new_list_price[[#This Row],[ItemCode]],[1]sheet1!$1:$1048576,5,FALSE)</f>
        <v>670779733098</v>
      </c>
      <c r="D856" t="str">
        <f>VLOOKUP(Table_for_new_list_price[[#This Row],[ItemCode]],[1]sheet1!$1:$1048576,6,FALSE)</f>
        <v>ABTB</v>
      </c>
      <c r="E856" s="54" t="str">
        <f>VLOOKUP(Table_for_new_list_price[[#This Row],[ItemCode]],[1]sheet1!$1:$1048576,7,FALSE)</f>
        <v>BRASS AB DZR</v>
      </c>
      <c r="F856" s="54" t="str">
        <f>VLOOKUP(Table_for_new_list_price[[#This Row],[ItemCode]],[1]sheet1!$1:$1048576,13,FALSE)</f>
        <v>0.908</v>
      </c>
      <c r="G856" s="55" t="str">
        <f>VLOOKUP(Table_for_new_list_price[[#This Row],[ItemCode]],[1]sheet1!$1:$1048576,12,FALSE)</f>
        <v>36</v>
      </c>
      <c r="H856" s="101">
        <f>VLOOKUP(Table_for_new_list_price[[#This Row],[ItemCode]],[1]sheet1!$1:$1048576,8,FALSE)</f>
        <v>467.12</v>
      </c>
      <c r="I856" s="51">
        <f>VLOOKUP(Table_for_new_list_price[[#This Row],[Product Line]],'EDA SHEET'!$C$10:$D$57,2,FALSE)</f>
        <v>0.34699999999999998</v>
      </c>
      <c r="J856" s="53">
        <f t="shared" si="14"/>
        <v>162.09063999999998</v>
      </c>
      <c r="K856" s="1" t="str">
        <f>VLOOKUP(Table_for_new_list_price[[#This Row],[ItemCode]],[1]sheet1!$1:$1048576,11,FALSE)</f>
        <v>Italy</v>
      </c>
    </row>
    <row r="857" spans="1:11" hidden="1" x14ac:dyDescent="0.3">
      <c r="A857" t="s">
        <v>3530</v>
      </c>
      <c r="B857" t="str">
        <f>VLOOKUP(Table_for_new_list_price[[#This Row],[ItemCode]],[1]sheet1!$1:$1048576,4,FALSE)</f>
        <v>TH. BAL. VLV.CHK.ExE TP-130°F</v>
      </c>
      <c r="C857" t="str">
        <f>VLOOKUP(Table_for_new_list_price[[#This Row],[ItemCode]],[1]sheet1!$1:$1048576,5,FALSE)</f>
        <v>670779733142</v>
      </c>
      <c r="D857" t="str">
        <f>VLOOKUP(Table_for_new_list_price[[#This Row],[ItemCode]],[1]sheet1!$1:$1048576,6,FALSE)</f>
        <v>ABTB</v>
      </c>
      <c r="E857" s="54" t="str">
        <f>VLOOKUP(Table_for_new_list_price[[#This Row],[ItemCode]],[1]sheet1!$1:$1048576,7,FALSE)</f>
        <v>BRASS AB DZR</v>
      </c>
      <c r="F857" s="54">
        <f>VLOOKUP(Table_for_new_list_price[[#This Row],[ItemCode]],[1]sheet1!$1:$1048576,13,FALSE)</f>
        <v>0</v>
      </c>
      <c r="G857" s="55" t="str">
        <f>VLOOKUP(Table_for_new_list_price[[#This Row],[ItemCode]],[1]sheet1!$1:$1048576,12,FALSE)</f>
        <v>32</v>
      </c>
      <c r="H857" s="101">
        <f>VLOOKUP(Table_for_new_list_price[[#This Row],[ItemCode]],[1]sheet1!$1:$1048576,8,FALSE)</f>
        <v>505.16</v>
      </c>
      <c r="I857" s="51">
        <f>VLOOKUP(Table_for_new_list_price[[#This Row],[Product Line]],'EDA SHEET'!$C$10:$D$57,2,FALSE)</f>
        <v>0.34699999999999998</v>
      </c>
      <c r="J857" s="53">
        <f t="shared" si="14"/>
        <v>175.29051999999999</v>
      </c>
      <c r="K857" s="1" t="str">
        <f>VLOOKUP(Table_for_new_list_price[[#This Row],[ItemCode]],[1]sheet1!$1:$1048576,11,FALSE)</f>
        <v>Italy</v>
      </c>
    </row>
    <row r="858" spans="1:11" hidden="1" x14ac:dyDescent="0.3">
      <c r="A858" t="s">
        <v>4147</v>
      </c>
      <c r="B858" t="str">
        <f>VLOOKUP(Table_for_new_list_price[[#This Row],[ItemCode]],[1]sheet1!$1:$1048576,4,FALSE)</f>
        <v>TH. BAL. VLV.CHK. ExE TP-135°F</v>
      </c>
      <c r="C858" t="str">
        <f>VLOOKUP(Table_for_new_list_price[[#This Row],[ItemCode]],[1]sheet1!$1:$1048576,5,FALSE)</f>
        <v>670779734125</v>
      </c>
      <c r="D858" t="str">
        <f>VLOOKUP(Table_for_new_list_price[[#This Row],[ItemCode]],[1]sheet1!$1:$1048576,6,FALSE)</f>
        <v>ABTB</v>
      </c>
      <c r="E858" s="54" t="str">
        <f>VLOOKUP(Table_for_new_list_price[[#This Row],[ItemCode]],[1]sheet1!$1:$1048576,7,FALSE)</f>
        <v>BRASS AB DZR</v>
      </c>
      <c r="F858" s="54">
        <f>VLOOKUP(Table_for_new_list_price[[#This Row],[ItemCode]],[1]sheet1!$1:$1048576,13,FALSE)</f>
        <v>0</v>
      </c>
      <c r="G858" s="55" t="str">
        <f>VLOOKUP(Table_for_new_list_price[[#This Row],[ItemCode]],[1]sheet1!$1:$1048576,12,FALSE)</f>
        <v>28</v>
      </c>
      <c r="H858" s="101">
        <f>VLOOKUP(Table_for_new_list_price[[#This Row],[ItemCode]],[1]sheet1!$1:$1048576,8,FALSE)</f>
        <v>849.52</v>
      </c>
      <c r="I858" s="51">
        <f>VLOOKUP(Table_for_new_list_price[[#This Row],[Product Line]],'EDA SHEET'!$C$10:$D$57,2,FALSE)</f>
        <v>0.34699999999999998</v>
      </c>
      <c r="J858" s="53">
        <f t="shared" si="14"/>
        <v>294.78343999999998</v>
      </c>
      <c r="K858" s="1" t="str">
        <f>VLOOKUP(Table_for_new_list_price[[#This Row],[ItemCode]],[1]sheet1!$1:$1048576,11,FALSE)</f>
        <v>Italy</v>
      </c>
    </row>
    <row r="859" spans="1:11" hidden="1" x14ac:dyDescent="0.3">
      <c r="A859" t="s">
        <v>4148</v>
      </c>
      <c r="B859" t="str">
        <f>VLOOKUP(Table_for_new_list_price[[#This Row],[ItemCode]],[1]sheet1!$1:$1048576,4,FALSE)</f>
        <v>TH. BAL. VLV.CHK. ExE TP-135°F</v>
      </c>
      <c r="C859" t="str">
        <f>VLOOKUP(Table_for_new_list_price[[#This Row],[ItemCode]],[1]sheet1!$1:$1048576,5,FALSE)</f>
        <v>670779734026</v>
      </c>
      <c r="D859" t="str">
        <f>VLOOKUP(Table_for_new_list_price[[#This Row],[ItemCode]],[1]sheet1!$1:$1048576,6,FALSE)</f>
        <v>ABTB</v>
      </c>
      <c r="E859" s="54" t="str">
        <f>VLOOKUP(Table_for_new_list_price[[#This Row],[ItemCode]],[1]sheet1!$1:$1048576,7,FALSE)</f>
        <v>BRASS AB DZR</v>
      </c>
      <c r="F859" s="54" t="str">
        <f>VLOOKUP(Table_for_new_list_price[[#This Row],[ItemCode]],[1]sheet1!$1:$1048576,13,FALSE)</f>
        <v>0.908</v>
      </c>
      <c r="G859" s="55" t="str">
        <f>VLOOKUP(Table_for_new_list_price[[#This Row],[ItemCode]],[1]sheet1!$1:$1048576,12,FALSE)</f>
        <v>36</v>
      </c>
      <c r="H859" s="101">
        <f>VLOOKUP(Table_for_new_list_price[[#This Row],[ItemCode]],[1]sheet1!$1:$1048576,8,FALSE)</f>
        <v>467.12</v>
      </c>
      <c r="I859" s="51">
        <f>VLOOKUP(Table_for_new_list_price[[#This Row],[Product Line]],'EDA SHEET'!$C$10:$D$57,2,FALSE)</f>
        <v>0.34699999999999998</v>
      </c>
      <c r="J859" s="53">
        <f t="shared" si="14"/>
        <v>162.09063999999998</v>
      </c>
      <c r="K859" s="1" t="str">
        <f>VLOOKUP(Table_for_new_list_price[[#This Row],[ItemCode]],[1]sheet1!$1:$1048576,11,FALSE)</f>
        <v>Italy</v>
      </c>
    </row>
    <row r="860" spans="1:11" hidden="1" x14ac:dyDescent="0.3">
      <c r="A860" t="s">
        <v>4149</v>
      </c>
      <c r="B860" t="str">
        <f>VLOOKUP(Table_for_new_list_price[[#This Row],[ItemCode]],[1]sheet1!$1:$1048576,4,FALSE)</f>
        <v>TH. BAL. VLV.CHK.ExE TP-135°F</v>
      </c>
      <c r="C860" t="str">
        <f>VLOOKUP(Table_for_new_list_price[[#This Row],[ItemCode]],[1]sheet1!$1:$1048576,5,FALSE)</f>
        <v>670779734071</v>
      </c>
      <c r="D860" t="str">
        <f>VLOOKUP(Table_for_new_list_price[[#This Row],[ItemCode]],[1]sheet1!$1:$1048576,6,FALSE)</f>
        <v>ABTB</v>
      </c>
      <c r="E860" s="54" t="str">
        <f>VLOOKUP(Table_for_new_list_price[[#This Row],[ItemCode]],[1]sheet1!$1:$1048576,7,FALSE)</f>
        <v>BRASS AB DZR</v>
      </c>
      <c r="F860" s="54">
        <f>VLOOKUP(Table_for_new_list_price[[#This Row],[ItemCode]],[1]sheet1!$1:$1048576,13,FALSE)</f>
        <v>0</v>
      </c>
      <c r="G860" s="55" t="str">
        <f>VLOOKUP(Table_for_new_list_price[[#This Row],[ItemCode]],[1]sheet1!$1:$1048576,12,FALSE)</f>
        <v>32</v>
      </c>
      <c r="H860" s="101">
        <f>VLOOKUP(Table_for_new_list_price[[#This Row],[ItemCode]],[1]sheet1!$1:$1048576,8,FALSE)</f>
        <v>505.16</v>
      </c>
      <c r="I860" s="51">
        <f>VLOOKUP(Table_for_new_list_price[[#This Row],[Product Line]],'EDA SHEET'!$C$10:$D$57,2,FALSE)</f>
        <v>0.34699999999999998</v>
      </c>
      <c r="J860" s="53">
        <f t="shared" si="14"/>
        <v>175.29051999999999</v>
      </c>
      <c r="K860" s="1" t="str">
        <f>VLOOKUP(Table_for_new_list_price[[#This Row],[ItemCode]],[1]sheet1!$1:$1048576,11,FALSE)</f>
        <v>Italy</v>
      </c>
    </row>
    <row r="861" spans="1:11" hidden="1" x14ac:dyDescent="0.3">
      <c r="A861" t="s">
        <v>3531</v>
      </c>
      <c r="B861" t="str">
        <f>VLOOKUP(Table_for_new_list_price[[#This Row],[ItemCode]],[1]sheet1!$1:$1048576,4,FALSE)</f>
        <v>TH. BAL. VLV.CHK. ExE TP-140°F</v>
      </c>
      <c r="C861" t="str">
        <f>VLOOKUP(Table_for_new_list_price[[#This Row],[ItemCode]],[1]sheet1!$1:$1048576,5,FALSE)</f>
        <v>670779733203</v>
      </c>
      <c r="D861" t="str">
        <f>VLOOKUP(Table_for_new_list_price[[#This Row],[ItemCode]],[1]sheet1!$1:$1048576,6,FALSE)</f>
        <v>ABTB</v>
      </c>
      <c r="E861" s="54" t="str">
        <f>VLOOKUP(Table_for_new_list_price[[#This Row],[ItemCode]],[1]sheet1!$1:$1048576,7,FALSE)</f>
        <v>BRASS AB DZR</v>
      </c>
      <c r="F861" s="54">
        <f>VLOOKUP(Table_for_new_list_price[[#This Row],[ItemCode]],[1]sheet1!$1:$1048576,13,FALSE)</f>
        <v>0</v>
      </c>
      <c r="G861" s="55" t="str">
        <f>VLOOKUP(Table_for_new_list_price[[#This Row],[ItemCode]],[1]sheet1!$1:$1048576,12,FALSE)</f>
        <v>28</v>
      </c>
      <c r="H861" s="101">
        <f>VLOOKUP(Table_for_new_list_price[[#This Row],[ItemCode]],[1]sheet1!$1:$1048576,8,FALSE)</f>
        <v>849.52</v>
      </c>
      <c r="I861" s="51">
        <f>VLOOKUP(Table_for_new_list_price[[#This Row],[Product Line]],'EDA SHEET'!$C$10:$D$57,2,FALSE)</f>
        <v>0.34699999999999998</v>
      </c>
      <c r="J861" s="53">
        <f t="shared" si="14"/>
        <v>294.78343999999998</v>
      </c>
      <c r="K861" s="1" t="str">
        <f>VLOOKUP(Table_for_new_list_price[[#This Row],[ItemCode]],[1]sheet1!$1:$1048576,11,FALSE)</f>
        <v>Italy</v>
      </c>
    </row>
    <row r="862" spans="1:11" hidden="1" x14ac:dyDescent="0.3">
      <c r="A862" t="s">
        <v>3532</v>
      </c>
      <c r="B862" t="str">
        <f>VLOOKUP(Table_for_new_list_price[[#This Row],[ItemCode]],[1]sheet1!$1:$1048576,4,FALSE)</f>
        <v>TH. BAL. VLV.CHK. ExE TP-140°F</v>
      </c>
      <c r="C862" t="str">
        <f>VLOOKUP(Table_for_new_list_price[[#This Row],[ItemCode]],[1]sheet1!$1:$1048576,5,FALSE)</f>
        <v>670779733104</v>
      </c>
      <c r="D862" t="str">
        <f>VLOOKUP(Table_for_new_list_price[[#This Row],[ItemCode]],[1]sheet1!$1:$1048576,6,FALSE)</f>
        <v>ABTB</v>
      </c>
      <c r="E862" s="54" t="str">
        <f>VLOOKUP(Table_for_new_list_price[[#This Row],[ItemCode]],[1]sheet1!$1:$1048576,7,FALSE)</f>
        <v>BRASS AB DZR</v>
      </c>
      <c r="F862" s="54" t="str">
        <f>VLOOKUP(Table_for_new_list_price[[#This Row],[ItemCode]],[1]sheet1!$1:$1048576,13,FALSE)</f>
        <v>0.908</v>
      </c>
      <c r="G862" s="55" t="str">
        <f>VLOOKUP(Table_for_new_list_price[[#This Row],[ItemCode]],[1]sheet1!$1:$1048576,12,FALSE)</f>
        <v>36</v>
      </c>
      <c r="H862" s="101">
        <f>VLOOKUP(Table_for_new_list_price[[#This Row],[ItemCode]],[1]sheet1!$1:$1048576,8,FALSE)</f>
        <v>467.12</v>
      </c>
      <c r="I862" s="51">
        <f>VLOOKUP(Table_for_new_list_price[[#This Row],[Product Line]],'EDA SHEET'!$C$10:$D$57,2,FALSE)</f>
        <v>0.34699999999999998</v>
      </c>
      <c r="J862" s="53">
        <f t="shared" si="14"/>
        <v>162.09063999999998</v>
      </c>
      <c r="K862" s="1" t="str">
        <f>VLOOKUP(Table_for_new_list_price[[#This Row],[ItemCode]],[1]sheet1!$1:$1048576,11,FALSE)</f>
        <v>Italy</v>
      </c>
    </row>
    <row r="863" spans="1:11" hidden="1" x14ac:dyDescent="0.3">
      <c r="A863" t="s">
        <v>3533</v>
      </c>
      <c r="B863" t="str">
        <f>VLOOKUP(Table_for_new_list_price[[#This Row],[ItemCode]],[1]sheet1!$1:$1048576,4,FALSE)</f>
        <v>TH. BAL. VLV.CHK.ExE TP-140°F</v>
      </c>
      <c r="C863" t="str">
        <f>VLOOKUP(Table_for_new_list_price[[#This Row],[ItemCode]],[1]sheet1!$1:$1048576,5,FALSE)</f>
        <v>670779733159</v>
      </c>
      <c r="D863" t="str">
        <f>VLOOKUP(Table_for_new_list_price[[#This Row],[ItemCode]],[1]sheet1!$1:$1048576,6,FALSE)</f>
        <v>ABTB</v>
      </c>
      <c r="E863" s="54" t="str">
        <f>VLOOKUP(Table_for_new_list_price[[#This Row],[ItemCode]],[1]sheet1!$1:$1048576,7,FALSE)</f>
        <v>BRASS AB DZR</v>
      </c>
      <c r="F863" s="54">
        <f>VLOOKUP(Table_for_new_list_price[[#This Row],[ItemCode]],[1]sheet1!$1:$1048576,13,FALSE)</f>
        <v>0</v>
      </c>
      <c r="G863" s="55" t="str">
        <f>VLOOKUP(Table_for_new_list_price[[#This Row],[ItemCode]],[1]sheet1!$1:$1048576,12,FALSE)</f>
        <v>32</v>
      </c>
      <c r="H863" s="101">
        <f>VLOOKUP(Table_for_new_list_price[[#This Row],[ItemCode]],[1]sheet1!$1:$1048576,8,FALSE)</f>
        <v>505.16</v>
      </c>
      <c r="I863" s="51">
        <f>VLOOKUP(Table_for_new_list_price[[#This Row],[Product Line]],'EDA SHEET'!$C$10:$D$57,2,FALSE)</f>
        <v>0.34699999999999998</v>
      </c>
      <c r="J863" s="53">
        <f t="shared" si="14"/>
        <v>175.29051999999999</v>
      </c>
      <c r="K863" s="1" t="str">
        <f>VLOOKUP(Table_for_new_list_price[[#This Row],[ItemCode]],[1]sheet1!$1:$1048576,11,FALSE)</f>
        <v>Italy</v>
      </c>
    </row>
    <row r="864" spans="1:11" hidden="1" x14ac:dyDescent="0.3">
      <c r="A864" t="s">
        <v>3534</v>
      </c>
      <c r="B864" t="str">
        <f>VLOOKUP(Table_for_new_list_price[[#This Row],[ItemCode]],[1]sheet1!$1:$1048576,4,FALSE)</f>
        <v>TH. BAL. VLV.CHK. ExE TP-150°F</v>
      </c>
      <c r="C864" t="str">
        <f>VLOOKUP(Table_for_new_list_price[[#This Row],[ItemCode]],[1]sheet1!$1:$1048576,5,FALSE)</f>
        <v>670779733210</v>
      </c>
      <c r="D864" t="str">
        <f>VLOOKUP(Table_for_new_list_price[[#This Row],[ItemCode]],[1]sheet1!$1:$1048576,6,FALSE)</f>
        <v>ABTB</v>
      </c>
      <c r="E864" s="54" t="str">
        <f>VLOOKUP(Table_for_new_list_price[[#This Row],[ItemCode]],[1]sheet1!$1:$1048576,7,FALSE)</f>
        <v>BRASS AB DZR</v>
      </c>
      <c r="F864" s="54">
        <f>VLOOKUP(Table_for_new_list_price[[#This Row],[ItemCode]],[1]sheet1!$1:$1048576,13,FALSE)</f>
        <v>0</v>
      </c>
      <c r="G864" s="55" t="str">
        <f>VLOOKUP(Table_for_new_list_price[[#This Row],[ItemCode]],[1]sheet1!$1:$1048576,12,FALSE)</f>
        <v>28</v>
      </c>
      <c r="H864" s="101">
        <f>VLOOKUP(Table_for_new_list_price[[#This Row],[ItemCode]],[1]sheet1!$1:$1048576,8,FALSE)</f>
        <v>849.52</v>
      </c>
      <c r="I864" s="51">
        <f>VLOOKUP(Table_for_new_list_price[[#This Row],[Product Line]],'EDA SHEET'!$C$10:$D$57,2,FALSE)</f>
        <v>0.34699999999999998</v>
      </c>
      <c r="J864" s="53">
        <f t="shared" si="14"/>
        <v>294.78343999999998</v>
      </c>
      <c r="K864" s="1" t="str">
        <f>VLOOKUP(Table_for_new_list_price[[#This Row],[ItemCode]],[1]sheet1!$1:$1048576,11,FALSE)</f>
        <v>Italy</v>
      </c>
    </row>
    <row r="865" spans="1:11" hidden="1" x14ac:dyDescent="0.3">
      <c r="A865" t="s">
        <v>3535</v>
      </c>
      <c r="B865" t="str">
        <f>VLOOKUP(Table_for_new_list_price[[#This Row],[ItemCode]],[1]sheet1!$1:$1048576,4,FALSE)</f>
        <v>TH. BAL. VLV.CHK. ExE TP-150°F</v>
      </c>
      <c r="C865" t="str">
        <f>VLOOKUP(Table_for_new_list_price[[#This Row],[ItemCode]],[1]sheet1!$1:$1048576,5,FALSE)</f>
        <v>670779733111</v>
      </c>
      <c r="D865" t="str">
        <f>VLOOKUP(Table_for_new_list_price[[#This Row],[ItemCode]],[1]sheet1!$1:$1048576,6,FALSE)</f>
        <v>ABTB</v>
      </c>
      <c r="E865" s="54" t="str">
        <f>VLOOKUP(Table_for_new_list_price[[#This Row],[ItemCode]],[1]sheet1!$1:$1048576,7,FALSE)</f>
        <v>BRASS AB DZR</v>
      </c>
      <c r="F865" s="54" t="str">
        <f>VLOOKUP(Table_for_new_list_price[[#This Row],[ItemCode]],[1]sheet1!$1:$1048576,13,FALSE)</f>
        <v>0.908</v>
      </c>
      <c r="G865" s="55" t="str">
        <f>VLOOKUP(Table_for_new_list_price[[#This Row],[ItemCode]],[1]sheet1!$1:$1048576,12,FALSE)</f>
        <v>36</v>
      </c>
      <c r="H865" s="101">
        <f>VLOOKUP(Table_for_new_list_price[[#This Row],[ItemCode]],[1]sheet1!$1:$1048576,8,FALSE)</f>
        <v>467.12</v>
      </c>
      <c r="I865" s="51">
        <f>VLOOKUP(Table_for_new_list_price[[#This Row],[Product Line]],'EDA SHEET'!$C$10:$D$57,2,FALSE)</f>
        <v>0.34699999999999998</v>
      </c>
      <c r="J865" s="53">
        <f t="shared" si="14"/>
        <v>162.09063999999998</v>
      </c>
      <c r="K865" s="1" t="str">
        <f>VLOOKUP(Table_for_new_list_price[[#This Row],[ItemCode]],[1]sheet1!$1:$1048576,11,FALSE)</f>
        <v>Italy</v>
      </c>
    </row>
    <row r="866" spans="1:11" hidden="1" x14ac:dyDescent="0.3">
      <c r="A866" t="s">
        <v>3536</v>
      </c>
      <c r="B866" t="str">
        <f>VLOOKUP(Table_for_new_list_price[[#This Row],[ItemCode]],[1]sheet1!$1:$1048576,4,FALSE)</f>
        <v>TH. BAL. VLV.CHK.ExE TP-150°F</v>
      </c>
      <c r="C866" t="str">
        <f>VLOOKUP(Table_for_new_list_price[[#This Row],[ItemCode]],[1]sheet1!$1:$1048576,5,FALSE)</f>
        <v>670779733159</v>
      </c>
      <c r="D866" t="str">
        <f>VLOOKUP(Table_for_new_list_price[[#This Row],[ItemCode]],[1]sheet1!$1:$1048576,6,FALSE)</f>
        <v>ABTB</v>
      </c>
      <c r="E866" s="54" t="str">
        <f>VLOOKUP(Table_for_new_list_price[[#This Row],[ItemCode]],[1]sheet1!$1:$1048576,7,FALSE)</f>
        <v>BRASS AB DZR</v>
      </c>
      <c r="F866" s="54">
        <f>VLOOKUP(Table_for_new_list_price[[#This Row],[ItemCode]],[1]sheet1!$1:$1048576,13,FALSE)</f>
        <v>0</v>
      </c>
      <c r="G866" s="55" t="str">
        <f>VLOOKUP(Table_for_new_list_price[[#This Row],[ItemCode]],[1]sheet1!$1:$1048576,12,FALSE)</f>
        <v>32</v>
      </c>
      <c r="H866" s="101">
        <f>VLOOKUP(Table_for_new_list_price[[#This Row],[ItemCode]],[1]sheet1!$1:$1048576,8,FALSE)</f>
        <v>505.16</v>
      </c>
      <c r="I866" s="51">
        <f>VLOOKUP(Table_for_new_list_price[[#This Row],[Product Line]],'EDA SHEET'!$C$10:$D$57,2,FALSE)</f>
        <v>0.34699999999999998</v>
      </c>
      <c r="J866" s="53">
        <f t="shared" si="14"/>
        <v>175.29051999999999</v>
      </c>
      <c r="K866" s="1" t="str">
        <f>VLOOKUP(Table_for_new_list_price[[#This Row],[ItemCode]],[1]sheet1!$1:$1048576,11,FALSE)</f>
        <v>Italy</v>
      </c>
    </row>
    <row r="867" spans="1:11" hidden="1" x14ac:dyDescent="0.3">
      <c r="A867" t="s">
        <v>4150</v>
      </c>
      <c r="B867" t="str">
        <f>VLOOKUP(Table_for_new_list_price[[#This Row],[ItemCode]],[1]sheet1!$1:$1048576,4,FALSE)</f>
        <v>TH. BAL. VLV.CHK. FxF TP-100°F</v>
      </c>
      <c r="C867" t="str">
        <f>VLOOKUP(Table_for_new_list_price[[#This Row],[ItemCode]],[1]sheet1!$1:$1048576,5,FALSE)</f>
        <v>670779733784</v>
      </c>
      <c r="D867" t="str">
        <f>VLOOKUP(Table_for_new_list_price[[#This Row],[ItemCode]],[1]sheet1!$1:$1048576,6,FALSE)</f>
        <v>ABTB</v>
      </c>
      <c r="E867" s="54" t="str">
        <f>VLOOKUP(Table_for_new_list_price[[#This Row],[ItemCode]],[1]sheet1!$1:$1048576,7,FALSE)</f>
        <v>BRASS AB DZR</v>
      </c>
      <c r="F867" s="54">
        <f>VLOOKUP(Table_for_new_list_price[[#This Row],[ItemCode]],[1]sheet1!$1:$1048576,13,FALSE)</f>
        <v>0</v>
      </c>
      <c r="G867" s="55" t="str">
        <f>VLOOKUP(Table_for_new_list_price[[#This Row],[ItemCode]],[1]sheet1!$1:$1048576,12,FALSE)</f>
        <v>28</v>
      </c>
      <c r="H867" s="101">
        <f>VLOOKUP(Table_for_new_list_price[[#This Row],[ItemCode]],[1]sheet1!$1:$1048576,8,FALSE)</f>
        <v>849.52</v>
      </c>
      <c r="I867" s="51">
        <f>VLOOKUP(Table_for_new_list_price[[#This Row],[Product Line]],'EDA SHEET'!$C$10:$D$57,2,FALSE)</f>
        <v>0.34699999999999998</v>
      </c>
      <c r="J867" s="53">
        <f t="shared" si="14"/>
        <v>294.78343999999998</v>
      </c>
      <c r="K867" s="1" t="str">
        <f>VLOOKUP(Table_for_new_list_price[[#This Row],[ItemCode]],[1]sheet1!$1:$1048576,11,FALSE)</f>
        <v>Italy</v>
      </c>
    </row>
    <row r="868" spans="1:11" hidden="1" x14ac:dyDescent="0.3">
      <c r="A868" t="s">
        <v>4151</v>
      </c>
      <c r="B868" t="str">
        <f>VLOOKUP(Table_for_new_list_price[[#This Row],[ItemCode]],[1]sheet1!$1:$1048576,4,FALSE)</f>
        <v>TH. BAL. VLV.CHK. FxF TP-100°F</v>
      </c>
      <c r="C868" t="str">
        <f>VLOOKUP(Table_for_new_list_price[[#This Row],[ItemCode]],[1]sheet1!$1:$1048576,5,FALSE)</f>
        <v>670779733685</v>
      </c>
      <c r="D868" t="str">
        <f>VLOOKUP(Table_for_new_list_price[[#This Row],[ItemCode]],[1]sheet1!$1:$1048576,6,FALSE)</f>
        <v>ABTB</v>
      </c>
      <c r="E868" s="54" t="str">
        <f>VLOOKUP(Table_for_new_list_price[[#This Row],[ItemCode]],[1]sheet1!$1:$1048576,7,FALSE)</f>
        <v>BRASS AB DZR</v>
      </c>
      <c r="F868" s="54" t="str">
        <f>VLOOKUP(Table_for_new_list_price[[#This Row],[ItemCode]],[1]sheet1!$1:$1048576,13,FALSE)</f>
        <v>0.903</v>
      </c>
      <c r="G868" s="55" t="str">
        <f>VLOOKUP(Table_for_new_list_price[[#This Row],[ItemCode]],[1]sheet1!$1:$1048576,12,FALSE)</f>
        <v>0</v>
      </c>
      <c r="H868" s="101">
        <f>VLOOKUP(Table_for_new_list_price[[#This Row],[ItemCode]],[1]sheet1!$1:$1048576,8,FALSE)</f>
        <v>467.12</v>
      </c>
      <c r="I868" s="51">
        <f>VLOOKUP(Table_for_new_list_price[[#This Row],[Product Line]],'EDA SHEET'!$C$10:$D$57,2,FALSE)</f>
        <v>0.34699999999999998</v>
      </c>
      <c r="J868" s="53">
        <f t="shared" si="14"/>
        <v>162.09063999999998</v>
      </c>
      <c r="K868" s="1" t="str">
        <f>VLOOKUP(Table_for_new_list_price[[#This Row],[ItemCode]],[1]sheet1!$1:$1048576,11,FALSE)</f>
        <v>Italy</v>
      </c>
    </row>
    <row r="869" spans="1:11" hidden="1" x14ac:dyDescent="0.3">
      <c r="A869" t="s">
        <v>4152</v>
      </c>
      <c r="B869" t="str">
        <f>VLOOKUP(Table_for_new_list_price[[#This Row],[ItemCode]],[1]sheet1!$1:$1048576,4,FALSE)</f>
        <v>TH. BAL. VLV.CHK. FxF TP-100°F</v>
      </c>
      <c r="C869" t="str">
        <f>VLOOKUP(Table_for_new_list_price[[#This Row],[ItemCode]],[1]sheet1!$1:$1048576,5,FALSE)</f>
        <v>670779733739</v>
      </c>
      <c r="D869" t="str">
        <f>VLOOKUP(Table_for_new_list_price[[#This Row],[ItemCode]],[1]sheet1!$1:$1048576,6,FALSE)</f>
        <v>ABTB</v>
      </c>
      <c r="E869" s="54" t="str">
        <f>VLOOKUP(Table_for_new_list_price[[#This Row],[ItemCode]],[1]sheet1!$1:$1048576,7,FALSE)</f>
        <v>BRASS AB DZR</v>
      </c>
      <c r="F869" s="54">
        <f>VLOOKUP(Table_for_new_list_price[[#This Row],[ItemCode]],[1]sheet1!$1:$1048576,13,FALSE)</f>
        <v>0</v>
      </c>
      <c r="G869" s="55" t="str">
        <f>VLOOKUP(Table_for_new_list_price[[#This Row],[ItemCode]],[1]sheet1!$1:$1048576,12,FALSE)</f>
        <v>0</v>
      </c>
      <c r="H869" s="101">
        <f>VLOOKUP(Table_for_new_list_price[[#This Row],[ItemCode]],[1]sheet1!$1:$1048576,8,FALSE)</f>
        <v>505.16</v>
      </c>
      <c r="I869" s="51">
        <f>VLOOKUP(Table_for_new_list_price[[#This Row],[Product Line]],'EDA SHEET'!$C$10:$D$57,2,FALSE)</f>
        <v>0.34699999999999998</v>
      </c>
      <c r="J869" s="53">
        <f t="shared" si="14"/>
        <v>175.29051999999999</v>
      </c>
      <c r="K869" s="1" t="str">
        <f>VLOOKUP(Table_for_new_list_price[[#This Row],[ItemCode]],[1]sheet1!$1:$1048576,11,FALSE)</f>
        <v>Italy</v>
      </c>
    </row>
    <row r="870" spans="1:11" hidden="1" x14ac:dyDescent="0.3">
      <c r="A870" t="s">
        <v>4153</v>
      </c>
      <c r="B870" t="str">
        <f>VLOOKUP(Table_for_new_list_price[[#This Row],[ItemCode]],[1]sheet1!$1:$1048576,4,FALSE)</f>
        <v>TH. BAL. VLV.CHK. FxF TP-105°F</v>
      </c>
      <c r="C870" t="str">
        <f>VLOOKUP(Table_for_new_list_price[[#This Row],[ItemCode]],[1]sheet1!$1:$1048576,5,FALSE)</f>
        <v>670779733791</v>
      </c>
      <c r="D870" t="str">
        <f>VLOOKUP(Table_for_new_list_price[[#This Row],[ItemCode]],[1]sheet1!$1:$1048576,6,FALSE)</f>
        <v>ABTB</v>
      </c>
      <c r="E870" s="54" t="str">
        <f>VLOOKUP(Table_for_new_list_price[[#This Row],[ItemCode]],[1]sheet1!$1:$1048576,7,FALSE)</f>
        <v>BRASS AB DZR</v>
      </c>
      <c r="F870" s="54">
        <f>VLOOKUP(Table_for_new_list_price[[#This Row],[ItemCode]],[1]sheet1!$1:$1048576,13,FALSE)</f>
        <v>0</v>
      </c>
      <c r="G870" s="55" t="str">
        <f>VLOOKUP(Table_for_new_list_price[[#This Row],[ItemCode]],[1]sheet1!$1:$1048576,12,FALSE)</f>
        <v>28</v>
      </c>
      <c r="H870" s="101">
        <f>VLOOKUP(Table_for_new_list_price[[#This Row],[ItemCode]],[1]sheet1!$1:$1048576,8,FALSE)</f>
        <v>849.52</v>
      </c>
      <c r="I870" s="51">
        <f>VLOOKUP(Table_for_new_list_price[[#This Row],[Product Line]],'EDA SHEET'!$C$10:$D$57,2,FALSE)</f>
        <v>0.34699999999999998</v>
      </c>
      <c r="J870" s="53">
        <f t="shared" si="14"/>
        <v>294.78343999999998</v>
      </c>
      <c r="K870" s="1" t="str">
        <f>VLOOKUP(Table_for_new_list_price[[#This Row],[ItemCode]],[1]sheet1!$1:$1048576,11,FALSE)</f>
        <v>Italy</v>
      </c>
    </row>
    <row r="871" spans="1:11" hidden="1" x14ac:dyDescent="0.3">
      <c r="A871" t="s">
        <v>4154</v>
      </c>
      <c r="B871" t="str">
        <f>VLOOKUP(Table_for_new_list_price[[#This Row],[ItemCode]],[1]sheet1!$1:$1048576,4,FALSE)</f>
        <v>TH. BAL. VLV.CHK. FxF TP-105°F</v>
      </c>
      <c r="C871" t="str">
        <f>VLOOKUP(Table_for_new_list_price[[#This Row],[ItemCode]],[1]sheet1!$1:$1048576,5,FALSE)</f>
        <v>670779733692</v>
      </c>
      <c r="D871" t="str">
        <f>VLOOKUP(Table_for_new_list_price[[#This Row],[ItemCode]],[1]sheet1!$1:$1048576,6,FALSE)</f>
        <v>ABTB</v>
      </c>
      <c r="E871" s="54" t="str">
        <f>VLOOKUP(Table_for_new_list_price[[#This Row],[ItemCode]],[1]sheet1!$1:$1048576,7,FALSE)</f>
        <v>BRASS AB DZR</v>
      </c>
      <c r="F871" s="54" t="str">
        <f>VLOOKUP(Table_for_new_list_price[[#This Row],[ItemCode]],[1]sheet1!$1:$1048576,13,FALSE)</f>
        <v>0.903</v>
      </c>
      <c r="G871" s="55" t="str">
        <f>VLOOKUP(Table_for_new_list_price[[#This Row],[ItemCode]],[1]sheet1!$1:$1048576,12,FALSE)</f>
        <v>0</v>
      </c>
      <c r="H871" s="101">
        <f>VLOOKUP(Table_for_new_list_price[[#This Row],[ItemCode]],[1]sheet1!$1:$1048576,8,FALSE)</f>
        <v>467.12</v>
      </c>
      <c r="I871" s="51">
        <f>VLOOKUP(Table_for_new_list_price[[#This Row],[Product Line]],'EDA SHEET'!$C$10:$D$57,2,FALSE)</f>
        <v>0.34699999999999998</v>
      </c>
      <c r="J871" s="53">
        <f t="shared" si="14"/>
        <v>162.09063999999998</v>
      </c>
      <c r="K871" s="1" t="str">
        <f>VLOOKUP(Table_for_new_list_price[[#This Row],[ItemCode]],[1]sheet1!$1:$1048576,11,FALSE)</f>
        <v>Italy</v>
      </c>
    </row>
    <row r="872" spans="1:11" hidden="1" x14ac:dyDescent="0.3">
      <c r="A872" t="s">
        <v>4155</v>
      </c>
      <c r="B872" t="str">
        <f>VLOOKUP(Table_for_new_list_price[[#This Row],[ItemCode]],[1]sheet1!$1:$1048576,4,FALSE)</f>
        <v>TH. BAL. VLV.CHK. FxF TP-105°F</v>
      </c>
      <c r="C872" t="str">
        <f>VLOOKUP(Table_for_new_list_price[[#This Row],[ItemCode]],[1]sheet1!$1:$1048576,5,FALSE)</f>
        <v>670779733746</v>
      </c>
      <c r="D872" t="str">
        <f>VLOOKUP(Table_for_new_list_price[[#This Row],[ItemCode]],[1]sheet1!$1:$1048576,6,FALSE)</f>
        <v>ABTB</v>
      </c>
      <c r="E872" s="54" t="str">
        <f>VLOOKUP(Table_for_new_list_price[[#This Row],[ItemCode]],[1]sheet1!$1:$1048576,7,FALSE)</f>
        <v>BRASS AB DZR</v>
      </c>
      <c r="F872" s="54">
        <f>VLOOKUP(Table_for_new_list_price[[#This Row],[ItemCode]],[1]sheet1!$1:$1048576,13,FALSE)</f>
        <v>0</v>
      </c>
      <c r="G872" s="55" t="str">
        <f>VLOOKUP(Table_for_new_list_price[[#This Row],[ItemCode]],[1]sheet1!$1:$1048576,12,FALSE)</f>
        <v>0</v>
      </c>
      <c r="H872" s="101">
        <f>VLOOKUP(Table_for_new_list_price[[#This Row],[ItemCode]],[1]sheet1!$1:$1048576,8,FALSE)</f>
        <v>505.16</v>
      </c>
      <c r="I872" s="51">
        <f>VLOOKUP(Table_for_new_list_price[[#This Row],[Product Line]],'EDA SHEET'!$C$10:$D$57,2,FALSE)</f>
        <v>0.34699999999999998</v>
      </c>
      <c r="J872" s="53">
        <f t="shared" si="14"/>
        <v>175.29051999999999</v>
      </c>
      <c r="K872" s="1" t="str">
        <f>VLOOKUP(Table_for_new_list_price[[#This Row],[ItemCode]],[1]sheet1!$1:$1048576,11,FALSE)</f>
        <v>Italy</v>
      </c>
    </row>
    <row r="873" spans="1:11" hidden="1" x14ac:dyDescent="0.3">
      <c r="A873" t="s">
        <v>4156</v>
      </c>
      <c r="B873" t="str">
        <f>VLOOKUP(Table_for_new_list_price[[#This Row],[ItemCode]],[1]sheet1!$1:$1048576,4,FALSE)</f>
        <v>TH. BAL. VLV.CHK. FxF TP-110°F</v>
      </c>
      <c r="C873" t="str">
        <f>VLOOKUP(Table_for_new_list_price[[#This Row],[ItemCode]],[1]sheet1!$1:$1048576,5,FALSE)</f>
        <v>670779733807</v>
      </c>
      <c r="D873" t="str">
        <f>VLOOKUP(Table_for_new_list_price[[#This Row],[ItemCode]],[1]sheet1!$1:$1048576,6,FALSE)</f>
        <v>ABTB</v>
      </c>
      <c r="E873" s="54" t="str">
        <f>VLOOKUP(Table_for_new_list_price[[#This Row],[ItemCode]],[1]sheet1!$1:$1048576,7,FALSE)</f>
        <v>BRASS AB DZR</v>
      </c>
      <c r="F873" s="54">
        <f>VLOOKUP(Table_for_new_list_price[[#This Row],[ItemCode]],[1]sheet1!$1:$1048576,13,FALSE)</f>
        <v>0</v>
      </c>
      <c r="G873" s="55" t="str">
        <f>VLOOKUP(Table_for_new_list_price[[#This Row],[ItemCode]],[1]sheet1!$1:$1048576,12,FALSE)</f>
        <v>28</v>
      </c>
      <c r="H873" s="101">
        <f>VLOOKUP(Table_for_new_list_price[[#This Row],[ItemCode]],[1]sheet1!$1:$1048576,8,FALSE)</f>
        <v>849.52</v>
      </c>
      <c r="I873" s="51">
        <f>VLOOKUP(Table_for_new_list_price[[#This Row],[Product Line]],'EDA SHEET'!$C$10:$D$57,2,FALSE)</f>
        <v>0.34699999999999998</v>
      </c>
      <c r="J873" s="53">
        <f t="shared" si="14"/>
        <v>294.78343999999998</v>
      </c>
      <c r="K873" s="1" t="str">
        <f>VLOOKUP(Table_for_new_list_price[[#This Row],[ItemCode]],[1]sheet1!$1:$1048576,11,FALSE)</f>
        <v>Italy</v>
      </c>
    </row>
    <row r="874" spans="1:11" hidden="1" x14ac:dyDescent="0.3">
      <c r="A874" t="s">
        <v>4157</v>
      </c>
      <c r="B874" t="str">
        <f>VLOOKUP(Table_for_new_list_price[[#This Row],[ItemCode]],[1]sheet1!$1:$1048576,4,FALSE)</f>
        <v>TH. BAL. VLV.CHK. FxF TP-110°F</v>
      </c>
      <c r="C874" t="str">
        <f>VLOOKUP(Table_for_new_list_price[[#This Row],[ItemCode]],[1]sheet1!$1:$1048576,5,FALSE)</f>
        <v>670779733708</v>
      </c>
      <c r="D874" t="str">
        <f>VLOOKUP(Table_for_new_list_price[[#This Row],[ItemCode]],[1]sheet1!$1:$1048576,6,FALSE)</f>
        <v>ABTB</v>
      </c>
      <c r="E874" s="54" t="str">
        <f>VLOOKUP(Table_for_new_list_price[[#This Row],[ItemCode]],[1]sheet1!$1:$1048576,7,FALSE)</f>
        <v>BRASS AB DZR</v>
      </c>
      <c r="F874" s="54" t="str">
        <f>VLOOKUP(Table_for_new_list_price[[#This Row],[ItemCode]],[1]sheet1!$1:$1048576,13,FALSE)</f>
        <v>0.903</v>
      </c>
      <c r="G874" s="55" t="str">
        <f>VLOOKUP(Table_for_new_list_price[[#This Row],[ItemCode]],[1]sheet1!$1:$1048576,12,FALSE)</f>
        <v>0</v>
      </c>
      <c r="H874" s="101">
        <f>VLOOKUP(Table_for_new_list_price[[#This Row],[ItemCode]],[1]sheet1!$1:$1048576,8,FALSE)</f>
        <v>467.12</v>
      </c>
      <c r="I874" s="51">
        <f>VLOOKUP(Table_for_new_list_price[[#This Row],[Product Line]],'EDA SHEET'!$C$10:$D$57,2,FALSE)</f>
        <v>0.34699999999999998</v>
      </c>
      <c r="J874" s="53">
        <f t="shared" si="14"/>
        <v>162.09063999999998</v>
      </c>
      <c r="K874" s="1" t="str">
        <f>VLOOKUP(Table_for_new_list_price[[#This Row],[ItemCode]],[1]sheet1!$1:$1048576,11,FALSE)</f>
        <v>Italy</v>
      </c>
    </row>
    <row r="875" spans="1:11" hidden="1" x14ac:dyDescent="0.3">
      <c r="A875" t="s">
        <v>4158</v>
      </c>
      <c r="B875" t="str">
        <f>VLOOKUP(Table_for_new_list_price[[#This Row],[ItemCode]],[1]sheet1!$1:$1048576,4,FALSE)</f>
        <v>TH. BAL. VLV.CHK. FxF TP-110°F</v>
      </c>
      <c r="C875" t="str">
        <f>VLOOKUP(Table_for_new_list_price[[#This Row],[ItemCode]],[1]sheet1!$1:$1048576,5,FALSE)</f>
        <v>670779733753</v>
      </c>
      <c r="D875" t="str">
        <f>VLOOKUP(Table_for_new_list_price[[#This Row],[ItemCode]],[1]sheet1!$1:$1048576,6,FALSE)</f>
        <v>ABTB</v>
      </c>
      <c r="E875" s="54" t="str">
        <f>VLOOKUP(Table_for_new_list_price[[#This Row],[ItemCode]],[1]sheet1!$1:$1048576,7,FALSE)</f>
        <v>BRASS AB DZR</v>
      </c>
      <c r="F875" s="54">
        <f>VLOOKUP(Table_for_new_list_price[[#This Row],[ItemCode]],[1]sheet1!$1:$1048576,13,FALSE)</f>
        <v>0</v>
      </c>
      <c r="G875" s="55" t="str">
        <f>VLOOKUP(Table_for_new_list_price[[#This Row],[ItemCode]],[1]sheet1!$1:$1048576,12,FALSE)</f>
        <v>0</v>
      </c>
      <c r="H875" s="101">
        <f>VLOOKUP(Table_for_new_list_price[[#This Row],[ItemCode]],[1]sheet1!$1:$1048576,8,FALSE)</f>
        <v>505.16</v>
      </c>
      <c r="I875" s="51">
        <f>VLOOKUP(Table_for_new_list_price[[#This Row],[Product Line]],'EDA SHEET'!$C$10:$D$57,2,FALSE)</f>
        <v>0.34699999999999998</v>
      </c>
      <c r="J875" s="53">
        <f t="shared" si="14"/>
        <v>175.29051999999999</v>
      </c>
      <c r="K875" s="1" t="str">
        <f>VLOOKUP(Table_for_new_list_price[[#This Row],[ItemCode]],[1]sheet1!$1:$1048576,11,FALSE)</f>
        <v>Italy</v>
      </c>
    </row>
    <row r="876" spans="1:11" hidden="1" x14ac:dyDescent="0.3">
      <c r="A876" t="s">
        <v>3537</v>
      </c>
      <c r="B876" t="str">
        <f>VLOOKUP(Table_for_new_list_price[[#This Row],[ItemCode]],[1]sheet1!$1:$1048576,4,FALSE)</f>
        <v>TH. BAL. VLV.CHK. FxF TP-115°F</v>
      </c>
      <c r="C876" t="str">
        <f>VLOOKUP(Table_for_new_list_price[[#This Row],[ItemCode]],[1]sheet1!$1:$1048576,5,FALSE)</f>
        <v>670779732725</v>
      </c>
      <c r="D876" t="str">
        <f>VLOOKUP(Table_for_new_list_price[[#This Row],[ItemCode]],[1]sheet1!$1:$1048576,6,FALSE)</f>
        <v>ABTB</v>
      </c>
      <c r="E876" s="54" t="str">
        <f>VLOOKUP(Table_for_new_list_price[[#This Row],[ItemCode]],[1]sheet1!$1:$1048576,7,FALSE)</f>
        <v>BRASS AB DZR</v>
      </c>
      <c r="F876" s="54">
        <f>VLOOKUP(Table_for_new_list_price[[#This Row],[ItemCode]],[1]sheet1!$1:$1048576,13,FALSE)</f>
        <v>0</v>
      </c>
      <c r="G876" s="55" t="str">
        <f>VLOOKUP(Table_for_new_list_price[[#This Row],[ItemCode]],[1]sheet1!$1:$1048576,12,FALSE)</f>
        <v>28</v>
      </c>
      <c r="H876" s="101">
        <f>VLOOKUP(Table_for_new_list_price[[#This Row],[ItemCode]],[1]sheet1!$1:$1048576,8,FALSE)</f>
        <v>849.52</v>
      </c>
      <c r="I876" s="51">
        <f>VLOOKUP(Table_for_new_list_price[[#This Row],[Product Line]],'EDA SHEET'!$C$10:$D$57,2,FALSE)</f>
        <v>0.34699999999999998</v>
      </c>
      <c r="J876" s="53">
        <f t="shared" si="14"/>
        <v>294.78343999999998</v>
      </c>
      <c r="K876" s="1" t="str">
        <f>VLOOKUP(Table_for_new_list_price[[#This Row],[ItemCode]],[1]sheet1!$1:$1048576,11,FALSE)</f>
        <v>Italy</v>
      </c>
    </row>
    <row r="877" spans="1:11" hidden="1" x14ac:dyDescent="0.3">
      <c r="A877" t="s">
        <v>3538</v>
      </c>
      <c r="B877" t="str">
        <f>VLOOKUP(Table_for_new_list_price[[#This Row],[ItemCode]],[1]sheet1!$1:$1048576,4,FALSE)</f>
        <v>TH. BAL. VLV.CHK. FxF TP-115°F</v>
      </c>
      <c r="C877" t="str">
        <f>VLOOKUP(Table_for_new_list_price[[#This Row],[ItemCode]],[1]sheet1!$1:$1048576,5,FALSE)</f>
        <v>670779732626</v>
      </c>
      <c r="D877" t="str">
        <f>VLOOKUP(Table_for_new_list_price[[#This Row],[ItemCode]],[1]sheet1!$1:$1048576,6,FALSE)</f>
        <v>ABTB</v>
      </c>
      <c r="E877" s="54" t="str">
        <f>VLOOKUP(Table_for_new_list_price[[#This Row],[ItemCode]],[1]sheet1!$1:$1048576,7,FALSE)</f>
        <v>BRASS AB DZR</v>
      </c>
      <c r="F877" s="54" t="str">
        <f>VLOOKUP(Table_for_new_list_price[[#This Row],[ItemCode]],[1]sheet1!$1:$1048576,13,FALSE)</f>
        <v>0.903</v>
      </c>
      <c r="G877" s="55" t="str">
        <f>VLOOKUP(Table_for_new_list_price[[#This Row],[ItemCode]],[1]sheet1!$1:$1048576,12,FALSE)</f>
        <v>0</v>
      </c>
      <c r="H877" s="101">
        <f>VLOOKUP(Table_for_new_list_price[[#This Row],[ItemCode]],[1]sheet1!$1:$1048576,8,FALSE)</f>
        <v>467.12</v>
      </c>
      <c r="I877" s="51">
        <f>VLOOKUP(Table_for_new_list_price[[#This Row],[Product Line]],'EDA SHEET'!$C$10:$D$57,2,FALSE)</f>
        <v>0.34699999999999998</v>
      </c>
      <c r="J877" s="53">
        <f t="shared" si="14"/>
        <v>162.09063999999998</v>
      </c>
      <c r="K877" s="1" t="str">
        <f>VLOOKUP(Table_for_new_list_price[[#This Row],[ItemCode]],[1]sheet1!$1:$1048576,11,FALSE)</f>
        <v>Italy</v>
      </c>
    </row>
    <row r="878" spans="1:11" hidden="1" x14ac:dyDescent="0.3">
      <c r="A878" t="s">
        <v>3539</v>
      </c>
      <c r="B878" t="str">
        <f>VLOOKUP(Table_for_new_list_price[[#This Row],[ItemCode]],[1]sheet1!$1:$1048576,4,FALSE)</f>
        <v>TH. BAL. VLV.CHK. FxF TP-115°F</v>
      </c>
      <c r="C878" t="str">
        <f>VLOOKUP(Table_for_new_list_price[[#This Row],[ItemCode]],[1]sheet1!$1:$1048576,5,FALSE)</f>
        <v>670779732671</v>
      </c>
      <c r="D878" t="str">
        <f>VLOOKUP(Table_for_new_list_price[[#This Row],[ItemCode]],[1]sheet1!$1:$1048576,6,FALSE)</f>
        <v>ABTB</v>
      </c>
      <c r="E878" s="54" t="str">
        <f>VLOOKUP(Table_for_new_list_price[[#This Row],[ItemCode]],[1]sheet1!$1:$1048576,7,FALSE)</f>
        <v>BRASS AB DZR</v>
      </c>
      <c r="F878" s="54">
        <f>VLOOKUP(Table_for_new_list_price[[#This Row],[ItemCode]],[1]sheet1!$1:$1048576,13,FALSE)</f>
        <v>0</v>
      </c>
      <c r="G878" s="55" t="str">
        <f>VLOOKUP(Table_for_new_list_price[[#This Row],[ItemCode]],[1]sheet1!$1:$1048576,12,FALSE)</f>
        <v>0</v>
      </c>
      <c r="H878" s="101">
        <f>VLOOKUP(Table_for_new_list_price[[#This Row],[ItemCode]],[1]sheet1!$1:$1048576,8,FALSE)</f>
        <v>505.16</v>
      </c>
      <c r="I878" s="51">
        <f>VLOOKUP(Table_for_new_list_price[[#This Row],[Product Line]],'EDA SHEET'!$C$10:$D$57,2,FALSE)</f>
        <v>0.34699999999999998</v>
      </c>
      <c r="J878" s="53">
        <f t="shared" si="14"/>
        <v>175.29051999999999</v>
      </c>
      <c r="K878" s="1" t="str">
        <f>VLOOKUP(Table_for_new_list_price[[#This Row],[ItemCode]],[1]sheet1!$1:$1048576,11,FALSE)</f>
        <v>Italy</v>
      </c>
    </row>
    <row r="879" spans="1:11" hidden="1" x14ac:dyDescent="0.3">
      <c r="A879" t="s">
        <v>3540</v>
      </c>
      <c r="B879" t="str">
        <f>VLOOKUP(Table_for_new_list_price[[#This Row],[ItemCode]],[1]sheet1!$1:$1048576,4,FALSE)</f>
        <v>TH. BAL. VLV.CHK. FxF TP-120°F</v>
      </c>
      <c r="C879" t="str">
        <f>VLOOKUP(Table_for_new_list_price[[#This Row],[ItemCode]],[1]sheet1!$1:$1048576,5,FALSE)</f>
        <v>670779732732</v>
      </c>
      <c r="D879" t="str">
        <f>VLOOKUP(Table_for_new_list_price[[#This Row],[ItemCode]],[1]sheet1!$1:$1048576,6,FALSE)</f>
        <v>ABTB</v>
      </c>
      <c r="E879" s="54" t="str">
        <f>VLOOKUP(Table_for_new_list_price[[#This Row],[ItemCode]],[1]sheet1!$1:$1048576,7,FALSE)</f>
        <v>BRASS AB DZR</v>
      </c>
      <c r="F879" s="54">
        <f>VLOOKUP(Table_for_new_list_price[[#This Row],[ItemCode]],[1]sheet1!$1:$1048576,13,FALSE)</f>
        <v>0</v>
      </c>
      <c r="G879" s="55" t="str">
        <f>VLOOKUP(Table_for_new_list_price[[#This Row],[ItemCode]],[1]sheet1!$1:$1048576,12,FALSE)</f>
        <v>28</v>
      </c>
      <c r="H879" s="101">
        <f>VLOOKUP(Table_for_new_list_price[[#This Row],[ItemCode]],[1]sheet1!$1:$1048576,8,FALSE)</f>
        <v>849.52</v>
      </c>
      <c r="I879" s="51">
        <f>VLOOKUP(Table_for_new_list_price[[#This Row],[Product Line]],'EDA SHEET'!$C$10:$D$57,2,FALSE)</f>
        <v>0.34699999999999998</v>
      </c>
      <c r="J879" s="53">
        <f t="shared" si="14"/>
        <v>294.78343999999998</v>
      </c>
      <c r="K879" s="1" t="str">
        <f>VLOOKUP(Table_for_new_list_price[[#This Row],[ItemCode]],[1]sheet1!$1:$1048576,11,FALSE)</f>
        <v>Italy</v>
      </c>
    </row>
    <row r="880" spans="1:11" hidden="1" x14ac:dyDescent="0.3">
      <c r="A880" t="s">
        <v>3541</v>
      </c>
      <c r="B880" t="str">
        <f>VLOOKUP(Table_for_new_list_price[[#This Row],[ItemCode]],[1]sheet1!$1:$1048576,4,FALSE)</f>
        <v>TH. BAL. VLV.CHK. FxF TP-120°F</v>
      </c>
      <c r="C880" t="str">
        <f>VLOOKUP(Table_for_new_list_price[[#This Row],[ItemCode]],[1]sheet1!$1:$1048576,5,FALSE)</f>
        <v>670779732633</v>
      </c>
      <c r="D880" t="str">
        <f>VLOOKUP(Table_for_new_list_price[[#This Row],[ItemCode]],[1]sheet1!$1:$1048576,6,FALSE)</f>
        <v>ABTB</v>
      </c>
      <c r="E880" s="54" t="str">
        <f>VLOOKUP(Table_for_new_list_price[[#This Row],[ItemCode]],[1]sheet1!$1:$1048576,7,FALSE)</f>
        <v>BRASS AB DZR</v>
      </c>
      <c r="F880" s="54" t="str">
        <f>VLOOKUP(Table_for_new_list_price[[#This Row],[ItemCode]],[1]sheet1!$1:$1048576,13,FALSE)</f>
        <v>0.903</v>
      </c>
      <c r="G880" s="55" t="str">
        <f>VLOOKUP(Table_for_new_list_price[[#This Row],[ItemCode]],[1]sheet1!$1:$1048576,12,FALSE)</f>
        <v>0</v>
      </c>
      <c r="H880" s="101">
        <f>VLOOKUP(Table_for_new_list_price[[#This Row],[ItemCode]],[1]sheet1!$1:$1048576,8,FALSE)</f>
        <v>467.12</v>
      </c>
      <c r="I880" s="51">
        <f>VLOOKUP(Table_for_new_list_price[[#This Row],[Product Line]],'EDA SHEET'!$C$10:$D$57,2,FALSE)</f>
        <v>0.34699999999999998</v>
      </c>
      <c r="J880" s="53">
        <f t="shared" si="14"/>
        <v>162.09063999999998</v>
      </c>
      <c r="K880" s="1" t="str">
        <f>VLOOKUP(Table_for_new_list_price[[#This Row],[ItemCode]],[1]sheet1!$1:$1048576,11,FALSE)</f>
        <v>Italy</v>
      </c>
    </row>
    <row r="881" spans="1:11" hidden="1" x14ac:dyDescent="0.3">
      <c r="A881" t="s">
        <v>3542</v>
      </c>
      <c r="B881" t="str">
        <f>VLOOKUP(Table_for_new_list_price[[#This Row],[ItemCode]],[1]sheet1!$1:$1048576,4,FALSE)</f>
        <v>TH. BAL. VLV.CHK. FxF TP-120°F</v>
      </c>
      <c r="C881" t="str">
        <f>VLOOKUP(Table_for_new_list_price[[#This Row],[ItemCode]],[1]sheet1!$1:$1048576,5,FALSE)</f>
        <v>670779732688</v>
      </c>
      <c r="D881" t="str">
        <f>VLOOKUP(Table_for_new_list_price[[#This Row],[ItemCode]],[1]sheet1!$1:$1048576,6,FALSE)</f>
        <v>ABTB</v>
      </c>
      <c r="E881" s="54" t="str">
        <f>VLOOKUP(Table_for_new_list_price[[#This Row],[ItemCode]],[1]sheet1!$1:$1048576,7,FALSE)</f>
        <v>BRASS AB DZR</v>
      </c>
      <c r="F881" s="54">
        <f>VLOOKUP(Table_for_new_list_price[[#This Row],[ItemCode]],[1]sheet1!$1:$1048576,13,FALSE)</f>
        <v>0</v>
      </c>
      <c r="G881" s="55" t="str">
        <f>VLOOKUP(Table_for_new_list_price[[#This Row],[ItemCode]],[1]sheet1!$1:$1048576,12,FALSE)</f>
        <v>0</v>
      </c>
      <c r="H881" s="101">
        <f>VLOOKUP(Table_for_new_list_price[[#This Row],[ItemCode]],[1]sheet1!$1:$1048576,8,FALSE)</f>
        <v>505.16</v>
      </c>
      <c r="I881" s="51">
        <f>VLOOKUP(Table_for_new_list_price[[#This Row],[Product Line]],'EDA SHEET'!$C$10:$D$57,2,FALSE)</f>
        <v>0.34699999999999998</v>
      </c>
      <c r="J881" s="53">
        <f t="shared" si="14"/>
        <v>175.29051999999999</v>
      </c>
      <c r="K881" s="1" t="str">
        <f>VLOOKUP(Table_for_new_list_price[[#This Row],[ItemCode]],[1]sheet1!$1:$1048576,11,FALSE)</f>
        <v>Italy</v>
      </c>
    </row>
    <row r="882" spans="1:11" hidden="1" x14ac:dyDescent="0.3">
      <c r="A882" t="s">
        <v>4159</v>
      </c>
      <c r="B882" t="str">
        <f>VLOOKUP(Table_for_new_list_price[[#This Row],[ItemCode]],[1]sheet1!$1:$1048576,4,FALSE)</f>
        <v>TH. BAL. VLV.CHK. FxF TP-125°F</v>
      </c>
      <c r="C882" t="str">
        <f>VLOOKUP(Table_for_new_list_price[[#This Row],[ItemCode]],[1]sheet1!$1:$1048576,5,FALSE)</f>
        <v>670779733814</v>
      </c>
      <c r="D882" t="str">
        <f>VLOOKUP(Table_for_new_list_price[[#This Row],[ItemCode]],[1]sheet1!$1:$1048576,6,FALSE)</f>
        <v>ABTB</v>
      </c>
      <c r="E882" s="54" t="str">
        <f>VLOOKUP(Table_for_new_list_price[[#This Row],[ItemCode]],[1]sheet1!$1:$1048576,7,FALSE)</f>
        <v>BRASS AB DZR</v>
      </c>
      <c r="F882" s="54">
        <f>VLOOKUP(Table_for_new_list_price[[#This Row],[ItemCode]],[1]sheet1!$1:$1048576,13,FALSE)</f>
        <v>0</v>
      </c>
      <c r="G882" s="55" t="str">
        <f>VLOOKUP(Table_for_new_list_price[[#This Row],[ItemCode]],[1]sheet1!$1:$1048576,12,FALSE)</f>
        <v>28</v>
      </c>
      <c r="H882" s="101">
        <f>VLOOKUP(Table_for_new_list_price[[#This Row],[ItemCode]],[1]sheet1!$1:$1048576,8,FALSE)</f>
        <v>849.52</v>
      </c>
      <c r="I882" s="51">
        <f>VLOOKUP(Table_for_new_list_price[[#This Row],[Product Line]],'EDA SHEET'!$C$10:$D$57,2,FALSE)</f>
        <v>0.34699999999999998</v>
      </c>
      <c r="J882" s="53">
        <f t="shared" si="14"/>
        <v>294.78343999999998</v>
      </c>
      <c r="K882" s="1" t="str">
        <f>VLOOKUP(Table_for_new_list_price[[#This Row],[ItemCode]],[1]sheet1!$1:$1048576,11,FALSE)</f>
        <v>Italy</v>
      </c>
    </row>
    <row r="883" spans="1:11" hidden="1" x14ac:dyDescent="0.3">
      <c r="A883" t="s">
        <v>4160</v>
      </c>
      <c r="B883" t="str">
        <f>VLOOKUP(Table_for_new_list_price[[#This Row],[ItemCode]],[1]sheet1!$1:$1048576,4,FALSE)</f>
        <v>TH. BAL. VLV.CHK. FxF TP-125°F</v>
      </c>
      <c r="C883" t="str">
        <f>VLOOKUP(Table_for_new_list_price[[#This Row],[ItemCode]],[1]sheet1!$1:$1048576,5,FALSE)</f>
        <v>670779733715</v>
      </c>
      <c r="D883" t="str">
        <f>VLOOKUP(Table_for_new_list_price[[#This Row],[ItemCode]],[1]sheet1!$1:$1048576,6,FALSE)</f>
        <v>ABTB</v>
      </c>
      <c r="E883" s="54" t="str">
        <f>VLOOKUP(Table_for_new_list_price[[#This Row],[ItemCode]],[1]sheet1!$1:$1048576,7,FALSE)</f>
        <v>BRASS AB DZR</v>
      </c>
      <c r="F883" s="54" t="str">
        <f>VLOOKUP(Table_for_new_list_price[[#This Row],[ItemCode]],[1]sheet1!$1:$1048576,13,FALSE)</f>
        <v>0.903</v>
      </c>
      <c r="G883" s="55" t="str">
        <f>VLOOKUP(Table_for_new_list_price[[#This Row],[ItemCode]],[1]sheet1!$1:$1048576,12,FALSE)</f>
        <v>0</v>
      </c>
      <c r="H883" s="101">
        <f>VLOOKUP(Table_for_new_list_price[[#This Row],[ItemCode]],[1]sheet1!$1:$1048576,8,FALSE)</f>
        <v>467.12</v>
      </c>
      <c r="I883" s="51">
        <f>VLOOKUP(Table_for_new_list_price[[#This Row],[Product Line]],'EDA SHEET'!$C$10:$D$57,2,FALSE)</f>
        <v>0.34699999999999998</v>
      </c>
      <c r="J883" s="53">
        <f t="shared" si="14"/>
        <v>162.09063999999998</v>
      </c>
      <c r="K883" s="1" t="str">
        <f>VLOOKUP(Table_for_new_list_price[[#This Row],[ItemCode]],[1]sheet1!$1:$1048576,11,FALSE)</f>
        <v>Italy</v>
      </c>
    </row>
    <row r="884" spans="1:11" hidden="1" x14ac:dyDescent="0.3">
      <c r="A884" t="s">
        <v>4161</v>
      </c>
      <c r="B884" t="str">
        <f>VLOOKUP(Table_for_new_list_price[[#This Row],[ItemCode]],[1]sheet1!$1:$1048576,4,FALSE)</f>
        <v>TH. BAL. VLV.CHK. FxF TP-125°F</v>
      </c>
      <c r="C884" t="str">
        <f>VLOOKUP(Table_for_new_list_price[[#This Row],[ItemCode]],[1]sheet1!$1:$1048576,5,FALSE)</f>
        <v>670779733760</v>
      </c>
      <c r="D884" t="str">
        <f>VLOOKUP(Table_for_new_list_price[[#This Row],[ItemCode]],[1]sheet1!$1:$1048576,6,FALSE)</f>
        <v>ABTB</v>
      </c>
      <c r="E884" s="54" t="str">
        <f>VLOOKUP(Table_for_new_list_price[[#This Row],[ItemCode]],[1]sheet1!$1:$1048576,7,FALSE)</f>
        <v>BRASS AB DZR</v>
      </c>
      <c r="F884" s="54">
        <f>VLOOKUP(Table_for_new_list_price[[#This Row],[ItemCode]],[1]sheet1!$1:$1048576,13,FALSE)</f>
        <v>0</v>
      </c>
      <c r="G884" s="55" t="str">
        <f>VLOOKUP(Table_for_new_list_price[[#This Row],[ItemCode]],[1]sheet1!$1:$1048576,12,FALSE)</f>
        <v>0</v>
      </c>
      <c r="H884" s="101">
        <f>VLOOKUP(Table_for_new_list_price[[#This Row],[ItemCode]],[1]sheet1!$1:$1048576,8,FALSE)</f>
        <v>505.16</v>
      </c>
      <c r="I884" s="51">
        <f>VLOOKUP(Table_for_new_list_price[[#This Row],[Product Line]],'EDA SHEET'!$C$10:$D$57,2,FALSE)</f>
        <v>0.34699999999999998</v>
      </c>
      <c r="J884" s="53">
        <f t="shared" si="14"/>
        <v>175.29051999999999</v>
      </c>
      <c r="K884" s="1" t="str">
        <f>VLOOKUP(Table_for_new_list_price[[#This Row],[ItemCode]],[1]sheet1!$1:$1048576,11,FALSE)</f>
        <v>Italy</v>
      </c>
    </row>
    <row r="885" spans="1:11" hidden="1" x14ac:dyDescent="0.3">
      <c r="A885" t="s">
        <v>3543</v>
      </c>
      <c r="B885" t="str">
        <f>VLOOKUP(Table_for_new_list_price[[#This Row],[ItemCode]],[1]sheet1!$1:$1048576,4,FALSE)</f>
        <v>TH. BAL. VLV.CHK. FxF TP-130°F</v>
      </c>
      <c r="C885" t="str">
        <f>VLOOKUP(Table_for_new_list_price[[#This Row],[ItemCode]],[1]sheet1!$1:$1048576,5,FALSE)</f>
        <v>670779732749</v>
      </c>
      <c r="D885" t="str">
        <f>VLOOKUP(Table_for_new_list_price[[#This Row],[ItemCode]],[1]sheet1!$1:$1048576,6,FALSE)</f>
        <v>ABTB</v>
      </c>
      <c r="E885" s="54" t="str">
        <f>VLOOKUP(Table_for_new_list_price[[#This Row],[ItemCode]],[1]sheet1!$1:$1048576,7,FALSE)</f>
        <v>BRASS AB DZR</v>
      </c>
      <c r="F885" s="54">
        <f>VLOOKUP(Table_for_new_list_price[[#This Row],[ItemCode]],[1]sheet1!$1:$1048576,13,FALSE)</f>
        <v>0</v>
      </c>
      <c r="G885" s="55" t="str">
        <f>VLOOKUP(Table_for_new_list_price[[#This Row],[ItemCode]],[1]sheet1!$1:$1048576,12,FALSE)</f>
        <v>28</v>
      </c>
      <c r="H885" s="101">
        <f>VLOOKUP(Table_for_new_list_price[[#This Row],[ItemCode]],[1]sheet1!$1:$1048576,8,FALSE)</f>
        <v>849.52</v>
      </c>
      <c r="I885" s="51">
        <f>VLOOKUP(Table_for_new_list_price[[#This Row],[Product Line]],'EDA SHEET'!$C$10:$D$57,2,FALSE)</f>
        <v>0.34699999999999998</v>
      </c>
      <c r="J885" s="53">
        <f t="shared" si="14"/>
        <v>294.78343999999998</v>
      </c>
      <c r="K885" s="1" t="str">
        <f>VLOOKUP(Table_for_new_list_price[[#This Row],[ItemCode]],[1]sheet1!$1:$1048576,11,FALSE)</f>
        <v>Italy</v>
      </c>
    </row>
    <row r="886" spans="1:11" hidden="1" x14ac:dyDescent="0.3">
      <c r="A886" t="s">
        <v>3544</v>
      </c>
      <c r="B886" t="str">
        <f>VLOOKUP(Table_for_new_list_price[[#This Row],[ItemCode]],[1]sheet1!$1:$1048576,4,FALSE)</f>
        <v>TH. BAL. VLV.CHK. FxF TP-130°F</v>
      </c>
      <c r="C886" t="str">
        <f>VLOOKUP(Table_for_new_list_price[[#This Row],[ItemCode]],[1]sheet1!$1:$1048576,5,FALSE)</f>
        <v>670779732640</v>
      </c>
      <c r="D886" t="str">
        <f>VLOOKUP(Table_for_new_list_price[[#This Row],[ItemCode]],[1]sheet1!$1:$1048576,6,FALSE)</f>
        <v>ABTB</v>
      </c>
      <c r="E886" s="54" t="str">
        <f>VLOOKUP(Table_for_new_list_price[[#This Row],[ItemCode]],[1]sheet1!$1:$1048576,7,FALSE)</f>
        <v>BRASS AB DZR</v>
      </c>
      <c r="F886" s="54" t="str">
        <f>VLOOKUP(Table_for_new_list_price[[#This Row],[ItemCode]],[1]sheet1!$1:$1048576,13,FALSE)</f>
        <v>0.903</v>
      </c>
      <c r="G886" s="55" t="str">
        <f>VLOOKUP(Table_for_new_list_price[[#This Row],[ItemCode]],[1]sheet1!$1:$1048576,12,FALSE)</f>
        <v>0</v>
      </c>
      <c r="H886" s="101">
        <f>VLOOKUP(Table_for_new_list_price[[#This Row],[ItemCode]],[1]sheet1!$1:$1048576,8,FALSE)</f>
        <v>467.12</v>
      </c>
      <c r="I886" s="51">
        <f>VLOOKUP(Table_for_new_list_price[[#This Row],[Product Line]],'EDA SHEET'!$C$10:$D$57,2,FALSE)</f>
        <v>0.34699999999999998</v>
      </c>
      <c r="J886" s="53">
        <f t="shared" si="14"/>
        <v>162.09063999999998</v>
      </c>
      <c r="K886" s="1" t="str">
        <f>VLOOKUP(Table_for_new_list_price[[#This Row],[ItemCode]],[1]sheet1!$1:$1048576,11,FALSE)</f>
        <v>Italy</v>
      </c>
    </row>
    <row r="887" spans="1:11" hidden="1" x14ac:dyDescent="0.3">
      <c r="A887" t="s">
        <v>3545</v>
      </c>
      <c r="B887" t="str">
        <f>VLOOKUP(Table_for_new_list_price[[#This Row],[ItemCode]],[1]sheet1!$1:$1048576,4,FALSE)</f>
        <v>TH. BAL. VLV.CHK. FxF TP-130°F</v>
      </c>
      <c r="C887" t="str">
        <f>VLOOKUP(Table_for_new_list_price[[#This Row],[ItemCode]],[1]sheet1!$1:$1048576,5,FALSE)</f>
        <v>670779732695</v>
      </c>
      <c r="D887" t="str">
        <f>VLOOKUP(Table_for_new_list_price[[#This Row],[ItemCode]],[1]sheet1!$1:$1048576,6,FALSE)</f>
        <v>ABTB</v>
      </c>
      <c r="E887" s="54" t="str">
        <f>VLOOKUP(Table_for_new_list_price[[#This Row],[ItemCode]],[1]sheet1!$1:$1048576,7,FALSE)</f>
        <v>BRASS AB DZR</v>
      </c>
      <c r="F887" s="54">
        <f>VLOOKUP(Table_for_new_list_price[[#This Row],[ItemCode]],[1]sheet1!$1:$1048576,13,FALSE)</f>
        <v>0</v>
      </c>
      <c r="G887" s="55" t="str">
        <f>VLOOKUP(Table_for_new_list_price[[#This Row],[ItemCode]],[1]sheet1!$1:$1048576,12,FALSE)</f>
        <v>0</v>
      </c>
      <c r="H887" s="101">
        <f>VLOOKUP(Table_for_new_list_price[[#This Row],[ItemCode]],[1]sheet1!$1:$1048576,8,FALSE)</f>
        <v>505.16</v>
      </c>
      <c r="I887" s="51">
        <f>VLOOKUP(Table_for_new_list_price[[#This Row],[Product Line]],'EDA SHEET'!$C$10:$D$57,2,FALSE)</f>
        <v>0.34699999999999998</v>
      </c>
      <c r="J887" s="53">
        <f t="shared" si="14"/>
        <v>175.29051999999999</v>
      </c>
      <c r="K887" s="1" t="str">
        <f>VLOOKUP(Table_for_new_list_price[[#This Row],[ItemCode]],[1]sheet1!$1:$1048576,11,FALSE)</f>
        <v>Italy</v>
      </c>
    </row>
    <row r="888" spans="1:11" hidden="1" x14ac:dyDescent="0.3">
      <c r="A888" t="s">
        <v>4162</v>
      </c>
      <c r="B888" t="str">
        <f>VLOOKUP(Table_for_new_list_price[[#This Row],[ItemCode]],[1]sheet1!$1:$1048576,4,FALSE)</f>
        <v>TH. BAL. VLV.CHK. FxF TP-135°F</v>
      </c>
      <c r="C888" t="str">
        <f>VLOOKUP(Table_for_new_list_price[[#This Row],[ItemCode]],[1]sheet1!$1:$1048576,5,FALSE)</f>
        <v>670779733821</v>
      </c>
      <c r="D888" t="str">
        <f>VLOOKUP(Table_for_new_list_price[[#This Row],[ItemCode]],[1]sheet1!$1:$1048576,6,FALSE)</f>
        <v>ABTB</v>
      </c>
      <c r="E888" s="54" t="str">
        <f>VLOOKUP(Table_for_new_list_price[[#This Row],[ItemCode]],[1]sheet1!$1:$1048576,7,FALSE)</f>
        <v>BRASS AB DZR</v>
      </c>
      <c r="F888" s="54">
        <f>VLOOKUP(Table_for_new_list_price[[#This Row],[ItemCode]],[1]sheet1!$1:$1048576,13,FALSE)</f>
        <v>0</v>
      </c>
      <c r="G888" s="55" t="str">
        <f>VLOOKUP(Table_for_new_list_price[[#This Row],[ItemCode]],[1]sheet1!$1:$1048576,12,FALSE)</f>
        <v>28</v>
      </c>
      <c r="H888" s="101">
        <f>VLOOKUP(Table_for_new_list_price[[#This Row],[ItemCode]],[1]sheet1!$1:$1048576,8,FALSE)</f>
        <v>849.52</v>
      </c>
      <c r="I888" s="51">
        <f>VLOOKUP(Table_for_new_list_price[[#This Row],[Product Line]],'EDA SHEET'!$C$10:$D$57,2,FALSE)</f>
        <v>0.34699999999999998</v>
      </c>
      <c r="J888" s="53">
        <f t="shared" si="14"/>
        <v>294.78343999999998</v>
      </c>
      <c r="K888" s="1" t="str">
        <f>VLOOKUP(Table_for_new_list_price[[#This Row],[ItemCode]],[1]sheet1!$1:$1048576,11,FALSE)</f>
        <v>Italy</v>
      </c>
    </row>
    <row r="889" spans="1:11" hidden="1" x14ac:dyDescent="0.3">
      <c r="A889" t="s">
        <v>4163</v>
      </c>
      <c r="B889" t="str">
        <f>VLOOKUP(Table_for_new_list_price[[#This Row],[ItemCode]],[1]sheet1!$1:$1048576,4,FALSE)</f>
        <v>TH. BAL. VLV.CHK. FxF TP-135°F</v>
      </c>
      <c r="C889" t="str">
        <f>VLOOKUP(Table_for_new_list_price[[#This Row],[ItemCode]],[1]sheet1!$1:$1048576,5,FALSE)</f>
        <v>670779733722</v>
      </c>
      <c r="D889" t="str">
        <f>VLOOKUP(Table_for_new_list_price[[#This Row],[ItemCode]],[1]sheet1!$1:$1048576,6,FALSE)</f>
        <v>ABTB</v>
      </c>
      <c r="E889" s="54" t="str">
        <f>VLOOKUP(Table_for_new_list_price[[#This Row],[ItemCode]],[1]sheet1!$1:$1048576,7,FALSE)</f>
        <v>BRASS AB DZR</v>
      </c>
      <c r="F889" s="54" t="str">
        <f>VLOOKUP(Table_for_new_list_price[[#This Row],[ItemCode]],[1]sheet1!$1:$1048576,13,FALSE)</f>
        <v>0.903</v>
      </c>
      <c r="G889" s="55" t="str">
        <f>VLOOKUP(Table_for_new_list_price[[#This Row],[ItemCode]],[1]sheet1!$1:$1048576,12,FALSE)</f>
        <v>0</v>
      </c>
      <c r="H889" s="101">
        <f>VLOOKUP(Table_for_new_list_price[[#This Row],[ItemCode]],[1]sheet1!$1:$1048576,8,FALSE)</f>
        <v>467.12</v>
      </c>
      <c r="I889" s="51">
        <f>VLOOKUP(Table_for_new_list_price[[#This Row],[Product Line]],'EDA SHEET'!$C$10:$D$57,2,FALSE)</f>
        <v>0.34699999999999998</v>
      </c>
      <c r="J889" s="53">
        <f t="shared" si="14"/>
        <v>162.09063999999998</v>
      </c>
      <c r="K889" s="1" t="str">
        <f>VLOOKUP(Table_for_new_list_price[[#This Row],[ItemCode]],[1]sheet1!$1:$1048576,11,FALSE)</f>
        <v>Italy</v>
      </c>
    </row>
    <row r="890" spans="1:11" hidden="1" x14ac:dyDescent="0.3">
      <c r="A890" t="s">
        <v>4164</v>
      </c>
      <c r="B890" t="str">
        <f>VLOOKUP(Table_for_new_list_price[[#This Row],[ItemCode]],[1]sheet1!$1:$1048576,4,FALSE)</f>
        <v>TH. BAL. VLV.CHK. FxF TP-135°F</v>
      </c>
      <c r="C890" t="str">
        <f>VLOOKUP(Table_for_new_list_price[[#This Row],[ItemCode]],[1]sheet1!$1:$1048576,5,FALSE)</f>
        <v>670779733777</v>
      </c>
      <c r="D890" t="str">
        <f>VLOOKUP(Table_for_new_list_price[[#This Row],[ItemCode]],[1]sheet1!$1:$1048576,6,FALSE)</f>
        <v>ABTB</v>
      </c>
      <c r="E890" s="54" t="str">
        <f>VLOOKUP(Table_for_new_list_price[[#This Row],[ItemCode]],[1]sheet1!$1:$1048576,7,FALSE)</f>
        <v>BRASS AB DZR</v>
      </c>
      <c r="F890" s="54">
        <f>VLOOKUP(Table_for_new_list_price[[#This Row],[ItemCode]],[1]sheet1!$1:$1048576,13,FALSE)</f>
        <v>0</v>
      </c>
      <c r="G890" s="55" t="str">
        <f>VLOOKUP(Table_for_new_list_price[[#This Row],[ItemCode]],[1]sheet1!$1:$1048576,12,FALSE)</f>
        <v>0</v>
      </c>
      <c r="H890" s="101">
        <f>VLOOKUP(Table_for_new_list_price[[#This Row],[ItemCode]],[1]sheet1!$1:$1048576,8,FALSE)</f>
        <v>505.16</v>
      </c>
      <c r="I890" s="51">
        <f>VLOOKUP(Table_for_new_list_price[[#This Row],[Product Line]],'EDA SHEET'!$C$10:$D$57,2,FALSE)</f>
        <v>0.34699999999999998</v>
      </c>
      <c r="J890" s="53">
        <f t="shared" si="14"/>
        <v>175.29051999999999</v>
      </c>
      <c r="K890" s="1" t="str">
        <f>VLOOKUP(Table_for_new_list_price[[#This Row],[ItemCode]],[1]sheet1!$1:$1048576,11,FALSE)</f>
        <v>Italy</v>
      </c>
    </row>
    <row r="891" spans="1:11" hidden="1" x14ac:dyDescent="0.3">
      <c r="A891" t="s">
        <v>3546</v>
      </c>
      <c r="B891" t="str">
        <f>VLOOKUP(Table_for_new_list_price[[#This Row],[ItemCode]],[1]sheet1!$1:$1048576,4,FALSE)</f>
        <v>TH. BAL. VLV.CHK. FxF TP-140°F</v>
      </c>
      <c r="C891" t="str">
        <f>VLOOKUP(Table_for_new_list_price[[#This Row],[ItemCode]],[1]sheet1!$1:$1048576,5,FALSE)</f>
        <v>670779732756</v>
      </c>
      <c r="D891" t="str">
        <f>VLOOKUP(Table_for_new_list_price[[#This Row],[ItemCode]],[1]sheet1!$1:$1048576,6,FALSE)</f>
        <v>ABTB</v>
      </c>
      <c r="E891" s="54" t="str">
        <f>VLOOKUP(Table_for_new_list_price[[#This Row],[ItemCode]],[1]sheet1!$1:$1048576,7,FALSE)</f>
        <v>BRASS AB DZR</v>
      </c>
      <c r="F891" s="54">
        <f>VLOOKUP(Table_for_new_list_price[[#This Row],[ItemCode]],[1]sheet1!$1:$1048576,13,FALSE)</f>
        <v>0</v>
      </c>
      <c r="G891" s="55" t="str">
        <f>VLOOKUP(Table_for_new_list_price[[#This Row],[ItemCode]],[1]sheet1!$1:$1048576,12,FALSE)</f>
        <v>28</v>
      </c>
      <c r="H891" s="101">
        <f>VLOOKUP(Table_for_new_list_price[[#This Row],[ItemCode]],[1]sheet1!$1:$1048576,8,FALSE)</f>
        <v>849.52</v>
      </c>
      <c r="I891" s="51">
        <f>VLOOKUP(Table_for_new_list_price[[#This Row],[Product Line]],'EDA SHEET'!$C$10:$D$57,2,FALSE)</f>
        <v>0.34699999999999998</v>
      </c>
      <c r="J891" s="53">
        <f t="shared" si="14"/>
        <v>294.78343999999998</v>
      </c>
      <c r="K891" s="1" t="str">
        <f>VLOOKUP(Table_for_new_list_price[[#This Row],[ItemCode]],[1]sheet1!$1:$1048576,11,FALSE)</f>
        <v>Italy</v>
      </c>
    </row>
    <row r="892" spans="1:11" hidden="1" x14ac:dyDescent="0.3">
      <c r="A892" t="s">
        <v>3547</v>
      </c>
      <c r="B892" t="str">
        <f>VLOOKUP(Table_for_new_list_price[[#This Row],[ItemCode]],[1]sheet1!$1:$1048576,4,FALSE)</f>
        <v>TH. BAL. VLV.CHK. FxF TP-140°F</v>
      </c>
      <c r="C892" t="str">
        <f>VLOOKUP(Table_for_new_list_price[[#This Row],[ItemCode]],[1]sheet1!$1:$1048576,5,FALSE)</f>
        <v>670779732657</v>
      </c>
      <c r="D892" t="str">
        <f>VLOOKUP(Table_for_new_list_price[[#This Row],[ItemCode]],[1]sheet1!$1:$1048576,6,FALSE)</f>
        <v>ABTB</v>
      </c>
      <c r="E892" s="54" t="str">
        <f>VLOOKUP(Table_for_new_list_price[[#This Row],[ItemCode]],[1]sheet1!$1:$1048576,7,FALSE)</f>
        <v>BRASS AB DZR</v>
      </c>
      <c r="F892" s="54" t="str">
        <f>VLOOKUP(Table_for_new_list_price[[#This Row],[ItemCode]],[1]sheet1!$1:$1048576,13,FALSE)</f>
        <v>0.903</v>
      </c>
      <c r="G892" s="55" t="str">
        <f>VLOOKUP(Table_for_new_list_price[[#This Row],[ItemCode]],[1]sheet1!$1:$1048576,12,FALSE)</f>
        <v>0</v>
      </c>
      <c r="H892" s="101">
        <f>VLOOKUP(Table_for_new_list_price[[#This Row],[ItemCode]],[1]sheet1!$1:$1048576,8,FALSE)</f>
        <v>467.12</v>
      </c>
      <c r="I892" s="51">
        <f>VLOOKUP(Table_for_new_list_price[[#This Row],[Product Line]],'EDA SHEET'!$C$10:$D$57,2,FALSE)</f>
        <v>0.34699999999999998</v>
      </c>
      <c r="J892" s="53">
        <f t="shared" si="14"/>
        <v>162.09063999999998</v>
      </c>
      <c r="K892" s="1" t="str">
        <f>VLOOKUP(Table_for_new_list_price[[#This Row],[ItemCode]],[1]sheet1!$1:$1048576,11,FALSE)</f>
        <v>Italy</v>
      </c>
    </row>
    <row r="893" spans="1:11" hidden="1" x14ac:dyDescent="0.3">
      <c r="A893" t="s">
        <v>3548</v>
      </c>
      <c r="B893" t="str">
        <f>VLOOKUP(Table_for_new_list_price[[#This Row],[ItemCode]],[1]sheet1!$1:$1048576,4,FALSE)</f>
        <v>TH. BAL. VLV.CHK. FxF TP-140°F</v>
      </c>
      <c r="C893" t="str">
        <f>VLOOKUP(Table_for_new_list_price[[#This Row],[ItemCode]],[1]sheet1!$1:$1048576,5,FALSE)</f>
        <v>670779732701</v>
      </c>
      <c r="D893" t="str">
        <f>VLOOKUP(Table_for_new_list_price[[#This Row],[ItemCode]],[1]sheet1!$1:$1048576,6,FALSE)</f>
        <v>ABTB</v>
      </c>
      <c r="E893" s="54" t="str">
        <f>VLOOKUP(Table_for_new_list_price[[#This Row],[ItemCode]],[1]sheet1!$1:$1048576,7,FALSE)</f>
        <v>BRASS AB DZR</v>
      </c>
      <c r="F893" s="54">
        <f>VLOOKUP(Table_for_new_list_price[[#This Row],[ItemCode]],[1]sheet1!$1:$1048576,13,FALSE)</f>
        <v>0</v>
      </c>
      <c r="G893" s="55" t="str">
        <f>VLOOKUP(Table_for_new_list_price[[#This Row],[ItemCode]],[1]sheet1!$1:$1048576,12,FALSE)</f>
        <v>0</v>
      </c>
      <c r="H893" s="101">
        <f>VLOOKUP(Table_for_new_list_price[[#This Row],[ItemCode]],[1]sheet1!$1:$1048576,8,FALSE)</f>
        <v>505.16</v>
      </c>
      <c r="I893" s="51">
        <f>VLOOKUP(Table_for_new_list_price[[#This Row],[Product Line]],'EDA SHEET'!$C$10:$D$57,2,FALSE)</f>
        <v>0.34699999999999998</v>
      </c>
      <c r="J893" s="53">
        <f t="shared" si="14"/>
        <v>175.29051999999999</v>
      </c>
      <c r="K893" s="1" t="str">
        <f>VLOOKUP(Table_for_new_list_price[[#This Row],[ItemCode]],[1]sheet1!$1:$1048576,11,FALSE)</f>
        <v>Italy</v>
      </c>
    </row>
    <row r="894" spans="1:11" hidden="1" x14ac:dyDescent="0.3">
      <c r="A894" t="s">
        <v>3549</v>
      </c>
      <c r="B894" t="str">
        <f>VLOOKUP(Table_for_new_list_price[[#This Row],[ItemCode]],[1]sheet1!$1:$1048576,4,FALSE)</f>
        <v>TH. BAL. VLV.CHK. FxF TP-150°F</v>
      </c>
      <c r="C894" t="str">
        <f>VLOOKUP(Table_for_new_list_price[[#This Row],[ItemCode]],[1]sheet1!$1:$1048576,5,FALSE)</f>
        <v>670779732763</v>
      </c>
      <c r="D894" t="str">
        <f>VLOOKUP(Table_for_new_list_price[[#This Row],[ItemCode]],[1]sheet1!$1:$1048576,6,FALSE)</f>
        <v>ABTB</v>
      </c>
      <c r="E894" s="54" t="str">
        <f>VLOOKUP(Table_for_new_list_price[[#This Row],[ItemCode]],[1]sheet1!$1:$1048576,7,FALSE)</f>
        <v>BRASS AB DZR</v>
      </c>
      <c r="F894" s="54">
        <f>VLOOKUP(Table_for_new_list_price[[#This Row],[ItemCode]],[1]sheet1!$1:$1048576,13,FALSE)</f>
        <v>0</v>
      </c>
      <c r="G894" s="55" t="str">
        <f>VLOOKUP(Table_for_new_list_price[[#This Row],[ItemCode]],[1]sheet1!$1:$1048576,12,FALSE)</f>
        <v>28</v>
      </c>
      <c r="H894" s="101">
        <f>VLOOKUP(Table_for_new_list_price[[#This Row],[ItemCode]],[1]sheet1!$1:$1048576,8,FALSE)</f>
        <v>849.52</v>
      </c>
      <c r="I894" s="51">
        <f>VLOOKUP(Table_for_new_list_price[[#This Row],[Product Line]],'EDA SHEET'!$C$10:$D$57,2,FALSE)</f>
        <v>0.34699999999999998</v>
      </c>
      <c r="J894" s="53">
        <f t="shared" si="14"/>
        <v>294.78343999999998</v>
      </c>
      <c r="K894" s="1" t="str">
        <f>VLOOKUP(Table_for_new_list_price[[#This Row],[ItemCode]],[1]sheet1!$1:$1048576,11,FALSE)</f>
        <v>Italy</v>
      </c>
    </row>
    <row r="895" spans="1:11" hidden="1" x14ac:dyDescent="0.3">
      <c r="A895" t="s">
        <v>3550</v>
      </c>
      <c r="B895" t="str">
        <f>VLOOKUP(Table_for_new_list_price[[#This Row],[ItemCode]],[1]sheet1!$1:$1048576,4,FALSE)</f>
        <v>TH. BAL. VLV.CHK. FxF TP-150°F</v>
      </c>
      <c r="C895" t="str">
        <f>VLOOKUP(Table_for_new_list_price[[#This Row],[ItemCode]],[1]sheet1!$1:$1048576,5,FALSE)</f>
        <v>670779732664</v>
      </c>
      <c r="D895" t="str">
        <f>VLOOKUP(Table_for_new_list_price[[#This Row],[ItemCode]],[1]sheet1!$1:$1048576,6,FALSE)</f>
        <v>ABTB</v>
      </c>
      <c r="E895" s="54" t="str">
        <f>VLOOKUP(Table_for_new_list_price[[#This Row],[ItemCode]],[1]sheet1!$1:$1048576,7,FALSE)</f>
        <v>BRASS AB DZR</v>
      </c>
      <c r="F895" s="54" t="str">
        <f>VLOOKUP(Table_for_new_list_price[[#This Row],[ItemCode]],[1]sheet1!$1:$1048576,13,FALSE)</f>
        <v>0.903</v>
      </c>
      <c r="G895" s="55" t="str">
        <f>VLOOKUP(Table_for_new_list_price[[#This Row],[ItemCode]],[1]sheet1!$1:$1048576,12,FALSE)</f>
        <v>0</v>
      </c>
      <c r="H895" s="101">
        <f>VLOOKUP(Table_for_new_list_price[[#This Row],[ItemCode]],[1]sheet1!$1:$1048576,8,FALSE)</f>
        <v>467.12</v>
      </c>
      <c r="I895" s="51">
        <f>VLOOKUP(Table_for_new_list_price[[#This Row],[Product Line]],'EDA SHEET'!$C$10:$D$57,2,FALSE)</f>
        <v>0.34699999999999998</v>
      </c>
      <c r="J895" s="53">
        <f t="shared" si="14"/>
        <v>162.09063999999998</v>
      </c>
      <c r="K895" s="1" t="str">
        <f>VLOOKUP(Table_for_new_list_price[[#This Row],[ItemCode]],[1]sheet1!$1:$1048576,11,FALSE)</f>
        <v>Italy</v>
      </c>
    </row>
    <row r="896" spans="1:11" hidden="1" x14ac:dyDescent="0.3">
      <c r="A896" t="s">
        <v>3551</v>
      </c>
      <c r="B896" t="str">
        <f>VLOOKUP(Table_for_new_list_price[[#This Row],[ItemCode]],[1]sheet1!$1:$1048576,4,FALSE)</f>
        <v>TH. BAL. VLV.CHK. FxF TP-150°F</v>
      </c>
      <c r="C896" t="str">
        <f>VLOOKUP(Table_for_new_list_price[[#This Row],[ItemCode]],[1]sheet1!$1:$1048576,5,FALSE)</f>
        <v>670779732718</v>
      </c>
      <c r="D896" t="str">
        <f>VLOOKUP(Table_for_new_list_price[[#This Row],[ItemCode]],[1]sheet1!$1:$1048576,6,FALSE)</f>
        <v>ABTB</v>
      </c>
      <c r="E896" s="54" t="str">
        <f>VLOOKUP(Table_for_new_list_price[[#This Row],[ItemCode]],[1]sheet1!$1:$1048576,7,FALSE)</f>
        <v>BRASS AB DZR</v>
      </c>
      <c r="F896" s="54">
        <f>VLOOKUP(Table_for_new_list_price[[#This Row],[ItemCode]],[1]sheet1!$1:$1048576,13,FALSE)</f>
        <v>0</v>
      </c>
      <c r="G896" s="55" t="str">
        <f>VLOOKUP(Table_for_new_list_price[[#This Row],[ItemCode]],[1]sheet1!$1:$1048576,12,FALSE)</f>
        <v>0</v>
      </c>
      <c r="H896" s="101">
        <f>VLOOKUP(Table_for_new_list_price[[#This Row],[ItemCode]],[1]sheet1!$1:$1048576,8,FALSE)</f>
        <v>505.16</v>
      </c>
      <c r="I896" s="51">
        <f>VLOOKUP(Table_for_new_list_price[[#This Row],[Product Line]],'EDA SHEET'!$C$10:$D$57,2,FALSE)</f>
        <v>0.34699999999999998</v>
      </c>
      <c r="J896" s="53">
        <f t="shared" si="14"/>
        <v>175.29051999999999</v>
      </c>
      <c r="K896" s="1" t="str">
        <f>VLOOKUP(Table_for_new_list_price[[#This Row],[ItemCode]],[1]sheet1!$1:$1048576,11,FALSE)</f>
        <v>Italy</v>
      </c>
    </row>
    <row r="897" spans="1:11" hidden="1" x14ac:dyDescent="0.3">
      <c r="A897" t="s">
        <v>4165</v>
      </c>
      <c r="B897" t="str">
        <f>VLOOKUP(Table_for_new_list_price[[#This Row],[ItemCode]],[1]sheet1!$1:$1048576,4,FALSE)</f>
        <v>TH. BAL. VLV.CHK.PxP TP-100°F</v>
      </c>
      <c r="C897" t="str">
        <f>VLOOKUP(Table_for_new_list_price[[#This Row],[ItemCode]],[1]sheet1!$1:$1048576,5,FALSE)</f>
        <v>670779733630</v>
      </c>
      <c r="D897" t="str">
        <f>VLOOKUP(Table_for_new_list_price[[#This Row],[ItemCode]],[1]sheet1!$1:$1048576,6,FALSE)</f>
        <v>ABTB</v>
      </c>
      <c r="E897" s="54" t="str">
        <f>VLOOKUP(Table_for_new_list_price[[#This Row],[ItemCode]],[1]sheet1!$1:$1048576,7,FALSE)</f>
        <v>BRASS</v>
      </c>
      <c r="F897" s="54">
        <f>VLOOKUP(Table_for_new_list_price[[#This Row],[ItemCode]],[1]sheet1!$1:$1048576,13,FALSE)</f>
        <v>0</v>
      </c>
      <c r="G897" s="55" t="str">
        <f>VLOOKUP(Table_for_new_list_price[[#This Row],[ItemCode]],[1]sheet1!$1:$1048576,12,FALSE)</f>
        <v>32</v>
      </c>
      <c r="H897" s="101">
        <f>VLOOKUP(Table_for_new_list_price[[#This Row],[ItemCode]],[1]sheet1!$1:$1048576,8,FALSE)</f>
        <v>873.11</v>
      </c>
      <c r="I897" s="51">
        <f>VLOOKUP(Table_for_new_list_price[[#This Row],[Product Line]],'EDA SHEET'!$C$10:$D$57,2,FALSE)</f>
        <v>0.34699999999999998</v>
      </c>
      <c r="J897" s="53">
        <f t="shared" si="14"/>
        <v>302.96916999999996</v>
      </c>
      <c r="K897" s="1" t="str">
        <f>VLOOKUP(Table_for_new_list_price[[#This Row],[ItemCode]],[1]sheet1!$1:$1048576,11,FALSE)</f>
        <v>Italy</v>
      </c>
    </row>
    <row r="898" spans="1:11" hidden="1" x14ac:dyDescent="0.3">
      <c r="A898" t="s">
        <v>4166</v>
      </c>
      <c r="B898" t="str">
        <f>VLOOKUP(Table_for_new_list_price[[#This Row],[ItemCode]],[1]sheet1!$1:$1048576,4,FALSE)</f>
        <v>TH. BAL. VLV.CHK. PxP TP-100°F</v>
      </c>
      <c r="C898" t="str">
        <f>VLOOKUP(Table_for_new_list_price[[#This Row],[ItemCode]],[1]sheet1!$1:$1048576,5,FALSE)</f>
        <v>670779733531</v>
      </c>
      <c r="D898" t="str">
        <f>VLOOKUP(Table_for_new_list_price[[#This Row],[ItemCode]],[1]sheet1!$1:$1048576,6,FALSE)</f>
        <v>ABTB</v>
      </c>
      <c r="E898" s="54" t="str">
        <f>VLOOKUP(Table_for_new_list_price[[#This Row],[ItemCode]],[1]sheet1!$1:$1048576,7,FALSE)</f>
        <v>BRASS</v>
      </c>
      <c r="F898" s="54" t="str">
        <f>VLOOKUP(Table_for_new_list_price[[#This Row],[ItemCode]],[1]sheet1!$1:$1048576,13,FALSE)</f>
        <v>0.868</v>
      </c>
      <c r="G898" s="55" t="str">
        <f>VLOOKUP(Table_for_new_list_price[[#This Row],[ItemCode]],[1]sheet1!$1:$1048576,12,FALSE)</f>
        <v>36</v>
      </c>
      <c r="H898" s="101">
        <f>VLOOKUP(Table_for_new_list_price[[#This Row],[ItemCode]],[1]sheet1!$1:$1048576,8,FALSE)</f>
        <v>479.85</v>
      </c>
      <c r="I898" s="51">
        <f>VLOOKUP(Table_for_new_list_price[[#This Row],[Product Line]],'EDA SHEET'!$C$10:$D$57,2,FALSE)</f>
        <v>0.34699999999999998</v>
      </c>
      <c r="J898" s="53">
        <f t="shared" si="14"/>
        <v>166.50794999999999</v>
      </c>
      <c r="K898" s="1" t="str">
        <f>VLOOKUP(Table_for_new_list_price[[#This Row],[ItemCode]],[1]sheet1!$1:$1048576,11,FALSE)</f>
        <v>Italy</v>
      </c>
    </row>
    <row r="899" spans="1:11" hidden="1" x14ac:dyDescent="0.3">
      <c r="A899" t="s">
        <v>4167</v>
      </c>
      <c r="B899" t="str">
        <f>VLOOKUP(Table_for_new_list_price[[#This Row],[ItemCode]],[1]sheet1!$1:$1048576,4,FALSE)</f>
        <v>TH. BAL. VLV.CHK.PxP TP-100°F</v>
      </c>
      <c r="C899" t="str">
        <f>VLOOKUP(Table_for_new_list_price[[#This Row],[ItemCode]],[1]sheet1!$1:$1048576,5,FALSE)</f>
        <v>670779733586</v>
      </c>
      <c r="D899" t="str">
        <f>VLOOKUP(Table_for_new_list_price[[#This Row],[ItemCode]],[1]sheet1!$1:$1048576,6,FALSE)</f>
        <v>ABTB</v>
      </c>
      <c r="E899" s="54" t="str">
        <f>VLOOKUP(Table_for_new_list_price[[#This Row],[ItemCode]],[1]sheet1!$1:$1048576,7,FALSE)</f>
        <v>BRASS</v>
      </c>
      <c r="F899" s="54">
        <f>VLOOKUP(Table_for_new_list_price[[#This Row],[ItemCode]],[1]sheet1!$1:$1048576,13,FALSE)</f>
        <v>0</v>
      </c>
      <c r="G899" s="55" t="str">
        <f>VLOOKUP(Table_for_new_list_price[[#This Row],[ItemCode]],[1]sheet1!$1:$1048576,12,FALSE)</f>
        <v>32</v>
      </c>
      <c r="H899" s="101">
        <f>VLOOKUP(Table_for_new_list_price[[#This Row],[ItemCode]],[1]sheet1!$1:$1048576,8,FALSE)</f>
        <v>518.85</v>
      </c>
      <c r="I899" s="51">
        <f>VLOOKUP(Table_for_new_list_price[[#This Row],[Product Line]],'EDA SHEET'!$C$10:$D$57,2,FALSE)</f>
        <v>0.34699999999999998</v>
      </c>
      <c r="J899" s="53">
        <f t="shared" si="14"/>
        <v>180.04094999999998</v>
      </c>
      <c r="K899" s="1" t="str">
        <f>VLOOKUP(Table_for_new_list_price[[#This Row],[ItemCode]],[1]sheet1!$1:$1048576,11,FALSE)</f>
        <v>Italy</v>
      </c>
    </row>
    <row r="900" spans="1:11" hidden="1" x14ac:dyDescent="0.3">
      <c r="A900" t="s">
        <v>4168</v>
      </c>
      <c r="B900" t="str">
        <f>VLOOKUP(Table_for_new_list_price[[#This Row],[ItemCode]],[1]sheet1!$1:$1048576,4,FALSE)</f>
        <v>TH. BAL. VLV.CHK.PxP TP-105°F</v>
      </c>
      <c r="C900" t="str">
        <f>VLOOKUP(Table_for_new_list_price[[#This Row],[ItemCode]],[1]sheet1!$1:$1048576,5,FALSE)</f>
        <v>670779733647</v>
      </c>
      <c r="D900" t="str">
        <f>VLOOKUP(Table_for_new_list_price[[#This Row],[ItemCode]],[1]sheet1!$1:$1048576,6,FALSE)</f>
        <v>ABTB</v>
      </c>
      <c r="E900" s="54" t="str">
        <f>VLOOKUP(Table_for_new_list_price[[#This Row],[ItemCode]],[1]sheet1!$1:$1048576,7,FALSE)</f>
        <v>BRASS</v>
      </c>
      <c r="F900" s="54">
        <f>VLOOKUP(Table_for_new_list_price[[#This Row],[ItemCode]],[1]sheet1!$1:$1048576,13,FALSE)</f>
        <v>0</v>
      </c>
      <c r="G900" s="55" t="str">
        <f>VLOOKUP(Table_for_new_list_price[[#This Row],[ItemCode]],[1]sheet1!$1:$1048576,12,FALSE)</f>
        <v>32</v>
      </c>
      <c r="H900" s="101">
        <f>VLOOKUP(Table_for_new_list_price[[#This Row],[ItemCode]],[1]sheet1!$1:$1048576,8,FALSE)</f>
        <v>873.11</v>
      </c>
      <c r="I900" s="51">
        <f>VLOOKUP(Table_for_new_list_price[[#This Row],[Product Line]],'EDA SHEET'!$C$10:$D$57,2,FALSE)</f>
        <v>0.34699999999999998</v>
      </c>
      <c r="J900" s="53">
        <f t="shared" si="14"/>
        <v>302.96916999999996</v>
      </c>
      <c r="K900" s="1" t="str">
        <f>VLOOKUP(Table_for_new_list_price[[#This Row],[ItemCode]],[1]sheet1!$1:$1048576,11,FALSE)</f>
        <v>Italy</v>
      </c>
    </row>
    <row r="901" spans="1:11" hidden="1" x14ac:dyDescent="0.3">
      <c r="A901" t="s">
        <v>4169</v>
      </c>
      <c r="B901" t="str">
        <f>VLOOKUP(Table_for_new_list_price[[#This Row],[ItemCode]],[1]sheet1!$1:$1048576,4,FALSE)</f>
        <v>TH. BAL. VLV.CHK. PxP TP-105°F</v>
      </c>
      <c r="C901" t="str">
        <f>VLOOKUP(Table_for_new_list_price[[#This Row],[ItemCode]],[1]sheet1!$1:$1048576,5,FALSE)</f>
        <v>670779733548</v>
      </c>
      <c r="D901" t="str">
        <f>VLOOKUP(Table_for_new_list_price[[#This Row],[ItemCode]],[1]sheet1!$1:$1048576,6,FALSE)</f>
        <v>ABTB</v>
      </c>
      <c r="E901" s="54" t="str">
        <f>VLOOKUP(Table_for_new_list_price[[#This Row],[ItemCode]],[1]sheet1!$1:$1048576,7,FALSE)</f>
        <v>BRASS</v>
      </c>
      <c r="F901" s="54" t="str">
        <f>VLOOKUP(Table_for_new_list_price[[#This Row],[ItemCode]],[1]sheet1!$1:$1048576,13,FALSE)</f>
        <v>0.868</v>
      </c>
      <c r="G901" s="55" t="str">
        <f>VLOOKUP(Table_for_new_list_price[[#This Row],[ItemCode]],[1]sheet1!$1:$1048576,12,FALSE)</f>
        <v>36</v>
      </c>
      <c r="H901" s="101">
        <f>VLOOKUP(Table_for_new_list_price[[#This Row],[ItemCode]],[1]sheet1!$1:$1048576,8,FALSE)</f>
        <v>479.85</v>
      </c>
      <c r="I901" s="51">
        <f>VLOOKUP(Table_for_new_list_price[[#This Row],[Product Line]],'EDA SHEET'!$C$10:$D$57,2,FALSE)</f>
        <v>0.34699999999999998</v>
      </c>
      <c r="J901" s="53">
        <f t="shared" si="14"/>
        <v>166.50794999999999</v>
      </c>
      <c r="K901" s="1" t="str">
        <f>VLOOKUP(Table_for_new_list_price[[#This Row],[ItemCode]],[1]sheet1!$1:$1048576,11,FALSE)</f>
        <v>Italy</v>
      </c>
    </row>
    <row r="902" spans="1:11" hidden="1" x14ac:dyDescent="0.3">
      <c r="A902" t="s">
        <v>4170</v>
      </c>
      <c r="B902" t="str">
        <f>VLOOKUP(Table_for_new_list_price[[#This Row],[ItemCode]],[1]sheet1!$1:$1048576,4,FALSE)</f>
        <v>TH. BAL. VLV.CHK.PxP TP-105°F</v>
      </c>
      <c r="C902" t="str">
        <f>VLOOKUP(Table_for_new_list_price[[#This Row],[ItemCode]],[1]sheet1!$1:$1048576,5,FALSE)</f>
        <v>670779733593</v>
      </c>
      <c r="D902" t="str">
        <f>VLOOKUP(Table_for_new_list_price[[#This Row],[ItemCode]],[1]sheet1!$1:$1048576,6,FALSE)</f>
        <v>ABTB</v>
      </c>
      <c r="E902" s="54" t="str">
        <f>VLOOKUP(Table_for_new_list_price[[#This Row],[ItemCode]],[1]sheet1!$1:$1048576,7,FALSE)</f>
        <v>BRASS</v>
      </c>
      <c r="F902" s="54">
        <f>VLOOKUP(Table_for_new_list_price[[#This Row],[ItemCode]],[1]sheet1!$1:$1048576,13,FALSE)</f>
        <v>0</v>
      </c>
      <c r="G902" s="55" t="str">
        <f>VLOOKUP(Table_for_new_list_price[[#This Row],[ItemCode]],[1]sheet1!$1:$1048576,12,FALSE)</f>
        <v>32</v>
      </c>
      <c r="H902" s="101">
        <f>VLOOKUP(Table_for_new_list_price[[#This Row],[ItemCode]],[1]sheet1!$1:$1048576,8,FALSE)</f>
        <v>518.85</v>
      </c>
      <c r="I902" s="51">
        <f>VLOOKUP(Table_for_new_list_price[[#This Row],[Product Line]],'EDA SHEET'!$C$10:$D$57,2,FALSE)</f>
        <v>0.34699999999999998</v>
      </c>
      <c r="J902" s="53">
        <f t="shared" si="14"/>
        <v>180.04094999999998</v>
      </c>
      <c r="K902" s="1" t="str">
        <f>VLOOKUP(Table_for_new_list_price[[#This Row],[ItemCode]],[1]sheet1!$1:$1048576,11,FALSE)</f>
        <v>Italy</v>
      </c>
    </row>
    <row r="903" spans="1:11" hidden="1" x14ac:dyDescent="0.3">
      <c r="A903" t="s">
        <v>4171</v>
      </c>
      <c r="B903" t="str">
        <f>VLOOKUP(Table_for_new_list_price[[#This Row],[ItemCode]],[1]sheet1!$1:$1048576,4,FALSE)</f>
        <v>TH. BAL. VLV.CHK.PxP TP-110°F</v>
      </c>
      <c r="C903" t="str">
        <f>VLOOKUP(Table_for_new_list_price[[#This Row],[ItemCode]],[1]sheet1!$1:$1048576,5,FALSE)</f>
        <v>670779733654</v>
      </c>
      <c r="D903" t="str">
        <f>VLOOKUP(Table_for_new_list_price[[#This Row],[ItemCode]],[1]sheet1!$1:$1048576,6,FALSE)</f>
        <v>ABTB</v>
      </c>
      <c r="E903" s="54" t="str">
        <f>VLOOKUP(Table_for_new_list_price[[#This Row],[ItemCode]],[1]sheet1!$1:$1048576,7,FALSE)</f>
        <v>BRASS</v>
      </c>
      <c r="F903" s="54">
        <f>VLOOKUP(Table_for_new_list_price[[#This Row],[ItemCode]],[1]sheet1!$1:$1048576,13,FALSE)</f>
        <v>0</v>
      </c>
      <c r="G903" s="55" t="str">
        <f>VLOOKUP(Table_for_new_list_price[[#This Row],[ItemCode]],[1]sheet1!$1:$1048576,12,FALSE)</f>
        <v>32</v>
      </c>
      <c r="H903" s="101">
        <f>VLOOKUP(Table_for_new_list_price[[#This Row],[ItemCode]],[1]sheet1!$1:$1048576,8,FALSE)</f>
        <v>873.11</v>
      </c>
      <c r="I903" s="51">
        <f>VLOOKUP(Table_for_new_list_price[[#This Row],[Product Line]],'EDA SHEET'!$C$10:$D$57,2,FALSE)</f>
        <v>0.34699999999999998</v>
      </c>
      <c r="J903" s="53">
        <f t="shared" si="14"/>
        <v>302.96916999999996</v>
      </c>
      <c r="K903" s="1" t="str">
        <f>VLOOKUP(Table_for_new_list_price[[#This Row],[ItemCode]],[1]sheet1!$1:$1048576,11,FALSE)</f>
        <v>Italy</v>
      </c>
    </row>
    <row r="904" spans="1:11" hidden="1" x14ac:dyDescent="0.3">
      <c r="A904" t="s">
        <v>4172</v>
      </c>
      <c r="B904" t="str">
        <f>VLOOKUP(Table_for_new_list_price[[#This Row],[ItemCode]],[1]sheet1!$1:$1048576,4,FALSE)</f>
        <v>TH. BAL. VLV.CHK. PxP TP-110°F</v>
      </c>
      <c r="C904" t="str">
        <f>VLOOKUP(Table_for_new_list_price[[#This Row],[ItemCode]],[1]sheet1!$1:$1048576,5,FALSE)</f>
        <v>670779733555</v>
      </c>
      <c r="D904" t="str">
        <f>VLOOKUP(Table_for_new_list_price[[#This Row],[ItemCode]],[1]sheet1!$1:$1048576,6,FALSE)</f>
        <v>ABTB</v>
      </c>
      <c r="E904" s="54" t="str">
        <f>VLOOKUP(Table_for_new_list_price[[#This Row],[ItemCode]],[1]sheet1!$1:$1048576,7,FALSE)</f>
        <v>BRASS</v>
      </c>
      <c r="F904" s="54" t="str">
        <f>VLOOKUP(Table_for_new_list_price[[#This Row],[ItemCode]],[1]sheet1!$1:$1048576,13,FALSE)</f>
        <v>0.868</v>
      </c>
      <c r="G904" s="55" t="str">
        <f>VLOOKUP(Table_for_new_list_price[[#This Row],[ItemCode]],[1]sheet1!$1:$1048576,12,FALSE)</f>
        <v>36</v>
      </c>
      <c r="H904" s="101">
        <f>VLOOKUP(Table_for_new_list_price[[#This Row],[ItemCode]],[1]sheet1!$1:$1048576,8,FALSE)</f>
        <v>479.85</v>
      </c>
      <c r="I904" s="51">
        <f>VLOOKUP(Table_for_new_list_price[[#This Row],[Product Line]],'EDA SHEET'!$C$10:$D$57,2,FALSE)</f>
        <v>0.34699999999999998</v>
      </c>
      <c r="J904" s="53">
        <f t="shared" si="14"/>
        <v>166.50794999999999</v>
      </c>
      <c r="K904" s="1" t="str">
        <f>VLOOKUP(Table_for_new_list_price[[#This Row],[ItemCode]],[1]sheet1!$1:$1048576,11,FALSE)</f>
        <v>Italy</v>
      </c>
    </row>
    <row r="905" spans="1:11" hidden="1" x14ac:dyDescent="0.3">
      <c r="A905" t="s">
        <v>4173</v>
      </c>
      <c r="B905" t="str">
        <f>VLOOKUP(Table_for_new_list_price[[#This Row],[ItemCode]],[1]sheet1!$1:$1048576,4,FALSE)</f>
        <v>TH. BAL. VLV.CHK.PxP TP-110°F</v>
      </c>
      <c r="C905" t="str">
        <f>VLOOKUP(Table_for_new_list_price[[#This Row],[ItemCode]],[1]sheet1!$1:$1048576,5,FALSE)</f>
        <v>670779733609</v>
      </c>
      <c r="D905" t="str">
        <f>VLOOKUP(Table_for_new_list_price[[#This Row],[ItemCode]],[1]sheet1!$1:$1048576,6,FALSE)</f>
        <v>ABTB</v>
      </c>
      <c r="E905" s="54" t="str">
        <f>VLOOKUP(Table_for_new_list_price[[#This Row],[ItemCode]],[1]sheet1!$1:$1048576,7,FALSE)</f>
        <v>BRASS</v>
      </c>
      <c r="F905" s="54">
        <f>VLOOKUP(Table_for_new_list_price[[#This Row],[ItemCode]],[1]sheet1!$1:$1048576,13,FALSE)</f>
        <v>0</v>
      </c>
      <c r="G905" s="55" t="str">
        <f>VLOOKUP(Table_for_new_list_price[[#This Row],[ItemCode]],[1]sheet1!$1:$1048576,12,FALSE)</f>
        <v>32</v>
      </c>
      <c r="H905" s="101">
        <f>VLOOKUP(Table_for_new_list_price[[#This Row],[ItemCode]],[1]sheet1!$1:$1048576,8,FALSE)</f>
        <v>518.85</v>
      </c>
      <c r="I905" s="51">
        <f>VLOOKUP(Table_for_new_list_price[[#This Row],[Product Line]],'EDA SHEET'!$C$10:$D$57,2,FALSE)</f>
        <v>0.34699999999999998</v>
      </c>
      <c r="J905" s="53">
        <f t="shared" si="14"/>
        <v>180.04094999999998</v>
      </c>
      <c r="K905" s="1" t="str">
        <f>VLOOKUP(Table_for_new_list_price[[#This Row],[ItemCode]],[1]sheet1!$1:$1048576,11,FALSE)</f>
        <v>Italy</v>
      </c>
    </row>
    <row r="906" spans="1:11" hidden="1" x14ac:dyDescent="0.3">
      <c r="A906" t="s">
        <v>3552</v>
      </c>
      <c r="B906" t="str">
        <f>VLOOKUP(Table_for_new_list_price[[#This Row],[ItemCode]],[1]sheet1!$1:$1048576,4,FALSE)</f>
        <v>TH. BAL. VLV.CHK.PxP TP-115°F</v>
      </c>
      <c r="C906" t="str">
        <f>VLOOKUP(Table_for_new_list_price[[#This Row],[ItemCode]],[1]sheet1!$1:$1048576,5,FALSE)</f>
        <v>670779733029</v>
      </c>
      <c r="D906" t="str">
        <f>VLOOKUP(Table_for_new_list_price[[#This Row],[ItemCode]],[1]sheet1!$1:$1048576,6,FALSE)</f>
        <v>ABTB</v>
      </c>
      <c r="E906" s="54" t="str">
        <f>VLOOKUP(Table_for_new_list_price[[#This Row],[ItemCode]],[1]sheet1!$1:$1048576,7,FALSE)</f>
        <v>BRASS</v>
      </c>
      <c r="F906" s="54">
        <f>VLOOKUP(Table_for_new_list_price[[#This Row],[ItemCode]],[1]sheet1!$1:$1048576,13,FALSE)</f>
        <v>0</v>
      </c>
      <c r="G906" s="55" t="str">
        <f>VLOOKUP(Table_for_new_list_price[[#This Row],[ItemCode]],[1]sheet1!$1:$1048576,12,FALSE)</f>
        <v>32</v>
      </c>
      <c r="H906" s="101">
        <f>VLOOKUP(Table_for_new_list_price[[#This Row],[ItemCode]],[1]sheet1!$1:$1048576,8,FALSE)</f>
        <v>873.11</v>
      </c>
      <c r="I906" s="51">
        <f>VLOOKUP(Table_for_new_list_price[[#This Row],[Product Line]],'EDA SHEET'!$C$10:$D$57,2,FALSE)</f>
        <v>0.34699999999999998</v>
      </c>
      <c r="J906" s="53">
        <f t="shared" si="14"/>
        <v>302.96916999999996</v>
      </c>
      <c r="K906" s="1" t="str">
        <f>VLOOKUP(Table_for_new_list_price[[#This Row],[ItemCode]],[1]sheet1!$1:$1048576,11,FALSE)</f>
        <v>Italy</v>
      </c>
    </row>
    <row r="907" spans="1:11" hidden="1" x14ac:dyDescent="0.3">
      <c r="A907" t="s">
        <v>3553</v>
      </c>
      <c r="B907" t="str">
        <f>VLOOKUP(Table_for_new_list_price[[#This Row],[ItemCode]],[1]sheet1!$1:$1048576,4,FALSE)</f>
        <v>TH. BAL. VLV.CHK. PxP TP-115°F</v>
      </c>
      <c r="C907" t="str">
        <f>VLOOKUP(Table_for_new_list_price[[#This Row],[ItemCode]],[1]sheet1!$1:$1048576,5,FALSE)</f>
        <v>670779732923</v>
      </c>
      <c r="D907" t="str">
        <f>VLOOKUP(Table_for_new_list_price[[#This Row],[ItemCode]],[1]sheet1!$1:$1048576,6,FALSE)</f>
        <v>ABTB</v>
      </c>
      <c r="E907" s="54" t="str">
        <f>VLOOKUP(Table_for_new_list_price[[#This Row],[ItemCode]],[1]sheet1!$1:$1048576,7,FALSE)</f>
        <v>BRASS</v>
      </c>
      <c r="F907" s="54" t="str">
        <f>VLOOKUP(Table_for_new_list_price[[#This Row],[ItemCode]],[1]sheet1!$1:$1048576,13,FALSE)</f>
        <v>0.868</v>
      </c>
      <c r="G907" s="55" t="str">
        <f>VLOOKUP(Table_for_new_list_price[[#This Row],[ItemCode]],[1]sheet1!$1:$1048576,12,FALSE)</f>
        <v>36</v>
      </c>
      <c r="H907" s="101">
        <f>VLOOKUP(Table_for_new_list_price[[#This Row],[ItemCode]],[1]sheet1!$1:$1048576,8,FALSE)</f>
        <v>479.85</v>
      </c>
      <c r="I907" s="51">
        <f>VLOOKUP(Table_for_new_list_price[[#This Row],[Product Line]],'EDA SHEET'!$C$10:$D$57,2,FALSE)</f>
        <v>0.34699999999999998</v>
      </c>
      <c r="J907" s="53">
        <f t="shared" si="14"/>
        <v>166.50794999999999</v>
      </c>
      <c r="K907" s="1" t="str">
        <f>VLOOKUP(Table_for_new_list_price[[#This Row],[ItemCode]],[1]sheet1!$1:$1048576,11,FALSE)</f>
        <v>Italy</v>
      </c>
    </row>
    <row r="908" spans="1:11" hidden="1" x14ac:dyDescent="0.3">
      <c r="A908" t="s">
        <v>3554</v>
      </c>
      <c r="B908" t="str">
        <f>VLOOKUP(Table_for_new_list_price[[#This Row],[ItemCode]],[1]sheet1!$1:$1048576,4,FALSE)</f>
        <v>TH. BAL. VLV.CHK.PxP TP-115°F</v>
      </c>
      <c r="C908" t="str">
        <f>VLOOKUP(Table_for_new_list_price[[#This Row],[ItemCode]],[1]sheet1!$1:$1048576,5,FALSE)</f>
        <v>670779732978</v>
      </c>
      <c r="D908" t="str">
        <f>VLOOKUP(Table_for_new_list_price[[#This Row],[ItemCode]],[1]sheet1!$1:$1048576,6,FALSE)</f>
        <v>ABTB</v>
      </c>
      <c r="E908" s="54" t="str">
        <f>VLOOKUP(Table_for_new_list_price[[#This Row],[ItemCode]],[1]sheet1!$1:$1048576,7,FALSE)</f>
        <v>BRASS</v>
      </c>
      <c r="F908" s="54">
        <f>VLOOKUP(Table_for_new_list_price[[#This Row],[ItemCode]],[1]sheet1!$1:$1048576,13,FALSE)</f>
        <v>0</v>
      </c>
      <c r="G908" s="55" t="str">
        <f>VLOOKUP(Table_for_new_list_price[[#This Row],[ItemCode]],[1]sheet1!$1:$1048576,12,FALSE)</f>
        <v>32</v>
      </c>
      <c r="H908" s="101">
        <f>VLOOKUP(Table_for_new_list_price[[#This Row],[ItemCode]],[1]sheet1!$1:$1048576,8,FALSE)</f>
        <v>518.85</v>
      </c>
      <c r="I908" s="51">
        <f>VLOOKUP(Table_for_new_list_price[[#This Row],[Product Line]],'EDA SHEET'!$C$10:$D$57,2,FALSE)</f>
        <v>0.34699999999999998</v>
      </c>
      <c r="J908" s="53">
        <f t="shared" si="14"/>
        <v>180.04094999999998</v>
      </c>
      <c r="K908" s="1" t="str">
        <f>VLOOKUP(Table_for_new_list_price[[#This Row],[ItemCode]],[1]sheet1!$1:$1048576,11,FALSE)</f>
        <v>Italy</v>
      </c>
    </row>
    <row r="909" spans="1:11" hidden="1" x14ac:dyDescent="0.3">
      <c r="A909" t="s">
        <v>3555</v>
      </c>
      <c r="B909" t="str">
        <f>VLOOKUP(Table_for_new_list_price[[#This Row],[ItemCode]],[1]sheet1!$1:$1048576,4,FALSE)</f>
        <v>TH. BAL. VLV.CHK.PxP TP-120°F</v>
      </c>
      <c r="C909" t="str">
        <f>VLOOKUP(Table_for_new_list_price[[#This Row],[ItemCode]],[1]sheet1!$1:$1048576,5,FALSE)</f>
        <v>670779733036</v>
      </c>
      <c r="D909" t="str">
        <f>VLOOKUP(Table_for_new_list_price[[#This Row],[ItemCode]],[1]sheet1!$1:$1048576,6,FALSE)</f>
        <v>ABTB</v>
      </c>
      <c r="E909" s="54" t="str">
        <f>VLOOKUP(Table_for_new_list_price[[#This Row],[ItemCode]],[1]sheet1!$1:$1048576,7,FALSE)</f>
        <v>BRASS</v>
      </c>
      <c r="F909" s="54">
        <f>VLOOKUP(Table_for_new_list_price[[#This Row],[ItemCode]],[1]sheet1!$1:$1048576,13,FALSE)</f>
        <v>0</v>
      </c>
      <c r="G909" s="55" t="str">
        <f>VLOOKUP(Table_for_new_list_price[[#This Row],[ItemCode]],[1]sheet1!$1:$1048576,12,FALSE)</f>
        <v>32</v>
      </c>
      <c r="H909" s="101">
        <f>VLOOKUP(Table_for_new_list_price[[#This Row],[ItemCode]],[1]sheet1!$1:$1048576,8,FALSE)</f>
        <v>873.11</v>
      </c>
      <c r="I909" s="51">
        <f>VLOOKUP(Table_for_new_list_price[[#This Row],[Product Line]],'EDA SHEET'!$C$10:$D$57,2,FALSE)</f>
        <v>0.34699999999999998</v>
      </c>
      <c r="J909" s="53">
        <f t="shared" si="14"/>
        <v>302.96916999999996</v>
      </c>
      <c r="K909" s="1" t="str">
        <f>VLOOKUP(Table_for_new_list_price[[#This Row],[ItemCode]],[1]sheet1!$1:$1048576,11,FALSE)</f>
        <v>Italy</v>
      </c>
    </row>
    <row r="910" spans="1:11" hidden="1" x14ac:dyDescent="0.3">
      <c r="A910" t="s">
        <v>3556</v>
      </c>
      <c r="B910" t="str">
        <f>VLOOKUP(Table_for_new_list_price[[#This Row],[ItemCode]],[1]sheet1!$1:$1048576,4,FALSE)</f>
        <v>TH. BAL. VLV.CHK. PxP TP-120°F</v>
      </c>
      <c r="C910" t="str">
        <f>VLOOKUP(Table_for_new_list_price[[#This Row],[ItemCode]],[1]sheet1!$1:$1048576,5,FALSE)</f>
        <v>670779732930</v>
      </c>
      <c r="D910" t="str">
        <f>VLOOKUP(Table_for_new_list_price[[#This Row],[ItemCode]],[1]sheet1!$1:$1048576,6,FALSE)</f>
        <v>ABTB</v>
      </c>
      <c r="E910" s="54" t="str">
        <f>VLOOKUP(Table_for_new_list_price[[#This Row],[ItemCode]],[1]sheet1!$1:$1048576,7,FALSE)</f>
        <v>BRASS</v>
      </c>
      <c r="F910" s="54" t="str">
        <f>VLOOKUP(Table_for_new_list_price[[#This Row],[ItemCode]],[1]sheet1!$1:$1048576,13,FALSE)</f>
        <v>0.868</v>
      </c>
      <c r="G910" s="55" t="str">
        <f>VLOOKUP(Table_for_new_list_price[[#This Row],[ItemCode]],[1]sheet1!$1:$1048576,12,FALSE)</f>
        <v>36</v>
      </c>
      <c r="H910" s="101">
        <f>VLOOKUP(Table_for_new_list_price[[#This Row],[ItemCode]],[1]sheet1!$1:$1048576,8,FALSE)</f>
        <v>479.85</v>
      </c>
      <c r="I910" s="51">
        <f>VLOOKUP(Table_for_new_list_price[[#This Row],[Product Line]],'EDA SHEET'!$C$10:$D$57,2,FALSE)</f>
        <v>0.34699999999999998</v>
      </c>
      <c r="J910" s="53">
        <f t="shared" si="14"/>
        <v>166.50794999999999</v>
      </c>
      <c r="K910" s="1" t="str">
        <f>VLOOKUP(Table_for_new_list_price[[#This Row],[ItemCode]],[1]sheet1!$1:$1048576,11,FALSE)</f>
        <v>Italy</v>
      </c>
    </row>
    <row r="911" spans="1:11" hidden="1" x14ac:dyDescent="0.3">
      <c r="A911" t="s">
        <v>3557</v>
      </c>
      <c r="B911" t="str">
        <f>VLOOKUP(Table_for_new_list_price[[#This Row],[ItemCode]],[1]sheet1!$1:$1048576,4,FALSE)</f>
        <v>TH. BAL. VLV.CHK.PxP TP-120°F</v>
      </c>
      <c r="C911" t="str">
        <f>VLOOKUP(Table_for_new_list_price[[#This Row],[ItemCode]],[1]sheet1!$1:$1048576,5,FALSE)</f>
        <v>670779732985</v>
      </c>
      <c r="D911" t="str">
        <f>VLOOKUP(Table_for_new_list_price[[#This Row],[ItemCode]],[1]sheet1!$1:$1048576,6,FALSE)</f>
        <v>ABTB</v>
      </c>
      <c r="E911" s="54" t="str">
        <f>VLOOKUP(Table_for_new_list_price[[#This Row],[ItemCode]],[1]sheet1!$1:$1048576,7,FALSE)</f>
        <v>BRASS</v>
      </c>
      <c r="F911" s="54">
        <f>VLOOKUP(Table_for_new_list_price[[#This Row],[ItemCode]],[1]sheet1!$1:$1048576,13,FALSE)</f>
        <v>0</v>
      </c>
      <c r="G911" s="55" t="str">
        <f>VLOOKUP(Table_for_new_list_price[[#This Row],[ItemCode]],[1]sheet1!$1:$1048576,12,FALSE)</f>
        <v>32</v>
      </c>
      <c r="H911" s="101">
        <f>VLOOKUP(Table_for_new_list_price[[#This Row],[ItemCode]],[1]sheet1!$1:$1048576,8,FALSE)</f>
        <v>518.85</v>
      </c>
      <c r="I911" s="51">
        <f>VLOOKUP(Table_for_new_list_price[[#This Row],[Product Line]],'EDA SHEET'!$C$10:$D$57,2,FALSE)</f>
        <v>0.34699999999999998</v>
      </c>
      <c r="J911" s="53">
        <f t="shared" si="14"/>
        <v>180.04094999999998</v>
      </c>
      <c r="K911" s="1" t="str">
        <f>VLOOKUP(Table_for_new_list_price[[#This Row],[ItemCode]],[1]sheet1!$1:$1048576,11,FALSE)</f>
        <v>Italy</v>
      </c>
    </row>
    <row r="912" spans="1:11" hidden="1" x14ac:dyDescent="0.3">
      <c r="A912" t="s">
        <v>4174</v>
      </c>
      <c r="B912" t="str">
        <f>VLOOKUP(Table_for_new_list_price[[#This Row],[ItemCode]],[1]sheet1!$1:$1048576,4,FALSE)</f>
        <v>TH. BAL. VLV.CHK.PxP TP-125°F</v>
      </c>
      <c r="C912" t="str">
        <f>VLOOKUP(Table_for_new_list_price[[#This Row],[ItemCode]],[1]sheet1!$1:$1048576,5,FALSE)</f>
        <v>670779733661</v>
      </c>
      <c r="D912" t="str">
        <f>VLOOKUP(Table_for_new_list_price[[#This Row],[ItemCode]],[1]sheet1!$1:$1048576,6,FALSE)</f>
        <v>ABTB</v>
      </c>
      <c r="E912" s="54" t="str">
        <f>VLOOKUP(Table_for_new_list_price[[#This Row],[ItemCode]],[1]sheet1!$1:$1048576,7,FALSE)</f>
        <v>BRASS</v>
      </c>
      <c r="F912" s="54">
        <f>VLOOKUP(Table_for_new_list_price[[#This Row],[ItemCode]],[1]sheet1!$1:$1048576,13,FALSE)</f>
        <v>0</v>
      </c>
      <c r="G912" s="55" t="str">
        <f>VLOOKUP(Table_for_new_list_price[[#This Row],[ItemCode]],[1]sheet1!$1:$1048576,12,FALSE)</f>
        <v>32</v>
      </c>
      <c r="H912" s="101">
        <f>VLOOKUP(Table_for_new_list_price[[#This Row],[ItemCode]],[1]sheet1!$1:$1048576,8,FALSE)</f>
        <v>873.11</v>
      </c>
      <c r="I912" s="51">
        <f>VLOOKUP(Table_for_new_list_price[[#This Row],[Product Line]],'EDA SHEET'!$C$10:$D$57,2,FALSE)</f>
        <v>0.34699999999999998</v>
      </c>
      <c r="J912" s="53">
        <f t="shared" si="14"/>
        <v>302.96916999999996</v>
      </c>
      <c r="K912" s="1" t="str">
        <f>VLOOKUP(Table_for_new_list_price[[#This Row],[ItemCode]],[1]sheet1!$1:$1048576,11,FALSE)</f>
        <v>Italy</v>
      </c>
    </row>
    <row r="913" spans="1:11" hidden="1" x14ac:dyDescent="0.3">
      <c r="A913" t="s">
        <v>4175</v>
      </c>
      <c r="B913" t="str">
        <f>VLOOKUP(Table_for_new_list_price[[#This Row],[ItemCode]],[1]sheet1!$1:$1048576,4,FALSE)</f>
        <v>TH. BAL. VLV.CHK. PxP TP-125°F</v>
      </c>
      <c r="C913" t="str">
        <f>VLOOKUP(Table_for_new_list_price[[#This Row],[ItemCode]],[1]sheet1!$1:$1048576,5,FALSE)</f>
        <v>670779733562</v>
      </c>
      <c r="D913" t="str">
        <f>VLOOKUP(Table_for_new_list_price[[#This Row],[ItemCode]],[1]sheet1!$1:$1048576,6,FALSE)</f>
        <v>ABTB</v>
      </c>
      <c r="E913" s="54" t="str">
        <f>VLOOKUP(Table_for_new_list_price[[#This Row],[ItemCode]],[1]sheet1!$1:$1048576,7,FALSE)</f>
        <v>BRASS</v>
      </c>
      <c r="F913" s="54" t="str">
        <f>VLOOKUP(Table_for_new_list_price[[#This Row],[ItemCode]],[1]sheet1!$1:$1048576,13,FALSE)</f>
        <v>0.868</v>
      </c>
      <c r="G913" s="55" t="str">
        <f>VLOOKUP(Table_for_new_list_price[[#This Row],[ItemCode]],[1]sheet1!$1:$1048576,12,FALSE)</f>
        <v>36</v>
      </c>
      <c r="H913" s="101">
        <f>VLOOKUP(Table_for_new_list_price[[#This Row],[ItemCode]],[1]sheet1!$1:$1048576,8,FALSE)</f>
        <v>479.85</v>
      </c>
      <c r="I913" s="51">
        <f>VLOOKUP(Table_for_new_list_price[[#This Row],[Product Line]],'EDA SHEET'!$C$10:$D$57,2,FALSE)</f>
        <v>0.34699999999999998</v>
      </c>
      <c r="J913" s="53">
        <f t="shared" si="14"/>
        <v>166.50794999999999</v>
      </c>
      <c r="K913" s="1" t="str">
        <f>VLOOKUP(Table_for_new_list_price[[#This Row],[ItemCode]],[1]sheet1!$1:$1048576,11,FALSE)</f>
        <v>Italy</v>
      </c>
    </row>
    <row r="914" spans="1:11" hidden="1" x14ac:dyDescent="0.3">
      <c r="A914" t="s">
        <v>4176</v>
      </c>
      <c r="B914" t="str">
        <f>VLOOKUP(Table_for_new_list_price[[#This Row],[ItemCode]],[1]sheet1!$1:$1048576,4,FALSE)</f>
        <v>TH. BAL. VLV.CHK.PxP TP-125°F</v>
      </c>
      <c r="C914" t="str">
        <f>VLOOKUP(Table_for_new_list_price[[#This Row],[ItemCode]],[1]sheet1!$1:$1048576,5,FALSE)</f>
        <v>670779733616</v>
      </c>
      <c r="D914" t="str">
        <f>VLOOKUP(Table_for_new_list_price[[#This Row],[ItemCode]],[1]sheet1!$1:$1048576,6,FALSE)</f>
        <v>ABTB</v>
      </c>
      <c r="E914" s="54" t="str">
        <f>VLOOKUP(Table_for_new_list_price[[#This Row],[ItemCode]],[1]sheet1!$1:$1048576,7,FALSE)</f>
        <v>BRASS</v>
      </c>
      <c r="F914" s="54">
        <f>VLOOKUP(Table_for_new_list_price[[#This Row],[ItemCode]],[1]sheet1!$1:$1048576,13,FALSE)</f>
        <v>0</v>
      </c>
      <c r="G914" s="55" t="str">
        <f>VLOOKUP(Table_for_new_list_price[[#This Row],[ItemCode]],[1]sheet1!$1:$1048576,12,FALSE)</f>
        <v>32</v>
      </c>
      <c r="H914" s="101">
        <f>VLOOKUP(Table_for_new_list_price[[#This Row],[ItemCode]],[1]sheet1!$1:$1048576,8,FALSE)</f>
        <v>518.85</v>
      </c>
      <c r="I914" s="51">
        <f>VLOOKUP(Table_for_new_list_price[[#This Row],[Product Line]],'EDA SHEET'!$C$10:$D$57,2,FALSE)</f>
        <v>0.34699999999999998</v>
      </c>
      <c r="J914" s="53">
        <f t="shared" si="14"/>
        <v>180.04094999999998</v>
      </c>
      <c r="K914" s="1" t="str">
        <f>VLOOKUP(Table_for_new_list_price[[#This Row],[ItemCode]],[1]sheet1!$1:$1048576,11,FALSE)</f>
        <v>Italy</v>
      </c>
    </row>
    <row r="915" spans="1:11" hidden="1" x14ac:dyDescent="0.3">
      <c r="A915" t="s">
        <v>3558</v>
      </c>
      <c r="B915" t="str">
        <f>VLOOKUP(Table_for_new_list_price[[#This Row],[ItemCode]],[1]sheet1!$1:$1048576,4,FALSE)</f>
        <v>TH. BAL. VLV.CHK.PxP TP-130°F</v>
      </c>
      <c r="C915" t="str">
        <f>VLOOKUP(Table_for_new_list_price[[#This Row],[ItemCode]],[1]sheet1!$1:$1048576,5,FALSE)</f>
        <v>670779733043</v>
      </c>
      <c r="D915" t="str">
        <f>VLOOKUP(Table_for_new_list_price[[#This Row],[ItemCode]],[1]sheet1!$1:$1048576,6,FALSE)</f>
        <v>ABTB</v>
      </c>
      <c r="E915" s="54" t="str">
        <f>VLOOKUP(Table_for_new_list_price[[#This Row],[ItemCode]],[1]sheet1!$1:$1048576,7,FALSE)</f>
        <v>BRASS</v>
      </c>
      <c r="F915" s="54">
        <f>VLOOKUP(Table_for_new_list_price[[#This Row],[ItemCode]],[1]sheet1!$1:$1048576,13,FALSE)</f>
        <v>0</v>
      </c>
      <c r="G915" s="55" t="str">
        <f>VLOOKUP(Table_for_new_list_price[[#This Row],[ItemCode]],[1]sheet1!$1:$1048576,12,FALSE)</f>
        <v>32</v>
      </c>
      <c r="H915" s="101">
        <f>VLOOKUP(Table_for_new_list_price[[#This Row],[ItemCode]],[1]sheet1!$1:$1048576,8,FALSE)</f>
        <v>873.11</v>
      </c>
      <c r="I915" s="51">
        <f>VLOOKUP(Table_for_new_list_price[[#This Row],[Product Line]],'EDA SHEET'!$C$10:$D$57,2,FALSE)</f>
        <v>0.34699999999999998</v>
      </c>
      <c r="J915" s="53">
        <f t="shared" ref="J915:J956" si="15">H915*I915</f>
        <v>302.96916999999996</v>
      </c>
      <c r="K915" s="1" t="str">
        <f>VLOOKUP(Table_for_new_list_price[[#This Row],[ItemCode]],[1]sheet1!$1:$1048576,11,FALSE)</f>
        <v>Italy</v>
      </c>
    </row>
    <row r="916" spans="1:11" hidden="1" x14ac:dyDescent="0.3">
      <c r="A916" t="s">
        <v>3559</v>
      </c>
      <c r="B916" t="str">
        <f>VLOOKUP(Table_for_new_list_price[[#This Row],[ItemCode]],[1]sheet1!$1:$1048576,4,FALSE)</f>
        <v>TH. BAL. VLV.CHK. PxP TP-130°F</v>
      </c>
      <c r="C916" t="str">
        <f>VLOOKUP(Table_for_new_list_price[[#This Row],[ItemCode]],[1]sheet1!$1:$1048576,5,FALSE)</f>
        <v>670779732947</v>
      </c>
      <c r="D916" t="str">
        <f>VLOOKUP(Table_for_new_list_price[[#This Row],[ItemCode]],[1]sheet1!$1:$1048576,6,FALSE)</f>
        <v>ABTB</v>
      </c>
      <c r="E916" s="54" t="str">
        <f>VLOOKUP(Table_for_new_list_price[[#This Row],[ItemCode]],[1]sheet1!$1:$1048576,7,FALSE)</f>
        <v>BRASS</v>
      </c>
      <c r="F916" s="54" t="str">
        <f>VLOOKUP(Table_for_new_list_price[[#This Row],[ItemCode]],[1]sheet1!$1:$1048576,13,FALSE)</f>
        <v>0.868</v>
      </c>
      <c r="G916" s="55" t="str">
        <f>VLOOKUP(Table_for_new_list_price[[#This Row],[ItemCode]],[1]sheet1!$1:$1048576,12,FALSE)</f>
        <v>36</v>
      </c>
      <c r="H916" s="101">
        <f>VLOOKUP(Table_for_new_list_price[[#This Row],[ItemCode]],[1]sheet1!$1:$1048576,8,FALSE)</f>
        <v>479.85</v>
      </c>
      <c r="I916" s="51">
        <f>VLOOKUP(Table_for_new_list_price[[#This Row],[Product Line]],'EDA SHEET'!$C$10:$D$57,2,FALSE)</f>
        <v>0.34699999999999998</v>
      </c>
      <c r="J916" s="53">
        <f t="shared" si="15"/>
        <v>166.50794999999999</v>
      </c>
      <c r="K916" s="1" t="str">
        <f>VLOOKUP(Table_for_new_list_price[[#This Row],[ItemCode]],[1]sheet1!$1:$1048576,11,FALSE)</f>
        <v>Italy</v>
      </c>
    </row>
    <row r="917" spans="1:11" hidden="1" x14ac:dyDescent="0.3">
      <c r="A917" t="s">
        <v>3560</v>
      </c>
      <c r="B917" t="str">
        <f>VLOOKUP(Table_for_new_list_price[[#This Row],[ItemCode]],[1]sheet1!$1:$1048576,4,FALSE)</f>
        <v>TH. BAL. VLV.CHK.PxP TP-130°F</v>
      </c>
      <c r="C917" t="str">
        <f>VLOOKUP(Table_for_new_list_price[[#This Row],[ItemCode]],[1]sheet1!$1:$1048576,5,FALSE)</f>
        <v>670779732992</v>
      </c>
      <c r="D917" t="str">
        <f>VLOOKUP(Table_for_new_list_price[[#This Row],[ItemCode]],[1]sheet1!$1:$1048576,6,FALSE)</f>
        <v>ABTB</v>
      </c>
      <c r="E917" s="54" t="str">
        <f>VLOOKUP(Table_for_new_list_price[[#This Row],[ItemCode]],[1]sheet1!$1:$1048576,7,FALSE)</f>
        <v>BRASS</v>
      </c>
      <c r="F917" s="54">
        <f>VLOOKUP(Table_for_new_list_price[[#This Row],[ItemCode]],[1]sheet1!$1:$1048576,13,FALSE)</f>
        <v>0</v>
      </c>
      <c r="G917" s="55" t="str">
        <f>VLOOKUP(Table_for_new_list_price[[#This Row],[ItemCode]],[1]sheet1!$1:$1048576,12,FALSE)</f>
        <v>32</v>
      </c>
      <c r="H917" s="101">
        <f>VLOOKUP(Table_for_new_list_price[[#This Row],[ItemCode]],[1]sheet1!$1:$1048576,8,FALSE)</f>
        <v>518.85</v>
      </c>
      <c r="I917" s="51">
        <f>VLOOKUP(Table_for_new_list_price[[#This Row],[Product Line]],'EDA SHEET'!$C$10:$D$57,2,FALSE)</f>
        <v>0.34699999999999998</v>
      </c>
      <c r="J917" s="53">
        <f t="shared" si="15"/>
        <v>180.04094999999998</v>
      </c>
      <c r="K917" s="1" t="str">
        <f>VLOOKUP(Table_for_new_list_price[[#This Row],[ItemCode]],[1]sheet1!$1:$1048576,11,FALSE)</f>
        <v>Italy</v>
      </c>
    </row>
    <row r="918" spans="1:11" hidden="1" x14ac:dyDescent="0.3">
      <c r="A918" t="s">
        <v>4177</v>
      </c>
      <c r="B918" t="str">
        <f>VLOOKUP(Table_for_new_list_price[[#This Row],[ItemCode]],[1]sheet1!$1:$1048576,4,FALSE)</f>
        <v>TH. BAL. VLV.CHK.PxP TP-135°F</v>
      </c>
      <c r="C918" t="str">
        <f>VLOOKUP(Table_for_new_list_price[[#This Row],[ItemCode]],[1]sheet1!$1:$1048576,5,FALSE)</f>
        <v>670779733678</v>
      </c>
      <c r="D918" t="str">
        <f>VLOOKUP(Table_for_new_list_price[[#This Row],[ItemCode]],[1]sheet1!$1:$1048576,6,FALSE)</f>
        <v>ABTB</v>
      </c>
      <c r="E918" s="54" t="str">
        <f>VLOOKUP(Table_for_new_list_price[[#This Row],[ItemCode]],[1]sheet1!$1:$1048576,7,FALSE)</f>
        <v>BRASS</v>
      </c>
      <c r="F918" s="54">
        <f>VLOOKUP(Table_for_new_list_price[[#This Row],[ItemCode]],[1]sheet1!$1:$1048576,13,FALSE)</f>
        <v>0</v>
      </c>
      <c r="G918" s="55" t="str">
        <f>VLOOKUP(Table_for_new_list_price[[#This Row],[ItemCode]],[1]sheet1!$1:$1048576,12,FALSE)</f>
        <v>32</v>
      </c>
      <c r="H918" s="101">
        <f>VLOOKUP(Table_for_new_list_price[[#This Row],[ItemCode]],[1]sheet1!$1:$1048576,8,FALSE)</f>
        <v>873.11</v>
      </c>
      <c r="I918" s="51">
        <f>VLOOKUP(Table_for_new_list_price[[#This Row],[Product Line]],'EDA SHEET'!$C$10:$D$57,2,FALSE)</f>
        <v>0.34699999999999998</v>
      </c>
      <c r="J918" s="53">
        <f t="shared" si="15"/>
        <v>302.96916999999996</v>
      </c>
      <c r="K918" s="1" t="str">
        <f>VLOOKUP(Table_for_new_list_price[[#This Row],[ItemCode]],[1]sheet1!$1:$1048576,11,FALSE)</f>
        <v>Italy</v>
      </c>
    </row>
    <row r="919" spans="1:11" hidden="1" x14ac:dyDescent="0.3">
      <c r="A919" t="s">
        <v>4178</v>
      </c>
      <c r="B919" t="str">
        <f>VLOOKUP(Table_for_new_list_price[[#This Row],[ItemCode]],[1]sheet1!$1:$1048576,4,FALSE)</f>
        <v>TH. BAL. VLV.CHK. PxP TP-135°F</v>
      </c>
      <c r="C919" t="str">
        <f>VLOOKUP(Table_for_new_list_price[[#This Row],[ItemCode]],[1]sheet1!$1:$1048576,5,FALSE)</f>
        <v>670779733579</v>
      </c>
      <c r="D919" t="str">
        <f>VLOOKUP(Table_for_new_list_price[[#This Row],[ItemCode]],[1]sheet1!$1:$1048576,6,FALSE)</f>
        <v>ABTB</v>
      </c>
      <c r="E919" s="54" t="str">
        <f>VLOOKUP(Table_for_new_list_price[[#This Row],[ItemCode]],[1]sheet1!$1:$1048576,7,FALSE)</f>
        <v>BRASS</v>
      </c>
      <c r="F919" s="54" t="str">
        <f>VLOOKUP(Table_for_new_list_price[[#This Row],[ItemCode]],[1]sheet1!$1:$1048576,13,FALSE)</f>
        <v>0.868</v>
      </c>
      <c r="G919" s="55" t="str">
        <f>VLOOKUP(Table_for_new_list_price[[#This Row],[ItemCode]],[1]sheet1!$1:$1048576,12,FALSE)</f>
        <v>36</v>
      </c>
      <c r="H919" s="101">
        <f>VLOOKUP(Table_for_new_list_price[[#This Row],[ItemCode]],[1]sheet1!$1:$1048576,8,FALSE)</f>
        <v>479.85</v>
      </c>
      <c r="I919" s="51">
        <f>VLOOKUP(Table_for_new_list_price[[#This Row],[Product Line]],'EDA SHEET'!$C$10:$D$57,2,FALSE)</f>
        <v>0.34699999999999998</v>
      </c>
      <c r="J919" s="53">
        <f t="shared" si="15"/>
        <v>166.50794999999999</v>
      </c>
      <c r="K919" s="1" t="str">
        <f>VLOOKUP(Table_for_new_list_price[[#This Row],[ItemCode]],[1]sheet1!$1:$1048576,11,FALSE)</f>
        <v>Italy</v>
      </c>
    </row>
    <row r="920" spans="1:11" hidden="1" x14ac:dyDescent="0.3">
      <c r="A920" t="s">
        <v>4179</v>
      </c>
      <c r="B920" t="str">
        <f>VLOOKUP(Table_for_new_list_price[[#This Row],[ItemCode]],[1]sheet1!$1:$1048576,4,FALSE)</f>
        <v>TH. BAL. VLV.CHK.PxP TP-135°F</v>
      </c>
      <c r="C920" t="str">
        <f>VLOOKUP(Table_for_new_list_price[[#This Row],[ItemCode]],[1]sheet1!$1:$1048576,5,FALSE)</f>
        <v>670779733623</v>
      </c>
      <c r="D920" t="str">
        <f>VLOOKUP(Table_for_new_list_price[[#This Row],[ItemCode]],[1]sheet1!$1:$1048576,6,FALSE)</f>
        <v>ABTB</v>
      </c>
      <c r="E920" s="54" t="str">
        <f>VLOOKUP(Table_for_new_list_price[[#This Row],[ItemCode]],[1]sheet1!$1:$1048576,7,FALSE)</f>
        <v>BRASS</v>
      </c>
      <c r="F920" s="54">
        <f>VLOOKUP(Table_for_new_list_price[[#This Row],[ItemCode]],[1]sheet1!$1:$1048576,13,FALSE)</f>
        <v>0</v>
      </c>
      <c r="G920" s="55" t="str">
        <f>VLOOKUP(Table_for_new_list_price[[#This Row],[ItemCode]],[1]sheet1!$1:$1048576,12,FALSE)</f>
        <v>32</v>
      </c>
      <c r="H920" s="101">
        <f>VLOOKUP(Table_for_new_list_price[[#This Row],[ItemCode]],[1]sheet1!$1:$1048576,8,FALSE)</f>
        <v>518.85</v>
      </c>
      <c r="I920" s="51">
        <f>VLOOKUP(Table_for_new_list_price[[#This Row],[Product Line]],'EDA SHEET'!$C$10:$D$57,2,FALSE)</f>
        <v>0.34699999999999998</v>
      </c>
      <c r="J920" s="53">
        <f t="shared" si="15"/>
        <v>180.04094999999998</v>
      </c>
      <c r="K920" s="1" t="str">
        <f>VLOOKUP(Table_for_new_list_price[[#This Row],[ItemCode]],[1]sheet1!$1:$1048576,11,FALSE)</f>
        <v>Italy</v>
      </c>
    </row>
    <row r="921" spans="1:11" hidden="1" x14ac:dyDescent="0.3">
      <c r="A921" t="s">
        <v>3561</v>
      </c>
      <c r="B921" t="str">
        <f>VLOOKUP(Table_for_new_list_price[[#This Row],[ItemCode]],[1]sheet1!$1:$1048576,4,FALSE)</f>
        <v>TH. BAL. VLV.CHK.PxP TP-140°F</v>
      </c>
      <c r="C921" t="str">
        <f>VLOOKUP(Table_for_new_list_price[[#This Row],[ItemCode]],[1]sheet1!$1:$1048576,5,FALSE)</f>
        <v>670779733050</v>
      </c>
      <c r="D921" t="str">
        <f>VLOOKUP(Table_for_new_list_price[[#This Row],[ItemCode]],[1]sheet1!$1:$1048576,6,FALSE)</f>
        <v>ABTB</v>
      </c>
      <c r="E921" s="54" t="str">
        <f>VLOOKUP(Table_for_new_list_price[[#This Row],[ItemCode]],[1]sheet1!$1:$1048576,7,FALSE)</f>
        <v>BRASS</v>
      </c>
      <c r="F921" s="54">
        <f>VLOOKUP(Table_for_new_list_price[[#This Row],[ItemCode]],[1]sheet1!$1:$1048576,13,FALSE)</f>
        <v>0</v>
      </c>
      <c r="G921" s="55" t="str">
        <f>VLOOKUP(Table_for_new_list_price[[#This Row],[ItemCode]],[1]sheet1!$1:$1048576,12,FALSE)</f>
        <v>32</v>
      </c>
      <c r="H921" s="101">
        <f>VLOOKUP(Table_for_new_list_price[[#This Row],[ItemCode]],[1]sheet1!$1:$1048576,8,FALSE)</f>
        <v>873.11</v>
      </c>
      <c r="I921" s="51">
        <f>VLOOKUP(Table_for_new_list_price[[#This Row],[Product Line]],'EDA SHEET'!$C$10:$D$57,2,FALSE)</f>
        <v>0.34699999999999998</v>
      </c>
      <c r="J921" s="53">
        <f t="shared" si="15"/>
        <v>302.96916999999996</v>
      </c>
      <c r="K921" s="1" t="str">
        <f>VLOOKUP(Table_for_new_list_price[[#This Row],[ItemCode]],[1]sheet1!$1:$1048576,11,FALSE)</f>
        <v>Italy</v>
      </c>
    </row>
    <row r="922" spans="1:11" hidden="1" x14ac:dyDescent="0.3">
      <c r="A922" t="s">
        <v>3562</v>
      </c>
      <c r="B922" t="str">
        <f>VLOOKUP(Table_for_new_list_price[[#This Row],[ItemCode]],[1]sheet1!$1:$1048576,4,FALSE)</f>
        <v>TH. BAL. VLV.CHK. PxP TP-140°F</v>
      </c>
      <c r="C922" t="str">
        <f>VLOOKUP(Table_for_new_list_price[[#This Row],[ItemCode]],[1]sheet1!$1:$1048576,5,FALSE)</f>
        <v>670779732954</v>
      </c>
      <c r="D922" t="str">
        <f>VLOOKUP(Table_for_new_list_price[[#This Row],[ItemCode]],[1]sheet1!$1:$1048576,6,FALSE)</f>
        <v>ABTB</v>
      </c>
      <c r="E922" s="54" t="str">
        <f>VLOOKUP(Table_for_new_list_price[[#This Row],[ItemCode]],[1]sheet1!$1:$1048576,7,FALSE)</f>
        <v>BRASS</v>
      </c>
      <c r="F922" s="54" t="str">
        <f>VLOOKUP(Table_for_new_list_price[[#This Row],[ItemCode]],[1]sheet1!$1:$1048576,13,FALSE)</f>
        <v>0.868</v>
      </c>
      <c r="G922" s="55" t="str">
        <f>VLOOKUP(Table_for_new_list_price[[#This Row],[ItemCode]],[1]sheet1!$1:$1048576,12,FALSE)</f>
        <v>36</v>
      </c>
      <c r="H922" s="101">
        <f>VLOOKUP(Table_for_new_list_price[[#This Row],[ItemCode]],[1]sheet1!$1:$1048576,8,FALSE)</f>
        <v>479.85</v>
      </c>
      <c r="I922" s="51">
        <f>VLOOKUP(Table_for_new_list_price[[#This Row],[Product Line]],'EDA SHEET'!$C$10:$D$57,2,FALSE)</f>
        <v>0.34699999999999998</v>
      </c>
      <c r="J922" s="53">
        <f t="shared" si="15"/>
        <v>166.50794999999999</v>
      </c>
      <c r="K922" s="1" t="str">
        <f>VLOOKUP(Table_for_new_list_price[[#This Row],[ItemCode]],[1]sheet1!$1:$1048576,11,FALSE)</f>
        <v>Italy</v>
      </c>
    </row>
    <row r="923" spans="1:11" hidden="1" x14ac:dyDescent="0.3">
      <c r="A923" t="s">
        <v>3563</v>
      </c>
      <c r="B923" t="str">
        <f>VLOOKUP(Table_for_new_list_price[[#This Row],[ItemCode]],[1]sheet1!$1:$1048576,4,FALSE)</f>
        <v>TH. BAL. VLV.CHK.PxP TP-140°F</v>
      </c>
      <c r="C923" t="str">
        <f>VLOOKUP(Table_for_new_list_price[[#This Row],[ItemCode]],[1]sheet1!$1:$1048576,5,FALSE)</f>
        <v>670779733005</v>
      </c>
      <c r="D923" t="str">
        <f>VLOOKUP(Table_for_new_list_price[[#This Row],[ItemCode]],[1]sheet1!$1:$1048576,6,FALSE)</f>
        <v>ABTB</v>
      </c>
      <c r="E923" s="54" t="str">
        <f>VLOOKUP(Table_for_new_list_price[[#This Row],[ItemCode]],[1]sheet1!$1:$1048576,7,FALSE)</f>
        <v>BRASS</v>
      </c>
      <c r="F923" s="54">
        <f>VLOOKUP(Table_for_new_list_price[[#This Row],[ItemCode]],[1]sheet1!$1:$1048576,13,FALSE)</f>
        <v>0</v>
      </c>
      <c r="G923" s="55" t="str">
        <f>VLOOKUP(Table_for_new_list_price[[#This Row],[ItemCode]],[1]sheet1!$1:$1048576,12,FALSE)</f>
        <v>32</v>
      </c>
      <c r="H923" s="101">
        <f>VLOOKUP(Table_for_new_list_price[[#This Row],[ItemCode]],[1]sheet1!$1:$1048576,8,FALSE)</f>
        <v>518.85</v>
      </c>
      <c r="I923" s="51">
        <f>VLOOKUP(Table_for_new_list_price[[#This Row],[Product Line]],'EDA SHEET'!$C$10:$D$57,2,FALSE)</f>
        <v>0.34699999999999998</v>
      </c>
      <c r="J923" s="53">
        <f t="shared" si="15"/>
        <v>180.04094999999998</v>
      </c>
      <c r="K923" s="1" t="str">
        <f>VLOOKUP(Table_for_new_list_price[[#This Row],[ItemCode]],[1]sheet1!$1:$1048576,11,FALSE)</f>
        <v>Italy</v>
      </c>
    </row>
    <row r="924" spans="1:11" hidden="1" x14ac:dyDescent="0.3">
      <c r="A924" t="s">
        <v>3564</v>
      </c>
      <c r="B924" t="str">
        <f>VLOOKUP(Table_for_new_list_price[[#This Row],[ItemCode]],[1]sheet1!$1:$1048576,4,FALSE)</f>
        <v>TH. BAL. VLV.CHK.PxP TP-150°F</v>
      </c>
      <c r="C924" t="str">
        <f>VLOOKUP(Table_for_new_list_price[[#This Row],[ItemCode]],[1]sheet1!$1:$1048576,5,FALSE)</f>
        <v>670779733067</v>
      </c>
      <c r="D924" t="str">
        <f>VLOOKUP(Table_for_new_list_price[[#This Row],[ItemCode]],[1]sheet1!$1:$1048576,6,FALSE)</f>
        <v>ABTB</v>
      </c>
      <c r="E924" s="54" t="str">
        <f>VLOOKUP(Table_for_new_list_price[[#This Row],[ItemCode]],[1]sheet1!$1:$1048576,7,FALSE)</f>
        <v>BRASS</v>
      </c>
      <c r="F924" s="54">
        <f>VLOOKUP(Table_for_new_list_price[[#This Row],[ItemCode]],[1]sheet1!$1:$1048576,13,FALSE)</f>
        <v>0</v>
      </c>
      <c r="G924" s="55" t="str">
        <f>VLOOKUP(Table_for_new_list_price[[#This Row],[ItemCode]],[1]sheet1!$1:$1048576,12,FALSE)</f>
        <v>32</v>
      </c>
      <c r="H924" s="101">
        <f>VLOOKUP(Table_for_new_list_price[[#This Row],[ItemCode]],[1]sheet1!$1:$1048576,8,FALSE)</f>
        <v>873.11</v>
      </c>
      <c r="I924" s="51">
        <f>VLOOKUP(Table_for_new_list_price[[#This Row],[Product Line]],'EDA SHEET'!$C$10:$D$57,2,FALSE)</f>
        <v>0.34699999999999998</v>
      </c>
      <c r="J924" s="53">
        <f t="shared" si="15"/>
        <v>302.96916999999996</v>
      </c>
      <c r="K924" s="1" t="str">
        <f>VLOOKUP(Table_for_new_list_price[[#This Row],[ItemCode]],[1]sheet1!$1:$1048576,11,FALSE)</f>
        <v>Italy</v>
      </c>
    </row>
    <row r="925" spans="1:11" hidden="1" x14ac:dyDescent="0.3">
      <c r="A925" t="s">
        <v>3565</v>
      </c>
      <c r="B925" t="str">
        <f>VLOOKUP(Table_for_new_list_price[[#This Row],[ItemCode]],[1]sheet1!$1:$1048576,4,FALSE)</f>
        <v>TH. BAL. VLV.CHK. PxP TP-150°F</v>
      </c>
      <c r="C925" t="str">
        <f>VLOOKUP(Table_for_new_list_price[[#This Row],[ItemCode]],[1]sheet1!$1:$1048576,5,FALSE)</f>
        <v>670779732961</v>
      </c>
      <c r="D925" t="str">
        <f>VLOOKUP(Table_for_new_list_price[[#This Row],[ItemCode]],[1]sheet1!$1:$1048576,6,FALSE)</f>
        <v>ABTB</v>
      </c>
      <c r="E925" s="54" t="str">
        <f>VLOOKUP(Table_for_new_list_price[[#This Row],[ItemCode]],[1]sheet1!$1:$1048576,7,FALSE)</f>
        <v>BRASS</v>
      </c>
      <c r="F925" s="54" t="str">
        <f>VLOOKUP(Table_for_new_list_price[[#This Row],[ItemCode]],[1]sheet1!$1:$1048576,13,FALSE)</f>
        <v>0.868</v>
      </c>
      <c r="G925" s="55" t="str">
        <f>VLOOKUP(Table_for_new_list_price[[#This Row],[ItemCode]],[1]sheet1!$1:$1048576,12,FALSE)</f>
        <v>36</v>
      </c>
      <c r="H925" s="101">
        <f>VLOOKUP(Table_for_new_list_price[[#This Row],[ItemCode]],[1]sheet1!$1:$1048576,8,FALSE)</f>
        <v>479.85</v>
      </c>
      <c r="I925" s="51">
        <f>VLOOKUP(Table_for_new_list_price[[#This Row],[Product Line]],'EDA SHEET'!$C$10:$D$57,2,FALSE)</f>
        <v>0.34699999999999998</v>
      </c>
      <c r="J925" s="53">
        <f t="shared" si="15"/>
        <v>166.50794999999999</v>
      </c>
      <c r="K925" s="1" t="str">
        <f>VLOOKUP(Table_for_new_list_price[[#This Row],[ItemCode]],[1]sheet1!$1:$1048576,11,FALSE)</f>
        <v>Italy</v>
      </c>
    </row>
    <row r="926" spans="1:11" hidden="1" x14ac:dyDescent="0.3">
      <c r="A926" t="s">
        <v>3566</v>
      </c>
      <c r="B926" t="str">
        <f>VLOOKUP(Table_for_new_list_price[[#This Row],[ItemCode]],[1]sheet1!$1:$1048576,4,FALSE)</f>
        <v>TH. BAL. VLV.CHK.PxP TP-150°F</v>
      </c>
      <c r="C926" t="str">
        <f>VLOOKUP(Table_for_new_list_price[[#This Row],[ItemCode]],[1]sheet1!$1:$1048576,5,FALSE)</f>
        <v>670779733012</v>
      </c>
      <c r="D926" t="str">
        <f>VLOOKUP(Table_for_new_list_price[[#This Row],[ItemCode]],[1]sheet1!$1:$1048576,6,FALSE)</f>
        <v>ABTB</v>
      </c>
      <c r="E926" s="54" t="str">
        <f>VLOOKUP(Table_for_new_list_price[[#This Row],[ItemCode]],[1]sheet1!$1:$1048576,7,FALSE)</f>
        <v>BRASS</v>
      </c>
      <c r="F926" s="54">
        <f>VLOOKUP(Table_for_new_list_price[[#This Row],[ItemCode]],[1]sheet1!$1:$1048576,13,FALSE)</f>
        <v>0</v>
      </c>
      <c r="G926" s="55" t="str">
        <f>VLOOKUP(Table_for_new_list_price[[#This Row],[ItemCode]],[1]sheet1!$1:$1048576,12,FALSE)</f>
        <v>32</v>
      </c>
      <c r="H926" s="101">
        <f>VLOOKUP(Table_for_new_list_price[[#This Row],[ItemCode]],[1]sheet1!$1:$1048576,8,FALSE)</f>
        <v>518.85</v>
      </c>
      <c r="I926" s="51">
        <f>VLOOKUP(Table_for_new_list_price[[#This Row],[Product Line]],'EDA SHEET'!$C$10:$D$57,2,FALSE)</f>
        <v>0.34699999999999998</v>
      </c>
      <c r="J926" s="53">
        <f t="shared" si="15"/>
        <v>180.04094999999998</v>
      </c>
      <c r="K926" s="1" t="str">
        <f>VLOOKUP(Table_for_new_list_price[[#This Row],[ItemCode]],[1]sheet1!$1:$1048576,11,FALSE)</f>
        <v>Italy</v>
      </c>
    </row>
    <row r="927" spans="1:11" hidden="1" x14ac:dyDescent="0.3">
      <c r="A927" t="s">
        <v>4180</v>
      </c>
      <c r="B927" t="str">
        <f>VLOOKUP(Table_for_new_list_price[[#This Row],[ItemCode]],[1]sheet1!$1:$1048576,4,FALSE)</f>
        <v>TH. BAL. VLV.CHK. SxS TP-100°F</v>
      </c>
      <c r="C927" t="str">
        <f>VLOOKUP(Table_for_new_list_price[[#This Row],[ItemCode]],[1]sheet1!$1:$1048576,5,FALSE)</f>
        <v>670779733937</v>
      </c>
      <c r="D927" t="str">
        <f>VLOOKUP(Table_for_new_list_price[[#This Row],[ItemCode]],[1]sheet1!$1:$1048576,6,FALSE)</f>
        <v>ABTB</v>
      </c>
      <c r="E927" s="54" t="str">
        <f>VLOOKUP(Table_for_new_list_price[[#This Row],[ItemCode]],[1]sheet1!$1:$1048576,7,FALSE)</f>
        <v>BRASS</v>
      </c>
      <c r="F927" s="54">
        <f>VLOOKUP(Table_for_new_list_price[[#This Row],[ItemCode]],[1]sheet1!$1:$1048576,13,FALSE)</f>
        <v>0</v>
      </c>
      <c r="G927" s="55" t="str">
        <f>VLOOKUP(Table_for_new_list_price[[#This Row],[ItemCode]],[1]sheet1!$1:$1048576,12,FALSE)</f>
        <v>28</v>
      </c>
      <c r="H927" s="101">
        <f>VLOOKUP(Table_for_new_list_price[[#This Row],[ItemCode]],[1]sheet1!$1:$1048576,8,FALSE)</f>
        <v>849.52</v>
      </c>
      <c r="I927" s="51">
        <f>VLOOKUP(Table_for_new_list_price[[#This Row],[Product Line]],'EDA SHEET'!$C$10:$D$57,2,FALSE)</f>
        <v>0.34699999999999998</v>
      </c>
      <c r="J927" s="53">
        <f t="shared" si="15"/>
        <v>294.78343999999998</v>
      </c>
      <c r="K927" s="1" t="str">
        <f>VLOOKUP(Table_for_new_list_price[[#This Row],[ItemCode]],[1]sheet1!$1:$1048576,11,FALSE)</f>
        <v>Italy</v>
      </c>
    </row>
    <row r="928" spans="1:11" hidden="1" x14ac:dyDescent="0.3">
      <c r="A928" t="s">
        <v>4181</v>
      </c>
      <c r="B928" t="str">
        <f>VLOOKUP(Table_for_new_list_price[[#This Row],[ItemCode]],[1]sheet1!$1:$1048576,4,FALSE)</f>
        <v>TH. BAL. VLV.CHK.SxS TP-100°F</v>
      </c>
      <c r="C928" t="str">
        <f>VLOOKUP(Table_for_new_list_price[[#This Row],[ItemCode]],[1]sheet1!$1:$1048576,5,FALSE)</f>
        <v>670779733838</v>
      </c>
      <c r="D928" t="str">
        <f>VLOOKUP(Table_for_new_list_price[[#This Row],[ItemCode]],[1]sheet1!$1:$1048576,6,FALSE)</f>
        <v>ABTB</v>
      </c>
      <c r="E928" s="54" t="str">
        <f>VLOOKUP(Table_for_new_list_price[[#This Row],[ItemCode]],[1]sheet1!$1:$1048576,7,FALSE)</f>
        <v>BRASS</v>
      </c>
      <c r="F928" s="54" t="str">
        <f>VLOOKUP(Table_for_new_list_price[[#This Row],[ItemCode]],[1]sheet1!$1:$1048576,13,FALSE)</f>
        <v>0.803</v>
      </c>
      <c r="G928" s="55" t="str">
        <f>VLOOKUP(Table_for_new_list_price[[#This Row],[ItemCode]],[1]sheet1!$1:$1048576,12,FALSE)</f>
        <v>36</v>
      </c>
      <c r="H928" s="101">
        <f>VLOOKUP(Table_for_new_list_price[[#This Row],[ItemCode]],[1]sheet1!$1:$1048576,8,FALSE)</f>
        <v>467.12</v>
      </c>
      <c r="I928" s="51">
        <f>VLOOKUP(Table_for_new_list_price[[#This Row],[Product Line]],'EDA SHEET'!$C$10:$D$57,2,FALSE)</f>
        <v>0.34699999999999998</v>
      </c>
      <c r="J928" s="53">
        <f t="shared" si="15"/>
        <v>162.09063999999998</v>
      </c>
      <c r="K928" s="1" t="str">
        <f>VLOOKUP(Table_for_new_list_price[[#This Row],[ItemCode]],[1]sheet1!$1:$1048576,11,FALSE)</f>
        <v>Italy</v>
      </c>
    </row>
    <row r="929" spans="1:11" hidden="1" x14ac:dyDescent="0.3">
      <c r="A929" t="s">
        <v>4182</v>
      </c>
      <c r="B929" t="str">
        <f>VLOOKUP(Table_for_new_list_price[[#This Row],[ItemCode]],[1]sheet1!$1:$1048576,4,FALSE)</f>
        <v>TH. BAL. VLV.CHK. SxS TP-100°F</v>
      </c>
      <c r="C929" t="str">
        <f>VLOOKUP(Table_for_new_list_price[[#This Row],[ItemCode]],[1]sheet1!$1:$1048576,5,FALSE)</f>
        <v>670779733883</v>
      </c>
      <c r="D929" t="str">
        <f>VLOOKUP(Table_for_new_list_price[[#This Row],[ItemCode]],[1]sheet1!$1:$1048576,6,FALSE)</f>
        <v>ABTB</v>
      </c>
      <c r="E929" s="54" t="str">
        <f>VLOOKUP(Table_for_new_list_price[[#This Row],[ItemCode]],[1]sheet1!$1:$1048576,7,FALSE)</f>
        <v>BRASS</v>
      </c>
      <c r="F929" s="54">
        <f>VLOOKUP(Table_for_new_list_price[[#This Row],[ItemCode]],[1]sheet1!$1:$1048576,13,FALSE)</f>
        <v>0</v>
      </c>
      <c r="G929" s="55" t="str">
        <f>VLOOKUP(Table_for_new_list_price[[#This Row],[ItemCode]],[1]sheet1!$1:$1048576,12,FALSE)</f>
        <v>32</v>
      </c>
      <c r="H929" s="101">
        <f>VLOOKUP(Table_for_new_list_price[[#This Row],[ItemCode]],[1]sheet1!$1:$1048576,8,FALSE)</f>
        <v>505.16</v>
      </c>
      <c r="I929" s="51">
        <f>VLOOKUP(Table_for_new_list_price[[#This Row],[Product Line]],'EDA SHEET'!$C$10:$D$57,2,FALSE)</f>
        <v>0.34699999999999998</v>
      </c>
      <c r="J929" s="53">
        <f t="shared" si="15"/>
        <v>175.29051999999999</v>
      </c>
      <c r="K929" s="1" t="str">
        <f>VLOOKUP(Table_for_new_list_price[[#This Row],[ItemCode]],[1]sheet1!$1:$1048576,11,FALSE)</f>
        <v>Italy</v>
      </c>
    </row>
    <row r="930" spans="1:11" hidden="1" x14ac:dyDescent="0.3">
      <c r="A930" t="s">
        <v>4183</v>
      </c>
      <c r="B930" t="str">
        <f>VLOOKUP(Table_for_new_list_price[[#This Row],[ItemCode]],[1]sheet1!$1:$1048576,4,FALSE)</f>
        <v>TH. BAL. VLV.CHK. SxS TP-105°F</v>
      </c>
      <c r="C930" t="str">
        <f>VLOOKUP(Table_for_new_list_price[[#This Row],[ItemCode]],[1]sheet1!$1:$1048576,5,FALSE)</f>
        <v>670779733944</v>
      </c>
      <c r="D930" t="str">
        <f>VLOOKUP(Table_for_new_list_price[[#This Row],[ItemCode]],[1]sheet1!$1:$1048576,6,FALSE)</f>
        <v>ABTB</v>
      </c>
      <c r="E930" s="54" t="str">
        <f>VLOOKUP(Table_for_new_list_price[[#This Row],[ItemCode]],[1]sheet1!$1:$1048576,7,FALSE)</f>
        <v>BRASS</v>
      </c>
      <c r="F930" s="54">
        <f>VLOOKUP(Table_for_new_list_price[[#This Row],[ItemCode]],[1]sheet1!$1:$1048576,13,FALSE)</f>
        <v>0</v>
      </c>
      <c r="G930" s="55" t="str">
        <f>VLOOKUP(Table_for_new_list_price[[#This Row],[ItemCode]],[1]sheet1!$1:$1048576,12,FALSE)</f>
        <v>28</v>
      </c>
      <c r="H930" s="101">
        <f>VLOOKUP(Table_for_new_list_price[[#This Row],[ItemCode]],[1]sheet1!$1:$1048576,8,FALSE)</f>
        <v>849.52</v>
      </c>
      <c r="I930" s="51">
        <f>VLOOKUP(Table_for_new_list_price[[#This Row],[Product Line]],'EDA SHEET'!$C$10:$D$57,2,FALSE)</f>
        <v>0.34699999999999998</v>
      </c>
      <c r="J930" s="53">
        <f t="shared" si="15"/>
        <v>294.78343999999998</v>
      </c>
      <c r="K930" s="1" t="str">
        <f>VLOOKUP(Table_for_new_list_price[[#This Row],[ItemCode]],[1]sheet1!$1:$1048576,11,FALSE)</f>
        <v>Italy</v>
      </c>
    </row>
    <row r="931" spans="1:11" hidden="1" x14ac:dyDescent="0.3">
      <c r="A931" t="s">
        <v>4184</v>
      </c>
      <c r="B931" t="str">
        <f>VLOOKUP(Table_for_new_list_price[[#This Row],[ItemCode]],[1]sheet1!$1:$1048576,4,FALSE)</f>
        <v>TH. BAL. VLV.CHK.SxS TP-105°F</v>
      </c>
      <c r="C931" t="str">
        <f>VLOOKUP(Table_for_new_list_price[[#This Row],[ItemCode]],[1]sheet1!$1:$1048576,5,FALSE)</f>
        <v>670779733845</v>
      </c>
      <c r="D931" t="str">
        <f>VLOOKUP(Table_for_new_list_price[[#This Row],[ItemCode]],[1]sheet1!$1:$1048576,6,FALSE)</f>
        <v>ABTB</v>
      </c>
      <c r="E931" s="54" t="str">
        <f>VLOOKUP(Table_for_new_list_price[[#This Row],[ItemCode]],[1]sheet1!$1:$1048576,7,FALSE)</f>
        <v>BRASS</v>
      </c>
      <c r="F931" s="54" t="str">
        <f>VLOOKUP(Table_for_new_list_price[[#This Row],[ItemCode]],[1]sheet1!$1:$1048576,13,FALSE)</f>
        <v>0.803</v>
      </c>
      <c r="G931" s="55" t="str">
        <f>VLOOKUP(Table_for_new_list_price[[#This Row],[ItemCode]],[1]sheet1!$1:$1048576,12,FALSE)</f>
        <v>36</v>
      </c>
      <c r="H931" s="101">
        <f>VLOOKUP(Table_for_new_list_price[[#This Row],[ItemCode]],[1]sheet1!$1:$1048576,8,FALSE)</f>
        <v>467.12</v>
      </c>
      <c r="I931" s="51">
        <f>VLOOKUP(Table_for_new_list_price[[#This Row],[Product Line]],'EDA SHEET'!$C$10:$D$57,2,FALSE)</f>
        <v>0.34699999999999998</v>
      </c>
      <c r="J931" s="53">
        <f t="shared" si="15"/>
        <v>162.09063999999998</v>
      </c>
      <c r="K931" s="1" t="str">
        <f>VLOOKUP(Table_for_new_list_price[[#This Row],[ItemCode]],[1]sheet1!$1:$1048576,11,FALSE)</f>
        <v>Italy</v>
      </c>
    </row>
    <row r="932" spans="1:11" hidden="1" x14ac:dyDescent="0.3">
      <c r="A932" t="s">
        <v>4185</v>
      </c>
      <c r="B932" t="str">
        <f>VLOOKUP(Table_for_new_list_price[[#This Row],[ItemCode]],[1]sheet1!$1:$1048576,4,FALSE)</f>
        <v>TH. BAL. VLV.CHK. SxS TP-105°F</v>
      </c>
      <c r="C932" t="str">
        <f>VLOOKUP(Table_for_new_list_price[[#This Row],[ItemCode]],[1]sheet1!$1:$1048576,5,FALSE)</f>
        <v>670779733890</v>
      </c>
      <c r="D932" t="str">
        <f>VLOOKUP(Table_for_new_list_price[[#This Row],[ItemCode]],[1]sheet1!$1:$1048576,6,FALSE)</f>
        <v>ABTB</v>
      </c>
      <c r="E932" s="54" t="str">
        <f>VLOOKUP(Table_for_new_list_price[[#This Row],[ItemCode]],[1]sheet1!$1:$1048576,7,FALSE)</f>
        <v>BRASS</v>
      </c>
      <c r="F932" s="54">
        <f>VLOOKUP(Table_for_new_list_price[[#This Row],[ItemCode]],[1]sheet1!$1:$1048576,13,FALSE)</f>
        <v>0</v>
      </c>
      <c r="G932" s="55" t="str">
        <f>VLOOKUP(Table_for_new_list_price[[#This Row],[ItemCode]],[1]sheet1!$1:$1048576,12,FALSE)</f>
        <v>32</v>
      </c>
      <c r="H932" s="101">
        <f>VLOOKUP(Table_for_new_list_price[[#This Row],[ItemCode]],[1]sheet1!$1:$1048576,8,FALSE)</f>
        <v>505.16</v>
      </c>
      <c r="I932" s="51">
        <f>VLOOKUP(Table_for_new_list_price[[#This Row],[Product Line]],'EDA SHEET'!$C$10:$D$57,2,FALSE)</f>
        <v>0.34699999999999998</v>
      </c>
      <c r="J932" s="53">
        <f t="shared" si="15"/>
        <v>175.29051999999999</v>
      </c>
      <c r="K932" s="1" t="str">
        <f>VLOOKUP(Table_for_new_list_price[[#This Row],[ItemCode]],[1]sheet1!$1:$1048576,11,FALSE)</f>
        <v>Italy</v>
      </c>
    </row>
    <row r="933" spans="1:11" hidden="1" x14ac:dyDescent="0.3">
      <c r="A933" t="s">
        <v>4186</v>
      </c>
      <c r="B933" t="str">
        <f>VLOOKUP(Table_for_new_list_price[[#This Row],[ItemCode]],[1]sheet1!$1:$1048576,4,FALSE)</f>
        <v>TH. BAL. VLV.CHK. SxS TP-110°F</v>
      </c>
      <c r="C933" t="str">
        <f>VLOOKUP(Table_for_new_list_price[[#This Row],[ItemCode]],[1]sheet1!$1:$1048576,5,FALSE)</f>
        <v>670779733951</v>
      </c>
      <c r="D933" t="str">
        <f>VLOOKUP(Table_for_new_list_price[[#This Row],[ItemCode]],[1]sheet1!$1:$1048576,6,FALSE)</f>
        <v>ABTB</v>
      </c>
      <c r="E933" s="54" t="str">
        <f>VLOOKUP(Table_for_new_list_price[[#This Row],[ItemCode]],[1]sheet1!$1:$1048576,7,FALSE)</f>
        <v>BRASS</v>
      </c>
      <c r="F933" s="54">
        <f>VLOOKUP(Table_for_new_list_price[[#This Row],[ItemCode]],[1]sheet1!$1:$1048576,13,FALSE)</f>
        <v>0</v>
      </c>
      <c r="G933" s="55" t="str">
        <f>VLOOKUP(Table_for_new_list_price[[#This Row],[ItemCode]],[1]sheet1!$1:$1048576,12,FALSE)</f>
        <v>28</v>
      </c>
      <c r="H933" s="101">
        <f>VLOOKUP(Table_for_new_list_price[[#This Row],[ItemCode]],[1]sheet1!$1:$1048576,8,FALSE)</f>
        <v>849.52</v>
      </c>
      <c r="I933" s="51">
        <f>VLOOKUP(Table_for_new_list_price[[#This Row],[Product Line]],'EDA SHEET'!$C$10:$D$57,2,FALSE)</f>
        <v>0.34699999999999998</v>
      </c>
      <c r="J933" s="53">
        <f t="shared" si="15"/>
        <v>294.78343999999998</v>
      </c>
      <c r="K933" s="1" t="str">
        <f>VLOOKUP(Table_for_new_list_price[[#This Row],[ItemCode]],[1]sheet1!$1:$1048576,11,FALSE)</f>
        <v>Italy</v>
      </c>
    </row>
    <row r="934" spans="1:11" hidden="1" x14ac:dyDescent="0.3">
      <c r="A934" t="s">
        <v>4187</v>
      </c>
      <c r="B934" t="str">
        <f>VLOOKUP(Table_for_new_list_price[[#This Row],[ItemCode]],[1]sheet1!$1:$1048576,4,FALSE)</f>
        <v>TH. BAL. VLV.CHK.SxS TP-110°F</v>
      </c>
      <c r="C934" t="str">
        <f>VLOOKUP(Table_for_new_list_price[[#This Row],[ItemCode]],[1]sheet1!$1:$1048576,5,FALSE)</f>
        <v>670779733852</v>
      </c>
      <c r="D934" t="str">
        <f>VLOOKUP(Table_for_new_list_price[[#This Row],[ItemCode]],[1]sheet1!$1:$1048576,6,FALSE)</f>
        <v>ABTB</v>
      </c>
      <c r="E934" s="54" t="str">
        <f>VLOOKUP(Table_for_new_list_price[[#This Row],[ItemCode]],[1]sheet1!$1:$1048576,7,FALSE)</f>
        <v>BRASS</v>
      </c>
      <c r="F934" s="54" t="str">
        <f>VLOOKUP(Table_for_new_list_price[[#This Row],[ItemCode]],[1]sheet1!$1:$1048576,13,FALSE)</f>
        <v>0.803</v>
      </c>
      <c r="G934" s="55" t="str">
        <f>VLOOKUP(Table_for_new_list_price[[#This Row],[ItemCode]],[1]sheet1!$1:$1048576,12,FALSE)</f>
        <v>36</v>
      </c>
      <c r="H934" s="101">
        <f>VLOOKUP(Table_for_new_list_price[[#This Row],[ItemCode]],[1]sheet1!$1:$1048576,8,FALSE)</f>
        <v>467.12</v>
      </c>
      <c r="I934" s="51">
        <f>VLOOKUP(Table_for_new_list_price[[#This Row],[Product Line]],'EDA SHEET'!$C$10:$D$57,2,FALSE)</f>
        <v>0.34699999999999998</v>
      </c>
      <c r="J934" s="53">
        <f t="shared" si="15"/>
        <v>162.09063999999998</v>
      </c>
      <c r="K934" s="1" t="str">
        <f>VLOOKUP(Table_for_new_list_price[[#This Row],[ItemCode]],[1]sheet1!$1:$1048576,11,FALSE)</f>
        <v>Italy</v>
      </c>
    </row>
    <row r="935" spans="1:11" hidden="1" x14ac:dyDescent="0.3">
      <c r="A935" t="s">
        <v>4188</v>
      </c>
      <c r="B935" t="str">
        <f>VLOOKUP(Table_for_new_list_price[[#This Row],[ItemCode]],[1]sheet1!$1:$1048576,4,FALSE)</f>
        <v>TH. BAL. VLV.CHK. SxS TP-110°F</v>
      </c>
      <c r="C935" t="str">
        <f>VLOOKUP(Table_for_new_list_price[[#This Row],[ItemCode]],[1]sheet1!$1:$1048576,5,FALSE)</f>
        <v>670779733906</v>
      </c>
      <c r="D935" t="str">
        <f>VLOOKUP(Table_for_new_list_price[[#This Row],[ItemCode]],[1]sheet1!$1:$1048576,6,FALSE)</f>
        <v>ABTB</v>
      </c>
      <c r="E935" s="54" t="str">
        <f>VLOOKUP(Table_for_new_list_price[[#This Row],[ItemCode]],[1]sheet1!$1:$1048576,7,FALSE)</f>
        <v>BRASS</v>
      </c>
      <c r="F935" s="54">
        <f>VLOOKUP(Table_for_new_list_price[[#This Row],[ItemCode]],[1]sheet1!$1:$1048576,13,FALSE)</f>
        <v>0</v>
      </c>
      <c r="G935" s="55" t="str">
        <f>VLOOKUP(Table_for_new_list_price[[#This Row],[ItemCode]],[1]sheet1!$1:$1048576,12,FALSE)</f>
        <v>32</v>
      </c>
      <c r="H935" s="101">
        <f>VLOOKUP(Table_for_new_list_price[[#This Row],[ItemCode]],[1]sheet1!$1:$1048576,8,FALSE)</f>
        <v>505.16</v>
      </c>
      <c r="I935" s="51">
        <f>VLOOKUP(Table_for_new_list_price[[#This Row],[Product Line]],'EDA SHEET'!$C$10:$D$57,2,FALSE)</f>
        <v>0.34699999999999998</v>
      </c>
      <c r="J935" s="53">
        <f t="shared" si="15"/>
        <v>175.29051999999999</v>
      </c>
      <c r="K935" s="1" t="str">
        <f>VLOOKUP(Table_for_new_list_price[[#This Row],[ItemCode]],[1]sheet1!$1:$1048576,11,FALSE)</f>
        <v>Italy</v>
      </c>
    </row>
    <row r="936" spans="1:11" hidden="1" x14ac:dyDescent="0.3">
      <c r="A936" t="s">
        <v>3567</v>
      </c>
      <c r="B936" t="str">
        <f>VLOOKUP(Table_for_new_list_price[[#This Row],[ItemCode]],[1]sheet1!$1:$1048576,4,FALSE)</f>
        <v>TH. BAL. VLV.CHK. SxS TP-115°F</v>
      </c>
      <c r="C936" t="str">
        <f>VLOOKUP(Table_for_new_list_price[[#This Row],[ItemCode]],[1]sheet1!$1:$1048576,5,FALSE)</f>
        <v>670779732879</v>
      </c>
      <c r="D936" t="str">
        <f>VLOOKUP(Table_for_new_list_price[[#This Row],[ItemCode]],[1]sheet1!$1:$1048576,6,FALSE)</f>
        <v>ABTB</v>
      </c>
      <c r="E936" s="54" t="str">
        <f>VLOOKUP(Table_for_new_list_price[[#This Row],[ItemCode]],[1]sheet1!$1:$1048576,7,FALSE)</f>
        <v>BRASS</v>
      </c>
      <c r="F936" s="54">
        <f>VLOOKUP(Table_for_new_list_price[[#This Row],[ItemCode]],[1]sheet1!$1:$1048576,13,FALSE)</f>
        <v>0</v>
      </c>
      <c r="G936" s="55" t="str">
        <f>VLOOKUP(Table_for_new_list_price[[#This Row],[ItemCode]],[1]sheet1!$1:$1048576,12,FALSE)</f>
        <v>28</v>
      </c>
      <c r="H936" s="101">
        <f>VLOOKUP(Table_for_new_list_price[[#This Row],[ItemCode]],[1]sheet1!$1:$1048576,8,FALSE)</f>
        <v>849.52</v>
      </c>
      <c r="I936" s="51">
        <f>VLOOKUP(Table_for_new_list_price[[#This Row],[Product Line]],'EDA SHEET'!$C$10:$D$57,2,FALSE)</f>
        <v>0.34699999999999998</v>
      </c>
      <c r="J936" s="53">
        <f t="shared" si="15"/>
        <v>294.78343999999998</v>
      </c>
      <c r="K936" s="1" t="str">
        <f>VLOOKUP(Table_for_new_list_price[[#This Row],[ItemCode]],[1]sheet1!$1:$1048576,11,FALSE)</f>
        <v>Italy</v>
      </c>
    </row>
    <row r="937" spans="1:11" hidden="1" x14ac:dyDescent="0.3">
      <c r="A937" t="s">
        <v>3568</v>
      </c>
      <c r="B937" t="str">
        <f>VLOOKUP(Table_for_new_list_price[[#This Row],[ItemCode]],[1]sheet1!$1:$1048576,4,FALSE)</f>
        <v>TH. BAL. VLV.CHK.SxS TP-115°F</v>
      </c>
      <c r="C937" t="str">
        <f>VLOOKUP(Table_for_new_list_price[[#This Row],[ItemCode]],[1]sheet1!$1:$1048576,5,FALSE)</f>
        <v>670779732770</v>
      </c>
      <c r="D937" t="str">
        <f>VLOOKUP(Table_for_new_list_price[[#This Row],[ItemCode]],[1]sheet1!$1:$1048576,6,FALSE)</f>
        <v>ABTB</v>
      </c>
      <c r="E937" s="54" t="str">
        <f>VLOOKUP(Table_for_new_list_price[[#This Row],[ItemCode]],[1]sheet1!$1:$1048576,7,FALSE)</f>
        <v>BRASS</v>
      </c>
      <c r="F937" s="54" t="str">
        <f>VLOOKUP(Table_for_new_list_price[[#This Row],[ItemCode]],[1]sheet1!$1:$1048576,13,FALSE)</f>
        <v>0.803</v>
      </c>
      <c r="G937" s="55" t="str">
        <f>VLOOKUP(Table_for_new_list_price[[#This Row],[ItemCode]],[1]sheet1!$1:$1048576,12,FALSE)</f>
        <v>36</v>
      </c>
      <c r="H937" s="101">
        <f>VLOOKUP(Table_for_new_list_price[[#This Row],[ItemCode]],[1]sheet1!$1:$1048576,8,FALSE)</f>
        <v>467.12</v>
      </c>
      <c r="I937" s="51">
        <f>VLOOKUP(Table_for_new_list_price[[#This Row],[Product Line]],'EDA SHEET'!$C$10:$D$57,2,FALSE)</f>
        <v>0.34699999999999998</v>
      </c>
      <c r="J937" s="53">
        <f t="shared" si="15"/>
        <v>162.09063999999998</v>
      </c>
      <c r="K937" s="1" t="str">
        <f>VLOOKUP(Table_for_new_list_price[[#This Row],[ItemCode]],[1]sheet1!$1:$1048576,11,FALSE)</f>
        <v>Italy</v>
      </c>
    </row>
    <row r="938" spans="1:11" hidden="1" x14ac:dyDescent="0.3">
      <c r="A938" t="s">
        <v>3569</v>
      </c>
      <c r="B938" t="str">
        <f>VLOOKUP(Table_for_new_list_price[[#This Row],[ItemCode]],[1]sheet1!$1:$1048576,4,FALSE)</f>
        <v>TH. BAL. VLV.CHK. SxS TP-115°F</v>
      </c>
      <c r="C938" t="str">
        <f>VLOOKUP(Table_for_new_list_price[[#This Row],[ItemCode]],[1]sheet1!$1:$1048576,5,FALSE)</f>
        <v>670779732824</v>
      </c>
      <c r="D938" t="str">
        <f>VLOOKUP(Table_for_new_list_price[[#This Row],[ItemCode]],[1]sheet1!$1:$1048576,6,FALSE)</f>
        <v>ABTB</v>
      </c>
      <c r="E938" s="54" t="str">
        <f>VLOOKUP(Table_for_new_list_price[[#This Row],[ItemCode]],[1]sheet1!$1:$1048576,7,FALSE)</f>
        <v>BRASS</v>
      </c>
      <c r="F938" s="54">
        <f>VLOOKUP(Table_for_new_list_price[[#This Row],[ItemCode]],[1]sheet1!$1:$1048576,13,FALSE)</f>
        <v>0</v>
      </c>
      <c r="G938" s="55" t="str">
        <f>VLOOKUP(Table_for_new_list_price[[#This Row],[ItemCode]],[1]sheet1!$1:$1048576,12,FALSE)</f>
        <v>32</v>
      </c>
      <c r="H938" s="101">
        <f>VLOOKUP(Table_for_new_list_price[[#This Row],[ItemCode]],[1]sheet1!$1:$1048576,8,FALSE)</f>
        <v>505.16</v>
      </c>
      <c r="I938" s="51">
        <f>VLOOKUP(Table_for_new_list_price[[#This Row],[Product Line]],'EDA SHEET'!$C$10:$D$57,2,FALSE)</f>
        <v>0.34699999999999998</v>
      </c>
      <c r="J938" s="53">
        <f t="shared" si="15"/>
        <v>175.29051999999999</v>
      </c>
      <c r="K938" s="1" t="str">
        <f>VLOOKUP(Table_for_new_list_price[[#This Row],[ItemCode]],[1]sheet1!$1:$1048576,11,FALSE)</f>
        <v>Italy</v>
      </c>
    </row>
    <row r="939" spans="1:11" hidden="1" x14ac:dyDescent="0.3">
      <c r="A939" t="s">
        <v>3570</v>
      </c>
      <c r="B939" t="str">
        <f>VLOOKUP(Table_for_new_list_price[[#This Row],[ItemCode]],[1]sheet1!$1:$1048576,4,FALSE)</f>
        <v>TH. BAL. VLV.CHK. SxS TP-120°F</v>
      </c>
      <c r="C939" t="str">
        <f>VLOOKUP(Table_for_new_list_price[[#This Row],[ItemCode]],[1]sheet1!$1:$1048576,5,FALSE)</f>
        <v>670779732886</v>
      </c>
      <c r="D939" t="str">
        <f>VLOOKUP(Table_for_new_list_price[[#This Row],[ItemCode]],[1]sheet1!$1:$1048576,6,FALSE)</f>
        <v>ABTB</v>
      </c>
      <c r="E939" s="54" t="str">
        <f>VLOOKUP(Table_for_new_list_price[[#This Row],[ItemCode]],[1]sheet1!$1:$1048576,7,FALSE)</f>
        <v>BRASS</v>
      </c>
      <c r="F939" s="54">
        <f>VLOOKUP(Table_for_new_list_price[[#This Row],[ItemCode]],[1]sheet1!$1:$1048576,13,FALSE)</f>
        <v>0</v>
      </c>
      <c r="G939" s="55" t="str">
        <f>VLOOKUP(Table_for_new_list_price[[#This Row],[ItemCode]],[1]sheet1!$1:$1048576,12,FALSE)</f>
        <v>28</v>
      </c>
      <c r="H939" s="101">
        <f>VLOOKUP(Table_for_new_list_price[[#This Row],[ItemCode]],[1]sheet1!$1:$1048576,8,FALSE)</f>
        <v>849.52</v>
      </c>
      <c r="I939" s="51">
        <f>VLOOKUP(Table_for_new_list_price[[#This Row],[Product Line]],'EDA SHEET'!$C$10:$D$57,2,FALSE)</f>
        <v>0.34699999999999998</v>
      </c>
      <c r="J939" s="53">
        <f t="shared" si="15"/>
        <v>294.78343999999998</v>
      </c>
      <c r="K939" s="1" t="str">
        <f>VLOOKUP(Table_for_new_list_price[[#This Row],[ItemCode]],[1]sheet1!$1:$1048576,11,FALSE)</f>
        <v>Italy</v>
      </c>
    </row>
    <row r="940" spans="1:11" hidden="1" x14ac:dyDescent="0.3">
      <c r="A940" t="s">
        <v>3571</v>
      </c>
      <c r="B940" t="str">
        <f>VLOOKUP(Table_for_new_list_price[[#This Row],[ItemCode]],[1]sheet1!$1:$1048576,4,FALSE)</f>
        <v>TH. BAL. VLV.CHK.SxS TP-120°F</v>
      </c>
      <c r="C940" t="str">
        <f>VLOOKUP(Table_for_new_list_price[[#This Row],[ItemCode]],[1]sheet1!$1:$1048576,5,FALSE)</f>
        <v>670779732787</v>
      </c>
      <c r="D940" t="str">
        <f>VLOOKUP(Table_for_new_list_price[[#This Row],[ItemCode]],[1]sheet1!$1:$1048576,6,FALSE)</f>
        <v>ABTB</v>
      </c>
      <c r="E940" s="54" t="str">
        <f>VLOOKUP(Table_for_new_list_price[[#This Row],[ItemCode]],[1]sheet1!$1:$1048576,7,FALSE)</f>
        <v>BRASS</v>
      </c>
      <c r="F940" s="54" t="str">
        <f>VLOOKUP(Table_for_new_list_price[[#This Row],[ItemCode]],[1]sheet1!$1:$1048576,13,FALSE)</f>
        <v>0.803</v>
      </c>
      <c r="G940" s="55" t="str">
        <f>VLOOKUP(Table_for_new_list_price[[#This Row],[ItemCode]],[1]sheet1!$1:$1048576,12,FALSE)</f>
        <v>36</v>
      </c>
      <c r="H940" s="101">
        <f>VLOOKUP(Table_for_new_list_price[[#This Row],[ItemCode]],[1]sheet1!$1:$1048576,8,FALSE)</f>
        <v>467.12</v>
      </c>
      <c r="I940" s="51">
        <f>VLOOKUP(Table_for_new_list_price[[#This Row],[Product Line]],'EDA SHEET'!$C$10:$D$57,2,FALSE)</f>
        <v>0.34699999999999998</v>
      </c>
      <c r="J940" s="53">
        <f t="shared" si="15"/>
        <v>162.09063999999998</v>
      </c>
      <c r="K940" s="1" t="str">
        <f>VLOOKUP(Table_for_new_list_price[[#This Row],[ItemCode]],[1]sheet1!$1:$1048576,11,FALSE)</f>
        <v>Italy</v>
      </c>
    </row>
    <row r="941" spans="1:11" hidden="1" x14ac:dyDescent="0.3">
      <c r="A941" t="s">
        <v>3572</v>
      </c>
      <c r="B941" t="str">
        <f>VLOOKUP(Table_for_new_list_price[[#This Row],[ItemCode]],[1]sheet1!$1:$1048576,4,FALSE)</f>
        <v>TH. BAL. VLV.CHK. SxS TP-120°F</v>
      </c>
      <c r="C941" t="str">
        <f>VLOOKUP(Table_for_new_list_price[[#This Row],[ItemCode]],[1]sheet1!$1:$1048576,5,FALSE)</f>
        <v>670779732831</v>
      </c>
      <c r="D941" t="str">
        <f>VLOOKUP(Table_for_new_list_price[[#This Row],[ItemCode]],[1]sheet1!$1:$1048576,6,FALSE)</f>
        <v>ABTB</v>
      </c>
      <c r="E941" s="54" t="str">
        <f>VLOOKUP(Table_for_new_list_price[[#This Row],[ItemCode]],[1]sheet1!$1:$1048576,7,FALSE)</f>
        <v>BRASS</v>
      </c>
      <c r="F941" s="54">
        <f>VLOOKUP(Table_for_new_list_price[[#This Row],[ItemCode]],[1]sheet1!$1:$1048576,13,FALSE)</f>
        <v>0</v>
      </c>
      <c r="G941" s="55" t="str">
        <f>VLOOKUP(Table_for_new_list_price[[#This Row],[ItemCode]],[1]sheet1!$1:$1048576,12,FALSE)</f>
        <v>32</v>
      </c>
      <c r="H941" s="101">
        <f>VLOOKUP(Table_for_new_list_price[[#This Row],[ItemCode]],[1]sheet1!$1:$1048576,8,FALSE)</f>
        <v>505.16</v>
      </c>
      <c r="I941" s="51">
        <f>VLOOKUP(Table_for_new_list_price[[#This Row],[Product Line]],'EDA SHEET'!$C$10:$D$57,2,FALSE)</f>
        <v>0.34699999999999998</v>
      </c>
      <c r="J941" s="53">
        <f t="shared" si="15"/>
        <v>175.29051999999999</v>
      </c>
      <c r="K941" s="1" t="str">
        <f>VLOOKUP(Table_for_new_list_price[[#This Row],[ItemCode]],[1]sheet1!$1:$1048576,11,FALSE)</f>
        <v>Italy</v>
      </c>
    </row>
    <row r="942" spans="1:11" hidden="1" x14ac:dyDescent="0.3">
      <c r="A942" t="s">
        <v>4189</v>
      </c>
      <c r="B942" t="str">
        <f>VLOOKUP(Table_for_new_list_price[[#This Row],[ItemCode]],[1]sheet1!$1:$1048576,4,FALSE)</f>
        <v>TH. BAL. VLV.CHK. SxS TP-125°F</v>
      </c>
      <c r="C942" t="str">
        <f>VLOOKUP(Table_for_new_list_price[[#This Row],[ItemCode]],[1]sheet1!$1:$1048576,5,FALSE)</f>
        <v>670779733968</v>
      </c>
      <c r="D942" t="str">
        <f>VLOOKUP(Table_for_new_list_price[[#This Row],[ItemCode]],[1]sheet1!$1:$1048576,6,FALSE)</f>
        <v>ABTB</v>
      </c>
      <c r="E942" s="54" t="str">
        <f>VLOOKUP(Table_for_new_list_price[[#This Row],[ItemCode]],[1]sheet1!$1:$1048576,7,FALSE)</f>
        <v>BRASS</v>
      </c>
      <c r="F942" s="54">
        <f>VLOOKUP(Table_for_new_list_price[[#This Row],[ItemCode]],[1]sheet1!$1:$1048576,13,FALSE)</f>
        <v>0</v>
      </c>
      <c r="G942" s="55" t="str">
        <f>VLOOKUP(Table_for_new_list_price[[#This Row],[ItemCode]],[1]sheet1!$1:$1048576,12,FALSE)</f>
        <v>28</v>
      </c>
      <c r="H942" s="101">
        <f>VLOOKUP(Table_for_new_list_price[[#This Row],[ItemCode]],[1]sheet1!$1:$1048576,8,FALSE)</f>
        <v>849.52</v>
      </c>
      <c r="I942" s="51">
        <f>VLOOKUP(Table_for_new_list_price[[#This Row],[Product Line]],'EDA SHEET'!$C$10:$D$57,2,FALSE)</f>
        <v>0.34699999999999998</v>
      </c>
      <c r="J942" s="53">
        <f t="shared" si="15"/>
        <v>294.78343999999998</v>
      </c>
      <c r="K942" s="1" t="str">
        <f>VLOOKUP(Table_for_new_list_price[[#This Row],[ItemCode]],[1]sheet1!$1:$1048576,11,FALSE)</f>
        <v>Italy</v>
      </c>
    </row>
    <row r="943" spans="1:11" hidden="1" x14ac:dyDescent="0.3">
      <c r="A943" t="s">
        <v>4190</v>
      </c>
      <c r="B943" t="str">
        <f>VLOOKUP(Table_for_new_list_price[[#This Row],[ItemCode]],[1]sheet1!$1:$1048576,4,FALSE)</f>
        <v>TH. BAL. VLV.CHK.SxS TP-125°F</v>
      </c>
      <c r="C943" t="str">
        <f>VLOOKUP(Table_for_new_list_price[[#This Row],[ItemCode]],[1]sheet1!$1:$1048576,5,FALSE)</f>
        <v>670779733869</v>
      </c>
      <c r="D943" t="str">
        <f>VLOOKUP(Table_for_new_list_price[[#This Row],[ItemCode]],[1]sheet1!$1:$1048576,6,FALSE)</f>
        <v>ABTB</v>
      </c>
      <c r="E943" s="54" t="str">
        <f>VLOOKUP(Table_for_new_list_price[[#This Row],[ItemCode]],[1]sheet1!$1:$1048576,7,FALSE)</f>
        <v>BRASS</v>
      </c>
      <c r="F943" s="54" t="str">
        <f>VLOOKUP(Table_for_new_list_price[[#This Row],[ItemCode]],[1]sheet1!$1:$1048576,13,FALSE)</f>
        <v>0.803</v>
      </c>
      <c r="G943" s="55" t="str">
        <f>VLOOKUP(Table_for_new_list_price[[#This Row],[ItemCode]],[1]sheet1!$1:$1048576,12,FALSE)</f>
        <v>36</v>
      </c>
      <c r="H943" s="101">
        <f>VLOOKUP(Table_for_new_list_price[[#This Row],[ItemCode]],[1]sheet1!$1:$1048576,8,FALSE)</f>
        <v>467.12</v>
      </c>
      <c r="I943" s="51">
        <f>VLOOKUP(Table_for_new_list_price[[#This Row],[Product Line]],'EDA SHEET'!$C$10:$D$57,2,FALSE)</f>
        <v>0.34699999999999998</v>
      </c>
      <c r="J943" s="53">
        <f t="shared" si="15"/>
        <v>162.09063999999998</v>
      </c>
      <c r="K943" s="1" t="str">
        <f>VLOOKUP(Table_for_new_list_price[[#This Row],[ItemCode]],[1]sheet1!$1:$1048576,11,FALSE)</f>
        <v>Italy</v>
      </c>
    </row>
    <row r="944" spans="1:11" hidden="1" x14ac:dyDescent="0.3">
      <c r="A944" t="s">
        <v>4191</v>
      </c>
      <c r="B944" t="str">
        <f>VLOOKUP(Table_for_new_list_price[[#This Row],[ItemCode]],[1]sheet1!$1:$1048576,4,FALSE)</f>
        <v>TH. BAL. VLV.CHK. SxS TP-125°F</v>
      </c>
      <c r="C944" t="str">
        <f>VLOOKUP(Table_for_new_list_price[[#This Row],[ItemCode]],[1]sheet1!$1:$1048576,5,FALSE)</f>
        <v>670779733913</v>
      </c>
      <c r="D944" t="str">
        <f>VLOOKUP(Table_for_new_list_price[[#This Row],[ItemCode]],[1]sheet1!$1:$1048576,6,FALSE)</f>
        <v>ABTB</v>
      </c>
      <c r="E944" s="54" t="str">
        <f>VLOOKUP(Table_for_new_list_price[[#This Row],[ItemCode]],[1]sheet1!$1:$1048576,7,FALSE)</f>
        <v>BRASS</v>
      </c>
      <c r="F944" s="54">
        <f>VLOOKUP(Table_for_new_list_price[[#This Row],[ItemCode]],[1]sheet1!$1:$1048576,13,FALSE)</f>
        <v>0</v>
      </c>
      <c r="G944" s="55" t="str">
        <f>VLOOKUP(Table_for_new_list_price[[#This Row],[ItemCode]],[1]sheet1!$1:$1048576,12,FALSE)</f>
        <v>32</v>
      </c>
      <c r="H944" s="101">
        <f>VLOOKUP(Table_for_new_list_price[[#This Row],[ItemCode]],[1]sheet1!$1:$1048576,8,FALSE)</f>
        <v>505.16</v>
      </c>
      <c r="I944" s="51">
        <f>VLOOKUP(Table_for_new_list_price[[#This Row],[Product Line]],'EDA SHEET'!$C$10:$D$57,2,FALSE)</f>
        <v>0.34699999999999998</v>
      </c>
      <c r="J944" s="53">
        <f t="shared" si="15"/>
        <v>175.29051999999999</v>
      </c>
      <c r="K944" s="1" t="str">
        <f>VLOOKUP(Table_for_new_list_price[[#This Row],[ItemCode]],[1]sheet1!$1:$1048576,11,FALSE)</f>
        <v>Italy</v>
      </c>
    </row>
    <row r="945" spans="1:11" hidden="1" x14ac:dyDescent="0.3">
      <c r="A945" t="s">
        <v>3573</v>
      </c>
      <c r="B945" t="str">
        <f>VLOOKUP(Table_for_new_list_price[[#This Row],[ItemCode]],[1]sheet1!$1:$1048576,4,FALSE)</f>
        <v>TH. BAL. VLV.CHK. SxS TP-130°F</v>
      </c>
      <c r="C945" t="str">
        <f>VLOOKUP(Table_for_new_list_price[[#This Row],[ItemCode]],[1]sheet1!$1:$1048576,5,FALSE)</f>
        <v>670779732893</v>
      </c>
      <c r="D945" t="str">
        <f>VLOOKUP(Table_for_new_list_price[[#This Row],[ItemCode]],[1]sheet1!$1:$1048576,6,FALSE)</f>
        <v>ABTB</v>
      </c>
      <c r="E945" s="54" t="str">
        <f>VLOOKUP(Table_for_new_list_price[[#This Row],[ItemCode]],[1]sheet1!$1:$1048576,7,FALSE)</f>
        <v>BRASS</v>
      </c>
      <c r="F945" s="54">
        <f>VLOOKUP(Table_for_new_list_price[[#This Row],[ItemCode]],[1]sheet1!$1:$1048576,13,FALSE)</f>
        <v>0</v>
      </c>
      <c r="G945" s="55" t="str">
        <f>VLOOKUP(Table_for_new_list_price[[#This Row],[ItemCode]],[1]sheet1!$1:$1048576,12,FALSE)</f>
        <v>28</v>
      </c>
      <c r="H945" s="101">
        <f>VLOOKUP(Table_for_new_list_price[[#This Row],[ItemCode]],[1]sheet1!$1:$1048576,8,FALSE)</f>
        <v>849.52</v>
      </c>
      <c r="I945" s="51">
        <f>VLOOKUP(Table_for_new_list_price[[#This Row],[Product Line]],'EDA SHEET'!$C$10:$D$57,2,FALSE)</f>
        <v>0.34699999999999998</v>
      </c>
      <c r="J945" s="53">
        <f t="shared" si="15"/>
        <v>294.78343999999998</v>
      </c>
      <c r="K945" s="1" t="str">
        <f>VLOOKUP(Table_for_new_list_price[[#This Row],[ItemCode]],[1]sheet1!$1:$1048576,11,FALSE)</f>
        <v>Italy</v>
      </c>
    </row>
    <row r="946" spans="1:11" hidden="1" x14ac:dyDescent="0.3">
      <c r="A946" t="s">
        <v>3574</v>
      </c>
      <c r="B946" t="str">
        <f>VLOOKUP(Table_for_new_list_price[[#This Row],[ItemCode]],[1]sheet1!$1:$1048576,4,FALSE)</f>
        <v>TH. BAL. VLV.CHK.SxS TP-130°F</v>
      </c>
      <c r="C946" t="str">
        <f>VLOOKUP(Table_for_new_list_price[[#This Row],[ItemCode]],[1]sheet1!$1:$1048576,5,FALSE)</f>
        <v>670779732794</v>
      </c>
      <c r="D946" t="str">
        <f>VLOOKUP(Table_for_new_list_price[[#This Row],[ItemCode]],[1]sheet1!$1:$1048576,6,FALSE)</f>
        <v>ABTB</v>
      </c>
      <c r="E946" s="54" t="str">
        <f>VLOOKUP(Table_for_new_list_price[[#This Row],[ItemCode]],[1]sheet1!$1:$1048576,7,FALSE)</f>
        <v>BRASS</v>
      </c>
      <c r="F946" s="54" t="str">
        <f>VLOOKUP(Table_for_new_list_price[[#This Row],[ItemCode]],[1]sheet1!$1:$1048576,13,FALSE)</f>
        <v>0.803</v>
      </c>
      <c r="G946" s="55" t="str">
        <f>VLOOKUP(Table_for_new_list_price[[#This Row],[ItemCode]],[1]sheet1!$1:$1048576,12,FALSE)</f>
        <v>36</v>
      </c>
      <c r="H946" s="101">
        <f>VLOOKUP(Table_for_new_list_price[[#This Row],[ItemCode]],[1]sheet1!$1:$1048576,8,FALSE)</f>
        <v>467.12</v>
      </c>
      <c r="I946" s="51">
        <f>VLOOKUP(Table_for_new_list_price[[#This Row],[Product Line]],'EDA SHEET'!$C$10:$D$57,2,FALSE)</f>
        <v>0.34699999999999998</v>
      </c>
      <c r="J946" s="53">
        <f t="shared" si="15"/>
        <v>162.09063999999998</v>
      </c>
      <c r="K946" s="1" t="str">
        <f>VLOOKUP(Table_for_new_list_price[[#This Row],[ItemCode]],[1]sheet1!$1:$1048576,11,FALSE)</f>
        <v>Italy</v>
      </c>
    </row>
    <row r="947" spans="1:11" hidden="1" x14ac:dyDescent="0.3">
      <c r="A947" t="s">
        <v>3575</v>
      </c>
      <c r="B947" t="str">
        <f>VLOOKUP(Table_for_new_list_price[[#This Row],[ItemCode]],[1]sheet1!$1:$1048576,4,FALSE)</f>
        <v>TH. BAL. VLV.CHK. SxS TP-130°F</v>
      </c>
      <c r="C947" t="str">
        <f>VLOOKUP(Table_for_new_list_price[[#This Row],[ItemCode]],[1]sheet1!$1:$1048576,5,FALSE)</f>
        <v>670779732848</v>
      </c>
      <c r="D947" t="str">
        <f>VLOOKUP(Table_for_new_list_price[[#This Row],[ItemCode]],[1]sheet1!$1:$1048576,6,FALSE)</f>
        <v>ABTB</v>
      </c>
      <c r="E947" s="54" t="str">
        <f>VLOOKUP(Table_for_new_list_price[[#This Row],[ItemCode]],[1]sheet1!$1:$1048576,7,FALSE)</f>
        <v>BRASS</v>
      </c>
      <c r="F947" s="54">
        <f>VLOOKUP(Table_for_new_list_price[[#This Row],[ItemCode]],[1]sheet1!$1:$1048576,13,FALSE)</f>
        <v>0</v>
      </c>
      <c r="G947" s="55" t="str">
        <f>VLOOKUP(Table_for_new_list_price[[#This Row],[ItemCode]],[1]sheet1!$1:$1048576,12,FALSE)</f>
        <v>32</v>
      </c>
      <c r="H947" s="101">
        <f>VLOOKUP(Table_for_new_list_price[[#This Row],[ItemCode]],[1]sheet1!$1:$1048576,8,FALSE)</f>
        <v>505.16</v>
      </c>
      <c r="I947" s="51">
        <f>VLOOKUP(Table_for_new_list_price[[#This Row],[Product Line]],'EDA SHEET'!$C$10:$D$57,2,FALSE)</f>
        <v>0.34699999999999998</v>
      </c>
      <c r="J947" s="53">
        <f t="shared" si="15"/>
        <v>175.29051999999999</v>
      </c>
      <c r="K947" s="1" t="str">
        <f>VLOOKUP(Table_for_new_list_price[[#This Row],[ItemCode]],[1]sheet1!$1:$1048576,11,FALSE)</f>
        <v>Italy</v>
      </c>
    </row>
    <row r="948" spans="1:11" hidden="1" x14ac:dyDescent="0.3">
      <c r="A948" t="s">
        <v>4192</v>
      </c>
      <c r="B948" t="str">
        <f>VLOOKUP(Table_for_new_list_price[[#This Row],[ItemCode]],[1]sheet1!$1:$1048576,4,FALSE)</f>
        <v>TH. BAL. VLV.CHK. SxS TP-135°F</v>
      </c>
      <c r="C948" t="str">
        <f>VLOOKUP(Table_for_new_list_price[[#This Row],[ItemCode]],[1]sheet1!$1:$1048576,5,FALSE)</f>
        <v>670779733975</v>
      </c>
      <c r="D948" t="str">
        <f>VLOOKUP(Table_for_new_list_price[[#This Row],[ItemCode]],[1]sheet1!$1:$1048576,6,FALSE)</f>
        <v>ABTB</v>
      </c>
      <c r="E948" s="54" t="str">
        <f>VLOOKUP(Table_for_new_list_price[[#This Row],[ItemCode]],[1]sheet1!$1:$1048576,7,FALSE)</f>
        <v>BRASS</v>
      </c>
      <c r="F948" s="54">
        <f>VLOOKUP(Table_for_new_list_price[[#This Row],[ItemCode]],[1]sheet1!$1:$1048576,13,FALSE)</f>
        <v>0</v>
      </c>
      <c r="G948" s="55" t="str">
        <f>VLOOKUP(Table_for_new_list_price[[#This Row],[ItemCode]],[1]sheet1!$1:$1048576,12,FALSE)</f>
        <v>28</v>
      </c>
      <c r="H948" s="101">
        <f>VLOOKUP(Table_for_new_list_price[[#This Row],[ItemCode]],[1]sheet1!$1:$1048576,8,FALSE)</f>
        <v>849.52</v>
      </c>
      <c r="I948" s="51">
        <f>VLOOKUP(Table_for_new_list_price[[#This Row],[Product Line]],'EDA SHEET'!$C$10:$D$57,2,FALSE)</f>
        <v>0.34699999999999998</v>
      </c>
      <c r="J948" s="53">
        <f t="shared" si="15"/>
        <v>294.78343999999998</v>
      </c>
      <c r="K948" s="1" t="str">
        <f>VLOOKUP(Table_for_new_list_price[[#This Row],[ItemCode]],[1]sheet1!$1:$1048576,11,FALSE)</f>
        <v>Italy</v>
      </c>
    </row>
    <row r="949" spans="1:11" hidden="1" x14ac:dyDescent="0.3">
      <c r="A949" t="s">
        <v>4193</v>
      </c>
      <c r="B949" t="str">
        <f>VLOOKUP(Table_for_new_list_price[[#This Row],[ItemCode]],[1]sheet1!$1:$1048576,4,FALSE)</f>
        <v>TH. BAL. VLV.CHK.SxS TP-135°F</v>
      </c>
      <c r="C949" t="str">
        <f>VLOOKUP(Table_for_new_list_price[[#This Row],[ItemCode]],[1]sheet1!$1:$1048576,5,FALSE)</f>
        <v>670779733876</v>
      </c>
      <c r="D949" t="str">
        <f>VLOOKUP(Table_for_new_list_price[[#This Row],[ItemCode]],[1]sheet1!$1:$1048576,6,FALSE)</f>
        <v>ABTB</v>
      </c>
      <c r="E949" s="54" t="str">
        <f>VLOOKUP(Table_for_new_list_price[[#This Row],[ItemCode]],[1]sheet1!$1:$1048576,7,FALSE)</f>
        <v>BRASS</v>
      </c>
      <c r="F949" s="54" t="str">
        <f>VLOOKUP(Table_for_new_list_price[[#This Row],[ItemCode]],[1]sheet1!$1:$1048576,13,FALSE)</f>
        <v>0.803</v>
      </c>
      <c r="G949" s="55" t="str">
        <f>VLOOKUP(Table_for_new_list_price[[#This Row],[ItemCode]],[1]sheet1!$1:$1048576,12,FALSE)</f>
        <v>36</v>
      </c>
      <c r="H949" s="101">
        <f>VLOOKUP(Table_for_new_list_price[[#This Row],[ItemCode]],[1]sheet1!$1:$1048576,8,FALSE)</f>
        <v>467.12</v>
      </c>
      <c r="I949" s="51">
        <f>VLOOKUP(Table_for_new_list_price[[#This Row],[Product Line]],'EDA SHEET'!$C$10:$D$57,2,FALSE)</f>
        <v>0.34699999999999998</v>
      </c>
      <c r="J949" s="53">
        <f t="shared" si="15"/>
        <v>162.09063999999998</v>
      </c>
      <c r="K949" s="1" t="str">
        <f>VLOOKUP(Table_for_new_list_price[[#This Row],[ItemCode]],[1]sheet1!$1:$1048576,11,FALSE)</f>
        <v>Italy</v>
      </c>
    </row>
    <row r="950" spans="1:11" hidden="1" x14ac:dyDescent="0.3">
      <c r="A950" t="s">
        <v>4194</v>
      </c>
      <c r="B950" t="str">
        <f>VLOOKUP(Table_for_new_list_price[[#This Row],[ItemCode]],[1]sheet1!$1:$1048576,4,FALSE)</f>
        <v>TH. BAL. VLV.CHK. SxS TP-135°F</v>
      </c>
      <c r="C950" t="str">
        <f>VLOOKUP(Table_for_new_list_price[[#This Row],[ItemCode]],[1]sheet1!$1:$1048576,5,FALSE)</f>
        <v>670779733920</v>
      </c>
      <c r="D950" t="str">
        <f>VLOOKUP(Table_for_new_list_price[[#This Row],[ItemCode]],[1]sheet1!$1:$1048576,6,FALSE)</f>
        <v>ABTB</v>
      </c>
      <c r="E950" s="54" t="str">
        <f>VLOOKUP(Table_for_new_list_price[[#This Row],[ItemCode]],[1]sheet1!$1:$1048576,7,FALSE)</f>
        <v>BRASS</v>
      </c>
      <c r="F950" s="54">
        <f>VLOOKUP(Table_for_new_list_price[[#This Row],[ItemCode]],[1]sheet1!$1:$1048576,13,FALSE)</f>
        <v>0</v>
      </c>
      <c r="G950" s="55" t="str">
        <f>VLOOKUP(Table_for_new_list_price[[#This Row],[ItemCode]],[1]sheet1!$1:$1048576,12,FALSE)</f>
        <v>32</v>
      </c>
      <c r="H950" s="101">
        <f>VLOOKUP(Table_for_new_list_price[[#This Row],[ItemCode]],[1]sheet1!$1:$1048576,8,FALSE)</f>
        <v>505.16</v>
      </c>
      <c r="I950" s="51">
        <f>VLOOKUP(Table_for_new_list_price[[#This Row],[Product Line]],'EDA SHEET'!$C$10:$D$57,2,FALSE)</f>
        <v>0.34699999999999998</v>
      </c>
      <c r="J950" s="53">
        <f t="shared" si="15"/>
        <v>175.29051999999999</v>
      </c>
      <c r="K950" s="1" t="str">
        <f>VLOOKUP(Table_for_new_list_price[[#This Row],[ItemCode]],[1]sheet1!$1:$1048576,11,FALSE)</f>
        <v>Italy</v>
      </c>
    </row>
    <row r="951" spans="1:11" hidden="1" x14ac:dyDescent="0.3">
      <c r="A951" t="s">
        <v>3576</v>
      </c>
      <c r="B951" t="str">
        <f>VLOOKUP(Table_for_new_list_price[[#This Row],[ItemCode]],[1]sheet1!$1:$1048576,4,FALSE)</f>
        <v>TH. BAL. VLV.CHK. SxS TP-140°F</v>
      </c>
      <c r="C951" t="str">
        <f>VLOOKUP(Table_for_new_list_price[[#This Row],[ItemCode]],[1]sheet1!$1:$1048576,5,FALSE)</f>
        <v>670779732909</v>
      </c>
      <c r="D951" t="str">
        <f>VLOOKUP(Table_for_new_list_price[[#This Row],[ItemCode]],[1]sheet1!$1:$1048576,6,FALSE)</f>
        <v>ABTB</v>
      </c>
      <c r="E951" s="54" t="str">
        <f>VLOOKUP(Table_for_new_list_price[[#This Row],[ItemCode]],[1]sheet1!$1:$1048576,7,FALSE)</f>
        <v>BRASS</v>
      </c>
      <c r="F951" s="54">
        <f>VLOOKUP(Table_for_new_list_price[[#This Row],[ItemCode]],[1]sheet1!$1:$1048576,13,FALSE)</f>
        <v>0</v>
      </c>
      <c r="G951" s="55" t="str">
        <f>VLOOKUP(Table_for_new_list_price[[#This Row],[ItemCode]],[1]sheet1!$1:$1048576,12,FALSE)</f>
        <v>28</v>
      </c>
      <c r="H951" s="101">
        <f>VLOOKUP(Table_for_new_list_price[[#This Row],[ItemCode]],[1]sheet1!$1:$1048576,8,FALSE)</f>
        <v>849.52</v>
      </c>
      <c r="I951" s="51">
        <f>VLOOKUP(Table_for_new_list_price[[#This Row],[Product Line]],'EDA SHEET'!$C$10:$D$57,2,FALSE)</f>
        <v>0.34699999999999998</v>
      </c>
      <c r="J951" s="53">
        <f t="shared" si="15"/>
        <v>294.78343999999998</v>
      </c>
      <c r="K951" s="1" t="str">
        <f>VLOOKUP(Table_for_new_list_price[[#This Row],[ItemCode]],[1]sheet1!$1:$1048576,11,FALSE)</f>
        <v>Italy</v>
      </c>
    </row>
    <row r="952" spans="1:11" hidden="1" x14ac:dyDescent="0.3">
      <c r="A952" t="s">
        <v>3577</v>
      </c>
      <c r="B952" t="str">
        <f>VLOOKUP(Table_for_new_list_price[[#This Row],[ItemCode]],[1]sheet1!$1:$1048576,4,FALSE)</f>
        <v>TH. BAL. VLV.CHK.SxS TP-140°F</v>
      </c>
      <c r="C952" t="str">
        <f>VLOOKUP(Table_for_new_list_price[[#This Row],[ItemCode]],[1]sheet1!$1:$1048576,5,FALSE)</f>
        <v>670779732800</v>
      </c>
      <c r="D952" t="str">
        <f>VLOOKUP(Table_for_new_list_price[[#This Row],[ItemCode]],[1]sheet1!$1:$1048576,6,FALSE)</f>
        <v>ABTB</v>
      </c>
      <c r="E952" s="54" t="str">
        <f>VLOOKUP(Table_for_new_list_price[[#This Row],[ItemCode]],[1]sheet1!$1:$1048576,7,FALSE)</f>
        <v>BRASS</v>
      </c>
      <c r="F952" s="54" t="str">
        <f>VLOOKUP(Table_for_new_list_price[[#This Row],[ItemCode]],[1]sheet1!$1:$1048576,13,FALSE)</f>
        <v>0.803</v>
      </c>
      <c r="G952" s="55" t="str">
        <f>VLOOKUP(Table_for_new_list_price[[#This Row],[ItemCode]],[1]sheet1!$1:$1048576,12,FALSE)</f>
        <v>36</v>
      </c>
      <c r="H952" s="101">
        <f>VLOOKUP(Table_for_new_list_price[[#This Row],[ItemCode]],[1]sheet1!$1:$1048576,8,FALSE)</f>
        <v>467.12</v>
      </c>
      <c r="I952" s="51">
        <f>VLOOKUP(Table_for_new_list_price[[#This Row],[Product Line]],'EDA SHEET'!$C$10:$D$57,2,FALSE)</f>
        <v>0.34699999999999998</v>
      </c>
      <c r="J952" s="53">
        <f t="shared" si="15"/>
        <v>162.09063999999998</v>
      </c>
      <c r="K952" s="1" t="str">
        <f>VLOOKUP(Table_for_new_list_price[[#This Row],[ItemCode]],[1]sheet1!$1:$1048576,11,FALSE)</f>
        <v>Italy</v>
      </c>
    </row>
    <row r="953" spans="1:11" hidden="1" x14ac:dyDescent="0.3">
      <c r="A953" t="s">
        <v>3578</v>
      </c>
      <c r="B953" t="str">
        <f>VLOOKUP(Table_for_new_list_price[[#This Row],[ItemCode]],[1]sheet1!$1:$1048576,4,FALSE)</f>
        <v>TH. BAL. VLV.CHK. SxS TP-140°F</v>
      </c>
      <c r="C953" t="str">
        <f>VLOOKUP(Table_for_new_list_price[[#This Row],[ItemCode]],[1]sheet1!$1:$1048576,5,FALSE)</f>
        <v>670779732855</v>
      </c>
      <c r="D953" t="str">
        <f>VLOOKUP(Table_for_new_list_price[[#This Row],[ItemCode]],[1]sheet1!$1:$1048576,6,FALSE)</f>
        <v>ABTB</v>
      </c>
      <c r="E953" s="54" t="str">
        <f>VLOOKUP(Table_for_new_list_price[[#This Row],[ItemCode]],[1]sheet1!$1:$1048576,7,FALSE)</f>
        <v>BRASS</v>
      </c>
      <c r="F953" s="54">
        <f>VLOOKUP(Table_for_new_list_price[[#This Row],[ItemCode]],[1]sheet1!$1:$1048576,13,FALSE)</f>
        <v>0</v>
      </c>
      <c r="G953" s="55" t="str">
        <f>VLOOKUP(Table_for_new_list_price[[#This Row],[ItemCode]],[1]sheet1!$1:$1048576,12,FALSE)</f>
        <v>32</v>
      </c>
      <c r="H953" s="101">
        <f>VLOOKUP(Table_for_new_list_price[[#This Row],[ItemCode]],[1]sheet1!$1:$1048576,8,FALSE)</f>
        <v>505.16</v>
      </c>
      <c r="I953" s="51">
        <f>VLOOKUP(Table_for_new_list_price[[#This Row],[Product Line]],'EDA SHEET'!$C$10:$D$57,2,FALSE)</f>
        <v>0.34699999999999998</v>
      </c>
      <c r="J953" s="53">
        <f t="shared" si="15"/>
        <v>175.29051999999999</v>
      </c>
      <c r="K953" s="1" t="str">
        <f>VLOOKUP(Table_for_new_list_price[[#This Row],[ItemCode]],[1]sheet1!$1:$1048576,11,FALSE)</f>
        <v>Italy</v>
      </c>
    </row>
    <row r="954" spans="1:11" hidden="1" x14ac:dyDescent="0.3">
      <c r="A954" t="s">
        <v>3579</v>
      </c>
      <c r="B954" t="str">
        <f>VLOOKUP(Table_for_new_list_price[[#This Row],[ItemCode]],[1]sheet1!$1:$1048576,4,FALSE)</f>
        <v>TH. BAL. VLV.CHK. SxS TP-150°F</v>
      </c>
      <c r="C954" t="str">
        <f>VLOOKUP(Table_for_new_list_price[[#This Row],[ItemCode]],[1]sheet1!$1:$1048576,5,FALSE)</f>
        <v>670779732916</v>
      </c>
      <c r="D954" t="str">
        <f>VLOOKUP(Table_for_new_list_price[[#This Row],[ItemCode]],[1]sheet1!$1:$1048576,6,FALSE)</f>
        <v>ABTB</v>
      </c>
      <c r="E954" s="54" t="str">
        <f>VLOOKUP(Table_for_new_list_price[[#This Row],[ItemCode]],[1]sheet1!$1:$1048576,7,FALSE)</f>
        <v>BRASS</v>
      </c>
      <c r="F954" s="54">
        <f>VLOOKUP(Table_for_new_list_price[[#This Row],[ItemCode]],[1]sheet1!$1:$1048576,13,FALSE)</f>
        <v>0</v>
      </c>
      <c r="G954" s="55" t="str">
        <f>VLOOKUP(Table_for_new_list_price[[#This Row],[ItemCode]],[1]sheet1!$1:$1048576,12,FALSE)</f>
        <v>28</v>
      </c>
      <c r="H954" s="101">
        <f>VLOOKUP(Table_for_new_list_price[[#This Row],[ItemCode]],[1]sheet1!$1:$1048576,8,FALSE)</f>
        <v>849.52</v>
      </c>
      <c r="I954" s="51">
        <f>VLOOKUP(Table_for_new_list_price[[#This Row],[Product Line]],'EDA SHEET'!$C$10:$D$57,2,FALSE)</f>
        <v>0.34699999999999998</v>
      </c>
      <c r="J954" s="53">
        <f t="shared" si="15"/>
        <v>294.78343999999998</v>
      </c>
      <c r="K954" s="1" t="str">
        <f>VLOOKUP(Table_for_new_list_price[[#This Row],[ItemCode]],[1]sheet1!$1:$1048576,11,FALSE)</f>
        <v>Italy</v>
      </c>
    </row>
    <row r="955" spans="1:11" hidden="1" x14ac:dyDescent="0.3">
      <c r="A955" t="s">
        <v>3580</v>
      </c>
      <c r="B955" t="str">
        <f>VLOOKUP(Table_for_new_list_price[[#This Row],[ItemCode]],[1]sheet1!$1:$1048576,4,FALSE)</f>
        <v>TH. BAL. VLV.CHK.SxS TP-150°F</v>
      </c>
      <c r="C955" t="str">
        <f>VLOOKUP(Table_for_new_list_price[[#This Row],[ItemCode]],[1]sheet1!$1:$1048576,5,FALSE)</f>
        <v>670779732817</v>
      </c>
      <c r="D955" t="str">
        <f>VLOOKUP(Table_for_new_list_price[[#This Row],[ItemCode]],[1]sheet1!$1:$1048576,6,FALSE)</f>
        <v>ABTB</v>
      </c>
      <c r="E955" s="54" t="str">
        <f>VLOOKUP(Table_for_new_list_price[[#This Row],[ItemCode]],[1]sheet1!$1:$1048576,7,FALSE)</f>
        <v>BRASS</v>
      </c>
      <c r="F955" s="54" t="str">
        <f>VLOOKUP(Table_for_new_list_price[[#This Row],[ItemCode]],[1]sheet1!$1:$1048576,13,FALSE)</f>
        <v>0.803</v>
      </c>
      <c r="G955" s="55" t="str">
        <f>VLOOKUP(Table_for_new_list_price[[#This Row],[ItemCode]],[1]sheet1!$1:$1048576,12,FALSE)</f>
        <v>36</v>
      </c>
      <c r="H955" s="101">
        <f>VLOOKUP(Table_for_new_list_price[[#This Row],[ItemCode]],[1]sheet1!$1:$1048576,8,FALSE)</f>
        <v>467.12</v>
      </c>
      <c r="I955" s="51">
        <f>VLOOKUP(Table_for_new_list_price[[#This Row],[Product Line]],'EDA SHEET'!$C$10:$D$57,2,FALSE)</f>
        <v>0.34699999999999998</v>
      </c>
      <c r="J955" s="53">
        <f t="shared" si="15"/>
        <v>162.09063999999998</v>
      </c>
      <c r="K955" s="1" t="str">
        <f>VLOOKUP(Table_for_new_list_price[[#This Row],[ItemCode]],[1]sheet1!$1:$1048576,11,FALSE)</f>
        <v>Italy</v>
      </c>
    </row>
    <row r="956" spans="1:11" hidden="1" x14ac:dyDescent="0.3">
      <c r="A956" t="s">
        <v>3581</v>
      </c>
      <c r="B956" t="str">
        <f>VLOOKUP(Table_for_new_list_price[[#This Row],[ItemCode]],[1]sheet1!$1:$1048576,4,FALSE)</f>
        <v>TH. BAL. VLV.CHK. SxS TP-150°F</v>
      </c>
      <c r="C956" t="str">
        <f>VLOOKUP(Table_for_new_list_price[[#This Row],[ItemCode]],[1]sheet1!$1:$1048576,5,FALSE)</f>
        <v>670779732862</v>
      </c>
      <c r="D956" t="str">
        <f>VLOOKUP(Table_for_new_list_price[[#This Row],[ItemCode]],[1]sheet1!$1:$1048576,6,FALSE)</f>
        <v>ABTB</v>
      </c>
      <c r="E956" s="54" t="str">
        <f>VLOOKUP(Table_for_new_list_price[[#This Row],[ItemCode]],[1]sheet1!$1:$1048576,7,FALSE)</f>
        <v>BRASS</v>
      </c>
      <c r="F956" s="54">
        <f>VLOOKUP(Table_for_new_list_price[[#This Row],[ItemCode]],[1]sheet1!$1:$1048576,13,FALSE)</f>
        <v>0</v>
      </c>
      <c r="G956" s="55" t="str">
        <f>VLOOKUP(Table_for_new_list_price[[#This Row],[ItemCode]],[1]sheet1!$1:$1048576,12,FALSE)</f>
        <v>32</v>
      </c>
      <c r="H956" s="101">
        <f>VLOOKUP(Table_for_new_list_price[[#This Row],[ItemCode]],[1]sheet1!$1:$1048576,8,FALSE)</f>
        <v>505.16</v>
      </c>
      <c r="I956" s="51">
        <f>VLOOKUP(Table_for_new_list_price[[#This Row],[Product Line]],'EDA SHEET'!$C$10:$D$57,2,FALSE)</f>
        <v>0.34699999999999998</v>
      </c>
      <c r="J956" s="53">
        <f t="shared" si="15"/>
        <v>175.29051999999999</v>
      </c>
      <c r="K956" s="1" t="str">
        <f>VLOOKUP(Table_for_new_list_price[[#This Row],[ItemCode]],[1]sheet1!$1:$1048576,11,FALSE)</f>
        <v>Italy</v>
      </c>
    </row>
    <row r="957" spans="1:11" hidden="1" x14ac:dyDescent="0.3">
      <c r="A957" t="s">
        <v>456</v>
      </c>
      <c r="B957" t="str">
        <f>VLOOKUP(Table_for_new_list_price[[#This Row],[ItemCode]],[1]sheet1!$1:$1048576,4,FALSE)</f>
        <v>LOW LEAD TNKLS FNPTXC</v>
      </c>
      <c r="C957" t="str">
        <f>VLOOKUP(Table_for_new_list_price[[#This Row],[ItemCode]],[1]sheet1!$1:$1048576,5,FALSE)</f>
        <v>670779722177</v>
      </c>
      <c r="D957" t="str">
        <f>VLOOKUP(Table_for_new_list_price[[#This Row],[ItemCode]],[1]sheet1!$1:$1048576,6,FALSE)</f>
        <v>ABTW</v>
      </c>
      <c r="E957" s="54" t="str">
        <f>VLOOKUP(Table_for_new_list_price[[#This Row],[ItemCode]],[1]sheet1!$1:$1048576,7,FALSE)</f>
        <v>BRASS AB</v>
      </c>
      <c r="F957" s="54" t="str">
        <f>VLOOKUP(Table_for_new_list_price[[#This Row],[ItemCode]],[1]sheet1!$1:$1048576,13,FALSE)</f>
        <v>0</v>
      </c>
      <c r="G957" s="55" t="str">
        <f>VLOOKUP(Table_for_new_list_price[[#This Row],[ItemCode]],[1]sheet1!$1:$1048576,12,FALSE)</f>
        <v>24</v>
      </c>
      <c r="H957" s="101">
        <f>VLOOKUP(Table_for_new_list_price[[#This Row],[ItemCode]],[1]sheet1!$1:$1048576,8,FALSE)</f>
        <v>263.23</v>
      </c>
      <c r="I957" s="51">
        <f>VLOOKUP(Table_for_new_list_price[[#This Row],[Product Line]],'EDA SHEET'!$C$10:$D$57,2,FALSE)</f>
        <v>0.17399999999999999</v>
      </c>
      <c r="J957" s="53">
        <f t="shared" ref="J957:J994" si="16">H957*I957</f>
        <v>45.802019999999999</v>
      </c>
      <c r="K957" s="1" t="str">
        <f>VLOOKUP(Table_for_new_list_price[[#This Row],[ItemCode]],[1]sheet1!$1:$1048576,11,FALSE)</f>
        <v>China</v>
      </c>
    </row>
    <row r="958" spans="1:11" hidden="1" x14ac:dyDescent="0.3">
      <c r="A958" t="s">
        <v>458</v>
      </c>
      <c r="B958" t="str">
        <f>VLOOKUP(Table_for_new_list_price[[#This Row],[ItemCode]],[1]sheet1!$1:$1048576,4,FALSE)</f>
        <v>LOW LEAD TNKLS FNPTXC HOT</v>
      </c>
      <c r="C958" t="str">
        <f>VLOOKUP(Table_for_new_list_price[[#This Row],[ItemCode]],[1]sheet1!$1:$1048576,5,FALSE)</f>
        <v>670779722184</v>
      </c>
      <c r="D958" t="str">
        <f>VLOOKUP(Table_for_new_list_price[[#This Row],[ItemCode]],[1]sheet1!$1:$1048576,6,FALSE)</f>
        <v>ABTW</v>
      </c>
      <c r="E958" s="54">
        <f>VLOOKUP(Table_for_new_list_price[[#This Row],[ItemCode]],[1]sheet1!$1:$1048576,7,FALSE)</f>
        <v>0</v>
      </c>
      <c r="F958" s="54" t="str">
        <f>VLOOKUP(Table_for_new_list_price[[#This Row],[ItemCode]],[1]sheet1!$1:$1048576,13,FALSE)</f>
        <v>.892</v>
      </c>
      <c r="G958" s="55">
        <f>VLOOKUP(Table_for_new_list_price[[#This Row],[ItemCode]],[1]sheet1!$1:$1048576,12,FALSE)</f>
        <v>0</v>
      </c>
      <c r="H958" s="101">
        <f>VLOOKUP(Table_for_new_list_price[[#This Row],[ItemCode]],[1]sheet1!$1:$1048576,8,FALSE)</f>
        <v>131.62</v>
      </c>
      <c r="I958" s="51">
        <f>VLOOKUP(Table_for_new_list_price[[#This Row],[Product Line]],'EDA SHEET'!$C$10:$D$57,2,FALSE)</f>
        <v>0.17399999999999999</v>
      </c>
      <c r="J958" s="53">
        <f t="shared" si="16"/>
        <v>22.901879999999998</v>
      </c>
      <c r="K958" s="1" t="str">
        <f>VLOOKUP(Table_for_new_list_price[[#This Row],[ItemCode]],[1]sheet1!$1:$1048576,11,FALSE)</f>
        <v>China</v>
      </c>
    </row>
    <row r="959" spans="1:11" hidden="1" x14ac:dyDescent="0.3">
      <c r="A959" t="s">
        <v>459</v>
      </c>
      <c r="B959" t="str">
        <f>VLOOKUP(Table_for_new_list_price[[#This Row],[ItemCode]],[1]sheet1!$1:$1048576,4,FALSE)</f>
        <v>LOW LEAD TNKLS FNPTXC COLD</v>
      </c>
      <c r="C959" t="str">
        <f>VLOOKUP(Table_for_new_list_price[[#This Row],[ItemCode]],[1]sheet1!$1:$1048576,5,FALSE)</f>
        <v>670779722191</v>
      </c>
      <c r="D959" t="str">
        <f>VLOOKUP(Table_for_new_list_price[[#This Row],[ItemCode]],[1]sheet1!$1:$1048576,6,FALSE)</f>
        <v>ABTW</v>
      </c>
      <c r="E959" s="54">
        <f>VLOOKUP(Table_for_new_list_price[[#This Row],[ItemCode]],[1]sheet1!$1:$1048576,7,FALSE)</f>
        <v>0</v>
      </c>
      <c r="F959" s="54" t="str">
        <f>VLOOKUP(Table_for_new_list_price[[#This Row],[ItemCode]],[1]sheet1!$1:$1048576,13,FALSE)</f>
        <v>.892</v>
      </c>
      <c r="G959" s="55">
        <f>VLOOKUP(Table_for_new_list_price[[#This Row],[ItemCode]],[1]sheet1!$1:$1048576,12,FALSE)</f>
        <v>0</v>
      </c>
      <c r="H959" s="101">
        <f>VLOOKUP(Table_for_new_list_price[[#This Row],[ItemCode]],[1]sheet1!$1:$1048576,8,FALSE)</f>
        <v>131.62</v>
      </c>
      <c r="I959" s="51">
        <f>VLOOKUP(Table_for_new_list_price[[#This Row],[Product Line]],'EDA SHEET'!$C$10:$D$57,2,FALSE)</f>
        <v>0.17399999999999999</v>
      </c>
      <c r="J959" s="53">
        <f t="shared" si="16"/>
        <v>22.901879999999998</v>
      </c>
      <c r="K959" s="1" t="str">
        <f>VLOOKUP(Table_for_new_list_price[[#This Row],[ItemCode]],[1]sheet1!$1:$1048576,11,FALSE)</f>
        <v>China</v>
      </c>
    </row>
    <row r="960" spans="1:11" hidden="1" x14ac:dyDescent="0.3">
      <c r="A960" t="s">
        <v>460</v>
      </c>
      <c r="B960" t="str">
        <f>VLOOKUP(Table_for_new_list_price[[#This Row],[ItemCode]],[1]sheet1!$1:$1048576,4,FALSE)</f>
        <v>LOW LEAD TNKL FNPTxFNPT</v>
      </c>
      <c r="C960" t="str">
        <f>VLOOKUP(Table_for_new_list_price[[#This Row],[ItemCode]],[1]sheet1!$1:$1048576,5,FALSE)</f>
        <v>670779722207</v>
      </c>
      <c r="D960" t="str">
        <f>VLOOKUP(Table_for_new_list_price[[#This Row],[ItemCode]],[1]sheet1!$1:$1048576,6,FALSE)</f>
        <v>ABTW</v>
      </c>
      <c r="E960" s="54" t="str">
        <f>VLOOKUP(Table_for_new_list_price[[#This Row],[ItemCode]],[1]sheet1!$1:$1048576,7,FALSE)</f>
        <v>BRASS AB</v>
      </c>
      <c r="F960" s="54" t="str">
        <f>VLOOKUP(Table_for_new_list_price[[#This Row],[ItemCode]],[1]sheet1!$1:$1048576,13,FALSE)</f>
        <v>0</v>
      </c>
      <c r="G960" s="55" t="str">
        <f>VLOOKUP(Table_for_new_list_price[[#This Row],[ItemCode]],[1]sheet1!$1:$1048576,12,FALSE)</f>
        <v>24</v>
      </c>
      <c r="H960" s="101">
        <f>VLOOKUP(Table_for_new_list_price[[#This Row],[ItemCode]],[1]sheet1!$1:$1048576,8,FALSE)</f>
        <v>263.23</v>
      </c>
      <c r="I960" s="51">
        <f>VLOOKUP(Table_for_new_list_price[[#This Row],[Product Line]],'EDA SHEET'!$C$10:$D$57,2,FALSE)</f>
        <v>0.17399999999999999</v>
      </c>
      <c r="J960" s="53">
        <f t="shared" si="16"/>
        <v>45.802019999999999</v>
      </c>
      <c r="K960" s="1" t="str">
        <f>VLOOKUP(Table_for_new_list_price[[#This Row],[ItemCode]],[1]sheet1!$1:$1048576,11,FALSE)</f>
        <v>China</v>
      </c>
    </row>
    <row r="961" spans="1:11" hidden="1" x14ac:dyDescent="0.3">
      <c r="A961" t="s">
        <v>461</v>
      </c>
      <c r="B961" t="str">
        <f>VLOOKUP(Table_for_new_list_price[[#This Row],[ItemCode]],[1]sheet1!$1:$1048576,4,FALSE)</f>
        <v>LOW LEAD TNKLS FNPTXFNPT HOT</v>
      </c>
      <c r="C961" t="str">
        <f>VLOOKUP(Table_for_new_list_price[[#This Row],[ItemCode]],[1]sheet1!$1:$1048576,5,FALSE)</f>
        <v>670779722214</v>
      </c>
      <c r="D961" t="str">
        <f>VLOOKUP(Table_for_new_list_price[[#This Row],[ItemCode]],[1]sheet1!$1:$1048576,6,FALSE)</f>
        <v>ABTW</v>
      </c>
      <c r="E961" s="54">
        <f>VLOOKUP(Table_for_new_list_price[[#This Row],[ItemCode]],[1]sheet1!$1:$1048576,7,FALSE)</f>
        <v>0</v>
      </c>
      <c r="F961" s="54" t="str">
        <f>VLOOKUP(Table_for_new_list_price[[#This Row],[ItemCode]],[1]sheet1!$1:$1048576,13,FALSE)</f>
        <v>.908</v>
      </c>
      <c r="G961" s="55">
        <f>VLOOKUP(Table_for_new_list_price[[#This Row],[ItemCode]],[1]sheet1!$1:$1048576,12,FALSE)</f>
        <v>0</v>
      </c>
      <c r="H961" s="101">
        <f>VLOOKUP(Table_for_new_list_price[[#This Row],[ItemCode]],[1]sheet1!$1:$1048576,8,FALSE)</f>
        <v>131.62</v>
      </c>
      <c r="I961" s="51">
        <f>VLOOKUP(Table_for_new_list_price[[#This Row],[Product Line]],'EDA SHEET'!$C$10:$D$57,2,FALSE)</f>
        <v>0.17399999999999999</v>
      </c>
      <c r="J961" s="53">
        <f t="shared" si="16"/>
        <v>22.901879999999998</v>
      </c>
      <c r="K961" s="1" t="str">
        <f>VLOOKUP(Table_for_new_list_price[[#This Row],[ItemCode]],[1]sheet1!$1:$1048576,11,FALSE)</f>
        <v>China</v>
      </c>
    </row>
    <row r="962" spans="1:11" hidden="1" x14ac:dyDescent="0.3">
      <c r="A962" t="s">
        <v>462</v>
      </c>
      <c r="B962" t="str">
        <f>VLOOKUP(Table_for_new_list_price[[#This Row],[ItemCode]],[1]sheet1!$1:$1048576,4,FALSE)</f>
        <v>LOW LEAD TNKLS FNPTXFNPT COLD</v>
      </c>
      <c r="C962" t="str">
        <f>VLOOKUP(Table_for_new_list_price[[#This Row],[ItemCode]],[1]sheet1!$1:$1048576,5,FALSE)</f>
        <v>670779722221</v>
      </c>
      <c r="D962" t="str">
        <f>VLOOKUP(Table_for_new_list_price[[#This Row],[ItemCode]],[1]sheet1!$1:$1048576,6,FALSE)</f>
        <v>ABTW</v>
      </c>
      <c r="E962" s="54">
        <f>VLOOKUP(Table_for_new_list_price[[#This Row],[ItemCode]],[1]sheet1!$1:$1048576,7,FALSE)</f>
        <v>0</v>
      </c>
      <c r="F962" s="54" t="str">
        <f>VLOOKUP(Table_for_new_list_price[[#This Row],[ItemCode]],[1]sheet1!$1:$1048576,13,FALSE)</f>
        <v>.908</v>
      </c>
      <c r="G962" s="55">
        <f>VLOOKUP(Table_for_new_list_price[[#This Row],[ItemCode]],[1]sheet1!$1:$1048576,12,FALSE)</f>
        <v>0</v>
      </c>
      <c r="H962" s="101">
        <f>VLOOKUP(Table_for_new_list_price[[#This Row],[ItemCode]],[1]sheet1!$1:$1048576,8,FALSE)</f>
        <v>131.62</v>
      </c>
      <c r="I962" s="51">
        <f>VLOOKUP(Table_for_new_list_price[[#This Row],[Product Line]],'EDA SHEET'!$C$10:$D$57,2,FALSE)</f>
        <v>0.17399999999999999</v>
      </c>
      <c r="J962" s="53">
        <f t="shared" si="16"/>
        <v>22.901879999999998</v>
      </c>
      <c r="K962" s="1" t="str">
        <f>VLOOKUP(Table_for_new_list_price[[#This Row],[ItemCode]],[1]sheet1!$1:$1048576,11,FALSE)</f>
        <v>China</v>
      </c>
    </row>
    <row r="963" spans="1:11" hidden="1" x14ac:dyDescent="0.3">
      <c r="A963" t="s">
        <v>463</v>
      </c>
      <c r="B963" t="str">
        <f>VLOOKUP(Table_for_new_list_price[[#This Row],[ItemCode]],[1]sheet1!$1:$1048576,4,FALSE)</f>
        <v>LOW LEAD TNKLES EzPRESS</v>
      </c>
      <c r="C963" t="str">
        <f>VLOOKUP(Table_for_new_list_price[[#This Row],[ItemCode]],[1]sheet1!$1:$1048576,5,FALSE)</f>
        <v>670779722238</v>
      </c>
      <c r="D963" t="str">
        <f>VLOOKUP(Table_for_new_list_price[[#This Row],[ItemCode]],[1]sheet1!$1:$1048576,6,FALSE)</f>
        <v>ABTW</v>
      </c>
      <c r="E963" s="54" t="str">
        <f>VLOOKUP(Table_for_new_list_price[[#This Row],[ItemCode]],[1]sheet1!$1:$1048576,7,FALSE)</f>
        <v>BRASS AB</v>
      </c>
      <c r="F963" s="54" t="str">
        <f>VLOOKUP(Table_for_new_list_price[[#This Row],[ItemCode]],[1]sheet1!$1:$1048576,13,FALSE)</f>
        <v>0</v>
      </c>
      <c r="G963" s="55" t="str">
        <f>VLOOKUP(Table_for_new_list_price[[#This Row],[ItemCode]],[1]sheet1!$1:$1048576,12,FALSE)</f>
        <v>24</v>
      </c>
      <c r="H963" s="101">
        <f>VLOOKUP(Table_for_new_list_price[[#This Row],[ItemCode]],[1]sheet1!$1:$1048576,8,FALSE)</f>
        <v>274.5</v>
      </c>
      <c r="I963" s="51">
        <f>VLOOKUP(Table_for_new_list_price[[#This Row],[Product Line]],'EDA SHEET'!$C$10:$D$57,2,FALSE)</f>
        <v>0.17399999999999999</v>
      </c>
      <c r="J963" s="53">
        <f t="shared" si="16"/>
        <v>47.762999999999998</v>
      </c>
      <c r="K963" s="1" t="str">
        <f>VLOOKUP(Table_for_new_list_price[[#This Row],[ItemCode]],[1]sheet1!$1:$1048576,11,FALSE)</f>
        <v>China</v>
      </c>
    </row>
    <row r="964" spans="1:11" hidden="1" x14ac:dyDescent="0.3">
      <c r="A964" t="s">
        <v>464</v>
      </c>
      <c r="B964" t="str">
        <f>VLOOKUP(Table_for_new_list_price[[#This Row],[ItemCode]],[1]sheet1!$1:$1048576,4,FALSE)</f>
        <v>LOW LEAD TNKLS EzPRESS HOT</v>
      </c>
      <c r="C964" t="str">
        <f>VLOOKUP(Table_for_new_list_price[[#This Row],[ItemCode]],[1]sheet1!$1:$1048576,5,FALSE)</f>
        <v>670779722245</v>
      </c>
      <c r="D964" t="str">
        <f>VLOOKUP(Table_for_new_list_price[[#This Row],[ItemCode]],[1]sheet1!$1:$1048576,6,FALSE)</f>
        <v>ABTW</v>
      </c>
      <c r="E964" s="54">
        <f>VLOOKUP(Table_for_new_list_price[[#This Row],[ItemCode]],[1]sheet1!$1:$1048576,7,FALSE)</f>
        <v>0</v>
      </c>
      <c r="F964" s="54" t="str">
        <f>VLOOKUP(Table_for_new_list_price[[#This Row],[ItemCode]],[1]sheet1!$1:$1048576,13,FALSE)</f>
        <v>.942</v>
      </c>
      <c r="G964" s="55">
        <f>VLOOKUP(Table_for_new_list_price[[#This Row],[ItemCode]],[1]sheet1!$1:$1048576,12,FALSE)</f>
        <v>0</v>
      </c>
      <c r="H964" s="101">
        <f>VLOOKUP(Table_for_new_list_price[[#This Row],[ItemCode]],[1]sheet1!$1:$1048576,8,FALSE)</f>
        <v>137.25</v>
      </c>
      <c r="I964" s="51">
        <f>VLOOKUP(Table_for_new_list_price[[#This Row],[Product Line]],'EDA SHEET'!$C$10:$D$57,2,FALSE)</f>
        <v>0.17399999999999999</v>
      </c>
      <c r="J964" s="53">
        <f t="shared" si="16"/>
        <v>23.881499999999999</v>
      </c>
      <c r="K964" s="1" t="str">
        <f>VLOOKUP(Table_for_new_list_price[[#This Row],[ItemCode]],[1]sheet1!$1:$1048576,11,FALSE)</f>
        <v>China</v>
      </c>
    </row>
    <row r="965" spans="1:11" hidden="1" x14ac:dyDescent="0.3">
      <c r="A965" t="s">
        <v>465</v>
      </c>
      <c r="B965" t="str">
        <f>VLOOKUP(Table_for_new_list_price[[#This Row],[ItemCode]],[1]sheet1!$1:$1048576,4,FALSE)</f>
        <v>LOW LEAD TNKLS EzPRESS COLD</v>
      </c>
      <c r="C965" t="str">
        <f>VLOOKUP(Table_for_new_list_price[[#This Row],[ItemCode]],[1]sheet1!$1:$1048576,5,FALSE)</f>
        <v>670779722252</v>
      </c>
      <c r="D965" t="str">
        <f>VLOOKUP(Table_for_new_list_price[[#This Row],[ItemCode]],[1]sheet1!$1:$1048576,6,FALSE)</f>
        <v>ABTW</v>
      </c>
      <c r="E965" s="54">
        <f>VLOOKUP(Table_for_new_list_price[[#This Row],[ItemCode]],[1]sheet1!$1:$1048576,7,FALSE)</f>
        <v>0</v>
      </c>
      <c r="F965" s="54" t="str">
        <f>VLOOKUP(Table_for_new_list_price[[#This Row],[ItemCode]],[1]sheet1!$1:$1048576,13,FALSE)</f>
        <v>.942</v>
      </c>
      <c r="G965" s="55">
        <f>VLOOKUP(Table_for_new_list_price[[#This Row],[ItemCode]],[1]sheet1!$1:$1048576,12,FALSE)</f>
        <v>0</v>
      </c>
      <c r="H965" s="101">
        <f>VLOOKUP(Table_for_new_list_price[[#This Row],[ItemCode]],[1]sheet1!$1:$1048576,8,FALSE)</f>
        <v>137.25</v>
      </c>
      <c r="I965" s="51">
        <f>VLOOKUP(Table_for_new_list_price[[#This Row],[Product Line]],'EDA SHEET'!$C$10:$D$57,2,FALSE)</f>
        <v>0.17399999999999999</v>
      </c>
      <c r="J965" s="53">
        <f t="shared" si="16"/>
        <v>23.881499999999999</v>
      </c>
      <c r="K965" s="1" t="str">
        <f>VLOOKUP(Table_for_new_list_price[[#This Row],[ItemCode]],[1]sheet1!$1:$1048576,11,FALSE)</f>
        <v>China</v>
      </c>
    </row>
    <row r="966" spans="1:11" hidden="1" x14ac:dyDescent="0.3">
      <c r="A966" t="s">
        <v>466</v>
      </c>
      <c r="B966" t="str">
        <f>VLOOKUP(Table_for_new_list_price[[#This Row],[ItemCode]],[1]sheet1!$1:$1048576,4,FALSE)</f>
        <v>LLTNKLS FNPTX C W RELF EXT HOT</v>
      </c>
      <c r="C966" t="str">
        <f>VLOOKUP(Table_for_new_list_price[[#This Row],[ItemCode]],[1]sheet1!$1:$1048576,5,FALSE)</f>
        <v>670779722986</v>
      </c>
      <c r="D966" t="str">
        <f>VLOOKUP(Table_for_new_list_price[[#This Row],[ItemCode]],[1]sheet1!$1:$1048576,6,FALSE)</f>
        <v>ABTW</v>
      </c>
      <c r="E966" s="54">
        <f>VLOOKUP(Table_for_new_list_price[[#This Row],[ItemCode]],[1]sheet1!$1:$1048576,7,FALSE)</f>
        <v>0</v>
      </c>
      <c r="F966" s="54" t="str">
        <f>VLOOKUP(Table_for_new_list_price[[#This Row],[ItemCode]],[1]sheet1!$1:$1048576,13,FALSE)</f>
        <v>3.63</v>
      </c>
      <c r="G966" s="55" t="str">
        <f>VLOOKUP(Table_for_new_list_price[[#This Row],[ItemCode]],[1]sheet1!$1:$1048576,12,FALSE)</f>
        <v>9</v>
      </c>
      <c r="H966" s="101">
        <f>VLOOKUP(Table_for_new_list_price[[#This Row],[ItemCode]],[1]sheet1!$1:$1048576,8,FALSE)</f>
        <v>376.98</v>
      </c>
      <c r="I966" s="51">
        <f>VLOOKUP(Table_for_new_list_price[[#This Row],[Product Line]],'EDA SHEET'!$C$10:$D$57,2,FALSE)</f>
        <v>0.17399999999999999</v>
      </c>
      <c r="J966" s="53">
        <f t="shared" si="16"/>
        <v>65.594520000000003</v>
      </c>
      <c r="K966" s="1" t="str">
        <f>VLOOKUP(Table_for_new_list_price[[#This Row],[ItemCode]],[1]sheet1!$1:$1048576,11,FALSE)</f>
        <v>China</v>
      </c>
    </row>
    <row r="967" spans="1:11" hidden="1" x14ac:dyDescent="0.3">
      <c r="A967" t="s">
        <v>467</v>
      </c>
      <c r="B967" t="str">
        <f>VLOOKUP(Table_for_new_list_price[[#This Row],[ItemCode]],[1]sheet1!$1:$1048576,4,FALSE)</f>
        <v>LLTNKLS FNPTX C W RELF EXT HOT</v>
      </c>
      <c r="C967" t="str">
        <f>VLOOKUP(Table_for_new_list_price[[#This Row],[ItemCode]],[1]sheet1!$1:$1048576,5,FALSE)</f>
        <v>670779723013</v>
      </c>
      <c r="D967" t="str">
        <f>VLOOKUP(Table_for_new_list_price[[#This Row],[ItemCode]],[1]sheet1!$1:$1048576,6,FALSE)</f>
        <v>ABTW</v>
      </c>
      <c r="E967" s="54">
        <f>VLOOKUP(Table_for_new_list_price[[#This Row],[ItemCode]],[1]sheet1!$1:$1048576,7,FALSE)</f>
        <v>0</v>
      </c>
      <c r="F967" s="54" t="str">
        <f>VLOOKUP(Table_for_new_list_price[[#This Row],[ItemCode]],[1]sheet1!$1:$1048576,13,FALSE)</f>
        <v>3.63</v>
      </c>
      <c r="G967" s="55" t="str">
        <f>VLOOKUP(Table_for_new_list_price[[#This Row],[ItemCode]],[1]sheet1!$1:$1048576,12,FALSE)</f>
        <v>9</v>
      </c>
      <c r="H967" s="101">
        <f>VLOOKUP(Table_for_new_list_price[[#This Row],[ItemCode]],[1]sheet1!$1:$1048576,8,FALSE)</f>
        <v>406.18</v>
      </c>
      <c r="I967" s="51">
        <f>VLOOKUP(Table_for_new_list_price[[#This Row],[Product Line]],'EDA SHEET'!$C$10:$D$57,2,FALSE)</f>
        <v>0.17399999999999999</v>
      </c>
      <c r="J967" s="53">
        <f t="shared" si="16"/>
        <v>70.675319999999999</v>
      </c>
      <c r="K967" s="1" t="str">
        <f>VLOOKUP(Table_for_new_list_price[[#This Row],[ItemCode]],[1]sheet1!$1:$1048576,11,FALSE)</f>
        <v>China</v>
      </c>
    </row>
    <row r="968" spans="1:11" hidden="1" x14ac:dyDescent="0.3">
      <c r="A968" t="s">
        <v>468</v>
      </c>
      <c r="B968" t="str">
        <f>VLOOKUP(Table_for_new_list_price[[#This Row],[ItemCode]],[1]sheet1!$1:$1048576,4,FALSE)</f>
        <v>LLTNKLS FNPTX C W RELF EXT HOT</v>
      </c>
      <c r="C968" t="str">
        <f>VLOOKUP(Table_for_new_list_price[[#This Row],[ItemCode]],[1]sheet1!$1:$1048576,5,FALSE)</f>
        <v>670779723044</v>
      </c>
      <c r="D968" t="str">
        <f>VLOOKUP(Table_for_new_list_price[[#This Row],[ItemCode]],[1]sheet1!$1:$1048576,6,FALSE)</f>
        <v>ABTW</v>
      </c>
      <c r="E968" s="54">
        <f>VLOOKUP(Table_for_new_list_price[[#This Row],[ItemCode]],[1]sheet1!$1:$1048576,7,FALSE)</f>
        <v>0</v>
      </c>
      <c r="F968" s="54" t="str">
        <f>VLOOKUP(Table_for_new_list_price[[#This Row],[ItemCode]],[1]sheet1!$1:$1048576,13,FALSE)</f>
        <v>4.29</v>
      </c>
      <c r="G968" s="55" t="str">
        <f>VLOOKUP(Table_for_new_list_price[[#This Row],[ItemCode]],[1]sheet1!$1:$1048576,12,FALSE)</f>
        <v>9</v>
      </c>
      <c r="H968" s="101">
        <f>VLOOKUP(Table_for_new_list_price[[#This Row],[ItemCode]],[1]sheet1!$1:$1048576,8,FALSE)</f>
        <v>525.84</v>
      </c>
      <c r="I968" s="51">
        <f>VLOOKUP(Table_for_new_list_price[[#This Row],[Product Line]],'EDA SHEET'!$C$10:$D$57,2,FALSE)</f>
        <v>0.17399999999999999</v>
      </c>
      <c r="J968" s="53">
        <f t="shared" si="16"/>
        <v>91.496160000000003</v>
      </c>
      <c r="K968" s="1" t="str">
        <f>VLOOKUP(Table_for_new_list_price[[#This Row],[ItemCode]],[1]sheet1!$1:$1048576,11,FALSE)</f>
        <v>China</v>
      </c>
    </row>
    <row r="969" spans="1:11" hidden="1" x14ac:dyDescent="0.3">
      <c r="A969" t="s">
        <v>469</v>
      </c>
      <c r="B969" t="str">
        <f>VLOOKUP(Table_for_new_list_price[[#This Row],[ItemCode]],[1]sheet1!$1:$1048576,4,FALSE)</f>
        <v>LOW LEAD TNKLS FNPTXC C/W RELF</v>
      </c>
      <c r="C969" t="str">
        <f>VLOOKUP(Table_for_new_list_price[[#This Row],[ItemCode]],[1]sheet1!$1:$1048576,5,FALSE)</f>
        <v>670779722351</v>
      </c>
      <c r="D969" t="str">
        <f>VLOOKUP(Table_for_new_list_price[[#This Row],[ItemCode]],[1]sheet1!$1:$1048576,6,FALSE)</f>
        <v>ABTW</v>
      </c>
      <c r="E969" s="54">
        <f>VLOOKUP(Table_for_new_list_price[[#This Row],[ItemCode]],[1]sheet1!$1:$1048576,7,FALSE)</f>
        <v>0</v>
      </c>
      <c r="F969" s="54" t="str">
        <f>VLOOKUP(Table_for_new_list_price[[#This Row],[ItemCode]],[1]sheet1!$1:$1048576,13,FALSE)</f>
        <v>4.30</v>
      </c>
      <c r="G969" s="55" t="str">
        <f>VLOOKUP(Table_for_new_list_price[[#This Row],[ItemCode]],[1]sheet1!$1:$1048576,12,FALSE)</f>
        <v>9</v>
      </c>
      <c r="H969" s="101">
        <f>VLOOKUP(Table_for_new_list_price[[#This Row],[ItemCode]],[1]sheet1!$1:$1048576,8,FALSE)</f>
        <v>506.27</v>
      </c>
      <c r="I969" s="51">
        <f>VLOOKUP(Table_for_new_list_price[[#This Row],[Product Line]],'EDA SHEET'!$C$10:$D$57,2,FALSE)</f>
        <v>0.17399999999999999</v>
      </c>
      <c r="J969" s="53">
        <f t="shared" si="16"/>
        <v>88.090979999999988</v>
      </c>
      <c r="K969" s="1" t="str">
        <f>VLOOKUP(Table_for_new_list_price[[#This Row],[ItemCode]],[1]sheet1!$1:$1048576,11,FALSE)</f>
        <v>China</v>
      </c>
    </row>
    <row r="970" spans="1:11" hidden="1" x14ac:dyDescent="0.3">
      <c r="A970" t="s">
        <v>470</v>
      </c>
      <c r="B970" t="str">
        <f>VLOOKUP(Table_for_new_list_price[[#This Row],[ItemCode]],[1]sheet1!$1:$1048576,4,FALSE)</f>
        <v>LOW LEAD TNKLS FNPTXC C/W RELF</v>
      </c>
      <c r="C970" t="str">
        <f>VLOOKUP(Table_for_new_list_price[[#This Row],[ItemCode]],[1]sheet1!$1:$1048576,5,FALSE)</f>
        <v>670779326054</v>
      </c>
      <c r="D970" t="str">
        <f>VLOOKUP(Table_for_new_list_price[[#This Row],[ItemCode]],[1]sheet1!$1:$1048576,6,FALSE)</f>
        <v>ABTW</v>
      </c>
      <c r="E970" s="54">
        <f>VLOOKUP(Table_for_new_list_price[[#This Row],[ItemCode]],[1]sheet1!$1:$1048576,7,FALSE)</f>
        <v>0</v>
      </c>
      <c r="F970" s="54" t="str">
        <f>VLOOKUP(Table_for_new_list_price[[#This Row],[ItemCode]],[1]sheet1!$1:$1048576,13,FALSE)</f>
        <v>3.47</v>
      </c>
      <c r="G970" s="55" t="str">
        <f>VLOOKUP(Table_for_new_list_price[[#This Row],[ItemCode]],[1]sheet1!$1:$1048576,12,FALSE)</f>
        <v>9</v>
      </c>
      <c r="H970" s="101">
        <f>VLOOKUP(Table_for_new_list_price[[#This Row],[ItemCode]],[1]sheet1!$1:$1048576,8,FALSE)</f>
        <v>360.34</v>
      </c>
      <c r="I970" s="51">
        <f>VLOOKUP(Table_for_new_list_price[[#This Row],[Product Line]],'EDA SHEET'!$C$10:$D$57,2,FALSE)</f>
        <v>0.17399999999999999</v>
      </c>
      <c r="J970" s="53">
        <f t="shared" si="16"/>
        <v>62.699159999999992</v>
      </c>
      <c r="K970" s="1" t="str">
        <f>VLOOKUP(Table_for_new_list_price[[#This Row],[ItemCode]],[1]sheet1!$1:$1048576,11,FALSE)</f>
        <v>China</v>
      </c>
    </row>
    <row r="971" spans="1:11" hidden="1" x14ac:dyDescent="0.3">
      <c r="A971" t="s">
        <v>471</v>
      </c>
      <c r="B971" t="str">
        <f>VLOOKUP(Table_for_new_list_price[[#This Row],[ItemCode]],[1]sheet1!$1:$1048576,4,FALSE)</f>
        <v>LOW LEAD TNKLS FNPTXC C/W RELF</v>
      </c>
      <c r="C971" t="str">
        <f>VLOOKUP(Table_for_new_list_price[[#This Row],[ItemCode]],[1]sheet1!$1:$1048576,5,FALSE)</f>
        <v>670779722382</v>
      </c>
      <c r="D971" t="str">
        <f>VLOOKUP(Table_for_new_list_price[[#This Row],[ItemCode]],[1]sheet1!$1:$1048576,6,FALSE)</f>
        <v>ABTW</v>
      </c>
      <c r="E971" s="54">
        <f>VLOOKUP(Table_for_new_list_price[[#This Row],[ItemCode]],[1]sheet1!$1:$1048576,7,FALSE)</f>
        <v>0</v>
      </c>
      <c r="F971" s="54" t="str">
        <f>VLOOKUP(Table_for_new_list_price[[#This Row],[ItemCode]],[1]sheet1!$1:$1048576,13,FALSE)</f>
        <v>4.30</v>
      </c>
      <c r="G971" s="55" t="str">
        <f>VLOOKUP(Table_for_new_list_price[[#This Row],[ItemCode]],[1]sheet1!$1:$1048576,12,FALSE)</f>
        <v>5</v>
      </c>
      <c r="H971" s="101">
        <f>VLOOKUP(Table_for_new_list_price[[#This Row],[ItemCode]],[1]sheet1!$1:$1048576,8,FALSE)</f>
        <v>527.16999999999996</v>
      </c>
      <c r="I971" s="51">
        <f>VLOOKUP(Table_for_new_list_price[[#This Row],[Product Line]],'EDA SHEET'!$C$10:$D$57,2,FALSE)</f>
        <v>0.17399999999999999</v>
      </c>
      <c r="J971" s="53">
        <f t="shared" si="16"/>
        <v>91.727579999999989</v>
      </c>
      <c r="K971" s="1" t="str">
        <f>VLOOKUP(Table_for_new_list_price[[#This Row],[ItemCode]],[1]sheet1!$1:$1048576,11,FALSE)</f>
        <v>China</v>
      </c>
    </row>
    <row r="972" spans="1:11" hidden="1" x14ac:dyDescent="0.3">
      <c r="A972" t="s">
        <v>472</v>
      </c>
      <c r="B972" t="str">
        <f>VLOOKUP(Table_for_new_list_price[[#This Row],[ItemCode]],[1]sheet1!$1:$1048576,4,FALSE)</f>
        <v>LOW LEAD TNKLS FNPTXC C/W RELF</v>
      </c>
      <c r="C972" t="str">
        <f>VLOOKUP(Table_for_new_list_price[[#This Row],[ItemCode]],[1]sheet1!$1:$1048576,5,FALSE)</f>
        <v>670779722832</v>
      </c>
      <c r="D972" t="str">
        <f>VLOOKUP(Table_for_new_list_price[[#This Row],[ItemCode]],[1]sheet1!$1:$1048576,6,FALSE)</f>
        <v>ABTW</v>
      </c>
      <c r="E972" s="54">
        <f>VLOOKUP(Table_for_new_list_price[[#This Row],[ItemCode]],[1]sheet1!$1:$1048576,7,FALSE)</f>
        <v>0</v>
      </c>
      <c r="F972" s="54" t="str">
        <f>VLOOKUP(Table_for_new_list_price[[#This Row],[ItemCode]],[1]sheet1!$1:$1048576,13,FALSE)</f>
        <v>3.47</v>
      </c>
      <c r="G972" s="55" t="str">
        <f>VLOOKUP(Table_for_new_list_price[[#This Row],[ItemCode]],[1]sheet1!$1:$1048576,12,FALSE)</f>
        <v>9</v>
      </c>
      <c r="H972" s="101">
        <f>VLOOKUP(Table_for_new_list_price[[#This Row],[ItemCode]],[1]sheet1!$1:$1048576,8,FALSE)</f>
        <v>388.2</v>
      </c>
      <c r="I972" s="51">
        <f>VLOOKUP(Table_for_new_list_price[[#This Row],[Product Line]],'EDA SHEET'!$C$10:$D$57,2,FALSE)</f>
        <v>0.17399999999999999</v>
      </c>
      <c r="J972" s="53">
        <f t="shared" si="16"/>
        <v>67.54679999999999</v>
      </c>
      <c r="K972" s="1" t="str">
        <f>VLOOKUP(Table_for_new_list_price[[#This Row],[ItemCode]],[1]sheet1!$1:$1048576,11,FALSE)</f>
        <v>China</v>
      </c>
    </row>
    <row r="973" spans="1:11" hidden="1" x14ac:dyDescent="0.3">
      <c r="A973" t="s">
        <v>473</v>
      </c>
      <c r="B973" t="str">
        <f>VLOOKUP(Table_for_new_list_price[[#This Row],[ItemCode]],[1]sheet1!$1:$1048576,4,FALSE)</f>
        <v>LOW LEAD TNKLS FNPTXC C/W RELF</v>
      </c>
      <c r="C973" t="str">
        <f>VLOOKUP(Table_for_new_list_price[[#This Row],[ItemCode]],[1]sheet1!$1:$1048576,5,FALSE)</f>
        <v>670779324067</v>
      </c>
      <c r="D973" t="str">
        <f>VLOOKUP(Table_for_new_list_price[[#This Row],[ItemCode]],[1]sheet1!$1:$1048576,6,FALSE)</f>
        <v>ABTW</v>
      </c>
      <c r="E973" s="54">
        <f>VLOOKUP(Table_for_new_list_price[[#This Row],[ItemCode]],[1]sheet1!$1:$1048576,7,FALSE)</f>
        <v>0</v>
      </c>
      <c r="F973" s="54" t="str">
        <f>VLOOKUP(Table_for_new_list_price[[#This Row],[ItemCode]],[1]sheet1!$1:$1048576,13,FALSE)</f>
        <v>5.04</v>
      </c>
      <c r="G973" s="55" t="str">
        <f>VLOOKUP(Table_for_new_list_price[[#This Row],[ItemCode]],[1]sheet1!$1:$1048576,12,FALSE)</f>
        <v>5</v>
      </c>
      <c r="H973" s="101">
        <f>VLOOKUP(Table_for_new_list_price[[#This Row],[ItemCode]],[1]sheet1!$1:$1048576,8,FALSE)</f>
        <v>592.32000000000005</v>
      </c>
      <c r="I973" s="51">
        <f>VLOOKUP(Table_for_new_list_price[[#This Row],[Product Line]],'EDA SHEET'!$C$10:$D$57,2,FALSE)</f>
        <v>0.17399999999999999</v>
      </c>
      <c r="J973" s="53">
        <f t="shared" si="16"/>
        <v>103.06368000000001</v>
      </c>
      <c r="K973" s="1" t="str">
        <f>VLOOKUP(Table_for_new_list_price[[#This Row],[ItemCode]],[1]sheet1!$1:$1048576,11,FALSE)</f>
        <v>Italy</v>
      </c>
    </row>
    <row r="974" spans="1:11" hidden="1" x14ac:dyDescent="0.3">
      <c r="A974" t="s">
        <v>474</v>
      </c>
      <c r="B974" t="str">
        <f>VLOOKUP(Table_for_new_list_price[[#This Row],[ItemCode]],[1]sheet1!$1:$1048576,4,FALSE)</f>
        <v>LOW LEAD TNKLS FNPTXC C/W RELF</v>
      </c>
      <c r="C974" t="str">
        <f>VLOOKUP(Table_for_new_list_price[[#This Row],[ItemCode]],[1]sheet1!$1:$1048576,5,FALSE)</f>
        <v>670779324050</v>
      </c>
      <c r="D974" t="str">
        <f>VLOOKUP(Table_for_new_list_price[[#This Row],[ItemCode]],[1]sheet1!$1:$1048576,6,FALSE)</f>
        <v>ABTW</v>
      </c>
      <c r="E974" s="54">
        <f>VLOOKUP(Table_for_new_list_price[[#This Row],[ItemCode]],[1]sheet1!$1:$1048576,7,FALSE)</f>
        <v>0</v>
      </c>
      <c r="F974" s="54" t="str">
        <f>VLOOKUP(Table_for_new_list_price[[#This Row],[ItemCode]],[1]sheet1!$1:$1048576,13,FALSE)</f>
        <v>4.21</v>
      </c>
      <c r="G974" s="55" t="str">
        <f>VLOOKUP(Table_for_new_list_price[[#This Row],[ItemCode]],[1]sheet1!$1:$1048576,12,FALSE)</f>
        <v>5</v>
      </c>
      <c r="H974" s="101">
        <f>VLOOKUP(Table_for_new_list_price[[#This Row],[ItemCode]],[1]sheet1!$1:$1048576,8,FALSE)</f>
        <v>506.05</v>
      </c>
      <c r="I974" s="51">
        <f>VLOOKUP(Table_for_new_list_price[[#This Row],[Product Line]],'EDA SHEET'!$C$10:$D$57,2,FALSE)</f>
        <v>0.17399999999999999</v>
      </c>
      <c r="J974" s="53">
        <f t="shared" si="16"/>
        <v>88.052700000000002</v>
      </c>
      <c r="K974" s="1" t="str">
        <f>VLOOKUP(Table_for_new_list_price[[#This Row],[ItemCode]],[1]sheet1!$1:$1048576,11,FALSE)</f>
        <v>China</v>
      </c>
    </row>
    <row r="975" spans="1:11" hidden="1" x14ac:dyDescent="0.3">
      <c r="A975" t="s">
        <v>475</v>
      </c>
      <c r="B975" t="str">
        <f>VLOOKUP(Table_for_new_list_price[[#This Row],[ItemCode]],[1]sheet1!$1:$1048576,4,FALSE)</f>
        <v>LOW LEAD FLUSH MT TANKLESS HOT</v>
      </c>
      <c r="C975" t="str">
        <f>VLOOKUP(Table_for_new_list_price[[#This Row],[ItemCode]],[1]sheet1!$1:$1048576,5,FALSE)</f>
        <v>670779310060</v>
      </c>
      <c r="D975" t="str">
        <f>VLOOKUP(Table_for_new_list_price[[#This Row],[ItemCode]],[1]sheet1!$1:$1048576,6,FALSE)</f>
        <v>ABTW</v>
      </c>
      <c r="E975" s="54">
        <f>VLOOKUP(Table_for_new_list_price[[#This Row],[ItemCode]],[1]sheet1!$1:$1048576,7,FALSE)</f>
        <v>0</v>
      </c>
      <c r="F975" s="54" t="str">
        <f>VLOOKUP(Table_for_new_list_price[[#This Row],[ItemCode]],[1]sheet1!$1:$1048576,13,FALSE)</f>
        <v>0</v>
      </c>
      <c r="G975" s="55" t="str">
        <f>VLOOKUP(Table_for_new_list_price[[#This Row],[ItemCode]],[1]sheet1!$1:$1048576,12,FALSE)</f>
        <v>25</v>
      </c>
      <c r="H975" s="101">
        <f>VLOOKUP(Table_for_new_list_price[[#This Row],[ItemCode]],[1]sheet1!$1:$1048576,8,FALSE)</f>
        <v>348.49</v>
      </c>
      <c r="I975" s="51">
        <f>VLOOKUP(Table_for_new_list_price[[#This Row],[Product Line]],'EDA SHEET'!$C$10:$D$57,2,FALSE)</f>
        <v>0.17399999999999999</v>
      </c>
      <c r="J975" s="53">
        <f t="shared" si="16"/>
        <v>60.637259999999998</v>
      </c>
      <c r="K975" s="1" t="str">
        <f>VLOOKUP(Table_for_new_list_price[[#This Row],[ItemCode]],[1]sheet1!$1:$1048576,11,FALSE)</f>
        <v>China</v>
      </c>
    </row>
    <row r="976" spans="1:11" hidden="1" x14ac:dyDescent="0.3">
      <c r="A976" t="s">
        <v>476</v>
      </c>
      <c r="B976" t="str">
        <f>VLOOKUP(Table_for_new_list_price[[#This Row],[ItemCode]],[1]sheet1!$1:$1048576,4,FALSE)</f>
        <v>LOW LEAD FLUSH MT TANKLESS HOT</v>
      </c>
      <c r="C976" t="str">
        <f>VLOOKUP(Table_for_new_list_price[[#This Row],[ItemCode]],[1]sheet1!$1:$1048576,5,FALSE)</f>
        <v>670779310053</v>
      </c>
      <c r="D976" t="str">
        <f>VLOOKUP(Table_for_new_list_price[[#This Row],[ItemCode]],[1]sheet1!$1:$1048576,6,FALSE)</f>
        <v>ABTW</v>
      </c>
      <c r="E976" s="54">
        <f>VLOOKUP(Table_for_new_list_price[[#This Row],[ItemCode]],[1]sheet1!$1:$1048576,7,FALSE)</f>
        <v>0</v>
      </c>
      <c r="F976" s="54" t="str">
        <f>VLOOKUP(Table_for_new_list_price[[#This Row],[ItemCode]],[1]sheet1!$1:$1048576,13,FALSE)</f>
        <v>0</v>
      </c>
      <c r="G976" s="55" t="str">
        <f>VLOOKUP(Table_for_new_list_price[[#This Row],[ItemCode]],[1]sheet1!$1:$1048576,12,FALSE)</f>
        <v>25</v>
      </c>
      <c r="H976" s="101">
        <f>VLOOKUP(Table_for_new_list_price[[#This Row],[ItemCode]],[1]sheet1!$1:$1048576,8,FALSE)</f>
        <v>203.72</v>
      </c>
      <c r="I976" s="51">
        <f>VLOOKUP(Table_for_new_list_price[[#This Row],[Product Line]],'EDA SHEET'!$C$10:$D$57,2,FALSE)</f>
        <v>0.17399999999999999</v>
      </c>
      <c r="J976" s="53">
        <f t="shared" si="16"/>
        <v>35.447279999999999</v>
      </c>
      <c r="K976" s="1" t="str">
        <f>VLOOKUP(Table_for_new_list_price[[#This Row],[ItemCode]],[1]sheet1!$1:$1048576,11,FALSE)</f>
        <v>China</v>
      </c>
    </row>
    <row r="977" spans="1:11" hidden="1" x14ac:dyDescent="0.3">
      <c r="A977" t="s">
        <v>477</v>
      </c>
      <c r="B977" t="str">
        <f>VLOOKUP(Table_for_new_list_price[[#This Row],[ItemCode]],[1]sheet1!$1:$1048576,4,FALSE)</f>
        <v>LOW LEAD SOLDER TNKLS EXT HOT</v>
      </c>
      <c r="C977" t="str">
        <f>VLOOKUP(Table_for_new_list_price[[#This Row],[ItemCode]],[1]sheet1!$1:$1048576,5,FALSE)</f>
        <v>670779723136</v>
      </c>
      <c r="D977" t="str">
        <f>VLOOKUP(Table_for_new_list_price[[#This Row],[ItemCode]],[1]sheet1!$1:$1048576,6,FALSE)</f>
        <v>ABTW</v>
      </c>
      <c r="E977" s="54" t="str">
        <f>VLOOKUP(Table_for_new_list_price[[#This Row],[ItemCode]],[1]sheet1!$1:$1048576,7,FALSE)</f>
        <v>BRASS AB</v>
      </c>
      <c r="F977" s="54" t="str">
        <f>VLOOKUP(Table_for_new_list_price[[#This Row],[ItemCode]],[1]sheet1!$1:$1048576,13,FALSE)</f>
        <v>01.58</v>
      </c>
      <c r="G977" s="55" t="str">
        <f>VLOOKUP(Table_for_new_list_price[[#This Row],[ItemCode]],[1]sheet1!$1:$1048576,12,FALSE)</f>
        <v>18</v>
      </c>
      <c r="H977" s="101">
        <f>VLOOKUP(Table_for_new_list_price[[#This Row],[ItemCode]],[1]sheet1!$1:$1048576,8,FALSE)</f>
        <v>188.23</v>
      </c>
      <c r="I977" s="51">
        <f>VLOOKUP(Table_for_new_list_price[[#This Row],[Product Line]],'EDA SHEET'!$C$10:$D$57,2,FALSE)</f>
        <v>0.17399999999999999</v>
      </c>
      <c r="J977" s="53">
        <f t="shared" si="16"/>
        <v>32.752019999999995</v>
      </c>
      <c r="K977" s="1" t="str">
        <f>VLOOKUP(Table_for_new_list_price[[#This Row],[ItemCode]],[1]sheet1!$1:$1048576,11,FALSE)</f>
        <v>Italy</v>
      </c>
    </row>
    <row r="978" spans="1:11" hidden="1" x14ac:dyDescent="0.3">
      <c r="A978" t="s">
        <v>478</v>
      </c>
      <c r="B978" t="str">
        <f>VLOOKUP(Table_for_new_list_price[[#This Row],[ItemCode]],[1]sheet1!$1:$1048576,4,FALSE)</f>
        <v>LOW LEAD FLUSH MT TNKLESS COLD</v>
      </c>
      <c r="C978" t="str">
        <f>VLOOKUP(Table_for_new_list_price[[#This Row],[ItemCode]],[1]sheet1!$1:$1048576,5,FALSE)</f>
        <v>670779309064</v>
      </c>
      <c r="D978" t="str">
        <f>VLOOKUP(Table_for_new_list_price[[#This Row],[ItemCode]],[1]sheet1!$1:$1048576,6,FALSE)</f>
        <v>ABTW</v>
      </c>
      <c r="E978" s="54">
        <f>VLOOKUP(Table_for_new_list_price[[#This Row],[ItemCode]],[1]sheet1!$1:$1048576,7,FALSE)</f>
        <v>0</v>
      </c>
      <c r="F978" s="54" t="str">
        <f>VLOOKUP(Table_for_new_list_price[[#This Row],[ItemCode]],[1]sheet1!$1:$1048576,13,FALSE)</f>
        <v>0</v>
      </c>
      <c r="G978" s="55" t="str">
        <f>VLOOKUP(Table_for_new_list_price[[#This Row],[ItemCode]],[1]sheet1!$1:$1048576,12,FALSE)</f>
        <v>25</v>
      </c>
      <c r="H978" s="101">
        <f>VLOOKUP(Table_for_new_list_price[[#This Row],[ItemCode]],[1]sheet1!$1:$1048576,8,FALSE)</f>
        <v>348.49</v>
      </c>
      <c r="I978" s="51">
        <f>VLOOKUP(Table_for_new_list_price[[#This Row],[Product Line]],'EDA SHEET'!$C$10:$D$57,2,FALSE)</f>
        <v>0.17399999999999999</v>
      </c>
      <c r="J978" s="53">
        <f t="shared" si="16"/>
        <v>60.637259999999998</v>
      </c>
      <c r="K978" s="1" t="str">
        <f>VLOOKUP(Table_for_new_list_price[[#This Row],[ItemCode]],[1]sheet1!$1:$1048576,11,FALSE)</f>
        <v>China</v>
      </c>
    </row>
    <row r="979" spans="1:11" hidden="1" x14ac:dyDescent="0.3">
      <c r="A979" t="s">
        <v>479</v>
      </c>
      <c r="B979" t="str">
        <f>VLOOKUP(Table_for_new_list_price[[#This Row],[ItemCode]],[1]sheet1!$1:$1048576,4,FALSE)</f>
        <v>LOW LEAD FLUSH MT TNKLESS COLD</v>
      </c>
      <c r="C979" t="str">
        <f>VLOOKUP(Table_for_new_list_price[[#This Row],[ItemCode]],[1]sheet1!$1:$1048576,5,FALSE)</f>
        <v>670779309057</v>
      </c>
      <c r="D979" t="str">
        <f>VLOOKUP(Table_for_new_list_price[[#This Row],[ItemCode]],[1]sheet1!$1:$1048576,6,FALSE)</f>
        <v>ABTW</v>
      </c>
      <c r="E979" s="54">
        <f>VLOOKUP(Table_for_new_list_price[[#This Row],[ItemCode]],[1]sheet1!$1:$1048576,7,FALSE)</f>
        <v>0</v>
      </c>
      <c r="F979" s="54" t="str">
        <f>VLOOKUP(Table_for_new_list_price[[#This Row],[ItemCode]],[1]sheet1!$1:$1048576,13,FALSE)</f>
        <v>0</v>
      </c>
      <c r="G979" s="55" t="str">
        <f>VLOOKUP(Table_for_new_list_price[[#This Row],[ItemCode]],[1]sheet1!$1:$1048576,12,FALSE)</f>
        <v>25</v>
      </c>
      <c r="H979" s="101">
        <f>VLOOKUP(Table_for_new_list_price[[#This Row],[ItemCode]],[1]sheet1!$1:$1048576,8,FALSE)</f>
        <v>203.72</v>
      </c>
      <c r="I979" s="51">
        <f>VLOOKUP(Table_for_new_list_price[[#This Row],[Product Line]],'EDA SHEET'!$C$10:$D$57,2,FALSE)</f>
        <v>0.17399999999999999</v>
      </c>
      <c r="J979" s="53">
        <f t="shared" si="16"/>
        <v>35.447279999999999</v>
      </c>
      <c r="K979" s="1" t="str">
        <f>VLOOKUP(Table_for_new_list_price[[#This Row],[ItemCode]],[1]sheet1!$1:$1048576,11,FALSE)</f>
        <v>China</v>
      </c>
    </row>
    <row r="980" spans="1:11" hidden="1" x14ac:dyDescent="0.3">
      <c r="A980" t="s">
        <v>480</v>
      </c>
      <c r="B980" t="str">
        <f>VLOOKUP(Table_for_new_list_price[[#This Row],[ItemCode]],[1]sheet1!$1:$1048576,4,FALSE)</f>
        <v>LOW LEAD TNKLESS COLD BLUE HAN</v>
      </c>
      <c r="C980" t="str">
        <f>VLOOKUP(Table_for_new_list_price[[#This Row],[ItemCode]],[1]sheet1!$1:$1048576,5,FALSE)</f>
        <v>670779726236</v>
      </c>
      <c r="D980" t="str">
        <f>VLOOKUP(Table_for_new_list_price[[#This Row],[ItemCode]],[1]sheet1!$1:$1048576,6,FALSE)</f>
        <v>ABTW</v>
      </c>
      <c r="E980" s="54">
        <f>VLOOKUP(Table_for_new_list_price[[#This Row],[ItemCode]],[1]sheet1!$1:$1048576,7,FALSE)</f>
        <v>0</v>
      </c>
      <c r="F980" s="54" t="str">
        <f>VLOOKUP(Table_for_new_list_price[[#This Row],[ItemCode]],[1]sheet1!$1:$1048576,13,FALSE)</f>
        <v>0</v>
      </c>
      <c r="G980" s="55" t="str">
        <f>VLOOKUP(Table_for_new_list_price[[#This Row],[ItemCode]],[1]sheet1!$1:$1048576,12,FALSE)</f>
        <v>25</v>
      </c>
      <c r="H980" s="101">
        <f>VLOOKUP(Table_for_new_list_price[[#This Row],[ItemCode]],[1]sheet1!$1:$1048576,8,FALSE)</f>
        <v>348.49</v>
      </c>
      <c r="I980" s="51">
        <f>VLOOKUP(Table_for_new_list_price[[#This Row],[Product Line]],'EDA SHEET'!$C$10:$D$57,2,FALSE)</f>
        <v>0.17399999999999999</v>
      </c>
      <c r="J980" s="53">
        <f t="shared" si="16"/>
        <v>60.637259999999998</v>
      </c>
      <c r="K980" s="1" t="str">
        <f>VLOOKUP(Table_for_new_list_price[[#This Row],[ItemCode]],[1]sheet1!$1:$1048576,11,FALSE)</f>
        <v>China</v>
      </c>
    </row>
    <row r="981" spans="1:11" hidden="1" x14ac:dyDescent="0.3">
      <c r="A981" t="s">
        <v>481</v>
      </c>
      <c r="B981" t="str">
        <f>VLOOKUP(Table_for_new_list_price[[#This Row],[ItemCode]],[1]sheet1!$1:$1048576,4,FALSE)</f>
        <v>LOW LEAD TNKLESS COLD BLUE HAN</v>
      </c>
      <c r="C981" t="str">
        <f>VLOOKUP(Table_for_new_list_price[[#This Row],[ItemCode]],[1]sheet1!$1:$1048576,5,FALSE)</f>
        <v>670779726243</v>
      </c>
      <c r="D981" t="str">
        <f>VLOOKUP(Table_for_new_list_price[[#This Row],[ItemCode]],[1]sheet1!$1:$1048576,6,FALSE)</f>
        <v>ABTW</v>
      </c>
      <c r="E981" s="54">
        <f>VLOOKUP(Table_for_new_list_price[[#This Row],[ItemCode]],[1]sheet1!$1:$1048576,7,FALSE)</f>
        <v>0</v>
      </c>
      <c r="F981" s="54" t="str">
        <f>VLOOKUP(Table_for_new_list_price[[#This Row],[ItemCode]],[1]sheet1!$1:$1048576,13,FALSE)</f>
        <v>0</v>
      </c>
      <c r="G981" s="55" t="str">
        <f>VLOOKUP(Table_for_new_list_price[[#This Row],[ItemCode]],[1]sheet1!$1:$1048576,12,FALSE)</f>
        <v>25</v>
      </c>
      <c r="H981" s="101">
        <f>VLOOKUP(Table_for_new_list_price[[#This Row],[ItemCode]],[1]sheet1!$1:$1048576,8,FALSE)</f>
        <v>177.15</v>
      </c>
      <c r="I981" s="51">
        <f>VLOOKUP(Table_for_new_list_price[[#This Row],[Product Line]],'EDA SHEET'!$C$10:$D$57,2,FALSE)</f>
        <v>0.17399999999999999</v>
      </c>
      <c r="J981" s="53">
        <f t="shared" si="16"/>
        <v>30.824099999999998</v>
      </c>
      <c r="K981" s="1" t="str">
        <f>VLOOKUP(Table_for_new_list_price[[#This Row],[ItemCode]],[1]sheet1!$1:$1048576,11,FALSE)</f>
        <v>Italy</v>
      </c>
    </row>
    <row r="982" spans="1:11" hidden="1" x14ac:dyDescent="0.3">
      <c r="A982" t="s">
        <v>482</v>
      </c>
      <c r="B982" t="str">
        <f>VLOOKUP(Table_for_new_list_price[[#This Row],[ItemCode]],[1]sheet1!$1:$1048576,4,FALSE)</f>
        <v>LLTNKLS FNPTXFNPT W/RV EXT HOT</v>
      </c>
      <c r="C982" t="str">
        <f>VLOOKUP(Table_for_new_list_price[[#This Row],[ItemCode]],[1]sheet1!$1:$1048576,5,FALSE)</f>
        <v>670779722993</v>
      </c>
      <c r="D982" t="str">
        <f>VLOOKUP(Table_for_new_list_price[[#This Row],[ItemCode]],[1]sheet1!$1:$1048576,6,FALSE)</f>
        <v>ABTW</v>
      </c>
      <c r="E982" s="54">
        <f>VLOOKUP(Table_for_new_list_price[[#This Row],[ItemCode]],[1]sheet1!$1:$1048576,7,FALSE)</f>
        <v>0</v>
      </c>
      <c r="F982" s="54" t="str">
        <f>VLOOKUP(Table_for_new_list_price[[#This Row],[ItemCode]],[1]sheet1!$1:$1048576,13,FALSE)</f>
        <v>3.64</v>
      </c>
      <c r="G982" s="55" t="str">
        <f>VLOOKUP(Table_for_new_list_price[[#This Row],[ItemCode]],[1]sheet1!$1:$1048576,12,FALSE)</f>
        <v>9</v>
      </c>
      <c r="H982" s="101">
        <f>VLOOKUP(Table_for_new_list_price[[#This Row],[ItemCode]],[1]sheet1!$1:$1048576,8,FALSE)</f>
        <v>376.98</v>
      </c>
      <c r="I982" s="51">
        <f>VLOOKUP(Table_for_new_list_price[[#This Row],[Product Line]],'EDA SHEET'!$C$10:$D$57,2,FALSE)</f>
        <v>0.17399999999999999</v>
      </c>
      <c r="J982" s="53">
        <f t="shared" si="16"/>
        <v>65.594520000000003</v>
      </c>
      <c r="K982" s="1" t="str">
        <f>VLOOKUP(Table_for_new_list_price[[#This Row],[ItemCode]],[1]sheet1!$1:$1048576,11,FALSE)</f>
        <v>China</v>
      </c>
    </row>
    <row r="983" spans="1:11" hidden="1" x14ac:dyDescent="0.3">
      <c r="A983" t="s">
        <v>483</v>
      </c>
      <c r="B983" t="str">
        <f>VLOOKUP(Table_for_new_list_price[[#This Row],[ItemCode]],[1]sheet1!$1:$1048576,4,FALSE)</f>
        <v>LLTNKLS FNPTXFNPT W/RV EXT HOT</v>
      </c>
      <c r="C983" t="str">
        <f>VLOOKUP(Table_for_new_list_price[[#This Row],[ItemCode]],[1]sheet1!$1:$1048576,5,FALSE)</f>
        <v>670779723020</v>
      </c>
      <c r="D983" t="str">
        <f>VLOOKUP(Table_for_new_list_price[[#This Row],[ItemCode]],[1]sheet1!$1:$1048576,6,FALSE)</f>
        <v>ABTW</v>
      </c>
      <c r="E983" s="54">
        <f>VLOOKUP(Table_for_new_list_price[[#This Row],[ItemCode]],[1]sheet1!$1:$1048576,7,FALSE)</f>
        <v>0</v>
      </c>
      <c r="F983" s="54" t="str">
        <f>VLOOKUP(Table_for_new_list_price[[#This Row],[ItemCode]],[1]sheet1!$1:$1048576,13,FALSE)</f>
        <v>3.64</v>
      </c>
      <c r="G983" s="55" t="str">
        <f>VLOOKUP(Table_for_new_list_price[[#This Row],[ItemCode]],[1]sheet1!$1:$1048576,12,FALSE)</f>
        <v>9</v>
      </c>
      <c r="H983" s="101">
        <f>VLOOKUP(Table_for_new_list_price[[#This Row],[ItemCode]],[1]sheet1!$1:$1048576,8,FALSE)</f>
        <v>406.18</v>
      </c>
      <c r="I983" s="51">
        <f>VLOOKUP(Table_for_new_list_price[[#This Row],[Product Line]],'EDA SHEET'!$C$10:$D$57,2,FALSE)</f>
        <v>0.17399999999999999</v>
      </c>
      <c r="J983" s="53">
        <f t="shared" si="16"/>
        <v>70.675319999999999</v>
      </c>
      <c r="K983" s="1" t="str">
        <f>VLOOKUP(Table_for_new_list_price[[#This Row],[ItemCode]],[1]sheet1!$1:$1048576,11,FALSE)</f>
        <v>China</v>
      </c>
    </row>
    <row r="984" spans="1:11" hidden="1" x14ac:dyDescent="0.3">
      <c r="A984" t="s">
        <v>484</v>
      </c>
      <c r="B984" t="str">
        <f>VLOOKUP(Table_for_new_list_price[[#This Row],[ItemCode]],[1]sheet1!$1:$1048576,4,FALSE)</f>
        <v>LLTNKLS FNPTXFNPT W/RV EXT HOT</v>
      </c>
      <c r="C984" t="str">
        <f>VLOOKUP(Table_for_new_list_price[[#This Row],[ItemCode]],[1]sheet1!$1:$1048576,5,FALSE)</f>
        <v>670779723051</v>
      </c>
      <c r="D984" t="str">
        <f>VLOOKUP(Table_for_new_list_price[[#This Row],[ItemCode]],[1]sheet1!$1:$1048576,6,FALSE)</f>
        <v>ABTW</v>
      </c>
      <c r="E984" s="54">
        <f>VLOOKUP(Table_for_new_list_price[[#This Row],[ItemCode]],[1]sheet1!$1:$1048576,7,FALSE)</f>
        <v>0</v>
      </c>
      <c r="F984" s="54" t="str">
        <f>VLOOKUP(Table_for_new_list_price[[#This Row],[ItemCode]],[1]sheet1!$1:$1048576,13,FALSE)</f>
        <v>4.31</v>
      </c>
      <c r="G984" s="55" t="str">
        <f>VLOOKUP(Table_for_new_list_price[[#This Row],[ItemCode]],[1]sheet1!$1:$1048576,12,FALSE)</f>
        <v>9</v>
      </c>
      <c r="H984" s="101">
        <f>VLOOKUP(Table_for_new_list_price[[#This Row],[ItemCode]],[1]sheet1!$1:$1048576,8,FALSE)</f>
        <v>525.84</v>
      </c>
      <c r="I984" s="51">
        <f>VLOOKUP(Table_for_new_list_price[[#This Row],[Product Line]],'EDA SHEET'!$C$10:$D$57,2,FALSE)</f>
        <v>0.17399999999999999</v>
      </c>
      <c r="J984" s="53">
        <f t="shared" si="16"/>
        <v>91.496160000000003</v>
      </c>
      <c r="K984" s="1" t="str">
        <f>VLOOKUP(Table_for_new_list_price[[#This Row],[ItemCode]],[1]sheet1!$1:$1048576,11,FALSE)</f>
        <v>China</v>
      </c>
    </row>
    <row r="985" spans="1:11" hidden="1" x14ac:dyDescent="0.3">
      <c r="A985" t="s">
        <v>485</v>
      </c>
      <c r="B985" t="str">
        <f>VLOOKUP(Table_for_new_list_price[[#This Row],[ItemCode]],[1]sheet1!$1:$1048576,4,FALSE)</f>
        <v>LOWLEAD TNKLS FNPTXFNPT C/W RE</v>
      </c>
      <c r="C985" t="str">
        <f>VLOOKUP(Table_for_new_list_price[[#This Row],[ItemCode]],[1]sheet1!$1:$1048576,5,FALSE)</f>
        <v>670779722368</v>
      </c>
      <c r="D985" t="str">
        <f>VLOOKUP(Table_for_new_list_price[[#This Row],[ItemCode]],[1]sheet1!$1:$1048576,6,FALSE)</f>
        <v>ABTW</v>
      </c>
      <c r="E985" s="54">
        <f>VLOOKUP(Table_for_new_list_price[[#This Row],[ItemCode]],[1]sheet1!$1:$1048576,7,FALSE)</f>
        <v>0</v>
      </c>
      <c r="F985" s="54" t="str">
        <f>VLOOKUP(Table_for_new_list_price[[#This Row],[ItemCode]],[1]sheet1!$1:$1048576,13,FALSE)</f>
        <v>4.61</v>
      </c>
      <c r="G985" s="55">
        <f>VLOOKUP(Table_for_new_list_price[[#This Row],[ItemCode]],[1]sheet1!$1:$1048576,12,FALSE)</f>
        <v>0</v>
      </c>
      <c r="H985" s="101">
        <f>VLOOKUP(Table_for_new_list_price[[#This Row],[ItemCode]],[1]sheet1!$1:$1048576,8,FALSE)</f>
        <v>506.27</v>
      </c>
      <c r="I985" s="51">
        <f>VLOOKUP(Table_for_new_list_price[[#This Row],[Product Line]],'EDA SHEET'!$C$10:$D$57,2,FALSE)</f>
        <v>0.17399999999999999</v>
      </c>
      <c r="J985" s="53">
        <f t="shared" si="16"/>
        <v>88.090979999999988</v>
      </c>
      <c r="K985" s="1" t="str">
        <f>VLOOKUP(Table_for_new_list_price[[#This Row],[ItemCode]],[1]sheet1!$1:$1048576,11,FALSE)</f>
        <v>China</v>
      </c>
    </row>
    <row r="986" spans="1:11" hidden="1" x14ac:dyDescent="0.3">
      <c r="A986" t="s">
        <v>486</v>
      </c>
      <c r="B986" t="str">
        <f>VLOOKUP(Table_for_new_list_price[[#This Row],[ItemCode]],[1]sheet1!$1:$1048576,4,FALSE)</f>
        <v>LOW LEAD TNKL FNPTxFNPT C/W RV</v>
      </c>
      <c r="C986" t="str">
        <f>VLOOKUP(Table_for_new_list_price[[#This Row],[ItemCode]],[1]sheet1!$1:$1048576,5,FALSE)</f>
        <v>670779322056</v>
      </c>
      <c r="D986" t="str">
        <f>VLOOKUP(Table_for_new_list_price[[#This Row],[ItemCode]],[1]sheet1!$1:$1048576,6,FALSE)</f>
        <v>ABTW</v>
      </c>
      <c r="E986" s="54">
        <f>VLOOKUP(Table_for_new_list_price[[#This Row],[ItemCode]],[1]sheet1!$1:$1048576,7,FALSE)</f>
        <v>0</v>
      </c>
      <c r="F986" s="54" t="str">
        <f>VLOOKUP(Table_for_new_list_price[[#This Row],[ItemCode]],[1]sheet1!$1:$1048576,13,FALSE)</f>
        <v>3.50</v>
      </c>
      <c r="G986" s="55" t="str">
        <f>VLOOKUP(Table_for_new_list_price[[#This Row],[ItemCode]],[1]sheet1!$1:$1048576,12,FALSE)</f>
        <v>9</v>
      </c>
      <c r="H986" s="101">
        <f>VLOOKUP(Table_for_new_list_price[[#This Row],[ItemCode]],[1]sheet1!$1:$1048576,8,FALSE)</f>
        <v>360.34</v>
      </c>
      <c r="I986" s="51">
        <f>VLOOKUP(Table_for_new_list_price[[#This Row],[Product Line]],'EDA SHEET'!$C$10:$D$57,2,FALSE)</f>
        <v>0.17399999999999999</v>
      </c>
      <c r="J986" s="53">
        <f t="shared" si="16"/>
        <v>62.699159999999992</v>
      </c>
      <c r="K986" s="1" t="str">
        <f>VLOOKUP(Table_for_new_list_price[[#This Row],[ItemCode]],[1]sheet1!$1:$1048576,11,FALSE)</f>
        <v>China</v>
      </c>
    </row>
    <row r="987" spans="1:11" hidden="1" x14ac:dyDescent="0.3">
      <c r="A987" t="s">
        <v>487</v>
      </c>
      <c r="B987" t="str">
        <f>VLOOKUP(Table_for_new_list_price[[#This Row],[ItemCode]],[1]sheet1!$1:$1048576,4,FALSE)</f>
        <v>LOWLEAD TNKLS FNPTXFNPT C/W RE</v>
      </c>
      <c r="C987" t="str">
        <f>VLOOKUP(Table_for_new_list_price[[#This Row],[ItemCode]],[1]sheet1!$1:$1048576,5,FALSE)</f>
        <v>670779722399</v>
      </c>
      <c r="D987" t="str">
        <f>VLOOKUP(Table_for_new_list_price[[#This Row],[ItemCode]],[1]sheet1!$1:$1048576,6,FALSE)</f>
        <v>ABTW</v>
      </c>
      <c r="E987" s="54">
        <f>VLOOKUP(Table_for_new_list_price[[#This Row],[ItemCode]],[1]sheet1!$1:$1048576,7,FALSE)</f>
        <v>0</v>
      </c>
      <c r="F987" s="54" t="str">
        <f>VLOOKUP(Table_for_new_list_price[[#This Row],[ItemCode]],[1]sheet1!$1:$1048576,13,FALSE)</f>
        <v>4.61</v>
      </c>
      <c r="G987" s="55" t="str">
        <f>VLOOKUP(Table_for_new_list_price[[#This Row],[ItemCode]],[1]sheet1!$1:$1048576,12,FALSE)</f>
        <v>5</v>
      </c>
      <c r="H987" s="101">
        <f>VLOOKUP(Table_for_new_list_price[[#This Row],[ItemCode]],[1]sheet1!$1:$1048576,8,FALSE)</f>
        <v>527.16999999999996</v>
      </c>
      <c r="I987" s="51">
        <f>VLOOKUP(Table_for_new_list_price[[#This Row],[Product Line]],'EDA SHEET'!$C$10:$D$57,2,FALSE)</f>
        <v>0.17399999999999999</v>
      </c>
      <c r="J987" s="53">
        <f t="shared" si="16"/>
        <v>91.727579999999989</v>
      </c>
      <c r="K987" s="1" t="str">
        <f>VLOOKUP(Table_for_new_list_price[[#This Row],[ItemCode]],[1]sheet1!$1:$1048576,11,FALSE)</f>
        <v>China</v>
      </c>
    </row>
    <row r="988" spans="1:11" hidden="1" x14ac:dyDescent="0.3">
      <c r="A988" t="s">
        <v>488</v>
      </c>
      <c r="B988" t="str">
        <f>VLOOKUP(Table_for_new_list_price[[#This Row],[ItemCode]],[1]sheet1!$1:$1048576,4,FALSE)</f>
        <v>LOWLEAD TNKLS FNPTXFNPT C/W RE</v>
      </c>
      <c r="C988" t="str">
        <f>VLOOKUP(Table_for_new_list_price[[#This Row],[ItemCode]],[1]sheet1!$1:$1048576,5,FALSE)</f>
        <v>670779722849</v>
      </c>
      <c r="D988" t="str">
        <f>VLOOKUP(Table_for_new_list_price[[#This Row],[ItemCode]],[1]sheet1!$1:$1048576,6,FALSE)</f>
        <v>ABTW</v>
      </c>
      <c r="E988" s="54" t="str">
        <f>VLOOKUP(Table_for_new_list_price[[#This Row],[ItemCode]],[1]sheet1!$1:$1048576,7,FALSE)</f>
        <v>BRASS AB</v>
      </c>
      <c r="F988" s="54" t="str">
        <f>VLOOKUP(Table_for_new_list_price[[#This Row],[ItemCode]],[1]sheet1!$1:$1048576,13,FALSE)</f>
        <v>4.06</v>
      </c>
      <c r="G988" s="55" t="str">
        <f>VLOOKUP(Table_for_new_list_price[[#This Row],[ItemCode]],[1]sheet1!$1:$1048576,12,FALSE)</f>
        <v>9</v>
      </c>
      <c r="H988" s="101">
        <f>VLOOKUP(Table_for_new_list_price[[#This Row],[ItemCode]],[1]sheet1!$1:$1048576,8,FALSE)</f>
        <v>388.2</v>
      </c>
      <c r="I988" s="51">
        <f>VLOOKUP(Table_for_new_list_price[[#This Row],[Product Line]],'EDA SHEET'!$C$10:$D$57,2,FALSE)</f>
        <v>0.17399999999999999</v>
      </c>
      <c r="J988" s="53">
        <f t="shared" si="16"/>
        <v>67.54679999999999</v>
      </c>
      <c r="K988" s="1" t="str">
        <f>VLOOKUP(Table_for_new_list_price[[#This Row],[ItemCode]],[1]sheet1!$1:$1048576,11,FALSE)</f>
        <v>China</v>
      </c>
    </row>
    <row r="989" spans="1:11" hidden="1" x14ac:dyDescent="0.3">
      <c r="A989" t="s">
        <v>489</v>
      </c>
      <c r="B989" t="str">
        <f>VLOOKUP(Table_for_new_list_price[[#This Row],[ItemCode]],[1]sheet1!$1:$1048576,4,FALSE)</f>
        <v>LOW LEAD TNKL FNPTXFNPT C/W RV</v>
      </c>
      <c r="C989" t="str">
        <f>VLOOKUP(Table_for_new_list_price[[#This Row],[ItemCode]],[1]sheet1!$1:$1048576,5,FALSE)</f>
        <v>670779321066</v>
      </c>
      <c r="D989" t="str">
        <f>VLOOKUP(Table_for_new_list_price[[#This Row],[ItemCode]],[1]sheet1!$1:$1048576,6,FALSE)</f>
        <v>ABTW</v>
      </c>
      <c r="E989" s="54">
        <f>VLOOKUP(Table_for_new_list_price[[#This Row],[ItemCode]],[1]sheet1!$1:$1048576,7,FALSE)</f>
        <v>0</v>
      </c>
      <c r="F989" s="54" t="str">
        <f>VLOOKUP(Table_for_new_list_price[[#This Row],[ItemCode]],[1]sheet1!$1:$1048576,13,FALSE)</f>
        <v>5.35</v>
      </c>
      <c r="G989" s="55" t="str">
        <f>VLOOKUP(Table_for_new_list_price[[#This Row],[ItemCode]],[1]sheet1!$1:$1048576,12,FALSE)</f>
        <v>5</v>
      </c>
      <c r="H989" s="101">
        <f>VLOOKUP(Table_for_new_list_price[[#This Row],[ItemCode]],[1]sheet1!$1:$1048576,8,FALSE)</f>
        <v>592.32000000000005</v>
      </c>
      <c r="I989" s="51">
        <f>VLOOKUP(Table_for_new_list_price[[#This Row],[Product Line]],'EDA SHEET'!$C$10:$D$57,2,FALSE)</f>
        <v>0.17399999999999999</v>
      </c>
      <c r="J989" s="53">
        <f t="shared" si="16"/>
        <v>103.06368000000001</v>
      </c>
      <c r="K989" s="1" t="str">
        <f>VLOOKUP(Table_for_new_list_price[[#This Row],[ItemCode]],[1]sheet1!$1:$1048576,11,FALSE)</f>
        <v>Italy</v>
      </c>
    </row>
    <row r="990" spans="1:11" hidden="1" x14ac:dyDescent="0.3">
      <c r="A990" t="s">
        <v>490</v>
      </c>
      <c r="B990" t="str">
        <f>VLOOKUP(Table_for_new_list_price[[#This Row],[ItemCode]],[1]sheet1!$1:$1048576,4,FALSE)</f>
        <v>LOW LEAD TNKL FNPTXFNPT C/W RV</v>
      </c>
      <c r="C990" t="str">
        <f>VLOOKUP(Table_for_new_list_price[[#This Row],[ItemCode]],[1]sheet1!$1:$1048576,5,FALSE)</f>
        <v>670779321059</v>
      </c>
      <c r="D990" t="str">
        <f>VLOOKUP(Table_for_new_list_price[[#This Row],[ItemCode]],[1]sheet1!$1:$1048576,6,FALSE)</f>
        <v>ABTW</v>
      </c>
      <c r="E990" s="54">
        <f>VLOOKUP(Table_for_new_list_price[[#This Row],[ItemCode]],[1]sheet1!$1:$1048576,7,FALSE)</f>
        <v>0</v>
      </c>
      <c r="F990" s="54" t="str">
        <f>VLOOKUP(Table_for_new_list_price[[#This Row],[ItemCode]],[1]sheet1!$1:$1048576,13,FALSE)</f>
        <v>4.82</v>
      </c>
      <c r="G990" s="55" t="str">
        <f>VLOOKUP(Table_for_new_list_price[[#This Row],[ItemCode]],[1]sheet1!$1:$1048576,12,FALSE)</f>
        <v>9</v>
      </c>
      <c r="H990" s="101">
        <f>VLOOKUP(Table_for_new_list_price[[#This Row],[ItemCode]],[1]sheet1!$1:$1048576,8,FALSE)</f>
        <v>506.05</v>
      </c>
      <c r="I990" s="51">
        <f>VLOOKUP(Table_for_new_list_price[[#This Row],[Product Line]],'EDA SHEET'!$C$10:$D$57,2,FALSE)</f>
        <v>0.17399999999999999</v>
      </c>
      <c r="J990" s="53">
        <f t="shared" si="16"/>
        <v>88.052700000000002</v>
      </c>
      <c r="K990" s="1" t="str">
        <f>VLOOKUP(Table_for_new_list_price[[#This Row],[ItemCode]],[1]sheet1!$1:$1048576,11,FALSE)</f>
        <v>China</v>
      </c>
    </row>
    <row r="991" spans="1:11" hidden="1" x14ac:dyDescent="0.3">
      <c r="A991" t="s">
        <v>491</v>
      </c>
      <c r="B991" t="str">
        <f>VLOOKUP(Table_for_new_list_price[[#This Row],[ItemCode]],[1]sheet1!$1:$1048576,4,FALSE)</f>
        <v>LOW LEAD FLUSH MT TANKLESS HOT</v>
      </c>
      <c r="C991" t="str">
        <f>VLOOKUP(Table_for_new_list_price[[#This Row],[ItemCode]],[1]sheet1!$1:$1048576,5,FALSE)</f>
        <v>670779306063</v>
      </c>
      <c r="D991" t="str">
        <f>VLOOKUP(Table_for_new_list_price[[#This Row],[ItemCode]],[1]sheet1!$1:$1048576,6,FALSE)</f>
        <v>ABTW</v>
      </c>
      <c r="E991" s="54">
        <f>VLOOKUP(Table_for_new_list_price[[#This Row],[ItemCode]],[1]sheet1!$1:$1048576,7,FALSE)</f>
        <v>0</v>
      </c>
      <c r="F991" s="54" t="str">
        <f>VLOOKUP(Table_for_new_list_price[[#This Row],[ItemCode]],[1]sheet1!$1:$1048576,13,FALSE)</f>
        <v>0</v>
      </c>
      <c r="G991" s="55" t="str">
        <f>VLOOKUP(Table_for_new_list_price[[#This Row],[ItemCode]],[1]sheet1!$1:$1048576,12,FALSE)</f>
        <v>25</v>
      </c>
      <c r="H991" s="101">
        <f>VLOOKUP(Table_for_new_list_price[[#This Row],[ItemCode]],[1]sheet1!$1:$1048576,8,FALSE)</f>
        <v>348.49</v>
      </c>
      <c r="I991" s="51">
        <f>VLOOKUP(Table_for_new_list_price[[#This Row],[Product Line]],'EDA SHEET'!$C$10:$D$57,2,FALSE)</f>
        <v>0.17399999999999999</v>
      </c>
      <c r="J991" s="53">
        <f t="shared" si="16"/>
        <v>60.637259999999998</v>
      </c>
      <c r="K991" s="1" t="str">
        <f>VLOOKUP(Table_for_new_list_price[[#This Row],[ItemCode]],[1]sheet1!$1:$1048576,11,FALSE)</f>
        <v>China</v>
      </c>
    </row>
    <row r="992" spans="1:11" hidden="1" x14ac:dyDescent="0.3">
      <c r="A992" t="s">
        <v>492</v>
      </c>
      <c r="B992" t="str">
        <f>VLOOKUP(Table_for_new_list_price[[#This Row],[ItemCode]],[1]sheet1!$1:$1048576,4,FALSE)</f>
        <v>LOW LEAD FLUSH MT TANKLESS HOT</v>
      </c>
      <c r="C992" t="str">
        <f>VLOOKUP(Table_for_new_list_price[[#This Row],[ItemCode]],[1]sheet1!$1:$1048576,5,FALSE)</f>
        <v>670779306056</v>
      </c>
      <c r="D992" t="str">
        <f>VLOOKUP(Table_for_new_list_price[[#This Row],[ItemCode]],[1]sheet1!$1:$1048576,6,FALSE)</f>
        <v>ABTW</v>
      </c>
      <c r="E992" s="54">
        <f>VLOOKUP(Table_for_new_list_price[[#This Row],[ItemCode]],[1]sheet1!$1:$1048576,7,FALSE)</f>
        <v>0</v>
      </c>
      <c r="F992" s="54" t="str">
        <f>VLOOKUP(Table_for_new_list_price[[#This Row],[ItemCode]],[1]sheet1!$1:$1048576,13,FALSE)</f>
        <v>0</v>
      </c>
      <c r="G992" s="55" t="str">
        <f>VLOOKUP(Table_for_new_list_price[[#This Row],[ItemCode]],[1]sheet1!$1:$1048576,12,FALSE)</f>
        <v>25</v>
      </c>
      <c r="H992" s="101">
        <f>VLOOKUP(Table_for_new_list_price[[#This Row],[ItemCode]],[1]sheet1!$1:$1048576,8,FALSE)</f>
        <v>203.72</v>
      </c>
      <c r="I992" s="51">
        <f>VLOOKUP(Table_for_new_list_price[[#This Row],[Product Line]],'EDA SHEET'!$C$10:$D$57,2,FALSE)</f>
        <v>0.17399999999999999</v>
      </c>
      <c r="J992" s="53">
        <f t="shared" si="16"/>
        <v>35.447279999999999</v>
      </c>
      <c r="K992" s="1" t="str">
        <f>VLOOKUP(Table_for_new_list_price[[#This Row],[ItemCode]],[1]sheet1!$1:$1048576,11,FALSE)</f>
        <v>China</v>
      </c>
    </row>
    <row r="993" spans="1:11" hidden="1" x14ac:dyDescent="0.3">
      <c r="A993" t="s">
        <v>493</v>
      </c>
      <c r="B993" t="str">
        <f>VLOOKUP(Table_for_new_list_price[[#This Row],[ItemCode]],[1]sheet1!$1:$1048576,4,FALSE)</f>
        <v>LOW LEAD THRD TNKLS EXT HOT</v>
      </c>
      <c r="C993" t="str">
        <f>VLOOKUP(Table_for_new_list_price[[#This Row],[ItemCode]],[1]sheet1!$1:$1048576,5,FALSE)</f>
        <v>670779723143</v>
      </c>
      <c r="D993" t="str">
        <f>VLOOKUP(Table_for_new_list_price[[#This Row],[ItemCode]],[1]sheet1!$1:$1048576,6,FALSE)</f>
        <v>ABTW</v>
      </c>
      <c r="E993" s="54">
        <f>VLOOKUP(Table_for_new_list_price[[#This Row],[ItemCode]],[1]sheet1!$1:$1048576,7,FALSE)</f>
        <v>0</v>
      </c>
      <c r="F993" s="54" t="str">
        <f>VLOOKUP(Table_for_new_list_price[[#This Row],[ItemCode]],[1]sheet1!$1:$1048576,13,FALSE)</f>
        <v>1.60</v>
      </c>
      <c r="G993" s="55" t="str">
        <f>VLOOKUP(Table_for_new_list_price[[#This Row],[ItemCode]],[1]sheet1!$1:$1048576,12,FALSE)</f>
        <v>18</v>
      </c>
      <c r="H993" s="101">
        <f>VLOOKUP(Table_for_new_list_price[[#This Row],[ItemCode]],[1]sheet1!$1:$1048576,8,FALSE)</f>
        <v>216.48</v>
      </c>
      <c r="I993" s="51">
        <f>VLOOKUP(Table_for_new_list_price[[#This Row],[Product Line]],'EDA SHEET'!$C$10:$D$57,2,FALSE)</f>
        <v>0.17399999999999999</v>
      </c>
      <c r="J993" s="53">
        <f t="shared" si="16"/>
        <v>37.667519999999996</v>
      </c>
      <c r="K993" s="1" t="str">
        <f>VLOOKUP(Table_for_new_list_price[[#This Row],[ItemCode]],[1]sheet1!$1:$1048576,11,FALSE)</f>
        <v>China</v>
      </c>
    </row>
    <row r="994" spans="1:11" hidden="1" x14ac:dyDescent="0.3">
      <c r="A994" t="s">
        <v>494</v>
      </c>
      <c r="B994" t="str">
        <f>VLOOKUP(Table_for_new_list_price[[#This Row],[ItemCode]],[1]sheet1!$1:$1048576,4,FALSE)</f>
        <v>LOW LEAD FLUSH MT TNKLESS COLD</v>
      </c>
      <c r="C994" t="str">
        <f>VLOOKUP(Table_for_new_list_price[[#This Row],[ItemCode]],[1]sheet1!$1:$1048576,5,FALSE)</f>
        <v>670779304069</v>
      </c>
      <c r="D994" t="str">
        <f>VLOOKUP(Table_for_new_list_price[[#This Row],[ItemCode]],[1]sheet1!$1:$1048576,6,FALSE)</f>
        <v>ABTW</v>
      </c>
      <c r="E994" s="54">
        <f>VLOOKUP(Table_for_new_list_price[[#This Row],[ItemCode]],[1]sheet1!$1:$1048576,7,FALSE)</f>
        <v>0</v>
      </c>
      <c r="F994" s="54" t="str">
        <f>VLOOKUP(Table_for_new_list_price[[#This Row],[ItemCode]],[1]sheet1!$1:$1048576,13,FALSE)</f>
        <v>0</v>
      </c>
      <c r="G994" s="55" t="str">
        <f>VLOOKUP(Table_for_new_list_price[[#This Row],[ItemCode]],[1]sheet1!$1:$1048576,12,FALSE)</f>
        <v>25</v>
      </c>
      <c r="H994" s="101">
        <f>VLOOKUP(Table_for_new_list_price[[#This Row],[ItemCode]],[1]sheet1!$1:$1048576,8,FALSE)</f>
        <v>348.49</v>
      </c>
      <c r="I994" s="51">
        <f>VLOOKUP(Table_for_new_list_price[[#This Row],[Product Line]],'EDA SHEET'!$C$10:$D$57,2,FALSE)</f>
        <v>0.17399999999999999</v>
      </c>
      <c r="J994" s="53">
        <f t="shared" si="16"/>
        <v>60.637259999999998</v>
      </c>
      <c r="K994" s="1" t="str">
        <f>VLOOKUP(Table_for_new_list_price[[#This Row],[ItemCode]],[1]sheet1!$1:$1048576,11,FALSE)</f>
        <v>China</v>
      </c>
    </row>
    <row r="995" spans="1:11" hidden="1" x14ac:dyDescent="0.3">
      <c r="A995" t="s">
        <v>495</v>
      </c>
      <c r="B995" t="str">
        <f>VLOOKUP(Table_for_new_list_price[[#This Row],[ItemCode]],[1]sheet1!$1:$1048576,4,FALSE)</f>
        <v>LOW LEAD FLUSH MT TNKLESS COLD</v>
      </c>
      <c r="C995" t="str">
        <f>VLOOKUP(Table_for_new_list_price[[#This Row],[ItemCode]],[1]sheet1!$1:$1048576,5,FALSE)</f>
        <v>670779304052</v>
      </c>
      <c r="D995" t="str">
        <f>VLOOKUP(Table_for_new_list_price[[#This Row],[ItemCode]],[1]sheet1!$1:$1048576,6,FALSE)</f>
        <v>ABTW</v>
      </c>
      <c r="E995" s="54">
        <f>VLOOKUP(Table_for_new_list_price[[#This Row],[ItemCode]],[1]sheet1!$1:$1048576,7,FALSE)</f>
        <v>0</v>
      </c>
      <c r="F995" s="54" t="str">
        <f>VLOOKUP(Table_for_new_list_price[[#This Row],[ItemCode]],[1]sheet1!$1:$1048576,13,FALSE)</f>
        <v>0</v>
      </c>
      <c r="G995" s="55" t="str">
        <f>VLOOKUP(Table_for_new_list_price[[#This Row],[ItemCode]],[1]sheet1!$1:$1048576,12,FALSE)</f>
        <v>25</v>
      </c>
      <c r="H995" s="101">
        <f>VLOOKUP(Table_for_new_list_price[[#This Row],[ItemCode]],[1]sheet1!$1:$1048576,8,FALSE)</f>
        <v>203.72</v>
      </c>
      <c r="I995" s="51">
        <f>VLOOKUP(Table_for_new_list_price[[#This Row],[Product Line]],'EDA SHEET'!$C$10:$D$57,2,FALSE)</f>
        <v>0.17399999999999999</v>
      </c>
      <c r="J995" s="53">
        <f t="shared" ref="J995:J1056" si="17">H995*I995</f>
        <v>35.447279999999999</v>
      </c>
      <c r="K995" s="1" t="str">
        <f>VLOOKUP(Table_for_new_list_price[[#This Row],[ItemCode]],[1]sheet1!$1:$1048576,11,FALSE)</f>
        <v>China</v>
      </c>
    </row>
    <row r="996" spans="1:11" hidden="1" x14ac:dyDescent="0.3">
      <c r="A996" t="s">
        <v>496</v>
      </c>
      <c r="B996" t="str">
        <f>VLOOKUP(Table_for_new_list_price[[#This Row],[ItemCode]],[1]sheet1!$1:$1048576,4,FALSE)</f>
        <v>LLTNKLSS EzPRESS W/RV EXT HOT</v>
      </c>
      <c r="C996" t="str">
        <f>VLOOKUP(Table_for_new_list_price[[#This Row],[ItemCode]],[1]sheet1!$1:$1048576,5,FALSE)</f>
        <v>670779723006</v>
      </c>
      <c r="D996" t="str">
        <f>VLOOKUP(Table_for_new_list_price[[#This Row],[ItemCode]],[1]sheet1!$1:$1048576,6,FALSE)</f>
        <v>ABTW</v>
      </c>
      <c r="E996" s="54">
        <f>VLOOKUP(Table_for_new_list_price[[#This Row],[ItemCode]],[1]sheet1!$1:$1048576,7,FALSE)</f>
        <v>0</v>
      </c>
      <c r="F996" s="54" t="str">
        <f>VLOOKUP(Table_for_new_list_price[[#This Row],[ItemCode]],[1]sheet1!$1:$1048576,13,FALSE)</f>
        <v>3.72</v>
      </c>
      <c r="G996" s="55" t="str">
        <f>VLOOKUP(Table_for_new_list_price[[#This Row],[ItemCode]],[1]sheet1!$1:$1048576,12,FALSE)</f>
        <v>9</v>
      </c>
      <c r="H996" s="101">
        <f>VLOOKUP(Table_for_new_list_price[[#This Row],[ItemCode]],[1]sheet1!$1:$1048576,8,FALSE)</f>
        <v>395.13</v>
      </c>
      <c r="I996" s="51">
        <f>VLOOKUP(Table_for_new_list_price[[#This Row],[Product Line]],'EDA SHEET'!$C$10:$D$57,2,FALSE)</f>
        <v>0.17399999999999999</v>
      </c>
      <c r="J996" s="53">
        <f t="shared" si="17"/>
        <v>68.752619999999993</v>
      </c>
      <c r="K996" s="1" t="str">
        <f>VLOOKUP(Table_for_new_list_price[[#This Row],[ItemCode]],[1]sheet1!$1:$1048576,11,FALSE)</f>
        <v>China</v>
      </c>
    </row>
    <row r="997" spans="1:11" hidden="1" x14ac:dyDescent="0.3">
      <c r="A997" t="s">
        <v>497</v>
      </c>
      <c r="B997" t="str">
        <f>VLOOKUP(Table_for_new_list_price[[#This Row],[ItemCode]],[1]sheet1!$1:$1048576,4,FALSE)</f>
        <v>LLTNKLSS EzPRESS W/RV EXT HOT</v>
      </c>
      <c r="C997" t="str">
        <f>VLOOKUP(Table_for_new_list_price[[#This Row],[ItemCode]],[1]sheet1!$1:$1048576,5,FALSE)</f>
        <v>670779723037</v>
      </c>
      <c r="D997" t="str">
        <f>VLOOKUP(Table_for_new_list_price[[#This Row],[ItemCode]],[1]sheet1!$1:$1048576,6,FALSE)</f>
        <v>ABTW</v>
      </c>
      <c r="E997" s="54">
        <f>VLOOKUP(Table_for_new_list_price[[#This Row],[ItemCode]],[1]sheet1!$1:$1048576,7,FALSE)</f>
        <v>0</v>
      </c>
      <c r="F997" s="54" t="str">
        <f>VLOOKUP(Table_for_new_list_price[[#This Row],[ItemCode]],[1]sheet1!$1:$1048576,13,FALSE)</f>
        <v>3.72</v>
      </c>
      <c r="G997" s="55" t="str">
        <f>VLOOKUP(Table_for_new_list_price[[#This Row],[ItemCode]],[1]sheet1!$1:$1048576,12,FALSE)</f>
        <v>9</v>
      </c>
      <c r="H997" s="101">
        <f>VLOOKUP(Table_for_new_list_price[[#This Row],[ItemCode]],[1]sheet1!$1:$1048576,8,FALSE)</f>
        <v>427.1</v>
      </c>
      <c r="I997" s="51">
        <f>VLOOKUP(Table_for_new_list_price[[#This Row],[Product Line]],'EDA SHEET'!$C$10:$D$57,2,FALSE)</f>
        <v>0.17399999999999999</v>
      </c>
      <c r="J997" s="53">
        <f t="shared" si="17"/>
        <v>74.315399999999997</v>
      </c>
      <c r="K997" s="1" t="str">
        <f>VLOOKUP(Table_for_new_list_price[[#This Row],[ItemCode]],[1]sheet1!$1:$1048576,11,FALSE)</f>
        <v>China</v>
      </c>
    </row>
    <row r="998" spans="1:11" hidden="1" x14ac:dyDescent="0.3">
      <c r="A998" t="s">
        <v>498</v>
      </c>
      <c r="B998" t="str">
        <f>VLOOKUP(Table_for_new_list_price[[#This Row],[ItemCode]],[1]sheet1!$1:$1048576,4,FALSE)</f>
        <v>LLTNKLSS EzPRESS W/RV EXT HOT</v>
      </c>
      <c r="C998" t="str">
        <f>VLOOKUP(Table_for_new_list_price[[#This Row],[ItemCode]],[1]sheet1!$1:$1048576,5,FALSE)</f>
        <v>670779723068</v>
      </c>
      <c r="D998" t="str">
        <f>VLOOKUP(Table_for_new_list_price[[#This Row],[ItemCode]],[1]sheet1!$1:$1048576,6,FALSE)</f>
        <v>ABTW</v>
      </c>
      <c r="E998" s="54">
        <f>VLOOKUP(Table_for_new_list_price[[#This Row],[ItemCode]],[1]sheet1!$1:$1048576,7,FALSE)</f>
        <v>0</v>
      </c>
      <c r="F998" s="54" t="str">
        <f>VLOOKUP(Table_for_new_list_price[[#This Row],[ItemCode]],[1]sheet1!$1:$1048576,13,FALSE)</f>
        <v>4.45</v>
      </c>
      <c r="G998" s="55" t="str">
        <f>VLOOKUP(Table_for_new_list_price[[#This Row],[ItemCode]],[1]sheet1!$1:$1048576,12,FALSE)</f>
        <v>9</v>
      </c>
      <c r="H998" s="101">
        <f>VLOOKUP(Table_for_new_list_price[[#This Row],[ItemCode]],[1]sheet1!$1:$1048576,8,FALSE)</f>
        <v>547.41999999999996</v>
      </c>
      <c r="I998" s="51">
        <f>VLOOKUP(Table_for_new_list_price[[#This Row],[Product Line]],'EDA SHEET'!$C$10:$D$57,2,FALSE)</f>
        <v>0.17399999999999999</v>
      </c>
      <c r="J998" s="53">
        <f t="shared" si="17"/>
        <v>95.251079999999988</v>
      </c>
      <c r="K998" s="1" t="str">
        <f>VLOOKUP(Table_for_new_list_price[[#This Row],[ItemCode]],[1]sheet1!$1:$1048576,11,FALSE)</f>
        <v>China</v>
      </c>
    </row>
    <row r="999" spans="1:11" hidden="1" x14ac:dyDescent="0.3">
      <c r="A999" t="s">
        <v>499</v>
      </c>
      <c r="B999" t="str">
        <f>VLOOKUP(Table_for_new_list_price[[#This Row],[ItemCode]],[1]sheet1!$1:$1048576,4,FALSE)</f>
        <v>LOW LEAD TNKLS FNPTXC C/W RELF</v>
      </c>
      <c r="C999" t="str">
        <f>VLOOKUP(Table_for_new_list_price[[#This Row],[ItemCode]],[1]sheet1!$1:$1048576,5,FALSE)</f>
        <v>670779722375</v>
      </c>
      <c r="D999" t="str">
        <f>VLOOKUP(Table_for_new_list_price[[#This Row],[ItemCode]],[1]sheet1!$1:$1048576,6,FALSE)</f>
        <v>ABTW</v>
      </c>
      <c r="E999" s="54">
        <f>VLOOKUP(Table_for_new_list_price[[#This Row],[ItemCode]],[1]sheet1!$1:$1048576,7,FALSE)</f>
        <v>0</v>
      </c>
      <c r="F999" s="54" t="str">
        <f>VLOOKUP(Table_for_new_list_price[[#This Row],[ItemCode]],[1]sheet1!$1:$1048576,13,FALSE)</f>
        <v>4.67</v>
      </c>
      <c r="G999" s="55">
        <f>VLOOKUP(Table_for_new_list_price[[#This Row],[ItemCode]],[1]sheet1!$1:$1048576,12,FALSE)</f>
        <v>0</v>
      </c>
      <c r="H999" s="101">
        <f>VLOOKUP(Table_for_new_list_price[[#This Row],[ItemCode]],[1]sheet1!$1:$1048576,8,FALSE)</f>
        <v>553.73</v>
      </c>
      <c r="I999" s="51">
        <f>VLOOKUP(Table_for_new_list_price[[#This Row],[Product Line]],'EDA SHEET'!$C$10:$D$57,2,FALSE)</f>
        <v>0.17399999999999999</v>
      </c>
      <c r="J999" s="53">
        <f t="shared" si="17"/>
        <v>96.349019999999996</v>
      </c>
      <c r="K999" s="1" t="str">
        <f>VLOOKUP(Table_for_new_list_price[[#This Row],[ItemCode]],[1]sheet1!$1:$1048576,11,FALSE)</f>
        <v>China</v>
      </c>
    </row>
    <row r="1000" spans="1:11" hidden="1" x14ac:dyDescent="0.3">
      <c r="A1000" t="s">
        <v>500</v>
      </c>
      <c r="B1000" t="str">
        <f>VLOOKUP(Table_for_new_list_price[[#This Row],[ItemCode]],[1]sheet1!$1:$1048576,4,FALSE)</f>
        <v>LOW LEAD TNKLES EzPRESS C/W RV</v>
      </c>
      <c r="C1000" t="str">
        <f>VLOOKUP(Table_for_new_list_price[[#This Row],[ItemCode]],[1]sheet1!$1:$1048576,5,FALSE)</f>
        <v>670779716398</v>
      </c>
      <c r="D1000" t="str">
        <f>VLOOKUP(Table_for_new_list_price[[#This Row],[ItemCode]],[1]sheet1!$1:$1048576,6,FALSE)</f>
        <v>ABTW</v>
      </c>
      <c r="E1000" s="54">
        <f>VLOOKUP(Table_for_new_list_price[[#This Row],[ItemCode]],[1]sheet1!$1:$1048576,7,FALSE)</f>
        <v>0</v>
      </c>
      <c r="F1000" s="54" t="str">
        <f>VLOOKUP(Table_for_new_list_price[[#This Row],[ItemCode]],[1]sheet1!$1:$1048576,13,FALSE)</f>
        <v>3.56</v>
      </c>
      <c r="G1000" s="55" t="str">
        <f>VLOOKUP(Table_for_new_list_price[[#This Row],[ItemCode]],[1]sheet1!$1:$1048576,12,FALSE)</f>
        <v>9</v>
      </c>
      <c r="H1000" s="101">
        <f>VLOOKUP(Table_for_new_list_price[[#This Row],[ItemCode]],[1]sheet1!$1:$1048576,8,FALSE)</f>
        <v>378.35</v>
      </c>
      <c r="I1000" s="51">
        <f>VLOOKUP(Table_for_new_list_price[[#This Row],[Product Line]],'EDA SHEET'!$C$10:$D$57,2,FALSE)</f>
        <v>0.17399999999999999</v>
      </c>
      <c r="J1000" s="53">
        <f t="shared" si="17"/>
        <v>65.832899999999995</v>
      </c>
      <c r="K1000" s="1" t="str">
        <f>VLOOKUP(Table_for_new_list_price[[#This Row],[ItemCode]],[1]sheet1!$1:$1048576,11,FALSE)</f>
        <v>China</v>
      </c>
    </row>
    <row r="1001" spans="1:11" hidden="1" x14ac:dyDescent="0.3">
      <c r="A1001" t="s">
        <v>501</v>
      </c>
      <c r="B1001" t="str">
        <f>VLOOKUP(Table_for_new_list_price[[#This Row],[ItemCode]],[1]sheet1!$1:$1048576,4,FALSE)</f>
        <v>LOW LEAD TNKLS FNPTXC C/W RELF</v>
      </c>
      <c r="C1001" t="str">
        <f>VLOOKUP(Table_for_new_list_price[[#This Row],[ItemCode]],[1]sheet1!$1:$1048576,5,FALSE)</f>
        <v>670779722405</v>
      </c>
      <c r="D1001" t="str">
        <f>VLOOKUP(Table_for_new_list_price[[#This Row],[ItemCode]],[1]sheet1!$1:$1048576,6,FALSE)</f>
        <v>ABTW</v>
      </c>
      <c r="E1001" s="54">
        <f>VLOOKUP(Table_for_new_list_price[[#This Row],[ItemCode]],[1]sheet1!$1:$1048576,7,FALSE)</f>
        <v>0</v>
      </c>
      <c r="F1001" s="54" t="str">
        <f>VLOOKUP(Table_for_new_list_price[[#This Row],[ItemCode]],[1]sheet1!$1:$1048576,13,FALSE)</f>
        <v>4.67</v>
      </c>
      <c r="G1001" s="55" t="str">
        <f>VLOOKUP(Table_for_new_list_price[[#This Row],[ItemCode]],[1]sheet1!$1:$1048576,12,FALSE)</f>
        <v>5</v>
      </c>
      <c r="H1001" s="101">
        <f>VLOOKUP(Table_for_new_list_price[[#This Row],[ItemCode]],[1]sheet1!$1:$1048576,8,FALSE)</f>
        <v>574.64</v>
      </c>
      <c r="I1001" s="51">
        <f>VLOOKUP(Table_for_new_list_price[[#This Row],[Product Line]],'EDA SHEET'!$C$10:$D$57,2,FALSE)</f>
        <v>0.17399999999999999</v>
      </c>
      <c r="J1001" s="53">
        <f t="shared" si="17"/>
        <v>99.987359999999995</v>
      </c>
      <c r="K1001" s="1" t="str">
        <f>VLOOKUP(Table_for_new_list_price[[#This Row],[ItemCode]],[1]sheet1!$1:$1048576,11,FALSE)</f>
        <v>China</v>
      </c>
    </row>
    <row r="1002" spans="1:11" hidden="1" x14ac:dyDescent="0.3">
      <c r="A1002" t="s">
        <v>502</v>
      </c>
      <c r="B1002" t="str">
        <f>VLOOKUP(Table_for_new_list_price[[#This Row],[ItemCode]],[1]sheet1!$1:$1048576,4,FALSE)</f>
        <v>LOW LEAD TNKLS FNPTXC C/W RELF</v>
      </c>
      <c r="C1002" t="str">
        <f>VLOOKUP(Table_for_new_list_price[[#This Row],[ItemCode]],[1]sheet1!$1:$1048576,5,FALSE)</f>
        <v>670779722856</v>
      </c>
      <c r="D1002" t="str">
        <f>VLOOKUP(Table_for_new_list_price[[#This Row],[ItemCode]],[1]sheet1!$1:$1048576,6,FALSE)</f>
        <v>ABTW</v>
      </c>
      <c r="E1002" s="54">
        <f>VLOOKUP(Table_for_new_list_price[[#This Row],[ItemCode]],[1]sheet1!$1:$1048576,7,FALSE)</f>
        <v>0</v>
      </c>
      <c r="F1002" s="54" t="str">
        <f>VLOOKUP(Table_for_new_list_price[[#This Row],[ItemCode]],[1]sheet1!$1:$1048576,13,FALSE)</f>
        <v>3.56</v>
      </c>
      <c r="G1002" s="55" t="str">
        <f>VLOOKUP(Table_for_new_list_price[[#This Row],[ItemCode]],[1]sheet1!$1:$1048576,12,FALSE)</f>
        <v>9</v>
      </c>
      <c r="H1002" s="101">
        <f>VLOOKUP(Table_for_new_list_price[[#This Row],[ItemCode]],[1]sheet1!$1:$1048576,8,FALSE)</f>
        <v>408.95</v>
      </c>
      <c r="I1002" s="51">
        <f>VLOOKUP(Table_for_new_list_price[[#This Row],[Product Line]],'EDA SHEET'!$C$10:$D$57,2,FALSE)</f>
        <v>0.17399999999999999</v>
      </c>
      <c r="J1002" s="53">
        <f t="shared" si="17"/>
        <v>71.157299999999992</v>
      </c>
      <c r="K1002" s="1" t="str">
        <f>VLOOKUP(Table_for_new_list_price[[#This Row],[ItemCode]],[1]sheet1!$1:$1048576,11,FALSE)</f>
        <v>China</v>
      </c>
    </row>
    <row r="1003" spans="1:11" hidden="1" x14ac:dyDescent="0.3">
      <c r="A1003" t="s">
        <v>503</v>
      </c>
      <c r="B1003" t="str">
        <f>VLOOKUP(Table_for_new_list_price[[#This Row],[ItemCode]],[1]sheet1!$1:$1048576,4,FALSE)</f>
        <v>LOW LEAD TNKLES EzPRESS C/W RV</v>
      </c>
      <c r="C1003" t="str">
        <f>VLOOKUP(Table_for_new_list_price[[#This Row],[ItemCode]],[1]sheet1!$1:$1048576,5,FALSE)</f>
        <v>670779720494</v>
      </c>
      <c r="D1003" t="str">
        <f>VLOOKUP(Table_for_new_list_price[[#This Row],[ItemCode]],[1]sheet1!$1:$1048576,6,FALSE)</f>
        <v>ABTW</v>
      </c>
      <c r="E1003" s="54" t="str">
        <f>VLOOKUP(Table_for_new_list_price[[#This Row],[ItemCode]],[1]sheet1!$1:$1048576,7,FALSE)</f>
        <v>BRASS DZR</v>
      </c>
      <c r="F1003" s="54" t="str">
        <f>VLOOKUP(Table_for_new_list_price[[#This Row],[ItemCode]],[1]sheet1!$1:$1048576,13,FALSE)</f>
        <v>5.41</v>
      </c>
      <c r="G1003" s="55" t="str">
        <f>VLOOKUP(Table_for_new_list_price[[#This Row],[ItemCode]],[1]sheet1!$1:$1048576,12,FALSE)</f>
        <v>5</v>
      </c>
      <c r="H1003" s="101">
        <f>VLOOKUP(Table_for_new_list_price[[#This Row],[ItemCode]],[1]sheet1!$1:$1048576,8,FALSE)</f>
        <v>707.83</v>
      </c>
      <c r="I1003" s="51">
        <f>VLOOKUP(Table_for_new_list_price[[#This Row],[Product Line]],'EDA SHEET'!$C$10:$D$57,2,FALSE)</f>
        <v>0.17399999999999999</v>
      </c>
      <c r="J1003" s="53">
        <f t="shared" si="17"/>
        <v>123.16242</v>
      </c>
      <c r="K1003" s="1" t="str">
        <f>VLOOKUP(Table_for_new_list_price[[#This Row],[ItemCode]],[1]sheet1!$1:$1048576,11,FALSE)</f>
        <v>China</v>
      </c>
    </row>
    <row r="1004" spans="1:11" hidden="1" x14ac:dyDescent="0.3">
      <c r="A1004" t="s">
        <v>504</v>
      </c>
      <c r="B1004" t="str">
        <f>VLOOKUP(Table_for_new_list_price[[#This Row],[ItemCode]],[1]sheet1!$1:$1048576,4,FALSE)</f>
        <v>LOW LEAD TNKL FNPTXEzPRESS C/W</v>
      </c>
      <c r="C1004" t="str">
        <f>VLOOKUP(Table_for_new_list_price[[#This Row],[ItemCode]],[1]sheet1!$1:$1048576,5,FALSE)</f>
        <v>670779722825</v>
      </c>
      <c r="D1004" t="str">
        <f>VLOOKUP(Table_for_new_list_price[[#This Row],[ItemCode]],[1]sheet1!$1:$1048576,6,FALSE)</f>
        <v>ABTW</v>
      </c>
      <c r="E1004" s="54">
        <f>VLOOKUP(Table_for_new_list_price[[#This Row],[ItemCode]],[1]sheet1!$1:$1048576,7,FALSE)</f>
        <v>0</v>
      </c>
      <c r="F1004" s="54" t="str">
        <f>VLOOKUP(Table_for_new_list_price[[#This Row],[ItemCode]],[1]sheet1!$1:$1048576,13,FALSE)</f>
        <v>4.31</v>
      </c>
      <c r="G1004" s="55" t="str">
        <f>VLOOKUP(Table_for_new_list_price[[#This Row],[ItemCode]],[1]sheet1!$1:$1048576,12,FALSE)</f>
        <v>9</v>
      </c>
      <c r="H1004" s="101">
        <f>VLOOKUP(Table_for_new_list_price[[#This Row],[ItemCode]],[1]sheet1!$1:$1048576,8,FALSE)</f>
        <v>506.05</v>
      </c>
      <c r="I1004" s="51">
        <f>VLOOKUP(Table_for_new_list_price[[#This Row],[Product Line]],'EDA SHEET'!$C$10:$D$57,2,FALSE)</f>
        <v>0.17399999999999999</v>
      </c>
      <c r="J1004" s="53">
        <f t="shared" si="17"/>
        <v>88.052700000000002</v>
      </c>
      <c r="K1004" s="1" t="str">
        <f>VLOOKUP(Table_for_new_list_price[[#This Row],[ItemCode]],[1]sheet1!$1:$1048576,11,FALSE)</f>
        <v>China</v>
      </c>
    </row>
    <row r="1005" spans="1:11" hidden="1" x14ac:dyDescent="0.3">
      <c r="A1005" t="s">
        <v>505</v>
      </c>
      <c r="B1005" t="str">
        <f>VLOOKUP(Table_for_new_list_price[[#This Row],[ItemCode]],[1]sheet1!$1:$1048576,4,FALSE)</f>
        <v>LOW LEAD TANKLESS HOT EzPRESS</v>
      </c>
      <c r="C1005" t="str">
        <f>VLOOKUP(Table_for_new_list_price[[#This Row],[ItemCode]],[1]sheet1!$1:$1048576,5,FALSE)</f>
        <v>670779722771</v>
      </c>
      <c r="D1005" t="str">
        <f>VLOOKUP(Table_for_new_list_price[[#This Row],[ItemCode]],[1]sheet1!$1:$1048576,6,FALSE)</f>
        <v>ABTW</v>
      </c>
      <c r="E1005" s="54">
        <f>VLOOKUP(Table_for_new_list_price[[#This Row],[ItemCode]],[1]sheet1!$1:$1048576,7,FALSE)</f>
        <v>0</v>
      </c>
      <c r="F1005" s="54" t="str">
        <f>VLOOKUP(Table_for_new_list_price[[#This Row],[ItemCode]],[1]sheet1!$1:$1048576,13,FALSE)</f>
        <v>0</v>
      </c>
      <c r="G1005" s="55" t="str">
        <f>VLOOKUP(Table_for_new_list_price[[#This Row],[ItemCode]],[1]sheet1!$1:$1048576,12,FALSE)</f>
        <v>25</v>
      </c>
      <c r="H1005" s="101">
        <f>VLOOKUP(Table_for_new_list_price[[#This Row],[ItemCode]],[1]sheet1!$1:$1048576,8,FALSE)</f>
        <v>385.54</v>
      </c>
      <c r="I1005" s="51">
        <f>VLOOKUP(Table_for_new_list_price[[#This Row],[Product Line]],'EDA SHEET'!$C$10:$D$57,2,FALSE)</f>
        <v>0.17399999999999999</v>
      </c>
      <c r="J1005" s="53">
        <f t="shared" si="17"/>
        <v>67.083960000000005</v>
      </c>
      <c r="K1005" s="1" t="str">
        <f>VLOOKUP(Table_for_new_list_price[[#This Row],[ItemCode]],[1]sheet1!$1:$1048576,11,FALSE)</f>
        <v>China</v>
      </c>
    </row>
    <row r="1006" spans="1:11" hidden="1" x14ac:dyDescent="0.3">
      <c r="A1006" t="s">
        <v>506</v>
      </c>
      <c r="B1006" t="str">
        <f>VLOOKUP(Table_for_new_list_price[[#This Row],[ItemCode]],[1]sheet1!$1:$1048576,4,FALSE)</f>
        <v>LOW LEAD TANKLESS HOT EzPRESS</v>
      </c>
      <c r="C1006" t="str">
        <f>VLOOKUP(Table_for_new_list_price[[#This Row],[ItemCode]],[1]sheet1!$1:$1048576,5,FALSE)</f>
        <v>670779716404</v>
      </c>
      <c r="D1006" t="str">
        <f>VLOOKUP(Table_for_new_list_price[[#This Row],[ItemCode]],[1]sheet1!$1:$1048576,6,FALSE)</f>
        <v>ABTW</v>
      </c>
      <c r="E1006" s="54">
        <f>VLOOKUP(Table_for_new_list_price[[#This Row],[ItemCode]],[1]sheet1!$1:$1048576,7,FALSE)</f>
        <v>0</v>
      </c>
      <c r="F1006" s="54" t="str">
        <f>VLOOKUP(Table_for_new_list_price[[#This Row],[ItemCode]],[1]sheet1!$1:$1048576,13,FALSE)</f>
        <v>0</v>
      </c>
      <c r="G1006" s="55" t="str">
        <f>VLOOKUP(Table_for_new_list_price[[#This Row],[ItemCode]],[1]sheet1!$1:$1048576,12,FALSE)</f>
        <v>25</v>
      </c>
      <c r="H1006" s="101">
        <f>VLOOKUP(Table_for_new_list_price[[#This Row],[ItemCode]],[1]sheet1!$1:$1048576,8,FALSE)</f>
        <v>208.39</v>
      </c>
      <c r="I1006" s="51">
        <f>VLOOKUP(Table_for_new_list_price[[#This Row],[Product Line]],'EDA SHEET'!$C$10:$D$57,2,FALSE)</f>
        <v>0.17399999999999999</v>
      </c>
      <c r="J1006" s="53">
        <f t="shared" si="17"/>
        <v>36.259859999999996</v>
      </c>
      <c r="K1006" s="1" t="str">
        <f>VLOOKUP(Table_for_new_list_price[[#This Row],[ItemCode]],[1]sheet1!$1:$1048576,11,FALSE)</f>
        <v>China</v>
      </c>
    </row>
    <row r="1007" spans="1:11" hidden="1" x14ac:dyDescent="0.3">
      <c r="A1007" t="s">
        <v>507</v>
      </c>
      <c r="B1007" t="str">
        <f>VLOOKUP(Table_for_new_list_price[[#This Row],[ItemCode]],[1]sheet1!$1:$1048576,4,FALSE)</f>
        <v>LOW LEAD TNKLS EXT HOT EzPRESS</v>
      </c>
      <c r="C1007" t="str">
        <f>VLOOKUP(Table_for_new_list_price[[#This Row],[ItemCode]],[1]sheet1!$1:$1048576,5,FALSE)</f>
        <v>670779723150</v>
      </c>
      <c r="D1007" t="str">
        <f>VLOOKUP(Table_for_new_list_price[[#This Row],[ItemCode]],[1]sheet1!$1:$1048576,6,FALSE)</f>
        <v>ABTW</v>
      </c>
      <c r="E1007" s="54">
        <f>VLOOKUP(Table_for_new_list_price[[#This Row],[ItemCode]],[1]sheet1!$1:$1048576,7,FALSE)</f>
        <v>0</v>
      </c>
      <c r="F1007" s="54" t="str">
        <f>VLOOKUP(Table_for_new_list_price[[#This Row],[ItemCode]],[1]sheet1!$1:$1048576,13,FALSE)</f>
        <v>1.620</v>
      </c>
      <c r="G1007" s="55" t="str">
        <f>VLOOKUP(Table_for_new_list_price[[#This Row],[ItemCode]],[1]sheet1!$1:$1048576,12,FALSE)</f>
        <v>18</v>
      </c>
      <c r="H1007" s="101">
        <f>VLOOKUP(Table_for_new_list_price[[#This Row],[ItemCode]],[1]sheet1!$1:$1048576,8,FALSE)</f>
        <v>191.55</v>
      </c>
      <c r="I1007" s="51">
        <f>VLOOKUP(Table_for_new_list_price[[#This Row],[Product Line]],'EDA SHEET'!$C$10:$D$57,2,FALSE)</f>
        <v>0.17399999999999999</v>
      </c>
      <c r="J1007" s="53">
        <f t="shared" si="17"/>
        <v>33.329700000000003</v>
      </c>
      <c r="K1007" s="1" t="str">
        <f>VLOOKUP(Table_for_new_list_price[[#This Row],[ItemCode]],[1]sheet1!$1:$1048576,11,FALSE)</f>
        <v>Italy</v>
      </c>
    </row>
    <row r="1008" spans="1:11" hidden="1" x14ac:dyDescent="0.3">
      <c r="A1008" t="s">
        <v>508</v>
      </c>
      <c r="B1008" t="str">
        <f>VLOOKUP(Table_for_new_list_price[[#This Row],[ItemCode]],[1]sheet1!$1:$1048576,4,FALSE)</f>
        <v>LOW LEAD TANKLESS COLD EzPRESS</v>
      </c>
      <c r="C1008" t="str">
        <f>VLOOKUP(Table_for_new_list_price[[#This Row],[ItemCode]],[1]sheet1!$1:$1048576,5,FALSE)</f>
        <v>670779722788</v>
      </c>
      <c r="D1008" t="str">
        <f>VLOOKUP(Table_for_new_list_price[[#This Row],[ItemCode]],[1]sheet1!$1:$1048576,6,FALSE)</f>
        <v>ABTW</v>
      </c>
      <c r="E1008" s="54">
        <f>VLOOKUP(Table_for_new_list_price[[#This Row],[ItemCode]],[1]sheet1!$1:$1048576,7,FALSE)</f>
        <v>0</v>
      </c>
      <c r="F1008" s="54" t="str">
        <f>VLOOKUP(Table_for_new_list_price[[#This Row],[ItemCode]],[1]sheet1!$1:$1048576,13,FALSE)</f>
        <v>0</v>
      </c>
      <c r="G1008" s="55" t="str">
        <f>VLOOKUP(Table_for_new_list_price[[#This Row],[ItemCode]],[1]sheet1!$1:$1048576,12,FALSE)</f>
        <v>25</v>
      </c>
      <c r="H1008" s="101">
        <f>VLOOKUP(Table_for_new_list_price[[#This Row],[ItemCode]],[1]sheet1!$1:$1048576,8,FALSE)</f>
        <v>385.54</v>
      </c>
      <c r="I1008" s="51">
        <f>VLOOKUP(Table_for_new_list_price[[#This Row],[Product Line]],'EDA SHEET'!$C$10:$D$57,2,FALSE)</f>
        <v>0.17399999999999999</v>
      </c>
      <c r="J1008" s="53">
        <f t="shared" si="17"/>
        <v>67.083960000000005</v>
      </c>
      <c r="K1008" s="1" t="str">
        <f>VLOOKUP(Table_for_new_list_price[[#This Row],[ItemCode]],[1]sheet1!$1:$1048576,11,FALSE)</f>
        <v>China</v>
      </c>
    </row>
    <row r="1009" spans="1:11" hidden="1" x14ac:dyDescent="0.3">
      <c r="A1009" t="s">
        <v>509</v>
      </c>
      <c r="B1009" t="str">
        <f>VLOOKUP(Table_for_new_list_price[[#This Row],[ItemCode]],[1]sheet1!$1:$1048576,4,FALSE)</f>
        <v>LOW LEAD TANKLESS COLD EzPRESS</v>
      </c>
      <c r="C1009" t="str">
        <f>VLOOKUP(Table_for_new_list_price[[#This Row],[ItemCode]],[1]sheet1!$1:$1048576,5,FALSE)</f>
        <v>670779716411</v>
      </c>
      <c r="D1009" t="str">
        <f>VLOOKUP(Table_for_new_list_price[[#This Row],[ItemCode]],[1]sheet1!$1:$1048576,6,FALSE)</f>
        <v>ABTW</v>
      </c>
      <c r="E1009" s="54">
        <f>VLOOKUP(Table_for_new_list_price[[#This Row],[ItemCode]],[1]sheet1!$1:$1048576,7,FALSE)</f>
        <v>0</v>
      </c>
      <c r="F1009" s="54" t="str">
        <f>VLOOKUP(Table_for_new_list_price[[#This Row],[ItemCode]],[1]sheet1!$1:$1048576,13,FALSE)</f>
        <v>0</v>
      </c>
      <c r="G1009" s="55" t="str">
        <f>VLOOKUP(Table_for_new_list_price[[#This Row],[ItemCode]],[1]sheet1!$1:$1048576,12,FALSE)</f>
        <v>25</v>
      </c>
      <c r="H1009" s="101">
        <f>VLOOKUP(Table_for_new_list_price[[#This Row],[ItemCode]],[1]sheet1!$1:$1048576,8,FALSE)</f>
        <v>208.39</v>
      </c>
      <c r="I1009" s="51">
        <f>VLOOKUP(Table_for_new_list_price[[#This Row],[Product Line]],'EDA SHEET'!$C$10:$D$57,2,FALSE)</f>
        <v>0.17399999999999999</v>
      </c>
      <c r="J1009" s="53">
        <f t="shared" si="17"/>
        <v>36.259859999999996</v>
      </c>
      <c r="K1009" s="1" t="str">
        <f>VLOOKUP(Table_for_new_list_price[[#This Row],[ItemCode]],[1]sheet1!$1:$1048576,11,FALSE)</f>
        <v>China</v>
      </c>
    </row>
    <row r="1010" spans="1:11" hidden="1" x14ac:dyDescent="0.3">
      <c r="A1010" t="s">
        <v>510</v>
      </c>
      <c r="B1010" t="str">
        <f>VLOOKUP(Table_for_new_list_price[[#This Row],[ItemCode]],[1]sheet1!$1:$1048576,4,FALSE)</f>
        <v>LOW LEAD TNKL F1807xFNPT C/W R</v>
      </c>
      <c r="C1010" t="str">
        <f>VLOOKUP(Table_for_new_list_price[[#This Row],[ItemCode]],[1]sheet1!$1:$1048576,5,FALSE)</f>
        <v>670779728728</v>
      </c>
      <c r="D1010" t="str">
        <f>VLOOKUP(Table_for_new_list_price[[#This Row],[ItemCode]],[1]sheet1!$1:$1048576,6,FALSE)</f>
        <v>ABTW</v>
      </c>
      <c r="E1010" s="54">
        <f>VLOOKUP(Table_for_new_list_price[[#This Row],[ItemCode]],[1]sheet1!$1:$1048576,7,FALSE)</f>
        <v>0</v>
      </c>
      <c r="F1010" s="54" t="str">
        <f>VLOOKUP(Table_for_new_list_price[[#This Row],[ItemCode]],[1]sheet1!$1:$1048576,13,FALSE)</f>
        <v>3.45</v>
      </c>
      <c r="G1010" s="55" t="str">
        <f>VLOOKUP(Table_for_new_list_price[[#This Row],[ItemCode]],[1]sheet1!$1:$1048576,12,FALSE)</f>
        <v>9</v>
      </c>
      <c r="H1010" s="101">
        <f>VLOOKUP(Table_for_new_list_price[[#This Row],[ItemCode]],[1]sheet1!$1:$1048576,8,FALSE)</f>
        <v>378.35</v>
      </c>
      <c r="I1010" s="51">
        <f>VLOOKUP(Table_for_new_list_price[[#This Row],[Product Line]],'EDA SHEET'!$C$10:$D$57,2,FALSE)</f>
        <v>0.17399999999999999</v>
      </c>
      <c r="J1010" s="53">
        <f t="shared" si="17"/>
        <v>65.832899999999995</v>
      </c>
      <c r="K1010" s="1" t="str">
        <f>VLOOKUP(Table_for_new_list_price[[#This Row],[ItemCode]],[1]sheet1!$1:$1048576,11,FALSE)</f>
        <v>China</v>
      </c>
    </row>
    <row r="1011" spans="1:11" hidden="1" x14ac:dyDescent="0.3">
      <c r="A1011" t="s">
        <v>511</v>
      </c>
      <c r="B1011" t="str">
        <f>VLOOKUP(Table_for_new_list_price[[#This Row],[ItemCode]],[1]sheet1!$1:$1048576,4,FALSE)</f>
        <v>LOW LEAD TANKLES HOT PEX F1807</v>
      </c>
      <c r="C1011" t="str">
        <f>VLOOKUP(Table_for_new_list_price[[#This Row],[ItemCode]],[1]sheet1!$1:$1048576,5,FALSE)</f>
        <v>670779730578</v>
      </c>
      <c r="D1011" t="str">
        <f>VLOOKUP(Table_for_new_list_price[[#This Row],[ItemCode]],[1]sheet1!$1:$1048576,6,FALSE)</f>
        <v>ABTW</v>
      </c>
      <c r="E1011" s="54" t="str">
        <f>VLOOKUP(Table_for_new_list_price[[#This Row],[ItemCode]],[1]sheet1!$1:$1048576,7,FALSE)</f>
        <v>BRASS AB</v>
      </c>
      <c r="F1011" s="54" t="str">
        <f>VLOOKUP(Table_for_new_list_price[[#This Row],[ItemCode]],[1]sheet1!$1:$1048576,13,FALSE)</f>
        <v>0</v>
      </c>
      <c r="G1011" s="55" t="str">
        <f>VLOOKUP(Table_for_new_list_price[[#This Row],[ItemCode]],[1]sheet1!$1:$1048576,12,FALSE)</f>
        <v>0</v>
      </c>
      <c r="H1011" s="101">
        <f>VLOOKUP(Table_for_new_list_price[[#This Row],[ItemCode]],[1]sheet1!$1:$1048576,8,FALSE)</f>
        <v>189.17</v>
      </c>
      <c r="I1011" s="51">
        <f>VLOOKUP(Table_for_new_list_price[[#This Row],[Product Line]],'EDA SHEET'!$C$10:$D$57,2,FALSE)</f>
        <v>0.17399999999999999</v>
      </c>
      <c r="J1011" s="53">
        <f t="shared" si="17"/>
        <v>32.915579999999999</v>
      </c>
      <c r="K1011" s="1" t="str">
        <f>VLOOKUP(Table_for_new_list_price[[#This Row],[ItemCode]],[1]sheet1!$1:$1048576,11,FALSE)</f>
        <v>China</v>
      </c>
    </row>
    <row r="1012" spans="1:11" hidden="1" x14ac:dyDescent="0.3">
      <c r="A1012" t="s">
        <v>512</v>
      </c>
      <c r="B1012" t="str">
        <f>VLOOKUP(Table_for_new_list_price[[#This Row],[ItemCode]],[1]sheet1!$1:$1048576,4,FALSE)</f>
        <v>LO LEAD TANKLES COLD PEX F1807</v>
      </c>
      <c r="C1012" t="str">
        <f>VLOOKUP(Table_for_new_list_price[[#This Row],[ItemCode]],[1]sheet1!$1:$1048576,5,FALSE)</f>
        <v>670779730585</v>
      </c>
      <c r="D1012" t="str">
        <f>VLOOKUP(Table_for_new_list_price[[#This Row],[ItemCode]],[1]sheet1!$1:$1048576,6,FALSE)</f>
        <v>ABTW</v>
      </c>
      <c r="E1012" s="54" t="str">
        <f>VLOOKUP(Table_for_new_list_price[[#This Row],[ItemCode]],[1]sheet1!$1:$1048576,7,FALSE)</f>
        <v>BRASS AB</v>
      </c>
      <c r="F1012" s="54" t="str">
        <f>VLOOKUP(Table_for_new_list_price[[#This Row],[ItemCode]],[1]sheet1!$1:$1048576,13,FALSE)</f>
        <v>0</v>
      </c>
      <c r="G1012" s="55" t="str">
        <f>VLOOKUP(Table_for_new_list_price[[#This Row],[ItemCode]],[1]sheet1!$1:$1048576,12,FALSE)</f>
        <v>0</v>
      </c>
      <c r="H1012" s="101">
        <f>VLOOKUP(Table_for_new_list_price[[#This Row],[ItemCode]],[1]sheet1!$1:$1048576,8,FALSE)</f>
        <v>189.17</v>
      </c>
      <c r="I1012" s="51">
        <f>VLOOKUP(Table_for_new_list_price[[#This Row],[Product Line]],'EDA SHEET'!$C$10:$D$57,2,FALSE)</f>
        <v>0.17399999999999999</v>
      </c>
      <c r="J1012" s="53">
        <f t="shared" si="17"/>
        <v>32.915579999999999</v>
      </c>
      <c r="K1012" s="1" t="str">
        <f>VLOOKUP(Table_for_new_list_price[[#This Row],[ItemCode]],[1]sheet1!$1:$1048576,11,FALSE)</f>
        <v>China</v>
      </c>
    </row>
    <row r="1013" spans="1:11" hidden="1" x14ac:dyDescent="0.3">
      <c r="A1013" t="s">
        <v>513</v>
      </c>
      <c r="B1013" t="str">
        <f>VLOOKUP(Table_for_new_list_price[[#This Row],[ItemCode]],[1]sheet1!$1:$1048576,4,FALSE)</f>
        <v>LOW LEAD TNKL F1960xFNPT C/W R</v>
      </c>
      <c r="C1013" t="str">
        <f>VLOOKUP(Table_for_new_list_price[[#This Row],[ItemCode]],[1]sheet1!$1:$1048576,5,FALSE)</f>
        <v>670779728735</v>
      </c>
      <c r="D1013" t="str">
        <f>VLOOKUP(Table_for_new_list_price[[#This Row],[ItemCode]],[1]sheet1!$1:$1048576,6,FALSE)</f>
        <v>ABTW</v>
      </c>
      <c r="E1013" s="54">
        <f>VLOOKUP(Table_for_new_list_price[[#This Row],[ItemCode]],[1]sheet1!$1:$1048576,7,FALSE)</f>
        <v>0</v>
      </c>
      <c r="F1013" s="54" t="str">
        <f>VLOOKUP(Table_for_new_list_price[[#This Row],[ItemCode]],[1]sheet1!$1:$1048576,13,FALSE)</f>
        <v>3.55</v>
      </c>
      <c r="G1013" s="55" t="str">
        <f>VLOOKUP(Table_for_new_list_price[[#This Row],[ItemCode]],[1]sheet1!$1:$1048576,12,FALSE)</f>
        <v>9</v>
      </c>
      <c r="H1013" s="101">
        <f>VLOOKUP(Table_for_new_list_price[[#This Row],[ItemCode]],[1]sheet1!$1:$1048576,8,FALSE)</f>
        <v>378.35</v>
      </c>
      <c r="I1013" s="51">
        <f>VLOOKUP(Table_for_new_list_price[[#This Row],[Product Line]],'EDA SHEET'!$C$10:$D$57,2,FALSE)</f>
        <v>0.17399999999999999</v>
      </c>
      <c r="J1013" s="53">
        <f t="shared" si="17"/>
        <v>65.832899999999995</v>
      </c>
      <c r="K1013" s="1" t="str">
        <f>VLOOKUP(Table_for_new_list_price[[#This Row],[ItemCode]],[1]sheet1!$1:$1048576,11,FALSE)</f>
        <v>China</v>
      </c>
    </row>
    <row r="1014" spans="1:11" hidden="1" x14ac:dyDescent="0.3">
      <c r="A1014" t="s">
        <v>514</v>
      </c>
      <c r="B1014" t="str">
        <f>VLOOKUP(Table_for_new_list_price[[#This Row],[ItemCode]],[1]sheet1!$1:$1048576,4,FALSE)</f>
        <v>LOW LEAD TANKLES HOT PEX F1960</v>
      </c>
      <c r="C1014" t="str">
        <f>VLOOKUP(Table_for_new_list_price[[#This Row],[ItemCode]],[1]sheet1!$1:$1048576,5,FALSE)</f>
        <v>670779730592</v>
      </c>
      <c r="D1014" t="str">
        <f>VLOOKUP(Table_for_new_list_price[[#This Row],[ItemCode]],[1]sheet1!$1:$1048576,6,FALSE)</f>
        <v>ABTW</v>
      </c>
      <c r="E1014" s="54" t="str">
        <f>VLOOKUP(Table_for_new_list_price[[#This Row],[ItemCode]],[1]sheet1!$1:$1048576,7,FALSE)</f>
        <v>BRASS AB</v>
      </c>
      <c r="F1014" s="54" t="str">
        <f>VLOOKUP(Table_for_new_list_price[[#This Row],[ItemCode]],[1]sheet1!$1:$1048576,13,FALSE)</f>
        <v>0</v>
      </c>
      <c r="G1014" s="55" t="str">
        <f>VLOOKUP(Table_for_new_list_price[[#This Row],[ItemCode]],[1]sheet1!$1:$1048576,12,FALSE)</f>
        <v>0</v>
      </c>
      <c r="H1014" s="101">
        <f>VLOOKUP(Table_for_new_list_price[[#This Row],[ItemCode]],[1]sheet1!$1:$1048576,8,FALSE)</f>
        <v>189.17</v>
      </c>
      <c r="I1014" s="51">
        <f>VLOOKUP(Table_for_new_list_price[[#This Row],[Product Line]],'EDA SHEET'!$C$10:$D$57,2,FALSE)</f>
        <v>0.17399999999999999</v>
      </c>
      <c r="J1014" s="53">
        <f t="shared" si="17"/>
        <v>32.915579999999999</v>
      </c>
      <c r="K1014" s="1" t="str">
        <f>VLOOKUP(Table_for_new_list_price[[#This Row],[ItemCode]],[1]sheet1!$1:$1048576,11,FALSE)</f>
        <v>China</v>
      </c>
    </row>
    <row r="1015" spans="1:11" hidden="1" x14ac:dyDescent="0.3">
      <c r="A1015" t="s">
        <v>515</v>
      </c>
      <c r="B1015" t="str">
        <f>VLOOKUP(Table_for_new_list_price[[#This Row],[ItemCode]],[1]sheet1!$1:$1048576,4,FALSE)</f>
        <v>LO LEAD TANKLES COLD PEX F1960</v>
      </c>
      <c r="C1015" t="str">
        <f>VLOOKUP(Table_for_new_list_price[[#This Row],[ItemCode]],[1]sheet1!$1:$1048576,5,FALSE)</f>
        <v>670779730608</v>
      </c>
      <c r="D1015" t="str">
        <f>VLOOKUP(Table_for_new_list_price[[#This Row],[ItemCode]],[1]sheet1!$1:$1048576,6,FALSE)</f>
        <v>ABTW</v>
      </c>
      <c r="E1015" s="54" t="str">
        <f>VLOOKUP(Table_for_new_list_price[[#This Row],[ItemCode]],[1]sheet1!$1:$1048576,7,FALSE)</f>
        <v>BRASS AB</v>
      </c>
      <c r="F1015" s="54" t="str">
        <f>VLOOKUP(Table_for_new_list_price[[#This Row],[ItemCode]],[1]sheet1!$1:$1048576,13,FALSE)</f>
        <v>0</v>
      </c>
      <c r="G1015" s="55" t="str">
        <f>VLOOKUP(Table_for_new_list_price[[#This Row],[ItemCode]],[1]sheet1!$1:$1048576,12,FALSE)</f>
        <v>0</v>
      </c>
      <c r="H1015" s="101">
        <f>VLOOKUP(Table_for_new_list_price[[#This Row],[ItemCode]],[1]sheet1!$1:$1048576,8,FALSE)</f>
        <v>189.17</v>
      </c>
      <c r="I1015" s="51">
        <f>VLOOKUP(Table_for_new_list_price[[#This Row],[Product Line]],'EDA SHEET'!$C$10:$D$57,2,FALSE)</f>
        <v>0.17399999999999999</v>
      </c>
      <c r="J1015" s="53">
        <f t="shared" si="17"/>
        <v>32.915579999999999</v>
      </c>
      <c r="K1015" s="1" t="str">
        <f>VLOOKUP(Table_for_new_list_price[[#This Row],[ItemCode]],[1]sheet1!$1:$1048576,11,FALSE)</f>
        <v>China</v>
      </c>
    </row>
    <row r="1016" spans="1:11" hidden="1" x14ac:dyDescent="0.3">
      <c r="A1016" t="s">
        <v>3978</v>
      </c>
      <c r="B1016" t="e">
        <f>VLOOKUP(Table_for_new_list_price[[#This Row],[ItemCode]],[1]sheet1!$1:$1048576,4,FALSE)</f>
        <v>#N/A</v>
      </c>
      <c r="C1016" t="e">
        <f>VLOOKUP(Table_for_new_list_price[[#This Row],[ItemCode]],[1]sheet1!$1:$1048576,5,FALSE)</f>
        <v>#N/A</v>
      </c>
      <c r="D1016" t="e">
        <f>VLOOKUP(Table_for_new_list_price[[#This Row],[ItemCode]],[1]sheet1!$1:$1048576,6,FALSE)</f>
        <v>#N/A</v>
      </c>
      <c r="E1016" s="54" t="e">
        <f>VLOOKUP(Table_for_new_list_price[[#This Row],[ItemCode]],[1]sheet1!$1:$1048576,7,FALSE)</f>
        <v>#N/A</v>
      </c>
      <c r="F1016" s="54" t="e">
        <f>VLOOKUP(Table_for_new_list_price[[#This Row],[ItemCode]],[1]sheet1!$1:$1048576,13,FALSE)</f>
        <v>#N/A</v>
      </c>
      <c r="G1016" s="55" t="e">
        <f>VLOOKUP(Table_for_new_list_price[[#This Row],[ItemCode]],[1]sheet1!$1:$1048576,12,FALSE)</f>
        <v>#N/A</v>
      </c>
      <c r="H1016" s="101" t="e">
        <f>VLOOKUP(Table_for_new_list_price[[#This Row],[ItemCode]],[1]sheet1!$1:$1048576,8,FALSE)</f>
        <v>#N/A</v>
      </c>
      <c r="I1016" s="51" t="e">
        <f>VLOOKUP(Table_for_new_list_price[[#This Row],[Product Line]],'EDA SHEET'!$C$10:$D$57,2,FALSE)</f>
        <v>#N/A</v>
      </c>
      <c r="J1016" s="53" t="e">
        <f t="shared" si="17"/>
        <v>#N/A</v>
      </c>
      <c r="K1016" s="1" t="e">
        <f>VLOOKUP(Table_for_new_list_price[[#This Row],[ItemCode]],[1]sheet1!$1:$1048576,11,FALSE)</f>
        <v>#N/A</v>
      </c>
    </row>
    <row r="1017" spans="1:11" hidden="1" x14ac:dyDescent="0.3">
      <c r="A1017" t="s">
        <v>3979</v>
      </c>
      <c r="B1017" t="e">
        <f>VLOOKUP(Table_for_new_list_price[[#This Row],[ItemCode]],[1]sheet1!$1:$1048576,4,FALSE)</f>
        <v>#N/A</v>
      </c>
      <c r="C1017" t="e">
        <f>VLOOKUP(Table_for_new_list_price[[#This Row],[ItemCode]],[1]sheet1!$1:$1048576,5,FALSE)</f>
        <v>#N/A</v>
      </c>
      <c r="D1017" t="e">
        <f>VLOOKUP(Table_for_new_list_price[[#This Row],[ItemCode]],[1]sheet1!$1:$1048576,6,FALSE)</f>
        <v>#N/A</v>
      </c>
      <c r="E1017" s="54" t="e">
        <f>VLOOKUP(Table_for_new_list_price[[#This Row],[ItemCode]],[1]sheet1!$1:$1048576,7,FALSE)</f>
        <v>#N/A</v>
      </c>
      <c r="F1017" s="54" t="e">
        <f>VLOOKUP(Table_for_new_list_price[[#This Row],[ItemCode]],[1]sheet1!$1:$1048576,13,FALSE)</f>
        <v>#N/A</v>
      </c>
      <c r="G1017" s="55" t="e">
        <f>VLOOKUP(Table_for_new_list_price[[#This Row],[ItemCode]],[1]sheet1!$1:$1048576,12,FALSE)</f>
        <v>#N/A</v>
      </c>
      <c r="H1017" s="101" t="e">
        <f>VLOOKUP(Table_for_new_list_price[[#This Row],[ItemCode]],[1]sheet1!$1:$1048576,8,FALSE)</f>
        <v>#N/A</v>
      </c>
      <c r="I1017" s="51" t="e">
        <f>VLOOKUP(Table_for_new_list_price[[#This Row],[Product Line]],'EDA SHEET'!$C$10:$D$57,2,FALSE)</f>
        <v>#N/A</v>
      </c>
      <c r="J1017" s="53" t="e">
        <f t="shared" si="17"/>
        <v>#N/A</v>
      </c>
      <c r="K1017" s="1" t="e">
        <f>VLOOKUP(Table_for_new_list_price[[#This Row],[ItemCode]],[1]sheet1!$1:$1048576,11,FALSE)</f>
        <v>#N/A</v>
      </c>
    </row>
    <row r="1018" spans="1:11" hidden="1" x14ac:dyDescent="0.3">
      <c r="A1018" t="s">
        <v>3980</v>
      </c>
      <c r="B1018" t="e">
        <f>VLOOKUP(Table_for_new_list_price[[#This Row],[ItemCode]],[1]sheet1!$1:$1048576,4,FALSE)</f>
        <v>#N/A</v>
      </c>
      <c r="C1018" t="e">
        <f>VLOOKUP(Table_for_new_list_price[[#This Row],[ItemCode]],[1]sheet1!$1:$1048576,5,FALSE)</f>
        <v>#N/A</v>
      </c>
      <c r="D1018" t="e">
        <f>VLOOKUP(Table_for_new_list_price[[#This Row],[ItemCode]],[1]sheet1!$1:$1048576,6,FALSE)</f>
        <v>#N/A</v>
      </c>
      <c r="E1018" s="54" t="e">
        <f>VLOOKUP(Table_for_new_list_price[[#This Row],[ItemCode]],[1]sheet1!$1:$1048576,7,FALSE)</f>
        <v>#N/A</v>
      </c>
      <c r="F1018" s="54" t="e">
        <f>VLOOKUP(Table_for_new_list_price[[#This Row],[ItemCode]],[1]sheet1!$1:$1048576,13,FALSE)</f>
        <v>#N/A</v>
      </c>
      <c r="G1018" s="55" t="e">
        <f>VLOOKUP(Table_for_new_list_price[[#This Row],[ItemCode]],[1]sheet1!$1:$1048576,12,FALSE)</f>
        <v>#N/A</v>
      </c>
      <c r="H1018" s="101" t="e">
        <f>VLOOKUP(Table_for_new_list_price[[#This Row],[ItemCode]],[1]sheet1!$1:$1048576,8,FALSE)</f>
        <v>#N/A</v>
      </c>
      <c r="I1018" s="51" t="e">
        <f>VLOOKUP(Table_for_new_list_price[[#This Row],[Product Line]],'EDA SHEET'!$C$10:$D$57,2,FALSE)</f>
        <v>#N/A</v>
      </c>
      <c r="J1018" s="53" t="e">
        <f t="shared" si="17"/>
        <v>#N/A</v>
      </c>
      <c r="K1018" s="1" t="e">
        <f>VLOOKUP(Table_for_new_list_price[[#This Row],[ItemCode]],[1]sheet1!$1:$1048576,11,FALSE)</f>
        <v>#N/A</v>
      </c>
    </row>
    <row r="1019" spans="1:11" hidden="1" x14ac:dyDescent="0.3">
      <c r="A1019" t="s">
        <v>3981</v>
      </c>
      <c r="B1019" t="e">
        <f>VLOOKUP(Table_for_new_list_price[[#This Row],[ItemCode]],[1]sheet1!$1:$1048576,4,FALSE)</f>
        <v>#N/A</v>
      </c>
      <c r="C1019" t="e">
        <f>VLOOKUP(Table_for_new_list_price[[#This Row],[ItemCode]],[1]sheet1!$1:$1048576,5,FALSE)</f>
        <v>#N/A</v>
      </c>
      <c r="D1019" t="e">
        <f>VLOOKUP(Table_for_new_list_price[[#This Row],[ItemCode]],[1]sheet1!$1:$1048576,6,FALSE)</f>
        <v>#N/A</v>
      </c>
      <c r="E1019" s="54" t="e">
        <f>VLOOKUP(Table_for_new_list_price[[#This Row],[ItemCode]],[1]sheet1!$1:$1048576,7,FALSE)</f>
        <v>#N/A</v>
      </c>
      <c r="F1019" s="54" t="e">
        <f>VLOOKUP(Table_for_new_list_price[[#This Row],[ItemCode]],[1]sheet1!$1:$1048576,13,FALSE)</f>
        <v>#N/A</v>
      </c>
      <c r="G1019" s="55" t="e">
        <f>VLOOKUP(Table_for_new_list_price[[#This Row],[ItemCode]],[1]sheet1!$1:$1048576,12,FALSE)</f>
        <v>#N/A</v>
      </c>
      <c r="H1019" s="101" t="e">
        <f>VLOOKUP(Table_for_new_list_price[[#This Row],[ItemCode]],[1]sheet1!$1:$1048576,8,FALSE)</f>
        <v>#N/A</v>
      </c>
      <c r="I1019" s="51" t="e">
        <f>VLOOKUP(Table_for_new_list_price[[#This Row],[Product Line]],'EDA SHEET'!$C$10:$D$57,2,FALSE)</f>
        <v>#N/A</v>
      </c>
      <c r="J1019" s="53" t="e">
        <f t="shared" si="17"/>
        <v>#N/A</v>
      </c>
      <c r="K1019" s="1" t="e">
        <f>VLOOKUP(Table_for_new_list_price[[#This Row],[ItemCode]],[1]sheet1!$1:$1048576,11,FALSE)</f>
        <v>#N/A</v>
      </c>
    </row>
    <row r="1020" spans="1:11" hidden="1" x14ac:dyDescent="0.3">
      <c r="A1020" t="s">
        <v>3982</v>
      </c>
      <c r="B1020" t="e">
        <f>VLOOKUP(Table_for_new_list_price[[#This Row],[ItemCode]],[1]sheet1!$1:$1048576,4,FALSE)</f>
        <v>#N/A</v>
      </c>
      <c r="C1020" t="e">
        <f>VLOOKUP(Table_for_new_list_price[[#This Row],[ItemCode]],[1]sheet1!$1:$1048576,5,FALSE)</f>
        <v>#N/A</v>
      </c>
      <c r="D1020" t="e">
        <f>VLOOKUP(Table_for_new_list_price[[#This Row],[ItemCode]],[1]sheet1!$1:$1048576,6,FALSE)</f>
        <v>#N/A</v>
      </c>
      <c r="E1020" s="54" t="e">
        <f>VLOOKUP(Table_for_new_list_price[[#This Row],[ItemCode]],[1]sheet1!$1:$1048576,7,FALSE)</f>
        <v>#N/A</v>
      </c>
      <c r="F1020" s="54" t="e">
        <f>VLOOKUP(Table_for_new_list_price[[#This Row],[ItemCode]],[1]sheet1!$1:$1048576,13,FALSE)</f>
        <v>#N/A</v>
      </c>
      <c r="G1020" s="55" t="e">
        <f>VLOOKUP(Table_for_new_list_price[[#This Row],[ItemCode]],[1]sheet1!$1:$1048576,12,FALSE)</f>
        <v>#N/A</v>
      </c>
      <c r="H1020" s="101" t="e">
        <f>VLOOKUP(Table_for_new_list_price[[#This Row],[ItemCode]],[1]sheet1!$1:$1048576,8,FALSE)</f>
        <v>#N/A</v>
      </c>
      <c r="I1020" s="51" t="e">
        <f>VLOOKUP(Table_for_new_list_price[[#This Row],[Product Line]],'EDA SHEET'!$C$10:$D$57,2,FALSE)</f>
        <v>#N/A</v>
      </c>
      <c r="J1020" s="53" t="e">
        <f t="shared" si="17"/>
        <v>#N/A</v>
      </c>
      <c r="K1020" s="1" t="e">
        <f>VLOOKUP(Table_for_new_list_price[[#This Row],[ItemCode]],[1]sheet1!$1:$1048576,11,FALSE)</f>
        <v>#N/A</v>
      </c>
    </row>
    <row r="1021" spans="1:11" hidden="1" x14ac:dyDescent="0.3">
      <c r="A1021" t="s">
        <v>3983</v>
      </c>
      <c r="B1021" t="e">
        <f>VLOOKUP(Table_for_new_list_price[[#This Row],[ItemCode]],[1]sheet1!$1:$1048576,4,FALSE)</f>
        <v>#N/A</v>
      </c>
      <c r="C1021" t="e">
        <f>VLOOKUP(Table_for_new_list_price[[#This Row],[ItemCode]],[1]sheet1!$1:$1048576,5,FALSE)</f>
        <v>#N/A</v>
      </c>
      <c r="D1021" t="e">
        <f>VLOOKUP(Table_for_new_list_price[[#This Row],[ItemCode]],[1]sheet1!$1:$1048576,6,FALSE)</f>
        <v>#N/A</v>
      </c>
      <c r="E1021" s="54" t="e">
        <f>VLOOKUP(Table_for_new_list_price[[#This Row],[ItemCode]],[1]sheet1!$1:$1048576,7,FALSE)</f>
        <v>#N/A</v>
      </c>
      <c r="F1021" s="54" t="e">
        <f>VLOOKUP(Table_for_new_list_price[[#This Row],[ItemCode]],[1]sheet1!$1:$1048576,13,FALSE)</f>
        <v>#N/A</v>
      </c>
      <c r="G1021" s="55" t="e">
        <f>VLOOKUP(Table_for_new_list_price[[#This Row],[ItemCode]],[1]sheet1!$1:$1048576,12,FALSE)</f>
        <v>#N/A</v>
      </c>
      <c r="H1021" s="101" t="e">
        <f>VLOOKUP(Table_for_new_list_price[[#This Row],[ItemCode]],[1]sheet1!$1:$1048576,8,FALSE)</f>
        <v>#N/A</v>
      </c>
      <c r="I1021" s="51" t="e">
        <f>VLOOKUP(Table_for_new_list_price[[#This Row],[Product Line]],'EDA SHEET'!$C$10:$D$57,2,FALSE)</f>
        <v>#N/A</v>
      </c>
      <c r="J1021" s="53" t="e">
        <f t="shared" si="17"/>
        <v>#N/A</v>
      </c>
      <c r="K1021" s="1" t="e">
        <f>VLOOKUP(Table_for_new_list_price[[#This Row],[ItemCode]],[1]sheet1!$1:$1048576,11,FALSE)</f>
        <v>#N/A</v>
      </c>
    </row>
    <row r="1022" spans="1:11" hidden="1" x14ac:dyDescent="0.3">
      <c r="A1022" t="s">
        <v>3984</v>
      </c>
      <c r="B1022" t="e">
        <f>VLOOKUP(Table_for_new_list_price[[#This Row],[ItemCode]],[1]sheet1!$1:$1048576,4,FALSE)</f>
        <v>#N/A</v>
      </c>
      <c r="C1022" t="e">
        <f>VLOOKUP(Table_for_new_list_price[[#This Row],[ItemCode]],[1]sheet1!$1:$1048576,5,FALSE)</f>
        <v>#N/A</v>
      </c>
      <c r="D1022" t="e">
        <f>VLOOKUP(Table_for_new_list_price[[#This Row],[ItemCode]],[1]sheet1!$1:$1048576,6,FALSE)</f>
        <v>#N/A</v>
      </c>
      <c r="E1022" s="54" t="e">
        <f>VLOOKUP(Table_for_new_list_price[[#This Row],[ItemCode]],[1]sheet1!$1:$1048576,7,FALSE)</f>
        <v>#N/A</v>
      </c>
      <c r="F1022" s="54" t="e">
        <f>VLOOKUP(Table_for_new_list_price[[#This Row],[ItemCode]],[1]sheet1!$1:$1048576,13,FALSE)</f>
        <v>#N/A</v>
      </c>
      <c r="G1022" s="55" t="e">
        <f>VLOOKUP(Table_for_new_list_price[[#This Row],[ItemCode]],[1]sheet1!$1:$1048576,12,FALSE)</f>
        <v>#N/A</v>
      </c>
      <c r="H1022" s="101" t="e">
        <f>VLOOKUP(Table_for_new_list_price[[#This Row],[ItemCode]],[1]sheet1!$1:$1048576,8,FALSE)</f>
        <v>#N/A</v>
      </c>
      <c r="I1022" s="51" t="e">
        <f>VLOOKUP(Table_for_new_list_price[[#This Row],[Product Line]],'EDA SHEET'!$C$10:$D$57,2,FALSE)</f>
        <v>#N/A</v>
      </c>
      <c r="J1022" s="53" t="e">
        <f t="shared" si="17"/>
        <v>#N/A</v>
      </c>
      <c r="K1022" s="1" t="e">
        <f>VLOOKUP(Table_for_new_list_price[[#This Row],[ItemCode]],[1]sheet1!$1:$1048576,11,FALSE)</f>
        <v>#N/A</v>
      </c>
    </row>
    <row r="1023" spans="1:11" hidden="1" x14ac:dyDescent="0.3">
      <c r="A1023" t="s">
        <v>3985</v>
      </c>
      <c r="B1023" t="e">
        <f>VLOOKUP(Table_for_new_list_price[[#This Row],[ItemCode]],[1]sheet1!$1:$1048576,4,FALSE)</f>
        <v>#N/A</v>
      </c>
      <c r="C1023" t="e">
        <f>VLOOKUP(Table_for_new_list_price[[#This Row],[ItemCode]],[1]sheet1!$1:$1048576,5,FALSE)</f>
        <v>#N/A</v>
      </c>
      <c r="D1023" t="e">
        <f>VLOOKUP(Table_for_new_list_price[[#This Row],[ItemCode]],[1]sheet1!$1:$1048576,6,FALSE)</f>
        <v>#N/A</v>
      </c>
      <c r="E1023" s="54" t="e">
        <f>VLOOKUP(Table_for_new_list_price[[#This Row],[ItemCode]],[1]sheet1!$1:$1048576,7,FALSE)</f>
        <v>#N/A</v>
      </c>
      <c r="F1023" s="54" t="e">
        <f>VLOOKUP(Table_for_new_list_price[[#This Row],[ItemCode]],[1]sheet1!$1:$1048576,13,FALSE)</f>
        <v>#N/A</v>
      </c>
      <c r="G1023" s="55" t="e">
        <f>VLOOKUP(Table_for_new_list_price[[#This Row],[ItemCode]],[1]sheet1!$1:$1048576,12,FALSE)</f>
        <v>#N/A</v>
      </c>
      <c r="H1023" s="101" t="e">
        <f>VLOOKUP(Table_for_new_list_price[[#This Row],[ItemCode]],[1]sheet1!$1:$1048576,8,FALSE)</f>
        <v>#N/A</v>
      </c>
      <c r="I1023" s="51" t="e">
        <f>VLOOKUP(Table_for_new_list_price[[#This Row],[Product Line]],'EDA SHEET'!$C$10:$D$57,2,FALSE)</f>
        <v>#N/A</v>
      </c>
      <c r="J1023" s="53" t="e">
        <f t="shared" si="17"/>
        <v>#N/A</v>
      </c>
      <c r="K1023" s="1" t="e">
        <f>VLOOKUP(Table_for_new_list_price[[#This Row],[ItemCode]],[1]sheet1!$1:$1048576,11,FALSE)</f>
        <v>#N/A</v>
      </c>
    </row>
    <row r="1024" spans="1:11" hidden="1" x14ac:dyDescent="0.3">
      <c r="A1024" t="s">
        <v>3986</v>
      </c>
      <c r="B1024" t="e">
        <f>VLOOKUP(Table_for_new_list_price[[#This Row],[ItemCode]],[1]sheet1!$1:$1048576,4,FALSE)</f>
        <v>#N/A</v>
      </c>
      <c r="C1024" t="e">
        <f>VLOOKUP(Table_for_new_list_price[[#This Row],[ItemCode]],[1]sheet1!$1:$1048576,5,FALSE)</f>
        <v>#N/A</v>
      </c>
      <c r="D1024" t="e">
        <f>VLOOKUP(Table_for_new_list_price[[#This Row],[ItemCode]],[1]sheet1!$1:$1048576,6,FALSE)</f>
        <v>#N/A</v>
      </c>
      <c r="E1024" s="54" t="e">
        <f>VLOOKUP(Table_for_new_list_price[[#This Row],[ItemCode]],[1]sheet1!$1:$1048576,7,FALSE)</f>
        <v>#N/A</v>
      </c>
      <c r="F1024" s="54" t="e">
        <f>VLOOKUP(Table_for_new_list_price[[#This Row],[ItemCode]],[1]sheet1!$1:$1048576,13,FALSE)</f>
        <v>#N/A</v>
      </c>
      <c r="G1024" s="55" t="e">
        <f>VLOOKUP(Table_for_new_list_price[[#This Row],[ItemCode]],[1]sheet1!$1:$1048576,12,FALSE)</f>
        <v>#N/A</v>
      </c>
      <c r="H1024" s="101" t="e">
        <f>VLOOKUP(Table_for_new_list_price[[#This Row],[ItemCode]],[1]sheet1!$1:$1048576,8,FALSE)</f>
        <v>#N/A</v>
      </c>
      <c r="I1024" s="51" t="e">
        <f>VLOOKUP(Table_for_new_list_price[[#This Row],[Product Line]],'EDA SHEET'!$C$10:$D$57,2,FALSE)</f>
        <v>#N/A</v>
      </c>
      <c r="J1024" s="53" t="e">
        <f t="shared" si="17"/>
        <v>#N/A</v>
      </c>
      <c r="K1024" s="1" t="e">
        <f>VLOOKUP(Table_for_new_list_price[[#This Row],[ItemCode]],[1]sheet1!$1:$1048576,11,FALSE)</f>
        <v>#N/A</v>
      </c>
    </row>
    <row r="1025" spans="1:11" hidden="1" x14ac:dyDescent="0.3">
      <c r="A1025" t="s">
        <v>3987</v>
      </c>
      <c r="B1025" t="e">
        <f>VLOOKUP(Table_for_new_list_price[[#This Row],[ItemCode]],[1]sheet1!$1:$1048576,4,FALSE)</f>
        <v>#N/A</v>
      </c>
      <c r="C1025" t="e">
        <f>VLOOKUP(Table_for_new_list_price[[#This Row],[ItemCode]],[1]sheet1!$1:$1048576,5,FALSE)</f>
        <v>#N/A</v>
      </c>
      <c r="D1025" t="e">
        <f>VLOOKUP(Table_for_new_list_price[[#This Row],[ItemCode]],[1]sheet1!$1:$1048576,6,FALSE)</f>
        <v>#N/A</v>
      </c>
      <c r="E1025" s="54" t="e">
        <f>VLOOKUP(Table_for_new_list_price[[#This Row],[ItemCode]],[1]sheet1!$1:$1048576,7,FALSE)</f>
        <v>#N/A</v>
      </c>
      <c r="F1025" s="54" t="e">
        <f>VLOOKUP(Table_for_new_list_price[[#This Row],[ItemCode]],[1]sheet1!$1:$1048576,13,FALSE)</f>
        <v>#N/A</v>
      </c>
      <c r="G1025" s="55" t="e">
        <f>VLOOKUP(Table_for_new_list_price[[#This Row],[ItemCode]],[1]sheet1!$1:$1048576,12,FALSE)</f>
        <v>#N/A</v>
      </c>
      <c r="H1025" s="101" t="e">
        <f>VLOOKUP(Table_for_new_list_price[[#This Row],[ItemCode]],[1]sheet1!$1:$1048576,8,FALSE)</f>
        <v>#N/A</v>
      </c>
      <c r="I1025" s="51" t="e">
        <f>VLOOKUP(Table_for_new_list_price[[#This Row],[Product Line]],'EDA SHEET'!$C$10:$D$57,2,FALSE)</f>
        <v>#N/A</v>
      </c>
      <c r="J1025" s="53" t="e">
        <f t="shared" si="17"/>
        <v>#N/A</v>
      </c>
      <c r="K1025" s="1" t="e">
        <f>VLOOKUP(Table_for_new_list_price[[#This Row],[ItemCode]],[1]sheet1!$1:$1048576,11,FALSE)</f>
        <v>#N/A</v>
      </c>
    </row>
    <row r="1026" spans="1:11" hidden="1" x14ac:dyDescent="0.3">
      <c r="A1026" t="s">
        <v>3988</v>
      </c>
      <c r="B1026" t="e">
        <f>VLOOKUP(Table_for_new_list_price[[#This Row],[ItemCode]],[1]sheet1!$1:$1048576,4,FALSE)</f>
        <v>#N/A</v>
      </c>
      <c r="C1026" t="e">
        <f>VLOOKUP(Table_for_new_list_price[[#This Row],[ItemCode]],[1]sheet1!$1:$1048576,5,FALSE)</f>
        <v>#N/A</v>
      </c>
      <c r="D1026" t="e">
        <f>VLOOKUP(Table_for_new_list_price[[#This Row],[ItemCode]],[1]sheet1!$1:$1048576,6,FALSE)</f>
        <v>#N/A</v>
      </c>
      <c r="E1026" s="54" t="e">
        <f>VLOOKUP(Table_for_new_list_price[[#This Row],[ItemCode]],[1]sheet1!$1:$1048576,7,FALSE)</f>
        <v>#N/A</v>
      </c>
      <c r="F1026" s="54" t="e">
        <f>VLOOKUP(Table_for_new_list_price[[#This Row],[ItemCode]],[1]sheet1!$1:$1048576,13,FALSE)</f>
        <v>#N/A</v>
      </c>
      <c r="G1026" s="55" t="e">
        <f>VLOOKUP(Table_for_new_list_price[[#This Row],[ItemCode]],[1]sheet1!$1:$1048576,12,FALSE)</f>
        <v>#N/A</v>
      </c>
      <c r="H1026" s="101" t="e">
        <f>VLOOKUP(Table_for_new_list_price[[#This Row],[ItemCode]],[1]sheet1!$1:$1048576,8,FALSE)</f>
        <v>#N/A</v>
      </c>
      <c r="I1026" s="51" t="e">
        <f>VLOOKUP(Table_for_new_list_price[[#This Row],[Product Line]],'EDA SHEET'!$C$10:$D$57,2,FALSE)</f>
        <v>#N/A</v>
      </c>
      <c r="J1026" s="53" t="e">
        <f t="shared" si="17"/>
        <v>#N/A</v>
      </c>
      <c r="K1026" s="1" t="e">
        <f>VLOOKUP(Table_for_new_list_price[[#This Row],[ItemCode]],[1]sheet1!$1:$1048576,11,FALSE)</f>
        <v>#N/A</v>
      </c>
    </row>
    <row r="1027" spans="1:11" hidden="1" x14ac:dyDescent="0.3">
      <c r="A1027" t="s">
        <v>3989</v>
      </c>
      <c r="B1027" t="e">
        <f>VLOOKUP(Table_for_new_list_price[[#This Row],[ItemCode]],[1]sheet1!$1:$1048576,4,FALSE)</f>
        <v>#N/A</v>
      </c>
      <c r="C1027" t="e">
        <f>VLOOKUP(Table_for_new_list_price[[#This Row],[ItemCode]],[1]sheet1!$1:$1048576,5,FALSE)</f>
        <v>#N/A</v>
      </c>
      <c r="D1027" t="e">
        <f>VLOOKUP(Table_for_new_list_price[[#This Row],[ItemCode]],[1]sheet1!$1:$1048576,6,FALSE)</f>
        <v>#N/A</v>
      </c>
      <c r="E1027" s="54" t="e">
        <f>VLOOKUP(Table_for_new_list_price[[#This Row],[ItemCode]],[1]sheet1!$1:$1048576,7,FALSE)</f>
        <v>#N/A</v>
      </c>
      <c r="F1027" s="54" t="e">
        <f>VLOOKUP(Table_for_new_list_price[[#This Row],[ItemCode]],[1]sheet1!$1:$1048576,13,FALSE)</f>
        <v>#N/A</v>
      </c>
      <c r="G1027" s="55" t="e">
        <f>VLOOKUP(Table_for_new_list_price[[#This Row],[ItemCode]],[1]sheet1!$1:$1048576,12,FALSE)</f>
        <v>#N/A</v>
      </c>
      <c r="H1027" s="101" t="e">
        <f>VLOOKUP(Table_for_new_list_price[[#This Row],[ItemCode]],[1]sheet1!$1:$1048576,8,FALSE)</f>
        <v>#N/A</v>
      </c>
      <c r="I1027" s="51" t="e">
        <f>VLOOKUP(Table_for_new_list_price[[#This Row],[Product Line]],'EDA SHEET'!$C$10:$D$57,2,FALSE)</f>
        <v>#N/A</v>
      </c>
      <c r="J1027" s="53" t="e">
        <f t="shared" si="17"/>
        <v>#N/A</v>
      </c>
      <c r="K1027" s="1" t="e">
        <f>VLOOKUP(Table_for_new_list_price[[#This Row],[ItemCode]],[1]sheet1!$1:$1048576,11,FALSE)</f>
        <v>#N/A</v>
      </c>
    </row>
    <row r="1028" spans="1:11" hidden="1" x14ac:dyDescent="0.3">
      <c r="A1028" t="s">
        <v>3990</v>
      </c>
      <c r="B1028" t="e">
        <f>VLOOKUP(Table_for_new_list_price[[#This Row],[ItemCode]],[1]sheet1!$1:$1048576,4,FALSE)</f>
        <v>#N/A</v>
      </c>
      <c r="C1028" t="e">
        <f>VLOOKUP(Table_for_new_list_price[[#This Row],[ItemCode]],[1]sheet1!$1:$1048576,5,FALSE)</f>
        <v>#N/A</v>
      </c>
      <c r="D1028" t="e">
        <f>VLOOKUP(Table_for_new_list_price[[#This Row],[ItemCode]],[1]sheet1!$1:$1048576,6,FALSE)</f>
        <v>#N/A</v>
      </c>
      <c r="E1028" s="54" t="e">
        <f>VLOOKUP(Table_for_new_list_price[[#This Row],[ItemCode]],[1]sheet1!$1:$1048576,7,FALSE)</f>
        <v>#N/A</v>
      </c>
      <c r="F1028" s="54" t="e">
        <f>VLOOKUP(Table_for_new_list_price[[#This Row],[ItemCode]],[1]sheet1!$1:$1048576,13,FALSE)</f>
        <v>#N/A</v>
      </c>
      <c r="G1028" s="55" t="e">
        <f>VLOOKUP(Table_for_new_list_price[[#This Row],[ItemCode]],[1]sheet1!$1:$1048576,12,FALSE)</f>
        <v>#N/A</v>
      </c>
      <c r="H1028" s="101" t="e">
        <f>VLOOKUP(Table_for_new_list_price[[#This Row],[ItemCode]],[1]sheet1!$1:$1048576,8,FALSE)</f>
        <v>#N/A</v>
      </c>
      <c r="I1028" s="51" t="e">
        <f>VLOOKUP(Table_for_new_list_price[[#This Row],[Product Line]],'EDA SHEET'!$C$10:$D$57,2,FALSE)</f>
        <v>#N/A</v>
      </c>
      <c r="J1028" s="53" t="e">
        <f t="shared" si="17"/>
        <v>#N/A</v>
      </c>
      <c r="K1028" s="1" t="e">
        <f>VLOOKUP(Table_for_new_list_price[[#This Row],[ItemCode]],[1]sheet1!$1:$1048576,11,FALSE)</f>
        <v>#N/A</v>
      </c>
    </row>
    <row r="1029" spans="1:11" hidden="1" x14ac:dyDescent="0.3">
      <c r="A1029" t="s">
        <v>3991</v>
      </c>
      <c r="B1029" t="e">
        <f>VLOOKUP(Table_for_new_list_price[[#This Row],[ItemCode]],[1]sheet1!$1:$1048576,4,FALSE)</f>
        <v>#N/A</v>
      </c>
      <c r="C1029" t="e">
        <f>VLOOKUP(Table_for_new_list_price[[#This Row],[ItemCode]],[1]sheet1!$1:$1048576,5,FALSE)</f>
        <v>#N/A</v>
      </c>
      <c r="D1029" t="e">
        <f>VLOOKUP(Table_for_new_list_price[[#This Row],[ItemCode]],[1]sheet1!$1:$1048576,6,FALSE)</f>
        <v>#N/A</v>
      </c>
      <c r="E1029" s="54" t="e">
        <f>VLOOKUP(Table_for_new_list_price[[#This Row],[ItemCode]],[1]sheet1!$1:$1048576,7,FALSE)</f>
        <v>#N/A</v>
      </c>
      <c r="F1029" s="54" t="e">
        <f>VLOOKUP(Table_for_new_list_price[[#This Row],[ItemCode]],[1]sheet1!$1:$1048576,13,FALSE)</f>
        <v>#N/A</v>
      </c>
      <c r="G1029" s="55" t="e">
        <f>VLOOKUP(Table_for_new_list_price[[#This Row],[ItemCode]],[1]sheet1!$1:$1048576,12,FALSE)</f>
        <v>#N/A</v>
      </c>
      <c r="H1029" s="101" t="e">
        <f>VLOOKUP(Table_for_new_list_price[[#This Row],[ItemCode]],[1]sheet1!$1:$1048576,8,FALSE)</f>
        <v>#N/A</v>
      </c>
      <c r="I1029" s="51" t="e">
        <f>VLOOKUP(Table_for_new_list_price[[#This Row],[Product Line]],'EDA SHEET'!$C$10:$D$57,2,FALSE)</f>
        <v>#N/A</v>
      </c>
      <c r="J1029" s="53" t="e">
        <f t="shared" si="17"/>
        <v>#N/A</v>
      </c>
      <c r="K1029" s="1" t="e">
        <f>VLOOKUP(Table_for_new_list_price[[#This Row],[ItemCode]],[1]sheet1!$1:$1048576,11,FALSE)</f>
        <v>#N/A</v>
      </c>
    </row>
    <row r="1030" spans="1:11" hidden="1" x14ac:dyDescent="0.3">
      <c r="A1030" t="s">
        <v>3992</v>
      </c>
      <c r="B1030" t="e">
        <f>VLOOKUP(Table_for_new_list_price[[#This Row],[ItemCode]],[1]sheet1!$1:$1048576,4,FALSE)</f>
        <v>#N/A</v>
      </c>
      <c r="C1030" t="e">
        <f>VLOOKUP(Table_for_new_list_price[[#This Row],[ItemCode]],[1]sheet1!$1:$1048576,5,FALSE)</f>
        <v>#N/A</v>
      </c>
      <c r="D1030" t="e">
        <f>VLOOKUP(Table_for_new_list_price[[#This Row],[ItemCode]],[1]sheet1!$1:$1048576,6,FALSE)</f>
        <v>#N/A</v>
      </c>
      <c r="E1030" s="54" t="e">
        <f>VLOOKUP(Table_for_new_list_price[[#This Row],[ItemCode]],[1]sheet1!$1:$1048576,7,FALSE)</f>
        <v>#N/A</v>
      </c>
      <c r="F1030" s="54" t="e">
        <f>VLOOKUP(Table_for_new_list_price[[#This Row],[ItemCode]],[1]sheet1!$1:$1048576,13,FALSE)</f>
        <v>#N/A</v>
      </c>
      <c r="G1030" s="55" t="e">
        <f>VLOOKUP(Table_for_new_list_price[[#This Row],[ItemCode]],[1]sheet1!$1:$1048576,12,FALSE)</f>
        <v>#N/A</v>
      </c>
      <c r="H1030" s="101" t="e">
        <f>VLOOKUP(Table_for_new_list_price[[#This Row],[ItemCode]],[1]sheet1!$1:$1048576,8,FALSE)</f>
        <v>#N/A</v>
      </c>
      <c r="I1030" s="51" t="e">
        <f>VLOOKUP(Table_for_new_list_price[[#This Row],[Product Line]],'EDA SHEET'!$C$10:$D$57,2,FALSE)</f>
        <v>#N/A</v>
      </c>
      <c r="J1030" s="53" t="e">
        <f t="shared" si="17"/>
        <v>#N/A</v>
      </c>
      <c r="K1030" s="1" t="e">
        <f>VLOOKUP(Table_for_new_list_price[[#This Row],[ItemCode]],[1]sheet1!$1:$1048576,11,FALSE)</f>
        <v>#N/A</v>
      </c>
    </row>
    <row r="1031" spans="1:11" hidden="1" x14ac:dyDescent="0.3">
      <c r="A1031" t="s">
        <v>3993</v>
      </c>
      <c r="B1031" t="e">
        <f>VLOOKUP(Table_for_new_list_price[[#This Row],[ItemCode]],[1]sheet1!$1:$1048576,4,FALSE)</f>
        <v>#N/A</v>
      </c>
      <c r="C1031" t="e">
        <f>VLOOKUP(Table_for_new_list_price[[#This Row],[ItemCode]],[1]sheet1!$1:$1048576,5,FALSE)</f>
        <v>#N/A</v>
      </c>
      <c r="D1031" t="e">
        <f>VLOOKUP(Table_for_new_list_price[[#This Row],[ItemCode]],[1]sheet1!$1:$1048576,6,FALSE)</f>
        <v>#N/A</v>
      </c>
      <c r="E1031" s="54" t="e">
        <f>VLOOKUP(Table_for_new_list_price[[#This Row],[ItemCode]],[1]sheet1!$1:$1048576,7,FALSE)</f>
        <v>#N/A</v>
      </c>
      <c r="F1031" s="54" t="e">
        <f>VLOOKUP(Table_for_new_list_price[[#This Row],[ItemCode]],[1]sheet1!$1:$1048576,13,FALSE)</f>
        <v>#N/A</v>
      </c>
      <c r="G1031" s="55" t="e">
        <f>VLOOKUP(Table_for_new_list_price[[#This Row],[ItemCode]],[1]sheet1!$1:$1048576,12,FALSE)</f>
        <v>#N/A</v>
      </c>
      <c r="H1031" s="101" t="e">
        <f>VLOOKUP(Table_for_new_list_price[[#This Row],[ItemCode]],[1]sheet1!$1:$1048576,8,FALSE)</f>
        <v>#N/A</v>
      </c>
      <c r="I1031" s="51" t="e">
        <f>VLOOKUP(Table_for_new_list_price[[#This Row],[Product Line]],'EDA SHEET'!$C$10:$D$57,2,FALSE)</f>
        <v>#N/A</v>
      </c>
      <c r="J1031" s="53" t="e">
        <f t="shared" si="17"/>
        <v>#N/A</v>
      </c>
      <c r="K1031" s="1" t="e">
        <f>VLOOKUP(Table_for_new_list_price[[#This Row],[ItemCode]],[1]sheet1!$1:$1048576,11,FALSE)</f>
        <v>#N/A</v>
      </c>
    </row>
    <row r="1032" spans="1:11" hidden="1" x14ac:dyDescent="0.3">
      <c r="A1032" t="s">
        <v>3994</v>
      </c>
      <c r="B1032" t="e">
        <f>VLOOKUP(Table_for_new_list_price[[#This Row],[ItemCode]],[1]sheet1!$1:$1048576,4,FALSE)</f>
        <v>#N/A</v>
      </c>
      <c r="C1032" t="e">
        <f>VLOOKUP(Table_for_new_list_price[[#This Row],[ItemCode]],[1]sheet1!$1:$1048576,5,FALSE)</f>
        <v>#N/A</v>
      </c>
      <c r="D1032" t="e">
        <f>VLOOKUP(Table_for_new_list_price[[#This Row],[ItemCode]],[1]sheet1!$1:$1048576,6,FALSE)</f>
        <v>#N/A</v>
      </c>
      <c r="E1032" s="54" t="e">
        <f>VLOOKUP(Table_for_new_list_price[[#This Row],[ItemCode]],[1]sheet1!$1:$1048576,7,FALSE)</f>
        <v>#N/A</v>
      </c>
      <c r="F1032" s="54" t="e">
        <f>VLOOKUP(Table_for_new_list_price[[#This Row],[ItemCode]],[1]sheet1!$1:$1048576,13,FALSE)</f>
        <v>#N/A</v>
      </c>
      <c r="G1032" s="55" t="e">
        <f>VLOOKUP(Table_for_new_list_price[[#This Row],[ItemCode]],[1]sheet1!$1:$1048576,12,FALSE)</f>
        <v>#N/A</v>
      </c>
      <c r="H1032" s="101" t="e">
        <f>VLOOKUP(Table_for_new_list_price[[#This Row],[ItemCode]],[1]sheet1!$1:$1048576,8,FALSE)</f>
        <v>#N/A</v>
      </c>
      <c r="I1032" s="51" t="e">
        <f>VLOOKUP(Table_for_new_list_price[[#This Row],[Product Line]],'EDA SHEET'!$C$10:$D$57,2,FALSE)</f>
        <v>#N/A</v>
      </c>
      <c r="J1032" s="53" t="e">
        <f t="shared" si="17"/>
        <v>#N/A</v>
      </c>
      <c r="K1032" s="1" t="e">
        <f>VLOOKUP(Table_for_new_list_price[[#This Row],[ItemCode]],[1]sheet1!$1:$1048576,11,FALSE)</f>
        <v>#N/A</v>
      </c>
    </row>
    <row r="1033" spans="1:11" hidden="1" x14ac:dyDescent="0.3">
      <c r="A1033" t="s">
        <v>1577</v>
      </c>
      <c r="B1033" t="str">
        <f>VLOOKUP(Table_for_new_list_price[[#This Row],[ItemCode]],[1]sheet1!$1:$1048576,4,FALSE)</f>
        <v>24V AC ACTUATED BRASS BV 1</v>
      </c>
      <c r="C1033" t="str">
        <f>VLOOKUP(Table_for_new_list_price[[#This Row],[ItemCode]],[1]sheet1!$1:$1048576,5,FALSE)</f>
        <v>670779722313</v>
      </c>
      <c r="D1033" t="str">
        <f>VLOOKUP(Table_for_new_list_price[[#This Row],[ItemCode]],[1]sheet1!$1:$1048576,6,FALSE)</f>
        <v>ACBV</v>
      </c>
      <c r="E1033" s="54" t="str">
        <f>VLOOKUP(Table_for_new_list_price[[#This Row],[ItemCode]],[1]sheet1!$1:$1048576,7,FALSE)</f>
        <v>BRASS</v>
      </c>
      <c r="F1033" s="54" t="str">
        <f>VLOOKUP(Table_for_new_list_price[[#This Row],[ItemCode]],[1]sheet1!$1:$1048576,13,FALSE)</f>
        <v>3.02</v>
      </c>
      <c r="G1033" s="55" t="str">
        <f>VLOOKUP(Table_for_new_list_price[[#This Row],[ItemCode]],[1]sheet1!$1:$1048576,12,FALSE)</f>
        <v>4</v>
      </c>
      <c r="H1033" s="101">
        <f>VLOOKUP(Table_for_new_list_price[[#This Row],[ItemCode]],[1]sheet1!$1:$1048576,8,FALSE)</f>
        <v>559.21</v>
      </c>
      <c r="I1033" s="51">
        <f>VLOOKUP(Table_for_new_list_price[[#This Row],[Product Line]],'EDA SHEET'!$C$10:$D$57,2,FALSE)</f>
        <v>0.34699999999999998</v>
      </c>
      <c r="J1033" s="53">
        <f t="shared" si="17"/>
        <v>194.04587000000001</v>
      </c>
      <c r="K1033" s="1" t="str">
        <f>VLOOKUP(Table_for_new_list_price[[#This Row],[ItemCode]],[1]sheet1!$1:$1048576,11,FALSE)</f>
        <v>Italy</v>
      </c>
    </row>
    <row r="1034" spans="1:11" hidden="1" x14ac:dyDescent="0.3">
      <c r="A1034" t="s">
        <v>1578</v>
      </c>
      <c r="B1034" t="str">
        <f>VLOOKUP(Table_for_new_list_price[[#This Row],[ItemCode]],[1]sheet1!$1:$1048576,4,FALSE)</f>
        <v>24V AC ACTUATED BRASS BV 1-1/2</v>
      </c>
      <c r="C1034" t="str">
        <f>VLOOKUP(Table_for_new_list_price[[#This Row],[ItemCode]],[1]sheet1!$1:$1048576,5,FALSE)</f>
        <v>670779722337</v>
      </c>
      <c r="D1034" t="str">
        <f>VLOOKUP(Table_for_new_list_price[[#This Row],[ItemCode]],[1]sheet1!$1:$1048576,6,FALSE)</f>
        <v>ACBV</v>
      </c>
      <c r="E1034" s="54" t="str">
        <f>VLOOKUP(Table_for_new_list_price[[#This Row],[ItemCode]],[1]sheet1!$1:$1048576,7,FALSE)</f>
        <v>BRASS</v>
      </c>
      <c r="F1034" s="54" t="str">
        <f>VLOOKUP(Table_for_new_list_price[[#This Row],[ItemCode]],[1]sheet1!$1:$1048576,13,FALSE)</f>
        <v>4.60</v>
      </c>
      <c r="G1034" s="55" t="str">
        <f>VLOOKUP(Table_for_new_list_price[[#This Row],[ItemCode]],[1]sheet1!$1:$1048576,12,FALSE)</f>
        <v>4</v>
      </c>
      <c r="H1034" s="101">
        <f>VLOOKUP(Table_for_new_list_price[[#This Row],[ItemCode]],[1]sheet1!$1:$1048576,8,FALSE)</f>
        <v>660.26</v>
      </c>
      <c r="I1034" s="51">
        <f>VLOOKUP(Table_for_new_list_price[[#This Row],[Product Line]],'EDA SHEET'!$C$10:$D$57,2,FALSE)</f>
        <v>0.34699999999999998</v>
      </c>
      <c r="J1034" s="53">
        <f t="shared" si="17"/>
        <v>229.11021999999997</v>
      </c>
      <c r="K1034" s="1" t="str">
        <f>VLOOKUP(Table_for_new_list_price[[#This Row],[ItemCode]],[1]sheet1!$1:$1048576,11,FALSE)</f>
        <v>Italy</v>
      </c>
    </row>
    <row r="1035" spans="1:11" hidden="1" x14ac:dyDescent="0.3">
      <c r="A1035" t="s">
        <v>1579</v>
      </c>
      <c r="B1035" t="str">
        <f>VLOOKUP(Table_for_new_list_price[[#This Row],[ItemCode]],[1]sheet1!$1:$1048576,4,FALSE)</f>
        <v>24V AC ACTUATED BRASS BV 1-1/4</v>
      </c>
      <c r="C1035" t="str">
        <f>VLOOKUP(Table_for_new_list_price[[#This Row],[ItemCode]],[1]sheet1!$1:$1048576,5,FALSE)</f>
        <v>670779722320</v>
      </c>
      <c r="D1035" t="str">
        <f>VLOOKUP(Table_for_new_list_price[[#This Row],[ItemCode]],[1]sheet1!$1:$1048576,6,FALSE)</f>
        <v>ACBV</v>
      </c>
      <c r="E1035" s="54" t="str">
        <f>VLOOKUP(Table_for_new_list_price[[#This Row],[ItemCode]],[1]sheet1!$1:$1048576,7,FALSE)</f>
        <v>BRASS</v>
      </c>
      <c r="F1035" s="54" t="str">
        <f>VLOOKUP(Table_for_new_list_price[[#This Row],[ItemCode]],[1]sheet1!$1:$1048576,13,FALSE)</f>
        <v>3.86</v>
      </c>
      <c r="G1035" s="55" t="str">
        <f>VLOOKUP(Table_for_new_list_price[[#This Row],[ItemCode]],[1]sheet1!$1:$1048576,12,FALSE)</f>
        <v>4</v>
      </c>
      <c r="H1035" s="101">
        <f>VLOOKUP(Table_for_new_list_price[[#This Row],[ItemCode]],[1]sheet1!$1:$1048576,8,FALSE)</f>
        <v>595.34</v>
      </c>
      <c r="I1035" s="51">
        <f>VLOOKUP(Table_for_new_list_price[[#This Row],[Product Line]],'EDA SHEET'!$C$10:$D$57,2,FALSE)</f>
        <v>0.34699999999999998</v>
      </c>
      <c r="J1035" s="53">
        <f t="shared" si="17"/>
        <v>206.58297999999999</v>
      </c>
      <c r="K1035" s="1" t="str">
        <f>VLOOKUP(Table_for_new_list_price[[#This Row],[ItemCode]],[1]sheet1!$1:$1048576,11,FALSE)</f>
        <v>Italy</v>
      </c>
    </row>
    <row r="1036" spans="1:11" hidden="1" x14ac:dyDescent="0.3">
      <c r="A1036" t="s">
        <v>1580</v>
      </c>
      <c r="B1036" t="str">
        <f>VLOOKUP(Table_for_new_list_price[[#This Row],[ItemCode]],[1]sheet1!$1:$1048576,4,FALSE)</f>
        <v>24V AC ACTUATED BRASS BV 1/2</v>
      </c>
      <c r="C1036" t="str">
        <f>VLOOKUP(Table_for_new_list_price[[#This Row],[ItemCode]],[1]sheet1!$1:$1048576,5,FALSE)</f>
        <v>670779722290</v>
      </c>
      <c r="D1036" t="str">
        <f>VLOOKUP(Table_for_new_list_price[[#This Row],[ItemCode]],[1]sheet1!$1:$1048576,6,FALSE)</f>
        <v>ACBV</v>
      </c>
      <c r="E1036" s="54" t="str">
        <f>VLOOKUP(Table_for_new_list_price[[#This Row],[ItemCode]],[1]sheet1!$1:$1048576,7,FALSE)</f>
        <v>BRASS</v>
      </c>
      <c r="F1036" s="54" t="str">
        <f>VLOOKUP(Table_for_new_list_price[[#This Row],[ItemCode]],[1]sheet1!$1:$1048576,13,FALSE)</f>
        <v>2.34</v>
      </c>
      <c r="G1036" s="55" t="str">
        <f>VLOOKUP(Table_for_new_list_price[[#This Row],[ItemCode]],[1]sheet1!$1:$1048576,12,FALSE)</f>
        <v>4</v>
      </c>
      <c r="H1036" s="101">
        <f>VLOOKUP(Table_for_new_list_price[[#This Row],[ItemCode]],[1]sheet1!$1:$1048576,8,FALSE)</f>
        <v>516.80999999999995</v>
      </c>
      <c r="I1036" s="51">
        <f>VLOOKUP(Table_for_new_list_price[[#This Row],[Product Line]],'EDA SHEET'!$C$10:$D$57,2,FALSE)</f>
        <v>0.34699999999999998</v>
      </c>
      <c r="J1036" s="53">
        <f t="shared" si="17"/>
        <v>179.33306999999996</v>
      </c>
      <c r="K1036" s="1" t="str">
        <f>VLOOKUP(Table_for_new_list_price[[#This Row],[ItemCode]],[1]sheet1!$1:$1048576,11,FALSE)</f>
        <v>Italy</v>
      </c>
    </row>
    <row r="1037" spans="1:11" hidden="1" x14ac:dyDescent="0.3">
      <c r="A1037" t="s">
        <v>1581</v>
      </c>
      <c r="B1037" t="str">
        <f>VLOOKUP(Table_for_new_list_price[[#This Row],[ItemCode]],[1]sheet1!$1:$1048576,4,FALSE)</f>
        <v>24V AC ACTUATED BRASS BV 2</v>
      </c>
      <c r="C1037" t="str">
        <f>VLOOKUP(Table_for_new_list_price[[#This Row],[ItemCode]],[1]sheet1!$1:$1048576,5,FALSE)</f>
        <v>670779722344</v>
      </c>
      <c r="D1037" t="str">
        <f>VLOOKUP(Table_for_new_list_price[[#This Row],[ItemCode]],[1]sheet1!$1:$1048576,6,FALSE)</f>
        <v>ACBV</v>
      </c>
      <c r="E1037" s="54" t="str">
        <f>VLOOKUP(Table_for_new_list_price[[#This Row],[ItemCode]],[1]sheet1!$1:$1048576,7,FALSE)</f>
        <v>BRASS</v>
      </c>
      <c r="F1037" s="54" t="str">
        <f>VLOOKUP(Table_for_new_list_price[[#This Row],[ItemCode]],[1]sheet1!$1:$1048576,13,FALSE)</f>
        <v>6.57</v>
      </c>
      <c r="G1037" s="55" t="str">
        <f>VLOOKUP(Table_for_new_list_price[[#This Row],[ItemCode]],[1]sheet1!$1:$1048576,12,FALSE)</f>
        <v>4</v>
      </c>
      <c r="H1037" s="101">
        <f>VLOOKUP(Table_for_new_list_price[[#This Row],[ItemCode]],[1]sheet1!$1:$1048576,8,FALSE)</f>
        <v>721.92</v>
      </c>
      <c r="I1037" s="51">
        <f>VLOOKUP(Table_for_new_list_price[[#This Row],[Product Line]],'EDA SHEET'!$C$10:$D$57,2,FALSE)</f>
        <v>0.34699999999999998</v>
      </c>
      <c r="J1037" s="53">
        <f t="shared" si="17"/>
        <v>250.50623999999996</v>
      </c>
      <c r="K1037" s="1" t="str">
        <f>VLOOKUP(Table_for_new_list_price[[#This Row],[ItemCode]],[1]sheet1!$1:$1048576,11,FALSE)</f>
        <v>Italy</v>
      </c>
    </row>
    <row r="1038" spans="1:11" hidden="1" x14ac:dyDescent="0.3">
      <c r="A1038" t="s">
        <v>1582</v>
      </c>
      <c r="B1038" t="str">
        <f>VLOOKUP(Table_for_new_list_price[[#This Row],[ItemCode]],[1]sheet1!$1:$1048576,4,FALSE)</f>
        <v>24V AC ACTUATED BRASS BV 3/4</v>
      </c>
      <c r="C1038" t="str">
        <f>VLOOKUP(Table_for_new_list_price[[#This Row],[ItemCode]],[1]sheet1!$1:$1048576,5,FALSE)</f>
        <v>670779722306</v>
      </c>
      <c r="D1038" t="str">
        <f>VLOOKUP(Table_for_new_list_price[[#This Row],[ItemCode]],[1]sheet1!$1:$1048576,6,FALSE)</f>
        <v>ACBV</v>
      </c>
      <c r="E1038" s="54" t="str">
        <f>VLOOKUP(Table_for_new_list_price[[#This Row],[ItemCode]],[1]sheet1!$1:$1048576,7,FALSE)</f>
        <v>BRASS</v>
      </c>
      <c r="F1038" s="54" t="str">
        <f>VLOOKUP(Table_for_new_list_price[[#This Row],[ItemCode]],[1]sheet1!$1:$1048576,13,FALSE)</f>
        <v>2.55</v>
      </c>
      <c r="G1038" s="55" t="str">
        <f>VLOOKUP(Table_for_new_list_price[[#This Row],[ItemCode]],[1]sheet1!$1:$1048576,12,FALSE)</f>
        <v>4</v>
      </c>
      <c r="H1038" s="101">
        <f>VLOOKUP(Table_for_new_list_price[[#This Row],[ItemCode]],[1]sheet1!$1:$1048576,8,FALSE)</f>
        <v>536.75</v>
      </c>
      <c r="I1038" s="51">
        <f>VLOOKUP(Table_for_new_list_price[[#This Row],[Product Line]],'EDA SHEET'!$C$10:$D$57,2,FALSE)</f>
        <v>0.34699999999999998</v>
      </c>
      <c r="J1038" s="53">
        <f t="shared" si="17"/>
        <v>186.25224999999998</v>
      </c>
      <c r="K1038" s="1" t="str">
        <f>VLOOKUP(Table_for_new_list_price[[#This Row],[ItemCode]],[1]sheet1!$1:$1048576,11,FALSE)</f>
        <v>Italy</v>
      </c>
    </row>
    <row r="1039" spans="1:11" hidden="1" x14ac:dyDescent="0.3">
      <c r="A1039" t="s">
        <v>3974</v>
      </c>
      <c r="B1039" t="str">
        <f>VLOOKUP(Table_for_new_list_price[[#This Row],[ItemCode]],[1]sheet1!$1:$1048576,4,FALSE)</f>
        <v>ACTUATOR 24VAC 3-POINTS</v>
      </c>
      <c r="C1039" t="str">
        <f>VLOOKUP(Table_for_new_list_price[[#This Row],[ItemCode]],[1]sheet1!$1:$1048576,5,FALSE)</f>
        <v>670779722283</v>
      </c>
      <c r="D1039" t="str">
        <f>VLOOKUP(Table_for_new_list_price[[#This Row],[ItemCode]],[1]sheet1!$1:$1048576,6,FALSE)</f>
        <v>ACBV</v>
      </c>
      <c r="E1039" s="54">
        <f>VLOOKUP(Table_for_new_list_price[[#This Row],[ItemCode]],[1]sheet1!$1:$1048576,7,FALSE)</f>
        <v>0</v>
      </c>
      <c r="F1039" s="54">
        <f>VLOOKUP(Table_for_new_list_price[[#This Row],[ItemCode]],[1]sheet1!$1:$1048576,13,FALSE)</f>
        <v>0</v>
      </c>
      <c r="G1039" s="55" t="str">
        <f>VLOOKUP(Table_for_new_list_price[[#This Row],[ItemCode]],[1]sheet1!$1:$1048576,12,FALSE)</f>
        <v>5</v>
      </c>
      <c r="H1039" s="101">
        <f>VLOOKUP(Table_for_new_list_price[[#This Row],[ItemCode]],[1]sheet1!$1:$1048576,8,FALSE)</f>
        <v>294.24</v>
      </c>
      <c r="I1039" s="51">
        <f>VLOOKUP(Table_for_new_list_price[[#This Row],[Product Line]],'EDA SHEET'!$C$10:$D$57,2,FALSE)</f>
        <v>0.34699999999999998</v>
      </c>
      <c r="J1039" s="53">
        <f t="shared" si="17"/>
        <v>102.10128</v>
      </c>
      <c r="K1039" s="1" t="str">
        <f>VLOOKUP(Table_for_new_list_price[[#This Row],[ItemCode]],[1]sheet1!$1:$1048576,11,FALSE)</f>
        <v>Italy</v>
      </c>
    </row>
    <row r="1040" spans="1:11" hidden="1" x14ac:dyDescent="0.3">
      <c r="A1040" t="s">
        <v>375</v>
      </c>
      <c r="B1040" t="str">
        <f>VLOOKUP(Table_for_new_list_price[[#This Row],[ItemCode]],[1]sheet1!$1:$1048576,4,FALSE)</f>
        <v>BRASS GATE VALVE IPS</v>
      </c>
      <c r="C1040" t="str">
        <f>VLOOKUP(Table_for_new_list_price[[#This Row],[ItemCode]],[1]sheet1!$1:$1048576,5,FALSE)</f>
        <v>670779267067</v>
      </c>
      <c r="D1040" t="str">
        <f>VLOOKUP(Table_for_new_list_price[[#This Row],[ItemCode]],[1]sheet1!$1:$1048576,6,FALSE)</f>
        <v>AVGA</v>
      </c>
      <c r="E1040" s="54" t="str">
        <f>VLOOKUP(Table_for_new_list_price[[#This Row],[ItemCode]],[1]sheet1!$1:$1048576,7,FALSE)</f>
        <v>BRASS</v>
      </c>
      <c r="F1040" s="54" t="str">
        <f>VLOOKUP(Table_for_new_list_price[[#This Row],[ItemCode]],[1]sheet1!$1:$1048576,13,FALSE)</f>
        <v>0.78</v>
      </c>
      <c r="G1040" s="55" t="str">
        <f>VLOOKUP(Table_for_new_list_price[[#This Row],[ItemCode]],[1]sheet1!$1:$1048576,12,FALSE)</f>
        <v>50</v>
      </c>
      <c r="H1040" s="101">
        <f>VLOOKUP(Table_for_new_list_price[[#This Row],[ItemCode]],[1]sheet1!$1:$1048576,8,FALSE)</f>
        <v>45.86</v>
      </c>
      <c r="I1040" s="51">
        <f>VLOOKUP(Table_for_new_list_price[[#This Row],[Product Line]],'EDA SHEET'!$C$10:$D$57,2,FALSE)</f>
        <v>0.34699999999999998</v>
      </c>
      <c r="J1040" s="53">
        <f t="shared" si="17"/>
        <v>15.913419999999999</v>
      </c>
      <c r="K1040" s="1" t="str">
        <f>VLOOKUP(Table_for_new_list_price[[#This Row],[ItemCode]],[1]sheet1!$1:$1048576,11,FALSE)</f>
        <v>China</v>
      </c>
    </row>
    <row r="1041" spans="1:11" hidden="1" x14ac:dyDescent="0.3">
      <c r="A1041" t="s">
        <v>377</v>
      </c>
      <c r="B1041" t="str">
        <f>VLOOKUP(Table_for_new_list_price[[#This Row],[ItemCode]],[1]sheet1!$1:$1048576,4,FALSE)</f>
        <v>BRASS GATE VALVE IPS</v>
      </c>
      <c r="C1041" t="str">
        <f>VLOOKUP(Table_for_new_list_price[[#This Row],[ItemCode]],[1]sheet1!$1:$1048576,5,FALSE)</f>
        <v>670779267081</v>
      </c>
      <c r="D1041" t="str">
        <f>VLOOKUP(Table_for_new_list_price[[#This Row],[ItemCode]],[1]sheet1!$1:$1048576,6,FALSE)</f>
        <v>AVGA</v>
      </c>
      <c r="E1041" s="54" t="str">
        <f>VLOOKUP(Table_for_new_list_price[[#This Row],[ItemCode]],[1]sheet1!$1:$1048576,7,FALSE)</f>
        <v>BRASS</v>
      </c>
      <c r="F1041" s="54" t="str">
        <f>VLOOKUP(Table_for_new_list_price[[#This Row],[ItemCode]],[1]sheet1!$1:$1048576,13,FALSE)</f>
        <v>1.74</v>
      </c>
      <c r="G1041" s="55" t="str">
        <f>VLOOKUP(Table_for_new_list_price[[#This Row],[ItemCode]],[1]sheet1!$1:$1048576,12,FALSE)</f>
        <v>30</v>
      </c>
      <c r="H1041" s="101">
        <f>VLOOKUP(Table_for_new_list_price[[#This Row],[ItemCode]],[1]sheet1!$1:$1048576,8,FALSE)</f>
        <v>90.83</v>
      </c>
      <c r="I1041" s="51">
        <f>VLOOKUP(Table_for_new_list_price[[#This Row],[Product Line]],'EDA SHEET'!$C$10:$D$57,2,FALSE)</f>
        <v>0.34699999999999998</v>
      </c>
      <c r="J1041" s="53">
        <f t="shared" si="17"/>
        <v>31.518009999999997</v>
      </c>
      <c r="K1041" s="1" t="str">
        <f>VLOOKUP(Table_for_new_list_price[[#This Row],[ItemCode]],[1]sheet1!$1:$1048576,11,FALSE)</f>
        <v>China</v>
      </c>
    </row>
    <row r="1042" spans="1:11" hidden="1" x14ac:dyDescent="0.3">
      <c r="A1042" t="s">
        <v>378</v>
      </c>
      <c r="B1042" t="str">
        <f>VLOOKUP(Table_for_new_list_price[[#This Row],[ItemCode]],[1]sheet1!$1:$1048576,4,FALSE)</f>
        <v>BRASS GATE VALVE IPS</v>
      </c>
      <c r="C1042" t="str">
        <f>VLOOKUP(Table_for_new_list_price[[#This Row],[ItemCode]],[1]sheet1!$1:$1048576,5,FALSE)</f>
        <v>670779267074</v>
      </c>
      <c r="D1042" t="str">
        <f>VLOOKUP(Table_for_new_list_price[[#This Row],[ItemCode]],[1]sheet1!$1:$1048576,6,FALSE)</f>
        <v>AVGA</v>
      </c>
      <c r="E1042" s="54" t="str">
        <f>VLOOKUP(Table_for_new_list_price[[#This Row],[ItemCode]],[1]sheet1!$1:$1048576,7,FALSE)</f>
        <v>BRASS</v>
      </c>
      <c r="F1042" s="54" t="str">
        <f>VLOOKUP(Table_for_new_list_price[[#This Row],[ItemCode]],[1]sheet1!$1:$1048576,13,FALSE)</f>
        <v>1.44</v>
      </c>
      <c r="G1042" s="55" t="str">
        <f>VLOOKUP(Table_for_new_list_price[[#This Row],[ItemCode]],[1]sheet1!$1:$1048576,12,FALSE)</f>
        <v>50</v>
      </c>
      <c r="H1042" s="101">
        <f>VLOOKUP(Table_for_new_list_price[[#This Row],[ItemCode]],[1]sheet1!$1:$1048576,8,FALSE)</f>
        <v>74.239999999999995</v>
      </c>
      <c r="I1042" s="51">
        <f>VLOOKUP(Table_for_new_list_price[[#This Row],[Product Line]],'EDA SHEET'!$C$10:$D$57,2,FALSE)</f>
        <v>0.34699999999999998</v>
      </c>
      <c r="J1042" s="53">
        <f t="shared" si="17"/>
        <v>25.761279999999996</v>
      </c>
      <c r="K1042" s="1" t="str">
        <f>VLOOKUP(Table_for_new_list_price[[#This Row],[ItemCode]],[1]sheet1!$1:$1048576,11,FALSE)</f>
        <v>China</v>
      </c>
    </row>
    <row r="1043" spans="1:11" hidden="1" x14ac:dyDescent="0.3">
      <c r="A1043" t="s">
        <v>379</v>
      </c>
      <c r="B1043" t="str">
        <f>VLOOKUP(Table_for_new_list_price[[#This Row],[ItemCode]],[1]sheet1!$1:$1048576,4,FALSE)</f>
        <v>BRASS GATE VALVE IPS</v>
      </c>
      <c r="C1043" t="str">
        <f>VLOOKUP(Table_for_new_list_price[[#This Row],[ItemCode]],[1]sheet1!$1:$1048576,5,FALSE)</f>
        <v>670779267043</v>
      </c>
      <c r="D1043" t="str">
        <f>VLOOKUP(Table_for_new_list_price[[#This Row],[ItemCode]],[1]sheet1!$1:$1048576,6,FALSE)</f>
        <v>AVGA</v>
      </c>
      <c r="E1043" s="54" t="str">
        <f>VLOOKUP(Table_for_new_list_price[[#This Row],[ItemCode]],[1]sheet1!$1:$1048576,7,FALSE)</f>
        <v>BRASS</v>
      </c>
      <c r="F1043" s="54" t="str">
        <f>VLOOKUP(Table_for_new_list_price[[#This Row],[ItemCode]],[1]sheet1!$1:$1048576,13,FALSE)</f>
        <v>0.58</v>
      </c>
      <c r="G1043" s="55" t="str">
        <f>VLOOKUP(Table_for_new_list_price[[#This Row],[ItemCode]],[1]sheet1!$1:$1048576,12,FALSE)</f>
        <v>100</v>
      </c>
      <c r="H1043" s="101">
        <f>VLOOKUP(Table_for_new_list_price[[#This Row],[ItemCode]],[1]sheet1!$1:$1048576,8,FALSE)</f>
        <v>24.11</v>
      </c>
      <c r="I1043" s="51">
        <f>VLOOKUP(Table_for_new_list_price[[#This Row],[Product Line]],'EDA SHEET'!$C$10:$D$57,2,FALSE)</f>
        <v>0.34699999999999998</v>
      </c>
      <c r="J1043" s="53">
        <f t="shared" si="17"/>
        <v>8.3661699999999986</v>
      </c>
      <c r="K1043" s="1" t="str">
        <f>VLOOKUP(Table_for_new_list_price[[#This Row],[ItemCode]],[1]sheet1!$1:$1048576,11,FALSE)</f>
        <v>China</v>
      </c>
    </row>
    <row r="1044" spans="1:11" hidden="1" x14ac:dyDescent="0.3">
      <c r="A1044" t="s">
        <v>380</v>
      </c>
      <c r="B1044" t="str">
        <f>VLOOKUP(Table_for_new_list_price[[#This Row],[ItemCode]],[1]sheet1!$1:$1048576,4,FALSE)</f>
        <v>BRASS GATE VALVE IPS</v>
      </c>
      <c r="C1044" t="str">
        <f>VLOOKUP(Table_for_new_list_price[[#This Row],[ItemCode]],[1]sheet1!$1:$1048576,5,FALSE)</f>
        <v>670779267203</v>
      </c>
      <c r="D1044" t="str">
        <f>VLOOKUP(Table_for_new_list_price[[#This Row],[ItemCode]],[1]sheet1!$1:$1048576,6,FALSE)</f>
        <v>AVGA</v>
      </c>
      <c r="E1044" s="54" t="str">
        <f>VLOOKUP(Table_for_new_list_price[[#This Row],[ItemCode]],[1]sheet1!$1:$1048576,7,FALSE)</f>
        <v>BRASS</v>
      </c>
      <c r="F1044" s="54" t="str">
        <f>VLOOKUP(Table_for_new_list_price[[#This Row],[ItemCode]],[1]sheet1!$1:$1048576,13,FALSE)</f>
        <v>2.42</v>
      </c>
      <c r="G1044" s="55" t="str">
        <f>VLOOKUP(Table_for_new_list_price[[#This Row],[ItemCode]],[1]sheet1!$1:$1048576,12,FALSE)</f>
        <v>20</v>
      </c>
      <c r="H1044" s="101">
        <f>VLOOKUP(Table_for_new_list_price[[#This Row],[ItemCode]],[1]sheet1!$1:$1048576,8,FALSE)</f>
        <v>128</v>
      </c>
      <c r="I1044" s="51">
        <f>VLOOKUP(Table_for_new_list_price[[#This Row],[Product Line]],'EDA SHEET'!$C$10:$D$57,2,FALSE)</f>
        <v>0.34699999999999998</v>
      </c>
      <c r="J1044" s="53">
        <f t="shared" si="17"/>
        <v>44.415999999999997</v>
      </c>
      <c r="K1044" s="1" t="str">
        <f>VLOOKUP(Table_for_new_list_price[[#This Row],[ItemCode]],[1]sheet1!$1:$1048576,11,FALSE)</f>
        <v>China</v>
      </c>
    </row>
    <row r="1045" spans="1:11" hidden="1" x14ac:dyDescent="0.3">
      <c r="A1045" t="s">
        <v>381</v>
      </c>
      <c r="B1045" t="str">
        <f>VLOOKUP(Table_for_new_list_price[[#This Row],[ItemCode]],[1]sheet1!$1:$1048576,4,FALSE)</f>
        <v>BRASS GATE VALVE IPS</v>
      </c>
      <c r="C1045" t="str">
        <f>VLOOKUP(Table_for_new_list_price[[#This Row],[ItemCode]],[1]sheet1!$1:$1048576,5,FALSE)</f>
        <v>670779267258</v>
      </c>
      <c r="D1045" t="str">
        <f>VLOOKUP(Table_for_new_list_price[[#This Row],[ItemCode]],[1]sheet1!$1:$1048576,6,FALSE)</f>
        <v>AVGA</v>
      </c>
      <c r="E1045" s="54" t="str">
        <f>VLOOKUP(Table_for_new_list_price[[#This Row],[ItemCode]],[1]sheet1!$1:$1048576,7,FALSE)</f>
        <v>BRASS</v>
      </c>
      <c r="F1045" s="54" t="str">
        <f>VLOOKUP(Table_for_new_list_price[[#This Row],[ItemCode]],[1]sheet1!$1:$1048576,13,FALSE)</f>
        <v>4.82</v>
      </c>
      <c r="G1045" s="55" t="str">
        <f>VLOOKUP(Table_for_new_list_price[[#This Row],[ItemCode]],[1]sheet1!$1:$1048576,12,FALSE)</f>
        <v>10</v>
      </c>
      <c r="H1045" s="101">
        <f>VLOOKUP(Table_for_new_list_price[[#This Row],[ItemCode]],[1]sheet1!$1:$1048576,8,FALSE)</f>
        <v>278.39</v>
      </c>
      <c r="I1045" s="51">
        <f>VLOOKUP(Table_for_new_list_price[[#This Row],[Product Line]],'EDA SHEET'!$C$10:$D$57,2,FALSE)</f>
        <v>0.34699999999999998</v>
      </c>
      <c r="J1045" s="53">
        <f t="shared" si="17"/>
        <v>96.60132999999999</v>
      </c>
      <c r="K1045" s="1" t="str">
        <f>VLOOKUP(Table_for_new_list_price[[#This Row],[ItemCode]],[1]sheet1!$1:$1048576,11,FALSE)</f>
        <v>China</v>
      </c>
    </row>
    <row r="1046" spans="1:11" hidden="1" x14ac:dyDescent="0.3">
      <c r="A1046" t="s">
        <v>382</v>
      </c>
      <c r="B1046" t="str">
        <f>VLOOKUP(Table_for_new_list_price[[#This Row],[ItemCode]],[1]sheet1!$1:$1048576,4,FALSE)</f>
        <v>BRASS GATE VALVE IPS</v>
      </c>
      <c r="C1046" t="str">
        <f>VLOOKUP(Table_for_new_list_price[[#This Row],[ItemCode]],[1]sheet1!$1:$1048576,5,FALSE)</f>
        <v>670779267302</v>
      </c>
      <c r="D1046" t="str">
        <f>VLOOKUP(Table_for_new_list_price[[#This Row],[ItemCode]],[1]sheet1!$1:$1048576,6,FALSE)</f>
        <v>AVGA</v>
      </c>
      <c r="E1046" s="54" t="str">
        <f>VLOOKUP(Table_for_new_list_price[[#This Row],[ItemCode]],[1]sheet1!$1:$1048576,7,FALSE)</f>
        <v>BRASS</v>
      </c>
      <c r="F1046" s="54" t="str">
        <f>VLOOKUP(Table_for_new_list_price[[#This Row],[ItemCode]],[1]sheet1!$1:$1048576,13,FALSE)</f>
        <v>7.14</v>
      </c>
      <c r="G1046" s="55" t="str">
        <f>VLOOKUP(Table_for_new_list_price[[#This Row],[ItemCode]],[1]sheet1!$1:$1048576,12,FALSE)</f>
        <v>10</v>
      </c>
      <c r="H1046" s="101">
        <f>VLOOKUP(Table_for_new_list_price[[#This Row],[ItemCode]],[1]sheet1!$1:$1048576,8,FALSE)</f>
        <v>359.13</v>
      </c>
      <c r="I1046" s="51">
        <f>VLOOKUP(Table_for_new_list_price[[#This Row],[Product Line]],'EDA SHEET'!$C$10:$D$57,2,FALSE)</f>
        <v>0.34699999999999998</v>
      </c>
      <c r="J1046" s="53">
        <f t="shared" si="17"/>
        <v>124.61810999999999</v>
      </c>
      <c r="K1046" s="1" t="str">
        <f>VLOOKUP(Table_for_new_list_price[[#This Row],[ItemCode]],[1]sheet1!$1:$1048576,11,FALSE)</f>
        <v>China</v>
      </c>
    </row>
    <row r="1047" spans="1:11" hidden="1" x14ac:dyDescent="0.3">
      <c r="A1047" t="s">
        <v>383</v>
      </c>
      <c r="B1047" t="str">
        <f>VLOOKUP(Table_for_new_list_price[[#This Row],[ItemCode]],[1]sheet1!$1:$1048576,4,FALSE)</f>
        <v>BRASS GATE VALVE IPS</v>
      </c>
      <c r="C1047" t="str">
        <f>VLOOKUP(Table_for_new_list_price[[#This Row],[ItemCode]],[1]sheet1!$1:$1048576,5,FALSE)</f>
        <v>670779267050</v>
      </c>
      <c r="D1047" t="str">
        <f>VLOOKUP(Table_for_new_list_price[[#This Row],[ItemCode]],[1]sheet1!$1:$1048576,6,FALSE)</f>
        <v>AVGA</v>
      </c>
      <c r="E1047" s="54" t="str">
        <f>VLOOKUP(Table_for_new_list_price[[#This Row],[ItemCode]],[1]sheet1!$1:$1048576,7,FALSE)</f>
        <v>BRASS</v>
      </c>
      <c r="F1047" s="54" t="str">
        <f>VLOOKUP(Table_for_new_list_price[[#This Row],[ItemCode]],[1]sheet1!$1:$1048576,13,FALSE)</f>
        <v>0.6</v>
      </c>
      <c r="G1047" s="55" t="str">
        <f>VLOOKUP(Table_for_new_list_price[[#This Row],[ItemCode]],[1]sheet1!$1:$1048576,12,FALSE)</f>
        <v>100</v>
      </c>
      <c r="H1047" s="101">
        <f>VLOOKUP(Table_for_new_list_price[[#This Row],[ItemCode]],[1]sheet1!$1:$1048576,8,FALSE)</f>
        <v>31.94</v>
      </c>
      <c r="I1047" s="51">
        <f>VLOOKUP(Table_for_new_list_price[[#This Row],[Product Line]],'EDA SHEET'!$C$10:$D$57,2,FALSE)</f>
        <v>0.34699999999999998</v>
      </c>
      <c r="J1047" s="53">
        <f t="shared" si="17"/>
        <v>11.08318</v>
      </c>
      <c r="K1047" s="1" t="str">
        <f>VLOOKUP(Table_for_new_list_price[[#This Row],[ItemCode]],[1]sheet1!$1:$1048576,11,FALSE)</f>
        <v>China</v>
      </c>
    </row>
    <row r="1048" spans="1:11" hidden="1" x14ac:dyDescent="0.3">
      <c r="A1048" t="s">
        <v>384</v>
      </c>
      <c r="B1048" t="str">
        <f>VLOOKUP(Table_for_new_list_price[[#This Row],[ItemCode]],[1]sheet1!$1:$1048576,4,FALSE)</f>
        <v>BRASS GATE VALVE IPS</v>
      </c>
      <c r="C1048" t="str">
        <f>VLOOKUP(Table_for_new_list_price[[#This Row],[ItemCode]],[1]sheet1!$1:$1048576,5,FALSE)</f>
        <v>670779267401</v>
      </c>
      <c r="D1048" t="str">
        <f>VLOOKUP(Table_for_new_list_price[[#This Row],[ItemCode]],[1]sheet1!$1:$1048576,6,FALSE)</f>
        <v>AVGA</v>
      </c>
      <c r="E1048" s="54" t="str">
        <f>VLOOKUP(Table_for_new_list_price[[#This Row],[ItemCode]],[1]sheet1!$1:$1048576,7,FALSE)</f>
        <v>BRASS</v>
      </c>
      <c r="F1048" s="54" t="str">
        <f>VLOOKUP(Table_for_new_list_price[[#This Row],[ItemCode]],[1]sheet1!$1:$1048576,13,FALSE)</f>
        <v>10.58</v>
      </c>
      <c r="G1048" s="55" t="str">
        <f>VLOOKUP(Table_for_new_list_price[[#This Row],[ItemCode]],[1]sheet1!$1:$1048576,12,FALSE)</f>
        <v>4</v>
      </c>
      <c r="H1048" s="101">
        <f>VLOOKUP(Table_for_new_list_price[[#This Row],[ItemCode]],[1]sheet1!$1:$1048576,8,FALSE)</f>
        <v>646.76</v>
      </c>
      <c r="I1048" s="51">
        <f>VLOOKUP(Table_for_new_list_price[[#This Row],[Product Line]],'EDA SHEET'!$C$10:$D$57,2,FALSE)</f>
        <v>0.34699999999999998</v>
      </c>
      <c r="J1048" s="53">
        <f t="shared" si="17"/>
        <v>224.42571999999998</v>
      </c>
      <c r="K1048" s="1" t="str">
        <f>VLOOKUP(Table_for_new_list_price[[#This Row],[ItemCode]],[1]sheet1!$1:$1048576,11,FALSE)</f>
        <v>China</v>
      </c>
    </row>
    <row r="1049" spans="1:11" hidden="1" x14ac:dyDescent="0.3">
      <c r="A1049" t="s">
        <v>417</v>
      </c>
      <c r="B1049" t="str">
        <f>VLOOKUP(Table_for_new_list_price[[#This Row],[ItemCode]],[1]sheet1!$1:$1048576,4,FALSE)</f>
        <v>BRASS GATE IPS C/W CROSS HNDL</v>
      </c>
      <c r="C1049" t="str">
        <f>VLOOKUP(Table_for_new_list_price[[#This Row],[ItemCode]],[1]sheet1!$1:$1048576,5,FALSE)</f>
        <v>670779264066</v>
      </c>
      <c r="D1049" t="str">
        <f>VLOOKUP(Table_for_new_list_price[[#This Row],[ItemCode]],[1]sheet1!$1:$1048576,6,FALSE)</f>
        <v>AVGA</v>
      </c>
      <c r="E1049" s="54" t="str">
        <f>VLOOKUP(Table_for_new_list_price[[#This Row],[ItemCode]],[1]sheet1!$1:$1048576,7,FALSE)</f>
        <v>BRASS</v>
      </c>
      <c r="F1049" s="54" t="str">
        <f>VLOOKUP(Table_for_new_list_price[[#This Row],[ItemCode]],[1]sheet1!$1:$1048576,13,FALSE)</f>
        <v>0.9</v>
      </c>
      <c r="G1049" s="55" t="str">
        <f>VLOOKUP(Table_for_new_list_price[[#This Row],[ItemCode]],[1]sheet1!$1:$1048576,12,FALSE)</f>
        <v>50</v>
      </c>
      <c r="H1049" s="101">
        <f>VLOOKUP(Table_for_new_list_price[[#This Row],[ItemCode]],[1]sheet1!$1:$1048576,8,FALSE)</f>
        <v>45.86</v>
      </c>
      <c r="I1049" s="51">
        <f>VLOOKUP(Table_for_new_list_price[[#This Row],[Product Line]],'EDA SHEET'!$C$10:$D$57,2,FALSE)</f>
        <v>0.34699999999999998</v>
      </c>
      <c r="J1049" s="53">
        <f t="shared" si="17"/>
        <v>15.913419999999999</v>
      </c>
      <c r="K1049" s="1" t="str">
        <f>VLOOKUP(Table_for_new_list_price[[#This Row],[ItemCode]],[1]sheet1!$1:$1048576,11,FALSE)</f>
        <v>China</v>
      </c>
    </row>
    <row r="1050" spans="1:11" hidden="1" x14ac:dyDescent="0.3">
      <c r="A1050" t="s">
        <v>418</v>
      </c>
      <c r="B1050" t="str">
        <f>VLOOKUP(Table_for_new_list_price[[#This Row],[ItemCode]],[1]sheet1!$1:$1048576,4,FALSE)</f>
        <v>BRASS GATE IPS C/W CROSS HNDL</v>
      </c>
      <c r="C1050" t="str">
        <f>VLOOKUP(Table_for_new_list_price[[#This Row],[ItemCode]],[1]sheet1!$1:$1048576,5,FALSE)</f>
        <v>670779264080</v>
      </c>
      <c r="D1050" t="str">
        <f>VLOOKUP(Table_for_new_list_price[[#This Row],[ItemCode]],[1]sheet1!$1:$1048576,6,FALSE)</f>
        <v>AVGA</v>
      </c>
      <c r="E1050" s="54" t="str">
        <f>VLOOKUP(Table_for_new_list_price[[#This Row],[ItemCode]],[1]sheet1!$1:$1048576,7,FALSE)</f>
        <v>BRASS</v>
      </c>
      <c r="F1050" s="54" t="str">
        <f>VLOOKUP(Table_for_new_list_price[[#This Row],[ItemCode]],[1]sheet1!$1:$1048576,13,FALSE)</f>
        <v>1.83</v>
      </c>
      <c r="G1050" s="55" t="str">
        <f>VLOOKUP(Table_for_new_list_price[[#This Row],[ItemCode]],[1]sheet1!$1:$1048576,12,FALSE)</f>
        <v>30</v>
      </c>
      <c r="H1050" s="101">
        <f>VLOOKUP(Table_for_new_list_price[[#This Row],[ItemCode]],[1]sheet1!$1:$1048576,8,FALSE)</f>
        <v>90.83</v>
      </c>
      <c r="I1050" s="51">
        <f>VLOOKUP(Table_for_new_list_price[[#This Row],[Product Line]],'EDA SHEET'!$C$10:$D$57,2,FALSE)</f>
        <v>0.34699999999999998</v>
      </c>
      <c r="J1050" s="53">
        <f t="shared" si="17"/>
        <v>31.518009999999997</v>
      </c>
      <c r="K1050" s="1" t="str">
        <f>VLOOKUP(Table_for_new_list_price[[#This Row],[ItemCode]],[1]sheet1!$1:$1048576,11,FALSE)</f>
        <v>China</v>
      </c>
    </row>
    <row r="1051" spans="1:11" hidden="1" x14ac:dyDescent="0.3">
      <c r="A1051" t="s">
        <v>419</v>
      </c>
      <c r="B1051" t="str">
        <f>VLOOKUP(Table_for_new_list_price[[#This Row],[ItemCode]],[1]sheet1!$1:$1048576,4,FALSE)</f>
        <v>BRASS GATE IPS C/W CROSS HNDL</v>
      </c>
      <c r="C1051" t="str">
        <f>VLOOKUP(Table_for_new_list_price[[#This Row],[ItemCode]],[1]sheet1!$1:$1048576,5,FALSE)</f>
        <v>670779264073</v>
      </c>
      <c r="D1051" t="str">
        <f>VLOOKUP(Table_for_new_list_price[[#This Row],[ItemCode]],[1]sheet1!$1:$1048576,6,FALSE)</f>
        <v>AVGA</v>
      </c>
      <c r="E1051" s="54" t="str">
        <f>VLOOKUP(Table_for_new_list_price[[#This Row],[ItemCode]],[1]sheet1!$1:$1048576,7,FALSE)</f>
        <v>BRASS</v>
      </c>
      <c r="F1051" s="54" t="str">
        <f>VLOOKUP(Table_for_new_list_price[[#This Row],[ItemCode]],[1]sheet1!$1:$1048576,13,FALSE)</f>
        <v>1.48</v>
      </c>
      <c r="G1051" s="55" t="str">
        <f>VLOOKUP(Table_for_new_list_price[[#This Row],[ItemCode]],[1]sheet1!$1:$1048576,12,FALSE)</f>
        <v>50</v>
      </c>
      <c r="H1051" s="101">
        <f>VLOOKUP(Table_for_new_list_price[[#This Row],[ItemCode]],[1]sheet1!$1:$1048576,8,FALSE)</f>
        <v>74.239999999999995</v>
      </c>
      <c r="I1051" s="51">
        <f>VLOOKUP(Table_for_new_list_price[[#This Row],[Product Line]],'EDA SHEET'!$C$10:$D$57,2,FALSE)</f>
        <v>0.34699999999999998</v>
      </c>
      <c r="J1051" s="53">
        <f t="shared" si="17"/>
        <v>25.761279999999996</v>
      </c>
      <c r="K1051" s="1" t="str">
        <f>VLOOKUP(Table_for_new_list_price[[#This Row],[ItemCode]],[1]sheet1!$1:$1048576,11,FALSE)</f>
        <v>China</v>
      </c>
    </row>
    <row r="1052" spans="1:11" hidden="1" x14ac:dyDescent="0.3">
      <c r="A1052" t="s">
        <v>420</v>
      </c>
      <c r="B1052" t="str">
        <f>VLOOKUP(Table_for_new_list_price[[#This Row],[ItemCode]],[1]sheet1!$1:$1048576,4,FALSE)</f>
        <v>BRASS GATE IPS C/W CROSS HNDL</v>
      </c>
      <c r="C1052" t="str">
        <f>VLOOKUP(Table_for_new_list_price[[#This Row],[ItemCode]],[1]sheet1!$1:$1048576,5,FALSE)</f>
        <v>670779264042</v>
      </c>
      <c r="D1052" t="str">
        <f>VLOOKUP(Table_for_new_list_price[[#This Row],[ItemCode]],[1]sheet1!$1:$1048576,6,FALSE)</f>
        <v>AVGA</v>
      </c>
      <c r="E1052" s="54" t="str">
        <f>VLOOKUP(Table_for_new_list_price[[#This Row],[ItemCode]],[1]sheet1!$1:$1048576,7,FALSE)</f>
        <v>BRASS</v>
      </c>
      <c r="F1052" s="54" t="str">
        <f>VLOOKUP(Table_for_new_list_price[[#This Row],[ItemCode]],[1]sheet1!$1:$1048576,13,FALSE)</f>
        <v>0.5</v>
      </c>
      <c r="G1052" s="55" t="str">
        <f>VLOOKUP(Table_for_new_list_price[[#This Row],[ItemCode]],[1]sheet1!$1:$1048576,12,FALSE)</f>
        <v>100</v>
      </c>
      <c r="H1052" s="101">
        <f>VLOOKUP(Table_for_new_list_price[[#This Row],[ItemCode]],[1]sheet1!$1:$1048576,8,FALSE)</f>
        <v>24.11</v>
      </c>
      <c r="I1052" s="51">
        <f>VLOOKUP(Table_for_new_list_price[[#This Row],[Product Line]],'EDA SHEET'!$C$10:$D$57,2,FALSE)</f>
        <v>0.34699999999999998</v>
      </c>
      <c r="J1052" s="53">
        <f t="shared" si="17"/>
        <v>8.3661699999999986</v>
      </c>
      <c r="K1052" s="1" t="str">
        <f>VLOOKUP(Table_for_new_list_price[[#This Row],[ItemCode]],[1]sheet1!$1:$1048576,11,FALSE)</f>
        <v>China</v>
      </c>
    </row>
    <row r="1053" spans="1:11" hidden="1" x14ac:dyDescent="0.3">
      <c r="A1053" t="s">
        <v>421</v>
      </c>
      <c r="B1053" t="str">
        <f>VLOOKUP(Table_for_new_list_price[[#This Row],[ItemCode]],[1]sheet1!$1:$1048576,4,FALSE)</f>
        <v>BRASS GATE IPS C/W CROSS HNDL</v>
      </c>
      <c r="C1053" t="str">
        <f>VLOOKUP(Table_for_new_list_price[[#This Row],[ItemCode]],[1]sheet1!$1:$1048576,5,FALSE)</f>
        <v>670779264202</v>
      </c>
      <c r="D1053" t="str">
        <f>VLOOKUP(Table_for_new_list_price[[#This Row],[ItemCode]],[1]sheet1!$1:$1048576,6,FALSE)</f>
        <v>AVGA</v>
      </c>
      <c r="E1053" s="54" t="str">
        <f>VLOOKUP(Table_for_new_list_price[[#This Row],[ItemCode]],[1]sheet1!$1:$1048576,7,FALSE)</f>
        <v>BRASS</v>
      </c>
      <c r="F1053" s="54" t="str">
        <f>VLOOKUP(Table_for_new_list_price[[#This Row],[ItemCode]],[1]sheet1!$1:$1048576,13,FALSE)</f>
        <v>2.63</v>
      </c>
      <c r="G1053" s="55" t="str">
        <f>VLOOKUP(Table_for_new_list_price[[#This Row],[ItemCode]],[1]sheet1!$1:$1048576,12,FALSE)</f>
        <v>20</v>
      </c>
      <c r="H1053" s="101">
        <f>VLOOKUP(Table_for_new_list_price[[#This Row],[ItemCode]],[1]sheet1!$1:$1048576,8,FALSE)</f>
        <v>128</v>
      </c>
      <c r="I1053" s="51">
        <f>VLOOKUP(Table_for_new_list_price[[#This Row],[Product Line]],'EDA SHEET'!$C$10:$D$57,2,FALSE)</f>
        <v>0.34699999999999998</v>
      </c>
      <c r="J1053" s="53">
        <f t="shared" si="17"/>
        <v>44.415999999999997</v>
      </c>
      <c r="K1053" s="1" t="str">
        <f>VLOOKUP(Table_for_new_list_price[[#This Row],[ItemCode]],[1]sheet1!$1:$1048576,11,FALSE)</f>
        <v>China</v>
      </c>
    </row>
    <row r="1054" spans="1:11" hidden="1" x14ac:dyDescent="0.3">
      <c r="A1054" t="s">
        <v>422</v>
      </c>
      <c r="B1054" t="str">
        <f>VLOOKUP(Table_for_new_list_price[[#This Row],[ItemCode]],[1]sheet1!$1:$1048576,4,FALSE)</f>
        <v>BRASS GATE IPS C/W CROSS HNDL</v>
      </c>
      <c r="C1054">
        <f>VLOOKUP(Table_for_new_list_price[[#This Row],[ItemCode]],[1]sheet1!$1:$1048576,5,FALSE)</f>
        <v>0</v>
      </c>
      <c r="D1054" t="str">
        <f>VLOOKUP(Table_for_new_list_price[[#This Row],[ItemCode]],[1]sheet1!$1:$1048576,6,FALSE)</f>
        <v>AVGA</v>
      </c>
      <c r="E1054" s="54" t="str">
        <f>VLOOKUP(Table_for_new_list_price[[#This Row],[ItemCode]],[1]sheet1!$1:$1048576,7,FALSE)</f>
        <v>BRASS</v>
      </c>
      <c r="F1054" s="54" t="str">
        <f>VLOOKUP(Table_for_new_list_price[[#This Row],[ItemCode]],[1]sheet1!$1:$1048576,13,FALSE)</f>
        <v>5.56</v>
      </c>
      <c r="G1054" s="55" t="str">
        <f>VLOOKUP(Table_for_new_list_price[[#This Row],[ItemCode]],[1]sheet1!$1:$1048576,12,FALSE)</f>
        <v>10</v>
      </c>
      <c r="H1054" s="101">
        <f>VLOOKUP(Table_for_new_list_price[[#This Row],[ItemCode]],[1]sheet1!$1:$1048576,8,FALSE)</f>
        <v>278.39</v>
      </c>
      <c r="I1054" s="51">
        <f>VLOOKUP(Table_for_new_list_price[[#This Row],[Product Line]],'EDA SHEET'!$C$10:$D$57,2,FALSE)</f>
        <v>0.34699999999999998</v>
      </c>
      <c r="J1054" s="53">
        <f t="shared" si="17"/>
        <v>96.60132999999999</v>
      </c>
      <c r="K1054" s="1" t="str">
        <f>VLOOKUP(Table_for_new_list_price[[#This Row],[ItemCode]],[1]sheet1!$1:$1048576,11,FALSE)</f>
        <v>China</v>
      </c>
    </row>
    <row r="1055" spans="1:11" hidden="1" x14ac:dyDescent="0.3">
      <c r="A1055" t="s">
        <v>423</v>
      </c>
      <c r="B1055" t="str">
        <f>VLOOKUP(Table_for_new_list_price[[#This Row],[ItemCode]],[1]sheet1!$1:$1048576,4,FALSE)</f>
        <v>BRASS GATE IPS C/W CROSS HNDL</v>
      </c>
      <c r="C1055" t="str">
        <f>VLOOKUP(Table_for_new_list_price[[#This Row],[ItemCode]],[1]sheet1!$1:$1048576,5,FALSE)</f>
        <v>670779264059</v>
      </c>
      <c r="D1055" t="str">
        <f>VLOOKUP(Table_for_new_list_price[[#This Row],[ItemCode]],[1]sheet1!$1:$1048576,6,FALSE)</f>
        <v>AVGA</v>
      </c>
      <c r="E1055" s="54" t="str">
        <f>VLOOKUP(Table_for_new_list_price[[#This Row],[ItemCode]],[1]sheet1!$1:$1048576,7,FALSE)</f>
        <v>BRASS</v>
      </c>
      <c r="F1055" s="54" t="str">
        <f>VLOOKUP(Table_for_new_list_price[[#This Row],[ItemCode]],[1]sheet1!$1:$1048576,13,FALSE)</f>
        <v>0.68</v>
      </c>
      <c r="G1055" s="55" t="str">
        <f>VLOOKUP(Table_for_new_list_price[[#This Row],[ItemCode]],[1]sheet1!$1:$1048576,12,FALSE)</f>
        <v>100</v>
      </c>
      <c r="H1055" s="101">
        <f>VLOOKUP(Table_for_new_list_price[[#This Row],[ItemCode]],[1]sheet1!$1:$1048576,8,FALSE)</f>
        <v>31.94</v>
      </c>
      <c r="I1055" s="51">
        <f>VLOOKUP(Table_for_new_list_price[[#This Row],[Product Line]],'EDA SHEET'!$C$10:$D$57,2,FALSE)</f>
        <v>0.34699999999999998</v>
      </c>
      <c r="J1055" s="53">
        <f t="shared" si="17"/>
        <v>11.08318</v>
      </c>
      <c r="K1055" s="1" t="str">
        <f>VLOOKUP(Table_for_new_list_price[[#This Row],[ItemCode]],[1]sheet1!$1:$1048576,11,FALSE)</f>
        <v>China</v>
      </c>
    </row>
    <row r="1056" spans="1:11" hidden="1" x14ac:dyDescent="0.3">
      <c r="A1056" t="s">
        <v>430</v>
      </c>
      <c r="B1056" t="str">
        <f>VLOOKUP(Table_for_new_list_price[[#This Row],[ItemCode]],[1]sheet1!$1:$1048576,4,FALSE)</f>
        <v>BRASS GATE CXC C/W CROSS HNDL</v>
      </c>
      <c r="C1056" t="str">
        <f>VLOOKUP(Table_for_new_list_price[[#This Row],[ItemCode]],[1]sheet1!$1:$1048576,5,FALSE)</f>
        <v>670779265056</v>
      </c>
      <c r="D1056" t="str">
        <f>VLOOKUP(Table_for_new_list_price[[#This Row],[ItemCode]],[1]sheet1!$1:$1048576,6,FALSE)</f>
        <v>AVGA</v>
      </c>
      <c r="E1056" s="54" t="str">
        <f>VLOOKUP(Table_for_new_list_price[[#This Row],[ItemCode]],[1]sheet1!$1:$1048576,7,FALSE)</f>
        <v>BRASS</v>
      </c>
      <c r="F1056" s="54" t="str">
        <f>VLOOKUP(Table_for_new_list_price[[#This Row],[ItemCode]],[1]sheet1!$1:$1048576,13,FALSE)</f>
        <v>0.69</v>
      </c>
      <c r="G1056" s="55" t="str">
        <f>VLOOKUP(Table_for_new_list_price[[#This Row],[ItemCode]],[1]sheet1!$1:$1048576,12,FALSE)</f>
        <v>100</v>
      </c>
      <c r="H1056" s="101">
        <f>VLOOKUP(Table_for_new_list_price[[#This Row],[ItemCode]],[1]sheet1!$1:$1048576,8,FALSE)</f>
        <v>27.15</v>
      </c>
      <c r="I1056" s="51">
        <f>VLOOKUP(Table_for_new_list_price[[#This Row],[Product Line]],'EDA SHEET'!$C$10:$D$57,2,FALSE)</f>
        <v>0.34699999999999998</v>
      </c>
      <c r="J1056" s="53">
        <f t="shared" si="17"/>
        <v>9.4210499999999993</v>
      </c>
      <c r="K1056" s="1" t="str">
        <f>VLOOKUP(Table_for_new_list_price[[#This Row],[ItemCode]],[1]sheet1!$1:$1048576,11,FALSE)</f>
        <v>China</v>
      </c>
    </row>
    <row r="1057" spans="1:11" hidden="1" x14ac:dyDescent="0.3">
      <c r="A1057" t="s">
        <v>291</v>
      </c>
      <c r="B1057" t="str">
        <f>VLOOKUP(Table_for_new_list_price[[#This Row],[ItemCode]],[1]sheet1!$1:$1048576,4,FALSE)</f>
        <v>DRAIN BALL VALVE 1/2 MNPT</v>
      </c>
      <c r="C1057" t="str">
        <f>VLOOKUP(Table_for_new_list_price[[#This Row],[ItemCode]],[1]sheet1!$1:$1048576,5,FALSE)</f>
        <v>670779702438</v>
      </c>
      <c r="D1057" t="str">
        <f>VLOOKUP(Table_for_new_list_price[[#This Row],[ItemCode]],[1]sheet1!$1:$1048576,6,FALSE)</f>
        <v>BALK</v>
      </c>
      <c r="E1057" s="54" t="str">
        <f>VLOOKUP(Table_for_new_list_price[[#This Row],[ItemCode]],[1]sheet1!$1:$1048576,7,FALSE)</f>
        <v>BRASS</v>
      </c>
      <c r="F1057" s="54" t="str">
        <f>VLOOKUP(Table_for_new_list_price[[#This Row],[ItemCode]],[1]sheet1!$1:$1048576,13,FALSE)</f>
        <v>0.301</v>
      </c>
      <c r="G1057" s="55" t="str">
        <f>VLOOKUP(Table_for_new_list_price[[#This Row],[ItemCode]],[1]sheet1!$1:$1048576,12,FALSE)</f>
        <v>150</v>
      </c>
      <c r="H1057" s="101">
        <f>VLOOKUP(Table_for_new_list_price[[#This Row],[ItemCode]],[1]sheet1!$1:$1048576,8,FALSE)</f>
        <v>22.18</v>
      </c>
      <c r="I1057" s="51">
        <f>VLOOKUP(Table_for_new_list_price[[#This Row],[Product Line]],'EDA SHEET'!$C$10:$D$57,2,FALSE)</f>
        <v>0.34699999999999998</v>
      </c>
      <c r="J1057" s="53">
        <f t="shared" ref="J1057:J1120" si="18">H1057*I1057</f>
        <v>7.6964599999999992</v>
      </c>
      <c r="K1057" s="1" t="str">
        <f>VLOOKUP(Table_for_new_list_price[[#This Row],[ItemCode]],[1]sheet1!$1:$1048576,11,FALSE)</f>
        <v>China</v>
      </c>
    </row>
    <row r="1058" spans="1:11" hidden="1" x14ac:dyDescent="0.3">
      <c r="A1058" t="s">
        <v>293</v>
      </c>
      <c r="B1058" t="str">
        <f>VLOOKUP(Table_for_new_list_price[[#This Row],[ItemCode]],[1]sheet1!$1:$1048576,4,FALSE)</f>
        <v>DRAIN BALL VALVE 1/4 MNPT</v>
      </c>
      <c r="C1058" t="str">
        <f>VLOOKUP(Table_for_new_list_price[[#This Row],[ItemCode]],[1]sheet1!$1:$1048576,5,FALSE)</f>
        <v>670779702414</v>
      </c>
      <c r="D1058" t="str">
        <f>VLOOKUP(Table_for_new_list_price[[#This Row],[ItemCode]],[1]sheet1!$1:$1048576,6,FALSE)</f>
        <v>BALK</v>
      </c>
      <c r="E1058" s="54" t="str">
        <f>VLOOKUP(Table_for_new_list_price[[#This Row],[ItemCode]],[1]sheet1!$1:$1048576,7,FALSE)</f>
        <v>BRASS</v>
      </c>
      <c r="F1058" s="54" t="str">
        <f>VLOOKUP(Table_for_new_list_price[[#This Row],[ItemCode]],[1]sheet1!$1:$1048576,13,FALSE)</f>
        <v>0.270</v>
      </c>
      <c r="G1058" s="55" t="str">
        <f>VLOOKUP(Table_for_new_list_price[[#This Row],[ItemCode]],[1]sheet1!$1:$1048576,12,FALSE)</f>
        <v>150</v>
      </c>
      <c r="H1058" s="101">
        <f>VLOOKUP(Table_for_new_list_price[[#This Row],[ItemCode]],[1]sheet1!$1:$1048576,8,FALSE)</f>
        <v>19.38</v>
      </c>
      <c r="I1058" s="51">
        <f>VLOOKUP(Table_for_new_list_price[[#This Row],[Product Line]],'EDA SHEET'!$C$10:$D$57,2,FALSE)</f>
        <v>0.34699999999999998</v>
      </c>
      <c r="J1058" s="53">
        <f t="shared" si="18"/>
        <v>6.7248599999999996</v>
      </c>
      <c r="K1058" s="1" t="str">
        <f>VLOOKUP(Table_for_new_list_price[[#This Row],[ItemCode]],[1]sheet1!$1:$1048576,11,FALSE)</f>
        <v>China</v>
      </c>
    </row>
    <row r="1059" spans="1:11" hidden="1" x14ac:dyDescent="0.3">
      <c r="A1059" t="s">
        <v>294</v>
      </c>
      <c r="B1059" t="str">
        <f>VLOOKUP(Table_for_new_list_price[[#This Row],[ItemCode]],[1]sheet1!$1:$1048576,4,FALSE)</f>
        <v>DRAIN BALL VALVE 3/8 MNPT</v>
      </c>
      <c r="C1059" t="str">
        <f>VLOOKUP(Table_for_new_list_price[[#This Row],[ItemCode]],[1]sheet1!$1:$1048576,5,FALSE)</f>
        <v>670779702421</v>
      </c>
      <c r="D1059" t="str">
        <f>VLOOKUP(Table_for_new_list_price[[#This Row],[ItemCode]],[1]sheet1!$1:$1048576,6,FALSE)</f>
        <v>BALK</v>
      </c>
      <c r="E1059" s="54" t="str">
        <f>VLOOKUP(Table_for_new_list_price[[#This Row],[ItemCode]],[1]sheet1!$1:$1048576,7,FALSE)</f>
        <v>BRASS</v>
      </c>
      <c r="F1059" s="54" t="str">
        <f>VLOOKUP(Table_for_new_list_price[[#This Row],[ItemCode]],[1]sheet1!$1:$1048576,13,FALSE)</f>
        <v>0.283</v>
      </c>
      <c r="G1059" s="55" t="str">
        <f>VLOOKUP(Table_for_new_list_price[[#This Row],[ItemCode]],[1]sheet1!$1:$1048576,12,FALSE)</f>
        <v>150</v>
      </c>
      <c r="H1059" s="101">
        <f>VLOOKUP(Table_for_new_list_price[[#This Row],[ItemCode]],[1]sheet1!$1:$1048576,8,FALSE)</f>
        <v>19.38</v>
      </c>
      <c r="I1059" s="51">
        <f>VLOOKUP(Table_for_new_list_price[[#This Row],[Product Line]],'EDA SHEET'!$C$10:$D$57,2,FALSE)</f>
        <v>0.34699999999999998</v>
      </c>
      <c r="J1059" s="53">
        <f t="shared" si="18"/>
        <v>6.7248599999999996</v>
      </c>
      <c r="K1059" s="1" t="str">
        <f>VLOOKUP(Table_for_new_list_price[[#This Row],[ItemCode]],[1]sheet1!$1:$1048576,11,FALSE)</f>
        <v>China</v>
      </c>
    </row>
    <row r="1060" spans="1:11" hidden="1" x14ac:dyDescent="0.3">
      <c r="A1060" t="s">
        <v>295</v>
      </c>
      <c r="B1060" t="str">
        <f>VLOOKUP(Table_for_new_list_price[[#This Row],[ItemCode]],[1]sheet1!$1:$1048576,4,FALSE)</f>
        <v>DRAIN VALVE 1/4 MNPT LONG NECK</v>
      </c>
      <c r="C1060" t="str">
        <f>VLOOKUP(Table_for_new_list_price[[#This Row],[ItemCode]],[1]sheet1!$1:$1048576,5,FALSE)</f>
        <v>670779727325</v>
      </c>
      <c r="D1060" t="str">
        <f>VLOOKUP(Table_for_new_list_price[[#This Row],[ItemCode]],[1]sheet1!$1:$1048576,6,FALSE)</f>
        <v>BALK</v>
      </c>
      <c r="E1060" s="54" t="str">
        <f>VLOOKUP(Table_for_new_list_price[[#This Row],[ItemCode]],[1]sheet1!$1:$1048576,7,FALSE)</f>
        <v>BRASS DZR</v>
      </c>
      <c r="F1060" s="54" t="str">
        <f>VLOOKUP(Table_for_new_list_price[[#This Row],[ItemCode]],[1]sheet1!$1:$1048576,13,FALSE)</f>
        <v>0.269</v>
      </c>
      <c r="G1060" s="55" t="str">
        <f>VLOOKUP(Table_for_new_list_price[[#This Row],[ItemCode]],[1]sheet1!$1:$1048576,12,FALSE)</f>
        <v>120</v>
      </c>
      <c r="H1060" s="101">
        <f>VLOOKUP(Table_for_new_list_price[[#This Row],[ItemCode]],[1]sheet1!$1:$1048576,8,FALSE)</f>
        <v>22.29</v>
      </c>
      <c r="I1060" s="51">
        <f>VLOOKUP(Table_for_new_list_price[[#This Row],[Product Line]],'EDA SHEET'!$C$10:$D$57,2,FALSE)</f>
        <v>0.34699999999999998</v>
      </c>
      <c r="J1060" s="53">
        <f t="shared" si="18"/>
        <v>7.7346299999999992</v>
      </c>
      <c r="K1060" s="1" t="str">
        <f>VLOOKUP(Table_for_new_list_price[[#This Row],[ItemCode]],[1]sheet1!$1:$1048576,11,FALSE)</f>
        <v>China</v>
      </c>
    </row>
    <row r="1061" spans="1:11" hidden="1" x14ac:dyDescent="0.3">
      <c r="A1061" t="s">
        <v>1767</v>
      </c>
      <c r="B1061" t="str">
        <f>VLOOKUP(Table_for_new_list_price[[#This Row],[ItemCode]],[1]sheet1!$1:$1048576,4,FALSE)</f>
        <v>12" HOSE 1/2 M x 3/8 S SW</v>
      </c>
      <c r="C1061">
        <f>VLOOKUP(Table_for_new_list_price[[#This Row],[ItemCode]],[1]sheet1!$1:$1048576,5,FALSE)</f>
        <v>0</v>
      </c>
      <c r="D1061" t="str">
        <f>VLOOKUP(Table_for_new_list_price[[#This Row],[ItemCode]],[1]sheet1!$1:$1048576,6,FALSE)</f>
        <v>BALK</v>
      </c>
      <c r="E1061" s="54">
        <f>VLOOKUP(Table_for_new_list_price[[#This Row],[ItemCode]],[1]sheet1!$1:$1048576,7,FALSE)</f>
        <v>0</v>
      </c>
      <c r="F1061" s="54" t="str">
        <f>VLOOKUP(Table_for_new_list_price[[#This Row],[ItemCode]],[1]sheet1!$1:$1048576,13,FALSE)</f>
        <v>0.54</v>
      </c>
      <c r="G1061" s="55" t="str">
        <f>VLOOKUP(Table_for_new_list_price[[#This Row],[ItemCode]],[1]sheet1!$1:$1048576,12,FALSE)</f>
        <v>1</v>
      </c>
      <c r="H1061" s="101">
        <f>VLOOKUP(Table_for_new_list_price[[#This Row],[ItemCode]],[1]sheet1!$1:$1048576,8,FALSE)</f>
        <v>34.130000000000003</v>
      </c>
      <c r="I1061" s="51">
        <f>VLOOKUP(Table_for_new_list_price[[#This Row],[Product Line]],'EDA SHEET'!$C$10:$D$57,2,FALSE)</f>
        <v>0.34699999999999998</v>
      </c>
      <c r="J1061" s="53">
        <f t="shared" si="18"/>
        <v>11.843109999999999</v>
      </c>
      <c r="K1061" s="1" t="str">
        <f>VLOOKUP(Table_for_new_list_price[[#This Row],[ItemCode]],[1]sheet1!$1:$1048576,11,FALSE)</f>
        <v>Italy</v>
      </c>
    </row>
    <row r="1062" spans="1:11" hidden="1" x14ac:dyDescent="0.3">
      <c r="A1062" t="s">
        <v>1768</v>
      </c>
      <c r="B1062" t="str">
        <f>VLOOKUP(Table_for_new_list_price[[#This Row],[ItemCode]],[1]sheet1!$1:$1048576,4,FALSE)</f>
        <v>12" HOSE 1/2 M x 1/2 F SW</v>
      </c>
      <c r="C1062">
        <f>VLOOKUP(Table_for_new_list_price[[#This Row],[ItemCode]],[1]sheet1!$1:$1048576,5,FALSE)</f>
        <v>0</v>
      </c>
      <c r="D1062" t="str">
        <f>VLOOKUP(Table_for_new_list_price[[#This Row],[ItemCode]],[1]sheet1!$1:$1048576,6,FALSE)</f>
        <v>BALK</v>
      </c>
      <c r="E1062" s="54">
        <f>VLOOKUP(Table_for_new_list_price[[#This Row],[ItemCode]],[1]sheet1!$1:$1048576,7,FALSE)</f>
        <v>0</v>
      </c>
      <c r="F1062" s="54" t="str">
        <f>VLOOKUP(Table_for_new_list_price[[#This Row],[ItemCode]],[1]sheet1!$1:$1048576,13,FALSE)</f>
        <v>0.54</v>
      </c>
      <c r="G1062" s="55" t="str">
        <f>VLOOKUP(Table_for_new_list_price[[#This Row],[ItemCode]],[1]sheet1!$1:$1048576,12,FALSE)</f>
        <v>1</v>
      </c>
      <c r="H1062" s="101">
        <f>VLOOKUP(Table_for_new_list_price[[#This Row],[ItemCode]],[1]sheet1!$1:$1048576,8,FALSE)</f>
        <v>34.130000000000003</v>
      </c>
      <c r="I1062" s="51">
        <f>VLOOKUP(Table_for_new_list_price[[#This Row],[Product Line]],'EDA SHEET'!$C$10:$D$57,2,FALSE)</f>
        <v>0.34699999999999998</v>
      </c>
      <c r="J1062" s="53">
        <f t="shared" si="18"/>
        <v>11.843109999999999</v>
      </c>
      <c r="K1062" s="1" t="str">
        <f>VLOOKUP(Table_for_new_list_price[[#This Row],[ItemCode]],[1]sheet1!$1:$1048576,11,FALSE)</f>
        <v>Italy</v>
      </c>
    </row>
    <row r="1063" spans="1:11" hidden="1" x14ac:dyDescent="0.3">
      <c r="A1063" t="s">
        <v>1769</v>
      </c>
      <c r="B1063" t="str">
        <f>VLOOKUP(Table_for_new_list_price[[#This Row],[ItemCode]],[1]sheet1!$1:$1048576,4,FALSE)</f>
        <v>12" HOSE 1/2 M x 1/2 M SW</v>
      </c>
      <c r="C1063" t="str">
        <f>VLOOKUP(Table_for_new_list_price[[#This Row],[ItemCode]],[1]sheet1!$1:$1048576,5,FALSE)</f>
        <v>670779715735</v>
      </c>
      <c r="D1063" t="str">
        <f>VLOOKUP(Table_for_new_list_price[[#This Row],[ItemCode]],[1]sheet1!$1:$1048576,6,FALSE)</f>
        <v>BALK</v>
      </c>
      <c r="E1063" s="54">
        <f>VLOOKUP(Table_for_new_list_price[[#This Row],[ItemCode]],[1]sheet1!$1:$1048576,7,FALSE)</f>
        <v>0</v>
      </c>
      <c r="F1063" s="54" t="str">
        <f>VLOOKUP(Table_for_new_list_price[[#This Row],[ItemCode]],[1]sheet1!$1:$1048576,13,FALSE)</f>
        <v>0.54</v>
      </c>
      <c r="G1063" s="55" t="str">
        <f>VLOOKUP(Table_for_new_list_price[[#This Row],[ItemCode]],[1]sheet1!$1:$1048576,12,FALSE)</f>
        <v>1</v>
      </c>
      <c r="H1063" s="101">
        <f>VLOOKUP(Table_for_new_list_price[[#This Row],[ItemCode]],[1]sheet1!$1:$1048576,8,FALSE)</f>
        <v>34.130000000000003</v>
      </c>
      <c r="I1063" s="51">
        <f>VLOOKUP(Table_for_new_list_price[[#This Row],[Product Line]],'EDA SHEET'!$C$10:$D$57,2,FALSE)</f>
        <v>0.34699999999999998</v>
      </c>
      <c r="J1063" s="53">
        <f t="shared" si="18"/>
        <v>11.843109999999999</v>
      </c>
      <c r="K1063" s="1" t="str">
        <f>VLOOKUP(Table_for_new_list_price[[#This Row],[ItemCode]],[1]sheet1!$1:$1048576,11,FALSE)</f>
        <v>Italy</v>
      </c>
    </row>
    <row r="1064" spans="1:11" hidden="1" x14ac:dyDescent="0.3">
      <c r="A1064" t="s">
        <v>1770</v>
      </c>
      <c r="B1064" t="str">
        <f>VLOOKUP(Table_for_new_list_price[[#This Row],[ItemCode]],[1]sheet1!$1:$1048576,4,FALSE)</f>
        <v>12" HOSE 1/2 M x 1/2 S SW</v>
      </c>
      <c r="C1064">
        <f>VLOOKUP(Table_for_new_list_price[[#This Row],[ItemCode]],[1]sheet1!$1:$1048576,5,FALSE)</f>
        <v>0</v>
      </c>
      <c r="D1064" t="str">
        <f>VLOOKUP(Table_for_new_list_price[[#This Row],[ItemCode]],[1]sheet1!$1:$1048576,6,FALSE)</f>
        <v>BALK</v>
      </c>
      <c r="E1064" s="54">
        <f>VLOOKUP(Table_for_new_list_price[[#This Row],[ItemCode]],[1]sheet1!$1:$1048576,7,FALSE)</f>
        <v>0</v>
      </c>
      <c r="F1064" s="54" t="str">
        <f>VLOOKUP(Table_for_new_list_price[[#This Row],[ItemCode]],[1]sheet1!$1:$1048576,13,FALSE)</f>
        <v>0.54</v>
      </c>
      <c r="G1064" s="55" t="str">
        <f>VLOOKUP(Table_for_new_list_price[[#This Row],[ItemCode]],[1]sheet1!$1:$1048576,12,FALSE)</f>
        <v>1</v>
      </c>
      <c r="H1064" s="101">
        <f>VLOOKUP(Table_for_new_list_price[[#This Row],[ItemCode]],[1]sheet1!$1:$1048576,8,FALSE)</f>
        <v>34.130000000000003</v>
      </c>
      <c r="I1064" s="51">
        <f>VLOOKUP(Table_for_new_list_price[[#This Row],[Product Line]],'EDA SHEET'!$C$10:$D$57,2,FALSE)</f>
        <v>0.34699999999999998</v>
      </c>
      <c r="J1064" s="53">
        <f t="shared" si="18"/>
        <v>11.843109999999999</v>
      </c>
      <c r="K1064" s="1" t="str">
        <f>VLOOKUP(Table_for_new_list_price[[#This Row],[ItemCode]],[1]sheet1!$1:$1048576,11,FALSE)</f>
        <v>Italy</v>
      </c>
    </row>
    <row r="1065" spans="1:11" hidden="1" x14ac:dyDescent="0.3">
      <c r="A1065" t="s">
        <v>1771</v>
      </c>
      <c r="B1065" t="str">
        <f>VLOOKUP(Table_for_new_list_price[[#This Row],[ItemCode]],[1]sheet1!$1:$1048576,4,FALSE)</f>
        <v>12" HOSE 3/4 M x 3/8 S SW</v>
      </c>
      <c r="C1065">
        <f>VLOOKUP(Table_for_new_list_price[[#This Row],[ItemCode]],[1]sheet1!$1:$1048576,5,FALSE)</f>
        <v>0</v>
      </c>
      <c r="D1065" t="str">
        <f>VLOOKUP(Table_for_new_list_price[[#This Row],[ItemCode]],[1]sheet1!$1:$1048576,6,FALSE)</f>
        <v>BALK</v>
      </c>
      <c r="E1065" s="54">
        <f>VLOOKUP(Table_for_new_list_price[[#This Row],[ItemCode]],[1]sheet1!$1:$1048576,7,FALSE)</f>
        <v>0</v>
      </c>
      <c r="F1065" s="54" t="str">
        <f>VLOOKUP(Table_for_new_list_price[[#This Row],[ItemCode]],[1]sheet1!$1:$1048576,13,FALSE)</f>
        <v>0.89</v>
      </c>
      <c r="G1065" s="55" t="str">
        <f>VLOOKUP(Table_for_new_list_price[[#This Row],[ItemCode]],[1]sheet1!$1:$1048576,12,FALSE)</f>
        <v>1</v>
      </c>
      <c r="H1065" s="101">
        <f>VLOOKUP(Table_for_new_list_price[[#This Row],[ItemCode]],[1]sheet1!$1:$1048576,8,FALSE)</f>
        <v>50.98</v>
      </c>
      <c r="I1065" s="51">
        <f>VLOOKUP(Table_for_new_list_price[[#This Row],[Product Line]],'EDA SHEET'!$C$10:$D$57,2,FALSE)</f>
        <v>0.34699999999999998</v>
      </c>
      <c r="J1065" s="53">
        <f t="shared" si="18"/>
        <v>17.690059999999999</v>
      </c>
      <c r="K1065" s="1" t="str">
        <f>VLOOKUP(Table_for_new_list_price[[#This Row],[ItemCode]],[1]sheet1!$1:$1048576,11,FALSE)</f>
        <v>Italy</v>
      </c>
    </row>
    <row r="1066" spans="1:11" hidden="1" x14ac:dyDescent="0.3">
      <c r="A1066" t="s">
        <v>1772</v>
      </c>
      <c r="B1066" t="str">
        <f>VLOOKUP(Table_for_new_list_price[[#This Row],[ItemCode]],[1]sheet1!$1:$1048576,4,FALSE)</f>
        <v>12" HOSE 3/4 M x 3/4 F SW</v>
      </c>
      <c r="C1066">
        <f>VLOOKUP(Table_for_new_list_price[[#This Row],[ItemCode]],[1]sheet1!$1:$1048576,5,FALSE)</f>
        <v>0</v>
      </c>
      <c r="D1066" t="str">
        <f>VLOOKUP(Table_for_new_list_price[[#This Row],[ItemCode]],[1]sheet1!$1:$1048576,6,FALSE)</f>
        <v>BALK</v>
      </c>
      <c r="E1066" s="54">
        <f>VLOOKUP(Table_for_new_list_price[[#This Row],[ItemCode]],[1]sheet1!$1:$1048576,7,FALSE)</f>
        <v>0</v>
      </c>
      <c r="F1066" s="54" t="str">
        <f>VLOOKUP(Table_for_new_list_price[[#This Row],[ItemCode]],[1]sheet1!$1:$1048576,13,FALSE)</f>
        <v>0.89</v>
      </c>
      <c r="G1066" s="55" t="str">
        <f>VLOOKUP(Table_for_new_list_price[[#This Row],[ItemCode]],[1]sheet1!$1:$1048576,12,FALSE)</f>
        <v>1</v>
      </c>
      <c r="H1066" s="101">
        <f>VLOOKUP(Table_for_new_list_price[[#This Row],[ItemCode]],[1]sheet1!$1:$1048576,8,FALSE)</f>
        <v>50.98</v>
      </c>
      <c r="I1066" s="51">
        <f>VLOOKUP(Table_for_new_list_price[[#This Row],[Product Line]],'EDA SHEET'!$C$10:$D$57,2,FALSE)</f>
        <v>0.34699999999999998</v>
      </c>
      <c r="J1066" s="53">
        <f t="shared" si="18"/>
        <v>17.690059999999999</v>
      </c>
      <c r="K1066" s="1" t="str">
        <f>VLOOKUP(Table_for_new_list_price[[#This Row],[ItemCode]],[1]sheet1!$1:$1048576,11,FALSE)</f>
        <v>Italy</v>
      </c>
    </row>
    <row r="1067" spans="1:11" hidden="1" x14ac:dyDescent="0.3">
      <c r="A1067" t="s">
        <v>1773</v>
      </c>
      <c r="B1067" t="str">
        <f>VLOOKUP(Table_for_new_list_price[[#This Row],[ItemCode]],[1]sheet1!$1:$1048576,4,FALSE)</f>
        <v>12" HOSE 3/4 M x 3/4 M SW</v>
      </c>
      <c r="C1067" t="str">
        <f>VLOOKUP(Table_for_new_list_price[[#This Row],[ItemCode]],[1]sheet1!$1:$1048576,5,FALSE)</f>
        <v>670779715742</v>
      </c>
      <c r="D1067" t="str">
        <f>VLOOKUP(Table_for_new_list_price[[#This Row],[ItemCode]],[1]sheet1!$1:$1048576,6,FALSE)</f>
        <v>BALK</v>
      </c>
      <c r="E1067" s="54">
        <f>VLOOKUP(Table_for_new_list_price[[#This Row],[ItemCode]],[1]sheet1!$1:$1048576,7,FALSE)</f>
        <v>0</v>
      </c>
      <c r="F1067" s="54" t="str">
        <f>VLOOKUP(Table_for_new_list_price[[#This Row],[ItemCode]],[1]sheet1!$1:$1048576,13,FALSE)</f>
        <v>0.89</v>
      </c>
      <c r="G1067" s="55" t="str">
        <f>VLOOKUP(Table_for_new_list_price[[#This Row],[ItemCode]],[1]sheet1!$1:$1048576,12,FALSE)</f>
        <v>1</v>
      </c>
      <c r="H1067" s="101">
        <f>VLOOKUP(Table_for_new_list_price[[#This Row],[ItemCode]],[1]sheet1!$1:$1048576,8,FALSE)</f>
        <v>50.98</v>
      </c>
      <c r="I1067" s="51">
        <f>VLOOKUP(Table_for_new_list_price[[#This Row],[Product Line]],'EDA SHEET'!$C$10:$D$57,2,FALSE)</f>
        <v>0.34699999999999998</v>
      </c>
      <c r="J1067" s="53">
        <f t="shared" si="18"/>
        <v>17.690059999999999</v>
      </c>
      <c r="K1067" s="1" t="str">
        <f>VLOOKUP(Table_for_new_list_price[[#This Row],[ItemCode]],[1]sheet1!$1:$1048576,11,FALSE)</f>
        <v>Italy</v>
      </c>
    </row>
    <row r="1068" spans="1:11" hidden="1" x14ac:dyDescent="0.3">
      <c r="A1068" t="s">
        <v>1774</v>
      </c>
      <c r="B1068" t="str">
        <f>VLOOKUP(Table_for_new_list_price[[#This Row],[ItemCode]],[1]sheet1!$1:$1048576,4,FALSE)</f>
        <v>12" HOSE 3/4 M x 3/4 S SW</v>
      </c>
      <c r="C1068">
        <f>VLOOKUP(Table_for_new_list_price[[#This Row],[ItemCode]],[1]sheet1!$1:$1048576,5,FALSE)</f>
        <v>0</v>
      </c>
      <c r="D1068" t="str">
        <f>VLOOKUP(Table_for_new_list_price[[#This Row],[ItemCode]],[1]sheet1!$1:$1048576,6,FALSE)</f>
        <v>BALK</v>
      </c>
      <c r="E1068" s="54">
        <f>VLOOKUP(Table_for_new_list_price[[#This Row],[ItemCode]],[1]sheet1!$1:$1048576,7,FALSE)</f>
        <v>0</v>
      </c>
      <c r="F1068" s="54" t="str">
        <f>VLOOKUP(Table_for_new_list_price[[#This Row],[ItemCode]],[1]sheet1!$1:$1048576,13,FALSE)</f>
        <v>0.89</v>
      </c>
      <c r="G1068" s="55" t="str">
        <f>VLOOKUP(Table_for_new_list_price[[#This Row],[ItemCode]],[1]sheet1!$1:$1048576,12,FALSE)</f>
        <v>1</v>
      </c>
      <c r="H1068" s="101">
        <f>VLOOKUP(Table_for_new_list_price[[#This Row],[ItemCode]],[1]sheet1!$1:$1048576,8,FALSE)</f>
        <v>50.98</v>
      </c>
      <c r="I1068" s="51">
        <f>VLOOKUP(Table_for_new_list_price[[#This Row],[Product Line]],'EDA SHEET'!$C$10:$D$57,2,FALSE)</f>
        <v>0.34699999999999998</v>
      </c>
      <c r="J1068" s="53">
        <f t="shared" si="18"/>
        <v>17.690059999999999</v>
      </c>
      <c r="K1068" s="1" t="str">
        <f>VLOOKUP(Table_for_new_list_price[[#This Row],[ItemCode]],[1]sheet1!$1:$1048576,11,FALSE)</f>
        <v>Italy</v>
      </c>
    </row>
    <row r="1069" spans="1:11" hidden="1" x14ac:dyDescent="0.3">
      <c r="A1069" t="s">
        <v>1775</v>
      </c>
      <c r="B1069" t="str">
        <f>VLOOKUP(Table_for_new_list_price[[#This Row],[ItemCode]],[1]sheet1!$1:$1048576,4,FALSE)</f>
        <v>12" HOSE 1 M x 3/4 S SW</v>
      </c>
      <c r="C1069">
        <f>VLOOKUP(Table_for_new_list_price[[#This Row],[ItemCode]],[1]sheet1!$1:$1048576,5,FALSE)</f>
        <v>0</v>
      </c>
      <c r="D1069" t="str">
        <f>VLOOKUP(Table_for_new_list_price[[#This Row],[ItemCode]],[1]sheet1!$1:$1048576,6,FALSE)</f>
        <v>BALK</v>
      </c>
      <c r="E1069" s="54">
        <f>VLOOKUP(Table_for_new_list_price[[#This Row],[ItemCode]],[1]sheet1!$1:$1048576,7,FALSE)</f>
        <v>0</v>
      </c>
      <c r="F1069" s="54" t="str">
        <f>VLOOKUP(Table_for_new_list_price[[#This Row],[ItemCode]],[1]sheet1!$1:$1048576,13,FALSE)</f>
        <v>1.53</v>
      </c>
      <c r="G1069" s="55" t="str">
        <f>VLOOKUP(Table_for_new_list_price[[#This Row],[ItemCode]],[1]sheet1!$1:$1048576,12,FALSE)</f>
        <v>1</v>
      </c>
      <c r="H1069" s="101">
        <f>VLOOKUP(Table_for_new_list_price[[#This Row],[ItemCode]],[1]sheet1!$1:$1048576,8,FALSE)</f>
        <v>79.22</v>
      </c>
      <c r="I1069" s="51">
        <f>VLOOKUP(Table_for_new_list_price[[#This Row],[Product Line]],'EDA SHEET'!$C$10:$D$57,2,FALSE)</f>
        <v>0.34699999999999998</v>
      </c>
      <c r="J1069" s="53">
        <f t="shared" si="18"/>
        <v>27.489339999999999</v>
      </c>
      <c r="K1069" s="1" t="str">
        <f>VLOOKUP(Table_for_new_list_price[[#This Row],[ItemCode]],[1]sheet1!$1:$1048576,11,FALSE)</f>
        <v>Italy</v>
      </c>
    </row>
    <row r="1070" spans="1:11" hidden="1" x14ac:dyDescent="0.3">
      <c r="A1070" t="s">
        <v>1776</v>
      </c>
      <c r="B1070" t="str">
        <f>VLOOKUP(Table_for_new_list_price[[#This Row],[ItemCode]],[1]sheet1!$1:$1048576,4,FALSE)</f>
        <v>12" HOSE 1 M x 1 F SW</v>
      </c>
      <c r="C1070">
        <f>VLOOKUP(Table_for_new_list_price[[#This Row],[ItemCode]],[1]sheet1!$1:$1048576,5,FALSE)</f>
        <v>0</v>
      </c>
      <c r="D1070" t="str">
        <f>VLOOKUP(Table_for_new_list_price[[#This Row],[ItemCode]],[1]sheet1!$1:$1048576,6,FALSE)</f>
        <v>BALK</v>
      </c>
      <c r="E1070" s="54">
        <f>VLOOKUP(Table_for_new_list_price[[#This Row],[ItemCode]],[1]sheet1!$1:$1048576,7,FALSE)</f>
        <v>0</v>
      </c>
      <c r="F1070" s="54" t="str">
        <f>VLOOKUP(Table_for_new_list_price[[#This Row],[ItemCode]],[1]sheet1!$1:$1048576,13,FALSE)</f>
        <v>1.53</v>
      </c>
      <c r="G1070" s="55" t="str">
        <f>VLOOKUP(Table_for_new_list_price[[#This Row],[ItemCode]],[1]sheet1!$1:$1048576,12,FALSE)</f>
        <v>1</v>
      </c>
      <c r="H1070" s="101">
        <f>VLOOKUP(Table_for_new_list_price[[#This Row],[ItemCode]],[1]sheet1!$1:$1048576,8,FALSE)</f>
        <v>79.22</v>
      </c>
      <c r="I1070" s="51">
        <f>VLOOKUP(Table_for_new_list_price[[#This Row],[Product Line]],'EDA SHEET'!$C$10:$D$57,2,FALSE)</f>
        <v>0.34699999999999998</v>
      </c>
      <c r="J1070" s="53">
        <f t="shared" si="18"/>
        <v>27.489339999999999</v>
      </c>
      <c r="K1070" s="1" t="str">
        <f>VLOOKUP(Table_for_new_list_price[[#This Row],[ItemCode]],[1]sheet1!$1:$1048576,11,FALSE)</f>
        <v>Italy</v>
      </c>
    </row>
    <row r="1071" spans="1:11" hidden="1" x14ac:dyDescent="0.3">
      <c r="A1071" t="s">
        <v>1777</v>
      </c>
      <c r="B1071" t="str">
        <f>VLOOKUP(Table_for_new_list_price[[#This Row],[ItemCode]],[1]sheet1!$1:$1048576,4,FALSE)</f>
        <v>12" HOSE 1 M x 1 M SW</v>
      </c>
      <c r="C1071" t="str">
        <f>VLOOKUP(Table_for_new_list_price[[#This Row],[ItemCode]],[1]sheet1!$1:$1048576,5,FALSE)</f>
        <v>670779715759</v>
      </c>
      <c r="D1071" t="str">
        <f>VLOOKUP(Table_for_new_list_price[[#This Row],[ItemCode]],[1]sheet1!$1:$1048576,6,FALSE)</f>
        <v>BALK</v>
      </c>
      <c r="E1071" s="54">
        <f>VLOOKUP(Table_for_new_list_price[[#This Row],[ItemCode]],[1]sheet1!$1:$1048576,7,FALSE)</f>
        <v>0</v>
      </c>
      <c r="F1071" s="54" t="str">
        <f>VLOOKUP(Table_for_new_list_price[[#This Row],[ItemCode]],[1]sheet1!$1:$1048576,13,FALSE)</f>
        <v>1.53</v>
      </c>
      <c r="G1071" s="55" t="str">
        <f>VLOOKUP(Table_for_new_list_price[[#This Row],[ItemCode]],[1]sheet1!$1:$1048576,12,FALSE)</f>
        <v>1</v>
      </c>
      <c r="H1071" s="101">
        <f>VLOOKUP(Table_for_new_list_price[[#This Row],[ItemCode]],[1]sheet1!$1:$1048576,8,FALSE)</f>
        <v>79.22</v>
      </c>
      <c r="I1071" s="51">
        <f>VLOOKUP(Table_for_new_list_price[[#This Row],[Product Line]],'EDA SHEET'!$C$10:$D$57,2,FALSE)</f>
        <v>0.34699999999999998</v>
      </c>
      <c r="J1071" s="53">
        <f t="shared" si="18"/>
        <v>27.489339999999999</v>
      </c>
      <c r="K1071" s="1" t="str">
        <f>VLOOKUP(Table_for_new_list_price[[#This Row],[ItemCode]],[1]sheet1!$1:$1048576,11,FALSE)</f>
        <v>Italy</v>
      </c>
    </row>
    <row r="1072" spans="1:11" hidden="1" x14ac:dyDescent="0.3">
      <c r="A1072" t="s">
        <v>1778</v>
      </c>
      <c r="B1072" t="str">
        <f>VLOOKUP(Table_for_new_list_price[[#This Row],[ItemCode]],[1]sheet1!$1:$1048576,4,FALSE)</f>
        <v>12" HOSE 1 M x 1 S SW</v>
      </c>
      <c r="C1072">
        <f>VLOOKUP(Table_for_new_list_price[[#This Row],[ItemCode]],[1]sheet1!$1:$1048576,5,FALSE)</f>
        <v>0</v>
      </c>
      <c r="D1072" t="str">
        <f>VLOOKUP(Table_for_new_list_price[[#This Row],[ItemCode]],[1]sheet1!$1:$1048576,6,FALSE)</f>
        <v>BALK</v>
      </c>
      <c r="E1072" s="54">
        <f>VLOOKUP(Table_for_new_list_price[[#This Row],[ItemCode]],[1]sheet1!$1:$1048576,7,FALSE)</f>
        <v>0</v>
      </c>
      <c r="F1072" s="54" t="str">
        <f>VLOOKUP(Table_for_new_list_price[[#This Row],[ItemCode]],[1]sheet1!$1:$1048576,13,FALSE)</f>
        <v>1.53</v>
      </c>
      <c r="G1072" s="55" t="str">
        <f>VLOOKUP(Table_for_new_list_price[[#This Row],[ItemCode]],[1]sheet1!$1:$1048576,12,FALSE)</f>
        <v>1</v>
      </c>
      <c r="H1072" s="101">
        <f>VLOOKUP(Table_for_new_list_price[[#This Row],[ItemCode]],[1]sheet1!$1:$1048576,8,FALSE)</f>
        <v>79.22</v>
      </c>
      <c r="I1072" s="51">
        <f>VLOOKUP(Table_for_new_list_price[[#This Row],[Product Line]],'EDA SHEET'!$C$10:$D$57,2,FALSE)</f>
        <v>0.34699999999999998</v>
      </c>
      <c r="J1072" s="53">
        <f t="shared" si="18"/>
        <v>27.489339999999999</v>
      </c>
      <c r="K1072" s="1" t="str">
        <f>VLOOKUP(Table_for_new_list_price[[#This Row],[ItemCode]],[1]sheet1!$1:$1048576,11,FALSE)</f>
        <v>Italy</v>
      </c>
    </row>
    <row r="1073" spans="1:11" hidden="1" x14ac:dyDescent="0.3">
      <c r="A1073" t="s">
        <v>1779</v>
      </c>
      <c r="B1073" t="str">
        <f>VLOOKUP(Table_for_new_list_price[[#This Row],[ItemCode]],[1]sheet1!$1:$1048576,4,FALSE)</f>
        <v>12" HOSE 1-1/4M x 1-1/4F SW</v>
      </c>
      <c r="C1073">
        <f>VLOOKUP(Table_for_new_list_price[[#This Row],[ItemCode]],[1]sheet1!$1:$1048576,5,FALSE)</f>
        <v>0</v>
      </c>
      <c r="D1073" t="str">
        <f>VLOOKUP(Table_for_new_list_price[[#This Row],[ItemCode]],[1]sheet1!$1:$1048576,6,FALSE)</f>
        <v>BALK</v>
      </c>
      <c r="E1073" s="54">
        <f>VLOOKUP(Table_for_new_list_price[[#This Row],[ItemCode]],[1]sheet1!$1:$1048576,7,FALSE)</f>
        <v>0</v>
      </c>
      <c r="F1073" s="54" t="str">
        <f>VLOOKUP(Table_for_new_list_price[[#This Row],[ItemCode]],[1]sheet1!$1:$1048576,13,FALSE)</f>
        <v>2.57</v>
      </c>
      <c r="G1073" s="55" t="str">
        <f>VLOOKUP(Table_for_new_list_price[[#This Row],[ItemCode]],[1]sheet1!$1:$1048576,12,FALSE)</f>
        <v>1</v>
      </c>
      <c r="H1073" s="101">
        <f>VLOOKUP(Table_for_new_list_price[[#This Row],[ItemCode]],[1]sheet1!$1:$1048576,8,FALSE)</f>
        <v>156.46</v>
      </c>
      <c r="I1073" s="51">
        <f>VLOOKUP(Table_for_new_list_price[[#This Row],[Product Line]],'EDA SHEET'!$C$10:$D$57,2,FALSE)</f>
        <v>0.34699999999999998</v>
      </c>
      <c r="J1073" s="53">
        <f t="shared" si="18"/>
        <v>54.291620000000002</v>
      </c>
      <c r="K1073" s="1" t="str">
        <f>VLOOKUP(Table_for_new_list_price[[#This Row],[ItemCode]],[1]sheet1!$1:$1048576,11,FALSE)</f>
        <v>Italy</v>
      </c>
    </row>
    <row r="1074" spans="1:11" hidden="1" x14ac:dyDescent="0.3">
      <c r="A1074" t="s">
        <v>1780</v>
      </c>
      <c r="B1074" t="str">
        <f>VLOOKUP(Table_for_new_list_price[[#This Row],[ItemCode]],[1]sheet1!$1:$1048576,4,FALSE)</f>
        <v>12" HOSE 1-1/4M x 1-1/4M SW</v>
      </c>
      <c r="C1074" t="str">
        <f>VLOOKUP(Table_for_new_list_price[[#This Row],[ItemCode]],[1]sheet1!$1:$1048576,5,FALSE)</f>
        <v>670779715766</v>
      </c>
      <c r="D1074" t="str">
        <f>VLOOKUP(Table_for_new_list_price[[#This Row],[ItemCode]],[1]sheet1!$1:$1048576,6,FALSE)</f>
        <v>BALK</v>
      </c>
      <c r="E1074" s="54">
        <f>VLOOKUP(Table_for_new_list_price[[#This Row],[ItemCode]],[1]sheet1!$1:$1048576,7,FALSE)</f>
        <v>0</v>
      </c>
      <c r="F1074" s="54" t="str">
        <f>VLOOKUP(Table_for_new_list_price[[#This Row],[ItemCode]],[1]sheet1!$1:$1048576,13,FALSE)</f>
        <v>2.57</v>
      </c>
      <c r="G1074" s="55" t="str">
        <f>VLOOKUP(Table_for_new_list_price[[#This Row],[ItemCode]],[1]sheet1!$1:$1048576,12,FALSE)</f>
        <v>1</v>
      </c>
      <c r="H1074" s="101">
        <f>VLOOKUP(Table_for_new_list_price[[#This Row],[ItemCode]],[1]sheet1!$1:$1048576,8,FALSE)</f>
        <v>156.46</v>
      </c>
      <c r="I1074" s="51">
        <f>VLOOKUP(Table_for_new_list_price[[#This Row],[Product Line]],'EDA SHEET'!$C$10:$D$57,2,FALSE)</f>
        <v>0.34699999999999998</v>
      </c>
      <c r="J1074" s="53">
        <f t="shared" si="18"/>
        <v>54.291620000000002</v>
      </c>
      <c r="K1074" s="1" t="str">
        <f>VLOOKUP(Table_for_new_list_price[[#This Row],[ItemCode]],[1]sheet1!$1:$1048576,11,FALSE)</f>
        <v>Italy</v>
      </c>
    </row>
    <row r="1075" spans="1:11" hidden="1" x14ac:dyDescent="0.3">
      <c r="A1075" t="s">
        <v>1781</v>
      </c>
      <c r="B1075" t="str">
        <f>VLOOKUP(Table_for_new_list_price[[#This Row],[ItemCode]],[1]sheet1!$1:$1048576,4,FALSE)</f>
        <v>12" HOSE 1-1/4M x 1-1/4S SW</v>
      </c>
      <c r="C1075">
        <f>VLOOKUP(Table_for_new_list_price[[#This Row],[ItemCode]],[1]sheet1!$1:$1048576,5,FALSE)</f>
        <v>0</v>
      </c>
      <c r="D1075" t="str">
        <f>VLOOKUP(Table_for_new_list_price[[#This Row],[ItemCode]],[1]sheet1!$1:$1048576,6,FALSE)</f>
        <v>BALK</v>
      </c>
      <c r="E1075" s="54">
        <f>VLOOKUP(Table_for_new_list_price[[#This Row],[ItemCode]],[1]sheet1!$1:$1048576,7,FALSE)</f>
        <v>0</v>
      </c>
      <c r="F1075" s="54" t="str">
        <f>VLOOKUP(Table_for_new_list_price[[#This Row],[ItemCode]],[1]sheet1!$1:$1048576,13,FALSE)</f>
        <v>2.57</v>
      </c>
      <c r="G1075" s="55" t="str">
        <f>VLOOKUP(Table_for_new_list_price[[#This Row],[ItemCode]],[1]sheet1!$1:$1048576,12,FALSE)</f>
        <v>1</v>
      </c>
      <c r="H1075" s="101">
        <f>VLOOKUP(Table_for_new_list_price[[#This Row],[ItemCode]],[1]sheet1!$1:$1048576,8,FALSE)</f>
        <v>156.46</v>
      </c>
      <c r="I1075" s="51">
        <f>VLOOKUP(Table_for_new_list_price[[#This Row],[Product Line]],'EDA SHEET'!$C$10:$D$57,2,FALSE)</f>
        <v>0.34699999999999998</v>
      </c>
      <c r="J1075" s="53">
        <f t="shared" si="18"/>
        <v>54.291620000000002</v>
      </c>
      <c r="K1075" s="1" t="str">
        <f>VLOOKUP(Table_for_new_list_price[[#This Row],[ItemCode]],[1]sheet1!$1:$1048576,11,FALSE)</f>
        <v>Italy</v>
      </c>
    </row>
    <row r="1076" spans="1:11" hidden="1" x14ac:dyDescent="0.3">
      <c r="A1076" t="s">
        <v>1782</v>
      </c>
      <c r="B1076" t="str">
        <f>VLOOKUP(Table_for_new_list_price[[#This Row],[ItemCode]],[1]sheet1!$1:$1048576,4,FALSE)</f>
        <v>12" HOSE 1-1/2M x 1-1/2F SW</v>
      </c>
      <c r="C1076">
        <f>VLOOKUP(Table_for_new_list_price[[#This Row],[ItemCode]],[1]sheet1!$1:$1048576,5,FALSE)</f>
        <v>0</v>
      </c>
      <c r="D1076" t="str">
        <f>VLOOKUP(Table_for_new_list_price[[#This Row],[ItemCode]],[1]sheet1!$1:$1048576,6,FALSE)</f>
        <v>BALK</v>
      </c>
      <c r="E1076" s="54">
        <f>VLOOKUP(Table_for_new_list_price[[#This Row],[ItemCode]],[1]sheet1!$1:$1048576,7,FALSE)</f>
        <v>0</v>
      </c>
      <c r="F1076" s="54" t="str">
        <f>VLOOKUP(Table_for_new_list_price[[#This Row],[ItemCode]],[1]sheet1!$1:$1048576,13,FALSE)</f>
        <v>3.48</v>
      </c>
      <c r="G1076" s="55" t="str">
        <f>VLOOKUP(Table_for_new_list_price[[#This Row],[ItemCode]],[1]sheet1!$1:$1048576,12,FALSE)</f>
        <v>1</v>
      </c>
      <c r="H1076" s="101">
        <f>VLOOKUP(Table_for_new_list_price[[#This Row],[ItemCode]],[1]sheet1!$1:$1048576,8,FALSE)</f>
        <v>268.3</v>
      </c>
      <c r="I1076" s="51">
        <f>VLOOKUP(Table_for_new_list_price[[#This Row],[Product Line]],'EDA SHEET'!$C$10:$D$57,2,FALSE)</f>
        <v>0.34699999999999998</v>
      </c>
      <c r="J1076" s="53">
        <f t="shared" si="18"/>
        <v>93.100099999999998</v>
      </c>
      <c r="K1076" s="1" t="str">
        <f>VLOOKUP(Table_for_new_list_price[[#This Row],[ItemCode]],[1]sheet1!$1:$1048576,11,FALSE)</f>
        <v>Italy</v>
      </c>
    </row>
    <row r="1077" spans="1:11" hidden="1" x14ac:dyDescent="0.3">
      <c r="A1077" t="s">
        <v>1783</v>
      </c>
      <c r="B1077" t="str">
        <f>VLOOKUP(Table_for_new_list_price[[#This Row],[ItemCode]],[1]sheet1!$1:$1048576,4,FALSE)</f>
        <v>12" HOSE 1-1/2M x 1-1/2M SW</v>
      </c>
      <c r="C1077" t="str">
        <f>VLOOKUP(Table_for_new_list_price[[#This Row],[ItemCode]],[1]sheet1!$1:$1048576,5,FALSE)</f>
        <v>670779715773</v>
      </c>
      <c r="D1077" t="str">
        <f>VLOOKUP(Table_for_new_list_price[[#This Row],[ItemCode]],[1]sheet1!$1:$1048576,6,FALSE)</f>
        <v>BALK</v>
      </c>
      <c r="E1077" s="54">
        <f>VLOOKUP(Table_for_new_list_price[[#This Row],[ItemCode]],[1]sheet1!$1:$1048576,7,FALSE)</f>
        <v>0</v>
      </c>
      <c r="F1077" s="54" t="str">
        <f>VLOOKUP(Table_for_new_list_price[[#This Row],[ItemCode]],[1]sheet1!$1:$1048576,13,FALSE)</f>
        <v>3.48</v>
      </c>
      <c r="G1077" s="55" t="str">
        <f>VLOOKUP(Table_for_new_list_price[[#This Row],[ItemCode]],[1]sheet1!$1:$1048576,12,FALSE)</f>
        <v>1</v>
      </c>
      <c r="H1077" s="101">
        <f>VLOOKUP(Table_for_new_list_price[[#This Row],[ItemCode]],[1]sheet1!$1:$1048576,8,FALSE)</f>
        <v>268.3</v>
      </c>
      <c r="I1077" s="51">
        <f>VLOOKUP(Table_for_new_list_price[[#This Row],[Product Line]],'EDA SHEET'!$C$10:$D$57,2,FALSE)</f>
        <v>0.34699999999999998</v>
      </c>
      <c r="J1077" s="53">
        <f t="shared" si="18"/>
        <v>93.100099999999998</v>
      </c>
      <c r="K1077" s="1" t="str">
        <f>VLOOKUP(Table_for_new_list_price[[#This Row],[ItemCode]],[1]sheet1!$1:$1048576,11,FALSE)</f>
        <v>Italy</v>
      </c>
    </row>
    <row r="1078" spans="1:11" hidden="1" x14ac:dyDescent="0.3">
      <c r="A1078" t="s">
        <v>1784</v>
      </c>
      <c r="B1078" t="str">
        <f>VLOOKUP(Table_for_new_list_price[[#This Row],[ItemCode]],[1]sheet1!$1:$1048576,4,FALSE)</f>
        <v>12" HOSE 1-1/2M x 1-1/2S SW</v>
      </c>
      <c r="C1078">
        <f>VLOOKUP(Table_for_new_list_price[[#This Row],[ItemCode]],[1]sheet1!$1:$1048576,5,FALSE)</f>
        <v>0</v>
      </c>
      <c r="D1078" t="str">
        <f>VLOOKUP(Table_for_new_list_price[[#This Row],[ItemCode]],[1]sheet1!$1:$1048576,6,FALSE)</f>
        <v>BALK</v>
      </c>
      <c r="E1078" s="54">
        <f>VLOOKUP(Table_for_new_list_price[[#This Row],[ItemCode]],[1]sheet1!$1:$1048576,7,FALSE)</f>
        <v>0</v>
      </c>
      <c r="F1078" s="54" t="str">
        <f>VLOOKUP(Table_for_new_list_price[[#This Row],[ItemCode]],[1]sheet1!$1:$1048576,13,FALSE)</f>
        <v>3.48</v>
      </c>
      <c r="G1078" s="55" t="str">
        <f>VLOOKUP(Table_for_new_list_price[[#This Row],[ItemCode]],[1]sheet1!$1:$1048576,12,FALSE)</f>
        <v>1</v>
      </c>
      <c r="H1078" s="101">
        <f>VLOOKUP(Table_for_new_list_price[[#This Row],[ItemCode]],[1]sheet1!$1:$1048576,8,FALSE)</f>
        <v>268.3</v>
      </c>
      <c r="I1078" s="51">
        <f>VLOOKUP(Table_for_new_list_price[[#This Row],[Product Line]],'EDA SHEET'!$C$10:$D$57,2,FALSE)</f>
        <v>0.34699999999999998</v>
      </c>
      <c r="J1078" s="53">
        <f t="shared" si="18"/>
        <v>93.100099999999998</v>
      </c>
      <c r="K1078" s="1" t="str">
        <f>VLOOKUP(Table_for_new_list_price[[#This Row],[ItemCode]],[1]sheet1!$1:$1048576,11,FALSE)</f>
        <v>Italy</v>
      </c>
    </row>
    <row r="1079" spans="1:11" hidden="1" x14ac:dyDescent="0.3">
      <c r="A1079" t="s">
        <v>1785</v>
      </c>
      <c r="B1079" t="str">
        <f>VLOOKUP(Table_for_new_list_price[[#This Row],[ItemCode]],[1]sheet1!$1:$1048576,4,FALSE)</f>
        <v>12" HOSE 2M x 2F SW</v>
      </c>
      <c r="C1079">
        <f>VLOOKUP(Table_for_new_list_price[[#This Row],[ItemCode]],[1]sheet1!$1:$1048576,5,FALSE)</f>
        <v>0</v>
      </c>
      <c r="D1079" t="str">
        <f>VLOOKUP(Table_for_new_list_price[[#This Row],[ItemCode]],[1]sheet1!$1:$1048576,6,FALSE)</f>
        <v>BALK</v>
      </c>
      <c r="E1079" s="54">
        <f>VLOOKUP(Table_for_new_list_price[[#This Row],[ItemCode]],[1]sheet1!$1:$1048576,7,FALSE)</f>
        <v>0</v>
      </c>
      <c r="F1079" s="54" t="str">
        <f>VLOOKUP(Table_for_new_list_price[[#This Row],[ItemCode]],[1]sheet1!$1:$1048576,13,FALSE)</f>
        <v>5.14</v>
      </c>
      <c r="G1079" s="55" t="str">
        <f>VLOOKUP(Table_for_new_list_price[[#This Row],[ItemCode]],[1]sheet1!$1:$1048576,12,FALSE)</f>
        <v>1</v>
      </c>
      <c r="H1079" s="101">
        <f>VLOOKUP(Table_for_new_list_price[[#This Row],[ItemCode]],[1]sheet1!$1:$1048576,8,FALSE)</f>
        <v>380.65</v>
      </c>
      <c r="I1079" s="51">
        <f>VLOOKUP(Table_for_new_list_price[[#This Row],[Product Line]],'EDA SHEET'!$C$10:$D$57,2,FALSE)</f>
        <v>0.34699999999999998</v>
      </c>
      <c r="J1079" s="53">
        <f t="shared" si="18"/>
        <v>132.08554999999998</v>
      </c>
      <c r="K1079" s="1" t="str">
        <f>VLOOKUP(Table_for_new_list_price[[#This Row],[ItemCode]],[1]sheet1!$1:$1048576,11,FALSE)</f>
        <v>Italy</v>
      </c>
    </row>
    <row r="1080" spans="1:11" hidden="1" x14ac:dyDescent="0.3">
      <c r="A1080" t="s">
        <v>1786</v>
      </c>
      <c r="B1080" t="str">
        <f>VLOOKUP(Table_for_new_list_price[[#This Row],[ItemCode]],[1]sheet1!$1:$1048576,4,FALSE)</f>
        <v>12" HOSE 2M x 2M SW</v>
      </c>
      <c r="C1080" t="str">
        <f>VLOOKUP(Table_for_new_list_price[[#This Row],[ItemCode]],[1]sheet1!$1:$1048576,5,FALSE)</f>
        <v>670779715780</v>
      </c>
      <c r="D1080" t="str">
        <f>VLOOKUP(Table_for_new_list_price[[#This Row],[ItemCode]],[1]sheet1!$1:$1048576,6,FALSE)</f>
        <v>BALK</v>
      </c>
      <c r="E1080" s="54">
        <f>VLOOKUP(Table_for_new_list_price[[#This Row],[ItemCode]],[1]sheet1!$1:$1048576,7,FALSE)</f>
        <v>0</v>
      </c>
      <c r="F1080" s="54" t="str">
        <f>VLOOKUP(Table_for_new_list_price[[#This Row],[ItemCode]],[1]sheet1!$1:$1048576,13,FALSE)</f>
        <v>5.14</v>
      </c>
      <c r="G1080" s="55" t="str">
        <f>VLOOKUP(Table_for_new_list_price[[#This Row],[ItemCode]],[1]sheet1!$1:$1048576,12,FALSE)</f>
        <v>1</v>
      </c>
      <c r="H1080" s="101">
        <f>VLOOKUP(Table_for_new_list_price[[#This Row],[ItemCode]],[1]sheet1!$1:$1048576,8,FALSE)</f>
        <v>380.65</v>
      </c>
      <c r="I1080" s="51">
        <f>VLOOKUP(Table_for_new_list_price[[#This Row],[Product Line]],'EDA SHEET'!$C$10:$D$57,2,FALSE)</f>
        <v>0.34699999999999998</v>
      </c>
      <c r="J1080" s="53">
        <f t="shared" si="18"/>
        <v>132.08554999999998</v>
      </c>
      <c r="K1080" s="1" t="str">
        <f>VLOOKUP(Table_for_new_list_price[[#This Row],[ItemCode]],[1]sheet1!$1:$1048576,11,FALSE)</f>
        <v>Italy</v>
      </c>
    </row>
    <row r="1081" spans="1:11" hidden="1" x14ac:dyDescent="0.3">
      <c r="A1081" t="s">
        <v>1787</v>
      </c>
      <c r="B1081" t="str">
        <f>VLOOKUP(Table_for_new_list_price[[#This Row],[ItemCode]],[1]sheet1!$1:$1048576,4,FALSE)</f>
        <v>12" HOSE 2M x 2S SW</v>
      </c>
      <c r="C1081">
        <f>VLOOKUP(Table_for_new_list_price[[#This Row],[ItemCode]],[1]sheet1!$1:$1048576,5,FALSE)</f>
        <v>0</v>
      </c>
      <c r="D1081" t="str">
        <f>VLOOKUP(Table_for_new_list_price[[#This Row],[ItemCode]],[1]sheet1!$1:$1048576,6,FALSE)</f>
        <v>BALK</v>
      </c>
      <c r="E1081" s="54">
        <f>VLOOKUP(Table_for_new_list_price[[#This Row],[ItemCode]],[1]sheet1!$1:$1048576,7,FALSE)</f>
        <v>0</v>
      </c>
      <c r="F1081" s="54" t="str">
        <f>VLOOKUP(Table_for_new_list_price[[#This Row],[ItemCode]],[1]sheet1!$1:$1048576,13,FALSE)</f>
        <v>5.14</v>
      </c>
      <c r="G1081" s="55" t="str">
        <f>VLOOKUP(Table_for_new_list_price[[#This Row],[ItemCode]],[1]sheet1!$1:$1048576,12,FALSE)</f>
        <v>1</v>
      </c>
      <c r="H1081" s="101">
        <f>VLOOKUP(Table_for_new_list_price[[#This Row],[ItemCode]],[1]sheet1!$1:$1048576,8,FALSE)</f>
        <v>380.65</v>
      </c>
      <c r="I1081" s="51">
        <f>VLOOKUP(Table_for_new_list_price[[#This Row],[Product Line]],'EDA SHEET'!$C$10:$D$57,2,FALSE)</f>
        <v>0.34699999999999998</v>
      </c>
      <c r="J1081" s="53">
        <f t="shared" si="18"/>
        <v>132.08554999999998</v>
      </c>
      <c r="K1081" s="1" t="str">
        <f>VLOOKUP(Table_for_new_list_price[[#This Row],[ItemCode]],[1]sheet1!$1:$1048576,11,FALSE)</f>
        <v>Italy</v>
      </c>
    </row>
    <row r="1082" spans="1:11" hidden="1" x14ac:dyDescent="0.3">
      <c r="A1082" t="s">
        <v>1788</v>
      </c>
      <c r="B1082" t="str">
        <f>VLOOKUP(Table_for_new_list_price[[#This Row],[ItemCode]],[1]sheet1!$1:$1048576,4,FALSE)</f>
        <v>18" HOSE 1/2 M x 3/8 S SW</v>
      </c>
      <c r="C1082">
        <f>VLOOKUP(Table_for_new_list_price[[#This Row],[ItemCode]],[1]sheet1!$1:$1048576,5,FALSE)</f>
        <v>0</v>
      </c>
      <c r="D1082" t="str">
        <f>VLOOKUP(Table_for_new_list_price[[#This Row],[ItemCode]],[1]sheet1!$1:$1048576,6,FALSE)</f>
        <v>BALK</v>
      </c>
      <c r="E1082" s="54">
        <f>VLOOKUP(Table_for_new_list_price[[#This Row],[ItemCode]],[1]sheet1!$1:$1048576,7,FALSE)</f>
        <v>0</v>
      </c>
      <c r="F1082" s="54" t="str">
        <f>VLOOKUP(Table_for_new_list_price[[#This Row],[ItemCode]],[1]sheet1!$1:$1048576,13,FALSE)</f>
        <v>0.67</v>
      </c>
      <c r="G1082" s="55" t="str">
        <f>VLOOKUP(Table_for_new_list_price[[#This Row],[ItemCode]],[1]sheet1!$1:$1048576,12,FALSE)</f>
        <v>1</v>
      </c>
      <c r="H1082" s="101">
        <f>VLOOKUP(Table_for_new_list_price[[#This Row],[ItemCode]],[1]sheet1!$1:$1048576,8,FALSE)</f>
        <v>38.43</v>
      </c>
      <c r="I1082" s="51">
        <f>VLOOKUP(Table_for_new_list_price[[#This Row],[Product Line]],'EDA SHEET'!$C$10:$D$57,2,FALSE)</f>
        <v>0.34699999999999998</v>
      </c>
      <c r="J1082" s="53">
        <f t="shared" si="18"/>
        <v>13.335209999999998</v>
      </c>
      <c r="K1082" s="1" t="str">
        <f>VLOOKUP(Table_for_new_list_price[[#This Row],[ItemCode]],[1]sheet1!$1:$1048576,11,FALSE)</f>
        <v>Italy</v>
      </c>
    </row>
    <row r="1083" spans="1:11" hidden="1" x14ac:dyDescent="0.3">
      <c r="A1083" t="s">
        <v>1789</v>
      </c>
      <c r="B1083" t="str">
        <f>VLOOKUP(Table_for_new_list_price[[#This Row],[ItemCode]],[1]sheet1!$1:$1048576,4,FALSE)</f>
        <v>18" HOSE 1/2M x 1/2F SW</v>
      </c>
      <c r="C1083">
        <f>VLOOKUP(Table_for_new_list_price[[#This Row],[ItemCode]],[1]sheet1!$1:$1048576,5,FALSE)</f>
        <v>0</v>
      </c>
      <c r="D1083" t="str">
        <f>VLOOKUP(Table_for_new_list_price[[#This Row],[ItemCode]],[1]sheet1!$1:$1048576,6,FALSE)</f>
        <v>BALK</v>
      </c>
      <c r="E1083" s="54">
        <f>VLOOKUP(Table_for_new_list_price[[#This Row],[ItemCode]],[1]sheet1!$1:$1048576,7,FALSE)</f>
        <v>0</v>
      </c>
      <c r="F1083" s="54" t="str">
        <f>VLOOKUP(Table_for_new_list_price[[#This Row],[ItemCode]],[1]sheet1!$1:$1048576,13,FALSE)</f>
        <v>0.67</v>
      </c>
      <c r="G1083" s="55" t="str">
        <f>VLOOKUP(Table_for_new_list_price[[#This Row],[ItemCode]],[1]sheet1!$1:$1048576,12,FALSE)</f>
        <v>1</v>
      </c>
      <c r="H1083" s="101">
        <f>VLOOKUP(Table_for_new_list_price[[#This Row],[ItemCode]],[1]sheet1!$1:$1048576,8,FALSE)</f>
        <v>38.43</v>
      </c>
      <c r="I1083" s="51">
        <f>VLOOKUP(Table_for_new_list_price[[#This Row],[Product Line]],'EDA SHEET'!$C$10:$D$57,2,FALSE)</f>
        <v>0.34699999999999998</v>
      </c>
      <c r="J1083" s="53">
        <f t="shared" si="18"/>
        <v>13.335209999999998</v>
      </c>
      <c r="K1083" s="1" t="str">
        <f>VLOOKUP(Table_for_new_list_price[[#This Row],[ItemCode]],[1]sheet1!$1:$1048576,11,FALSE)</f>
        <v>Italy</v>
      </c>
    </row>
    <row r="1084" spans="1:11" hidden="1" x14ac:dyDescent="0.3">
      <c r="A1084" t="s">
        <v>1790</v>
      </c>
      <c r="B1084" t="str">
        <f>VLOOKUP(Table_for_new_list_price[[#This Row],[ItemCode]],[1]sheet1!$1:$1048576,4,FALSE)</f>
        <v>18" HOSE 1/2M x 1/2M SW</v>
      </c>
      <c r="C1084" t="str">
        <f>VLOOKUP(Table_for_new_list_price[[#This Row],[ItemCode]],[1]sheet1!$1:$1048576,5,FALSE)</f>
        <v>670779715797</v>
      </c>
      <c r="D1084" t="str">
        <f>VLOOKUP(Table_for_new_list_price[[#This Row],[ItemCode]],[1]sheet1!$1:$1048576,6,FALSE)</f>
        <v>BALK</v>
      </c>
      <c r="E1084" s="54">
        <f>VLOOKUP(Table_for_new_list_price[[#This Row],[ItemCode]],[1]sheet1!$1:$1048576,7,FALSE)</f>
        <v>0</v>
      </c>
      <c r="F1084" s="54" t="str">
        <f>VLOOKUP(Table_for_new_list_price[[#This Row],[ItemCode]],[1]sheet1!$1:$1048576,13,FALSE)</f>
        <v>0.67</v>
      </c>
      <c r="G1084" s="55" t="str">
        <f>VLOOKUP(Table_for_new_list_price[[#This Row],[ItemCode]],[1]sheet1!$1:$1048576,12,FALSE)</f>
        <v>1</v>
      </c>
      <c r="H1084" s="101">
        <f>VLOOKUP(Table_for_new_list_price[[#This Row],[ItemCode]],[1]sheet1!$1:$1048576,8,FALSE)</f>
        <v>38.43</v>
      </c>
      <c r="I1084" s="51">
        <f>VLOOKUP(Table_for_new_list_price[[#This Row],[Product Line]],'EDA SHEET'!$C$10:$D$57,2,FALSE)</f>
        <v>0.34699999999999998</v>
      </c>
      <c r="J1084" s="53">
        <f t="shared" si="18"/>
        <v>13.335209999999998</v>
      </c>
      <c r="K1084" s="1" t="str">
        <f>VLOOKUP(Table_for_new_list_price[[#This Row],[ItemCode]],[1]sheet1!$1:$1048576,11,FALSE)</f>
        <v>Italy</v>
      </c>
    </row>
    <row r="1085" spans="1:11" hidden="1" x14ac:dyDescent="0.3">
      <c r="A1085" t="s">
        <v>1791</v>
      </c>
      <c r="B1085" t="str">
        <f>VLOOKUP(Table_for_new_list_price[[#This Row],[ItemCode]],[1]sheet1!$1:$1048576,4,FALSE)</f>
        <v>18" HOSE 1/2M x 1/2S SW</v>
      </c>
      <c r="C1085">
        <f>VLOOKUP(Table_for_new_list_price[[#This Row],[ItemCode]],[1]sheet1!$1:$1048576,5,FALSE)</f>
        <v>0</v>
      </c>
      <c r="D1085" t="str">
        <f>VLOOKUP(Table_for_new_list_price[[#This Row],[ItemCode]],[1]sheet1!$1:$1048576,6,FALSE)</f>
        <v>BALK</v>
      </c>
      <c r="E1085" s="54">
        <f>VLOOKUP(Table_for_new_list_price[[#This Row],[ItemCode]],[1]sheet1!$1:$1048576,7,FALSE)</f>
        <v>0</v>
      </c>
      <c r="F1085" s="54" t="str">
        <f>VLOOKUP(Table_for_new_list_price[[#This Row],[ItemCode]],[1]sheet1!$1:$1048576,13,FALSE)</f>
        <v>0.67</v>
      </c>
      <c r="G1085" s="55" t="str">
        <f>VLOOKUP(Table_for_new_list_price[[#This Row],[ItemCode]],[1]sheet1!$1:$1048576,12,FALSE)</f>
        <v>1</v>
      </c>
      <c r="H1085" s="101">
        <f>VLOOKUP(Table_for_new_list_price[[#This Row],[ItemCode]],[1]sheet1!$1:$1048576,8,FALSE)</f>
        <v>38.43</v>
      </c>
      <c r="I1085" s="51">
        <f>VLOOKUP(Table_for_new_list_price[[#This Row],[Product Line]],'EDA SHEET'!$C$10:$D$57,2,FALSE)</f>
        <v>0.34699999999999998</v>
      </c>
      <c r="J1085" s="53">
        <f t="shared" si="18"/>
        <v>13.335209999999998</v>
      </c>
      <c r="K1085" s="1" t="str">
        <f>VLOOKUP(Table_for_new_list_price[[#This Row],[ItemCode]],[1]sheet1!$1:$1048576,11,FALSE)</f>
        <v>Italy</v>
      </c>
    </row>
    <row r="1086" spans="1:11" hidden="1" x14ac:dyDescent="0.3">
      <c r="A1086" t="s">
        <v>1792</v>
      </c>
      <c r="B1086" t="str">
        <f>VLOOKUP(Table_for_new_list_price[[#This Row],[ItemCode]],[1]sheet1!$1:$1048576,4,FALSE)</f>
        <v>18" HOSE 3/4 M x 3/8 S SW</v>
      </c>
      <c r="C1086">
        <f>VLOOKUP(Table_for_new_list_price[[#This Row],[ItemCode]],[1]sheet1!$1:$1048576,5,FALSE)</f>
        <v>0</v>
      </c>
      <c r="D1086" t="str">
        <f>VLOOKUP(Table_for_new_list_price[[#This Row],[ItemCode]],[1]sheet1!$1:$1048576,6,FALSE)</f>
        <v>BALK</v>
      </c>
      <c r="E1086" s="54">
        <f>VLOOKUP(Table_for_new_list_price[[#This Row],[ItemCode]],[1]sheet1!$1:$1048576,7,FALSE)</f>
        <v>0</v>
      </c>
      <c r="F1086" s="54" t="str">
        <f>VLOOKUP(Table_for_new_list_price[[#This Row],[ItemCode]],[1]sheet1!$1:$1048576,13,FALSE)</f>
        <v>1.09</v>
      </c>
      <c r="G1086" s="55" t="str">
        <f>VLOOKUP(Table_for_new_list_price[[#This Row],[ItemCode]],[1]sheet1!$1:$1048576,12,FALSE)</f>
        <v>1</v>
      </c>
      <c r="H1086" s="101">
        <f>VLOOKUP(Table_for_new_list_price[[#This Row],[ItemCode]],[1]sheet1!$1:$1048576,8,FALSE)</f>
        <v>58.56</v>
      </c>
      <c r="I1086" s="51">
        <f>VLOOKUP(Table_for_new_list_price[[#This Row],[Product Line]],'EDA SHEET'!$C$10:$D$57,2,FALSE)</f>
        <v>0.34699999999999998</v>
      </c>
      <c r="J1086" s="53">
        <f t="shared" si="18"/>
        <v>20.320319999999999</v>
      </c>
      <c r="K1086" s="1" t="str">
        <f>VLOOKUP(Table_for_new_list_price[[#This Row],[ItemCode]],[1]sheet1!$1:$1048576,11,FALSE)</f>
        <v>Italy</v>
      </c>
    </row>
    <row r="1087" spans="1:11" hidden="1" x14ac:dyDescent="0.3">
      <c r="A1087" t="s">
        <v>1793</v>
      </c>
      <c r="B1087" t="str">
        <f>VLOOKUP(Table_for_new_list_price[[#This Row],[ItemCode]],[1]sheet1!$1:$1048576,4,FALSE)</f>
        <v>18" HOSE 3/4M x 3/4F SW</v>
      </c>
      <c r="C1087">
        <f>VLOOKUP(Table_for_new_list_price[[#This Row],[ItemCode]],[1]sheet1!$1:$1048576,5,FALSE)</f>
        <v>0</v>
      </c>
      <c r="D1087" t="str">
        <f>VLOOKUP(Table_for_new_list_price[[#This Row],[ItemCode]],[1]sheet1!$1:$1048576,6,FALSE)</f>
        <v>BALK</v>
      </c>
      <c r="E1087" s="54">
        <f>VLOOKUP(Table_for_new_list_price[[#This Row],[ItemCode]],[1]sheet1!$1:$1048576,7,FALSE)</f>
        <v>0</v>
      </c>
      <c r="F1087" s="54" t="str">
        <f>VLOOKUP(Table_for_new_list_price[[#This Row],[ItemCode]],[1]sheet1!$1:$1048576,13,FALSE)</f>
        <v>1.09</v>
      </c>
      <c r="G1087" s="55" t="str">
        <f>VLOOKUP(Table_for_new_list_price[[#This Row],[ItemCode]],[1]sheet1!$1:$1048576,12,FALSE)</f>
        <v>1</v>
      </c>
      <c r="H1087" s="101">
        <f>VLOOKUP(Table_for_new_list_price[[#This Row],[ItemCode]],[1]sheet1!$1:$1048576,8,FALSE)</f>
        <v>58.56</v>
      </c>
      <c r="I1087" s="51">
        <f>VLOOKUP(Table_for_new_list_price[[#This Row],[Product Line]],'EDA SHEET'!$C$10:$D$57,2,FALSE)</f>
        <v>0.34699999999999998</v>
      </c>
      <c r="J1087" s="53">
        <f t="shared" si="18"/>
        <v>20.320319999999999</v>
      </c>
      <c r="K1087" s="1" t="str">
        <f>VLOOKUP(Table_for_new_list_price[[#This Row],[ItemCode]],[1]sheet1!$1:$1048576,11,FALSE)</f>
        <v>Italy</v>
      </c>
    </row>
    <row r="1088" spans="1:11" hidden="1" x14ac:dyDescent="0.3">
      <c r="A1088" t="s">
        <v>1794</v>
      </c>
      <c r="B1088" t="str">
        <f>VLOOKUP(Table_for_new_list_price[[#This Row],[ItemCode]],[1]sheet1!$1:$1048576,4,FALSE)</f>
        <v>18" HOSE 3/4M x 3/4M SW</v>
      </c>
      <c r="C1088" t="str">
        <f>VLOOKUP(Table_for_new_list_price[[#This Row],[ItemCode]],[1]sheet1!$1:$1048576,5,FALSE)</f>
        <v>670779715803</v>
      </c>
      <c r="D1088" t="str">
        <f>VLOOKUP(Table_for_new_list_price[[#This Row],[ItemCode]],[1]sheet1!$1:$1048576,6,FALSE)</f>
        <v>BALK</v>
      </c>
      <c r="E1088" s="54">
        <f>VLOOKUP(Table_for_new_list_price[[#This Row],[ItemCode]],[1]sheet1!$1:$1048576,7,FALSE)</f>
        <v>0</v>
      </c>
      <c r="F1088" s="54" t="str">
        <f>VLOOKUP(Table_for_new_list_price[[#This Row],[ItemCode]],[1]sheet1!$1:$1048576,13,FALSE)</f>
        <v>1.09</v>
      </c>
      <c r="G1088" s="55" t="str">
        <f>VLOOKUP(Table_for_new_list_price[[#This Row],[ItemCode]],[1]sheet1!$1:$1048576,12,FALSE)</f>
        <v>1</v>
      </c>
      <c r="H1088" s="101">
        <f>VLOOKUP(Table_for_new_list_price[[#This Row],[ItemCode]],[1]sheet1!$1:$1048576,8,FALSE)</f>
        <v>58.56</v>
      </c>
      <c r="I1088" s="51">
        <f>VLOOKUP(Table_for_new_list_price[[#This Row],[Product Line]],'EDA SHEET'!$C$10:$D$57,2,FALSE)</f>
        <v>0.34699999999999998</v>
      </c>
      <c r="J1088" s="53">
        <f t="shared" si="18"/>
        <v>20.320319999999999</v>
      </c>
      <c r="K1088" s="1" t="str">
        <f>VLOOKUP(Table_for_new_list_price[[#This Row],[ItemCode]],[1]sheet1!$1:$1048576,11,FALSE)</f>
        <v>Italy</v>
      </c>
    </row>
    <row r="1089" spans="1:11" hidden="1" x14ac:dyDescent="0.3">
      <c r="A1089" t="s">
        <v>1795</v>
      </c>
      <c r="B1089" t="str">
        <f>VLOOKUP(Table_for_new_list_price[[#This Row],[ItemCode]],[1]sheet1!$1:$1048576,4,FALSE)</f>
        <v>18" HOSE 3/4M x 3/4S SW</v>
      </c>
      <c r="C1089">
        <f>VLOOKUP(Table_for_new_list_price[[#This Row],[ItemCode]],[1]sheet1!$1:$1048576,5,FALSE)</f>
        <v>0</v>
      </c>
      <c r="D1089" t="str">
        <f>VLOOKUP(Table_for_new_list_price[[#This Row],[ItemCode]],[1]sheet1!$1:$1048576,6,FALSE)</f>
        <v>BALK</v>
      </c>
      <c r="E1089" s="54">
        <f>VLOOKUP(Table_for_new_list_price[[#This Row],[ItemCode]],[1]sheet1!$1:$1048576,7,FALSE)</f>
        <v>0</v>
      </c>
      <c r="F1089" s="54" t="str">
        <f>VLOOKUP(Table_for_new_list_price[[#This Row],[ItemCode]],[1]sheet1!$1:$1048576,13,FALSE)</f>
        <v>1.09</v>
      </c>
      <c r="G1089" s="55" t="str">
        <f>VLOOKUP(Table_for_new_list_price[[#This Row],[ItemCode]],[1]sheet1!$1:$1048576,12,FALSE)</f>
        <v>1</v>
      </c>
      <c r="H1089" s="101">
        <f>VLOOKUP(Table_for_new_list_price[[#This Row],[ItemCode]],[1]sheet1!$1:$1048576,8,FALSE)</f>
        <v>58.56</v>
      </c>
      <c r="I1089" s="51">
        <f>VLOOKUP(Table_for_new_list_price[[#This Row],[Product Line]],'EDA SHEET'!$C$10:$D$57,2,FALSE)</f>
        <v>0.34699999999999998</v>
      </c>
      <c r="J1089" s="53">
        <f t="shared" si="18"/>
        <v>20.320319999999999</v>
      </c>
      <c r="K1089" s="1" t="str">
        <f>VLOOKUP(Table_for_new_list_price[[#This Row],[ItemCode]],[1]sheet1!$1:$1048576,11,FALSE)</f>
        <v>Italy</v>
      </c>
    </row>
    <row r="1090" spans="1:11" hidden="1" x14ac:dyDescent="0.3">
      <c r="A1090" t="s">
        <v>1796</v>
      </c>
      <c r="B1090" t="str">
        <f>VLOOKUP(Table_for_new_list_price[[#This Row],[ItemCode]],[1]sheet1!$1:$1048576,4,FALSE)</f>
        <v>18" HOSE 1 M x 3/4 S SW</v>
      </c>
      <c r="C1090">
        <f>VLOOKUP(Table_for_new_list_price[[#This Row],[ItemCode]],[1]sheet1!$1:$1048576,5,FALSE)</f>
        <v>0</v>
      </c>
      <c r="D1090" t="str">
        <f>VLOOKUP(Table_for_new_list_price[[#This Row],[ItemCode]],[1]sheet1!$1:$1048576,6,FALSE)</f>
        <v>BALK</v>
      </c>
      <c r="E1090" s="54">
        <f>VLOOKUP(Table_for_new_list_price[[#This Row],[ItemCode]],[1]sheet1!$1:$1048576,7,FALSE)</f>
        <v>0</v>
      </c>
      <c r="F1090" s="54" t="str">
        <f>VLOOKUP(Table_for_new_list_price[[#This Row],[ItemCode]],[1]sheet1!$1:$1048576,13,FALSE)</f>
        <v>1.75</v>
      </c>
      <c r="G1090" s="55" t="str">
        <f>VLOOKUP(Table_for_new_list_price[[#This Row],[ItemCode]],[1]sheet1!$1:$1048576,12,FALSE)</f>
        <v>1</v>
      </c>
      <c r="H1090" s="101">
        <f>VLOOKUP(Table_for_new_list_price[[#This Row],[ItemCode]],[1]sheet1!$1:$1048576,8,FALSE)</f>
        <v>86.98</v>
      </c>
      <c r="I1090" s="51">
        <f>VLOOKUP(Table_for_new_list_price[[#This Row],[Product Line]],'EDA SHEET'!$C$10:$D$57,2,FALSE)</f>
        <v>0.34699999999999998</v>
      </c>
      <c r="J1090" s="53">
        <f t="shared" si="18"/>
        <v>30.18206</v>
      </c>
      <c r="K1090" s="1" t="str">
        <f>VLOOKUP(Table_for_new_list_price[[#This Row],[ItemCode]],[1]sheet1!$1:$1048576,11,FALSE)</f>
        <v>Italy</v>
      </c>
    </row>
    <row r="1091" spans="1:11" hidden="1" x14ac:dyDescent="0.3">
      <c r="A1091" t="s">
        <v>1797</v>
      </c>
      <c r="B1091" t="str">
        <f>VLOOKUP(Table_for_new_list_price[[#This Row],[ItemCode]],[1]sheet1!$1:$1048576,4,FALSE)</f>
        <v>18" HOSE 1M x 1F SW</v>
      </c>
      <c r="C1091">
        <f>VLOOKUP(Table_for_new_list_price[[#This Row],[ItemCode]],[1]sheet1!$1:$1048576,5,FALSE)</f>
        <v>0</v>
      </c>
      <c r="D1091" t="str">
        <f>VLOOKUP(Table_for_new_list_price[[#This Row],[ItemCode]],[1]sheet1!$1:$1048576,6,FALSE)</f>
        <v>BALK</v>
      </c>
      <c r="E1091" s="54">
        <f>VLOOKUP(Table_for_new_list_price[[#This Row],[ItemCode]],[1]sheet1!$1:$1048576,7,FALSE)</f>
        <v>0</v>
      </c>
      <c r="F1091" s="54" t="str">
        <f>VLOOKUP(Table_for_new_list_price[[#This Row],[ItemCode]],[1]sheet1!$1:$1048576,13,FALSE)</f>
        <v>1.75</v>
      </c>
      <c r="G1091" s="55" t="str">
        <f>VLOOKUP(Table_for_new_list_price[[#This Row],[ItemCode]],[1]sheet1!$1:$1048576,12,FALSE)</f>
        <v>1</v>
      </c>
      <c r="H1091" s="101">
        <f>VLOOKUP(Table_for_new_list_price[[#This Row],[ItemCode]],[1]sheet1!$1:$1048576,8,FALSE)</f>
        <v>86.98</v>
      </c>
      <c r="I1091" s="51">
        <f>VLOOKUP(Table_for_new_list_price[[#This Row],[Product Line]],'EDA SHEET'!$C$10:$D$57,2,FALSE)</f>
        <v>0.34699999999999998</v>
      </c>
      <c r="J1091" s="53">
        <f t="shared" si="18"/>
        <v>30.18206</v>
      </c>
      <c r="K1091" s="1" t="str">
        <f>VLOOKUP(Table_for_new_list_price[[#This Row],[ItemCode]],[1]sheet1!$1:$1048576,11,FALSE)</f>
        <v>Italy</v>
      </c>
    </row>
    <row r="1092" spans="1:11" hidden="1" x14ac:dyDescent="0.3">
      <c r="A1092" t="s">
        <v>1798</v>
      </c>
      <c r="B1092" t="str">
        <f>VLOOKUP(Table_for_new_list_price[[#This Row],[ItemCode]],[1]sheet1!$1:$1048576,4,FALSE)</f>
        <v>18" HOSE 1M x 1M SW</v>
      </c>
      <c r="C1092" t="str">
        <f>VLOOKUP(Table_for_new_list_price[[#This Row],[ItemCode]],[1]sheet1!$1:$1048576,5,FALSE)</f>
        <v>670779715810</v>
      </c>
      <c r="D1092" t="str">
        <f>VLOOKUP(Table_for_new_list_price[[#This Row],[ItemCode]],[1]sheet1!$1:$1048576,6,FALSE)</f>
        <v>BALK</v>
      </c>
      <c r="E1092" s="54">
        <f>VLOOKUP(Table_for_new_list_price[[#This Row],[ItemCode]],[1]sheet1!$1:$1048576,7,FALSE)</f>
        <v>0</v>
      </c>
      <c r="F1092" s="54" t="str">
        <f>VLOOKUP(Table_for_new_list_price[[#This Row],[ItemCode]],[1]sheet1!$1:$1048576,13,FALSE)</f>
        <v>1.75</v>
      </c>
      <c r="G1092" s="55" t="str">
        <f>VLOOKUP(Table_for_new_list_price[[#This Row],[ItemCode]],[1]sheet1!$1:$1048576,12,FALSE)</f>
        <v>1</v>
      </c>
      <c r="H1092" s="101">
        <f>VLOOKUP(Table_for_new_list_price[[#This Row],[ItemCode]],[1]sheet1!$1:$1048576,8,FALSE)</f>
        <v>86.98</v>
      </c>
      <c r="I1092" s="51">
        <f>VLOOKUP(Table_for_new_list_price[[#This Row],[Product Line]],'EDA SHEET'!$C$10:$D$57,2,FALSE)</f>
        <v>0.34699999999999998</v>
      </c>
      <c r="J1092" s="53">
        <f t="shared" si="18"/>
        <v>30.18206</v>
      </c>
      <c r="K1092" s="1" t="str">
        <f>VLOOKUP(Table_for_new_list_price[[#This Row],[ItemCode]],[1]sheet1!$1:$1048576,11,FALSE)</f>
        <v>Italy</v>
      </c>
    </row>
    <row r="1093" spans="1:11" hidden="1" x14ac:dyDescent="0.3">
      <c r="A1093" t="s">
        <v>1799</v>
      </c>
      <c r="B1093" t="str">
        <f>VLOOKUP(Table_for_new_list_price[[#This Row],[ItemCode]],[1]sheet1!$1:$1048576,4,FALSE)</f>
        <v>18" HOSE 1M x 1S SW</v>
      </c>
      <c r="C1093">
        <f>VLOOKUP(Table_for_new_list_price[[#This Row],[ItemCode]],[1]sheet1!$1:$1048576,5,FALSE)</f>
        <v>0</v>
      </c>
      <c r="D1093" t="str">
        <f>VLOOKUP(Table_for_new_list_price[[#This Row],[ItemCode]],[1]sheet1!$1:$1048576,6,FALSE)</f>
        <v>BALK</v>
      </c>
      <c r="E1093" s="54">
        <f>VLOOKUP(Table_for_new_list_price[[#This Row],[ItemCode]],[1]sheet1!$1:$1048576,7,FALSE)</f>
        <v>0</v>
      </c>
      <c r="F1093" s="54" t="str">
        <f>VLOOKUP(Table_for_new_list_price[[#This Row],[ItemCode]],[1]sheet1!$1:$1048576,13,FALSE)</f>
        <v>1.75</v>
      </c>
      <c r="G1093" s="55" t="str">
        <f>VLOOKUP(Table_for_new_list_price[[#This Row],[ItemCode]],[1]sheet1!$1:$1048576,12,FALSE)</f>
        <v>1</v>
      </c>
      <c r="H1093" s="101">
        <f>VLOOKUP(Table_for_new_list_price[[#This Row],[ItemCode]],[1]sheet1!$1:$1048576,8,FALSE)</f>
        <v>86.98</v>
      </c>
      <c r="I1093" s="51">
        <f>VLOOKUP(Table_for_new_list_price[[#This Row],[Product Line]],'EDA SHEET'!$C$10:$D$57,2,FALSE)</f>
        <v>0.34699999999999998</v>
      </c>
      <c r="J1093" s="53">
        <f t="shared" si="18"/>
        <v>30.18206</v>
      </c>
      <c r="K1093" s="1" t="str">
        <f>VLOOKUP(Table_for_new_list_price[[#This Row],[ItemCode]],[1]sheet1!$1:$1048576,11,FALSE)</f>
        <v>Italy</v>
      </c>
    </row>
    <row r="1094" spans="1:11" hidden="1" x14ac:dyDescent="0.3">
      <c r="A1094" t="s">
        <v>1800</v>
      </c>
      <c r="B1094" t="str">
        <f>VLOOKUP(Table_for_new_list_price[[#This Row],[ItemCode]],[1]sheet1!$1:$1048576,4,FALSE)</f>
        <v>18" HOSE 1-1/4M x 1-1/4F SW</v>
      </c>
      <c r="C1094">
        <f>VLOOKUP(Table_for_new_list_price[[#This Row],[ItemCode]],[1]sheet1!$1:$1048576,5,FALSE)</f>
        <v>0</v>
      </c>
      <c r="D1094" t="str">
        <f>VLOOKUP(Table_for_new_list_price[[#This Row],[ItemCode]],[1]sheet1!$1:$1048576,6,FALSE)</f>
        <v>BALK</v>
      </c>
      <c r="E1094" s="54">
        <f>VLOOKUP(Table_for_new_list_price[[#This Row],[ItemCode]],[1]sheet1!$1:$1048576,7,FALSE)</f>
        <v>0</v>
      </c>
      <c r="F1094" s="54" t="str">
        <f>VLOOKUP(Table_for_new_list_price[[#This Row],[ItemCode]],[1]sheet1!$1:$1048576,13,FALSE)</f>
        <v>3.07</v>
      </c>
      <c r="G1094" s="55" t="str">
        <f>VLOOKUP(Table_for_new_list_price[[#This Row],[ItemCode]],[1]sheet1!$1:$1048576,12,FALSE)</f>
        <v>1</v>
      </c>
      <c r="H1094" s="101">
        <f>VLOOKUP(Table_for_new_list_price[[#This Row],[ItemCode]],[1]sheet1!$1:$1048576,8,FALSE)</f>
        <v>176.13</v>
      </c>
      <c r="I1094" s="51">
        <f>VLOOKUP(Table_for_new_list_price[[#This Row],[Product Line]],'EDA SHEET'!$C$10:$D$57,2,FALSE)</f>
        <v>0.34699999999999998</v>
      </c>
      <c r="J1094" s="53">
        <f t="shared" si="18"/>
        <v>61.117109999999997</v>
      </c>
      <c r="K1094" s="1" t="str">
        <f>VLOOKUP(Table_for_new_list_price[[#This Row],[ItemCode]],[1]sheet1!$1:$1048576,11,FALSE)</f>
        <v>Italy</v>
      </c>
    </row>
    <row r="1095" spans="1:11" hidden="1" x14ac:dyDescent="0.3">
      <c r="A1095" t="s">
        <v>1801</v>
      </c>
      <c r="B1095" t="str">
        <f>VLOOKUP(Table_for_new_list_price[[#This Row],[ItemCode]],[1]sheet1!$1:$1048576,4,FALSE)</f>
        <v>18" HOSE 1-1/4M x 1-1/4M SW</v>
      </c>
      <c r="C1095" t="str">
        <f>VLOOKUP(Table_for_new_list_price[[#This Row],[ItemCode]],[1]sheet1!$1:$1048576,5,FALSE)</f>
        <v>670779715827</v>
      </c>
      <c r="D1095" t="str">
        <f>VLOOKUP(Table_for_new_list_price[[#This Row],[ItemCode]],[1]sheet1!$1:$1048576,6,FALSE)</f>
        <v>BALK</v>
      </c>
      <c r="E1095" s="54">
        <f>VLOOKUP(Table_for_new_list_price[[#This Row],[ItemCode]],[1]sheet1!$1:$1048576,7,FALSE)</f>
        <v>0</v>
      </c>
      <c r="F1095" s="54" t="str">
        <f>VLOOKUP(Table_for_new_list_price[[#This Row],[ItemCode]],[1]sheet1!$1:$1048576,13,FALSE)</f>
        <v>3.07</v>
      </c>
      <c r="G1095" s="55" t="str">
        <f>VLOOKUP(Table_for_new_list_price[[#This Row],[ItemCode]],[1]sheet1!$1:$1048576,12,FALSE)</f>
        <v>1</v>
      </c>
      <c r="H1095" s="101">
        <f>VLOOKUP(Table_for_new_list_price[[#This Row],[ItemCode]],[1]sheet1!$1:$1048576,8,FALSE)</f>
        <v>176.13</v>
      </c>
      <c r="I1095" s="51">
        <f>VLOOKUP(Table_for_new_list_price[[#This Row],[Product Line]],'EDA SHEET'!$C$10:$D$57,2,FALSE)</f>
        <v>0.34699999999999998</v>
      </c>
      <c r="J1095" s="53">
        <f t="shared" si="18"/>
        <v>61.117109999999997</v>
      </c>
      <c r="K1095" s="1" t="str">
        <f>VLOOKUP(Table_for_new_list_price[[#This Row],[ItemCode]],[1]sheet1!$1:$1048576,11,FALSE)</f>
        <v>Italy</v>
      </c>
    </row>
    <row r="1096" spans="1:11" hidden="1" x14ac:dyDescent="0.3">
      <c r="A1096" t="s">
        <v>1802</v>
      </c>
      <c r="B1096" t="str">
        <f>VLOOKUP(Table_for_new_list_price[[#This Row],[ItemCode]],[1]sheet1!$1:$1048576,4,FALSE)</f>
        <v>18" HOSE 1-1/4M x 1-1/4S SW</v>
      </c>
      <c r="C1096">
        <f>VLOOKUP(Table_for_new_list_price[[#This Row],[ItemCode]],[1]sheet1!$1:$1048576,5,FALSE)</f>
        <v>0</v>
      </c>
      <c r="D1096" t="str">
        <f>VLOOKUP(Table_for_new_list_price[[#This Row],[ItemCode]],[1]sheet1!$1:$1048576,6,FALSE)</f>
        <v>BALK</v>
      </c>
      <c r="E1096" s="54">
        <f>VLOOKUP(Table_for_new_list_price[[#This Row],[ItemCode]],[1]sheet1!$1:$1048576,7,FALSE)</f>
        <v>0</v>
      </c>
      <c r="F1096" s="54" t="str">
        <f>VLOOKUP(Table_for_new_list_price[[#This Row],[ItemCode]],[1]sheet1!$1:$1048576,13,FALSE)</f>
        <v>3.07</v>
      </c>
      <c r="G1096" s="55" t="str">
        <f>VLOOKUP(Table_for_new_list_price[[#This Row],[ItemCode]],[1]sheet1!$1:$1048576,12,FALSE)</f>
        <v>1</v>
      </c>
      <c r="H1096" s="101">
        <f>VLOOKUP(Table_for_new_list_price[[#This Row],[ItemCode]],[1]sheet1!$1:$1048576,8,FALSE)</f>
        <v>176.13</v>
      </c>
      <c r="I1096" s="51">
        <f>VLOOKUP(Table_for_new_list_price[[#This Row],[Product Line]],'EDA SHEET'!$C$10:$D$57,2,FALSE)</f>
        <v>0.34699999999999998</v>
      </c>
      <c r="J1096" s="53">
        <f t="shared" si="18"/>
        <v>61.117109999999997</v>
      </c>
      <c r="K1096" s="1" t="str">
        <f>VLOOKUP(Table_for_new_list_price[[#This Row],[ItemCode]],[1]sheet1!$1:$1048576,11,FALSE)</f>
        <v>Italy</v>
      </c>
    </row>
    <row r="1097" spans="1:11" hidden="1" x14ac:dyDescent="0.3">
      <c r="A1097" t="s">
        <v>1803</v>
      </c>
      <c r="B1097" t="str">
        <f>VLOOKUP(Table_for_new_list_price[[#This Row],[ItemCode]],[1]sheet1!$1:$1048576,4,FALSE)</f>
        <v>18" HOSE 1-1/2M x 1-1/2F SW</v>
      </c>
      <c r="C1097">
        <f>VLOOKUP(Table_for_new_list_price[[#This Row],[ItemCode]],[1]sheet1!$1:$1048576,5,FALSE)</f>
        <v>0</v>
      </c>
      <c r="D1097" t="str">
        <f>VLOOKUP(Table_for_new_list_price[[#This Row],[ItemCode]],[1]sheet1!$1:$1048576,6,FALSE)</f>
        <v>BALK</v>
      </c>
      <c r="E1097" s="54">
        <f>VLOOKUP(Table_for_new_list_price[[#This Row],[ItemCode]],[1]sheet1!$1:$1048576,7,FALSE)</f>
        <v>0</v>
      </c>
      <c r="F1097" s="54" t="str">
        <f>VLOOKUP(Table_for_new_list_price[[#This Row],[ItemCode]],[1]sheet1!$1:$1048576,13,FALSE)</f>
        <v>4.04</v>
      </c>
      <c r="G1097" s="55" t="str">
        <f>VLOOKUP(Table_for_new_list_price[[#This Row],[ItemCode]],[1]sheet1!$1:$1048576,12,FALSE)</f>
        <v>1</v>
      </c>
      <c r="H1097" s="101">
        <f>VLOOKUP(Table_for_new_list_price[[#This Row],[ItemCode]],[1]sheet1!$1:$1048576,8,FALSE)</f>
        <v>295.14</v>
      </c>
      <c r="I1097" s="51">
        <f>VLOOKUP(Table_for_new_list_price[[#This Row],[Product Line]],'EDA SHEET'!$C$10:$D$57,2,FALSE)</f>
        <v>0.34699999999999998</v>
      </c>
      <c r="J1097" s="53">
        <f t="shared" si="18"/>
        <v>102.41357999999998</v>
      </c>
      <c r="K1097" s="1" t="str">
        <f>VLOOKUP(Table_for_new_list_price[[#This Row],[ItemCode]],[1]sheet1!$1:$1048576,11,FALSE)</f>
        <v>Italy</v>
      </c>
    </row>
    <row r="1098" spans="1:11" hidden="1" x14ac:dyDescent="0.3">
      <c r="A1098" t="s">
        <v>1804</v>
      </c>
      <c r="B1098" t="str">
        <f>VLOOKUP(Table_for_new_list_price[[#This Row],[ItemCode]],[1]sheet1!$1:$1048576,4,FALSE)</f>
        <v>18" HOSE 1-1/2M x 1-1/2M SW</v>
      </c>
      <c r="C1098" t="str">
        <f>VLOOKUP(Table_for_new_list_price[[#This Row],[ItemCode]],[1]sheet1!$1:$1048576,5,FALSE)</f>
        <v>670779715834</v>
      </c>
      <c r="D1098" t="str">
        <f>VLOOKUP(Table_for_new_list_price[[#This Row],[ItemCode]],[1]sheet1!$1:$1048576,6,FALSE)</f>
        <v>BALK</v>
      </c>
      <c r="E1098" s="54">
        <f>VLOOKUP(Table_for_new_list_price[[#This Row],[ItemCode]],[1]sheet1!$1:$1048576,7,FALSE)</f>
        <v>0</v>
      </c>
      <c r="F1098" s="54" t="str">
        <f>VLOOKUP(Table_for_new_list_price[[#This Row],[ItemCode]],[1]sheet1!$1:$1048576,13,FALSE)</f>
        <v>4.04</v>
      </c>
      <c r="G1098" s="55" t="str">
        <f>VLOOKUP(Table_for_new_list_price[[#This Row],[ItemCode]],[1]sheet1!$1:$1048576,12,FALSE)</f>
        <v>1</v>
      </c>
      <c r="H1098" s="101">
        <f>VLOOKUP(Table_for_new_list_price[[#This Row],[ItemCode]],[1]sheet1!$1:$1048576,8,FALSE)</f>
        <v>295.14</v>
      </c>
      <c r="I1098" s="51">
        <f>VLOOKUP(Table_for_new_list_price[[#This Row],[Product Line]],'EDA SHEET'!$C$10:$D$57,2,FALSE)</f>
        <v>0.34699999999999998</v>
      </c>
      <c r="J1098" s="53">
        <f t="shared" si="18"/>
        <v>102.41357999999998</v>
      </c>
      <c r="K1098" s="1" t="str">
        <f>VLOOKUP(Table_for_new_list_price[[#This Row],[ItemCode]],[1]sheet1!$1:$1048576,11,FALSE)</f>
        <v>Italy</v>
      </c>
    </row>
    <row r="1099" spans="1:11" hidden="1" x14ac:dyDescent="0.3">
      <c r="A1099" t="s">
        <v>1805</v>
      </c>
      <c r="B1099" t="str">
        <f>VLOOKUP(Table_for_new_list_price[[#This Row],[ItemCode]],[1]sheet1!$1:$1048576,4,FALSE)</f>
        <v>18" HOSE 1-1/2M x 1-1/2S SW</v>
      </c>
      <c r="C1099">
        <f>VLOOKUP(Table_for_new_list_price[[#This Row],[ItemCode]],[1]sheet1!$1:$1048576,5,FALSE)</f>
        <v>0</v>
      </c>
      <c r="D1099" t="str">
        <f>VLOOKUP(Table_for_new_list_price[[#This Row],[ItemCode]],[1]sheet1!$1:$1048576,6,FALSE)</f>
        <v>BALK</v>
      </c>
      <c r="E1099" s="54">
        <f>VLOOKUP(Table_for_new_list_price[[#This Row],[ItemCode]],[1]sheet1!$1:$1048576,7,FALSE)</f>
        <v>0</v>
      </c>
      <c r="F1099" s="54" t="str">
        <f>VLOOKUP(Table_for_new_list_price[[#This Row],[ItemCode]],[1]sheet1!$1:$1048576,13,FALSE)</f>
        <v>4.04</v>
      </c>
      <c r="G1099" s="55" t="str">
        <f>VLOOKUP(Table_for_new_list_price[[#This Row],[ItemCode]],[1]sheet1!$1:$1048576,12,FALSE)</f>
        <v>1</v>
      </c>
      <c r="H1099" s="101">
        <f>VLOOKUP(Table_for_new_list_price[[#This Row],[ItemCode]],[1]sheet1!$1:$1048576,8,FALSE)</f>
        <v>295.14</v>
      </c>
      <c r="I1099" s="51">
        <f>VLOOKUP(Table_for_new_list_price[[#This Row],[Product Line]],'EDA SHEET'!$C$10:$D$57,2,FALSE)</f>
        <v>0.34699999999999998</v>
      </c>
      <c r="J1099" s="53">
        <f t="shared" si="18"/>
        <v>102.41357999999998</v>
      </c>
      <c r="K1099" s="1" t="str">
        <f>VLOOKUP(Table_for_new_list_price[[#This Row],[ItemCode]],[1]sheet1!$1:$1048576,11,FALSE)</f>
        <v>Italy</v>
      </c>
    </row>
    <row r="1100" spans="1:11" hidden="1" x14ac:dyDescent="0.3">
      <c r="A1100" t="s">
        <v>1806</v>
      </c>
      <c r="B1100" t="str">
        <f>VLOOKUP(Table_for_new_list_price[[#This Row],[ItemCode]],[1]sheet1!$1:$1048576,4,FALSE)</f>
        <v>18" HOSE 2M x 2F SW</v>
      </c>
      <c r="C1100">
        <f>VLOOKUP(Table_for_new_list_price[[#This Row],[ItemCode]],[1]sheet1!$1:$1048576,5,FALSE)</f>
        <v>0</v>
      </c>
      <c r="D1100" t="str">
        <f>VLOOKUP(Table_for_new_list_price[[#This Row],[ItemCode]],[1]sheet1!$1:$1048576,6,FALSE)</f>
        <v>BALK</v>
      </c>
      <c r="E1100" s="54">
        <f>VLOOKUP(Table_for_new_list_price[[#This Row],[ItemCode]],[1]sheet1!$1:$1048576,7,FALSE)</f>
        <v>0</v>
      </c>
      <c r="F1100" s="54" t="str">
        <f>VLOOKUP(Table_for_new_list_price[[#This Row],[ItemCode]],[1]sheet1!$1:$1048576,13,FALSE)</f>
        <v>5.89</v>
      </c>
      <c r="G1100" s="55" t="str">
        <f>VLOOKUP(Table_for_new_list_price[[#This Row],[ItemCode]],[1]sheet1!$1:$1048576,12,FALSE)</f>
        <v>1</v>
      </c>
      <c r="H1100" s="101">
        <f>VLOOKUP(Table_for_new_list_price[[#This Row],[ItemCode]],[1]sheet1!$1:$1048576,8,FALSE)</f>
        <v>417.78</v>
      </c>
      <c r="I1100" s="51">
        <f>VLOOKUP(Table_for_new_list_price[[#This Row],[Product Line]],'EDA SHEET'!$C$10:$D$57,2,FALSE)</f>
        <v>0.34699999999999998</v>
      </c>
      <c r="J1100" s="53">
        <f t="shared" si="18"/>
        <v>144.96965999999998</v>
      </c>
      <c r="K1100" s="1" t="str">
        <f>VLOOKUP(Table_for_new_list_price[[#This Row],[ItemCode]],[1]sheet1!$1:$1048576,11,FALSE)</f>
        <v>Italy</v>
      </c>
    </row>
    <row r="1101" spans="1:11" hidden="1" x14ac:dyDescent="0.3">
      <c r="A1101" t="s">
        <v>1807</v>
      </c>
      <c r="B1101" t="str">
        <f>VLOOKUP(Table_for_new_list_price[[#This Row],[ItemCode]],[1]sheet1!$1:$1048576,4,FALSE)</f>
        <v>18" HOSE 2M x 2M SW</v>
      </c>
      <c r="C1101" t="str">
        <f>VLOOKUP(Table_for_new_list_price[[#This Row],[ItemCode]],[1]sheet1!$1:$1048576,5,FALSE)</f>
        <v>670779715841</v>
      </c>
      <c r="D1101" t="str">
        <f>VLOOKUP(Table_for_new_list_price[[#This Row],[ItemCode]],[1]sheet1!$1:$1048576,6,FALSE)</f>
        <v>BALK</v>
      </c>
      <c r="E1101" s="54">
        <f>VLOOKUP(Table_for_new_list_price[[#This Row],[ItemCode]],[1]sheet1!$1:$1048576,7,FALSE)</f>
        <v>0</v>
      </c>
      <c r="F1101" s="54" t="str">
        <f>VLOOKUP(Table_for_new_list_price[[#This Row],[ItemCode]],[1]sheet1!$1:$1048576,13,FALSE)</f>
        <v>5.89</v>
      </c>
      <c r="G1101" s="55" t="str">
        <f>VLOOKUP(Table_for_new_list_price[[#This Row],[ItemCode]],[1]sheet1!$1:$1048576,12,FALSE)</f>
        <v>1</v>
      </c>
      <c r="H1101" s="101">
        <f>VLOOKUP(Table_for_new_list_price[[#This Row],[ItemCode]],[1]sheet1!$1:$1048576,8,FALSE)</f>
        <v>417.78</v>
      </c>
      <c r="I1101" s="51">
        <f>VLOOKUP(Table_for_new_list_price[[#This Row],[Product Line]],'EDA SHEET'!$C$10:$D$57,2,FALSE)</f>
        <v>0.34699999999999998</v>
      </c>
      <c r="J1101" s="53">
        <f t="shared" si="18"/>
        <v>144.96965999999998</v>
      </c>
      <c r="K1101" s="1" t="str">
        <f>VLOOKUP(Table_for_new_list_price[[#This Row],[ItemCode]],[1]sheet1!$1:$1048576,11,FALSE)</f>
        <v>Italy</v>
      </c>
    </row>
    <row r="1102" spans="1:11" hidden="1" x14ac:dyDescent="0.3">
      <c r="A1102" t="s">
        <v>1808</v>
      </c>
      <c r="B1102" t="str">
        <f>VLOOKUP(Table_for_new_list_price[[#This Row],[ItemCode]],[1]sheet1!$1:$1048576,4,FALSE)</f>
        <v>18" HOSE 2M x 2S SW</v>
      </c>
      <c r="C1102">
        <f>VLOOKUP(Table_for_new_list_price[[#This Row],[ItemCode]],[1]sheet1!$1:$1048576,5,FALSE)</f>
        <v>0</v>
      </c>
      <c r="D1102" t="str">
        <f>VLOOKUP(Table_for_new_list_price[[#This Row],[ItemCode]],[1]sheet1!$1:$1048576,6,FALSE)</f>
        <v>BALK</v>
      </c>
      <c r="E1102" s="54">
        <f>VLOOKUP(Table_for_new_list_price[[#This Row],[ItemCode]],[1]sheet1!$1:$1048576,7,FALSE)</f>
        <v>0</v>
      </c>
      <c r="F1102" s="54" t="str">
        <f>VLOOKUP(Table_for_new_list_price[[#This Row],[ItemCode]],[1]sheet1!$1:$1048576,13,FALSE)</f>
        <v>5.89</v>
      </c>
      <c r="G1102" s="55" t="str">
        <f>VLOOKUP(Table_for_new_list_price[[#This Row],[ItemCode]],[1]sheet1!$1:$1048576,12,FALSE)</f>
        <v>1</v>
      </c>
      <c r="H1102" s="101">
        <f>VLOOKUP(Table_for_new_list_price[[#This Row],[ItemCode]],[1]sheet1!$1:$1048576,8,FALSE)</f>
        <v>417.78</v>
      </c>
      <c r="I1102" s="51">
        <f>VLOOKUP(Table_for_new_list_price[[#This Row],[Product Line]],'EDA SHEET'!$C$10:$D$57,2,FALSE)</f>
        <v>0.34699999999999998</v>
      </c>
      <c r="J1102" s="53">
        <f t="shared" si="18"/>
        <v>144.96965999999998</v>
      </c>
      <c r="K1102" s="1" t="str">
        <f>VLOOKUP(Table_for_new_list_price[[#This Row],[ItemCode]],[1]sheet1!$1:$1048576,11,FALSE)</f>
        <v>Italy</v>
      </c>
    </row>
    <row r="1103" spans="1:11" hidden="1" x14ac:dyDescent="0.3">
      <c r="A1103" t="s">
        <v>1809</v>
      </c>
      <c r="B1103" t="str">
        <f>VLOOKUP(Table_for_new_list_price[[#This Row],[ItemCode]],[1]sheet1!$1:$1048576,4,FALSE)</f>
        <v>18" HOSE 1/2 M x 3/8 S SW</v>
      </c>
      <c r="C1103">
        <f>VLOOKUP(Table_for_new_list_price[[#This Row],[ItemCode]],[1]sheet1!$1:$1048576,5,FALSE)</f>
        <v>0</v>
      </c>
      <c r="D1103" t="str">
        <f>VLOOKUP(Table_for_new_list_price[[#This Row],[ItemCode]],[1]sheet1!$1:$1048576,6,FALSE)</f>
        <v>BALK</v>
      </c>
      <c r="E1103" s="54">
        <f>VLOOKUP(Table_for_new_list_price[[#This Row],[ItemCode]],[1]sheet1!$1:$1048576,7,FALSE)</f>
        <v>0</v>
      </c>
      <c r="F1103" s="54" t="str">
        <f>VLOOKUP(Table_for_new_list_price[[#This Row],[ItemCode]],[1]sheet1!$1:$1048576,13,FALSE)</f>
        <v>0.67</v>
      </c>
      <c r="G1103" s="55" t="str">
        <f>VLOOKUP(Table_for_new_list_price[[#This Row],[ItemCode]],[1]sheet1!$1:$1048576,12,FALSE)</f>
        <v>1</v>
      </c>
      <c r="H1103" s="101">
        <f>VLOOKUP(Table_for_new_list_price[[#This Row],[ItemCode]],[1]sheet1!$1:$1048576,8,FALSE)</f>
        <v>38.43</v>
      </c>
      <c r="I1103" s="51">
        <f>VLOOKUP(Table_for_new_list_price[[#This Row],[Product Line]],'EDA SHEET'!$C$10:$D$57,2,FALSE)</f>
        <v>0.34699999999999998</v>
      </c>
      <c r="J1103" s="53">
        <f t="shared" si="18"/>
        <v>13.335209999999998</v>
      </c>
      <c r="K1103" s="1" t="str">
        <f>VLOOKUP(Table_for_new_list_price[[#This Row],[ItemCode]],[1]sheet1!$1:$1048576,11,FALSE)</f>
        <v>Italy</v>
      </c>
    </row>
    <row r="1104" spans="1:11" hidden="1" x14ac:dyDescent="0.3">
      <c r="A1104" t="s">
        <v>1810</v>
      </c>
      <c r="B1104" t="str">
        <f>VLOOKUP(Table_for_new_list_price[[#This Row],[ItemCode]],[1]sheet1!$1:$1048576,4,FALSE)</f>
        <v>24" HOSE 1/2M x 1/2F SW</v>
      </c>
      <c r="C1104">
        <f>VLOOKUP(Table_for_new_list_price[[#This Row],[ItemCode]],[1]sheet1!$1:$1048576,5,FALSE)</f>
        <v>0</v>
      </c>
      <c r="D1104" t="str">
        <f>VLOOKUP(Table_for_new_list_price[[#This Row],[ItemCode]],[1]sheet1!$1:$1048576,6,FALSE)</f>
        <v>BALK</v>
      </c>
      <c r="E1104" s="54">
        <f>VLOOKUP(Table_for_new_list_price[[#This Row],[ItemCode]],[1]sheet1!$1:$1048576,7,FALSE)</f>
        <v>0</v>
      </c>
      <c r="F1104" s="54" t="str">
        <f>VLOOKUP(Table_for_new_list_price[[#This Row],[ItemCode]],[1]sheet1!$1:$1048576,13,FALSE)</f>
        <v>0.74</v>
      </c>
      <c r="G1104" s="55" t="str">
        <f>VLOOKUP(Table_for_new_list_price[[#This Row],[ItemCode]],[1]sheet1!$1:$1048576,12,FALSE)</f>
        <v>1</v>
      </c>
      <c r="H1104" s="101">
        <f>VLOOKUP(Table_for_new_list_price[[#This Row],[ItemCode]],[1]sheet1!$1:$1048576,8,FALSE)</f>
        <v>43.22</v>
      </c>
      <c r="I1104" s="51">
        <f>VLOOKUP(Table_for_new_list_price[[#This Row],[Product Line]],'EDA SHEET'!$C$10:$D$57,2,FALSE)</f>
        <v>0.34699999999999998</v>
      </c>
      <c r="J1104" s="53">
        <f t="shared" si="18"/>
        <v>14.997339999999998</v>
      </c>
      <c r="K1104" s="1" t="str">
        <f>VLOOKUP(Table_for_new_list_price[[#This Row],[ItemCode]],[1]sheet1!$1:$1048576,11,FALSE)</f>
        <v>Italy</v>
      </c>
    </row>
    <row r="1105" spans="1:11" hidden="1" x14ac:dyDescent="0.3">
      <c r="A1105" t="s">
        <v>1811</v>
      </c>
      <c r="B1105" t="str">
        <f>VLOOKUP(Table_for_new_list_price[[#This Row],[ItemCode]],[1]sheet1!$1:$1048576,4,FALSE)</f>
        <v>24" HOSE 1/2M x 1/2M SW</v>
      </c>
      <c r="C1105" t="str">
        <f>VLOOKUP(Table_for_new_list_price[[#This Row],[ItemCode]],[1]sheet1!$1:$1048576,5,FALSE)</f>
        <v>670779715858</v>
      </c>
      <c r="D1105" t="str">
        <f>VLOOKUP(Table_for_new_list_price[[#This Row],[ItemCode]],[1]sheet1!$1:$1048576,6,FALSE)</f>
        <v>BALK</v>
      </c>
      <c r="E1105" s="54">
        <f>VLOOKUP(Table_for_new_list_price[[#This Row],[ItemCode]],[1]sheet1!$1:$1048576,7,FALSE)</f>
        <v>0</v>
      </c>
      <c r="F1105" s="54" t="str">
        <f>VLOOKUP(Table_for_new_list_price[[#This Row],[ItemCode]],[1]sheet1!$1:$1048576,13,FALSE)</f>
        <v>0.74</v>
      </c>
      <c r="G1105" s="55" t="str">
        <f>VLOOKUP(Table_for_new_list_price[[#This Row],[ItemCode]],[1]sheet1!$1:$1048576,12,FALSE)</f>
        <v>1</v>
      </c>
      <c r="H1105" s="101">
        <f>VLOOKUP(Table_for_new_list_price[[#This Row],[ItemCode]],[1]sheet1!$1:$1048576,8,FALSE)</f>
        <v>43.22</v>
      </c>
      <c r="I1105" s="51">
        <f>VLOOKUP(Table_for_new_list_price[[#This Row],[Product Line]],'EDA SHEET'!$C$10:$D$57,2,FALSE)</f>
        <v>0.34699999999999998</v>
      </c>
      <c r="J1105" s="53">
        <f t="shared" si="18"/>
        <v>14.997339999999998</v>
      </c>
      <c r="K1105" s="1" t="str">
        <f>VLOOKUP(Table_for_new_list_price[[#This Row],[ItemCode]],[1]sheet1!$1:$1048576,11,FALSE)</f>
        <v>Italy</v>
      </c>
    </row>
    <row r="1106" spans="1:11" hidden="1" x14ac:dyDescent="0.3">
      <c r="A1106" t="s">
        <v>1812</v>
      </c>
      <c r="B1106" t="str">
        <f>VLOOKUP(Table_for_new_list_price[[#This Row],[ItemCode]],[1]sheet1!$1:$1048576,4,FALSE)</f>
        <v>18" HOSE 1/2M x 1/2S SW</v>
      </c>
      <c r="C1106">
        <f>VLOOKUP(Table_for_new_list_price[[#This Row],[ItemCode]],[1]sheet1!$1:$1048576,5,FALSE)</f>
        <v>0</v>
      </c>
      <c r="D1106" t="str">
        <f>VLOOKUP(Table_for_new_list_price[[#This Row],[ItemCode]],[1]sheet1!$1:$1048576,6,FALSE)</f>
        <v>BALK</v>
      </c>
      <c r="E1106" s="54">
        <f>VLOOKUP(Table_for_new_list_price[[#This Row],[ItemCode]],[1]sheet1!$1:$1048576,7,FALSE)</f>
        <v>0</v>
      </c>
      <c r="F1106" s="54" t="str">
        <f>VLOOKUP(Table_for_new_list_price[[#This Row],[ItemCode]],[1]sheet1!$1:$1048576,13,FALSE)</f>
        <v>0.67</v>
      </c>
      <c r="G1106" s="55" t="str">
        <f>VLOOKUP(Table_for_new_list_price[[#This Row],[ItemCode]],[1]sheet1!$1:$1048576,12,FALSE)</f>
        <v>1</v>
      </c>
      <c r="H1106" s="101">
        <f>VLOOKUP(Table_for_new_list_price[[#This Row],[ItemCode]],[1]sheet1!$1:$1048576,8,FALSE)</f>
        <v>38.43</v>
      </c>
      <c r="I1106" s="51">
        <f>VLOOKUP(Table_for_new_list_price[[#This Row],[Product Line]],'EDA SHEET'!$C$10:$D$57,2,FALSE)</f>
        <v>0.34699999999999998</v>
      </c>
      <c r="J1106" s="53">
        <f t="shared" si="18"/>
        <v>13.335209999999998</v>
      </c>
      <c r="K1106" s="1" t="str">
        <f>VLOOKUP(Table_for_new_list_price[[#This Row],[ItemCode]],[1]sheet1!$1:$1048576,11,FALSE)</f>
        <v>Italy</v>
      </c>
    </row>
    <row r="1107" spans="1:11" hidden="1" x14ac:dyDescent="0.3">
      <c r="A1107" t="s">
        <v>1813</v>
      </c>
      <c r="B1107" t="str">
        <f>VLOOKUP(Table_for_new_list_price[[#This Row],[ItemCode]],[1]sheet1!$1:$1048576,4,FALSE)</f>
        <v>24" HOSE 3/4 M x 3/8 S SW</v>
      </c>
      <c r="C1107">
        <f>VLOOKUP(Table_for_new_list_price[[#This Row],[ItemCode]],[1]sheet1!$1:$1048576,5,FALSE)</f>
        <v>0</v>
      </c>
      <c r="D1107" t="str">
        <f>VLOOKUP(Table_for_new_list_price[[#This Row],[ItemCode]],[1]sheet1!$1:$1048576,6,FALSE)</f>
        <v>BALK</v>
      </c>
      <c r="E1107" s="54">
        <f>VLOOKUP(Table_for_new_list_price[[#This Row],[ItemCode]],[1]sheet1!$1:$1048576,7,FALSE)</f>
        <v>0</v>
      </c>
      <c r="F1107" s="54" t="str">
        <f>VLOOKUP(Table_for_new_list_price[[#This Row],[ItemCode]],[1]sheet1!$1:$1048576,13,FALSE)</f>
        <v>1.29</v>
      </c>
      <c r="G1107" s="55" t="str">
        <f>VLOOKUP(Table_for_new_list_price[[#This Row],[ItemCode]],[1]sheet1!$1:$1048576,12,FALSE)</f>
        <v>1</v>
      </c>
      <c r="H1107" s="101">
        <f>VLOOKUP(Table_for_new_list_price[[#This Row],[ItemCode]],[1]sheet1!$1:$1048576,8,FALSE)</f>
        <v>66.63</v>
      </c>
      <c r="I1107" s="51">
        <f>VLOOKUP(Table_for_new_list_price[[#This Row],[Product Line]],'EDA SHEET'!$C$10:$D$57,2,FALSE)</f>
        <v>0.34699999999999998</v>
      </c>
      <c r="J1107" s="53">
        <f t="shared" si="18"/>
        <v>23.120609999999996</v>
      </c>
      <c r="K1107" s="1" t="str">
        <f>VLOOKUP(Table_for_new_list_price[[#This Row],[ItemCode]],[1]sheet1!$1:$1048576,11,FALSE)</f>
        <v>Italy</v>
      </c>
    </row>
    <row r="1108" spans="1:11" hidden="1" x14ac:dyDescent="0.3">
      <c r="A1108" t="s">
        <v>1814</v>
      </c>
      <c r="B1108" t="str">
        <f>VLOOKUP(Table_for_new_list_price[[#This Row],[ItemCode]],[1]sheet1!$1:$1048576,4,FALSE)</f>
        <v>24" HOSE 3/4M x 3/4F SW</v>
      </c>
      <c r="C1108">
        <f>VLOOKUP(Table_for_new_list_price[[#This Row],[ItemCode]],[1]sheet1!$1:$1048576,5,FALSE)</f>
        <v>0</v>
      </c>
      <c r="D1108" t="str">
        <f>VLOOKUP(Table_for_new_list_price[[#This Row],[ItemCode]],[1]sheet1!$1:$1048576,6,FALSE)</f>
        <v>BALK</v>
      </c>
      <c r="E1108" s="54">
        <f>VLOOKUP(Table_for_new_list_price[[#This Row],[ItemCode]],[1]sheet1!$1:$1048576,7,FALSE)</f>
        <v>0</v>
      </c>
      <c r="F1108" s="54" t="str">
        <f>VLOOKUP(Table_for_new_list_price[[#This Row],[ItemCode]],[1]sheet1!$1:$1048576,13,FALSE)</f>
        <v>1.29</v>
      </c>
      <c r="G1108" s="55" t="str">
        <f>VLOOKUP(Table_for_new_list_price[[#This Row],[ItemCode]],[1]sheet1!$1:$1048576,12,FALSE)</f>
        <v>1</v>
      </c>
      <c r="H1108" s="101">
        <f>VLOOKUP(Table_for_new_list_price[[#This Row],[ItemCode]],[1]sheet1!$1:$1048576,8,FALSE)</f>
        <v>66.63</v>
      </c>
      <c r="I1108" s="51">
        <f>VLOOKUP(Table_for_new_list_price[[#This Row],[Product Line]],'EDA SHEET'!$C$10:$D$57,2,FALSE)</f>
        <v>0.34699999999999998</v>
      </c>
      <c r="J1108" s="53">
        <f t="shared" si="18"/>
        <v>23.120609999999996</v>
      </c>
      <c r="K1108" s="1" t="str">
        <f>VLOOKUP(Table_for_new_list_price[[#This Row],[ItemCode]],[1]sheet1!$1:$1048576,11,FALSE)</f>
        <v>Italy</v>
      </c>
    </row>
    <row r="1109" spans="1:11" hidden="1" x14ac:dyDescent="0.3">
      <c r="A1109" t="s">
        <v>1815</v>
      </c>
      <c r="B1109" t="str">
        <f>VLOOKUP(Table_for_new_list_price[[#This Row],[ItemCode]],[1]sheet1!$1:$1048576,4,FALSE)</f>
        <v>24" HOSE 3/4M x 3/4M SW</v>
      </c>
      <c r="C1109" t="str">
        <f>VLOOKUP(Table_for_new_list_price[[#This Row],[ItemCode]],[1]sheet1!$1:$1048576,5,FALSE)</f>
        <v>670779715865</v>
      </c>
      <c r="D1109" t="str">
        <f>VLOOKUP(Table_for_new_list_price[[#This Row],[ItemCode]],[1]sheet1!$1:$1048576,6,FALSE)</f>
        <v>BALK</v>
      </c>
      <c r="E1109" s="54">
        <f>VLOOKUP(Table_for_new_list_price[[#This Row],[ItemCode]],[1]sheet1!$1:$1048576,7,FALSE)</f>
        <v>0</v>
      </c>
      <c r="F1109" s="54" t="str">
        <f>VLOOKUP(Table_for_new_list_price[[#This Row],[ItemCode]],[1]sheet1!$1:$1048576,13,FALSE)</f>
        <v>1.29</v>
      </c>
      <c r="G1109" s="55" t="str">
        <f>VLOOKUP(Table_for_new_list_price[[#This Row],[ItemCode]],[1]sheet1!$1:$1048576,12,FALSE)</f>
        <v>1</v>
      </c>
      <c r="H1109" s="101">
        <f>VLOOKUP(Table_for_new_list_price[[#This Row],[ItemCode]],[1]sheet1!$1:$1048576,8,FALSE)</f>
        <v>66.63</v>
      </c>
      <c r="I1109" s="51">
        <f>VLOOKUP(Table_for_new_list_price[[#This Row],[Product Line]],'EDA SHEET'!$C$10:$D$57,2,FALSE)</f>
        <v>0.34699999999999998</v>
      </c>
      <c r="J1109" s="53">
        <f t="shared" si="18"/>
        <v>23.120609999999996</v>
      </c>
      <c r="K1109" s="1" t="str">
        <f>VLOOKUP(Table_for_new_list_price[[#This Row],[ItemCode]],[1]sheet1!$1:$1048576,11,FALSE)</f>
        <v>Italy</v>
      </c>
    </row>
    <row r="1110" spans="1:11" hidden="1" x14ac:dyDescent="0.3">
      <c r="A1110" t="s">
        <v>1816</v>
      </c>
      <c r="B1110" t="str">
        <f>VLOOKUP(Table_for_new_list_price[[#This Row],[ItemCode]],[1]sheet1!$1:$1048576,4,FALSE)</f>
        <v>24" HOSE 3/4M x 3/4S SW</v>
      </c>
      <c r="C1110">
        <f>VLOOKUP(Table_for_new_list_price[[#This Row],[ItemCode]],[1]sheet1!$1:$1048576,5,FALSE)</f>
        <v>0</v>
      </c>
      <c r="D1110" t="str">
        <f>VLOOKUP(Table_for_new_list_price[[#This Row],[ItemCode]],[1]sheet1!$1:$1048576,6,FALSE)</f>
        <v>BALK</v>
      </c>
      <c r="E1110" s="54">
        <f>VLOOKUP(Table_for_new_list_price[[#This Row],[ItemCode]],[1]sheet1!$1:$1048576,7,FALSE)</f>
        <v>0</v>
      </c>
      <c r="F1110" s="54" t="str">
        <f>VLOOKUP(Table_for_new_list_price[[#This Row],[ItemCode]],[1]sheet1!$1:$1048576,13,FALSE)</f>
        <v>1.29</v>
      </c>
      <c r="G1110" s="55" t="str">
        <f>VLOOKUP(Table_for_new_list_price[[#This Row],[ItemCode]],[1]sheet1!$1:$1048576,12,FALSE)</f>
        <v>1</v>
      </c>
      <c r="H1110" s="101">
        <f>VLOOKUP(Table_for_new_list_price[[#This Row],[ItemCode]],[1]sheet1!$1:$1048576,8,FALSE)</f>
        <v>66.63</v>
      </c>
      <c r="I1110" s="51">
        <f>VLOOKUP(Table_for_new_list_price[[#This Row],[Product Line]],'EDA SHEET'!$C$10:$D$57,2,FALSE)</f>
        <v>0.34699999999999998</v>
      </c>
      <c r="J1110" s="53">
        <f t="shared" si="18"/>
        <v>23.120609999999996</v>
      </c>
      <c r="K1110" s="1" t="str">
        <f>VLOOKUP(Table_for_new_list_price[[#This Row],[ItemCode]],[1]sheet1!$1:$1048576,11,FALSE)</f>
        <v>Italy</v>
      </c>
    </row>
    <row r="1111" spans="1:11" hidden="1" x14ac:dyDescent="0.3">
      <c r="A1111" t="s">
        <v>1817</v>
      </c>
      <c r="B1111" t="str">
        <f>VLOOKUP(Table_for_new_list_price[[#This Row],[ItemCode]],[1]sheet1!$1:$1048576,4,FALSE)</f>
        <v>24" HOSE 1 M x 3/4 S SW</v>
      </c>
      <c r="C1111">
        <f>VLOOKUP(Table_for_new_list_price[[#This Row],[ItemCode]],[1]sheet1!$1:$1048576,5,FALSE)</f>
        <v>0</v>
      </c>
      <c r="D1111" t="str">
        <f>VLOOKUP(Table_for_new_list_price[[#This Row],[ItemCode]],[1]sheet1!$1:$1048576,6,FALSE)</f>
        <v>BALK</v>
      </c>
      <c r="E1111" s="54">
        <f>VLOOKUP(Table_for_new_list_price[[#This Row],[ItemCode]],[1]sheet1!$1:$1048576,7,FALSE)</f>
        <v>0</v>
      </c>
      <c r="F1111" s="54" t="str">
        <f>VLOOKUP(Table_for_new_list_price[[#This Row],[ItemCode]],[1]sheet1!$1:$1048576,13,FALSE)</f>
        <v>2.02</v>
      </c>
      <c r="G1111" s="55" t="str">
        <f>VLOOKUP(Table_for_new_list_price[[#This Row],[ItemCode]],[1]sheet1!$1:$1048576,12,FALSE)</f>
        <v>1</v>
      </c>
      <c r="H1111" s="101">
        <f>VLOOKUP(Table_for_new_list_price[[#This Row],[ItemCode]],[1]sheet1!$1:$1048576,8,FALSE)</f>
        <v>97.98</v>
      </c>
      <c r="I1111" s="51">
        <f>VLOOKUP(Table_for_new_list_price[[#This Row],[Product Line]],'EDA SHEET'!$C$10:$D$57,2,FALSE)</f>
        <v>0.34699999999999998</v>
      </c>
      <c r="J1111" s="53">
        <f t="shared" si="18"/>
        <v>33.99906</v>
      </c>
      <c r="K1111" s="1" t="str">
        <f>VLOOKUP(Table_for_new_list_price[[#This Row],[ItemCode]],[1]sheet1!$1:$1048576,11,FALSE)</f>
        <v>Italy</v>
      </c>
    </row>
    <row r="1112" spans="1:11" hidden="1" x14ac:dyDescent="0.3">
      <c r="A1112" t="s">
        <v>1818</v>
      </c>
      <c r="B1112" t="str">
        <f>VLOOKUP(Table_for_new_list_price[[#This Row],[ItemCode]],[1]sheet1!$1:$1048576,4,FALSE)</f>
        <v>24" HOSE 1M x 1F SW</v>
      </c>
      <c r="C1112">
        <f>VLOOKUP(Table_for_new_list_price[[#This Row],[ItemCode]],[1]sheet1!$1:$1048576,5,FALSE)</f>
        <v>0</v>
      </c>
      <c r="D1112" t="str">
        <f>VLOOKUP(Table_for_new_list_price[[#This Row],[ItemCode]],[1]sheet1!$1:$1048576,6,FALSE)</f>
        <v>BALK</v>
      </c>
      <c r="E1112" s="54">
        <f>VLOOKUP(Table_for_new_list_price[[#This Row],[ItemCode]],[1]sheet1!$1:$1048576,7,FALSE)</f>
        <v>0</v>
      </c>
      <c r="F1112" s="54" t="str">
        <f>VLOOKUP(Table_for_new_list_price[[#This Row],[ItemCode]],[1]sheet1!$1:$1048576,13,FALSE)</f>
        <v>2.02</v>
      </c>
      <c r="G1112" s="55" t="str">
        <f>VLOOKUP(Table_for_new_list_price[[#This Row],[ItemCode]],[1]sheet1!$1:$1048576,12,FALSE)</f>
        <v>1</v>
      </c>
      <c r="H1112" s="101">
        <f>VLOOKUP(Table_for_new_list_price[[#This Row],[ItemCode]],[1]sheet1!$1:$1048576,8,FALSE)</f>
        <v>97.98</v>
      </c>
      <c r="I1112" s="51">
        <f>VLOOKUP(Table_for_new_list_price[[#This Row],[Product Line]],'EDA SHEET'!$C$10:$D$57,2,FALSE)</f>
        <v>0.34699999999999998</v>
      </c>
      <c r="J1112" s="53">
        <f t="shared" si="18"/>
        <v>33.99906</v>
      </c>
      <c r="K1112" s="1" t="str">
        <f>VLOOKUP(Table_for_new_list_price[[#This Row],[ItemCode]],[1]sheet1!$1:$1048576,11,FALSE)</f>
        <v>Italy</v>
      </c>
    </row>
    <row r="1113" spans="1:11" hidden="1" x14ac:dyDescent="0.3">
      <c r="A1113" t="s">
        <v>1819</v>
      </c>
      <c r="B1113" t="str">
        <f>VLOOKUP(Table_for_new_list_price[[#This Row],[ItemCode]],[1]sheet1!$1:$1048576,4,FALSE)</f>
        <v>24" HOSE 1M x 1M SW</v>
      </c>
      <c r="C1113" t="str">
        <f>VLOOKUP(Table_for_new_list_price[[#This Row],[ItemCode]],[1]sheet1!$1:$1048576,5,FALSE)</f>
        <v>670779715872</v>
      </c>
      <c r="D1113" t="str">
        <f>VLOOKUP(Table_for_new_list_price[[#This Row],[ItemCode]],[1]sheet1!$1:$1048576,6,FALSE)</f>
        <v>BALK</v>
      </c>
      <c r="E1113" s="54">
        <f>VLOOKUP(Table_for_new_list_price[[#This Row],[ItemCode]],[1]sheet1!$1:$1048576,7,FALSE)</f>
        <v>0</v>
      </c>
      <c r="F1113" s="54" t="str">
        <f>VLOOKUP(Table_for_new_list_price[[#This Row],[ItemCode]],[1]sheet1!$1:$1048576,13,FALSE)</f>
        <v>2.02</v>
      </c>
      <c r="G1113" s="55" t="str">
        <f>VLOOKUP(Table_for_new_list_price[[#This Row],[ItemCode]],[1]sheet1!$1:$1048576,12,FALSE)</f>
        <v>1</v>
      </c>
      <c r="H1113" s="101">
        <f>VLOOKUP(Table_for_new_list_price[[#This Row],[ItemCode]],[1]sheet1!$1:$1048576,8,FALSE)</f>
        <v>97.98</v>
      </c>
      <c r="I1113" s="51">
        <f>VLOOKUP(Table_for_new_list_price[[#This Row],[Product Line]],'EDA SHEET'!$C$10:$D$57,2,FALSE)</f>
        <v>0.34699999999999998</v>
      </c>
      <c r="J1113" s="53">
        <f t="shared" si="18"/>
        <v>33.99906</v>
      </c>
      <c r="K1113" s="1" t="str">
        <f>VLOOKUP(Table_for_new_list_price[[#This Row],[ItemCode]],[1]sheet1!$1:$1048576,11,FALSE)</f>
        <v>Italy</v>
      </c>
    </row>
    <row r="1114" spans="1:11" hidden="1" x14ac:dyDescent="0.3">
      <c r="A1114" t="s">
        <v>1820</v>
      </c>
      <c r="B1114" t="str">
        <f>VLOOKUP(Table_for_new_list_price[[#This Row],[ItemCode]],[1]sheet1!$1:$1048576,4,FALSE)</f>
        <v>24" HOSE 1M x 1S SW</v>
      </c>
      <c r="C1114">
        <f>VLOOKUP(Table_for_new_list_price[[#This Row],[ItemCode]],[1]sheet1!$1:$1048576,5,FALSE)</f>
        <v>0</v>
      </c>
      <c r="D1114" t="str">
        <f>VLOOKUP(Table_for_new_list_price[[#This Row],[ItemCode]],[1]sheet1!$1:$1048576,6,FALSE)</f>
        <v>BALK</v>
      </c>
      <c r="E1114" s="54">
        <f>VLOOKUP(Table_for_new_list_price[[#This Row],[ItemCode]],[1]sheet1!$1:$1048576,7,FALSE)</f>
        <v>0</v>
      </c>
      <c r="F1114" s="54" t="str">
        <f>VLOOKUP(Table_for_new_list_price[[#This Row],[ItemCode]],[1]sheet1!$1:$1048576,13,FALSE)</f>
        <v>2.02</v>
      </c>
      <c r="G1114" s="55" t="str">
        <f>VLOOKUP(Table_for_new_list_price[[#This Row],[ItemCode]],[1]sheet1!$1:$1048576,12,FALSE)</f>
        <v>1</v>
      </c>
      <c r="H1114" s="101">
        <f>VLOOKUP(Table_for_new_list_price[[#This Row],[ItemCode]],[1]sheet1!$1:$1048576,8,FALSE)</f>
        <v>97.98</v>
      </c>
      <c r="I1114" s="51">
        <f>VLOOKUP(Table_for_new_list_price[[#This Row],[Product Line]],'EDA SHEET'!$C$10:$D$57,2,FALSE)</f>
        <v>0.34699999999999998</v>
      </c>
      <c r="J1114" s="53">
        <f t="shared" si="18"/>
        <v>33.99906</v>
      </c>
      <c r="K1114" s="1" t="str">
        <f>VLOOKUP(Table_for_new_list_price[[#This Row],[ItemCode]],[1]sheet1!$1:$1048576,11,FALSE)</f>
        <v>Italy</v>
      </c>
    </row>
    <row r="1115" spans="1:11" hidden="1" x14ac:dyDescent="0.3">
      <c r="A1115" t="s">
        <v>1821</v>
      </c>
      <c r="B1115" t="str">
        <f>VLOOKUP(Table_for_new_list_price[[#This Row],[ItemCode]],[1]sheet1!$1:$1048576,4,FALSE)</f>
        <v>24" HOSE 1-1/4M x 1-1/4F SW</v>
      </c>
      <c r="C1115">
        <f>VLOOKUP(Table_for_new_list_price[[#This Row],[ItemCode]],[1]sheet1!$1:$1048576,5,FALSE)</f>
        <v>0</v>
      </c>
      <c r="D1115" t="str">
        <f>VLOOKUP(Table_for_new_list_price[[#This Row],[ItemCode]],[1]sheet1!$1:$1048576,6,FALSE)</f>
        <v>BALK</v>
      </c>
      <c r="E1115" s="54">
        <f>VLOOKUP(Table_for_new_list_price[[#This Row],[ItemCode]],[1]sheet1!$1:$1048576,7,FALSE)</f>
        <v>0</v>
      </c>
      <c r="F1115" s="54" t="str">
        <f>VLOOKUP(Table_for_new_list_price[[#This Row],[ItemCode]],[1]sheet1!$1:$1048576,13,FALSE)</f>
        <v>3.53</v>
      </c>
      <c r="G1115" s="55" t="str">
        <f>VLOOKUP(Table_for_new_list_price[[#This Row],[ItemCode]],[1]sheet1!$1:$1048576,12,FALSE)</f>
        <v>1</v>
      </c>
      <c r="H1115" s="101">
        <f>VLOOKUP(Table_for_new_list_price[[#This Row],[ItemCode]],[1]sheet1!$1:$1048576,8,FALSE)</f>
        <v>197.28</v>
      </c>
      <c r="I1115" s="51">
        <f>VLOOKUP(Table_for_new_list_price[[#This Row],[Product Line]],'EDA SHEET'!$C$10:$D$57,2,FALSE)</f>
        <v>0.34699999999999998</v>
      </c>
      <c r="J1115" s="53">
        <f t="shared" si="18"/>
        <v>68.456159999999997</v>
      </c>
      <c r="K1115" s="1" t="str">
        <f>VLOOKUP(Table_for_new_list_price[[#This Row],[ItemCode]],[1]sheet1!$1:$1048576,11,FALSE)</f>
        <v>Italy</v>
      </c>
    </row>
    <row r="1116" spans="1:11" hidden="1" x14ac:dyDescent="0.3">
      <c r="A1116" t="s">
        <v>1822</v>
      </c>
      <c r="B1116" t="str">
        <f>VLOOKUP(Table_for_new_list_price[[#This Row],[ItemCode]],[1]sheet1!$1:$1048576,4,FALSE)</f>
        <v>24" HOSE 1-1/4M x 1-1/4M SW</v>
      </c>
      <c r="C1116" t="str">
        <f>VLOOKUP(Table_for_new_list_price[[#This Row],[ItemCode]],[1]sheet1!$1:$1048576,5,FALSE)</f>
        <v>670779715889</v>
      </c>
      <c r="D1116" t="str">
        <f>VLOOKUP(Table_for_new_list_price[[#This Row],[ItemCode]],[1]sheet1!$1:$1048576,6,FALSE)</f>
        <v>BALK</v>
      </c>
      <c r="E1116" s="54">
        <f>VLOOKUP(Table_for_new_list_price[[#This Row],[ItemCode]],[1]sheet1!$1:$1048576,7,FALSE)</f>
        <v>0</v>
      </c>
      <c r="F1116" s="54" t="str">
        <f>VLOOKUP(Table_for_new_list_price[[#This Row],[ItemCode]],[1]sheet1!$1:$1048576,13,FALSE)</f>
        <v>3.53</v>
      </c>
      <c r="G1116" s="55" t="str">
        <f>VLOOKUP(Table_for_new_list_price[[#This Row],[ItemCode]],[1]sheet1!$1:$1048576,12,FALSE)</f>
        <v>1</v>
      </c>
      <c r="H1116" s="101">
        <f>VLOOKUP(Table_for_new_list_price[[#This Row],[ItemCode]],[1]sheet1!$1:$1048576,8,FALSE)</f>
        <v>197.28</v>
      </c>
      <c r="I1116" s="51">
        <f>VLOOKUP(Table_for_new_list_price[[#This Row],[Product Line]],'EDA SHEET'!$C$10:$D$57,2,FALSE)</f>
        <v>0.34699999999999998</v>
      </c>
      <c r="J1116" s="53">
        <f t="shared" si="18"/>
        <v>68.456159999999997</v>
      </c>
      <c r="K1116" s="1" t="str">
        <f>VLOOKUP(Table_for_new_list_price[[#This Row],[ItemCode]],[1]sheet1!$1:$1048576,11,FALSE)</f>
        <v>Italy</v>
      </c>
    </row>
    <row r="1117" spans="1:11" hidden="1" x14ac:dyDescent="0.3">
      <c r="A1117" t="s">
        <v>1823</v>
      </c>
      <c r="B1117" t="str">
        <f>VLOOKUP(Table_for_new_list_price[[#This Row],[ItemCode]],[1]sheet1!$1:$1048576,4,FALSE)</f>
        <v>24" HOSE 1-1/4M x 1-1/4S SW</v>
      </c>
      <c r="C1117">
        <f>VLOOKUP(Table_for_new_list_price[[#This Row],[ItemCode]],[1]sheet1!$1:$1048576,5,FALSE)</f>
        <v>0</v>
      </c>
      <c r="D1117" t="str">
        <f>VLOOKUP(Table_for_new_list_price[[#This Row],[ItemCode]],[1]sheet1!$1:$1048576,6,FALSE)</f>
        <v>BALK</v>
      </c>
      <c r="E1117" s="54">
        <f>VLOOKUP(Table_for_new_list_price[[#This Row],[ItemCode]],[1]sheet1!$1:$1048576,7,FALSE)</f>
        <v>0</v>
      </c>
      <c r="F1117" s="54" t="str">
        <f>VLOOKUP(Table_for_new_list_price[[#This Row],[ItemCode]],[1]sheet1!$1:$1048576,13,FALSE)</f>
        <v>3.53</v>
      </c>
      <c r="G1117" s="55" t="str">
        <f>VLOOKUP(Table_for_new_list_price[[#This Row],[ItemCode]],[1]sheet1!$1:$1048576,12,FALSE)</f>
        <v>1</v>
      </c>
      <c r="H1117" s="101">
        <f>VLOOKUP(Table_for_new_list_price[[#This Row],[ItemCode]],[1]sheet1!$1:$1048576,8,FALSE)</f>
        <v>197.28</v>
      </c>
      <c r="I1117" s="51">
        <f>VLOOKUP(Table_for_new_list_price[[#This Row],[Product Line]],'EDA SHEET'!$C$10:$D$57,2,FALSE)</f>
        <v>0.34699999999999998</v>
      </c>
      <c r="J1117" s="53">
        <f t="shared" si="18"/>
        <v>68.456159999999997</v>
      </c>
      <c r="K1117" s="1" t="str">
        <f>VLOOKUP(Table_for_new_list_price[[#This Row],[ItemCode]],[1]sheet1!$1:$1048576,11,FALSE)</f>
        <v>Italy</v>
      </c>
    </row>
    <row r="1118" spans="1:11" hidden="1" x14ac:dyDescent="0.3">
      <c r="A1118" t="s">
        <v>1824</v>
      </c>
      <c r="B1118" t="str">
        <f>VLOOKUP(Table_for_new_list_price[[#This Row],[ItemCode]],[1]sheet1!$1:$1048576,4,FALSE)</f>
        <v>24" HOSE 1-1/2M x 1-1/2F SW</v>
      </c>
      <c r="C1118">
        <f>VLOOKUP(Table_for_new_list_price[[#This Row],[ItemCode]],[1]sheet1!$1:$1048576,5,FALSE)</f>
        <v>0</v>
      </c>
      <c r="D1118" t="str">
        <f>VLOOKUP(Table_for_new_list_price[[#This Row],[ItemCode]],[1]sheet1!$1:$1048576,6,FALSE)</f>
        <v>BALK</v>
      </c>
      <c r="E1118" s="54">
        <f>VLOOKUP(Table_for_new_list_price[[#This Row],[ItemCode]],[1]sheet1!$1:$1048576,7,FALSE)</f>
        <v>0</v>
      </c>
      <c r="F1118" s="54" t="str">
        <f>VLOOKUP(Table_for_new_list_price[[#This Row],[ItemCode]],[1]sheet1!$1:$1048576,13,FALSE)</f>
        <v>4.54</v>
      </c>
      <c r="G1118" s="55" t="str">
        <f>VLOOKUP(Table_for_new_list_price[[#This Row],[ItemCode]],[1]sheet1!$1:$1048576,12,FALSE)</f>
        <v>1</v>
      </c>
      <c r="H1118" s="101">
        <f>VLOOKUP(Table_for_new_list_price[[#This Row],[ItemCode]],[1]sheet1!$1:$1048576,8,FALSE)</f>
        <v>331.5</v>
      </c>
      <c r="I1118" s="51">
        <f>VLOOKUP(Table_for_new_list_price[[#This Row],[Product Line]],'EDA SHEET'!$C$10:$D$57,2,FALSE)</f>
        <v>0.34699999999999998</v>
      </c>
      <c r="J1118" s="53">
        <f t="shared" si="18"/>
        <v>115.03049999999999</v>
      </c>
      <c r="K1118" s="1" t="str">
        <f>VLOOKUP(Table_for_new_list_price[[#This Row],[ItemCode]],[1]sheet1!$1:$1048576,11,FALSE)</f>
        <v>Italy</v>
      </c>
    </row>
    <row r="1119" spans="1:11" hidden="1" x14ac:dyDescent="0.3">
      <c r="A1119" t="s">
        <v>1825</v>
      </c>
      <c r="B1119" t="str">
        <f>VLOOKUP(Table_for_new_list_price[[#This Row],[ItemCode]],[1]sheet1!$1:$1048576,4,FALSE)</f>
        <v>24" HOSE 1-1/2M x 1-1/2M SW</v>
      </c>
      <c r="C1119" t="str">
        <f>VLOOKUP(Table_for_new_list_price[[#This Row],[ItemCode]],[1]sheet1!$1:$1048576,5,FALSE)</f>
        <v>670779715896</v>
      </c>
      <c r="D1119" t="str">
        <f>VLOOKUP(Table_for_new_list_price[[#This Row],[ItemCode]],[1]sheet1!$1:$1048576,6,FALSE)</f>
        <v>BALK</v>
      </c>
      <c r="E1119" s="54">
        <f>VLOOKUP(Table_for_new_list_price[[#This Row],[ItemCode]],[1]sheet1!$1:$1048576,7,FALSE)</f>
        <v>0</v>
      </c>
      <c r="F1119" s="54" t="str">
        <f>VLOOKUP(Table_for_new_list_price[[#This Row],[ItemCode]],[1]sheet1!$1:$1048576,13,FALSE)</f>
        <v>4.54</v>
      </c>
      <c r="G1119" s="55" t="str">
        <f>VLOOKUP(Table_for_new_list_price[[#This Row],[ItemCode]],[1]sheet1!$1:$1048576,12,FALSE)</f>
        <v>1</v>
      </c>
      <c r="H1119" s="101">
        <f>VLOOKUP(Table_for_new_list_price[[#This Row],[ItemCode]],[1]sheet1!$1:$1048576,8,FALSE)</f>
        <v>331.5</v>
      </c>
      <c r="I1119" s="51">
        <f>VLOOKUP(Table_for_new_list_price[[#This Row],[Product Line]],'EDA SHEET'!$C$10:$D$57,2,FALSE)</f>
        <v>0.34699999999999998</v>
      </c>
      <c r="J1119" s="53">
        <f t="shared" si="18"/>
        <v>115.03049999999999</v>
      </c>
      <c r="K1119" s="1" t="str">
        <f>VLOOKUP(Table_for_new_list_price[[#This Row],[ItemCode]],[1]sheet1!$1:$1048576,11,FALSE)</f>
        <v>Italy</v>
      </c>
    </row>
    <row r="1120" spans="1:11" hidden="1" x14ac:dyDescent="0.3">
      <c r="A1120" t="s">
        <v>1826</v>
      </c>
      <c r="B1120" t="str">
        <f>VLOOKUP(Table_for_new_list_price[[#This Row],[ItemCode]],[1]sheet1!$1:$1048576,4,FALSE)</f>
        <v>24" HOSE 1-1/2M x 1-1/2S SW</v>
      </c>
      <c r="C1120">
        <f>VLOOKUP(Table_for_new_list_price[[#This Row],[ItemCode]],[1]sheet1!$1:$1048576,5,FALSE)</f>
        <v>0</v>
      </c>
      <c r="D1120" t="str">
        <f>VLOOKUP(Table_for_new_list_price[[#This Row],[ItemCode]],[1]sheet1!$1:$1048576,6,FALSE)</f>
        <v>BALK</v>
      </c>
      <c r="E1120" s="54">
        <f>VLOOKUP(Table_for_new_list_price[[#This Row],[ItemCode]],[1]sheet1!$1:$1048576,7,FALSE)</f>
        <v>0</v>
      </c>
      <c r="F1120" s="54" t="str">
        <f>VLOOKUP(Table_for_new_list_price[[#This Row],[ItemCode]],[1]sheet1!$1:$1048576,13,FALSE)</f>
        <v>4.54</v>
      </c>
      <c r="G1120" s="55" t="str">
        <f>VLOOKUP(Table_for_new_list_price[[#This Row],[ItemCode]],[1]sheet1!$1:$1048576,12,FALSE)</f>
        <v>1</v>
      </c>
      <c r="H1120" s="101">
        <f>VLOOKUP(Table_for_new_list_price[[#This Row],[ItemCode]],[1]sheet1!$1:$1048576,8,FALSE)</f>
        <v>331.5</v>
      </c>
      <c r="I1120" s="51">
        <f>VLOOKUP(Table_for_new_list_price[[#This Row],[Product Line]],'EDA SHEET'!$C$10:$D$57,2,FALSE)</f>
        <v>0.34699999999999998</v>
      </c>
      <c r="J1120" s="53">
        <f t="shared" si="18"/>
        <v>115.03049999999999</v>
      </c>
      <c r="K1120" s="1" t="str">
        <f>VLOOKUP(Table_for_new_list_price[[#This Row],[ItemCode]],[1]sheet1!$1:$1048576,11,FALSE)</f>
        <v>Italy</v>
      </c>
    </row>
    <row r="1121" spans="1:11" hidden="1" x14ac:dyDescent="0.3">
      <c r="A1121" t="s">
        <v>1827</v>
      </c>
      <c r="B1121" t="str">
        <f>VLOOKUP(Table_for_new_list_price[[#This Row],[ItemCode]],[1]sheet1!$1:$1048576,4,FALSE)</f>
        <v>24" HOSE 2M x 2F SW</v>
      </c>
      <c r="C1121">
        <f>VLOOKUP(Table_for_new_list_price[[#This Row],[ItemCode]],[1]sheet1!$1:$1048576,5,FALSE)</f>
        <v>0</v>
      </c>
      <c r="D1121" t="str">
        <f>VLOOKUP(Table_for_new_list_price[[#This Row],[ItemCode]],[1]sheet1!$1:$1048576,6,FALSE)</f>
        <v>BALK</v>
      </c>
      <c r="E1121" s="54">
        <f>VLOOKUP(Table_for_new_list_price[[#This Row],[ItemCode]],[1]sheet1!$1:$1048576,7,FALSE)</f>
        <v>0</v>
      </c>
      <c r="F1121" s="54" t="str">
        <f>VLOOKUP(Table_for_new_list_price[[#This Row],[ItemCode]],[1]sheet1!$1:$1048576,13,FALSE)</f>
        <v>6.55</v>
      </c>
      <c r="G1121" s="55" t="str">
        <f>VLOOKUP(Table_for_new_list_price[[#This Row],[ItemCode]],[1]sheet1!$1:$1048576,12,FALSE)</f>
        <v>1</v>
      </c>
      <c r="H1121" s="101">
        <f>VLOOKUP(Table_for_new_list_price[[#This Row],[ItemCode]],[1]sheet1!$1:$1048576,8,FALSE)</f>
        <v>463.23</v>
      </c>
      <c r="I1121" s="51">
        <f>VLOOKUP(Table_for_new_list_price[[#This Row],[Product Line]],'EDA SHEET'!$C$10:$D$57,2,FALSE)</f>
        <v>0.34699999999999998</v>
      </c>
      <c r="J1121" s="53">
        <f t="shared" ref="J1121:J1184" si="19">H1121*I1121</f>
        <v>160.74080999999998</v>
      </c>
      <c r="K1121" s="1" t="str">
        <f>VLOOKUP(Table_for_new_list_price[[#This Row],[ItemCode]],[1]sheet1!$1:$1048576,11,FALSE)</f>
        <v>Italy</v>
      </c>
    </row>
    <row r="1122" spans="1:11" hidden="1" x14ac:dyDescent="0.3">
      <c r="A1122" t="s">
        <v>1828</v>
      </c>
      <c r="B1122" t="str">
        <f>VLOOKUP(Table_for_new_list_price[[#This Row],[ItemCode]],[1]sheet1!$1:$1048576,4,FALSE)</f>
        <v>24" HOSE 2M x 2M SW</v>
      </c>
      <c r="C1122" t="str">
        <f>VLOOKUP(Table_for_new_list_price[[#This Row],[ItemCode]],[1]sheet1!$1:$1048576,5,FALSE)</f>
        <v>670779715902</v>
      </c>
      <c r="D1122" t="str">
        <f>VLOOKUP(Table_for_new_list_price[[#This Row],[ItemCode]],[1]sheet1!$1:$1048576,6,FALSE)</f>
        <v>BALK</v>
      </c>
      <c r="E1122" s="54">
        <f>VLOOKUP(Table_for_new_list_price[[#This Row],[ItemCode]],[1]sheet1!$1:$1048576,7,FALSE)</f>
        <v>0</v>
      </c>
      <c r="F1122" s="54" t="str">
        <f>VLOOKUP(Table_for_new_list_price[[#This Row],[ItemCode]],[1]sheet1!$1:$1048576,13,FALSE)</f>
        <v>6.55</v>
      </c>
      <c r="G1122" s="55" t="str">
        <f>VLOOKUP(Table_for_new_list_price[[#This Row],[ItemCode]],[1]sheet1!$1:$1048576,12,FALSE)</f>
        <v>1</v>
      </c>
      <c r="H1122" s="101">
        <f>VLOOKUP(Table_for_new_list_price[[#This Row],[ItemCode]],[1]sheet1!$1:$1048576,8,FALSE)</f>
        <v>463.23</v>
      </c>
      <c r="I1122" s="51">
        <f>VLOOKUP(Table_for_new_list_price[[#This Row],[Product Line]],'EDA SHEET'!$C$10:$D$57,2,FALSE)</f>
        <v>0.34699999999999998</v>
      </c>
      <c r="J1122" s="53">
        <f t="shared" si="19"/>
        <v>160.74080999999998</v>
      </c>
      <c r="K1122" s="1" t="str">
        <f>VLOOKUP(Table_for_new_list_price[[#This Row],[ItemCode]],[1]sheet1!$1:$1048576,11,FALSE)</f>
        <v>Italy</v>
      </c>
    </row>
    <row r="1123" spans="1:11" hidden="1" x14ac:dyDescent="0.3">
      <c r="A1123" t="s">
        <v>1829</v>
      </c>
      <c r="B1123" t="str">
        <f>VLOOKUP(Table_for_new_list_price[[#This Row],[ItemCode]],[1]sheet1!$1:$1048576,4,FALSE)</f>
        <v>24" HOSE 2M x 2S SW</v>
      </c>
      <c r="C1123">
        <f>VLOOKUP(Table_for_new_list_price[[#This Row],[ItemCode]],[1]sheet1!$1:$1048576,5,FALSE)</f>
        <v>0</v>
      </c>
      <c r="D1123" t="str">
        <f>VLOOKUP(Table_for_new_list_price[[#This Row],[ItemCode]],[1]sheet1!$1:$1048576,6,FALSE)</f>
        <v>BALK</v>
      </c>
      <c r="E1123" s="54">
        <f>VLOOKUP(Table_for_new_list_price[[#This Row],[ItemCode]],[1]sheet1!$1:$1048576,7,FALSE)</f>
        <v>0</v>
      </c>
      <c r="F1123" s="54" t="str">
        <f>VLOOKUP(Table_for_new_list_price[[#This Row],[ItemCode]],[1]sheet1!$1:$1048576,13,FALSE)</f>
        <v>6.55</v>
      </c>
      <c r="G1123" s="55" t="str">
        <f>VLOOKUP(Table_for_new_list_price[[#This Row],[ItemCode]],[1]sheet1!$1:$1048576,12,FALSE)</f>
        <v>1</v>
      </c>
      <c r="H1123" s="101">
        <f>VLOOKUP(Table_for_new_list_price[[#This Row],[ItemCode]],[1]sheet1!$1:$1048576,8,FALSE)</f>
        <v>463.23</v>
      </c>
      <c r="I1123" s="51">
        <f>VLOOKUP(Table_for_new_list_price[[#This Row],[Product Line]],'EDA SHEET'!$C$10:$D$57,2,FALSE)</f>
        <v>0.34699999999999998</v>
      </c>
      <c r="J1123" s="53">
        <f t="shared" si="19"/>
        <v>160.74080999999998</v>
      </c>
      <c r="K1123" s="1" t="str">
        <f>VLOOKUP(Table_for_new_list_price[[#This Row],[ItemCode]],[1]sheet1!$1:$1048576,11,FALSE)</f>
        <v>Italy</v>
      </c>
    </row>
    <row r="1124" spans="1:11" hidden="1" x14ac:dyDescent="0.3">
      <c r="A1124" t="s">
        <v>1830</v>
      </c>
      <c r="B1124" t="str">
        <f>VLOOKUP(Table_for_new_list_price[[#This Row],[ItemCode]],[1]sheet1!$1:$1048576,4,FALSE)</f>
        <v>36" HOSE 1/2 M x 3/8 S SW</v>
      </c>
      <c r="C1124">
        <f>VLOOKUP(Table_for_new_list_price[[#This Row],[ItemCode]],[1]sheet1!$1:$1048576,5,FALSE)</f>
        <v>0</v>
      </c>
      <c r="D1124" t="str">
        <f>VLOOKUP(Table_for_new_list_price[[#This Row],[ItemCode]],[1]sheet1!$1:$1048576,6,FALSE)</f>
        <v>BALK</v>
      </c>
      <c r="E1124" s="54">
        <f>VLOOKUP(Table_for_new_list_price[[#This Row],[ItemCode]],[1]sheet1!$1:$1048576,7,FALSE)</f>
        <v>0</v>
      </c>
      <c r="F1124" s="54" t="str">
        <f>VLOOKUP(Table_for_new_list_price[[#This Row],[ItemCode]],[1]sheet1!$1:$1048576,13,FALSE)</f>
        <v>0.96</v>
      </c>
      <c r="G1124" s="55" t="str">
        <f>VLOOKUP(Table_for_new_list_price[[#This Row],[ItemCode]],[1]sheet1!$1:$1048576,12,FALSE)</f>
        <v>1</v>
      </c>
      <c r="H1124" s="101">
        <f>VLOOKUP(Table_for_new_list_price[[#This Row],[ItemCode]],[1]sheet1!$1:$1048576,8,FALSE)</f>
        <v>52.23</v>
      </c>
      <c r="I1124" s="51">
        <f>VLOOKUP(Table_for_new_list_price[[#This Row],[Product Line]],'EDA SHEET'!$C$10:$D$57,2,FALSE)</f>
        <v>0.34699999999999998</v>
      </c>
      <c r="J1124" s="53">
        <f t="shared" si="19"/>
        <v>18.123809999999999</v>
      </c>
      <c r="K1124" s="1" t="str">
        <f>VLOOKUP(Table_for_new_list_price[[#This Row],[ItemCode]],[1]sheet1!$1:$1048576,11,FALSE)</f>
        <v>Italy</v>
      </c>
    </row>
    <row r="1125" spans="1:11" hidden="1" x14ac:dyDescent="0.3">
      <c r="A1125" t="s">
        <v>1831</v>
      </c>
      <c r="B1125" t="str">
        <f>VLOOKUP(Table_for_new_list_price[[#This Row],[ItemCode]],[1]sheet1!$1:$1048576,4,FALSE)</f>
        <v>36" HOSE 1/2M x 1/2F SW</v>
      </c>
      <c r="C1125">
        <f>VLOOKUP(Table_for_new_list_price[[#This Row],[ItemCode]],[1]sheet1!$1:$1048576,5,FALSE)</f>
        <v>0</v>
      </c>
      <c r="D1125" t="str">
        <f>VLOOKUP(Table_for_new_list_price[[#This Row],[ItemCode]],[1]sheet1!$1:$1048576,6,FALSE)</f>
        <v>BALK</v>
      </c>
      <c r="E1125" s="54">
        <f>VLOOKUP(Table_for_new_list_price[[#This Row],[ItemCode]],[1]sheet1!$1:$1048576,7,FALSE)</f>
        <v>0</v>
      </c>
      <c r="F1125" s="54" t="str">
        <f>VLOOKUP(Table_for_new_list_price[[#This Row],[ItemCode]],[1]sheet1!$1:$1048576,13,FALSE)</f>
        <v>0.96</v>
      </c>
      <c r="G1125" s="55" t="str">
        <f>VLOOKUP(Table_for_new_list_price[[#This Row],[ItemCode]],[1]sheet1!$1:$1048576,12,FALSE)</f>
        <v>1</v>
      </c>
      <c r="H1125" s="101">
        <f>VLOOKUP(Table_for_new_list_price[[#This Row],[ItemCode]],[1]sheet1!$1:$1048576,8,FALSE)</f>
        <v>52.23</v>
      </c>
      <c r="I1125" s="51">
        <f>VLOOKUP(Table_for_new_list_price[[#This Row],[Product Line]],'EDA SHEET'!$C$10:$D$57,2,FALSE)</f>
        <v>0.34699999999999998</v>
      </c>
      <c r="J1125" s="53">
        <f t="shared" si="19"/>
        <v>18.123809999999999</v>
      </c>
      <c r="K1125" s="1" t="str">
        <f>VLOOKUP(Table_for_new_list_price[[#This Row],[ItemCode]],[1]sheet1!$1:$1048576,11,FALSE)</f>
        <v>Italy</v>
      </c>
    </row>
    <row r="1126" spans="1:11" hidden="1" x14ac:dyDescent="0.3">
      <c r="A1126" t="s">
        <v>1832</v>
      </c>
      <c r="B1126" t="str">
        <f>VLOOKUP(Table_for_new_list_price[[#This Row],[ItemCode]],[1]sheet1!$1:$1048576,4,FALSE)</f>
        <v>36" HOSE 1/2M x 1/2M SW</v>
      </c>
      <c r="C1126" t="str">
        <f>VLOOKUP(Table_for_new_list_price[[#This Row],[ItemCode]],[1]sheet1!$1:$1048576,5,FALSE)</f>
        <v>670779715971</v>
      </c>
      <c r="D1126" t="str">
        <f>VLOOKUP(Table_for_new_list_price[[#This Row],[ItemCode]],[1]sheet1!$1:$1048576,6,FALSE)</f>
        <v>BALK</v>
      </c>
      <c r="E1126" s="54">
        <f>VLOOKUP(Table_for_new_list_price[[#This Row],[ItemCode]],[1]sheet1!$1:$1048576,7,FALSE)</f>
        <v>0</v>
      </c>
      <c r="F1126" s="54" t="str">
        <f>VLOOKUP(Table_for_new_list_price[[#This Row],[ItemCode]],[1]sheet1!$1:$1048576,13,FALSE)</f>
        <v>0.96</v>
      </c>
      <c r="G1126" s="55" t="str">
        <f>VLOOKUP(Table_for_new_list_price[[#This Row],[ItemCode]],[1]sheet1!$1:$1048576,12,FALSE)</f>
        <v>1</v>
      </c>
      <c r="H1126" s="101">
        <f>VLOOKUP(Table_for_new_list_price[[#This Row],[ItemCode]],[1]sheet1!$1:$1048576,8,FALSE)</f>
        <v>52.23</v>
      </c>
      <c r="I1126" s="51">
        <f>VLOOKUP(Table_for_new_list_price[[#This Row],[Product Line]],'EDA SHEET'!$C$10:$D$57,2,FALSE)</f>
        <v>0.34699999999999998</v>
      </c>
      <c r="J1126" s="53">
        <f t="shared" si="19"/>
        <v>18.123809999999999</v>
      </c>
      <c r="K1126" s="1" t="str">
        <f>VLOOKUP(Table_for_new_list_price[[#This Row],[ItemCode]],[1]sheet1!$1:$1048576,11,FALSE)</f>
        <v>Italy</v>
      </c>
    </row>
    <row r="1127" spans="1:11" hidden="1" x14ac:dyDescent="0.3">
      <c r="A1127" t="s">
        <v>1833</v>
      </c>
      <c r="B1127" t="str">
        <f>VLOOKUP(Table_for_new_list_price[[#This Row],[ItemCode]],[1]sheet1!$1:$1048576,4,FALSE)</f>
        <v>36" HOSE 1/2 M x 1/2 S SW</v>
      </c>
      <c r="C1127">
        <f>VLOOKUP(Table_for_new_list_price[[#This Row],[ItemCode]],[1]sheet1!$1:$1048576,5,FALSE)</f>
        <v>0</v>
      </c>
      <c r="D1127" t="str">
        <f>VLOOKUP(Table_for_new_list_price[[#This Row],[ItemCode]],[1]sheet1!$1:$1048576,6,FALSE)</f>
        <v>BALK</v>
      </c>
      <c r="E1127" s="54">
        <f>VLOOKUP(Table_for_new_list_price[[#This Row],[ItemCode]],[1]sheet1!$1:$1048576,7,FALSE)</f>
        <v>0</v>
      </c>
      <c r="F1127" s="54" t="str">
        <f>VLOOKUP(Table_for_new_list_price[[#This Row],[ItemCode]],[1]sheet1!$1:$1048576,13,FALSE)</f>
        <v>0.96</v>
      </c>
      <c r="G1127" s="55" t="str">
        <f>VLOOKUP(Table_for_new_list_price[[#This Row],[ItemCode]],[1]sheet1!$1:$1048576,12,FALSE)</f>
        <v>1</v>
      </c>
      <c r="H1127" s="101">
        <f>VLOOKUP(Table_for_new_list_price[[#This Row],[ItemCode]],[1]sheet1!$1:$1048576,8,FALSE)</f>
        <v>52.23</v>
      </c>
      <c r="I1127" s="51">
        <f>VLOOKUP(Table_for_new_list_price[[#This Row],[Product Line]],'EDA SHEET'!$C$10:$D$57,2,FALSE)</f>
        <v>0.34699999999999998</v>
      </c>
      <c r="J1127" s="53">
        <f t="shared" si="19"/>
        <v>18.123809999999999</v>
      </c>
      <c r="K1127" s="1" t="str">
        <f>VLOOKUP(Table_for_new_list_price[[#This Row],[ItemCode]],[1]sheet1!$1:$1048576,11,FALSE)</f>
        <v>Italy</v>
      </c>
    </row>
    <row r="1128" spans="1:11" hidden="1" x14ac:dyDescent="0.3">
      <c r="A1128" t="s">
        <v>1834</v>
      </c>
      <c r="B1128" t="str">
        <f>VLOOKUP(Table_for_new_list_price[[#This Row],[ItemCode]],[1]sheet1!$1:$1048576,4,FALSE)</f>
        <v>36" HOSE 3/4 M x 3/8 S SW</v>
      </c>
      <c r="C1128">
        <f>VLOOKUP(Table_for_new_list_price[[#This Row],[ItemCode]],[1]sheet1!$1:$1048576,5,FALSE)</f>
        <v>0</v>
      </c>
      <c r="D1128" t="str">
        <f>VLOOKUP(Table_for_new_list_price[[#This Row],[ItemCode]],[1]sheet1!$1:$1048576,6,FALSE)</f>
        <v>BALK</v>
      </c>
      <c r="E1128" s="54">
        <f>VLOOKUP(Table_for_new_list_price[[#This Row],[ItemCode]],[1]sheet1!$1:$1048576,7,FALSE)</f>
        <v>0</v>
      </c>
      <c r="F1128" s="54" t="str">
        <f>VLOOKUP(Table_for_new_list_price[[#This Row],[ItemCode]],[1]sheet1!$1:$1048576,13,FALSE)</f>
        <v>1.68</v>
      </c>
      <c r="G1128" s="55" t="str">
        <f>VLOOKUP(Table_for_new_list_price[[#This Row],[ItemCode]],[1]sheet1!$1:$1048576,12,FALSE)</f>
        <v>1</v>
      </c>
      <c r="H1128" s="101">
        <f>VLOOKUP(Table_for_new_list_price[[#This Row],[ItemCode]],[1]sheet1!$1:$1048576,8,FALSE)</f>
        <v>80.3</v>
      </c>
      <c r="I1128" s="51">
        <f>VLOOKUP(Table_for_new_list_price[[#This Row],[Product Line]],'EDA SHEET'!$C$10:$D$57,2,FALSE)</f>
        <v>0.34699999999999998</v>
      </c>
      <c r="J1128" s="53">
        <f t="shared" si="19"/>
        <v>27.864099999999997</v>
      </c>
      <c r="K1128" s="1" t="str">
        <f>VLOOKUP(Table_for_new_list_price[[#This Row],[ItemCode]],[1]sheet1!$1:$1048576,11,FALSE)</f>
        <v>Italy</v>
      </c>
    </row>
    <row r="1129" spans="1:11" hidden="1" x14ac:dyDescent="0.3">
      <c r="A1129" t="s">
        <v>1835</v>
      </c>
      <c r="B1129" t="str">
        <f>VLOOKUP(Table_for_new_list_price[[#This Row],[ItemCode]],[1]sheet1!$1:$1048576,4,FALSE)</f>
        <v>36" HOSE 3/4M x 3/4F SW</v>
      </c>
      <c r="C1129">
        <f>VLOOKUP(Table_for_new_list_price[[#This Row],[ItemCode]],[1]sheet1!$1:$1048576,5,FALSE)</f>
        <v>0</v>
      </c>
      <c r="D1129" t="str">
        <f>VLOOKUP(Table_for_new_list_price[[#This Row],[ItemCode]],[1]sheet1!$1:$1048576,6,FALSE)</f>
        <v>BALK</v>
      </c>
      <c r="E1129" s="54">
        <f>VLOOKUP(Table_for_new_list_price[[#This Row],[ItemCode]],[1]sheet1!$1:$1048576,7,FALSE)</f>
        <v>0</v>
      </c>
      <c r="F1129" s="54" t="str">
        <f>VLOOKUP(Table_for_new_list_price[[#This Row],[ItemCode]],[1]sheet1!$1:$1048576,13,FALSE)</f>
        <v>1.68</v>
      </c>
      <c r="G1129" s="55" t="str">
        <f>VLOOKUP(Table_for_new_list_price[[#This Row],[ItemCode]],[1]sheet1!$1:$1048576,12,FALSE)</f>
        <v>1</v>
      </c>
      <c r="H1129" s="101">
        <f>VLOOKUP(Table_for_new_list_price[[#This Row],[ItemCode]],[1]sheet1!$1:$1048576,8,FALSE)</f>
        <v>80.3</v>
      </c>
      <c r="I1129" s="51">
        <f>VLOOKUP(Table_for_new_list_price[[#This Row],[Product Line]],'EDA SHEET'!$C$10:$D$57,2,FALSE)</f>
        <v>0.34699999999999998</v>
      </c>
      <c r="J1129" s="53">
        <f t="shared" si="19"/>
        <v>27.864099999999997</v>
      </c>
      <c r="K1129" s="1" t="str">
        <f>VLOOKUP(Table_for_new_list_price[[#This Row],[ItemCode]],[1]sheet1!$1:$1048576,11,FALSE)</f>
        <v>Italy</v>
      </c>
    </row>
    <row r="1130" spans="1:11" hidden="1" x14ac:dyDescent="0.3">
      <c r="A1130" t="s">
        <v>1836</v>
      </c>
      <c r="B1130" t="str">
        <f>VLOOKUP(Table_for_new_list_price[[#This Row],[ItemCode]],[1]sheet1!$1:$1048576,4,FALSE)</f>
        <v>36" HOSE 3/4M x 3/4M SW</v>
      </c>
      <c r="C1130" t="str">
        <f>VLOOKUP(Table_for_new_list_price[[#This Row],[ItemCode]],[1]sheet1!$1:$1048576,5,FALSE)</f>
        <v>670779715988</v>
      </c>
      <c r="D1130" t="str">
        <f>VLOOKUP(Table_for_new_list_price[[#This Row],[ItemCode]],[1]sheet1!$1:$1048576,6,FALSE)</f>
        <v>BALK</v>
      </c>
      <c r="E1130" s="54">
        <f>VLOOKUP(Table_for_new_list_price[[#This Row],[ItemCode]],[1]sheet1!$1:$1048576,7,FALSE)</f>
        <v>0</v>
      </c>
      <c r="F1130" s="54" t="str">
        <f>VLOOKUP(Table_for_new_list_price[[#This Row],[ItemCode]],[1]sheet1!$1:$1048576,13,FALSE)</f>
        <v>1.68</v>
      </c>
      <c r="G1130" s="55" t="str">
        <f>VLOOKUP(Table_for_new_list_price[[#This Row],[ItemCode]],[1]sheet1!$1:$1048576,12,FALSE)</f>
        <v>1</v>
      </c>
      <c r="H1130" s="101">
        <f>VLOOKUP(Table_for_new_list_price[[#This Row],[ItemCode]],[1]sheet1!$1:$1048576,8,FALSE)</f>
        <v>80.3</v>
      </c>
      <c r="I1130" s="51">
        <f>VLOOKUP(Table_for_new_list_price[[#This Row],[Product Line]],'EDA SHEET'!$C$10:$D$57,2,FALSE)</f>
        <v>0.34699999999999998</v>
      </c>
      <c r="J1130" s="53">
        <f t="shared" si="19"/>
        <v>27.864099999999997</v>
      </c>
      <c r="K1130" s="1" t="str">
        <f>VLOOKUP(Table_for_new_list_price[[#This Row],[ItemCode]],[1]sheet1!$1:$1048576,11,FALSE)</f>
        <v>Italy</v>
      </c>
    </row>
    <row r="1131" spans="1:11" hidden="1" x14ac:dyDescent="0.3">
      <c r="A1131" t="s">
        <v>1837</v>
      </c>
      <c r="B1131" t="str">
        <f>VLOOKUP(Table_for_new_list_price[[#This Row],[ItemCode]],[1]sheet1!$1:$1048576,4,FALSE)</f>
        <v>36" HOSE 3/4M x 3/4S SW</v>
      </c>
      <c r="C1131">
        <f>VLOOKUP(Table_for_new_list_price[[#This Row],[ItemCode]],[1]sheet1!$1:$1048576,5,FALSE)</f>
        <v>0</v>
      </c>
      <c r="D1131" t="str">
        <f>VLOOKUP(Table_for_new_list_price[[#This Row],[ItemCode]],[1]sheet1!$1:$1048576,6,FALSE)</f>
        <v>BALK</v>
      </c>
      <c r="E1131" s="54">
        <f>VLOOKUP(Table_for_new_list_price[[#This Row],[ItemCode]],[1]sheet1!$1:$1048576,7,FALSE)</f>
        <v>0</v>
      </c>
      <c r="F1131" s="54" t="str">
        <f>VLOOKUP(Table_for_new_list_price[[#This Row],[ItemCode]],[1]sheet1!$1:$1048576,13,FALSE)</f>
        <v>1.68</v>
      </c>
      <c r="G1131" s="55" t="str">
        <f>VLOOKUP(Table_for_new_list_price[[#This Row],[ItemCode]],[1]sheet1!$1:$1048576,12,FALSE)</f>
        <v>1</v>
      </c>
      <c r="H1131" s="101">
        <f>VLOOKUP(Table_for_new_list_price[[#This Row],[ItemCode]],[1]sheet1!$1:$1048576,8,FALSE)</f>
        <v>80.3</v>
      </c>
      <c r="I1131" s="51">
        <f>VLOOKUP(Table_for_new_list_price[[#This Row],[Product Line]],'EDA SHEET'!$C$10:$D$57,2,FALSE)</f>
        <v>0.34699999999999998</v>
      </c>
      <c r="J1131" s="53">
        <f t="shared" si="19"/>
        <v>27.864099999999997</v>
      </c>
      <c r="K1131" s="1" t="str">
        <f>VLOOKUP(Table_for_new_list_price[[#This Row],[ItemCode]],[1]sheet1!$1:$1048576,11,FALSE)</f>
        <v>Italy</v>
      </c>
    </row>
    <row r="1132" spans="1:11" hidden="1" x14ac:dyDescent="0.3">
      <c r="A1132" t="s">
        <v>1838</v>
      </c>
      <c r="B1132" t="str">
        <f>VLOOKUP(Table_for_new_list_price[[#This Row],[ItemCode]],[1]sheet1!$1:$1048576,4,FALSE)</f>
        <v>36" HOSE 1 M x 3/4 S SW</v>
      </c>
      <c r="C1132">
        <f>VLOOKUP(Table_for_new_list_price[[#This Row],[ItemCode]],[1]sheet1!$1:$1048576,5,FALSE)</f>
        <v>0</v>
      </c>
      <c r="D1132" t="str">
        <f>VLOOKUP(Table_for_new_list_price[[#This Row],[ItemCode]],[1]sheet1!$1:$1048576,6,FALSE)</f>
        <v>BALK</v>
      </c>
      <c r="E1132" s="54">
        <f>VLOOKUP(Table_for_new_list_price[[#This Row],[ItemCode]],[1]sheet1!$1:$1048576,7,FALSE)</f>
        <v>0</v>
      </c>
      <c r="F1132" s="54" t="str">
        <f>VLOOKUP(Table_for_new_list_price[[#This Row],[ItemCode]],[1]sheet1!$1:$1048576,13,FALSE)</f>
        <v>2.71</v>
      </c>
      <c r="G1132" s="55" t="str">
        <f>VLOOKUP(Table_for_new_list_price[[#This Row],[ItemCode]],[1]sheet1!$1:$1048576,12,FALSE)</f>
        <v>1</v>
      </c>
      <c r="H1132" s="101">
        <f>VLOOKUP(Table_for_new_list_price[[#This Row],[ItemCode]],[1]sheet1!$1:$1048576,8,FALSE)</f>
        <v>118.41</v>
      </c>
      <c r="I1132" s="51">
        <f>VLOOKUP(Table_for_new_list_price[[#This Row],[Product Line]],'EDA SHEET'!$C$10:$D$57,2,FALSE)</f>
        <v>0.34699999999999998</v>
      </c>
      <c r="J1132" s="53">
        <f t="shared" si="19"/>
        <v>41.088269999999994</v>
      </c>
      <c r="K1132" s="1" t="str">
        <f>VLOOKUP(Table_for_new_list_price[[#This Row],[ItemCode]],[1]sheet1!$1:$1048576,11,FALSE)</f>
        <v>Italy</v>
      </c>
    </row>
    <row r="1133" spans="1:11" hidden="1" x14ac:dyDescent="0.3">
      <c r="A1133" t="s">
        <v>1839</v>
      </c>
      <c r="B1133" t="str">
        <f>VLOOKUP(Table_for_new_list_price[[#This Row],[ItemCode]],[1]sheet1!$1:$1048576,4,FALSE)</f>
        <v>36" HOSE 1M x 1F SW</v>
      </c>
      <c r="C1133">
        <f>VLOOKUP(Table_for_new_list_price[[#This Row],[ItemCode]],[1]sheet1!$1:$1048576,5,FALSE)</f>
        <v>0</v>
      </c>
      <c r="D1133" t="str">
        <f>VLOOKUP(Table_for_new_list_price[[#This Row],[ItemCode]],[1]sheet1!$1:$1048576,6,FALSE)</f>
        <v>BALK</v>
      </c>
      <c r="E1133" s="54">
        <f>VLOOKUP(Table_for_new_list_price[[#This Row],[ItemCode]],[1]sheet1!$1:$1048576,7,FALSE)</f>
        <v>0</v>
      </c>
      <c r="F1133" s="54" t="str">
        <f>VLOOKUP(Table_for_new_list_price[[#This Row],[ItemCode]],[1]sheet1!$1:$1048576,13,FALSE)</f>
        <v>2.71</v>
      </c>
      <c r="G1133" s="55" t="str">
        <f>VLOOKUP(Table_for_new_list_price[[#This Row],[ItemCode]],[1]sheet1!$1:$1048576,12,FALSE)</f>
        <v>1</v>
      </c>
      <c r="H1133" s="101">
        <f>VLOOKUP(Table_for_new_list_price[[#This Row],[ItemCode]],[1]sheet1!$1:$1048576,8,FALSE)</f>
        <v>118.41</v>
      </c>
      <c r="I1133" s="51">
        <f>VLOOKUP(Table_for_new_list_price[[#This Row],[Product Line]],'EDA SHEET'!$C$10:$D$57,2,FALSE)</f>
        <v>0.34699999999999998</v>
      </c>
      <c r="J1133" s="53">
        <f t="shared" si="19"/>
        <v>41.088269999999994</v>
      </c>
      <c r="K1133" s="1" t="str">
        <f>VLOOKUP(Table_for_new_list_price[[#This Row],[ItemCode]],[1]sheet1!$1:$1048576,11,FALSE)</f>
        <v>Italy</v>
      </c>
    </row>
    <row r="1134" spans="1:11" hidden="1" x14ac:dyDescent="0.3">
      <c r="A1134" t="s">
        <v>1840</v>
      </c>
      <c r="B1134" t="str">
        <f>VLOOKUP(Table_for_new_list_price[[#This Row],[ItemCode]],[1]sheet1!$1:$1048576,4,FALSE)</f>
        <v>36" HOSE 1M x 1M SW</v>
      </c>
      <c r="C1134" t="str">
        <f>VLOOKUP(Table_for_new_list_price[[#This Row],[ItemCode]],[1]sheet1!$1:$1048576,5,FALSE)</f>
        <v>670779715995</v>
      </c>
      <c r="D1134" t="str">
        <f>VLOOKUP(Table_for_new_list_price[[#This Row],[ItemCode]],[1]sheet1!$1:$1048576,6,FALSE)</f>
        <v>BALK</v>
      </c>
      <c r="E1134" s="54">
        <f>VLOOKUP(Table_for_new_list_price[[#This Row],[ItemCode]],[1]sheet1!$1:$1048576,7,FALSE)</f>
        <v>0</v>
      </c>
      <c r="F1134" s="54" t="str">
        <f>VLOOKUP(Table_for_new_list_price[[#This Row],[ItemCode]],[1]sheet1!$1:$1048576,13,FALSE)</f>
        <v>2.71</v>
      </c>
      <c r="G1134" s="55" t="str">
        <f>VLOOKUP(Table_for_new_list_price[[#This Row],[ItemCode]],[1]sheet1!$1:$1048576,12,FALSE)</f>
        <v>1</v>
      </c>
      <c r="H1134" s="101">
        <f>VLOOKUP(Table_for_new_list_price[[#This Row],[ItemCode]],[1]sheet1!$1:$1048576,8,FALSE)</f>
        <v>118.41</v>
      </c>
      <c r="I1134" s="51">
        <f>VLOOKUP(Table_for_new_list_price[[#This Row],[Product Line]],'EDA SHEET'!$C$10:$D$57,2,FALSE)</f>
        <v>0.34699999999999998</v>
      </c>
      <c r="J1134" s="53">
        <f t="shared" si="19"/>
        <v>41.088269999999994</v>
      </c>
      <c r="K1134" s="1" t="str">
        <f>VLOOKUP(Table_for_new_list_price[[#This Row],[ItemCode]],[1]sheet1!$1:$1048576,11,FALSE)</f>
        <v>Italy</v>
      </c>
    </row>
    <row r="1135" spans="1:11" hidden="1" x14ac:dyDescent="0.3">
      <c r="A1135" t="s">
        <v>1841</v>
      </c>
      <c r="B1135" t="str">
        <f>VLOOKUP(Table_for_new_list_price[[#This Row],[ItemCode]],[1]sheet1!$1:$1048576,4,FALSE)</f>
        <v>36" HOSE 1M x 1S SW</v>
      </c>
      <c r="C1135">
        <f>VLOOKUP(Table_for_new_list_price[[#This Row],[ItemCode]],[1]sheet1!$1:$1048576,5,FALSE)</f>
        <v>0</v>
      </c>
      <c r="D1135" t="str">
        <f>VLOOKUP(Table_for_new_list_price[[#This Row],[ItemCode]],[1]sheet1!$1:$1048576,6,FALSE)</f>
        <v>BALK</v>
      </c>
      <c r="E1135" s="54">
        <f>VLOOKUP(Table_for_new_list_price[[#This Row],[ItemCode]],[1]sheet1!$1:$1048576,7,FALSE)</f>
        <v>0</v>
      </c>
      <c r="F1135" s="54" t="str">
        <f>VLOOKUP(Table_for_new_list_price[[#This Row],[ItemCode]],[1]sheet1!$1:$1048576,13,FALSE)</f>
        <v>2.71</v>
      </c>
      <c r="G1135" s="55" t="str">
        <f>VLOOKUP(Table_for_new_list_price[[#This Row],[ItemCode]],[1]sheet1!$1:$1048576,12,FALSE)</f>
        <v>1</v>
      </c>
      <c r="H1135" s="101">
        <f>VLOOKUP(Table_for_new_list_price[[#This Row],[ItemCode]],[1]sheet1!$1:$1048576,8,FALSE)</f>
        <v>118.41</v>
      </c>
      <c r="I1135" s="51">
        <f>VLOOKUP(Table_for_new_list_price[[#This Row],[Product Line]],'EDA SHEET'!$C$10:$D$57,2,FALSE)</f>
        <v>0.34699999999999998</v>
      </c>
      <c r="J1135" s="53">
        <f t="shared" si="19"/>
        <v>41.088269999999994</v>
      </c>
      <c r="K1135" s="1" t="str">
        <f>VLOOKUP(Table_for_new_list_price[[#This Row],[ItemCode]],[1]sheet1!$1:$1048576,11,FALSE)</f>
        <v>Italy</v>
      </c>
    </row>
    <row r="1136" spans="1:11" hidden="1" x14ac:dyDescent="0.3">
      <c r="A1136" t="s">
        <v>1842</v>
      </c>
      <c r="B1136" t="str">
        <f>VLOOKUP(Table_for_new_list_price[[#This Row],[ItemCode]],[1]sheet1!$1:$1048576,4,FALSE)</f>
        <v>36" HOSE 1-1/4M x 1-1/4F SW</v>
      </c>
      <c r="C1136">
        <f>VLOOKUP(Table_for_new_list_price[[#This Row],[ItemCode]],[1]sheet1!$1:$1048576,5,FALSE)</f>
        <v>0</v>
      </c>
      <c r="D1136" t="str">
        <f>VLOOKUP(Table_for_new_list_price[[#This Row],[ItemCode]],[1]sheet1!$1:$1048576,6,FALSE)</f>
        <v>BALK</v>
      </c>
      <c r="E1136" s="54">
        <f>VLOOKUP(Table_for_new_list_price[[#This Row],[ItemCode]],[1]sheet1!$1:$1048576,7,FALSE)</f>
        <v>0</v>
      </c>
      <c r="F1136" s="54" t="str">
        <f>VLOOKUP(Table_for_new_list_price[[#This Row],[ItemCode]],[1]sheet1!$1:$1048576,13,FALSE)</f>
        <v>4.59</v>
      </c>
      <c r="G1136" s="55" t="str">
        <f>VLOOKUP(Table_for_new_list_price[[#This Row],[ItemCode]],[1]sheet1!$1:$1048576,12,FALSE)</f>
        <v>1</v>
      </c>
      <c r="H1136" s="101">
        <f>VLOOKUP(Table_for_new_list_price[[#This Row],[ItemCode]],[1]sheet1!$1:$1048576,8,FALSE)</f>
        <v>245.75</v>
      </c>
      <c r="I1136" s="51">
        <f>VLOOKUP(Table_for_new_list_price[[#This Row],[Product Line]],'EDA SHEET'!$C$10:$D$57,2,FALSE)</f>
        <v>0.34699999999999998</v>
      </c>
      <c r="J1136" s="53">
        <f t="shared" si="19"/>
        <v>85.27525</v>
      </c>
      <c r="K1136" s="1" t="str">
        <f>VLOOKUP(Table_for_new_list_price[[#This Row],[ItemCode]],[1]sheet1!$1:$1048576,11,FALSE)</f>
        <v>Italy</v>
      </c>
    </row>
    <row r="1137" spans="1:11" hidden="1" x14ac:dyDescent="0.3">
      <c r="A1137" t="s">
        <v>1843</v>
      </c>
      <c r="B1137" t="str">
        <f>VLOOKUP(Table_for_new_list_price[[#This Row],[ItemCode]],[1]sheet1!$1:$1048576,4,FALSE)</f>
        <v>36" HOSE 1-1/4M x 1-1/4M SW</v>
      </c>
      <c r="C1137" t="str">
        <f>VLOOKUP(Table_for_new_list_price[[#This Row],[ItemCode]],[1]sheet1!$1:$1048576,5,FALSE)</f>
        <v>670779716008</v>
      </c>
      <c r="D1137" t="str">
        <f>VLOOKUP(Table_for_new_list_price[[#This Row],[ItemCode]],[1]sheet1!$1:$1048576,6,FALSE)</f>
        <v>BALK</v>
      </c>
      <c r="E1137" s="54">
        <f>VLOOKUP(Table_for_new_list_price[[#This Row],[ItemCode]],[1]sheet1!$1:$1048576,7,FALSE)</f>
        <v>0</v>
      </c>
      <c r="F1137" s="54" t="str">
        <f>VLOOKUP(Table_for_new_list_price[[#This Row],[ItemCode]],[1]sheet1!$1:$1048576,13,FALSE)</f>
        <v>4.59</v>
      </c>
      <c r="G1137" s="55" t="str">
        <f>VLOOKUP(Table_for_new_list_price[[#This Row],[ItemCode]],[1]sheet1!$1:$1048576,12,FALSE)</f>
        <v>1</v>
      </c>
      <c r="H1137" s="101">
        <f>VLOOKUP(Table_for_new_list_price[[#This Row],[ItemCode]],[1]sheet1!$1:$1048576,8,FALSE)</f>
        <v>245.75</v>
      </c>
      <c r="I1137" s="51">
        <f>VLOOKUP(Table_for_new_list_price[[#This Row],[Product Line]],'EDA SHEET'!$C$10:$D$57,2,FALSE)</f>
        <v>0.34699999999999998</v>
      </c>
      <c r="J1137" s="53">
        <f t="shared" si="19"/>
        <v>85.27525</v>
      </c>
      <c r="K1137" s="1" t="str">
        <f>VLOOKUP(Table_for_new_list_price[[#This Row],[ItemCode]],[1]sheet1!$1:$1048576,11,FALSE)</f>
        <v>Italy</v>
      </c>
    </row>
    <row r="1138" spans="1:11" hidden="1" x14ac:dyDescent="0.3">
      <c r="A1138" t="s">
        <v>1844</v>
      </c>
      <c r="B1138" t="str">
        <f>VLOOKUP(Table_for_new_list_price[[#This Row],[ItemCode]],[1]sheet1!$1:$1048576,4,FALSE)</f>
        <v>36" HOSE 1-1/4M x 1-1/4S SW</v>
      </c>
      <c r="C1138">
        <f>VLOOKUP(Table_for_new_list_price[[#This Row],[ItemCode]],[1]sheet1!$1:$1048576,5,FALSE)</f>
        <v>0</v>
      </c>
      <c r="D1138" t="str">
        <f>VLOOKUP(Table_for_new_list_price[[#This Row],[ItemCode]],[1]sheet1!$1:$1048576,6,FALSE)</f>
        <v>BALK</v>
      </c>
      <c r="E1138" s="54">
        <f>VLOOKUP(Table_for_new_list_price[[#This Row],[ItemCode]],[1]sheet1!$1:$1048576,7,FALSE)</f>
        <v>0</v>
      </c>
      <c r="F1138" s="54" t="str">
        <f>VLOOKUP(Table_for_new_list_price[[#This Row],[ItemCode]],[1]sheet1!$1:$1048576,13,FALSE)</f>
        <v>4.59</v>
      </c>
      <c r="G1138" s="55" t="str">
        <f>VLOOKUP(Table_for_new_list_price[[#This Row],[ItemCode]],[1]sheet1!$1:$1048576,12,FALSE)</f>
        <v>1</v>
      </c>
      <c r="H1138" s="101">
        <f>VLOOKUP(Table_for_new_list_price[[#This Row],[ItemCode]],[1]sheet1!$1:$1048576,8,FALSE)</f>
        <v>245.75</v>
      </c>
      <c r="I1138" s="51">
        <f>VLOOKUP(Table_for_new_list_price[[#This Row],[Product Line]],'EDA SHEET'!$C$10:$D$57,2,FALSE)</f>
        <v>0.34699999999999998</v>
      </c>
      <c r="J1138" s="53">
        <f t="shared" si="19"/>
        <v>85.27525</v>
      </c>
      <c r="K1138" s="1" t="str">
        <f>VLOOKUP(Table_for_new_list_price[[#This Row],[ItemCode]],[1]sheet1!$1:$1048576,11,FALSE)</f>
        <v>Italy</v>
      </c>
    </row>
    <row r="1139" spans="1:11" hidden="1" x14ac:dyDescent="0.3">
      <c r="A1139" t="s">
        <v>1845</v>
      </c>
      <c r="B1139" t="str">
        <f>VLOOKUP(Table_for_new_list_price[[#This Row],[ItemCode]],[1]sheet1!$1:$1048576,4,FALSE)</f>
        <v>36" HOSE 1-1/2M x 1-1/2F SW</v>
      </c>
      <c r="C1139">
        <f>VLOOKUP(Table_for_new_list_price[[#This Row],[ItemCode]],[1]sheet1!$1:$1048576,5,FALSE)</f>
        <v>0</v>
      </c>
      <c r="D1139" t="str">
        <f>VLOOKUP(Table_for_new_list_price[[#This Row],[ItemCode]],[1]sheet1!$1:$1048576,6,FALSE)</f>
        <v>BALK</v>
      </c>
      <c r="E1139" s="54">
        <f>VLOOKUP(Table_for_new_list_price[[#This Row],[ItemCode]],[1]sheet1!$1:$1048576,7,FALSE)</f>
        <v>0</v>
      </c>
      <c r="F1139" s="54" t="str">
        <f>VLOOKUP(Table_for_new_list_price[[#This Row],[ItemCode]],[1]sheet1!$1:$1048576,13,FALSE)</f>
        <v>5.65</v>
      </c>
      <c r="G1139" s="55" t="str">
        <f>VLOOKUP(Table_for_new_list_price[[#This Row],[ItemCode]],[1]sheet1!$1:$1048576,12,FALSE)</f>
        <v>1</v>
      </c>
      <c r="H1139" s="101">
        <f>VLOOKUP(Table_for_new_list_price[[#This Row],[ItemCode]],[1]sheet1!$1:$1048576,8,FALSE)</f>
        <v>394.76</v>
      </c>
      <c r="I1139" s="51">
        <f>VLOOKUP(Table_for_new_list_price[[#This Row],[Product Line]],'EDA SHEET'!$C$10:$D$57,2,FALSE)</f>
        <v>0.34699999999999998</v>
      </c>
      <c r="J1139" s="53">
        <f t="shared" si="19"/>
        <v>136.98172</v>
      </c>
      <c r="K1139" s="1" t="str">
        <f>VLOOKUP(Table_for_new_list_price[[#This Row],[ItemCode]],[1]sheet1!$1:$1048576,11,FALSE)</f>
        <v>Italy</v>
      </c>
    </row>
    <row r="1140" spans="1:11" hidden="1" x14ac:dyDescent="0.3">
      <c r="A1140" t="s">
        <v>1846</v>
      </c>
      <c r="B1140" t="str">
        <f>VLOOKUP(Table_for_new_list_price[[#This Row],[ItemCode]],[1]sheet1!$1:$1048576,4,FALSE)</f>
        <v>36" HOSE 1-1/2M x 1-1/2M SW</v>
      </c>
      <c r="C1140" t="str">
        <f>VLOOKUP(Table_for_new_list_price[[#This Row],[ItemCode]],[1]sheet1!$1:$1048576,5,FALSE)</f>
        <v>670779716015</v>
      </c>
      <c r="D1140" t="str">
        <f>VLOOKUP(Table_for_new_list_price[[#This Row],[ItemCode]],[1]sheet1!$1:$1048576,6,FALSE)</f>
        <v>BALK</v>
      </c>
      <c r="E1140" s="54">
        <f>VLOOKUP(Table_for_new_list_price[[#This Row],[ItemCode]],[1]sheet1!$1:$1048576,7,FALSE)</f>
        <v>0</v>
      </c>
      <c r="F1140" s="54" t="str">
        <f>VLOOKUP(Table_for_new_list_price[[#This Row],[ItemCode]],[1]sheet1!$1:$1048576,13,FALSE)</f>
        <v>5.65</v>
      </c>
      <c r="G1140" s="55" t="str">
        <f>VLOOKUP(Table_for_new_list_price[[#This Row],[ItemCode]],[1]sheet1!$1:$1048576,12,FALSE)</f>
        <v>1</v>
      </c>
      <c r="H1140" s="101">
        <f>VLOOKUP(Table_for_new_list_price[[#This Row],[ItemCode]],[1]sheet1!$1:$1048576,8,FALSE)</f>
        <v>394.76</v>
      </c>
      <c r="I1140" s="51">
        <f>VLOOKUP(Table_for_new_list_price[[#This Row],[Product Line]],'EDA SHEET'!$C$10:$D$57,2,FALSE)</f>
        <v>0.34699999999999998</v>
      </c>
      <c r="J1140" s="53">
        <f t="shared" si="19"/>
        <v>136.98172</v>
      </c>
      <c r="K1140" s="1" t="str">
        <f>VLOOKUP(Table_for_new_list_price[[#This Row],[ItemCode]],[1]sheet1!$1:$1048576,11,FALSE)</f>
        <v>Italy</v>
      </c>
    </row>
    <row r="1141" spans="1:11" hidden="1" x14ac:dyDescent="0.3">
      <c r="A1141" t="s">
        <v>1847</v>
      </c>
      <c r="B1141" t="str">
        <f>VLOOKUP(Table_for_new_list_price[[#This Row],[ItemCode]],[1]sheet1!$1:$1048576,4,FALSE)</f>
        <v>36" HOSE 1-1/2M x 1-1/2S SW</v>
      </c>
      <c r="C1141">
        <f>VLOOKUP(Table_for_new_list_price[[#This Row],[ItemCode]],[1]sheet1!$1:$1048576,5,FALSE)</f>
        <v>0</v>
      </c>
      <c r="D1141" t="str">
        <f>VLOOKUP(Table_for_new_list_price[[#This Row],[ItemCode]],[1]sheet1!$1:$1048576,6,FALSE)</f>
        <v>BALK</v>
      </c>
      <c r="E1141" s="54">
        <f>VLOOKUP(Table_for_new_list_price[[#This Row],[ItemCode]],[1]sheet1!$1:$1048576,7,FALSE)</f>
        <v>0</v>
      </c>
      <c r="F1141" s="54" t="str">
        <f>VLOOKUP(Table_for_new_list_price[[#This Row],[ItemCode]],[1]sheet1!$1:$1048576,13,FALSE)</f>
        <v>5.65</v>
      </c>
      <c r="G1141" s="55" t="str">
        <f>VLOOKUP(Table_for_new_list_price[[#This Row],[ItemCode]],[1]sheet1!$1:$1048576,12,FALSE)</f>
        <v>1</v>
      </c>
      <c r="H1141" s="101">
        <f>VLOOKUP(Table_for_new_list_price[[#This Row],[ItemCode]],[1]sheet1!$1:$1048576,8,FALSE)</f>
        <v>394.76</v>
      </c>
      <c r="I1141" s="51">
        <f>VLOOKUP(Table_for_new_list_price[[#This Row],[Product Line]],'EDA SHEET'!$C$10:$D$57,2,FALSE)</f>
        <v>0.34699999999999998</v>
      </c>
      <c r="J1141" s="53">
        <f t="shared" si="19"/>
        <v>136.98172</v>
      </c>
      <c r="K1141" s="1" t="str">
        <f>VLOOKUP(Table_for_new_list_price[[#This Row],[ItemCode]],[1]sheet1!$1:$1048576,11,FALSE)</f>
        <v>Italy</v>
      </c>
    </row>
    <row r="1142" spans="1:11" hidden="1" x14ac:dyDescent="0.3">
      <c r="A1142" t="s">
        <v>1848</v>
      </c>
      <c r="B1142" t="str">
        <f>VLOOKUP(Table_for_new_list_price[[#This Row],[ItemCode]],[1]sheet1!$1:$1048576,4,FALSE)</f>
        <v>36" HOSE 2M x 2F SW</v>
      </c>
      <c r="C1142">
        <f>VLOOKUP(Table_for_new_list_price[[#This Row],[ItemCode]],[1]sheet1!$1:$1048576,5,FALSE)</f>
        <v>0</v>
      </c>
      <c r="D1142" t="str">
        <f>VLOOKUP(Table_for_new_list_price[[#This Row],[ItemCode]],[1]sheet1!$1:$1048576,6,FALSE)</f>
        <v>BALK</v>
      </c>
      <c r="E1142" s="54">
        <f>VLOOKUP(Table_for_new_list_price[[#This Row],[ItemCode]],[1]sheet1!$1:$1048576,7,FALSE)</f>
        <v>0</v>
      </c>
      <c r="F1142" s="54" t="str">
        <f>VLOOKUP(Table_for_new_list_price[[#This Row],[ItemCode]],[1]sheet1!$1:$1048576,13,FALSE)</f>
        <v>7.87</v>
      </c>
      <c r="G1142" s="55" t="str">
        <f>VLOOKUP(Table_for_new_list_price[[#This Row],[ItemCode]],[1]sheet1!$1:$1048576,12,FALSE)</f>
        <v>1</v>
      </c>
      <c r="H1142" s="101">
        <f>VLOOKUP(Table_for_new_list_price[[#This Row],[ItemCode]],[1]sheet1!$1:$1048576,8,FALSE)</f>
        <v>546.99</v>
      </c>
      <c r="I1142" s="51">
        <f>VLOOKUP(Table_for_new_list_price[[#This Row],[Product Line]],'EDA SHEET'!$C$10:$D$57,2,FALSE)</f>
        <v>0.34699999999999998</v>
      </c>
      <c r="J1142" s="53">
        <f t="shared" si="19"/>
        <v>189.80552999999998</v>
      </c>
      <c r="K1142" s="1" t="str">
        <f>VLOOKUP(Table_for_new_list_price[[#This Row],[ItemCode]],[1]sheet1!$1:$1048576,11,FALSE)</f>
        <v>Italy</v>
      </c>
    </row>
    <row r="1143" spans="1:11" hidden="1" x14ac:dyDescent="0.3">
      <c r="A1143" t="s">
        <v>1849</v>
      </c>
      <c r="B1143" t="str">
        <f>VLOOKUP(Table_for_new_list_price[[#This Row],[ItemCode]],[1]sheet1!$1:$1048576,4,FALSE)</f>
        <v>36" HOSE 2M x 2M SW</v>
      </c>
      <c r="C1143" t="str">
        <f>VLOOKUP(Table_for_new_list_price[[#This Row],[ItemCode]],[1]sheet1!$1:$1048576,5,FALSE)</f>
        <v>670779716022</v>
      </c>
      <c r="D1143" t="str">
        <f>VLOOKUP(Table_for_new_list_price[[#This Row],[ItemCode]],[1]sheet1!$1:$1048576,6,FALSE)</f>
        <v>BALK</v>
      </c>
      <c r="E1143" s="54">
        <f>VLOOKUP(Table_for_new_list_price[[#This Row],[ItemCode]],[1]sheet1!$1:$1048576,7,FALSE)</f>
        <v>0</v>
      </c>
      <c r="F1143" s="54" t="str">
        <f>VLOOKUP(Table_for_new_list_price[[#This Row],[ItemCode]],[1]sheet1!$1:$1048576,13,FALSE)</f>
        <v>7.87</v>
      </c>
      <c r="G1143" s="55" t="str">
        <f>VLOOKUP(Table_for_new_list_price[[#This Row],[ItemCode]],[1]sheet1!$1:$1048576,12,FALSE)</f>
        <v>1</v>
      </c>
      <c r="H1143" s="101">
        <f>VLOOKUP(Table_for_new_list_price[[#This Row],[ItemCode]],[1]sheet1!$1:$1048576,8,FALSE)</f>
        <v>546.99</v>
      </c>
      <c r="I1143" s="51">
        <f>VLOOKUP(Table_for_new_list_price[[#This Row],[Product Line]],'EDA SHEET'!$C$10:$D$57,2,FALSE)</f>
        <v>0.34699999999999998</v>
      </c>
      <c r="J1143" s="53">
        <f t="shared" si="19"/>
        <v>189.80552999999998</v>
      </c>
      <c r="K1143" s="1" t="str">
        <f>VLOOKUP(Table_for_new_list_price[[#This Row],[ItemCode]],[1]sheet1!$1:$1048576,11,FALSE)</f>
        <v>Italy</v>
      </c>
    </row>
    <row r="1144" spans="1:11" hidden="1" x14ac:dyDescent="0.3">
      <c r="A1144" t="s">
        <v>1850</v>
      </c>
      <c r="B1144" t="str">
        <f>VLOOKUP(Table_for_new_list_price[[#This Row],[ItemCode]],[1]sheet1!$1:$1048576,4,FALSE)</f>
        <v>36" HOSE 2M x 2S SW</v>
      </c>
      <c r="C1144">
        <f>VLOOKUP(Table_for_new_list_price[[#This Row],[ItemCode]],[1]sheet1!$1:$1048576,5,FALSE)</f>
        <v>0</v>
      </c>
      <c r="D1144" t="str">
        <f>VLOOKUP(Table_for_new_list_price[[#This Row],[ItemCode]],[1]sheet1!$1:$1048576,6,FALSE)</f>
        <v>BALK</v>
      </c>
      <c r="E1144" s="54">
        <f>VLOOKUP(Table_for_new_list_price[[#This Row],[ItemCode]],[1]sheet1!$1:$1048576,7,FALSE)</f>
        <v>0</v>
      </c>
      <c r="F1144" s="54" t="str">
        <f>VLOOKUP(Table_for_new_list_price[[#This Row],[ItemCode]],[1]sheet1!$1:$1048576,13,FALSE)</f>
        <v>7.87</v>
      </c>
      <c r="G1144" s="55" t="str">
        <f>VLOOKUP(Table_for_new_list_price[[#This Row],[ItemCode]],[1]sheet1!$1:$1048576,12,FALSE)</f>
        <v>1</v>
      </c>
      <c r="H1144" s="101">
        <f>VLOOKUP(Table_for_new_list_price[[#This Row],[ItemCode]],[1]sheet1!$1:$1048576,8,FALSE)</f>
        <v>546.99</v>
      </c>
      <c r="I1144" s="51">
        <f>VLOOKUP(Table_for_new_list_price[[#This Row],[Product Line]],'EDA SHEET'!$C$10:$D$57,2,FALSE)</f>
        <v>0.34699999999999998</v>
      </c>
      <c r="J1144" s="53">
        <f t="shared" si="19"/>
        <v>189.80552999999998</v>
      </c>
      <c r="K1144" s="1" t="str">
        <f>VLOOKUP(Table_for_new_list_price[[#This Row],[ItemCode]],[1]sheet1!$1:$1048576,11,FALSE)</f>
        <v>Italy</v>
      </c>
    </row>
    <row r="1145" spans="1:11" hidden="1" x14ac:dyDescent="0.3">
      <c r="A1145" t="s">
        <v>1851</v>
      </c>
      <c r="B1145" t="str">
        <f>VLOOKUP(Table_for_new_list_price[[#This Row],[ItemCode]],[1]sheet1!$1:$1048576,4,FALSE)</f>
        <v>UNION DZR MNPT x PEX F1960 1/2</v>
      </c>
      <c r="C1145">
        <f>VLOOKUP(Table_for_new_list_price[[#This Row],[ItemCode]],[1]sheet1!$1:$1048576,5,FALSE)</f>
        <v>0</v>
      </c>
      <c r="D1145" t="str">
        <f>VLOOKUP(Table_for_new_list_price[[#This Row],[ItemCode]],[1]sheet1!$1:$1048576,6,FALSE)</f>
        <v>BALK</v>
      </c>
      <c r="E1145" s="54" t="str">
        <f>VLOOKUP(Table_for_new_list_price[[#This Row],[ItemCode]],[1]sheet1!$1:$1048576,7,FALSE)</f>
        <v>BRASS DZR</v>
      </c>
      <c r="F1145" s="54" t="str">
        <f>VLOOKUP(Table_for_new_list_price[[#This Row],[ItemCode]],[1]sheet1!$1:$1048576,13,FALSE)</f>
        <v>0.31</v>
      </c>
      <c r="G1145" s="55" t="str">
        <f>VLOOKUP(Table_for_new_list_price[[#This Row],[ItemCode]],[1]sheet1!$1:$1048576,12,FALSE)</f>
        <v>100</v>
      </c>
      <c r="H1145" s="101">
        <f>VLOOKUP(Table_for_new_list_price[[#This Row],[ItemCode]],[1]sheet1!$1:$1048576,8,FALSE)</f>
        <v>30.03</v>
      </c>
      <c r="I1145" s="51">
        <f>VLOOKUP(Table_for_new_list_price[[#This Row],[Product Line]],'EDA SHEET'!$C$10:$D$57,2,FALSE)</f>
        <v>0.34699999999999998</v>
      </c>
      <c r="J1145" s="53">
        <f t="shared" si="19"/>
        <v>10.42041</v>
      </c>
      <c r="K1145" s="1" t="str">
        <f>VLOOKUP(Table_for_new_list_price[[#This Row],[ItemCode]],[1]sheet1!$1:$1048576,11,FALSE)</f>
        <v>China</v>
      </c>
    </row>
    <row r="1146" spans="1:11" hidden="1" x14ac:dyDescent="0.3">
      <c r="A1146" t="s">
        <v>1852</v>
      </c>
      <c r="B1146" t="str">
        <f>VLOOKUP(Table_for_new_list_price[[#This Row],[ItemCode]],[1]sheet1!$1:$1048576,4,FALSE)</f>
        <v>UNION DZR BRASS MxF 1/2</v>
      </c>
      <c r="C1146">
        <f>VLOOKUP(Table_for_new_list_price[[#This Row],[ItemCode]],[1]sheet1!$1:$1048576,5,FALSE)</f>
        <v>0</v>
      </c>
      <c r="D1146" t="str">
        <f>VLOOKUP(Table_for_new_list_price[[#This Row],[ItemCode]],[1]sheet1!$1:$1048576,6,FALSE)</f>
        <v>BALK</v>
      </c>
      <c r="E1146" s="54" t="str">
        <f>VLOOKUP(Table_for_new_list_price[[#This Row],[ItemCode]],[1]sheet1!$1:$1048576,7,FALSE)</f>
        <v>BRASS DZR</v>
      </c>
      <c r="F1146" s="54" t="str">
        <f>VLOOKUP(Table_for_new_list_price[[#This Row],[ItemCode]],[1]sheet1!$1:$1048576,13,FALSE)</f>
        <v>0.32</v>
      </c>
      <c r="G1146" s="55" t="str">
        <f>VLOOKUP(Table_for_new_list_price[[#This Row],[ItemCode]],[1]sheet1!$1:$1048576,12,FALSE)</f>
        <v>100</v>
      </c>
      <c r="H1146" s="101">
        <f>VLOOKUP(Table_for_new_list_price[[#This Row],[ItemCode]],[1]sheet1!$1:$1048576,8,FALSE)</f>
        <v>40.869999999999997</v>
      </c>
      <c r="I1146" s="51">
        <f>VLOOKUP(Table_for_new_list_price[[#This Row],[Product Line]],'EDA SHEET'!$C$10:$D$57,2,FALSE)</f>
        <v>0.34699999999999998</v>
      </c>
      <c r="J1146" s="53">
        <f t="shared" si="19"/>
        <v>14.181889999999997</v>
      </c>
      <c r="K1146" s="1" t="str">
        <f>VLOOKUP(Table_for_new_list_price[[#This Row],[ItemCode]],[1]sheet1!$1:$1048576,11,FALSE)</f>
        <v>China</v>
      </c>
    </row>
    <row r="1147" spans="1:11" hidden="1" x14ac:dyDescent="0.3">
      <c r="A1147" t="s">
        <v>1853</v>
      </c>
      <c r="B1147" t="str">
        <f>VLOOKUP(Table_for_new_list_price[[#This Row],[ItemCode]],[1]sheet1!$1:$1048576,4,FALSE)</f>
        <v>UNION DZR BRASS MxM 1/2</v>
      </c>
      <c r="C1147" t="str">
        <f>VLOOKUP(Table_for_new_list_price[[#This Row],[ItemCode]],[1]sheet1!$1:$1048576,5,FALSE)</f>
        <v>670779712079</v>
      </c>
      <c r="D1147" t="str">
        <f>VLOOKUP(Table_for_new_list_price[[#This Row],[ItemCode]],[1]sheet1!$1:$1048576,6,FALSE)</f>
        <v>BALK</v>
      </c>
      <c r="E1147" s="54" t="str">
        <f>VLOOKUP(Table_for_new_list_price[[#This Row],[ItemCode]],[1]sheet1!$1:$1048576,7,FALSE)</f>
        <v>BRASS DZR</v>
      </c>
      <c r="F1147" s="54" t="str">
        <f>VLOOKUP(Table_for_new_list_price[[#This Row],[ItemCode]],[1]sheet1!$1:$1048576,13,FALSE)</f>
        <v>0.31</v>
      </c>
      <c r="G1147" s="55" t="str">
        <f>VLOOKUP(Table_for_new_list_price[[#This Row],[ItemCode]],[1]sheet1!$1:$1048576,12,FALSE)</f>
        <v>100</v>
      </c>
      <c r="H1147" s="101">
        <f>VLOOKUP(Table_for_new_list_price[[#This Row],[ItemCode]],[1]sheet1!$1:$1048576,8,FALSE)</f>
        <v>30.03</v>
      </c>
      <c r="I1147" s="51">
        <f>VLOOKUP(Table_for_new_list_price[[#This Row],[Product Line]],'EDA SHEET'!$C$10:$D$57,2,FALSE)</f>
        <v>0.34699999999999998</v>
      </c>
      <c r="J1147" s="53">
        <f t="shared" si="19"/>
        <v>10.42041</v>
      </c>
      <c r="K1147" s="1" t="str">
        <f>VLOOKUP(Table_for_new_list_price[[#This Row],[ItemCode]],[1]sheet1!$1:$1048576,11,FALSE)</f>
        <v>China</v>
      </c>
    </row>
    <row r="1148" spans="1:11" hidden="1" x14ac:dyDescent="0.3">
      <c r="A1148" t="s">
        <v>1854</v>
      </c>
      <c r="B1148" t="str">
        <f>VLOOKUP(Table_for_new_list_price[[#This Row],[ItemCode]],[1]sheet1!$1:$1048576,4,FALSE)</f>
        <v>UNION DZR BRASS MxS 1/2</v>
      </c>
      <c r="C1148">
        <f>VLOOKUP(Table_for_new_list_price[[#This Row],[ItemCode]],[1]sheet1!$1:$1048576,5,FALSE)</f>
        <v>0</v>
      </c>
      <c r="D1148" t="str">
        <f>VLOOKUP(Table_for_new_list_price[[#This Row],[ItemCode]],[1]sheet1!$1:$1048576,6,FALSE)</f>
        <v>BALK</v>
      </c>
      <c r="E1148" s="54" t="str">
        <f>VLOOKUP(Table_for_new_list_price[[#This Row],[ItemCode]],[1]sheet1!$1:$1048576,7,FALSE)</f>
        <v>BRASS DZR</v>
      </c>
      <c r="F1148" s="54" t="str">
        <f>VLOOKUP(Table_for_new_list_price[[#This Row],[ItemCode]],[1]sheet1!$1:$1048576,13,FALSE)</f>
        <v>0.27</v>
      </c>
      <c r="G1148" s="55" t="str">
        <f>VLOOKUP(Table_for_new_list_price[[#This Row],[ItemCode]],[1]sheet1!$1:$1048576,12,FALSE)</f>
        <v>100</v>
      </c>
      <c r="H1148" s="101">
        <f>VLOOKUP(Table_for_new_list_price[[#This Row],[ItemCode]],[1]sheet1!$1:$1048576,8,FALSE)</f>
        <v>30.03</v>
      </c>
      <c r="I1148" s="51">
        <f>VLOOKUP(Table_for_new_list_price[[#This Row],[Product Line]],'EDA SHEET'!$C$10:$D$57,2,FALSE)</f>
        <v>0.34699999999999998</v>
      </c>
      <c r="J1148" s="53">
        <f t="shared" si="19"/>
        <v>10.42041</v>
      </c>
      <c r="K1148" s="1" t="str">
        <f>VLOOKUP(Table_for_new_list_price[[#This Row],[ItemCode]],[1]sheet1!$1:$1048576,11,FALSE)</f>
        <v>China</v>
      </c>
    </row>
    <row r="1149" spans="1:11" hidden="1" x14ac:dyDescent="0.3">
      <c r="A1149" t="s">
        <v>1855</v>
      </c>
      <c r="B1149" t="str">
        <f>VLOOKUP(Table_for_new_list_price[[#This Row],[ItemCode]],[1]sheet1!$1:$1048576,4,FALSE)</f>
        <v>UNION DZR BRASS M3/4xF1/2</v>
      </c>
      <c r="C1149">
        <f>VLOOKUP(Table_for_new_list_price[[#This Row],[ItemCode]],[1]sheet1!$1:$1048576,5,FALSE)</f>
        <v>0</v>
      </c>
      <c r="D1149" t="str">
        <f>VLOOKUP(Table_for_new_list_price[[#This Row],[ItemCode]],[1]sheet1!$1:$1048576,6,FALSE)</f>
        <v>BALK</v>
      </c>
      <c r="E1149" s="54" t="str">
        <f>VLOOKUP(Table_for_new_list_price[[#This Row],[ItemCode]],[1]sheet1!$1:$1048576,7,FALSE)</f>
        <v>BRASS DZR</v>
      </c>
      <c r="F1149" s="54" t="str">
        <f>VLOOKUP(Table_for_new_list_price[[#This Row],[ItemCode]],[1]sheet1!$1:$1048576,13,FALSE)</f>
        <v>0.35</v>
      </c>
      <c r="G1149" s="55" t="str">
        <f>VLOOKUP(Table_for_new_list_price[[#This Row],[ItemCode]],[1]sheet1!$1:$1048576,12,FALSE)</f>
        <v>100</v>
      </c>
      <c r="H1149" s="101">
        <f>VLOOKUP(Table_for_new_list_price[[#This Row],[ItemCode]],[1]sheet1!$1:$1048576,8,FALSE)</f>
        <v>47.29</v>
      </c>
      <c r="I1149" s="51">
        <f>VLOOKUP(Table_for_new_list_price[[#This Row],[Product Line]],'EDA SHEET'!$C$10:$D$57,2,FALSE)</f>
        <v>0.34699999999999998</v>
      </c>
      <c r="J1149" s="53">
        <f t="shared" si="19"/>
        <v>16.40963</v>
      </c>
      <c r="K1149" s="1" t="str">
        <f>VLOOKUP(Table_for_new_list_price[[#This Row],[ItemCode]],[1]sheet1!$1:$1048576,11,FALSE)</f>
        <v>China</v>
      </c>
    </row>
    <row r="1150" spans="1:11" hidden="1" x14ac:dyDescent="0.3">
      <c r="A1150" t="s">
        <v>1856</v>
      </c>
      <c r="B1150" t="str">
        <f>VLOOKUP(Table_for_new_list_price[[#This Row],[ItemCode]],[1]sheet1!$1:$1048576,4,FALSE)</f>
        <v>UNION DZR BRASS M3/4xM1/2</v>
      </c>
      <c r="C1150">
        <f>VLOOKUP(Table_for_new_list_price[[#This Row],[ItemCode]],[1]sheet1!$1:$1048576,5,FALSE)</f>
        <v>0</v>
      </c>
      <c r="D1150" t="str">
        <f>VLOOKUP(Table_for_new_list_price[[#This Row],[ItemCode]],[1]sheet1!$1:$1048576,6,FALSE)</f>
        <v>BALK</v>
      </c>
      <c r="E1150" s="54" t="str">
        <f>VLOOKUP(Table_for_new_list_price[[#This Row],[ItemCode]],[1]sheet1!$1:$1048576,7,FALSE)</f>
        <v>BRASS DZR</v>
      </c>
      <c r="F1150" s="54" t="str">
        <f>VLOOKUP(Table_for_new_list_price[[#This Row],[ItemCode]],[1]sheet1!$1:$1048576,13,FALSE)</f>
        <v>0.34</v>
      </c>
      <c r="G1150" s="55" t="str">
        <f>VLOOKUP(Table_for_new_list_price[[#This Row],[ItemCode]],[1]sheet1!$1:$1048576,12,FALSE)</f>
        <v>100</v>
      </c>
      <c r="H1150" s="101">
        <f>VLOOKUP(Table_for_new_list_price[[#This Row],[ItemCode]],[1]sheet1!$1:$1048576,8,FALSE)</f>
        <v>32.5</v>
      </c>
      <c r="I1150" s="51">
        <f>VLOOKUP(Table_for_new_list_price[[#This Row],[Product Line]],'EDA SHEET'!$C$10:$D$57,2,FALSE)</f>
        <v>0.34699999999999998</v>
      </c>
      <c r="J1150" s="53">
        <f t="shared" si="19"/>
        <v>11.2775</v>
      </c>
      <c r="K1150" s="1" t="str">
        <f>VLOOKUP(Table_for_new_list_price[[#This Row],[ItemCode]],[1]sheet1!$1:$1048576,11,FALSE)</f>
        <v>China</v>
      </c>
    </row>
    <row r="1151" spans="1:11" hidden="1" x14ac:dyDescent="0.3">
      <c r="A1151" t="s">
        <v>1857</v>
      </c>
      <c r="B1151" t="str">
        <f>VLOOKUP(Table_for_new_list_price[[#This Row],[ItemCode]],[1]sheet1!$1:$1048576,4,FALSE)</f>
        <v>UNION DZR MNPT x PEX F1960 3/4</v>
      </c>
      <c r="C1151">
        <f>VLOOKUP(Table_for_new_list_price[[#This Row],[ItemCode]],[1]sheet1!$1:$1048576,5,FALSE)</f>
        <v>0</v>
      </c>
      <c r="D1151" t="str">
        <f>VLOOKUP(Table_for_new_list_price[[#This Row],[ItemCode]],[1]sheet1!$1:$1048576,6,FALSE)</f>
        <v>BALK</v>
      </c>
      <c r="E1151" s="54" t="str">
        <f>VLOOKUP(Table_for_new_list_price[[#This Row],[ItemCode]],[1]sheet1!$1:$1048576,7,FALSE)</f>
        <v>BRASS DZR</v>
      </c>
      <c r="F1151" s="54" t="str">
        <f>VLOOKUP(Table_for_new_list_price[[#This Row],[ItemCode]],[1]sheet1!$1:$1048576,13,FALSE)</f>
        <v>0.34</v>
      </c>
      <c r="G1151" s="55" t="str">
        <f>VLOOKUP(Table_for_new_list_price[[#This Row],[ItemCode]],[1]sheet1!$1:$1048576,12,FALSE)</f>
        <v>100</v>
      </c>
      <c r="H1151" s="101">
        <f>VLOOKUP(Table_for_new_list_price[[#This Row],[ItemCode]],[1]sheet1!$1:$1048576,8,FALSE)</f>
        <v>32.5</v>
      </c>
      <c r="I1151" s="51">
        <f>VLOOKUP(Table_for_new_list_price[[#This Row],[Product Line]],'EDA SHEET'!$C$10:$D$57,2,FALSE)</f>
        <v>0.34699999999999998</v>
      </c>
      <c r="J1151" s="53">
        <f t="shared" si="19"/>
        <v>11.2775</v>
      </c>
      <c r="K1151" s="1" t="str">
        <f>VLOOKUP(Table_for_new_list_price[[#This Row],[ItemCode]],[1]sheet1!$1:$1048576,11,FALSE)</f>
        <v>China</v>
      </c>
    </row>
    <row r="1152" spans="1:11" hidden="1" x14ac:dyDescent="0.3">
      <c r="A1152" t="s">
        <v>1858</v>
      </c>
      <c r="B1152" t="str">
        <f>VLOOKUP(Table_for_new_list_price[[#This Row],[ItemCode]],[1]sheet1!$1:$1048576,4,FALSE)</f>
        <v>UNION DZR BRASS MxF 3/4</v>
      </c>
      <c r="C1152">
        <f>VLOOKUP(Table_for_new_list_price[[#This Row],[ItemCode]],[1]sheet1!$1:$1048576,5,FALSE)</f>
        <v>0</v>
      </c>
      <c r="D1152" t="str">
        <f>VLOOKUP(Table_for_new_list_price[[#This Row],[ItemCode]],[1]sheet1!$1:$1048576,6,FALSE)</f>
        <v>BALK</v>
      </c>
      <c r="E1152" s="54" t="str">
        <f>VLOOKUP(Table_for_new_list_price[[#This Row],[ItemCode]],[1]sheet1!$1:$1048576,7,FALSE)</f>
        <v>BRASS DZR</v>
      </c>
      <c r="F1152" s="54" t="str">
        <f>VLOOKUP(Table_for_new_list_price[[#This Row],[ItemCode]],[1]sheet1!$1:$1048576,13,FALSE)</f>
        <v>0.35</v>
      </c>
      <c r="G1152" s="55" t="str">
        <f>VLOOKUP(Table_for_new_list_price[[#This Row],[ItemCode]],[1]sheet1!$1:$1048576,12,FALSE)</f>
        <v>100</v>
      </c>
      <c r="H1152" s="101">
        <f>VLOOKUP(Table_for_new_list_price[[#This Row],[ItemCode]],[1]sheet1!$1:$1048576,8,FALSE)</f>
        <v>47.29</v>
      </c>
      <c r="I1152" s="51">
        <f>VLOOKUP(Table_for_new_list_price[[#This Row],[Product Line]],'EDA SHEET'!$C$10:$D$57,2,FALSE)</f>
        <v>0.34699999999999998</v>
      </c>
      <c r="J1152" s="53">
        <f t="shared" si="19"/>
        <v>16.40963</v>
      </c>
      <c r="K1152" s="1" t="str">
        <f>VLOOKUP(Table_for_new_list_price[[#This Row],[ItemCode]],[1]sheet1!$1:$1048576,11,FALSE)</f>
        <v>China</v>
      </c>
    </row>
    <row r="1153" spans="1:11" hidden="1" x14ac:dyDescent="0.3">
      <c r="A1153" t="s">
        <v>1859</v>
      </c>
      <c r="B1153" t="str">
        <f>VLOOKUP(Table_for_new_list_price[[#This Row],[ItemCode]],[1]sheet1!$1:$1048576,4,FALSE)</f>
        <v>UNION DZR BRASS MxM 3/4</v>
      </c>
      <c r="C1153" t="str">
        <f>VLOOKUP(Table_for_new_list_price[[#This Row],[ItemCode]],[1]sheet1!$1:$1048576,5,FALSE)</f>
        <v>670779712086</v>
      </c>
      <c r="D1153" t="str">
        <f>VLOOKUP(Table_for_new_list_price[[#This Row],[ItemCode]],[1]sheet1!$1:$1048576,6,FALSE)</f>
        <v>BALK</v>
      </c>
      <c r="E1153" s="54" t="str">
        <f>VLOOKUP(Table_for_new_list_price[[#This Row],[ItemCode]],[1]sheet1!$1:$1048576,7,FALSE)</f>
        <v>BRASS DZR</v>
      </c>
      <c r="F1153" s="54" t="str">
        <f>VLOOKUP(Table_for_new_list_price[[#This Row],[ItemCode]],[1]sheet1!$1:$1048576,13,FALSE)</f>
        <v>0.34</v>
      </c>
      <c r="G1153" s="55" t="str">
        <f>VLOOKUP(Table_for_new_list_price[[#This Row],[ItemCode]],[1]sheet1!$1:$1048576,12,FALSE)</f>
        <v>100</v>
      </c>
      <c r="H1153" s="101">
        <f>VLOOKUP(Table_for_new_list_price[[#This Row],[ItemCode]],[1]sheet1!$1:$1048576,8,FALSE)</f>
        <v>32.5</v>
      </c>
      <c r="I1153" s="51">
        <f>VLOOKUP(Table_for_new_list_price[[#This Row],[Product Line]],'EDA SHEET'!$C$10:$D$57,2,FALSE)</f>
        <v>0.34699999999999998</v>
      </c>
      <c r="J1153" s="53">
        <f t="shared" si="19"/>
        <v>11.2775</v>
      </c>
      <c r="K1153" s="1" t="str">
        <f>VLOOKUP(Table_for_new_list_price[[#This Row],[ItemCode]],[1]sheet1!$1:$1048576,11,FALSE)</f>
        <v>China</v>
      </c>
    </row>
    <row r="1154" spans="1:11" hidden="1" x14ac:dyDescent="0.3">
      <c r="A1154" t="s">
        <v>1860</v>
      </c>
      <c r="B1154" t="str">
        <f>VLOOKUP(Table_for_new_list_price[[#This Row],[ItemCode]],[1]sheet1!$1:$1048576,4,FALSE)</f>
        <v>UNION DZR BRASS MxS 3/4</v>
      </c>
      <c r="C1154">
        <f>VLOOKUP(Table_for_new_list_price[[#This Row],[ItemCode]],[1]sheet1!$1:$1048576,5,FALSE)</f>
        <v>0</v>
      </c>
      <c r="D1154" t="str">
        <f>VLOOKUP(Table_for_new_list_price[[#This Row],[ItemCode]],[1]sheet1!$1:$1048576,6,FALSE)</f>
        <v>BALK</v>
      </c>
      <c r="E1154" s="54" t="str">
        <f>VLOOKUP(Table_for_new_list_price[[#This Row],[ItemCode]],[1]sheet1!$1:$1048576,7,FALSE)</f>
        <v>BRASS DZR</v>
      </c>
      <c r="F1154" s="54" t="str">
        <f>VLOOKUP(Table_for_new_list_price[[#This Row],[ItemCode]],[1]sheet1!$1:$1048576,13,FALSE)</f>
        <v>0.30</v>
      </c>
      <c r="G1154" s="55" t="str">
        <f>VLOOKUP(Table_for_new_list_price[[#This Row],[ItemCode]],[1]sheet1!$1:$1048576,12,FALSE)</f>
        <v>100</v>
      </c>
      <c r="H1154" s="101">
        <f>VLOOKUP(Table_for_new_list_price[[#This Row],[ItemCode]],[1]sheet1!$1:$1048576,8,FALSE)</f>
        <v>32.5</v>
      </c>
      <c r="I1154" s="51">
        <f>VLOOKUP(Table_for_new_list_price[[#This Row],[Product Line]],'EDA SHEET'!$C$10:$D$57,2,FALSE)</f>
        <v>0.34699999999999998</v>
      </c>
      <c r="J1154" s="53">
        <f t="shared" si="19"/>
        <v>11.2775</v>
      </c>
      <c r="K1154" s="1" t="str">
        <f>VLOOKUP(Table_for_new_list_price[[#This Row],[ItemCode]],[1]sheet1!$1:$1048576,11,FALSE)</f>
        <v>China</v>
      </c>
    </row>
    <row r="1155" spans="1:11" hidden="1" x14ac:dyDescent="0.3">
      <c r="A1155" t="s">
        <v>1861</v>
      </c>
      <c r="B1155" t="str">
        <f>VLOOKUP(Table_for_new_list_price[[#This Row],[ItemCode]],[1]sheet1!$1:$1048576,4,FALSE)</f>
        <v>UNION DZR BRASS M1xM1/2</v>
      </c>
      <c r="C1155">
        <f>VLOOKUP(Table_for_new_list_price[[#This Row],[ItemCode]],[1]sheet1!$1:$1048576,5,FALSE)</f>
        <v>0</v>
      </c>
      <c r="D1155" t="str">
        <f>VLOOKUP(Table_for_new_list_price[[#This Row],[ItemCode]],[1]sheet1!$1:$1048576,6,FALSE)</f>
        <v>BALK</v>
      </c>
      <c r="E1155" s="54" t="str">
        <f>VLOOKUP(Table_for_new_list_price[[#This Row],[ItemCode]],[1]sheet1!$1:$1048576,7,FALSE)</f>
        <v>BRASS DZR</v>
      </c>
      <c r="F1155" s="54" t="str">
        <f>VLOOKUP(Table_for_new_list_price[[#This Row],[ItemCode]],[1]sheet1!$1:$1048576,13,FALSE)</f>
        <v>0.56</v>
      </c>
      <c r="G1155" s="55" t="str">
        <f>VLOOKUP(Table_for_new_list_price[[#This Row],[ItemCode]],[1]sheet1!$1:$1048576,12,FALSE)</f>
        <v>60</v>
      </c>
      <c r="H1155" s="101">
        <f>VLOOKUP(Table_for_new_list_price[[#This Row],[ItemCode]],[1]sheet1!$1:$1048576,8,FALSE)</f>
        <v>49.45</v>
      </c>
      <c r="I1155" s="51">
        <f>VLOOKUP(Table_for_new_list_price[[#This Row],[Product Line]],'EDA SHEET'!$C$10:$D$57,2,FALSE)</f>
        <v>0.34699999999999998</v>
      </c>
      <c r="J1155" s="53">
        <f t="shared" si="19"/>
        <v>17.15915</v>
      </c>
      <c r="K1155" s="1" t="str">
        <f>VLOOKUP(Table_for_new_list_price[[#This Row],[ItemCode]],[1]sheet1!$1:$1048576,11,FALSE)</f>
        <v>China</v>
      </c>
    </row>
    <row r="1156" spans="1:11" hidden="1" x14ac:dyDescent="0.3">
      <c r="A1156" t="s">
        <v>1862</v>
      </c>
      <c r="B1156" t="str">
        <f>VLOOKUP(Table_for_new_list_price[[#This Row],[ItemCode]],[1]sheet1!$1:$1048576,4,FALSE)</f>
        <v>UNION DZR BRASS M1xF3/4</v>
      </c>
      <c r="C1156">
        <f>VLOOKUP(Table_for_new_list_price[[#This Row],[ItemCode]],[1]sheet1!$1:$1048576,5,FALSE)</f>
        <v>0</v>
      </c>
      <c r="D1156" t="str">
        <f>VLOOKUP(Table_for_new_list_price[[#This Row],[ItemCode]],[1]sheet1!$1:$1048576,6,FALSE)</f>
        <v>BALK</v>
      </c>
      <c r="E1156" s="54" t="str">
        <f>VLOOKUP(Table_for_new_list_price[[#This Row],[ItemCode]],[1]sheet1!$1:$1048576,7,FALSE)</f>
        <v>BRASS DZR</v>
      </c>
      <c r="F1156" s="54" t="str">
        <f>VLOOKUP(Table_for_new_list_price[[#This Row],[ItemCode]],[1]sheet1!$1:$1048576,13,FALSE)</f>
        <v>0.74</v>
      </c>
      <c r="G1156" s="55" t="str">
        <f>VLOOKUP(Table_for_new_list_price[[#This Row],[ItemCode]],[1]sheet1!$1:$1048576,12,FALSE)</f>
        <v>60</v>
      </c>
      <c r="H1156" s="101">
        <f>VLOOKUP(Table_for_new_list_price[[#This Row],[ItemCode]],[1]sheet1!$1:$1048576,8,FALSE)</f>
        <v>69.33</v>
      </c>
      <c r="I1156" s="51">
        <f>VLOOKUP(Table_for_new_list_price[[#This Row],[Product Line]],'EDA SHEET'!$C$10:$D$57,2,FALSE)</f>
        <v>0.34699999999999998</v>
      </c>
      <c r="J1156" s="53">
        <f t="shared" si="19"/>
        <v>24.057509999999997</v>
      </c>
      <c r="K1156" s="1" t="str">
        <f>VLOOKUP(Table_for_new_list_price[[#This Row],[ItemCode]],[1]sheet1!$1:$1048576,11,FALSE)</f>
        <v>China</v>
      </c>
    </row>
    <row r="1157" spans="1:11" hidden="1" x14ac:dyDescent="0.3">
      <c r="A1157" t="s">
        <v>1863</v>
      </c>
      <c r="B1157" t="str">
        <f>VLOOKUP(Table_for_new_list_price[[#This Row],[ItemCode]],[1]sheet1!$1:$1048576,4,FALSE)</f>
        <v>UNION DZR BRASS M1xM3/4</v>
      </c>
      <c r="C1157">
        <f>VLOOKUP(Table_for_new_list_price[[#This Row],[ItemCode]],[1]sheet1!$1:$1048576,5,FALSE)</f>
        <v>0</v>
      </c>
      <c r="D1157" t="str">
        <f>VLOOKUP(Table_for_new_list_price[[#This Row],[ItemCode]],[1]sheet1!$1:$1048576,6,FALSE)</f>
        <v>BALK</v>
      </c>
      <c r="E1157" s="54" t="str">
        <f>VLOOKUP(Table_for_new_list_price[[#This Row],[ItemCode]],[1]sheet1!$1:$1048576,7,FALSE)</f>
        <v>BRASS DZR</v>
      </c>
      <c r="F1157" s="54" t="str">
        <f>VLOOKUP(Table_for_new_list_price[[#This Row],[ItemCode]],[1]sheet1!$1:$1048576,13,FALSE)</f>
        <v>0.56</v>
      </c>
      <c r="G1157" s="55" t="str">
        <f>VLOOKUP(Table_for_new_list_price[[#This Row],[ItemCode]],[1]sheet1!$1:$1048576,12,FALSE)</f>
        <v>60</v>
      </c>
      <c r="H1157" s="101">
        <f>VLOOKUP(Table_for_new_list_price[[#This Row],[ItemCode]],[1]sheet1!$1:$1048576,8,FALSE)</f>
        <v>49.45</v>
      </c>
      <c r="I1157" s="51">
        <f>VLOOKUP(Table_for_new_list_price[[#This Row],[Product Line]],'EDA SHEET'!$C$10:$D$57,2,FALSE)</f>
        <v>0.34699999999999998</v>
      </c>
      <c r="J1157" s="53">
        <f t="shared" si="19"/>
        <v>17.15915</v>
      </c>
      <c r="K1157" s="1" t="str">
        <f>VLOOKUP(Table_for_new_list_price[[#This Row],[ItemCode]],[1]sheet1!$1:$1048576,11,FALSE)</f>
        <v>China</v>
      </c>
    </row>
    <row r="1158" spans="1:11" hidden="1" x14ac:dyDescent="0.3">
      <c r="A1158" t="s">
        <v>1864</v>
      </c>
      <c r="B1158" t="str">
        <f>VLOOKUP(Table_for_new_list_price[[#This Row],[ItemCode]],[1]sheet1!$1:$1048576,4,FALSE)</f>
        <v>UNION DZR  MNPT x PEX F1960 1</v>
      </c>
      <c r="C1158">
        <f>VLOOKUP(Table_for_new_list_price[[#This Row],[ItemCode]],[1]sheet1!$1:$1048576,5,FALSE)</f>
        <v>0</v>
      </c>
      <c r="D1158" t="str">
        <f>VLOOKUP(Table_for_new_list_price[[#This Row],[ItemCode]],[1]sheet1!$1:$1048576,6,FALSE)</f>
        <v>BALK</v>
      </c>
      <c r="E1158" s="54" t="str">
        <f>VLOOKUP(Table_for_new_list_price[[#This Row],[ItemCode]],[1]sheet1!$1:$1048576,7,FALSE)</f>
        <v>BRASS DZR</v>
      </c>
      <c r="F1158" s="54" t="str">
        <f>VLOOKUP(Table_for_new_list_price[[#This Row],[ItemCode]],[1]sheet1!$1:$1048576,13,FALSE)</f>
        <v>0.56</v>
      </c>
      <c r="G1158" s="55" t="str">
        <f>VLOOKUP(Table_for_new_list_price[[#This Row],[ItemCode]],[1]sheet1!$1:$1048576,12,FALSE)</f>
        <v>60</v>
      </c>
      <c r="H1158" s="101">
        <f>VLOOKUP(Table_for_new_list_price[[#This Row],[ItemCode]],[1]sheet1!$1:$1048576,8,FALSE)</f>
        <v>49.45</v>
      </c>
      <c r="I1158" s="51">
        <f>VLOOKUP(Table_for_new_list_price[[#This Row],[Product Line]],'EDA SHEET'!$C$10:$D$57,2,FALSE)</f>
        <v>0.34699999999999998</v>
      </c>
      <c r="J1158" s="53">
        <f t="shared" si="19"/>
        <v>17.15915</v>
      </c>
      <c r="K1158" s="1" t="str">
        <f>VLOOKUP(Table_for_new_list_price[[#This Row],[ItemCode]],[1]sheet1!$1:$1048576,11,FALSE)</f>
        <v>China</v>
      </c>
    </row>
    <row r="1159" spans="1:11" hidden="1" x14ac:dyDescent="0.3">
      <c r="A1159" t="s">
        <v>1865</v>
      </c>
      <c r="B1159" t="str">
        <f>VLOOKUP(Table_for_new_list_price[[#This Row],[ItemCode]],[1]sheet1!$1:$1048576,4,FALSE)</f>
        <v>UNION DZR BRASS MxF 1</v>
      </c>
      <c r="C1159">
        <f>VLOOKUP(Table_for_new_list_price[[#This Row],[ItemCode]],[1]sheet1!$1:$1048576,5,FALSE)</f>
        <v>0</v>
      </c>
      <c r="D1159" t="str">
        <f>VLOOKUP(Table_for_new_list_price[[#This Row],[ItemCode]],[1]sheet1!$1:$1048576,6,FALSE)</f>
        <v>BALK</v>
      </c>
      <c r="E1159" s="54" t="str">
        <f>VLOOKUP(Table_for_new_list_price[[#This Row],[ItemCode]],[1]sheet1!$1:$1048576,7,FALSE)</f>
        <v>BRASS DZR</v>
      </c>
      <c r="F1159" s="54" t="str">
        <f>VLOOKUP(Table_for_new_list_price[[#This Row],[ItemCode]],[1]sheet1!$1:$1048576,13,FALSE)</f>
        <v>0.74</v>
      </c>
      <c r="G1159" s="55" t="str">
        <f>VLOOKUP(Table_for_new_list_price[[#This Row],[ItemCode]],[1]sheet1!$1:$1048576,12,FALSE)</f>
        <v>60</v>
      </c>
      <c r="H1159" s="101">
        <f>VLOOKUP(Table_for_new_list_price[[#This Row],[ItemCode]],[1]sheet1!$1:$1048576,8,FALSE)</f>
        <v>69.33</v>
      </c>
      <c r="I1159" s="51">
        <f>VLOOKUP(Table_for_new_list_price[[#This Row],[Product Line]],'EDA SHEET'!$C$10:$D$57,2,FALSE)</f>
        <v>0.34699999999999998</v>
      </c>
      <c r="J1159" s="53">
        <f t="shared" si="19"/>
        <v>24.057509999999997</v>
      </c>
      <c r="K1159" s="1" t="str">
        <f>VLOOKUP(Table_for_new_list_price[[#This Row],[ItemCode]],[1]sheet1!$1:$1048576,11,FALSE)</f>
        <v>China</v>
      </c>
    </row>
    <row r="1160" spans="1:11" hidden="1" x14ac:dyDescent="0.3">
      <c r="A1160" t="s">
        <v>1866</v>
      </c>
      <c r="B1160" t="str">
        <f>VLOOKUP(Table_for_new_list_price[[#This Row],[ItemCode]],[1]sheet1!$1:$1048576,4,FALSE)</f>
        <v>UNION DZR BRASS MxM 1</v>
      </c>
      <c r="C1160" t="str">
        <f>VLOOKUP(Table_for_new_list_price[[#This Row],[ItemCode]],[1]sheet1!$1:$1048576,5,FALSE)</f>
        <v>670779712093</v>
      </c>
      <c r="D1160" t="str">
        <f>VLOOKUP(Table_for_new_list_price[[#This Row],[ItemCode]],[1]sheet1!$1:$1048576,6,FALSE)</f>
        <v>BALK</v>
      </c>
      <c r="E1160" s="54" t="str">
        <f>VLOOKUP(Table_for_new_list_price[[#This Row],[ItemCode]],[1]sheet1!$1:$1048576,7,FALSE)</f>
        <v>BRASS DZR</v>
      </c>
      <c r="F1160" s="54" t="str">
        <f>VLOOKUP(Table_for_new_list_price[[#This Row],[ItemCode]],[1]sheet1!$1:$1048576,13,FALSE)</f>
        <v>0.56</v>
      </c>
      <c r="G1160" s="55" t="str">
        <f>VLOOKUP(Table_for_new_list_price[[#This Row],[ItemCode]],[1]sheet1!$1:$1048576,12,FALSE)</f>
        <v>60</v>
      </c>
      <c r="H1160" s="101">
        <f>VLOOKUP(Table_for_new_list_price[[#This Row],[ItemCode]],[1]sheet1!$1:$1048576,8,FALSE)</f>
        <v>49.45</v>
      </c>
      <c r="I1160" s="51">
        <f>VLOOKUP(Table_for_new_list_price[[#This Row],[Product Line]],'EDA SHEET'!$C$10:$D$57,2,FALSE)</f>
        <v>0.34699999999999998</v>
      </c>
      <c r="J1160" s="53">
        <f t="shared" si="19"/>
        <v>17.15915</v>
      </c>
      <c r="K1160" s="1" t="str">
        <f>VLOOKUP(Table_for_new_list_price[[#This Row],[ItemCode]],[1]sheet1!$1:$1048576,11,FALSE)</f>
        <v>China</v>
      </c>
    </row>
    <row r="1161" spans="1:11" hidden="1" x14ac:dyDescent="0.3">
      <c r="A1161" t="s">
        <v>1867</v>
      </c>
      <c r="B1161" t="str">
        <f>VLOOKUP(Table_for_new_list_price[[#This Row],[ItemCode]],[1]sheet1!$1:$1048576,4,FALSE)</f>
        <v>UNION DZR BRASS MxS 1</v>
      </c>
      <c r="C1161">
        <f>VLOOKUP(Table_for_new_list_price[[#This Row],[ItemCode]],[1]sheet1!$1:$1048576,5,FALSE)</f>
        <v>0</v>
      </c>
      <c r="D1161" t="str">
        <f>VLOOKUP(Table_for_new_list_price[[#This Row],[ItemCode]],[1]sheet1!$1:$1048576,6,FALSE)</f>
        <v>BALK</v>
      </c>
      <c r="E1161" s="54" t="str">
        <f>VLOOKUP(Table_for_new_list_price[[#This Row],[ItemCode]],[1]sheet1!$1:$1048576,7,FALSE)</f>
        <v>BRASS DZR</v>
      </c>
      <c r="F1161" s="54" t="str">
        <f>VLOOKUP(Table_for_new_list_price[[#This Row],[ItemCode]],[1]sheet1!$1:$1048576,13,FALSE)</f>
        <v>0.54</v>
      </c>
      <c r="G1161" s="55" t="str">
        <f>VLOOKUP(Table_for_new_list_price[[#This Row],[ItemCode]],[1]sheet1!$1:$1048576,12,FALSE)</f>
        <v>60</v>
      </c>
      <c r="H1161" s="101">
        <f>VLOOKUP(Table_for_new_list_price[[#This Row],[ItemCode]],[1]sheet1!$1:$1048576,8,FALSE)</f>
        <v>49.45</v>
      </c>
      <c r="I1161" s="51">
        <f>VLOOKUP(Table_for_new_list_price[[#This Row],[Product Line]],'EDA SHEET'!$C$10:$D$57,2,FALSE)</f>
        <v>0.34699999999999998</v>
      </c>
      <c r="J1161" s="53">
        <f t="shared" si="19"/>
        <v>17.15915</v>
      </c>
      <c r="K1161" s="1" t="str">
        <f>VLOOKUP(Table_for_new_list_price[[#This Row],[ItemCode]],[1]sheet1!$1:$1048576,11,FALSE)</f>
        <v>China</v>
      </c>
    </row>
    <row r="1162" spans="1:11" hidden="1" x14ac:dyDescent="0.3">
      <c r="A1162" t="s">
        <v>1868</v>
      </c>
      <c r="B1162" t="str">
        <f>VLOOKUP(Table_for_new_list_price[[#This Row],[ItemCode]],[1]sheet1!$1:$1048576,4,FALSE)</f>
        <v>UNION DZR BRASS M1-1/4xM1/2</v>
      </c>
      <c r="C1162">
        <f>VLOOKUP(Table_for_new_list_price[[#This Row],[ItemCode]],[1]sheet1!$1:$1048576,5,FALSE)</f>
        <v>0</v>
      </c>
      <c r="D1162" t="str">
        <f>VLOOKUP(Table_for_new_list_price[[#This Row],[ItemCode]],[1]sheet1!$1:$1048576,6,FALSE)</f>
        <v>BALK</v>
      </c>
      <c r="E1162" s="54" t="str">
        <f>VLOOKUP(Table_for_new_list_price[[#This Row],[ItemCode]],[1]sheet1!$1:$1048576,7,FALSE)</f>
        <v>BRASS DZR</v>
      </c>
      <c r="F1162" s="54" t="str">
        <f>VLOOKUP(Table_for_new_list_price[[#This Row],[ItemCode]],[1]sheet1!$1:$1048576,13,FALSE)</f>
        <v>0.78</v>
      </c>
      <c r="G1162" s="55" t="str">
        <f>VLOOKUP(Table_for_new_list_price[[#This Row],[ItemCode]],[1]sheet1!$1:$1048576,12,FALSE)</f>
        <v>45</v>
      </c>
      <c r="H1162" s="101">
        <f>VLOOKUP(Table_for_new_list_price[[#This Row],[ItemCode]],[1]sheet1!$1:$1048576,8,FALSE)</f>
        <v>66.91</v>
      </c>
      <c r="I1162" s="51">
        <f>VLOOKUP(Table_for_new_list_price[[#This Row],[Product Line]],'EDA SHEET'!$C$10:$D$57,2,FALSE)</f>
        <v>0.34699999999999998</v>
      </c>
      <c r="J1162" s="53">
        <f t="shared" si="19"/>
        <v>23.217769999999998</v>
      </c>
      <c r="K1162" s="1" t="str">
        <f>VLOOKUP(Table_for_new_list_price[[#This Row],[ItemCode]],[1]sheet1!$1:$1048576,11,FALSE)</f>
        <v>China</v>
      </c>
    </row>
    <row r="1163" spans="1:11" hidden="1" x14ac:dyDescent="0.3">
      <c r="A1163" t="s">
        <v>1869</v>
      </c>
      <c r="B1163" t="str">
        <f>VLOOKUP(Table_for_new_list_price[[#This Row],[ItemCode]],[1]sheet1!$1:$1048576,4,FALSE)</f>
        <v>UNION DZR BRASS M1-1/4xM3/4</v>
      </c>
      <c r="C1163">
        <f>VLOOKUP(Table_for_new_list_price[[#This Row],[ItemCode]],[1]sheet1!$1:$1048576,5,FALSE)</f>
        <v>0</v>
      </c>
      <c r="D1163" t="str">
        <f>VLOOKUP(Table_for_new_list_price[[#This Row],[ItemCode]],[1]sheet1!$1:$1048576,6,FALSE)</f>
        <v>BALK</v>
      </c>
      <c r="E1163" s="54" t="str">
        <f>VLOOKUP(Table_for_new_list_price[[#This Row],[ItemCode]],[1]sheet1!$1:$1048576,7,FALSE)</f>
        <v>BRASS DZR</v>
      </c>
      <c r="F1163" s="54" t="str">
        <f>VLOOKUP(Table_for_new_list_price[[#This Row],[ItemCode]],[1]sheet1!$1:$1048576,13,FALSE)</f>
        <v>0.78</v>
      </c>
      <c r="G1163" s="55" t="str">
        <f>VLOOKUP(Table_for_new_list_price[[#This Row],[ItemCode]],[1]sheet1!$1:$1048576,12,FALSE)</f>
        <v>45</v>
      </c>
      <c r="H1163" s="101">
        <f>VLOOKUP(Table_for_new_list_price[[#This Row],[ItemCode]],[1]sheet1!$1:$1048576,8,FALSE)</f>
        <v>66.91</v>
      </c>
      <c r="I1163" s="51">
        <f>VLOOKUP(Table_for_new_list_price[[#This Row],[Product Line]],'EDA SHEET'!$C$10:$D$57,2,FALSE)</f>
        <v>0.34699999999999998</v>
      </c>
      <c r="J1163" s="53">
        <f t="shared" si="19"/>
        <v>23.217769999999998</v>
      </c>
      <c r="K1163" s="1" t="str">
        <f>VLOOKUP(Table_for_new_list_price[[#This Row],[ItemCode]],[1]sheet1!$1:$1048576,11,FALSE)</f>
        <v>China</v>
      </c>
    </row>
    <row r="1164" spans="1:11" hidden="1" x14ac:dyDescent="0.3">
      <c r="A1164" t="s">
        <v>1870</v>
      </c>
      <c r="B1164" t="str">
        <f>VLOOKUP(Table_for_new_list_price[[#This Row],[ItemCode]],[1]sheet1!$1:$1048576,4,FALSE)</f>
        <v>UNION DZR BRASS M1-1/4xF1</v>
      </c>
      <c r="C1164">
        <f>VLOOKUP(Table_for_new_list_price[[#This Row],[ItemCode]],[1]sheet1!$1:$1048576,5,FALSE)</f>
        <v>0</v>
      </c>
      <c r="D1164" t="str">
        <f>VLOOKUP(Table_for_new_list_price[[#This Row],[ItemCode]],[1]sheet1!$1:$1048576,6,FALSE)</f>
        <v>BALK</v>
      </c>
      <c r="E1164" s="54" t="str">
        <f>VLOOKUP(Table_for_new_list_price[[#This Row],[ItemCode]],[1]sheet1!$1:$1048576,7,FALSE)</f>
        <v>BRASS DZR</v>
      </c>
      <c r="F1164" s="54" t="str">
        <f>VLOOKUP(Table_for_new_list_price[[#This Row],[ItemCode]],[1]sheet1!$1:$1048576,13,FALSE)</f>
        <v>0.78</v>
      </c>
      <c r="G1164" s="55" t="str">
        <f>VLOOKUP(Table_for_new_list_price[[#This Row],[ItemCode]],[1]sheet1!$1:$1048576,12,FALSE)</f>
        <v>45</v>
      </c>
      <c r="H1164" s="101">
        <f>VLOOKUP(Table_for_new_list_price[[#This Row],[ItemCode]],[1]sheet1!$1:$1048576,8,FALSE)</f>
        <v>90.55</v>
      </c>
      <c r="I1164" s="51">
        <f>VLOOKUP(Table_for_new_list_price[[#This Row],[Product Line]],'EDA SHEET'!$C$10:$D$57,2,FALSE)</f>
        <v>0.34699999999999998</v>
      </c>
      <c r="J1164" s="53">
        <f t="shared" si="19"/>
        <v>31.420849999999998</v>
      </c>
      <c r="K1164" s="1" t="str">
        <f>VLOOKUP(Table_for_new_list_price[[#This Row],[ItemCode]],[1]sheet1!$1:$1048576,11,FALSE)</f>
        <v>China</v>
      </c>
    </row>
    <row r="1165" spans="1:11" hidden="1" x14ac:dyDescent="0.3">
      <c r="A1165" t="s">
        <v>1871</v>
      </c>
      <c r="B1165" t="str">
        <f>VLOOKUP(Table_for_new_list_price[[#This Row],[ItemCode]],[1]sheet1!$1:$1048576,4,FALSE)</f>
        <v>UNION DZR BRASS M1-1/4xM1</v>
      </c>
      <c r="C1165">
        <f>VLOOKUP(Table_for_new_list_price[[#This Row],[ItemCode]],[1]sheet1!$1:$1048576,5,FALSE)</f>
        <v>0</v>
      </c>
      <c r="D1165" t="str">
        <f>VLOOKUP(Table_for_new_list_price[[#This Row],[ItemCode]],[1]sheet1!$1:$1048576,6,FALSE)</f>
        <v>BALK</v>
      </c>
      <c r="E1165" s="54" t="str">
        <f>VLOOKUP(Table_for_new_list_price[[#This Row],[ItemCode]],[1]sheet1!$1:$1048576,7,FALSE)</f>
        <v>BRASS DZR</v>
      </c>
      <c r="F1165" s="54" t="str">
        <f>VLOOKUP(Table_for_new_list_price[[#This Row],[ItemCode]],[1]sheet1!$1:$1048576,13,FALSE)</f>
        <v>0.78</v>
      </c>
      <c r="G1165" s="55" t="str">
        <f>VLOOKUP(Table_for_new_list_price[[#This Row],[ItemCode]],[1]sheet1!$1:$1048576,12,FALSE)</f>
        <v>45</v>
      </c>
      <c r="H1165" s="101">
        <f>VLOOKUP(Table_for_new_list_price[[#This Row],[ItemCode]],[1]sheet1!$1:$1048576,8,FALSE)</f>
        <v>66.91</v>
      </c>
      <c r="I1165" s="51">
        <f>VLOOKUP(Table_for_new_list_price[[#This Row],[Product Line]],'EDA SHEET'!$C$10:$D$57,2,FALSE)</f>
        <v>0.34699999999999998</v>
      </c>
      <c r="J1165" s="53">
        <f t="shared" si="19"/>
        <v>23.217769999999998</v>
      </c>
      <c r="K1165" s="1" t="str">
        <f>VLOOKUP(Table_for_new_list_price[[#This Row],[ItemCode]],[1]sheet1!$1:$1048576,11,FALSE)</f>
        <v>China</v>
      </c>
    </row>
    <row r="1166" spans="1:11" hidden="1" x14ac:dyDescent="0.3">
      <c r="A1166" t="s">
        <v>1872</v>
      </c>
      <c r="B1166" t="str">
        <f>VLOOKUP(Table_for_new_list_price[[#This Row],[ItemCode]],[1]sheet1!$1:$1048576,4,FALSE)</f>
        <v>UNION DZR BRASS MxF 1-1/4</v>
      </c>
      <c r="C1166">
        <f>VLOOKUP(Table_for_new_list_price[[#This Row],[ItemCode]],[1]sheet1!$1:$1048576,5,FALSE)</f>
        <v>0</v>
      </c>
      <c r="D1166" t="str">
        <f>VLOOKUP(Table_for_new_list_price[[#This Row],[ItemCode]],[1]sheet1!$1:$1048576,6,FALSE)</f>
        <v>BALK</v>
      </c>
      <c r="E1166" s="54" t="str">
        <f>VLOOKUP(Table_for_new_list_price[[#This Row],[ItemCode]],[1]sheet1!$1:$1048576,7,FALSE)</f>
        <v>BRASS DZR</v>
      </c>
      <c r="F1166" s="54" t="str">
        <f>VLOOKUP(Table_for_new_list_price[[#This Row],[ItemCode]],[1]sheet1!$1:$1048576,13,FALSE)</f>
        <v>0.78</v>
      </c>
      <c r="G1166" s="55" t="str">
        <f>VLOOKUP(Table_for_new_list_price[[#This Row],[ItemCode]],[1]sheet1!$1:$1048576,12,FALSE)</f>
        <v>45</v>
      </c>
      <c r="H1166" s="101">
        <f>VLOOKUP(Table_for_new_list_price[[#This Row],[ItemCode]],[1]sheet1!$1:$1048576,8,FALSE)</f>
        <v>90.55</v>
      </c>
      <c r="I1166" s="51">
        <f>VLOOKUP(Table_for_new_list_price[[#This Row],[Product Line]],'EDA SHEET'!$C$10:$D$57,2,FALSE)</f>
        <v>0.34699999999999998</v>
      </c>
      <c r="J1166" s="53">
        <f t="shared" si="19"/>
        <v>31.420849999999998</v>
      </c>
      <c r="K1166" s="1" t="str">
        <f>VLOOKUP(Table_for_new_list_price[[#This Row],[ItemCode]],[1]sheet1!$1:$1048576,11,FALSE)</f>
        <v>China</v>
      </c>
    </row>
    <row r="1167" spans="1:11" hidden="1" x14ac:dyDescent="0.3">
      <c r="A1167" t="s">
        <v>1873</v>
      </c>
      <c r="B1167" t="str">
        <f>VLOOKUP(Table_for_new_list_price[[#This Row],[ItemCode]],[1]sheet1!$1:$1048576,4,FALSE)</f>
        <v>UNION DZR BRASS MxM 1-1/4</v>
      </c>
      <c r="C1167" t="str">
        <f>VLOOKUP(Table_for_new_list_price[[#This Row],[ItemCode]],[1]sheet1!$1:$1048576,5,FALSE)</f>
        <v>670779712109</v>
      </c>
      <c r="D1167" t="str">
        <f>VLOOKUP(Table_for_new_list_price[[#This Row],[ItemCode]],[1]sheet1!$1:$1048576,6,FALSE)</f>
        <v>BALK</v>
      </c>
      <c r="E1167" s="54" t="str">
        <f>VLOOKUP(Table_for_new_list_price[[#This Row],[ItemCode]],[1]sheet1!$1:$1048576,7,FALSE)</f>
        <v>BRASS DZR</v>
      </c>
      <c r="F1167" s="54" t="str">
        <f>VLOOKUP(Table_for_new_list_price[[#This Row],[ItemCode]],[1]sheet1!$1:$1048576,13,FALSE)</f>
        <v>0.78</v>
      </c>
      <c r="G1167" s="55" t="str">
        <f>VLOOKUP(Table_for_new_list_price[[#This Row],[ItemCode]],[1]sheet1!$1:$1048576,12,FALSE)</f>
        <v>45</v>
      </c>
      <c r="H1167" s="101">
        <f>VLOOKUP(Table_for_new_list_price[[#This Row],[ItemCode]],[1]sheet1!$1:$1048576,8,FALSE)</f>
        <v>66.91</v>
      </c>
      <c r="I1167" s="51">
        <f>VLOOKUP(Table_for_new_list_price[[#This Row],[Product Line]],'EDA SHEET'!$C$10:$D$57,2,FALSE)</f>
        <v>0.34699999999999998</v>
      </c>
      <c r="J1167" s="53">
        <f t="shared" si="19"/>
        <v>23.217769999999998</v>
      </c>
      <c r="K1167" s="1" t="str">
        <f>VLOOKUP(Table_for_new_list_price[[#This Row],[ItemCode]],[1]sheet1!$1:$1048576,11,FALSE)</f>
        <v>China</v>
      </c>
    </row>
    <row r="1168" spans="1:11" hidden="1" x14ac:dyDescent="0.3">
      <c r="A1168" t="s">
        <v>1874</v>
      </c>
      <c r="B1168" t="str">
        <f>VLOOKUP(Table_for_new_list_price[[#This Row],[ItemCode]],[1]sheet1!$1:$1048576,4,FALSE)</f>
        <v>UNION DZR BRASS MxS 1-1/4</v>
      </c>
      <c r="C1168">
        <f>VLOOKUP(Table_for_new_list_price[[#This Row],[ItemCode]],[1]sheet1!$1:$1048576,5,FALSE)</f>
        <v>0</v>
      </c>
      <c r="D1168" t="str">
        <f>VLOOKUP(Table_for_new_list_price[[#This Row],[ItemCode]],[1]sheet1!$1:$1048576,6,FALSE)</f>
        <v>BALK</v>
      </c>
      <c r="E1168" s="54" t="str">
        <f>VLOOKUP(Table_for_new_list_price[[#This Row],[ItemCode]],[1]sheet1!$1:$1048576,7,FALSE)</f>
        <v>BRASS DZR</v>
      </c>
      <c r="F1168" s="54" t="str">
        <f>VLOOKUP(Table_for_new_list_price[[#This Row],[ItemCode]],[1]sheet1!$1:$1048576,13,FALSE)</f>
        <v>0.68</v>
      </c>
      <c r="G1168" s="55" t="str">
        <f>VLOOKUP(Table_for_new_list_price[[#This Row],[ItemCode]],[1]sheet1!$1:$1048576,12,FALSE)</f>
        <v>45</v>
      </c>
      <c r="H1168" s="101">
        <f>VLOOKUP(Table_for_new_list_price[[#This Row],[ItemCode]],[1]sheet1!$1:$1048576,8,FALSE)</f>
        <v>66.91</v>
      </c>
      <c r="I1168" s="51">
        <f>VLOOKUP(Table_for_new_list_price[[#This Row],[Product Line]],'EDA SHEET'!$C$10:$D$57,2,FALSE)</f>
        <v>0.34699999999999998</v>
      </c>
      <c r="J1168" s="53">
        <f t="shared" si="19"/>
        <v>23.217769999999998</v>
      </c>
      <c r="K1168" s="1" t="str">
        <f>VLOOKUP(Table_for_new_list_price[[#This Row],[ItemCode]],[1]sheet1!$1:$1048576,11,FALSE)</f>
        <v>China</v>
      </c>
    </row>
    <row r="1169" spans="1:11" hidden="1" x14ac:dyDescent="0.3">
      <c r="A1169" t="s">
        <v>1875</v>
      </c>
      <c r="B1169" t="str">
        <f>VLOOKUP(Table_for_new_list_price[[#This Row],[ItemCode]],[1]sheet1!$1:$1048576,4,FALSE)</f>
        <v>UNION DZR BRASS M1-1/2xM3/4</v>
      </c>
      <c r="C1169">
        <f>VLOOKUP(Table_for_new_list_price[[#This Row],[ItemCode]],[1]sheet1!$1:$1048576,5,FALSE)</f>
        <v>0</v>
      </c>
      <c r="D1169" t="str">
        <f>VLOOKUP(Table_for_new_list_price[[#This Row],[ItemCode]],[1]sheet1!$1:$1048576,6,FALSE)</f>
        <v>BALK</v>
      </c>
      <c r="E1169" s="54" t="str">
        <f>VLOOKUP(Table_for_new_list_price[[#This Row],[ItemCode]],[1]sheet1!$1:$1048576,7,FALSE)</f>
        <v>BRASS DZR</v>
      </c>
      <c r="F1169" s="54" t="str">
        <f>VLOOKUP(Table_for_new_list_price[[#This Row],[ItemCode]],[1]sheet1!$1:$1048576,13,FALSE)</f>
        <v>1.36</v>
      </c>
      <c r="G1169" s="55" t="str">
        <f>VLOOKUP(Table_for_new_list_price[[#This Row],[ItemCode]],[1]sheet1!$1:$1048576,12,FALSE)</f>
        <v>30</v>
      </c>
      <c r="H1169" s="101">
        <f>VLOOKUP(Table_for_new_list_price[[#This Row],[ItemCode]],[1]sheet1!$1:$1048576,8,FALSE)</f>
        <v>109.45</v>
      </c>
      <c r="I1169" s="51">
        <f>VLOOKUP(Table_for_new_list_price[[#This Row],[Product Line]],'EDA SHEET'!$C$10:$D$57,2,FALSE)</f>
        <v>0.34699999999999998</v>
      </c>
      <c r="J1169" s="53">
        <f t="shared" si="19"/>
        <v>37.979149999999997</v>
      </c>
      <c r="K1169" s="1" t="str">
        <f>VLOOKUP(Table_for_new_list_price[[#This Row],[ItemCode]],[1]sheet1!$1:$1048576,11,FALSE)</f>
        <v>China</v>
      </c>
    </row>
    <row r="1170" spans="1:11" hidden="1" x14ac:dyDescent="0.3">
      <c r="A1170" t="s">
        <v>1876</v>
      </c>
      <c r="B1170" t="str">
        <f>VLOOKUP(Table_for_new_list_price[[#This Row],[ItemCode]],[1]sheet1!$1:$1048576,4,FALSE)</f>
        <v>UNION DZR BRASS M1-1/2xM1</v>
      </c>
      <c r="C1170">
        <f>VLOOKUP(Table_for_new_list_price[[#This Row],[ItemCode]],[1]sheet1!$1:$1048576,5,FALSE)</f>
        <v>0</v>
      </c>
      <c r="D1170" t="str">
        <f>VLOOKUP(Table_for_new_list_price[[#This Row],[ItemCode]],[1]sheet1!$1:$1048576,6,FALSE)</f>
        <v>BALK</v>
      </c>
      <c r="E1170" s="54" t="str">
        <f>VLOOKUP(Table_for_new_list_price[[#This Row],[ItemCode]],[1]sheet1!$1:$1048576,7,FALSE)</f>
        <v>BRASS DZR</v>
      </c>
      <c r="F1170" s="54" t="str">
        <f>VLOOKUP(Table_for_new_list_price[[#This Row],[ItemCode]],[1]sheet1!$1:$1048576,13,FALSE)</f>
        <v>1.36</v>
      </c>
      <c r="G1170" s="55" t="str">
        <f>VLOOKUP(Table_for_new_list_price[[#This Row],[ItemCode]],[1]sheet1!$1:$1048576,12,FALSE)</f>
        <v>30</v>
      </c>
      <c r="H1170" s="101">
        <f>VLOOKUP(Table_for_new_list_price[[#This Row],[ItemCode]],[1]sheet1!$1:$1048576,8,FALSE)</f>
        <v>109.45</v>
      </c>
      <c r="I1170" s="51">
        <f>VLOOKUP(Table_for_new_list_price[[#This Row],[Product Line]],'EDA SHEET'!$C$10:$D$57,2,FALSE)</f>
        <v>0.34699999999999998</v>
      </c>
      <c r="J1170" s="53">
        <f t="shared" si="19"/>
        <v>37.979149999999997</v>
      </c>
      <c r="K1170" s="1" t="str">
        <f>VLOOKUP(Table_for_new_list_price[[#This Row],[ItemCode]],[1]sheet1!$1:$1048576,11,FALSE)</f>
        <v>China</v>
      </c>
    </row>
    <row r="1171" spans="1:11" hidden="1" x14ac:dyDescent="0.3">
      <c r="A1171" t="s">
        <v>1877</v>
      </c>
      <c r="B1171" t="str">
        <f>VLOOKUP(Table_for_new_list_price[[#This Row],[ItemCode]],[1]sheet1!$1:$1048576,4,FALSE)</f>
        <v>UNION DZR BRASS M1-1/2xF1-1/4</v>
      </c>
      <c r="C1171">
        <f>VLOOKUP(Table_for_new_list_price[[#This Row],[ItemCode]],[1]sheet1!$1:$1048576,5,FALSE)</f>
        <v>0</v>
      </c>
      <c r="D1171" t="str">
        <f>VLOOKUP(Table_for_new_list_price[[#This Row],[ItemCode]],[1]sheet1!$1:$1048576,6,FALSE)</f>
        <v>BALK</v>
      </c>
      <c r="E1171" s="54" t="str">
        <f>VLOOKUP(Table_for_new_list_price[[#This Row],[ItemCode]],[1]sheet1!$1:$1048576,7,FALSE)</f>
        <v>BRASS DZR</v>
      </c>
      <c r="F1171" s="54">
        <f>VLOOKUP(Table_for_new_list_price[[#This Row],[ItemCode]],[1]sheet1!$1:$1048576,13,FALSE)</f>
        <v>0</v>
      </c>
      <c r="G1171" s="55" t="str">
        <f>VLOOKUP(Table_for_new_list_price[[#This Row],[ItemCode]],[1]sheet1!$1:$1048576,12,FALSE)</f>
        <v>30</v>
      </c>
      <c r="H1171" s="101">
        <f>VLOOKUP(Table_for_new_list_price[[#This Row],[ItemCode]],[1]sheet1!$1:$1048576,8,FALSE)</f>
        <v>121.87</v>
      </c>
      <c r="I1171" s="51">
        <f>VLOOKUP(Table_for_new_list_price[[#This Row],[Product Line]],'EDA SHEET'!$C$10:$D$57,2,FALSE)</f>
        <v>0.34699999999999998</v>
      </c>
      <c r="J1171" s="53">
        <f t="shared" si="19"/>
        <v>42.288890000000002</v>
      </c>
      <c r="K1171" s="1" t="str">
        <f>VLOOKUP(Table_for_new_list_price[[#This Row],[ItemCode]],[1]sheet1!$1:$1048576,11,FALSE)</f>
        <v>China</v>
      </c>
    </row>
    <row r="1172" spans="1:11" hidden="1" x14ac:dyDescent="0.3">
      <c r="A1172" t="s">
        <v>1878</v>
      </c>
      <c r="B1172" t="str">
        <f>VLOOKUP(Table_for_new_list_price[[#This Row],[ItemCode]],[1]sheet1!$1:$1048576,4,FALSE)</f>
        <v>UNION DZR BRASS M1-1/2xM1-1/4</v>
      </c>
      <c r="C1172">
        <f>VLOOKUP(Table_for_new_list_price[[#This Row],[ItemCode]],[1]sheet1!$1:$1048576,5,FALSE)</f>
        <v>0</v>
      </c>
      <c r="D1172" t="str">
        <f>VLOOKUP(Table_for_new_list_price[[#This Row],[ItemCode]],[1]sheet1!$1:$1048576,6,FALSE)</f>
        <v>BALK</v>
      </c>
      <c r="E1172" s="54" t="str">
        <f>VLOOKUP(Table_for_new_list_price[[#This Row],[ItemCode]],[1]sheet1!$1:$1048576,7,FALSE)</f>
        <v>BRASS DZR</v>
      </c>
      <c r="F1172" s="54" t="str">
        <f>VLOOKUP(Table_for_new_list_price[[#This Row],[ItemCode]],[1]sheet1!$1:$1048576,13,FALSE)</f>
        <v>1.36</v>
      </c>
      <c r="G1172" s="55" t="str">
        <f>VLOOKUP(Table_for_new_list_price[[#This Row],[ItemCode]],[1]sheet1!$1:$1048576,12,FALSE)</f>
        <v>30</v>
      </c>
      <c r="H1172" s="101">
        <f>VLOOKUP(Table_for_new_list_price[[#This Row],[ItemCode]],[1]sheet1!$1:$1048576,8,FALSE)</f>
        <v>109.45</v>
      </c>
      <c r="I1172" s="51">
        <f>VLOOKUP(Table_for_new_list_price[[#This Row],[Product Line]],'EDA SHEET'!$C$10:$D$57,2,FALSE)</f>
        <v>0.34699999999999998</v>
      </c>
      <c r="J1172" s="53">
        <f t="shared" si="19"/>
        <v>37.979149999999997</v>
      </c>
      <c r="K1172" s="1" t="str">
        <f>VLOOKUP(Table_for_new_list_price[[#This Row],[ItemCode]],[1]sheet1!$1:$1048576,11,FALSE)</f>
        <v>China</v>
      </c>
    </row>
    <row r="1173" spans="1:11" hidden="1" x14ac:dyDescent="0.3">
      <c r="A1173" t="s">
        <v>1879</v>
      </c>
      <c r="B1173" t="str">
        <f>VLOOKUP(Table_for_new_list_price[[#This Row],[ItemCode]],[1]sheet1!$1:$1048576,4,FALSE)</f>
        <v>UNION DZR BRASS MxF 1-1/2</v>
      </c>
      <c r="C1173">
        <f>VLOOKUP(Table_for_new_list_price[[#This Row],[ItemCode]],[1]sheet1!$1:$1048576,5,FALSE)</f>
        <v>0</v>
      </c>
      <c r="D1173" t="str">
        <f>VLOOKUP(Table_for_new_list_price[[#This Row],[ItemCode]],[1]sheet1!$1:$1048576,6,FALSE)</f>
        <v>BALK</v>
      </c>
      <c r="E1173" s="54" t="str">
        <f>VLOOKUP(Table_for_new_list_price[[#This Row],[ItemCode]],[1]sheet1!$1:$1048576,7,FALSE)</f>
        <v>BRASS DZR</v>
      </c>
      <c r="F1173" s="54">
        <f>VLOOKUP(Table_for_new_list_price[[#This Row],[ItemCode]],[1]sheet1!$1:$1048576,13,FALSE)</f>
        <v>0</v>
      </c>
      <c r="G1173" s="55" t="str">
        <f>VLOOKUP(Table_for_new_list_price[[#This Row],[ItemCode]],[1]sheet1!$1:$1048576,12,FALSE)</f>
        <v>30</v>
      </c>
      <c r="H1173" s="101">
        <f>VLOOKUP(Table_for_new_list_price[[#This Row],[ItemCode]],[1]sheet1!$1:$1048576,8,FALSE)</f>
        <v>121.87</v>
      </c>
      <c r="I1173" s="51">
        <f>VLOOKUP(Table_for_new_list_price[[#This Row],[Product Line]],'EDA SHEET'!$C$10:$D$57,2,FALSE)</f>
        <v>0.34699999999999998</v>
      </c>
      <c r="J1173" s="53">
        <f t="shared" si="19"/>
        <v>42.288890000000002</v>
      </c>
      <c r="K1173" s="1" t="str">
        <f>VLOOKUP(Table_for_new_list_price[[#This Row],[ItemCode]],[1]sheet1!$1:$1048576,11,FALSE)</f>
        <v>China</v>
      </c>
    </row>
    <row r="1174" spans="1:11" hidden="1" x14ac:dyDescent="0.3">
      <c r="A1174" t="s">
        <v>1880</v>
      </c>
      <c r="B1174" t="str">
        <f>VLOOKUP(Table_for_new_list_price[[#This Row],[ItemCode]],[1]sheet1!$1:$1048576,4,FALSE)</f>
        <v>UNION DZR BRASS MxM 1-1/2</v>
      </c>
      <c r="C1174" t="str">
        <f>VLOOKUP(Table_for_new_list_price[[#This Row],[ItemCode]],[1]sheet1!$1:$1048576,5,FALSE)</f>
        <v>670779712116</v>
      </c>
      <c r="D1174" t="str">
        <f>VLOOKUP(Table_for_new_list_price[[#This Row],[ItemCode]],[1]sheet1!$1:$1048576,6,FALSE)</f>
        <v>BALK</v>
      </c>
      <c r="E1174" s="54" t="str">
        <f>VLOOKUP(Table_for_new_list_price[[#This Row],[ItemCode]],[1]sheet1!$1:$1048576,7,FALSE)</f>
        <v>BRASS DZR</v>
      </c>
      <c r="F1174" s="54" t="str">
        <f>VLOOKUP(Table_for_new_list_price[[#This Row],[ItemCode]],[1]sheet1!$1:$1048576,13,FALSE)</f>
        <v>1.36</v>
      </c>
      <c r="G1174" s="55" t="str">
        <f>VLOOKUP(Table_for_new_list_price[[#This Row],[ItemCode]],[1]sheet1!$1:$1048576,12,FALSE)</f>
        <v>30</v>
      </c>
      <c r="H1174" s="101">
        <f>VLOOKUP(Table_for_new_list_price[[#This Row],[ItemCode]],[1]sheet1!$1:$1048576,8,FALSE)</f>
        <v>109.45</v>
      </c>
      <c r="I1174" s="51">
        <f>VLOOKUP(Table_for_new_list_price[[#This Row],[Product Line]],'EDA SHEET'!$C$10:$D$57,2,FALSE)</f>
        <v>0.34699999999999998</v>
      </c>
      <c r="J1174" s="53">
        <f t="shared" si="19"/>
        <v>37.979149999999997</v>
      </c>
      <c r="K1174" s="1" t="str">
        <f>VLOOKUP(Table_for_new_list_price[[#This Row],[ItemCode]],[1]sheet1!$1:$1048576,11,FALSE)</f>
        <v>China</v>
      </c>
    </row>
    <row r="1175" spans="1:11" hidden="1" x14ac:dyDescent="0.3">
      <c r="A1175" t="s">
        <v>1881</v>
      </c>
      <c r="B1175" t="str">
        <f>VLOOKUP(Table_for_new_list_price[[#This Row],[ItemCode]],[1]sheet1!$1:$1048576,4,FALSE)</f>
        <v>UNION DZR BRASS MxS 1-1/2</v>
      </c>
      <c r="C1175">
        <f>VLOOKUP(Table_for_new_list_price[[#This Row],[ItemCode]],[1]sheet1!$1:$1048576,5,FALSE)</f>
        <v>0</v>
      </c>
      <c r="D1175" t="str">
        <f>VLOOKUP(Table_for_new_list_price[[#This Row],[ItemCode]],[1]sheet1!$1:$1048576,6,FALSE)</f>
        <v>BALK</v>
      </c>
      <c r="E1175" s="54" t="str">
        <f>VLOOKUP(Table_for_new_list_price[[#This Row],[ItemCode]],[1]sheet1!$1:$1048576,7,FALSE)</f>
        <v>BRASS DZR</v>
      </c>
      <c r="F1175" s="54" t="str">
        <f>VLOOKUP(Table_for_new_list_price[[#This Row],[ItemCode]],[1]sheet1!$1:$1048576,13,FALSE)</f>
        <v>1.20</v>
      </c>
      <c r="G1175" s="55" t="str">
        <f>VLOOKUP(Table_for_new_list_price[[#This Row],[ItemCode]],[1]sheet1!$1:$1048576,12,FALSE)</f>
        <v>30</v>
      </c>
      <c r="H1175" s="101">
        <f>VLOOKUP(Table_for_new_list_price[[#This Row],[ItemCode]],[1]sheet1!$1:$1048576,8,FALSE)</f>
        <v>109.45</v>
      </c>
      <c r="I1175" s="51">
        <f>VLOOKUP(Table_for_new_list_price[[#This Row],[Product Line]],'EDA SHEET'!$C$10:$D$57,2,FALSE)</f>
        <v>0.34699999999999998</v>
      </c>
      <c r="J1175" s="53">
        <f t="shared" si="19"/>
        <v>37.979149999999997</v>
      </c>
      <c r="K1175" s="1" t="str">
        <f>VLOOKUP(Table_for_new_list_price[[#This Row],[ItemCode]],[1]sheet1!$1:$1048576,11,FALSE)</f>
        <v>China</v>
      </c>
    </row>
    <row r="1176" spans="1:11" hidden="1" x14ac:dyDescent="0.3">
      <c r="A1176" t="s">
        <v>1882</v>
      </c>
      <c r="B1176" t="str">
        <f>VLOOKUP(Table_for_new_list_price[[#This Row],[ItemCode]],[1]sheet1!$1:$1048576,4,FALSE)</f>
        <v>UNION DZR BRASS M2xM1</v>
      </c>
      <c r="C1176">
        <f>VLOOKUP(Table_for_new_list_price[[#This Row],[ItemCode]],[1]sheet1!$1:$1048576,5,FALSE)</f>
        <v>0</v>
      </c>
      <c r="D1176" t="str">
        <f>VLOOKUP(Table_for_new_list_price[[#This Row],[ItemCode]],[1]sheet1!$1:$1048576,6,FALSE)</f>
        <v>BALK</v>
      </c>
      <c r="E1176" s="54" t="str">
        <f>VLOOKUP(Table_for_new_list_price[[#This Row],[ItemCode]],[1]sheet1!$1:$1048576,7,FALSE)</f>
        <v>BRASS DZR</v>
      </c>
      <c r="F1176" s="54" t="str">
        <f>VLOOKUP(Table_for_new_list_price[[#This Row],[ItemCode]],[1]sheet1!$1:$1048576,13,FALSE)</f>
        <v>1.80</v>
      </c>
      <c r="G1176" s="55" t="str">
        <f>VLOOKUP(Table_for_new_list_price[[#This Row],[ItemCode]],[1]sheet1!$1:$1048576,12,FALSE)</f>
        <v>20</v>
      </c>
      <c r="H1176" s="101">
        <f>VLOOKUP(Table_for_new_list_price[[#This Row],[ItemCode]],[1]sheet1!$1:$1048576,8,FALSE)</f>
        <v>144.03</v>
      </c>
      <c r="I1176" s="51">
        <f>VLOOKUP(Table_for_new_list_price[[#This Row],[Product Line]],'EDA SHEET'!$C$10:$D$57,2,FALSE)</f>
        <v>0.34699999999999998</v>
      </c>
      <c r="J1176" s="53">
        <f t="shared" si="19"/>
        <v>49.978409999999997</v>
      </c>
      <c r="K1176" s="1" t="str">
        <f>VLOOKUP(Table_for_new_list_price[[#This Row],[ItemCode]],[1]sheet1!$1:$1048576,11,FALSE)</f>
        <v>China</v>
      </c>
    </row>
    <row r="1177" spans="1:11" hidden="1" x14ac:dyDescent="0.3">
      <c r="A1177" t="s">
        <v>1883</v>
      </c>
      <c r="B1177" t="str">
        <f>VLOOKUP(Table_for_new_list_price[[#This Row],[ItemCode]],[1]sheet1!$1:$1048576,4,FALSE)</f>
        <v>UNION DZR BRASS M2xM1-1/4</v>
      </c>
      <c r="C1177">
        <f>VLOOKUP(Table_for_new_list_price[[#This Row],[ItemCode]],[1]sheet1!$1:$1048576,5,FALSE)</f>
        <v>0</v>
      </c>
      <c r="D1177" t="str">
        <f>VLOOKUP(Table_for_new_list_price[[#This Row],[ItemCode]],[1]sheet1!$1:$1048576,6,FALSE)</f>
        <v>BALK</v>
      </c>
      <c r="E1177" s="54" t="str">
        <f>VLOOKUP(Table_for_new_list_price[[#This Row],[ItemCode]],[1]sheet1!$1:$1048576,7,FALSE)</f>
        <v>BRASS DZR</v>
      </c>
      <c r="F1177" s="54" t="str">
        <f>VLOOKUP(Table_for_new_list_price[[#This Row],[ItemCode]],[1]sheet1!$1:$1048576,13,FALSE)</f>
        <v>1.80</v>
      </c>
      <c r="G1177" s="55" t="str">
        <f>VLOOKUP(Table_for_new_list_price[[#This Row],[ItemCode]],[1]sheet1!$1:$1048576,12,FALSE)</f>
        <v>24</v>
      </c>
      <c r="H1177" s="101">
        <f>VLOOKUP(Table_for_new_list_price[[#This Row],[ItemCode]],[1]sheet1!$1:$1048576,8,FALSE)</f>
        <v>144.03</v>
      </c>
      <c r="I1177" s="51">
        <f>VLOOKUP(Table_for_new_list_price[[#This Row],[Product Line]],'EDA SHEET'!$C$10:$D$57,2,FALSE)</f>
        <v>0.34699999999999998</v>
      </c>
      <c r="J1177" s="53">
        <f t="shared" si="19"/>
        <v>49.978409999999997</v>
      </c>
      <c r="K1177" s="1" t="str">
        <f>VLOOKUP(Table_for_new_list_price[[#This Row],[ItemCode]],[1]sheet1!$1:$1048576,11,FALSE)</f>
        <v>China</v>
      </c>
    </row>
    <row r="1178" spans="1:11" hidden="1" x14ac:dyDescent="0.3">
      <c r="A1178" t="s">
        <v>1884</v>
      </c>
      <c r="B1178" t="str">
        <f>VLOOKUP(Table_for_new_list_price[[#This Row],[ItemCode]],[1]sheet1!$1:$1048576,4,FALSE)</f>
        <v>UNION DZR BRASS M2xF1-1/2</v>
      </c>
      <c r="C1178">
        <f>VLOOKUP(Table_for_new_list_price[[#This Row],[ItemCode]],[1]sheet1!$1:$1048576,5,FALSE)</f>
        <v>0</v>
      </c>
      <c r="D1178" t="str">
        <f>VLOOKUP(Table_for_new_list_price[[#This Row],[ItemCode]],[1]sheet1!$1:$1048576,6,FALSE)</f>
        <v>BALK</v>
      </c>
      <c r="E1178" s="54" t="str">
        <f>VLOOKUP(Table_for_new_list_price[[#This Row],[ItemCode]],[1]sheet1!$1:$1048576,7,FALSE)</f>
        <v>BRASS DZR</v>
      </c>
      <c r="F1178" s="54">
        <f>VLOOKUP(Table_for_new_list_price[[#This Row],[ItemCode]],[1]sheet1!$1:$1048576,13,FALSE)</f>
        <v>0</v>
      </c>
      <c r="G1178" s="55" t="str">
        <f>VLOOKUP(Table_for_new_list_price[[#This Row],[ItemCode]],[1]sheet1!$1:$1048576,12,FALSE)</f>
        <v>20</v>
      </c>
      <c r="H1178" s="101">
        <f>VLOOKUP(Table_for_new_list_price[[#This Row],[ItemCode]],[1]sheet1!$1:$1048576,8,FALSE)</f>
        <v>186.24</v>
      </c>
      <c r="I1178" s="51">
        <f>VLOOKUP(Table_for_new_list_price[[#This Row],[Product Line]],'EDA SHEET'!$C$10:$D$57,2,FALSE)</f>
        <v>0.34699999999999998</v>
      </c>
      <c r="J1178" s="53">
        <f t="shared" si="19"/>
        <v>64.625280000000004</v>
      </c>
      <c r="K1178" s="1" t="str">
        <f>VLOOKUP(Table_for_new_list_price[[#This Row],[ItemCode]],[1]sheet1!$1:$1048576,11,FALSE)</f>
        <v>China</v>
      </c>
    </row>
    <row r="1179" spans="1:11" hidden="1" x14ac:dyDescent="0.3">
      <c r="A1179" t="s">
        <v>1885</v>
      </c>
      <c r="B1179" t="str">
        <f>VLOOKUP(Table_for_new_list_price[[#This Row],[ItemCode]],[1]sheet1!$1:$1048576,4,FALSE)</f>
        <v>UNION DZR BRASS M2xM1-1/2</v>
      </c>
      <c r="C1179">
        <f>VLOOKUP(Table_for_new_list_price[[#This Row],[ItemCode]],[1]sheet1!$1:$1048576,5,FALSE)</f>
        <v>0</v>
      </c>
      <c r="D1179" t="str">
        <f>VLOOKUP(Table_for_new_list_price[[#This Row],[ItemCode]],[1]sheet1!$1:$1048576,6,FALSE)</f>
        <v>BALK</v>
      </c>
      <c r="E1179" s="54" t="str">
        <f>VLOOKUP(Table_for_new_list_price[[#This Row],[ItemCode]],[1]sheet1!$1:$1048576,7,FALSE)</f>
        <v>BRASS DZR</v>
      </c>
      <c r="F1179" s="54" t="str">
        <f>VLOOKUP(Table_for_new_list_price[[#This Row],[ItemCode]],[1]sheet1!$1:$1048576,13,FALSE)</f>
        <v>1.80</v>
      </c>
      <c r="G1179" s="55" t="str">
        <f>VLOOKUP(Table_for_new_list_price[[#This Row],[ItemCode]],[1]sheet1!$1:$1048576,12,FALSE)</f>
        <v>24</v>
      </c>
      <c r="H1179" s="101">
        <f>VLOOKUP(Table_for_new_list_price[[#This Row],[ItemCode]],[1]sheet1!$1:$1048576,8,FALSE)</f>
        <v>144.03</v>
      </c>
      <c r="I1179" s="51">
        <f>VLOOKUP(Table_for_new_list_price[[#This Row],[Product Line]],'EDA SHEET'!$C$10:$D$57,2,FALSE)</f>
        <v>0.34699999999999998</v>
      </c>
      <c r="J1179" s="53">
        <f t="shared" si="19"/>
        <v>49.978409999999997</v>
      </c>
      <c r="K1179" s="1" t="str">
        <f>VLOOKUP(Table_for_new_list_price[[#This Row],[ItemCode]],[1]sheet1!$1:$1048576,11,FALSE)</f>
        <v>China</v>
      </c>
    </row>
    <row r="1180" spans="1:11" hidden="1" x14ac:dyDescent="0.3">
      <c r="A1180" t="s">
        <v>1886</v>
      </c>
      <c r="B1180" t="str">
        <f>VLOOKUP(Table_for_new_list_price[[#This Row],[ItemCode]],[1]sheet1!$1:$1048576,4,FALSE)</f>
        <v>UNION DZR BRASS MxF 2</v>
      </c>
      <c r="C1180">
        <f>VLOOKUP(Table_for_new_list_price[[#This Row],[ItemCode]],[1]sheet1!$1:$1048576,5,FALSE)</f>
        <v>0</v>
      </c>
      <c r="D1180" t="str">
        <f>VLOOKUP(Table_for_new_list_price[[#This Row],[ItemCode]],[1]sheet1!$1:$1048576,6,FALSE)</f>
        <v>BALK</v>
      </c>
      <c r="E1180" s="54" t="str">
        <f>VLOOKUP(Table_for_new_list_price[[#This Row],[ItemCode]],[1]sheet1!$1:$1048576,7,FALSE)</f>
        <v>BRASS DZR</v>
      </c>
      <c r="F1180" s="54">
        <f>VLOOKUP(Table_for_new_list_price[[#This Row],[ItemCode]],[1]sheet1!$1:$1048576,13,FALSE)</f>
        <v>0</v>
      </c>
      <c r="G1180" s="55" t="str">
        <f>VLOOKUP(Table_for_new_list_price[[#This Row],[ItemCode]],[1]sheet1!$1:$1048576,12,FALSE)</f>
        <v>20</v>
      </c>
      <c r="H1180" s="101">
        <f>VLOOKUP(Table_for_new_list_price[[#This Row],[ItemCode]],[1]sheet1!$1:$1048576,8,FALSE)</f>
        <v>186.24</v>
      </c>
      <c r="I1180" s="51">
        <f>VLOOKUP(Table_for_new_list_price[[#This Row],[Product Line]],'EDA SHEET'!$C$10:$D$57,2,FALSE)</f>
        <v>0.34699999999999998</v>
      </c>
      <c r="J1180" s="53">
        <f t="shared" si="19"/>
        <v>64.625280000000004</v>
      </c>
      <c r="K1180" s="1" t="str">
        <f>VLOOKUP(Table_for_new_list_price[[#This Row],[ItemCode]],[1]sheet1!$1:$1048576,11,FALSE)</f>
        <v>China</v>
      </c>
    </row>
    <row r="1181" spans="1:11" hidden="1" x14ac:dyDescent="0.3">
      <c r="A1181" t="s">
        <v>1887</v>
      </c>
      <c r="B1181" t="str">
        <f>VLOOKUP(Table_for_new_list_price[[#This Row],[ItemCode]],[1]sheet1!$1:$1048576,4,FALSE)</f>
        <v>UNION DZR BRASS MxM 2</v>
      </c>
      <c r="C1181" t="str">
        <f>VLOOKUP(Table_for_new_list_price[[#This Row],[ItemCode]],[1]sheet1!$1:$1048576,5,FALSE)</f>
        <v>670779712123</v>
      </c>
      <c r="D1181" t="str">
        <f>VLOOKUP(Table_for_new_list_price[[#This Row],[ItemCode]],[1]sheet1!$1:$1048576,6,FALSE)</f>
        <v>BALK</v>
      </c>
      <c r="E1181" s="54" t="str">
        <f>VLOOKUP(Table_for_new_list_price[[#This Row],[ItemCode]],[1]sheet1!$1:$1048576,7,FALSE)</f>
        <v>BRASS DZR</v>
      </c>
      <c r="F1181" s="54" t="str">
        <f>VLOOKUP(Table_for_new_list_price[[#This Row],[ItemCode]],[1]sheet1!$1:$1048576,13,FALSE)</f>
        <v>1.80</v>
      </c>
      <c r="G1181" s="55" t="str">
        <f>VLOOKUP(Table_for_new_list_price[[#This Row],[ItemCode]],[1]sheet1!$1:$1048576,12,FALSE)</f>
        <v>24</v>
      </c>
      <c r="H1181" s="101">
        <f>VLOOKUP(Table_for_new_list_price[[#This Row],[ItemCode]],[1]sheet1!$1:$1048576,8,FALSE)</f>
        <v>144.03</v>
      </c>
      <c r="I1181" s="51">
        <f>VLOOKUP(Table_for_new_list_price[[#This Row],[Product Line]],'EDA SHEET'!$C$10:$D$57,2,FALSE)</f>
        <v>0.34699999999999998</v>
      </c>
      <c r="J1181" s="53">
        <f t="shared" si="19"/>
        <v>49.978409999999997</v>
      </c>
      <c r="K1181" s="1" t="str">
        <f>VLOOKUP(Table_for_new_list_price[[#This Row],[ItemCode]],[1]sheet1!$1:$1048576,11,FALSE)</f>
        <v>China</v>
      </c>
    </row>
    <row r="1182" spans="1:11" hidden="1" x14ac:dyDescent="0.3">
      <c r="A1182" t="s">
        <v>1888</v>
      </c>
      <c r="B1182" t="str">
        <f>VLOOKUP(Table_for_new_list_price[[#This Row],[ItemCode]],[1]sheet1!$1:$1048576,4,FALSE)</f>
        <v>UNION DZR BRASS MxS 2</v>
      </c>
      <c r="C1182">
        <f>VLOOKUP(Table_for_new_list_price[[#This Row],[ItemCode]],[1]sheet1!$1:$1048576,5,FALSE)</f>
        <v>0</v>
      </c>
      <c r="D1182" t="str">
        <f>VLOOKUP(Table_for_new_list_price[[#This Row],[ItemCode]],[1]sheet1!$1:$1048576,6,FALSE)</f>
        <v>BALK</v>
      </c>
      <c r="E1182" s="54" t="str">
        <f>VLOOKUP(Table_for_new_list_price[[#This Row],[ItemCode]],[1]sheet1!$1:$1048576,7,FALSE)</f>
        <v>BRASS DZR</v>
      </c>
      <c r="F1182" s="54" t="str">
        <f>VLOOKUP(Table_for_new_list_price[[#This Row],[ItemCode]],[1]sheet1!$1:$1048576,13,FALSE)</f>
        <v>1.58</v>
      </c>
      <c r="G1182" s="55" t="str">
        <f>VLOOKUP(Table_for_new_list_price[[#This Row],[ItemCode]],[1]sheet1!$1:$1048576,12,FALSE)</f>
        <v>24</v>
      </c>
      <c r="H1182" s="101">
        <f>VLOOKUP(Table_for_new_list_price[[#This Row],[ItemCode]],[1]sheet1!$1:$1048576,8,FALSE)</f>
        <v>144.03</v>
      </c>
      <c r="I1182" s="51">
        <f>VLOOKUP(Table_for_new_list_price[[#This Row],[Product Line]],'EDA SHEET'!$C$10:$D$57,2,FALSE)</f>
        <v>0.34699999999999998</v>
      </c>
      <c r="J1182" s="53">
        <f t="shared" si="19"/>
        <v>49.978409999999997</v>
      </c>
      <c r="K1182" s="1" t="str">
        <f>VLOOKUP(Table_for_new_list_price[[#This Row],[ItemCode]],[1]sheet1!$1:$1048576,11,FALSE)</f>
        <v>China</v>
      </c>
    </row>
    <row r="1183" spans="1:11" hidden="1" x14ac:dyDescent="0.3">
      <c r="A1183" t="s">
        <v>1889</v>
      </c>
      <c r="B1183" t="str">
        <f>VLOOKUP(Table_for_new_list_price[[#This Row],[ItemCode]],[1]sheet1!$1:$1048576,4,FALSE)</f>
        <v>DZR BRASS NIPPLE MNPTXMNPT 1/2</v>
      </c>
      <c r="C1183" t="str">
        <f>VLOOKUP(Table_for_new_list_price[[#This Row],[ItemCode]],[1]sheet1!$1:$1048576,5,FALSE)</f>
        <v>670779725550</v>
      </c>
      <c r="D1183" t="str">
        <f>VLOOKUP(Table_for_new_list_price[[#This Row],[ItemCode]],[1]sheet1!$1:$1048576,6,FALSE)</f>
        <v>BALK</v>
      </c>
      <c r="E1183" s="54" t="str">
        <f>VLOOKUP(Table_for_new_list_price[[#This Row],[ItemCode]],[1]sheet1!$1:$1048576,7,FALSE)</f>
        <v>BRASS DZR</v>
      </c>
      <c r="F1183" s="54" t="str">
        <f>VLOOKUP(Table_for_new_list_price[[#This Row],[ItemCode]],[1]sheet1!$1:$1048576,13,FALSE)</f>
        <v>.104</v>
      </c>
      <c r="G1183" s="55" t="str">
        <f>VLOOKUP(Table_for_new_list_price[[#This Row],[ItemCode]],[1]sheet1!$1:$1048576,12,FALSE)</f>
        <v>200</v>
      </c>
      <c r="H1183" s="101">
        <f>VLOOKUP(Table_for_new_list_price[[#This Row],[ItemCode]],[1]sheet1!$1:$1048576,8,FALSE)</f>
        <v>9.61</v>
      </c>
      <c r="I1183" s="51">
        <f>VLOOKUP(Table_for_new_list_price[[#This Row],[Product Line]],'EDA SHEET'!$C$10:$D$57,2,FALSE)</f>
        <v>0.34699999999999998</v>
      </c>
      <c r="J1183" s="53">
        <f t="shared" si="19"/>
        <v>3.3346699999999996</v>
      </c>
      <c r="K1183" s="1" t="str">
        <f>VLOOKUP(Table_for_new_list_price[[#This Row],[ItemCode]],[1]sheet1!$1:$1048576,11,FALSE)</f>
        <v>China</v>
      </c>
    </row>
    <row r="1184" spans="1:11" hidden="1" x14ac:dyDescent="0.3">
      <c r="A1184" t="s">
        <v>1890</v>
      </c>
      <c r="B1184" t="str">
        <f>VLOOKUP(Table_for_new_list_price[[#This Row],[ItemCode]],[1]sheet1!$1:$1048576,4,FALSE)</f>
        <v>DZR BRASS NIPPLE MNPTXMNPT 3/4</v>
      </c>
      <c r="C1184" t="str">
        <f>VLOOKUP(Table_for_new_list_price[[#This Row],[ItemCode]],[1]sheet1!$1:$1048576,5,FALSE)</f>
        <v>670779725567</v>
      </c>
      <c r="D1184" t="str">
        <f>VLOOKUP(Table_for_new_list_price[[#This Row],[ItemCode]],[1]sheet1!$1:$1048576,6,FALSE)</f>
        <v>BALK</v>
      </c>
      <c r="E1184" s="54" t="str">
        <f>VLOOKUP(Table_for_new_list_price[[#This Row],[ItemCode]],[1]sheet1!$1:$1048576,7,FALSE)</f>
        <v>BRASS DZR</v>
      </c>
      <c r="F1184" s="54" t="str">
        <f>VLOOKUP(Table_for_new_list_price[[#This Row],[ItemCode]],[1]sheet1!$1:$1048576,13,FALSE)</f>
        <v>.22</v>
      </c>
      <c r="G1184" s="55">
        <f>VLOOKUP(Table_for_new_list_price[[#This Row],[ItemCode]],[1]sheet1!$1:$1048576,12,FALSE)</f>
        <v>0</v>
      </c>
      <c r="H1184" s="101">
        <f>VLOOKUP(Table_for_new_list_price[[#This Row],[ItemCode]],[1]sheet1!$1:$1048576,8,FALSE)</f>
        <v>14.27</v>
      </c>
      <c r="I1184" s="51">
        <f>VLOOKUP(Table_for_new_list_price[[#This Row],[Product Line]],'EDA SHEET'!$C$10:$D$57,2,FALSE)</f>
        <v>0.34699999999999998</v>
      </c>
      <c r="J1184" s="53">
        <f t="shared" si="19"/>
        <v>4.9516899999999993</v>
      </c>
      <c r="K1184" s="1" t="str">
        <f>VLOOKUP(Table_for_new_list_price[[#This Row],[ItemCode]],[1]sheet1!$1:$1048576,11,FALSE)</f>
        <v>China</v>
      </c>
    </row>
    <row r="1185" spans="1:11" hidden="1" x14ac:dyDescent="0.3">
      <c r="A1185" t="s">
        <v>1891</v>
      </c>
      <c r="B1185" t="str">
        <f>VLOOKUP(Table_for_new_list_price[[#This Row],[ItemCode]],[1]sheet1!$1:$1048576,4,FALSE)</f>
        <v>DZR BRASS NIPPLE MNPTXMNPT 1</v>
      </c>
      <c r="C1185" t="str">
        <f>VLOOKUP(Table_for_new_list_price[[#This Row],[ItemCode]],[1]sheet1!$1:$1048576,5,FALSE)</f>
        <v>670779725574</v>
      </c>
      <c r="D1185" t="str">
        <f>VLOOKUP(Table_for_new_list_price[[#This Row],[ItemCode]],[1]sheet1!$1:$1048576,6,FALSE)</f>
        <v>BALK</v>
      </c>
      <c r="E1185" s="54" t="str">
        <f>VLOOKUP(Table_for_new_list_price[[#This Row],[ItemCode]],[1]sheet1!$1:$1048576,7,FALSE)</f>
        <v>BRASS DZR</v>
      </c>
      <c r="F1185" s="54" t="str">
        <f>VLOOKUP(Table_for_new_list_price[[#This Row],[ItemCode]],[1]sheet1!$1:$1048576,13,FALSE)</f>
        <v>.46</v>
      </c>
      <c r="G1185" s="55">
        <f>VLOOKUP(Table_for_new_list_price[[#This Row],[ItemCode]],[1]sheet1!$1:$1048576,12,FALSE)</f>
        <v>0</v>
      </c>
      <c r="H1185" s="101">
        <f>VLOOKUP(Table_for_new_list_price[[#This Row],[ItemCode]],[1]sheet1!$1:$1048576,8,FALSE)</f>
        <v>30.05</v>
      </c>
      <c r="I1185" s="51">
        <f>VLOOKUP(Table_for_new_list_price[[#This Row],[Product Line]],'EDA SHEET'!$C$10:$D$57,2,FALSE)</f>
        <v>0.34699999999999998</v>
      </c>
      <c r="J1185" s="53">
        <f t="shared" ref="J1185:J1248" si="20">H1185*I1185</f>
        <v>10.427349999999999</v>
      </c>
      <c r="K1185" s="1" t="str">
        <f>VLOOKUP(Table_for_new_list_price[[#This Row],[ItemCode]],[1]sheet1!$1:$1048576,11,FALSE)</f>
        <v>China</v>
      </c>
    </row>
    <row r="1186" spans="1:11" hidden="1" x14ac:dyDescent="0.3">
      <c r="A1186" t="s">
        <v>1892</v>
      </c>
      <c r="B1186" t="str">
        <f>VLOOKUP(Table_for_new_list_price[[#This Row],[ItemCode]],[1]sheet1!$1:$1048576,4,FALSE)</f>
        <v>DZRBRASSNIPPLE MNPTXMNPT 1-1/4</v>
      </c>
      <c r="C1186" t="str">
        <f>VLOOKUP(Table_for_new_list_price[[#This Row],[ItemCode]],[1]sheet1!$1:$1048576,5,FALSE)</f>
        <v>670779725581</v>
      </c>
      <c r="D1186" t="str">
        <f>VLOOKUP(Table_for_new_list_price[[#This Row],[ItemCode]],[1]sheet1!$1:$1048576,6,FALSE)</f>
        <v>BALK</v>
      </c>
      <c r="E1186" s="54" t="str">
        <f>VLOOKUP(Table_for_new_list_price[[#This Row],[ItemCode]],[1]sheet1!$1:$1048576,7,FALSE)</f>
        <v>BRASS DZR</v>
      </c>
      <c r="F1186" s="54" t="str">
        <f>VLOOKUP(Table_for_new_list_price[[#This Row],[ItemCode]],[1]sheet1!$1:$1048576,13,FALSE)</f>
        <v>.68</v>
      </c>
      <c r="G1186" s="55" t="str">
        <f>VLOOKUP(Table_for_new_list_price[[#This Row],[ItemCode]],[1]sheet1!$1:$1048576,12,FALSE)</f>
        <v>70</v>
      </c>
      <c r="H1186" s="101">
        <f>VLOOKUP(Table_for_new_list_price[[#This Row],[ItemCode]],[1]sheet1!$1:$1048576,8,FALSE)</f>
        <v>43.06</v>
      </c>
      <c r="I1186" s="51">
        <f>VLOOKUP(Table_for_new_list_price[[#This Row],[Product Line]],'EDA SHEET'!$C$10:$D$57,2,FALSE)</f>
        <v>0.34699999999999998</v>
      </c>
      <c r="J1186" s="53">
        <f t="shared" si="20"/>
        <v>14.94182</v>
      </c>
      <c r="K1186" s="1" t="str">
        <f>VLOOKUP(Table_for_new_list_price[[#This Row],[ItemCode]],[1]sheet1!$1:$1048576,11,FALSE)</f>
        <v>China</v>
      </c>
    </row>
    <row r="1187" spans="1:11" hidden="1" x14ac:dyDescent="0.3">
      <c r="A1187" t="s">
        <v>1893</v>
      </c>
      <c r="B1187" t="str">
        <f>VLOOKUP(Table_for_new_list_price[[#This Row],[ItemCode]],[1]sheet1!$1:$1048576,4,FALSE)</f>
        <v>DZRBRASSNIPPLE MNPTXMNPT 1-1/2</v>
      </c>
      <c r="C1187" t="str">
        <f>VLOOKUP(Table_for_new_list_price[[#This Row],[ItemCode]],[1]sheet1!$1:$1048576,5,FALSE)</f>
        <v>670779725598</v>
      </c>
      <c r="D1187" t="str">
        <f>VLOOKUP(Table_for_new_list_price[[#This Row],[ItemCode]],[1]sheet1!$1:$1048576,6,FALSE)</f>
        <v>BALK</v>
      </c>
      <c r="E1187" s="54" t="str">
        <f>VLOOKUP(Table_for_new_list_price[[#This Row],[ItemCode]],[1]sheet1!$1:$1048576,7,FALSE)</f>
        <v>BRASS DZR</v>
      </c>
      <c r="F1187" s="54" t="str">
        <f>VLOOKUP(Table_for_new_list_price[[#This Row],[ItemCode]],[1]sheet1!$1:$1048576,13,FALSE)</f>
        <v>.95</v>
      </c>
      <c r="G1187" s="55">
        <f>VLOOKUP(Table_for_new_list_price[[#This Row],[ItemCode]],[1]sheet1!$1:$1048576,12,FALSE)</f>
        <v>0</v>
      </c>
      <c r="H1187" s="101">
        <f>VLOOKUP(Table_for_new_list_price[[#This Row],[ItemCode]],[1]sheet1!$1:$1048576,8,FALSE)</f>
        <v>57.98</v>
      </c>
      <c r="I1187" s="51">
        <f>VLOOKUP(Table_for_new_list_price[[#This Row],[Product Line]],'EDA SHEET'!$C$10:$D$57,2,FALSE)</f>
        <v>0.34699999999999998</v>
      </c>
      <c r="J1187" s="53">
        <f t="shared" si="20"/>
        <v>20.119059999999998</v>
      </c>
      <c r="K1187" s="1" t="str">
        <f>VLOOKUP(Table_for_new_list_price[[#This Row],[ItemCode]],[1]sheet1!$1:$1048576,11,FALSE)</f>
        <v>China</v>
      </c>
    </row>
    <row r="1188" spans="1:11" hidden="1" x14ac:dyDescent="0.3">
      <c r="A1188" t="s">
        <v>1894</v>
      </c>
      <c r="B1188" t="str">
        <f>VLOOKUP(Table_for_new_list_price[[#This Row],[ItemCode]],[1]sheet1!$1:$1048576,4,FALSE)</f>
        <v>DZR BRASS NIPPLE MNPTXMNPT 2</v>
      </c>
      <c r="C1188" t="str">
        <f>VLOOKUP(Table_for_new_list_price[[#This Row],[ItemCode]],[1]sheet1!$1:$1048576,5,FALSE)</f>
        <v>670779725604</v>
      </c>
      <c r="D1188" t="str">
        <f>VLOOKUP(Table_for_new_list_price[[#This Row],[ItemCode]],[1]sheet1!$1:$1048576,6,FALSE)</f>
        <v>BALK</v>
      </c>
      <c r="E1188" s="54" t="str">
        <f>VLOOKUP(Table_for_new_list_price[[#This Row],[ItemCode]],[1]sheet1!$1:$1048576,7,FALSE)</f>
        <v>BRASS DZR</v>
      </c>
      <c r="F1188" s="54" t="str">
        <f>VLOOKUP(Table_for_new_list_price[[#This Row],[ItemCode]],[1]sheet1!$1:$1048576,13,FALSE)</f>
        <v>1.23</v>
      </c>
      <c r="G1188" s="55">
        <f>VLOOKUP(Table_for_new_list_price[[#This Row],[ItemCode]],[1]sheet1!$1:$1048576,12,FALSE)</f>
        <v>0</v>
      </c>
      <c r="H1188" s="101">
        <f>VLOOKUP(Table_for_new_list_price[[#This Row],[ItemCode]],[1]sheet1!$1:$1048576,8,FALSE)</f>
        <v>75.02</v>
      </c>
      <c r="I1188" s="51">
        <f>VLOOKUP(Table_for_new_list_price[[#This Row],[Product Line]],'EDA SHEET'!$C$10:$D$57,2,FALSE)</f>
        <v>0.34699999999999998</v>
      </c>
      <c r="J1188" s="53">
        <f t="shared" si="20"/>
        <v>26.031939999999995</v>
      </c>
      <c r="K1188" s="1" t="str">
        <f>VLOOKUP(Table_for_new_list_price[[#This Row],[ItemCode]],[1]sheet1!$1:$1048576,11,FALSE)</f>
        <v>China</v>
      </c>
    </row>
    <row r="1189" spans="1:11" hidden="1" x14ac:dyDescent="0.3">
      <c r="A1189" t="s">
        <v>1895</v>
      </c>
      <c r="B1189" t="str">
        <f>VLOOKUP(Table_for_new_list_price[[#This Row],[ItemCode]],[1]sheet1!$1:$1048576,4,FALSE)</f>
        <v>STRAINER BALL VLV EXE 1/2</v>
      </c>
      <c r="C1189" t="str">
        <f>VLOOKUP(Table_for_new_list_price[[#This Row],[ItemCode]],[1]sheet1!$1:$1048576,5,FALSE)</f>
        <v>670779721088</v>
      </c>
      <c r="D1189" t="str">
        <f>VLOOKUP(Table_for_new_list_price[[#This Row],[ItemCode]],[1]sheet1!$1:$1048576,6,FALSE)</f>
        <v>BALK</v>
      </c>
      <c r="E1189" s="54" t="str">
        <f>VLOOKUP(Table_for_new_list_price[[#This Row],[ItemCode]],[1]sheet1!$1:$1048576,7,FALSE)</f>
        <v>BRASS DZR</v>
      </c>
      <c r="F1189" s="54" t="str">
        <f>VLOOKUP(Table_for_new_list_price[[#This Row],[ItemCode]],[1]sheet1!$1:$1048576,13,FALSE)</f>
        <v>1.24</v>
      </c>
      <c r="G1189" s="55" t="str">
        <f>VLOOKUP(Table_for_new_list_price[[#This Row],[ItemCode]],[1]sheet1!$1:$1048576,12,FALSE)</f>
        <v>20</v>
      </c>
      <c r="H1189" s="101">
        <f>VLOOKUP(Table_for_new_list_price[[#This Row],[ItemCode]],[1]sheet1!$1:$1048576,8,FALSE)</f>
        <v>105.67</v>
      </c>
      <c r="I1189" s="51">
        <f>VLOOKUP(Table_for_new_list_price[[#This Row],[Product Line]],'EDA SHEET'!$C$10:$D$57,2,FALSE)</f>
        <v>0.34699999999999998</v>
      </c>
      <c r="J1189" s="53">
        <f t="shared" si="20"/>
        <v>36.667490000000001</v>
      </c>
      <c r="K1189" s="1" t="str">
        <f>VLOOKUP(Table_for_new_list_price[[#This Row],[ItemCode]],[1]sheet1!$1:$1048576,11,FALSE)</f>
        <v>China</v>
      </c>
    </row>
    <row r="1190" spans="1:11" hidden="1" x14ac:dyDescent="0.3">
      <c r="A1190" t="s">
        <v>1896</v>
      </c>
      <c r="B1190" t="str">
        <f>VLOOKUP(Table_for_new_list_price[[#This Row],[ItemCode]],[1]sheet1!$1:$1048576,4,FALSE)</f>
        <v>STRAINER BALL VLV EXF 1/2</v>
      </c>
      <c r="C1190">
        <f>VLOOKUP(Table_for_new_list_price[[#This Row],[ItemCode]],[1]sheet1!$1:$1048576,5,FALSE)</f>
        <v>0</v>
      </c>
      <c r="D1190" t="str">
        <f>VLOOKUP(Table_for_new_list_price[[#This Row],[ItemCode]],[1]sheet1!$1:$1048576,6,FALSE)</f>
        <v>BALK</v>
      </c>
      <c r="E1190" s="54" t="str">
        <f>VLOOKUP(Table_for_new_list_price[[#This Row],[ItemCode]],[1]sheet1!$1:$1048576,7,FALSE)</f>
        <v>BRASS DZR</v>
      </c>
      <c r="F1190" s="54" t="str">
        <f>VLOOKUP(Table_for_new_list_price[[#This Row],[ItemCode]],[1]sheet1!$1:$1048576,13,FALSE)</f>
        <v>1.24</v>
      </c>
      <c r="G1190" s="55" t="str">
        <f>VLOOKUP(Table_for_new_list_price[[#This Row],[ItemCode]],[1]sheet1!$1:$1048576,12,FALSE)</f>
        <v>20</v>
      </c>
      <c r="H1190" s="101">
        <f>VLOOKUP(Table_for_new_list_price[[#This Row],[ItemCode]],[1]sheet1!$1:$1048576,8,FALSE)</f>
        <v>105.67</v>
      </c>
      <c r="I1190" s="51">
        <f>VLOOKUP(Table_for_new_list_price[[#This Row],[Product Line]],'EDA SHEET'!$C$10:$D$57,2,FALSE)</f>
        <v>0.34699999999999998</v>
      </c>
      <c r="J1190" s="53">
        <f t="shared" si="20"/>
        <v>36.667490000000001</v>
      </c>
      <c r="K1190" s="1" t="str">
        <f>VLOOKUP(Table_for_new_list_price[[#This Row],[ItemCode]],[1]sheet1!$1:$1048576,11,FALSE)</f>
        <v>China</v>
      </c>
    </row>
    <row r="1191" spans="1:11" hidden="1" x14ac:dyDescent="0.3">
      <c r="A1191" t="s">
        <v>1897</v>
      </c>
      <c r="B1191" t="str">
        <f>VLOOKUP(Table_for_new_list_price[[#This Row],[ItemCode]],[1]sheet1!$1:$1048576,4,FALSE)</f>
        <v>STRAINER BALL VLV EXM 1/2</v>
      </c>
      <c r="C1191">
        <f>VLOOKUP(Table_for_new_list_price[[#This Row],[ItemCode]],[1]sheet1!$1:$1048576,5,FALSE)</f>
        <v>0</v>
      </c>
      <c r="D1191" t="str">
        <f>VLOOKUP(Table_for_new_list_price[[#This Row],[ItemCode]],[1]sheet1!$1:$1048576,6,FALSE)</f>
        <v>BALK</v>
      </c>
      <c r="E1191" s="54" t="str">
        <f>VLOOKUP(Table_for_new_list_price[[#This Row],[ItemCode]],[1]sheet1!$1:$1048576,7,FALSE)</f>
        <v>BRASS DZR</v>
      </c>
      <c r="F1191" s="54" t="str">
        <f>VLOOKUP(Table_for_new_list_price[[#This Row],[ItemCode]],[1]sheet1!$1:$1048576,13,FALSE)</f>
        <v>1.24</v>
      </c>
      <c r="G1191" s="55" t="str">
        <f>VLOOKUP(Table_for_new_list_price[[#This Row],[ItemCode]],[1]sheet1!$1:$1048576,12,FALSE)</f>
        <v>20</v>
      </c>
      <c r="H1191" s="101">
        <f>VLOOKUP(Table_for_new_list_price[[#This Row],[ItemCode]],[1]sheet1!$1:$1048576,8,FALSE)</f>
        <v>105.67</v>
      </c>
      <c r="I1191" s="51">
        <f>VLOOKUP(Table_for_new_list_price[[#This Row],[Product Line]],'EDA SHEET'!$C$10:$D$57,2,FALSE)</f>
        <v>0.34699999999999998</v>
      </c>
      <c r="J1191" s="53">
        <f t="shared" si="20"/>
        <v>36.667490000000001</v>
      </c>
      <c r="K1191" s="1" t="str">
        <f>VLOOKUP(Table_for_new_list_price[[#This Row],[ItemCode]],[1]sheet1!$1:$1048576,11,FALSE)</f>
        <v>China</v>
      </c>
    </row>
    <row r="1192" spans="1:11" hidden="1" x14ac:dyDescent="0.3">
      <c r="A1192" t="s">
        <v>1898</v>
      </c>
      <c r="B1192" t="str">
        <f>VLOOKUP(Table_for_new_list_price[[#This Row],[ItemCode]],[1]sheet1!$1:$1048576,4,FALSE)</f>
        <v>STRAINER BALL VLV EXE 3/4</v>
      </c>
      <c r="C1192" t="str">
        <f>VLOOKUP(Table_for_new_list_price[[#This Row],[ItemCode]],[1]sheet1!$1:$1048576,5,FALSE)</f>
        <v>670779721095</v>
      </c>
      <c r="D1192" t="str">
        <f>VLOOKUP(Table_for_new_list_price[[#This Row],[ItemCode]],[1]sheet1!$1:$1048576,6,FALSE)</f>
        <v>BALK</v>
      </c>
      <c r="E1192" s="54" t="str">
        <f>VLOOKUP(Table_for_new_list_price[[#This Row],[ItemCode]],[1]sheet1!$1:$1048576,7,FALSE)</f>
        <v>BRASS DZR</v>
      </c>
      <c r="F1192" s="54" t="str">
        <f>VLOOKUP(Table_for_new_list_price[[#This Row],[ItemCode]],[1]sheet1!$1:$1048576,13,FALSE)</f>
        <v>1.54</v>
      </c>
      <c r="G1192" s="55" t="str">
        <f>VLOOKUP(Table_for_new_list_price[[#This Row],[ItemCode]],[1]sheet1!$1:$1048576,12,FALSE)</f>
        <v>20</v>
      </c>
      <c r="H1192" s="101">
        <f>VLOOKUP(Table_for_new_list_price[[#This Row],[ItemCode]],[1]sheet1!$1:$1048576,8,FALSE)</f>
        <v>131.72</v>
      </c>
      <c r="I1192" s="51">
        <f>VLOOKUP(Table_for_new_list_price[[#This Row],[Product Line]],'EDA SHEET'!$C$10:$D$57,2,FALSE)</f>
        <v>0.34699999999999998</v>
      </c>
      <c r="J1192" s="53">
        <f t="shared" si="20"/>
        <v>45.70684</v>
      </c>
      <c r="K1192" s="1" t="str">
        <f>VLOOKUP(Table_for_new_list_price[[#This Row],[ItemCode]],[1]sheet1!$1:$1048576,11,FALSE)</f>
        <v>China</v>
      </c>
    </row>
    <row r="1193" spans="1:11" hidden="1" x14ac:dyDescent="0.3">
      <c r="A1193" t="s">
        <v>1899</v>
      </c>
      <c r="B1193" t="str">
        <f>VLOOKUP(Table_for_new_list_price[[#This Row],[ItemCode]],[1]sheet1!$1:$1048576,4,FALSE)</f>
        <v>STRAINER BALL VLV EXF 3/4</v>
      </c>
      <c r="C1193">
        <f>VLOOKUP(Table_for_new_list_price[[#This Row],[ItemCode]],[1]sheet1!$1:$1048576,5,FALSE)</f>
        <v>0</v>
      </c>
      <c r="D1193" t="str">
        <f>VLOOKUP(Table_for_new_list_price[[#This Row],[ItemCode]],[1]sheet1!$1:$1048576,6,FALSE)</f>
        <v>BALK</v>
      </c>
      <c r="E1193" s="54">
        <f>VLOOKUP(Table_for_new_list_price[[#This Row],[ItemCode]],[1]sheet1!$1:$1048576,7,FALSE)</f>
        <v>0</v>
      </c>
      <c r="F1193" s="54">
        <f>VLOOKUP(Table_for_new_list_price[[#This Row],[ItemCode]],[1]sheet1!$1:$1048576,13,FALSE)</f>
        <v>0</v>
      </c>
      <c r="G1193" s="55">
        <f>VLOOKUP(Table_for_new_list_price[[#This Row],[ItemCode]],[1]sheet1!$1:$1048576,12,FALSE)</f>
        <v>0</v>
      </c>
      <c r="H1193" s="101">
        <f>VLOOKUP(Table_for_new_list_price[[#This Row],[ItemCode]],[1]sheet1!$1:$1048576,8,FALSE)</f>
        <v>131.72</v>
      </c>
      <c r="I1193" s="51">
        <f>VLOOKUP(Table_for_new_list_price[[#This Row],[Product Line]],'EDA SHEET'!$C$10:$D$57,2,FALSE)</f>
        <v>0.34699999999999998</v>
      </c>
      <c r="J1193" s="53">
        <f t="shared" si="20"/>
        <v>45.70684</v>
      </c>
      <c r="K1193" s="1" t="str">
        <f>VLOOKUP(Table_for_new_list_price[[#This Row],[ItemCode]],[1]sheet1!$1:$1048576,11,FALSE)</f>
        <v>China</v>
      </c>
    </row>
    <row r="1194" spans="1:11" hidden="1" x14ac:dyDescent="0.3">
      <c r="A1194" t="s">
        <v>1900</v>
      </c>
      <c r="B1194" t="str">
        <f>VLOOKUP(Table_for_new_list_price[[#This Row],[ItemCode]],[1]sheet1!$1:$1048576,4,FALSE)</f>
        <v>STRAINER BALL VLV EXM 3/4</v>
      </c>
      <c r="C1194">
        <f>VLOOKUP(Table_for_new_list_price[[#This Row],[ItemCode]],[1]sheet1!$1:$1048576,5,FALSE)</f>
        <v>0</v>
      </c>
      <c r="D1194" t="str">
        <f>VLOOKUP(Table_for_new_list_price[[#This Row],[ItemCode]],[1]sheet1!$1:$1048576,6,FALSE)</f>
        <v>BALK</v>
      </c>
      <c r="E1194" s="54" t="str">
        <f>VLOOKUP(Table_for_new_list_price[[#This Row],[ItemCode]],[1]sheet1!$1:$1048576,7,FALSE)</f>
        <v>BRASS DZR</v>
      </c>
      <c r="F1194" s="54" t="str">
        <f>VLOOKUP(Table_for_new_list_price[[#This Row],[ItemCode]],[1]sheet1!$1:$1048576,13,FALSE)</f>
        <v>1.54</v>
      </c>
      <c r="G1194" s="55" t="str">
        <f>VLOOKUP(Table_for_new_list_price[[#This Row],[ItemCode]],[1]sheet1!$1:$1048576,12,FALSE)</f>
        <v>20</v>
      </c>
      <c r="H1194" s="101">
        <f>VLOOKUP(Table_for_new_list_price[[#This Row],[ItemCode]],[1]sheet1!$1:$1048576,8,FALSE)</f>
        <v>131.72</v>
      </c>
      <c r="I1194" s="51">
        <f>VLOOKUP(Table_for_new_list_price[[#This Row],[Product Line]],'EDA SHEET'!$C$10:$D$57,2,FALSE)</f>
        <v>0.34699999999999998</v>
      </c>
      <c r="J1194" s="53">
        <f t="shared" si="20"/>
        <v>45.70684</v>
      </c>
      <c r="K1194" s="1" t="str">
        <f>VLOOKUP(Table_for_new_list_price[[#This Row],[ItemCode]],[1]sheet1!$1:$1048576,11,FALSE)</f>
        <v>China</v>
      </c>
    </row>
    <row r="1195" spans="1:11" hidden="1" x14ac:dyDescent="0.3">
      <c r="A1195" t="s">
        <v>1901</v>
      </c>
      <c r="B1195" t="str">
        <f>VLOOKUP(Table_for_new_list_price[[#This Row],[ItemCode]],[1]sheet1!$1:$1048576,4,FALSE)</f>
        <v>STRAINER BALL VLV EXE 1</v>
      </c>
      <c r="C1195" t="str">
        <f>VLOOKUP(Table_for_new_list_price[[#This Row],[ItemCode]],[1]sheet1!$1:$1048576,5,FALSE)</f>
        <v>670779721101</v>
      </c>
      <c r="D1195" t="str">
        <f>VLOOKUP(Table_for_new_list_price[[#This Row],[ItemCode]],[1]sheet1!$1:$1048576,6,FALSE)</f>
        <v>BALK</v>
      </c>
      <c r="E1195" s="54" t="str">
        <f>VLOOKUP(Table_for_new_list_price[[#This Row],[ItemCode]],[1]sheet1!$1:$1048576,7,FALSE)</f>
        <v>BRASS DZR</v>
      </c>
      <c r="F1195" s="54" t="str">
        <f>VLOOKUP(Table_for_new_list_price[[#This Row],[ItemCode]],[1]sheet1!$1:$1048576,13,FALSE)</f>
        <v>2.09</v>
      </c>
      <c r="G1195" s="55" t="str">
        <f>VLOOKUP(Table_for_new_list_price[[#This Row],[ItemCode]],[1]sheet1!$1:$1048576,12,FALSE)</f>
        <v>15</v>
      </c>
      <c r="H1195" s="101">
        <f>VLOOKUP(Table_for_new_list_price[[#This Row],[ItemCode]],[1]sheet1!$1:$1048576,8,FALSE)</f>
        <v>177.63</v>
      </c>
      <c r="I1195" s="51">
        <f>VLOOKUP(Table_for_new_list_price[[#This Row],[Product Line]],'EDA SHEET'!$C$10:$D$57,2,FALSE)</f>
        <v>0.34699999999999998</v>
      </c>
      <c r="J1195" s="53">
        <f t="shared" si="20"/>
        <v>61.637609999999995</v>
      </c>
      <c r="K1195" s="1" t="str">
        <f>VLOOKUP(Table_for_new_list_price[[#This Row],[ItemCode]],[1]sheet1!$1:$1048576,11,FALSE)</f>
        <v>China</v>
      </c>
    </row>
    <row r="1196" spans="1:11" hidden="1" x14ac:dyDescent="0.3">
      <c r="A1196" t="s">
        <v>1902</v>
      </c>
      <c r="B1196" t="str">
        <f>VLOOKUP(Table_for_new_list_price[[#This Row],[ItemCode]],[1]sheet1!$1:$1048576,4,FALSE)</f>
        <v>STRAINER BALL VLV EXF 1</v>
      </c>
      <c r="C1196">
        <f>VLOOKUP(Table_for_new_list_price[[#This Row],[ItemCode]],[1]sheet1!$1:$1048576,5,FALSE)</f>
        <v>0</v>
      </c>
      <c r="D1196" t="str">
        <f>VLOOKUP(Table_for_new_list_price[[#This Row],[ItemCode]],[1]sheet1!$1:$1048576,6,FALSE)</f>
        <v>BALK</v>
      </c>
      <c r="E1196" s="54" t="str">
        <f>VLOOKUP(Table_for_new_list_price[[#This Row],[ItemCode]],[1]sheet1!$1:$1048576,7,FALSE)</f>
        <v>BRASS DZR</v>
      </c>
      <c r="F1196" s="54" t="str">
        <f>VLOOKUP(Table_for_new_list_price[[#This Row],[ItemCode]],[1]sheet1!$1:$1048576,13,FALSE)</f>
        <v>2.09</v>
      </c>
      <c r="G1196" s="55" t="str">
        <f>VLOOKUP(Table_for_new_list_price[[#This Row],[ItemCode]],[1]sheet1!$1:$1048576,12,FALSE)</f>
        <v>15</v>
      </c>
      <c r="H1196" s="101">
        <f>VLOOKUP(Table_for_new_list_price[[#This Row],[ItemCode]],[1]sheet1!$1:$1048576,8,FALSE)</f>
        <v>177.63</v>
      </c>
      <c r="I1196" s="51">
        <f>VLOOKUP(Table_for_new_list_price[[#This Row],[Product Line]],'EDA SHEET'!$C$10:$D$57,2,FALSE)</f>
        <v>0.34699999999999998</v>
      </c>
      <c r="J1196" s="53">
        <f t="shared" si="20"/>
        <v>61.637609999999995</v>
      </c>
      <c r="K1196" s="1" t="str">
        <f>VLOOKUP(Table_for_new_list_price[[#This Row],[ItemCode]],[1]sheet1!$1:$1048576,11,FALSE)</f>
        <v>China</v>
      </c>
    </row>
    <row r="1197" spans="1:11" hidden="1" x14ac:dyDescent="0.3">
      <c r="A1197" t="s">
        <v>1903</v>
      </c>
      <c r="B1197" t="str">
        <f>VLOOKUP(Table_for_new_list_price[[#This Row],[ItemCode]],[1]sheet1!$1:$1048576,4,FALSE)</f>
        <v>STRAINER BALL VLV EXM 1</v>
      </c>
      <c r="C1197">
        <f>VLOOKUP(Table_for_new_list_price[[#This Row],[ItemCode]],[1]sheet1!$1:$1048576,5,FALSE)</f>
        <v>0</v>
      </c>
      <c r="D1197" t="str">
        <f>VLOOKUP(Table_for_new_list_price[[#This Row],[ItemCode]],[1]sheet1!$1:$1048576,6,FALSE)</f>
        <v>BALK</v>
      </c>
      <c r="E1197" s="54" t="str">
        <f>VLOOKUP(Table_for_new_list_price[[#This Row],[ItemCode]],[1]sheet1!$1:$1048576,7,FALSE)</f>
        <v>BRASS DZR</v>
      </c>
      <c r="F1197" s="54" t="str">
        <f>VLOOKUP(Table_for_new_list_price[[#This Row],[ItemCode]],[1]sheet1!$1:$1048576,13,FALSE)</f>
        <v>2.09</v>
      </c>
      <c r="G1197" s="55" t="str">
        <f>VLOOKUP(Table_for_new_list_price[[#This Row],[ItemCode]],[1]sheet1!$1:$1048576,12,FALSE)</f>
        <v>15</v>
      </c>
      <c r="H1197" s="101">
        <f>VLOOKUP(Table_for_new_list_price[[#This Row],[ItemCode]],[1]sheet1!$1:$1048576,8,FALSE)</f>
        <v>177.63</v>
      </c>
      <c r="I1197" s="51">
        <f>VLOOKUP(Table_for_new_list_price[[#This Row],[Product Line]],'EDA SHEET'!$C$10:$D$57,2,FALSE)</f>
        <v>0.34699999999999998</v>
      </c>
      <c r="J1197" s="53">
        <f t="shared" si="20"/>
        <v>61.637609999999995</v>
      </c>
      <c r="K1197" s="1" t="str">
        <f>VLOOKUP(Table_for_new_list_price[[#This Row],[ItemCode]],[1]sheet1!$1:$1048576,11,FALSE)</f>
        <v>China</v>
      </c>
    </row>
    <row r="1198" spans="1:11" hidden="1" x14ac:dyDescent="0.3">
      <c r="A1198" t="s">
        <v>1904</v>
      </c>
      <c r="B1198" t="str">
        <f>VLOOKUP(Table_for_new_list_price[[#This Row],[ItemCode]],[1]sheet1!$1:$1048576,4,FALSE)</f>
        <v>STRAINER BALL VLV PXF 1/2</v>
      </c>
      <c r="C1198">
        <f>VLOOKUP(Table_for_new_list_price[[#This Row],[ItemCode]],[1]sheet1!$1:$1048576,5,FALSE)</f>
        <v>0</v>
      </c>
      <c r="D1198" t="str">
        <f>VLOOKUP(Table_for_new_list_price[[#This Row],[ItemCode]],[1]sheet1!$1:$1048576,6,FALSE)</f>
        <v>BALK</v>
      </c>
      <c r="E1198" s="54" t="str">
        <f>VLOOKUP(Table_for_new_list_price[[#This Row],[ItemCode]],[1]sheet1!$1:$1048576,7,FALSE)</f>
        <v>BRASS DZR</v>
      </c>
      <c r="F1198" s="54" t="str">
        <f>VLOOKUP(Table_for_new_list_price[[#This Row],[ItemCode]],[1]sheet1!$1:$1048576,13,FALSE)</f>
        <v>1.4</v>
      </c>
      <c r="G1198" s="55" t="str">
        <f>VLOOKUP(Table_for_new_list_price[[#This Row],[ItemCode]],[1]sheet1!$1:$1048576,12,FALSE)</f>
        <v>20</v>
      </c>
      <c r="H1198" s="101">
        <f>VLOOKUP(Table_for_new_list_price[[#This Row],[ItemCode]],[1]sheet1!$1:$1048576,8,FALSE)</f>
        <v>128.72999999999999</v>
      </c>
      <c r="I1198" s="51">
        <f>VLOOKUP(Table_for_new_list_price[[#This Row],[Product Line]],'EDA SHEET'!$C$10:$D$57,2,FALSE)</f>
        <v>0.34699999999999998</v>
      </c>
      <c r="J1198" s="53">
        <f t="shared" si="20"/>
        <v>44.669309999999996</v>
      </c>
      <c r="K1198" s="1" t="str">
        <f>VLOOKUP(Table_for_new_list_price[[#This Row],[ItemCode]],[1]sheet1!$1:$1048576,11,FALSE)</f>
        <v>China</v>
      </c>
    </row>
    <row r="1199" spans="1:11" hidden="1" x14ac:dyDescent="0.3">
      <c r="A1199" t="s">
        <v>1905</v>
      </c>
      <c r="B1199" t="str">
        <f>VLOOKUP(Table_for_new_list_price[[#This Row],[ItemCode]],[1]sheet1!$1:$1048576,4,FALSE)</f>
        <v>STRAINER BALL VLV PXM 1/2</v>
      </c>
      <c r="C1199">
        <f>VLOOKUP(Table_for_new_list_price[[#This Row],[ItemCode]],[1]sheet1!$1:$1048576,5,FALSE)</f>
        <v>0</v>
      </c>
      <c r="D1199" t="str">
        <f>VLOOKUP(Table_for_new_list_price[[#This Row],[ItemCode]],[1]sheet1!$1:$1048576,6,FALSE)</f>
        <v>BALK</v>
      </c>
      <c r="E1199" s="54" t="str">
        <f>VLOOKUP(Table_for_new_list_price[[#This Row],[ItemCode]],[1]sheet1!$1:$1048576,7,FALSE)</f>
        <v>BRASS DZR</v>
      </c>
      <c r="F1199" s="54" t="str">
        <f>VLOOKUP(Table_for_new_list_price[[#This Row],[ItemCode]],[1]sheet1!$1:$1048576,13,FALSE)</f>
        <v>1.4</v>
      </c>
      <c r="G1199" s="55" t="str">
        <f>VLOOKUP(Table_for_new_list_price[[#This Row],[ItemCode]],[1]sheet1!$1:$1048576,12,FALSE)</f>
        <v>20</v>
      </c>
      <c r="H1199" s="101">
        <f>VLOOKUP(Table_for_new_list_price[[#This Row],[ItemCode]],[1]sheet1!$1:$1048576,8,FALSE)</f>
        <v>128.72999999999999</v>
      </c>
      <c r="I1199" s="51">
        <f>VLOOKUP(Table_for_new_list_price[[#This Row],[Product Line]],'EDA SHEET'!$C$10:$D$57,2,FALSE)</f>
        <v>0.34699999999999998</v>
      </c>
      <c r="J1199" s="53">
        <f t="shared" si="20"/>
        <v>44.669309999999996</v>
      </c>
      <c r="K1199" s="1" t="str">
        <f>VLOOKUP(Table_for_new_list_price[[#This Row],[ItemCode]],[1]sheet1!$1:$1048576,11,FALSE)</f>
        <v>China</v>
      </c>
    </row>
    <row r="1200" spans="1:11" hidden="1" x14ac:dyDescent="0.3">
      <c r="A1200" t="s">
        <v>1906</v>
      </c>
      <c r="B1200" t="str">
        <f>VLOOKUP(Table_for_new_list_price[[#This Row],[ItemCode]],[1]sheet1!$1:$1048576,4,FALSE)</f>
        <v>STRAINER BALL VLV PXP 1/2</v>
      </c>
      <c r="C1200" t="str">
        <f>VLOOKUP(Table_for_new_list_price[[#This Row],[ItemCode]],[1]sheet1!$1:$1048576,5,FALSE)</f>
        <v>670779715476</v>
      </c>
      <c r="D1200" t="str">
        <f>VLOOKUP(Table_for_new_list_price[[#This Row],[ItemCode]],[1]sheet1!$1:$1048576,6,FALSE)</f>
        <v>BALK</v>
      </c>
      <c r="E1200" s="54" t="str">
        <f>VLOOKUP(Table_for_new_list_price[[#This Row],[ItemCode]],[1]sheet1!$1:$1048576,7,FALSE)</f>
        <v>BRASS DZR</v>
      </c>
      <c r="F1200" s="54" t="str">
        <f>VLOOKUP(Table_for_new_list_price[[#This Row],[ItemCode]],[1]sheet1!$1:$1048576,13,FALSE)</f>
        <v>1.4</v>
      </c>
      <c r="G1200" s="55" t="str">
        <f>VLOOKUP(Table_for_new_list_price[[#This Row],[ItemCode]],[1]sheet1!$1:$1048576,12,FALSE)</f>
        <v>20</v>
      </c>
      <c r="H1200" s="101">
        <f>VLOOKUP(Table_for_new_list_price[[#This Row],[ItemCode]],[1]sheet1!$1:$1048576,8,FALSE)</f>
        <v>128.72999999999999</v>
      </c>
      <c r="I1200" s="51">
        <f>VLOOKUP(Table_for_new_list_price[[#This Row],[Product Line]],'EDA SHEET'!$C$10:$D$57,2,FALSE)</f>
        <v>0.34699999999999998</v>
      </c>
      <c r="J1200" s="53">
        <f t="shared" si="20"/>
        <v>44.669309999999996</v>
      </c>
      <c r="K1200" s="1" t="str">
        <f>VLOOKUP(Table_for_new_list_price[[#This Row],[ItemCode]],[1]sheet1!$1:$1048576,11,FALSE)</f>
        <v>China</v>
      </c>
    </row>
    <row r="1201" spans="1:11" hidden="1" x14ac:dyDescent="0.3">
      <c r="A1201" t="s">
        <v>1907</v>
      </c>
      <c r="B1201" t="str">
        <f>VLOOKUP(Table_for_new_list_price[[#This Row],[ItemCode]],[1]sheet1!$1:$1048576,4,FALSE)</f>
        <v>STRAINER BALL VLV PXM 3/4 -DS1</v>
      </c>
      <c r="C1201">
        <f>VLOOKUP(Table_for_new_list_price[[#This Row],[ItemCode]],[1]sheet1!$1:$1048576,5,FALSE)</f>
        <v>0</v>
      </c>
      <c r="D1201" t="str">
        <f>VLOOKUP(Table_for_new_list_price[[#This Row],[ItemCode]],[1]sheet1!$1:$1048576,6,FALSE)</f>
        <v>BALK</v>
      </c>
      <c r="E1201" s="54" t="str">
        <f>VLOOKUP(Table_for_new_list_price[[#This Row],[ItemCode]],[1]sheet1!$1:$1048576,7,FALSE)</f>
        <v>BRASS DZR</v>
      </c>
      <c r="F1201" s="54" t="str">
        <f>VLOOKUP(Table_for_new_list_price[[#This Row],[ItemCode]],[1]sheet1!$1:$1048576,13,FALSE)</f>
        <v>1.7</v>
      </c>
      <c r="G1201" s="55" t="str">
        <f>VLOOKUP(Table_for_new_list_price[[#This Row],[ItemCode]],[1]sheet1!$1:$1048576,12,FALSE)</f>
        <v>20</v>
      </c>
      <c r="H1201" s="101">
        <f>VLOOKUP(Table_for_new_list_price[[#This Row],[ItemCode]],[1]sheet1!$1:$1048576,8,FALSE)</f>
        <v>151.03</v>
      </c>
      <c r="I1201" s="51">
        <f>VLOOKUP(Table_for_new_list_price[[#This Row],[Product Line]],'EDA SHEET'!$C$10:$D$57,2,FALSE)</f>
        <v>0.34699999999999998</v>
      </c>
      <c r="J1201" s="53">
        <f t="shared" si="20"/>
        <v>52.407409999999999</v>
      </c>
      <c r="K1201" s="1" t="str">
        <f>VLOOKUP(Table_for_new_list_price[[#This Row],[ItemCode]],[1]sheet1!$1:$1048576,11,FALSE)</f>
        <v>China</v>
      </c>
    </row>
    <row r="1202" spans="1:11" hidden="1" x14ac:dyDescent="0.3">
      <c r="A1202" t="s">
        <v>1908</v>
      </c>
      <c r="B1202" t="str">
        <f>VLOOKUP(Table_for_new_list_price[[#This Row],[ItemCode]],[1]sheet1!$1:$1048576,4,FALSE)</f>
        <v>STRAINER BALL VLV PXF 3/4</v>
      </c>
      <c r="C1202">
        <f>VLOOKUP(Table_for_new_list_price[[#This Row],[ItemCode]],[1]sheet1!$1:$1048576,5,FALSE)</f>
        <v>0</v>
      </c>
      <c r="D1202" t="str">
        <f>VLOOKUP(Table_for_new_list_price[[#This Row],[ItemCode]],[1]sheet1!$1:$1048576,6,FALSE)</f>
        <v>BALK</v>
      </c>
      <c r="E1202" s="54" t="str">
        <f>VLOOKUP(Table_for_new_list_price[[#This Row],[ItemCode]],[1]sheet1!$1:$1048576,7,FALSE)</f>
        <v>BRASS DZR</v>
      </c>
      <c r="F1202" s="54" t="str">
        <f>VLOOKUP(Table_for_new_list_price[[#This Row],[ItemCode]],[1]sheet1!$1:$1048576,13,FALSE)</f>
        <v>1.7</v>
      </c>
      <c r="G1202" s="55" t="str">
        <f>VLOOKUP(Table_for_new_list_price[[#This Row],[ItemCode]],[1]sheet1!$1:$1048576,12,FALSE)</f>
        <v>20</v>
      </c>
      <c r="H1202" s="101">
        <f>VLOOKUP(Table_for_new_list_price[[#This Row],[ItemCode]],[1]sheet1!$1:$1048576,8,FALSE)</f>
        <v>151.03</v>
      </c>
      <c r="I1202" s="51">
        <f>VLOOKUP(Table_for_new_list_price[[#This Row],[Product Line]],'EDA SHEET'!$C$10:$D$57,2,FALSE)</f>
        <v>0.34699999999999998</v>
      </c>
      <c r="J1202" s="53">
        <f t="shared" si="20"/>
        <v>52.407409999999999</v>
      </c>
      <c r="K1202" s="1" t="str">
        <f>VLOOKUP(Table_for_new_list_price[[#This Row],[ItemCode]],[1]sheet1!$1:$1048576,11,FALSE)</f>
        <v>China</v>
      </c>
    </row>
    <row r="1203" spans="1:11" hidden="1" x14ac:dyDescent="0.3">
      <c r="A1203" t="s">
        <v>1909</v>
      </c>
      <c r="B1203" t="str">
        <f>VLOOKUP(Table_for_new_list_price[[#This Row],[ItemCode]],[1]sheet1!$1:$1048576,4,FALSE)</f>
        <v>STRAINER BALL VLV PXM 3/4</v>
      </c>
      <c r="C1203">
        <f>VLOOKUP(Table_for_new_list_price[[#This Row],[ItemCode]],[1]sheet1!$1:$1048576,5,FALSE)</f>
        <v>0</v>
      </c>
      <c r="D1203" t="str">
        <f>VLOOKUP(Table_for_new_list_price[[#This Row],[ItemCode]],[1]sheet1!$1:$1048576,6,FALSE)</f>
        <v>BALK</v>
      </c>
      <c r="E1203" s="54" t="str">
        <f>VLOOKUP(Table_for_new_list_price[[#This Row],[ItemCode]],[1]sheet1!$1:$1048576,7,FALSE)</f>
        <v>BRASS DZR</v>
      </c>
      <c r="F1203" s="54" t="str">
        <f>VLOOKUP(Table_for_new_list_price[[#This Row],[ItemCode]],[1]sheet1!$1:$1048576,13,FALSE)</f>
        <v>1.7</v>
      </c>
      <c r="G1203" s="55" t="str">
        <f>VLOOKUP(Table_for_new_list_price[[#This Row],[ItemCode]],[1]sheet1!$1:$1048576,12,FALSE)</f>
        <v>20</v>
      </c>
      <c r="H1203" s="101">
        <f>VLOOKUP(Table_for_new_list_price[[#This Row],[ItemCode]],[1]sheet1!$1:$1048576,8,FALSE)</f>
        <v>151.03</v>
      </c>
      <c r="I1203" s="51">
        <f>VLOOKUP(Table_for_new_list_price[[#This Row],[Product Line]],'EDA SHEET'!$C$10:$D$57,2,FALSE)</f>
        <v>0.34699999999999998</v>
      </c>
      <c r="J1203" s="53">
        <f t="shared" si="20"/>
        <v>52.407409999999999</v>
      </c>
      <c r="K1203" s="1" t="str">
        <f>VLOOKUP(Table_for_new_list_price[[#This Row],[ItemCode]],[1]sheet1!$1:$1048576,11,FALSE)</f>
        <v>China</v>
      </c>
    </row>
    <row r="1204" spans="1:11" hidden="1" x14ac:dyDescent="0.3">
      <c r="A1204" t="s">
        <v>1910</v>
      </c>
      <c r="B1204" t="str">
        <f>VLOOKUP(Table_for_new_list_price[[#This Row],[ItemCode]],[1]sheet1!$1:$1048576,4,FALSE)</f>
        <v>STRAINER BALL VLV PXP 3/4</v>
      </c>
      <c r="C1204" t="str">
        <f>VLOOKUP(Table_for_new_list_price[[#This Row],[ItemCode]],[1]sheet1!$1:$1048576,5,FALSE)</f>
        <v>670779715483</v>
      </c>
      <c r="D1204" t="str">
        <f>VLOOKUP(Table_for_new_list_price[[#This Row],[ItemCode]],[1]sheet1!$1:$1048576,6,FALSE)</f>
        <v>BALK</v>
      </c>
      <c r="E1204" s="54" t="str">
        <f>VLOOKUP(Table_for_new_list_price[[#This Row],[ItemCode]],[1]sheet1!$1:$1048576,7,FALSE)</f>
        <v>BRASS DZR</v>
      </c>
      <c r="F1204" s="54" t="str">
        <f>VLOOKUP(Table_for_new_list_price[[#This Row],[ItemCode]],[1]sheet1!$1:$1048576,13,FALSE)</f>
        <v>1.7</v>
      </c>
      <c r="G1204" s="55" t="str">
        <f>VLOOKUP(Table_for_new_list_price[[#This Row],[ItemCode]],[1]sheet1!$1:$1048576,12,FALSE)</f>
        <v>20</v>
      </c>
      <c r="H1204" s="101">
        <f>VLOOKUP(Table_for_new_list_price[[#This Row],[ItemCode]],[1]sheet1!$1:$1048576,8,FALSE)</f>
        <v>151.03</v>
      </c>
      <c r="I1204" s="51">
        <f>VLOOKUP(Table_for_new_list_price[[#This Row],[Product Line]],'EDA SHEET'!$C$10:$D$57,2,FALSE)</f>
        <v>0.34699999999999998</v>
      </c>
      <c r="J1204" s="53">
        <f t="shared" si="20"/>
        <v>52.407409999999999</v>
      </c>
      <c r="K1204" s="1" t="str">
        <f>VLOOKUP(Table_for_new_list_price[[#This Row],[ItemCode]],[1]sheet1!$1:$1048576,11,FALSE)</f>
        <v>China</v>
      </c>
    </row>
    <row r="1205" spans="1:11" hidden="1" x14ac:dyDescent="0.3">
      <c r="A1205" t="s">
        <v>1911</v>
      </c>
      <c r="B1205" t="str">
        <f>VLOOKUP(Table_for_new_list_price[[#This Row],[ItemCode]],[1]sheet1!$1:$1048576,4,FALSE)</f>
        <v>STRAINER BALL VLV PXM 1 -DS1</v>
      </c>
      <c r="C1205">
        <f>VLOOKUP(Table_for_new_list_price[[#This Row],[ItemCode]],[1]sheet1!$1:$1048576,5,FALSE)</f>
        <v>0</v>
      </c>
      <c r="D1205" t="str">
        <f>VLOOKUP(Table_for_new_list_price[[#This Row],[ItemCode]],[1]sheet1!$1:$1048576,6,FALSE)</f>
        <v>BALK</v>
      </c>
      <c r="E1205" s="54" t="str">
        <f>VLOOKUP(Table_for_new_list_price[[#This Row],[ItemCode]],[1]sheet1!$1:$1048576,7,FALSE)</f>
        <v>BRASS DZR</v>
      </c>
      <c r="F1205" s="54" t="str">
        <f>VLOOKUP(Table_for_new_list_price[[#This Row],[ItemCode]],[1]sheet1!$1:$1048576,13,FALSE)</f>
        <v>2.39</v>
      </c>
      <c r="G1205" s="55" t="str">
        <f>VLOOKUP(Table_for_new_list_price[[#This Row],[ItemCode]],[1]sheet1!$1:$1048576,12,FALSE)</f>
        <v>12</v>
      </c>
      <c r="H1205" s="101">
        <f>VLOOKUP(Table_for_new_list_price[[#This Row],[ItemCode]],[1]sheet1!$1:$1048576,8,FALSE)</f>
        <v>206.21</v>
      </c>
      <c r="I1205" s="51">
        <f>VLOOKUP(Table_for_new_list_price[[#This Row],[Product Line]],'EDA SHEET'!$C$10:$D$57,2,FALSE)</f>
        <v>0.34699999999999998</v>
      </c>
      <c r="J1205" s="53">
        <f t="shared" si="20"/>
        <v>71.554869999999994</v>
      </c>
      <c r="K1205" s="1" t="str">
        <f>VLOOKUP(Table_for_new_list_price[[#This Row],[ItemCode]],[1]sheet1!$1:$1048576,11,FALSE)</f>
        <v>China</v>
      </c>
    </row>
    <row r="1206" spans="1:11" hidden="1" x14ac:dyDescent="0.3">
      <c r="A1206" t="s">
        <v>1912</v>
      </c>
      <c r="B1206" t="str">
        <f>VLOOKUP(Table_for_new_list_price[[#This Row],[ItemCode]],[1]sheet1!$1:$1048576,4,FALSE)</f>
        <v>STRAINER BALL VLV PXF 1</v>
      </c>
      <c r="C1206">
        <f>VLOOKUP(Table_for_new_list_price[[#This Row],[ItemCode]],[1]sheet1!$1:$1048576,5,FALSE)</f>
        <v>0</v>
      </c>
      <c r="D1206" t="str">
        <f>VLOOKUP(Table_for_new_list_price[[#This Row],[ItemCode]],[1]sheet1!$1:$1048576,6,FALSE)</f>
        <v>BALK</v>
      </c>
      <c r="E1206" s="54" t="str">
        <f>VLOOKUP(Table_for_new_list_price[[#This Row],[ItemCode]],[1]sheet1!$1:$1048576,7,FALSE)</f>
        <v>BRASS DZR</v>
      </c>
      <c r="F1206" s="54" t="str">
        <f>VLOOKUP(Table_for_new_list_price[[#This Row],[ItemCode]],[1]sheet1!$1:$1048576,13,FALSE)</f>
        <v>2.39</v>
      </c>
      <c r="G1206" s="55" t="str">
        <f>VLOOKUP(Table_for_new_list_price[[#This Row],[ItemCode]],[1]sheet1!$1:$1048576,12,FALSE)</f>
        <v>12</v>
      </c>
      <c r="H1206" s="101">
        <f>VLOOKUP(Table_for_new_list_price[[#This Row],[ItemCode]],[1]sheet1!$1:$1048576,8,FALSE)</f>
        <v>206.21</v>
      </c>
      <c r="I1206" s="51">
        <f>VLOOKUP(Table_for_new_list_price[[#This Row],[Product Line]],'EDA SHEET'!$C$10:$D$57,2,FALSE)</f>
        <v>0.34699999999999998</v>
      </c>
      <c r="J1206" s="53">
        <f t="shared" si="20"/>
        <v>71.554869999999994</v>
      </c>
      <c r="K1206" s="1" t="str">
        <f>VLOOKUP(Table_for_new_list_price[[#This Row],[ItemCode]],[1]sheet1!$1:$1048576,11,FALSE)</f>
        <v>China</v>
      </c>
    </row>
    <row r="1207" spans="1:11" hidden="1" x14ac:dyDescent="0.3">
      <c r="A1207" t="s">
        <v>1913</v>
      </c>
      <c r="B1207" t="str">
        <f>VLOOKUP(Table_for_new_list_price[[#This Row],[ItemCode]],[1]sheet1!$1:$1048576,4,FALSE)</f>
        <v>STRAINER BALL VLV PXM 1</v>
      </c>
      <c r="C1207">
        <f>VLOOKUP(Table_for_new_list_price[[#This Row],[ItemCode]],[1]sheet1!$1:$1048576,5,FALSE)</f>
        <v>0</v>
      </c>
      <c r="D1207" t="str">
        <f>VLOOKUP(Table_for_new_list_price[[#This Row],[ItemCode]],[1]sheet1!$1:$1048576,6,FALSE)</f>
        <v>BALK</v>
      </c>
      <c r="E1207" s="54" t="str">
        <f>VLOOKUP(Table_for_new_list_price[[#This Row],[ItemCode]],[1]sheet1!$1:$1048576,7,FALSE)</f>
        <v>BRASS DZR</v>
      </c>
      <c r="F1207" s="54" t="str">
        <f>VLOOKUP(Table_for_new_list_price[[#This Row],[ItemCode]],[1]sheet1!$1:$1048576,13,FALSE)</f>
        <v>2.39</v>
      </c>
      <c r="G1207" s="55" t="str">
        <f>VLOOKUP(Table_for_new_list_price[[#This Row],[ItemCode]],[1]sheet1!$1:$1048576,12,FALSE)</f>
        <v>12</v>
      </c>
      <c r="H1207" s="101">
        <f>VLOOKUP(Table_for_new_list_price[[#This Row],[ItemCode]],[1]sheet1!$1:$1048576,8,FALSE)</f>
        <v>206.21</v>
      </c>
      <c r="I1207" s="51">
        <f>VLOOKUP(Table_for_new_list_price[[#This Row],[Product Line]],'EDA SHEET'!$C$10:$D$57,2,FALSE)</f>
        <v>0.34699999999999998</v>
      </c>
      <c r="J1207" s="53">
        <f t="shared" si="20"/>
        <v>71.554869999999994</v>
      </c>
      <c r="K1207" s="1" t="str">
        <f>VLOOKUP(Table_for_new_list_price[[#This Row],[ItemCode]],[1]sheet1!$1:$1048576,11,FALSE)</f>
        <v>China</v>
      </c>
    </row>
    <row r="1208" spans="1:11" hidden="1" x14ac:dyDescent="0.3">
      <c r="A1208" t="s">
        <v>1914</v>
      </c>
      <c r="B1208" t="str">
        <f>VLOOKUP(Table_for_new_list_price[[#This Row],[ItemCode]],[1]sheet1!$1:$1048576,4,FALSE)</f>
        <v>STRAINER BALL VLV PXP 1</v>
      </c>
      <c r="C1208" t="str">
        <f>VLOOKUP(Table_for_new_list_price[[#This Row],[ItemCode]],[1]sheet1!$1:$1048576,5,FALSE)</f>
        <v>670779715490</v>
      </c>
      <c r="D1208" t="str">
        <f>VLOOKUP(Table_for_new_list_price[[#This Row],[ItemCode]],[1]sheet1!$1:$1048576,6,FALSE)</f>
        <v>BALK</v>
      </c>
      <c r="E1208" s="54" t="str">
        <f>VLOOKUP(Table_for_new_list_price[[#This Row],[ItemCode]],[1]sheet1!$1:$1048576,7,FALSE)</f>
        <v>BRASS DZR</v>
      </c>
      <c r="F1208" s="54" t="str">
        <f>VLOOKUP(Table_for_new_list_price[[#This Row],[ItemCode]],[1]sheet1!$1:$1048576,13,FALSE)</f>
        <v>2.39</v>
      </c>
      <c r="G1208" s="55" t="str">
        <f>VLOOKUP(Table_for_new_list_price[[#This Row],[ItemCode]],[1]sheet1!$1:$1048576,12,FALSE)</f>
        <v>12</v>
      </c>
      <c r="H1208" s="101">
        <f>VLOOKUP(Table_for_new_list_price[[#This Row],[ItemCode]],[1]sheet1!$1:$1048576,8,FALSE)</f>
        <v>206.21</v>
      </c>
      <c r="I1208" s="51">
        <f>VLOOKUP(Table_for_new_list_price[[#This Row],[Product Line]],'EDA SHEET'!$C$10:$D$57,2,FALSE)</f>
        <v>0.34699999999999998</v>
      </c>
      <c r="J1208" s="53">
        <f t="shared" si="20"/>
        <v>71.554869999999994</v>
      </c>
      <c r="K1208" s="1" t="str">
        <f>VLOOKUP(Table_for_new_list_price[[#This Row],[ItemCode]],[1]sheet1!$1:$1048576,11,FALSE)</f>
        <v>China</v>
      </c>
    </row>
    <row r="1209" spans="1:11" hidden="1" x14ac:dyDescent="0.3">
      <c r="A1209" t="s">
        <v>1915</v>
      </c>
      <c r="B1209" t="str">
        <f>VLOOKUP(Table_for_new_list_price[[#This Row],[ItemCode]],[1]sheet1!$1:$1048576,4,FALSE)</f>
        <v>STRAINER BALL VLV PXM 1-1/4DS1</v>
      </c>
      <c r="C1209">
        <f>VLOOKUP(Table_for_new_list_price[[#This Row],[ItemCode]],[1]sheet1!$1:$1048576,5,FALSE)</f>
        <v>0</v>
      </c>
      <c r="D1209" t="str">
        <f>VLOOKUP(Table_for_new_list_price[[#This Row],[ItemCode]],[1]sheet1!$1:$1048576,6,FALSE)</f>
        <v>BALK</v>
      </c>
      <c r="E1209" s="54" t="str">
        <f>VLOOKUP(Table_for_new_list_price[[#This Row],[ItemCode]],[1]sheet1!$1:$1048576,7,FALSE)</f>
        <v>BRASS DZR</v>
      </c>
      <c r="F1209" s="54" t="str">
        <f>VLOOKUP(Table_for_new_list_price[[#This Row],[ItemCode]],[1]sheet1!$1:$1048576,13,FALSE)</f>
        <v>3.56</v>
      </c>
      <c r="G1209" s="55" t="str">
        <f>VLOOKUP(Table_for_new_list_price[[#This Row],[ItemCode]],[1]sheet1!$1:$1048576,12,FALSE)</f>
        <v>6</v>
      </c>
      <c r="H1209" s="101">
        <f>VLOOKUP(Table_for_new_list_price[[#This Row],[ItemCode]],[1]sheet1!$1:$1048576,8,FALSE)</f>
        <v>318.18</v>
      </c>
      <c r="I1209" s="51">
        <f>VLOOKUP(Table_for_new_list_price[[#This Row],[Product Line]],'EDA SHEET'!$C$10:$D$57,2,FALSE)</f>
        <v>0.34699999999999998</v>
      </c>
      <c r="J1209" s="53">
        <f t="shared" si="20"/>
        <v>110.40845999999999</v>
      </c>
      <c r="K1209" s="1" t="str">
        <f>VLOOKUP(Table_for_new_list_price[[#This Row],[ItemCode]],[1]sheet1!$1:$1048576,11,FALSE)</f>
        <v>China</v>
      </c>
    </row>
    <row r="1210" spans="1:11" hidden="1" x14ac:dyDescent="0.3">
      <c r="A1210" t="s">
        <v>1916</v>
      </c>
      <c r="B1210" t="str">
        <f>VLOOKUP(Table_for_new_list_price[[#This Row],[ItemCode]],[1]sheet1!$1:$1048576,4,FALSE)</f>
        <v>STRAINER BALL VLV PXF 1-1/4</v>
      </c>
      <c r="C1210">
        <f>VLOOKUP(Table_for_new_list_price[[#This Row],[ItemCode]],[1]sheet1!$1:$1048576,5,FALSE)</f>
        <v>0</v>
      </c>
      <c r="D1210" t="str">
        <f>VLOOKUP(Table_for_new_list_price[[#This Row],[ItemCode]],[1]sheet1!$1:$1048576,6,FALSE)</f>
        <v>BALK</v>
      </c>
      <c r="E1210" s="54" t="str">
        <f>VLOOKUP(Table_for_new_list_price[[#This Row],[ItemCode]],[1]sheet1!$1:$1048576,7,FALSE)</f>
        <v>BRASS DZR</v>
      </c>
      <c r="F1210" s="54" t="str">
        <f>VLOOKUP(Table_for_new_list_price[[#This Row],[ItemCode]],[1]sheet1!$1:$1048576,13,FALSE)</f>
        <v>3.56</v>
      </c>
      <c r="G1210" s="55" t="str">
        <f>VLOOKUP(Table_for_new_list_price[[#This Row],[ItemCode]],[1]sheet1!$1:$1048576,12,FALSE)</f>
        <v>6</v>
      </c>
      <c r="H1210" s="101">
        <f>VLOOKUP(Table_for_new_list_price[[#This Row],[ItemCode]],[1]sheet1!$1:$1048576,8,FALSE)</f>
        <v>318.18</v>
      </c>
      <c r="I1210" s="51">
        <f>VLOOKUP(Table_for_new_list_price[[#This Row],[Product Line]],'EDA SHEET'!$C$10:$D$57,2,FALSE)</f>
        <v>0.34699999999999998</v>
      </c>
      <c r="J1210" s="53">
        <f t="shared" si="20"/>
        <v>110.40845999999999</v>
      </c>
      <c r="K1210" s="1" t="str">
        <f>VLOOKUP(Table_for_new_list_price[[#This Row],[ItemCode]],[1]sheet1!$1:$1048576,11,FALSE)</f>
        <v>China</v>
      </c>
    </row>
    <row r="1211" spans="1:11" hidden="1" x14ac:dyDescent="0.3">
      <c r="A1211" t="s">
        <v>1917</v>
      </c>
      <c r="B1211" t="str">
        <f>VLOOKUP(Table_for_new_list_price[[#This Row],[ItemCode]],[1]sheet1!$1:$1048576,4,FALSE)</f>
        <v>STRAINER BALL VLV PXM 1-1/4</v>
      </c>
      <c r="C1211">
        <f>VLOOKUP(Table_for_new_list_price[[#This Row],[ItemCode]],[1]sheet1!$1:$1048576,5,FALSE)</f>
        <v>0</v>
      </c>
      <c r="D1211" t="str">
        <f>VLOOKUP(Table_for_new_list_price[[#This Row],[ItemCode]],[1]sheet1!$1:$1048576,6,FALSE)</f>
        <v>BALK</v>
      </c>
      <c r="E1211" s="54" t="str">
        <f>VLOOKUP(Table_for_new_list_price[[#This Row],[ItemCode]],[1]sheet1!$1:$1048576,7,FALSE)</f>
        <v>BRASS DZR</v>
      </c>
      <c r="F1211" s="54" t="str">
        <f>VLOOKUP(Table_for_new_list_price[[#This Row],[ItemCode]],[1]sheet1!$1:$1048576,13,FALSE)</f>
        <v>3.56</v>
      </c>
      <c r="G1211" s="55" t="str">
        <f>VLOOKUP(Table_for_new_list_price[[#This Row],[ItemCode]],[1]sheet1!$1:$1048576,12,FALSE)</f>
        <v>6</v>
      </c>
      <c r="H1211" s="101">
        <f>VLOOKUP(Table_for_new_list_price[[#This Row],[ItemCode]],[1]sheet1!$1:$1048576,8,FALSE)</f>
        <v>318.18</v>
      </c>
      <c r="I1211" s="51">
        <f>VLOOKUP(Table_for_new_list_price[[#This Row],[Product Line]],'EDA SHEET'!$C$10:$D$57,2,FALSE)</f>
        <v>0.34699999999999998</v>
      </c>
      <c r="J1211" s="53">
        <f t="shared" si="20"/>
        <v>110.40845999999999</v>
      </c>
      <c r="K1211" s="1" t="str">
        <f>VLOOKUP(Table_for_new_list_price[[#This Row],[ItemCode]],[1]sheet1!$1:$1048576,11,FALSE)</f>
        <v>China</v>
      </c>
    </row>
    <row r="1212" spans="1:11" hidden="1" x14ac:dyDescent="0.3">
      <c r="A1212" t="s">
        <v>1918</v>
      </c>
      <c r="B1212" t="str">
        <f>VLOOKUP(Table_for_new_list_price[[#This Row],[ItemCode]],[1]sheet1!$1:$1048576,4,FALSE)</f>
        <v>STRAINER BALL VLV PXP 1-1/4</v>
      </c>
      <c r="C1212" t="str">
        <f>VLOOKUP(Table_for_new_list_price[[#This Row],[ItemCode]],[1]sheet1!$1:$1048576,5,FALSE)</f>
        <v>670779715506</v>
      </c>
      <c r="D1212" t="str">
        <f>VLOOKUP(Table_for_new_list_price[[#This Row],[ItemCode]],[1]sheet1!$1:$1048576,6,FALSE)</f>
        <v>BALK</v>
      </c>
      <c r="E1212" s="54" t="str">
        <f>VLOOKUP(Table_for_new_list_price[[#This Row],[ItemCode]],[1]sheet1!$1:$1048576,7,FALSE)</f>
        <v>BRASS DZR</v>
      </c>
      <c r="F1212" s="54" t="str">
        <f>VLOOKUP(Table_for_new_list_price[[#This Row],[ItemCode]],[1]sheet1!$1:$1048576,13,FALSE)</f>
        <v>3.56</v>
      </c>
      <c r="G1212" s="55" t="str">
        <f>VLOOKUP(Table_for_new_list_price[[#This Row],[ItemCode]],[1]sheet1!$1:$1048576,12,FALSE)</f>
        <v>6</v>
      </c>
      <c r="H1212" s="101">
        <f>VLOOKUP(Table_for_new_list_price[[#This Row],[ItemCode]],[1]sheet1!$1:$1048576,8,FALSE)</f>
        <v>318.18</v>
      </c>
      <c r="I1212" s="51">
        <f>VLOOKUP(Table_for_new_list_price[[#This Row],[Product Line]],'EDA SHEET'!$C$10:$D$57,2,FALSE)</f>
        <v>0.34699999999999998</v>
      </c>
      <c r="J1212" s="53">
        <f t="shared" si="20"/>
        <v>110.40845999999999</v>
      </c>
      <c r="K1212" s="1" t="str">
        <f>VLOOKUP(Table_for_new_list_price[[#This Row],[ItemCode]],[1]sheet1!$1:$1048576,11,FALSE)</f>
        <v>China</v>
      </c>
    </row>
    <row r="1213" spans="1:11" hidden="1" x14ac:dyDescent="0.3">
      <c r="A1213" t="s">
        <v>1919</v>
      </c>
      <c r="B1213" t="str">
        <f>VLOOKUP(Table_for_new_list_price[[#This Row],[ItemCode]],[1]sheet1!$1:$1048576,4,FALSE)</f>
        <v>STRAINER BALL VLV PXM 1-1/2DS1</v>
      </c>
      <c r="C1213">
        <f>VLOOKUP(Table_for_new_list_price[[#This Row],[ItemCode]],[1]sheet1!$1:$1048576,5,FALSE)</f>
        <v>0</v>
      </c>
      <c r="D1213" t="str">
        <f>VLOOKUP(Table_for_new_list_price[[#This Row],[ItemCode]],[1]sheet1!$1:$1048576,6,FALSE)</f>
        <v>BALK</v>
      </c>
      <c r="E1213" s="54" t="str">
        <f>VLOOKUP(Table_for_new_list_price[[#This Row],[ItemCode]],[1]sheet1!$1:$1048576,7,FALSE)</f>
        <v>BRASS DZR</v>
      </c>
      <c r="F1213" s="54" t="str">
        <f>VLOOKUP(Table_for_new_list_price[[#This Row],[ItemCode]],[1]sheet1!$1:$1048576,13,FALSE)</f>
        <v>6.03</v>
      </c>
      <c r="G1213" s="55" t="str">
        <f>VLOOKUP(Table_for_new_list_price[[#This Row],[ItemCode]],[1]sheet1!$1:$1048576,12,FALSE)</f>
        <v>5</v>
      </c>
      <c r="H1213" s="101">
        <f>VLOOKUP(Table_for_new_list_price[[#This Row],[ItemCode]],[1]sheet1!$1:$1048576,8,FALSE)</f>
        <v>422.49</v>
      </c>
      <c r="I1213" s="51">
        <f>VLOOKUP(Table_for_new_list_price[[#This Row],[Product Line]],'EDA SHEET'!$C$10:$D$57,2,FALSE)</f>
        <v>0.34699999999999998</v>
      </c>
      <c r="J1213" s="53">
        <f t="shared" si="20"/>
        <v>146.60402999999999</v>
      </c>
      <c r="K1213" s="1" t="str">
        <f>VLOOKUP(Table_for_new_list_price[[#This Row],[ItemCode]],[1]sheet1!$1:$1048576,11,FALSE)</f>
        <v>China</v>
      </c>
    </row>
    <row r="1214" spans="1:11" hidden="1" x14ac:dyDescent="0.3">
      <c r="A1214" t="s">
        <v>1920</v>
      </c>
      <c r="B1214" t="str">
        <f>VLOOKUP(Table_for_new_list_price[[#This Row],[ItemCode]],[1]sheet1!$1:$1048576,4,FALSE)</f>
        <v>STRAINER BALL VLV PXF 1-1/2</v>
      </c>
      <c r="C1214">
        <f>VLOOKUP(Table_for_new_list_price[[#This Row],[ItemCode]],[1]sheet1!$1:$1048576,5,FALSE)</f>
        <v>0</v>
      </c>
      <c r="D1214" t="str">
        <f>VLOOKUP(Table_for_new_list_price[[#This Row],[ItemCode]],[1]sheet1!$1:$1048576,6,FALSE)</f>
        <v>BALK</v>
      </c>
      <c r="E1214" s="54" t="str">
        <f>VLOOKUP(Table_for_new_list_price[[#This Row],[ItemCode]],[1]sheet1!$1:$1048576,7,FALSE)</f>
        <v>BRASS DZR</v>
      </c>
      <c r="F1214" s="54" t="str">
        <f>VLOOKUP(Table_for_new_list_price[[#This Row],[ItemCode]],[1]sheet1!$1:$1048576,13,FALSE)</f>
        <v>6.03</v>
      </c>
      <c r="G1214" s="55" t="str">
        <f>VLOOKUP(Table_for_new_list_price[[#This Row],[ItemCode]],[1]sheet1!$1:$1048576,12,FALSE)</f>
        <v>5</v>
      </c>
      <c r="H1214" s="101">
        <f>VLOOKUP(Table_for_new_list_price[[#This Row],[ItemCode]],[1]sheet1!$1:$1048576,8,FALSE)</f>
        <v>422.49</v>
      </c>
      <c r="I1214" s="51">
        <f>VLOOKUP(Table_for_new_list_price[[#This Row],[Product Line]],'EDA SHEET'!$C$10:$D$57,2,FALSE)</f>
        <v>0.34699999999999998</v>
      </c>
      <c r="J1214" s="53">
        <f t="shared" si="20"/>
        <v>146.60402999999999</v>
      </c>
      <c r="K1214" s="1" t="str">
        <f>VLOOKUP(Table_for_new_list_price[[#This Row],[ItemCode]],[1]sheet1!$1:$1048576,11,FALSE)</f>
        <v>China</v>
      </c>
    </row>
    <row r="1215" spans="1:11" hidden="1" x14ac:dyDescent="0.3">
      <c r="A1215" t="s">
        <v>1921</v>
      </c>
      <c r="B1215" t="str">
        <f>VLOOKUP(Table_for_new_list_price[[#This Row],[ItemCode]],[1]sheet1!$1:$1048576,4,FALSE)</f>
        <v>STRAINER BALL VLV PXM 1-1/2</v>
      </c>
      <c r="C1215">
        <f>VLOOKUP(Table_for_new_list_price[[#This Row],[ItemCode]],[1]sheet1!$1:$1048576,5,FALSE)</f>
        <v>0</v>
      </c>
      <c r="D1215" t="str">
        <f>VLOOKUP(Table_for_new_list_price[[#This Row],[ItemCode]],[1]sheet1!$1:$1048576,6,FALSE)</f>
        <v>BALK</v>
      </c>
      <c r="E1215" s="54" t="str">
        <f>VLOOKUP(Table_for_new_list_price[[#This Row],[ItemCode]],[1]sheet1!$1:$1048576,7,FALSE)</f>
        <v>BRASS DZR</v>
      </c>
      <c r="F1215" s="54" t="str">
        <f>VLOOKUP(Table_for_new_list_price[[#This Row],[ItemCode]],[1]sheet1!$1:$1048576,13,FALSE)</f>
        <v>6.03</v>
      </c>
      <c r="G1215" s="55" t="str">
        <f>VLOOKUP(Table_for_new_list_price[[#This Row],[ItemCode]],[1]sheet1!$1:$1048576,12,FALSE)</f>
        <v>5</v>
      </c>
      <c r="H1215" s="101">
        <f>VLOOKUP(Table_for_new_list_price[[#This Row],[ItemCode]],[1]sheet1!$1:$1048576,8,FALSE)</f>
        <v>422.49</v>
      </c>
      <c r="I1215" s="51">
        <f>VLOOKUP(Table_for_new_list_price[[#This Row],[Product Line]],'EDA SHEET'!$C$10:$D$57,2,FALSE)</f>
        <v>0.34699999999999998</v>
      </c>
      <c r="J1215" s="53">
        <f t="shared" si="20"/>
        <v>146.60402999999999</v>
      </c>
      <c r="K1215" s="1" t="str">
        <f>VLOOKUP(Table_for_new_list_price[[#This Row],[ItemCode]],[1]sheet1!$1:$1048576,11,FALSE)</f>
        <v>China</v>
      </c>
    </row>
    <row r="1216" spans="1:11" hidden="1" x14ac:dyDescent="0.3">
      <c r="A1216" t="s">
        <v>1922</v>
      </c>
      <c r="B1216" t="str">
        <f>VLOOKUP(Table_for_new_list_price[[#This Row],[ItemCode]],[1]sheet1!$1:$1048576,4,FALSE)</f>
        <v>STRAINER BALL VLV PXP 1-1/2</v>
      </c>
      <c r="C1216" t="str">
        <f>VLOOKUP(Table_for_new_list_price[[#This Row],[ItemCode]],[1]sheet1!$1:$1048576,5,FALSE)</f>
        <v>670779718088</v>
      </c>
      <c r="D1216" t="str">
        <f>VLOOKUP(Table_for_new_list_price[[#This Row],[ItemCode]],[1]sheet1!$1:$1048576,6,FALSE)</f>
        <v>BALK</v>
      </c>
      <c r="E1216" s="54" t="str">
        <f>VLOOKUP(Table_for_new_list_price[[#This Row],[ItemCode]],[1]sheet1!$1:$1048576,7,FALSE)</f>
        <v>BRASS DZR</v>
      </c>
      <c r="F1216" s="54" t="str">
        <f>VLOOKUP(Table_for_new_list_price[[#This Row],[ItemCode]],[1]sheet1!$1:$1048576,13,FALSE)</f>
        <v>6.03</v>
      </c>
      <c r="G1216" s="55" t="str">
        <f>VLOOKUP(Table_for_new_list_price[[#This Row],[ItemCode]],[1]sheet1!$1:$1048576,12,FALSE)</f>
        <v>5</v>
      </c>
      <c r="H1216" s="101">
        <f>VLOOKUP(Table_for_new_list_price[[#This Row],[ItemCode]],[1]sheet1!$1:$1048576,8,FALSE)</f>
        <v>422.49</v>
      </c>
      <c r="I1216" s="51">
        <f>VLOOKUP(Table_for_new_list_price[[#This Row],[Product Line]],'EDA SHEET'!$C$10:$D$57,2,FALSE)</f>
        <v>0.34699999999999998</v>
      </c>
      <c r="J1216" s="53">
        <f t="shared" si="20"/>
        <v>146.60402999999999</v>
      </c>
      <c r="K1216" s="1" t="str">
        <f>VLOOKUP(Table_for_new_list_price[[#This Row],[ItemCode]],[1]sheet1!$1:$1048576,11,FALSE)</f>
        <v>China</v>
      </c>
    </row>
    <row r="1217" spans="1:11" hidden="1" x14ac:dyDescent="0.3">
      <c r="A1217" t="s">
        <v>1923</v>
      </c>
      <c r="B1217" t="str">
        <f>VLOOKUP(Table_for_new_list_price[[#This Row],[ItemCode]],[1]sheet1!$1:$1048576,4,FALSE)</f>
        <v>STRAINER BALL VLV PXM 2 -DS1</v>
      </c>
      <c r="C1217">
        <f>VLOOKUP(Table_for_new_list_price[[#This Row],[ItemCode]],[1]sheet1!$1:$1048576,5,FALSE)</f>
        <v>0</v>
      </c>
      <c r="D1217" t="str">
        <f>VLOOKUP(Table_for_new_list_price[[#This Row],[ItemCode]],[1]sheet1!$1:$1048576,6,FALSE)</f>
        <v>BALK</v>
      </c>
      <c r="E1217" s="54" t="str">
        <f>VLOOKUP(Table_for_new_list_price[[#This Row],[ItemCode]],[1]sheet1!$1:$1048576,7,FALSE)</f>
        <v>BRASS DZR</v>
      </c>
      <c r="F1217" s="54" t="str">
        <f>VLOOKUP(Table_for_new_list_price[[#This Row],[ItemCode]],[1]sheet1!$1:$1048576,13,FALSE)</f>
        <v>7.37</v>
      </c>
      <c r="G1217" s="55" t="str">
        <f>VLOOKUP(Table_for_new_list_price[[#This Row],[ItemCode]],[1]sheet1!$1:$1048576,12,FALSE)</f>
        <v>2</v>
      </c>
      <c r="H1217" s="101">
        <f>VLOOKUP(Table_for_new_list_price[[#This Row],[ItemCode]],[1]sheet1!$1:$1048576,8,FALSE)</f>
        <v>602.79999999999995</v>
      </c>
      <c r="I1217" s="51">
        <f>VLOOKUP(Table_for_new_list_price[[#This Row],[Product Line]],'EDA SHEET'!$C$10:$D$57,2,FALSE)</f>
        <v>0.34699999999999998</v>
      </c>
      <c r="J1217" s="53">
        <f t="shared" si="20"/>
        <v>209.17159999999996</v>
      </c>
      <c r="K1217" s="1" t="str">
        <f>VLOOKUP(Table_for_new_list_price[[#This Row],[ItemCode]],[1]sheet1!$1:$1048576,11,FALSE)</f>
        <v>China</v>
      </c>
    </row>
    <row r="1218" spans="1:11" hidden="1" x14ac:dyDescent="0.3">
      <c r="A1218" t="s">
        <v>1924</v>
      </c>
      <c r="B1218" t="str">
        <f>VLOOKUP(Table_for_new_list_price[[#This Row],[ItemCode]],[1]sheet1!$1:$1048576,4,FALSE)</f>
        <v>STRAINER BALL VLV PXF 2</v>
      </c>
      <c r="C1218">
        <f>VLOOKUP(Table_for_new_list_price[[#This Row],[ItemCode]],[1]sheet1!$1:$1048576,5,FALSE)</f>
        <v>0</v>
      </c>
      <c r="D1218" t="str">
        <f>VLOOKUP(Table_for_new_list_price[[#This Row],[ItemCode]],[1]sheet1!$1:$1048576,6,FALSE)</f>
        <v>BALK</v>
      </c>
      <c r="E1218" s="54" t="str">
        <f>VLOOKUP(Table_for_new_list_price[[#This Row],[ItemCode]],[1]sheet1!$1:$1048576,7,FALSE)</f>
        <v>BRASS DZR</v>
      </c>
      <c r="F1218" s="54" t="str">
        <f>VLOOKUP(Table_for_new_list_price[[#This Row],[ItemCode]],[1]sheet1!$1:$1048576,13,FALSE)</f>
        <v>7.37</v>
      </c>
      <c r="G1218" s="55" t="str">
        <f>VLOOKUP(Table_for_new_list_price[[#This Row],[ItemCode]],[1]sheet1!$1:$1048576,12,FALSE)</f>
        <v>2</v>
      </c>
      <c r="H1218" s="101">
        <f>VLOOKUP(Table_for_new_list_price[[#This Row],[ItemCode]],[1]sheet1!$1:$1048576,8,FALSE)</f>
        <v>602.79999999999995</v>
      </c>
      <c r="I1218" s="51">
        <f>VLOOKUP(Table_for_new_list_price[[#This Row],[Product Line]],'EDA SHEET'!$C$10:$D$57,2,FALSE)</f>
        <v>0.34699999999999998</v>
      </c>
      <c r="J1218" s="53">
        <f t="shared" si="20"/>
        <v>209.17159999999996</v>
      </c>
      <c r="K1218" s="1" t="str">
        <f>VLOOKUP(Table_for_new_list_price[[#This Row],[ItemCode]],[1]sheet1!$1:$1048576,11,FALSE)</f>
        <v>China</v>
      </c>
    </row>
    <row r="1219" spans="1:11" hidden="1" x14ac:dyDescent="0.3">
      <c r="A1219" t="s">
        <v>1925</v>
      </c>
      <c r="B1219" t="str">
        <f>VLOOKUP(Table_for_new_list_price[[#This Row],[ItemCode]],[1]sheet1!$1:$1048576,4,FALSE)</f>
        <v>STRAINER BALL VLV PXM 2</v>
      </c>
      <c r="C1219">
        <f>VLOOKUP(Table_for_new_list_price[[#This Row],[ItemCode]],[1]sheet1!$1:$1048576,5,FALSE)</f>
        <v>0</v>
      </c>
      <c r="D1219" t="str">
        <f>VLOOKUP(Table_for_new_list_price[[#This Row],[ItemCode]],[1]sheet1!$1:$1048576,6,FALSE)</f>
        <v>BALK</v>
      </c>
      <c r="E1219" s="54" t="str">
        <f>VLOOKUP(Table_for_new_list_price[[#This Row],[ItemCode]],[1]sheet1!$1:$1048576,7,FALSE)</f>
        <v>BRASS DZR</v>
      </c>
      <c r="F1219" s="54" t="str">
        <f>VLOOKUP(Table_for_new_list_price[[#This Row],[ItemCode]],[1]sheet1!$1:$1048576,13,FALSE)</f>
        <v>7.37</v>
      </c>
      <c r="G1219" s="55" t="str">
        <f>VLOOKUP(Table_for_new_list_price[[#This Row],[ItemCode]],[1]sheet1!$1:$1048576,12,FALSE)</f>
        <v>2</v>
      </c>
      <c r="H1219" s="101">
        <f>VLOOKUP(Table_for_new_list_price[[#This Row],[ItemCode]],[1]sheet1!$1:$1048576,8,FALSE)</f>
        <v>602.79999999999995</v>
      </c>
      <c r="I1219" s="51">
        <f>VLOOKUP(Table_for_new_list_price[[#This Row],[Product Line]],'EDA SHEET'!$C$10:$D$57,2,FALSE)</f>
        <v>0.34699999999999998</v>
      </c>
      <c r="J1219" s="53">
        <f t="shared" si="20"/>
        <v>209.17159999999996</v>
      </c>
      <c r="K1219" s="1" t="str">
        <f>VLOOKUP(Table_for_new_list_price[[#This Row],[ItemCode]],[1]sheet1!$1:$1048576,11,FALSE)</f>
        <v>China</v>
      </c>
    </row>
    <row r="1220" spans="1:11" hidden="1" x14ac:dyDescent="0.3">
      <c r="A1220" t="s">
        <v>1926</v>
      </c>
      <c r="B1220" t="str">
        <f>VLOOKUP(Table_for_new_list_price[[#This Row],[ItemCode]],[1]sheet1!$1:$1048576,4,FALSE)</f>
        <v>STRAINER BALL VLV PXP 2</v>
      </c>
      <c r="C1220" t="str">
        <f>VLOOKUP(Table_for_new_list_price[[#This Row],[ItemCode]],[1]sheet1!$1:$1048576,5,FALSE)</f>
        <v>670779718095</v>
      </c>
      <c r="D1220" t="str">
        <f>VLOOKUP(Table_for_new_list_price[[#This Row],[ItemCode]],[1]sheet1!$1:$1048576,6,FALSE)</f>
        <v>BALK</v>
      </c>
      <c r="E1220" s="54" t="str">
        <f>VLOOKUP(Table_for_new_list_price[[#This Row],[ItemCode]],[1]sheet1!$1:$1048576,7,FALSE)</f>
        <v>BRASS DZR</v>
      </c>
      <c r="F1220" s="54" t="str">
        <f>VLOOKUP(Table_for_new_list_price[[#This Row],[ItemCode]],[1]sheet1!$1:$1048576,13,FALSE)</f>
        <v>7.37</v>
      </c>
      <c r="G1220" s="55" t="str">
        <f>VLOOKUP(Table_for_new_list_price[[#This Row],[ItemCode]],[1]sheet1!$1:$1048576,12,FALSE)</f>
        <v>2</v>
      </c>
      <c r="H1220" s="101">
        <f>VLOOKUP(Table_for_new_list_price[[#This Row],[ItemCode]],[1]sheet1!$1:$1048576,8,FALSE)</f>
        <v>602.79999999999995</v>
      </c>
      <c r="I1220" s="51">
        <f>VLOOKUP(Table_for_new_list_price[[#This Row],[Product Line]],'EDA SHEET'!$C$10:$D$57,2,FALSE)</f>
        <v>0.34699999999999998</v>
      </c>
      <c r="J1220" s="53">
        <f t="shared" si="20"/>
        <v>209.17159999999996</v>
      </c>
      <c r="K1220" s="1" t="str">
        <f>VLOOKUP(Table_for_new_list_price[[#This Row],[ItemCode]],[1]sheet1!$1:$1048576,11,FALSE)</f>
        <v>China</v>
      </c>
    </row>
    <row r="1221" spans="1:11" hidden="1" x14ac:dyDescent="0.3">
      <c r="A1221" t="s">
        <v>1927</v>
      </c>
      <c r="B1221" t="str">
        <f>VLOOKUP(Table_for_new_list_price[[#This Row],[ItemCode]],[1]sheet1!$1:$1048576,4,FALSE)</f>
        <v>STRAINER BALL VLV PxF 1/2</v>
      </c>
      <c r="C1221">
        <f>VLOOKUP(Table_for_new_list_price[[#This Row],[ItemCode]],[1]sheet1!$1:$1048576,5,FALSE)</f>
        <v>0</v>
      </c>
      <c r="D1221" t="str">
        <f>VLOOKUP(Table_for_new_list_price[[#This Row],[ItemCode]],[1]sheet1!$1:$1048576,6,FALSE)</f>
        <v>BALK</v>
      </c>
      <c r="E1221" s="54" t="str">
        <f>VLOOKUP(Table_for_new_list_price[[#This Row],[ItemCode]],[1]sheet1!$1:$1048576,7,FALSE)</f>
        <v>BRASS DZR</v>
      </c>
      <c r="F1221" s="54" t="str">
        <f>VLOOKUP(Table_for_new_list_price[[#This Row],[ItemCode]],[1]sheet1!$1:$1048576,13,FALSE)</f>
        <v>1.45</v>
      </c>
      <c r="G1221" s="55">
        <f>VLOOKUP(Table_for_new_list_price[[#This Row],[ItemCode]],[1]sheet1!$1:$1048576,12,FALSE)</f>
        <v>0</v>
      </c>
      <c r="H1221" s="101">
        <f>VLOOKUP(Table_for_new_list_price[[#This Row],[ItemCode]],[1]sheet1!$1:$1048576,8,FALSE)</f>
        <v>137.27000000000001</v>
      </c>
      <c r="I1221" s="51">
        <f>VLOOKUP(Table_for_new_list_price[[#This Row],[Product Line]],'EDA SHEET'!$C$10:$D$57,2,FALSE)</f>
        <v>0.34699999999999998</v>
      </c>
      <c r="J1221" s="53">
        <f t="shared" si="20"/>
        <v>47.632689999999997</v>
      </c>
      <c r="K1221" s="1" t="str">
        <f>VLOOKUP(Table_for_new_list_price[[#This Row],[ItemCode]],[1]sheet1!$1:$1048576,11,FALSE)</f>
        <v>China</v>
      </c>
    </row>
    <row r="1222" spans="1:11" hidden="1" x14ac:dyDescent="0.3">
      <c r="A1222" t="s">
        <v>1928</v>
      </c>
      <c r="B1222" t="str">
        <f>VLOOKUP(Table_for_new_list_price[[#This Row],[ItemCode]],[1]sheet1!$1:$1048576,4,FALSE)</f>
        <v>STRAINER BALL VLV PxP 1/2</v>
      </c>
      <c r="C1222" t="str">
        <f>VLOOKUP(Table_for_new_list_price[[#This Row],[ItemCode]],[1]sheet1!$1:$1048576,5,FALSE)</f>
        <v>670779718637</v>
      </c>
      <c r="D1222" t="str">
        <f>VLOOKUP(Table_for_new_list_price[[#This Row],[ItemCode]],[1]sheet1!$1:$1048576,6,FALSE)</f>
        <v>BALK</v>
      </c>
      <c r="E1222" s="54" t="str">
        <f>VLOOKUP(Table_for_new_list_price[[#This Row],[ItemCode]],[1]sheet1!$1:$1048576,7,FALSE)</f>
        <v>BRASS DZR</v>
      </c>
      <c r="F1222" s="54" t="str">
        <f>VLOOKUP(Table_for_new_list_price[[#This Row],[ItemCode]],[1]sheet1!$1:$1048576,13,FALSE)</f>
        <v>1.45</v>
      </c>
      <c r="G1222" s="55">
        <f>VLOOKUP(Table_for_new_list_price[[#This Row],[ItemCode]],[1]sheet1!$1:$1048576,12,FALSE)</f>
        <v>0</v>
      </c>
      <c r="H1222" s="101">
        <f>VLOOKUP(Table_for_new_list_price[[#This Row],[ItemCode]],[1]sheet1!$1:$1048576,8,FALSE)</f>
        <v>137.27000000000001</v>
      </c>
      <c r="I1222" s="51">
        <f>VLOOKUP(Table_for_new_list_price[[#This Row],[Product Line]],'EDA SHEET'!$C$10:$D$57,2,FALSE)</f>
        <v>0.34699999999999998</v>
      </c>
      <c r="J1222" s="53">
        <f t="shared" si="20"/>
        <v>47.632689999999997</v>
      </c>
      <c r="K1222" s="1" t="str">
        <f>VLOOKUP(Table_for_new_list_price[[#This Row],[ItemCode]],[1]sheet1!$1:$1048576,11,FALSE)</f>
        <v>China</v>
      </c>
    </row>
    <row r="1223" spans="1:11" hidden="1" x14ac:dyDescent="0.3">
      <c r="A1223" t="s">
        <v>1929</v>
      </c>
      <c r="B1223" t="str">
        <f>VLOOKUP(Table_for_new_list_price[[#This Row],[ItemCode]],[1]sheet1!$1:$1048576,4,FALSE)</f>
        <v>STRAINER BALL VLV PxF 1/2 -US1</v>
      </c>
      <c r="C1223">
        <f>VLOOKUP(Table_for_new_list_price[[#This Row],[ItemCode]],[1]sheet1!$1:$1048576,5,FALSE)</f>
        <v>0</v>
      </c>
      <c r="D1223" t="str">
        <f>VLOOKUP(Table_for_new_list_price[[#This Row],[ItemCode]],[1]sheet1!$1:$1048576,6,FALSE)</f>
        <v>BALK</v>
      </c>
      <c r="E1223" s="54" t="str">
        <f>VLOOKUP(Table_for_new_list_price[[#This Row],[ItemCode]],[1]sheet1!$1:$1048576,7,FALSE)</f>
        <v>BRASS DZR</v>
      </c>
      <c r="F1223" s="54" t="str">
        <f>VLOOKUP(Table_for_new_list_price[[#This Row],[ItemCode]],[1]sheet1!$1:$1048576,13,FALSE)</f>
        <v>1.45</v>
      </c>
      <c r="G1223" s="55">
        <f>VLOOKUP(Table_for_new_list_price[[#This Row],[ItemCode]],[1]sheet1!$1:$1048576,12,FALSE)</f>
        <v>0</v>
      </c>
      <c r="H1223" s="101">
        <f>VLOOKUP(Table_for_new_list_price[[#This Row],[ItemCode]],[1]sheet1!$1:$1048576,8,FALSE)</f>
        <v>137.27000000000001</v>
      </c>
      <c r="I1223" s="51">
        <f>VLOOKUP(Table_for_new_list_price[[#This Row],[Product Line]],'EDA SHEET'!$C$10:$D$57,2,FALSE)</f>
        <v>0.34699999999999998</v>
      </c>
      <c r="J1223" s="53">
        <f t="shared" si="20"/>
        <v>47.632689999999997</v>
      </c>
      <c r="K1223" s="1" t="str">
        <f>VLOOKUP(Table_for_new_list_price[[#This Row],[ItemCode]],[1]sheet1!$1:$1048576,11,FALSE)</f>
        <v>China</v>
      </c>
    </row>
    <row r="1224" spans="1:11" hidden="1" x14ac:dyDescent="0.3">
      <c r="A1224" t="s">
        <v>1930</v>
      </c>
      <c r="B1224" t="str">
        <f>VLOOKUP(Table_for_new_list_price[[#This Row],[ItemCode]],[1]sheet1!$1:$1048576,4,FALSE)</f>
        <v>STRAINER BALL VLV PxF 3/4 -DS1</v>
      </c>
      <c r="C1224">
        <f>VLOOKUP(Table_for_new_list_price[[#This Row],[ItemCode]],[1]sheet1!$1:$1048576,5,FALSE)</f>
        <v>0</v>
      </c>
      <c r="D1224" t="str">
        <f>VLOOKUP(Table_for_new_list_price[[#This Row],[ItemCode]],[1]sheet1!$1:$1048576,6,FALSE)</f>
        <v>BALK</v>
      </c>
      <c r="E1224" s="54" t="str">
        <f>VLOOKUP(Table_for_new_list_price[[#This Row],[ItemCode]],[1]sheet1!$1:$1048576,7,FALSE)</f>
        <v>BRASS DZR</v>
      </c>
      <c r="F1224" s="54" t="str">
        <f>VLOOKUP(Table_for_new_list_price[[#This Row],[ItemCode]],[1]sheet1!$1:$1048576,13,FALSE)</f>
        <v>1.8</v>
      </c>
      <c r="G1224" s="55">
        <f>VLOOKUP(Table_for_new_list_price[[#This Row],[ItemCode]],[1]sheet1!$1:$1048576,12,FALSE)</f>
        <v>0</v>
      </c>
      <c r="H1224" s="101">
        <f>VLOOKUP(Table_for_new_list_price[[#This Row],[ItemCode]],[1]sheet1!$1:$1048576,8,FALSE)</f>
        <v>166.36</v>
      </c>
      <c r="I1224" s="51">
        <f>VLOOKUP(Table_for_new_list_price[[#This Row],[Product Line]],'EDA SHEET'!$C$10:$D$57,2,FALSE)</f>
        <v>0.34699999999999998</v>
      </c>
      <c r="J1224" s="53">
        <f t="shared" si="20"/>
        <v>57.72692</v>
      </c>
      <c r="K1224" s="1" t="str">
        <f>VLOOKUP(Table_for_new_list_price[[#This Row],[ItemCode]],[1]sheet1!$1:$1048576,11,FALSE)</f>
        <v>China</v>
      </c>
    </row>
    <row r="1225" spans="1:11" hidden="1" x14ac:dyDescent="0.3">
      <c r="A1225" t="s">
        <v>1931</v>
      </c>
      <c r="B1225" t="str">
        <f>VLOOKUP(Table_for_new_list_price[[#This Row],[ItemCode]],[1]sheet1!$1:$1048576,4,FALSE)</f>
        <v>STRAINER BALL VLV PxP 3/4 -DS1</v>
      </c>
      <c r="C1225">
        <f>VLOOKUP(Table_for_new_list_price[[#This Row],[ItemCode]],[1]sheet1!$1:$1048576,5,FALSE)</f>
        <v>0</v>
      </c>
      <c r="D1225" t="str">
        <f>VLOOKUP(Table_for_new_list_price[[#This Row],[ItemCode]],[1]sheet1!$1:$1048576,6,FALSE)</f>
        <v>BALK</v>
      </c>
      <c r="E1225" s="54" t="str">
        <f>VLOOKUP(Table_for_new_list_price[[#This Row],[ItemCode]],[1]sheet1!$1:$1048576,7,FALSE)</f>
        <v>BRASS DZR</v>
      </c>
      <c r="F1225" s="54" t="str">
        <f>VLOOKUP(Table_for_new_list_price[[#This Row],[ItemCode]],[1]sheet1!$1:$1048576,13,FALSE)</f>
        <v>1.8</v>
      </c>
      <c r="G1225" s="55">
        <f>VLOOKUP(Table_for_new_list_price[[#This Row],[ItemCode]],[1]sheet1!$1:$1048576,12,FALSE)</f>
        <v>0</v>
      </c>
      <c r="H1225" s="101">
        <f>VLOOKUP(Table_for_new_list_price[[#This Row],[ItemCode]],[1]sheet1!$1:$1048576,8,FALSE)</f>
        <v>166.36</v>
      </c>
      <c r="I1225" s="51">
        <f>VLOOKUP(Table_for_new_list_price[[#This Row],[Product Line]],'EDA SHEET'!$C$10:$D$57,2,FALSE)</f>
        <v>0.34699999999999998</v>
      </c>
      <c r="J1225" s="53">
        <f t="shared" si="20"/>
        <v>57.72692</v>
      </c>
      <c r="K1225" s="1" t="str">
        <f>VLOOKUP(Table_for_new_list_price[[#This Row],[ItemCode]],[1]sheet1!$1:$1048576,11,FALSE)</f>
        <v>China</v>
      </c>
    </row>
    <row r="1226" spans="1:11" hidden="1" x14ac:dyDescent="0.3">
      <c r="A1226" t="s">
        <v>1932</v>
      </c>
      <c r="B1226" t="str">
        <f>VLOOKUP(Table_for_new_list_price[[#This Row],[ItemCode]],[1]sheet1!$1:$1048576,4,FALSE)</f>
        <v>STRAINER BALL VLV PxF 3/4</v>
      </c>
      <c r="C1226">
        <f>VLOOKUP(Table_for_new_list_price[[#This Row],[ItemCode]],[1]sheet1!$1:$1048576,5,FALSE)</f>
        <v>0</v>
      </c>
      <c r="D1226" t="str">
        <f>VLOOKUP(Table_for_new_list_price[[#This Row],[ItemCode]],[1]sheet1!$1:$1048576,6,FALSE)</f>
        <v>BALK</v>
      </c>
      <c r="E1226" s="54" t="str">
        <f>VLOOKUP(Table_for_new_list_price[[#This Row],[ItemCode]],[1]sheet1!$1:$1048576,7,FALSE)</f>
        <v>BRASS DZR</v>
      </c>
      <c r="F1226" s="54" t="str">
        <f>VLOOKUP(Table_for_new_list_price[[#This Row],[ItemCode]],[1]sheet1!$1:$1048576,13,FALSE)</f>
        <v>1.8</v>
      </c>
      <c r="G1226" s="55">
        <f>VLOOKUP(Table_for_new_list_price[[#This Row],[ItemCode]],[1]sheet1!$1:$1048576,12,FALSE)</f>
        <v>0</v>
      </c>
      <c r="H1226" s="101">
        <f>VLOOKUP(Table_for_new_list_price[[#This Row],[ItemCode]],[1]sheet1!$1:$1048576,8,FALSE)</f>
        <v>166.36</v>
      </c>
      <c r="I1226" s="51">
        <f>VLOOKUP(Table_for_new_list_price[[#This Row],[Product Line]],'EDA SHEET'!$C$10:$D$57,2,FALSE)</f>
        <v>0.34699999999999998</v>
      </c>
      <c r="J1226" s="53">
        <f t="shared" si="20"/>
        <v>57.72692</v>
      </c>
      <c r="K1226" s="1" t="str">
        <f>VLOOKUP(Table_for_new_list_price[[#This Row],[ItemCode]],[1]sheet1!$1:$1048576,11,FALSE)</f>
        <v>China</v>
      </c>
    </row>
    <row r="1227" spans="1:11" hidden="1" x14ac:dyDescent="0.3">
      <c r="A1227" t="s">
        <v>1933</v>
      </c>
      <c r="B1227" t="str">
        <f>VLOOKUP(Table_for_new_list_price[[#This Row],[ItemCode]],[1]sheet1!$1:$1048576,4,FALSE)</f>
        <v>STRAINER BALL VLV PxP 3/4</v>
      </c>
      <c r="C1227" t="str">
        <f>VLOOKUP(Table_for_new_list_price[[#This Row],[ItemCode]],[1]sheet1!$1:$1048576,5,FALSE)</f>
        <v>670779718644</v>
      </c>
      <c r="D1227" t="str">
        <f>VLOOKUP(Table_for_new_list_price[[#This Row],[ItemCode]],[1]sheet1!$1:$1048576,6,FALSE)</f>
        <v>BALK</v>
      </c>
      <c r="E1227" s="54" t="str">
        <f>VLOOKUP(Table_for_new_list_price[[#This Row],[ItemCode]],[1]sheet1!$1:$1048576,7,FALSE)</f>
        <v>BRASS DZR</v>
      </c>
      <c r="F1227" s="54" t="str">
        <f>VLOOKUP(Table_for_new_list_price[[#This Row],[ItemCode]],[1]sheet1!$1:$1048576,13,FALSE)</f>
        <v>1.8</v>
      </c>
      <c r="G1227" s="55">
        <f>VLOOKUP(Table_for_new_list_price[[#This Row],[ItemCode]],[1]sheet1!$1:$1048576,12,FALSE)</f>
        <v>0</v>
      </c>
      <c r="H1227" s="101">
        <f>VLOOKUP(Table_for_new_list_price[[#This Row],[ItemCode]],[1]sheet1!$1:$1048576,8,FALSE)</f>
        <v>166.36</v>
      </c>
      <c r="I1227" s="51">
        <f>VLOOKUP(Table_for_new_list_price[[#This Row],[Product Line]],'EDA SHEET'!$C$10:$D$57,2,FALSE)</f>
        <v>0.34699999999999998</v>
      </c>
      <c r="J1227" s="53">
        <f t="shared" si="20"/>
        <v>57.72692</v>
      </c>
      <c r="K1227" s="1" t="str">
        <f>VLOOKUP(Table_for_new_list_price[[#This Row],[ItemCode]],[1]sheet1!$1:$1048576,11,FALSE)</f>
        <v>China</v>
      </c>
    </row>
    <row r="1228" spans="1:11" hidden="1" x14ac:dyDescent="0.3">
      <c r="A1228" t="s">
        <v>1934</v>
      </c>
      <c r="B1228" t="str">
        <f>VLOOKUP(Table_for_new_list_price[[#This Row],[ItemCode]],[1]sheet1!$1:$1048576,4,FALSE)</f>
        <v>STRAINER BALL VLV SXF 1/2</v>
      </c>
      <c r="C1228">
        <f>VLOOKUP(Table_for_new_list_price[[#This Row],[ItemCode]],[1]sheet1!$1:$1048576,5,FALSE)</f>
        <v>0</v>
      </c>
      <c r="D1228" t="str">
        <f>VLOOKUP(Table_for_new_list_price[[#This Row],[ItemCode]],[1]sheet1!$1:$1048576,6,FALSE)</f>
        <v>BALK</v>
      </c>
      <c r="E1228" s="54" t="str">
        <f>VLOOKUP(Table_for_new_list_price[[#This Row],[ItemCode]],[1]sheet1!$1:$1048576,7,FALSE)</f>
        <v>BRASS DZR</v>
      </c>
      <c r="F1228" s="54" t="str">
        <f>VLOOKUP(Table_for_new_list_price[[#This Row],[ItemCode]],[1]sheet1!$1:$1048576,13,FALSE)</f>
        <v>1.46</v>
      </c>
      <c r="G1228" s="55" t="str">
        <f>VLOOKUP(Table_for_new_list_price[[#This Row],[ItemCode]],[1]sheet1!$1:$1048576,12,FALSE)</f>
        <v>20</v>
      </c>
      <c r="H1228" s="101">
        <f>VLOOKUP(Table_for_new_list_price[[#This Row],[ItemCode]],[1]sheet1!$1:$1048576,8,FALSE)</f>
        <v>122.6</v>
      </c>
      <c r="I1228" s="51">
        <f>VLOOKUP(Table_for_new_list_price[[#This Row],[Product Line]],'EDA SHEET'!$C$10:$D$57,2,FALSE)</f>
        <v>0.34699999999999998</v>
      </c>
      <c r="J1228" s="53">
        <f t="shared" si="20"/>
        <v>42.542199999999994</v>
      </c>
      <c r="K1228" s="1" t="str">
        <f>VLOOKUP(Table_for_new_list_price[[#This Row],[ItemCode]],[1]sheet1!$1:$1048576,11,FALSE)</f>
        <v>China</v>
      </c>
    </row>
    <row r="1229" spans="1:11" hidden="1" x14ac:dyDescent="0.3">
      <c r="A1229" t="s">
        <v>1935</v>
      </c>
      <c r="B1229" t="str">
        <f>VLOOKUP(Table_for_new_list_price[[#This Row],[ItemCode]],[1]sheet1!$1:$1048576,4,FALSE)</f>
        <v>STRAINER BALL VLV SXM 1/2</v>
      </c>
      <c r="C1229">
        <f>VLOOKUP(Table_for_new_list_price[[#This Row],[ItemCode]],[1]sheet1!$1:$1048576,5,FALSE)</f>
        <v>0</v>
      </c>
      <c r="D1229" t="str">
        <f>VLOOKUP(Table_for_new_list_price[[#This Row],[ItemCode]],[1]sheet1!$1:$1048576,6,FALSE)</f>
        <v>BALK</v>
      </c>
      <c r="E1229" s="54" t="str">
        <f>VLOOKUP(Table_for_new_list_price[[#This Row],[ItemCode]],[1]sheet1!$1:$1048576,7,FALSE)</f>
        <v>BRASS DZR</v>
      </c>
      <c r="F1229" s="54" t="str">
        <f>VLOOKUP(Table_for_new_list_price[[#This Row],[ItemCode]],[1]sheet1!$1:$1048576,13,FALSE)</f>
        <v>0146</v>
      </c>
      <c r="G1229" s="55" t="str">
        <f>VLOOKUP(Table_for_new_list_price[[#This Row],[ItemCode]],[1]sheet1!$1:$1048576,12,FALSE)</f>
        <v>20</v>
      </c>
      <c r="H1229" s="101">
        <f>VLOOKUP(Table_for_new_list_price[[#This Row],[ItemCode]],[1]sheet1!$1:$1048576,8,FALSE)</f>
        <v>122.6</v>
      </c>
      <c r="I1229" s="51">
        <f>VLOOKUP(Table_for_new_list_price[[#This Row],[Product Line]],'EDA SHEET'!$C$10:$D$57,2,FALSE)</f>
        <v>0.34699999999999998</v>
      </c>
      <c r="J1229" s="53">
        <f t="shared" si="20"/>
        <v>42.542199999999994</v>
      </c>
      <c r="K1229" s="1" t="str">
        <f>VLOOKUP(Table_for_new_list_price[[#This Row],[ItemCode]],[1]sheet1!$1:$1048576,11,FALSE)</f>
        <v>China</v>
      </c>
    </row>
    <row r="1230" spans="1:11" hidden="1" x14ac:dyDescent="0.3">
      <c r="A1230" t="s">
        <v>1936</v>
      </c>
      <c r="B1230" t="str">
        <f>VLOOKUP(Table_for_new_list_price[[#This Row],[ItemCode]],[1]sheet1!$1:$1048576,4,FALSE)</f>
        <v>STRAINER BALL VLV SXS 1/2</v>
      </c>
      <c r="C1230" t="str">
        <f>VLOOKUP(Table_for_new_list_price[[#This Row],[ItemCode]],[1]sheet1!$1:$1048576,5,FALSE)</f>
        <v>670779720432</v>
      </c>
      <c r="D1230" t="str">
        <f>VLOOKUP(Table_for_new_list_price[[#This Row],[ItemCode]],[1]sheet1!$1:$1048576,6,FALSE)</f>
        <v>BALK</v>
      </c>
      <c r="E1230" s="54" t="str">
        <f>VLOOKUP(Table_for_new_list_price[[#This Row],[ItemCode]],[1]sheet1!$1:$1048576,7,FALSE)</f>
        <v>BRASS DZR</v>
      </c>
      <c r="F1230" s="54" t="str">
        <f>VLOOKUP(Table_for_new_list_price[[#This Row],[ItemCode]],[1]sheet1!$1:$1048576,13,FALSE)</f>
        <v>0146</v>
      </c>
      <c r="G1230" s="55" t="str">
        <f>VLOOKUP(Table_for_new_list_price[[#This Row],[ItemCode]],[1]sheet1!$1:$1048576,12,FALSE)</f>
        <v>20</v>
      </c>
      <c r="H1230" s="101">
        <f>VLOOKUP(Table_for_new_list_price[[#This Row],[ItemCode]],[1]sheet1!$1:$1048576,8,FALSE)</f>
        <v>122.6</v>
      </c>
      <c r="I1230" s="51">
        <f>VLOOKUP(Table_for_new_list_price[[#This Row],[Product Line]],'EDA SHEET'!$C$10:$D$57,2,FALSE)</f>
        <v>0.34699999999999998</v>
      </c>
      <c r="J1230" s="53">
        <f t="shared" si="20"/>
        <v>42.542199999999994</v>
      </c>
      <c r="K1230" s="1" t="str">
        <f>VLOOKUP(Table_for_new_list_price[[#This Row],[ItemCode]],[1]sheet1!$1:$1048576,11,FALSE)</f>
        <v>China</v>
      </c>
    </row>
    <row r="1231" spans="1:11" hidden="1" x14ac:dyDescent="0.3">
      <c r="A1231" t="s">
        <v>1937</v>
      </c>
      <c r="B1231" t="str">
        <f>VLOOKUP(Table_for_new_list_price[[#This Row],[ItemCode]],[1]sheet1!$1:$1048576,4,FALSE)</f>
        <v>STRAINER BALL VLV SXM 3/4 -DS1</v>
      </c>
      <c r="C1231">
        <f>VLOOKUP(Table_for_new_list_price[[#This Row],[ItemCode]],[1]sheet1!$1:$1048576,5,FALSE)</f>
        <v>0</v>
      </c>
      <c r="D1231" t="str">
        <f>VLOOKUP(Table_for_new_list_price[[#This Row],[ItemCode]],[1]sheet1!$1:$1048576,6,FALSE)</f>
        <v>BALK</v>
      </c>
      <c r="E1231" s="54" t="str">
        <f>VLOOKUP(Table_for_new_list_price[[#This Row],[ItemCode]],[1]sheet1!$1:$1048576,7,FALSE)</f>
        <v>BRASS DZR</v>
      </c>
      <c r="F1231" s="54" t="str">
        <f>VLOOKUP(Table_for_new_list_price[[#This Row],[ItemCode]],[1]sheet1!$1:$1048576,13,FALSE)</f>
        <v>1.75</v>
      </c>
      <c r="G1231" s="55" t="str">
        <f>VLOOKUP(Table_for_new_list_price[[#This Row],[ItemCode]],[1]sheet1!$1:$1048576,12,FALSE)</f>
        <v>20</v>
      </c>
      <c r="H1231" s="101">
        <f>VLOOKUP(Table_for_new_list_price[[#This Row],[ItemCode]],[1]sheet1!$1:$1048576,8,FALSE)</f>
        <v>143.85</v>
      </c>
      <c r="I1231" s="51">
        <f>VLOOKUP(Table_for_new_list_price[[#This Row],[Product Line]],'EDA SHEET'!$C$10:$D$57,2,FALSE)</f>
        <v>0.34699999999999998</v>
      </c>
      <c r="J1231" s="53">
        <f t="shared" si="20"/>
        <v>49.915949999999995</v>
      </c>
      <c r="K1231" s="1" t="str">
        <f>VLOOKUP(Table_for_new_list_price[[#This Row],[ItemCode]],[1]sheet1!$1:$1048576,11,FALSE)</f>
        <v>China</v>
      </c>
    </row>
    <row r="1232" spans="1:11" hidden="1" x14ac:dyDescent="0.3">
      <c r="A1232" t="s">
        <v>1938</v>
      </c>
      <c r="B1232" t="str">
        <f>VLOOKUP(Table_for_new_list_price[[#This Row],[ItemCode]],[1]sheet1!$1:$1048576,4,FALSE)</f>
        <v>STRAINER BALL VLV SXF 3/4</v>
      </c>
      <c r="C1232">
        <f>VLOOKUP(Table_for_new_list_price[[#This Row],[ItemCode]],[1]sheet1!$1:$1048576,5,FALSE)</f>
        <v>0</v>
      </c>
      <c r="D1232" t="str">
        <f>VLOOKUP(Table_for_new_list_price[[#This Row],[ItemCode]],[1]sheet1!$1:$1048576,6,FALSE)</f>
        <v>BALK</v>
      </c>
      <c r="E1232" s="54" t="str">
        <f>VLOOKUP(Table_for_new_list_price[[#This Row],[ItemCode]],[1]sheet1!$1:$1048576,7,FALSE)</f>
        <v>BRASS DZR</v>
      </c>
      <c r="F1232" s="54" t="str">
        <f>VLOOKUP(Table_for_new_list_price[[#This Row],[ItemCode]],[1]sheet1!$1:$1048576,13,FALSE)</f>
        <v>1.75</v>
      </c>
      <c r="G1232" s="55" t="str">
        <f>VLOOKUP(Table_for_new_list_price[[#This Row],[ItemCode]],[1]sheet1!$1:$1048576,12,FALSE)</f>
        <v>20</v>
      </c>
      <c r="H1232" s="101">
        <f>VLOOKUP(Table_for_new_list_price[[#This Row],[ItemCode]],[1]sheet1!$1:$1048576,8,FALSE)</f>
        <v>143.85</v>
      </c>
      <c r="I1232" s="51">
        <f>VLOOKUP(Table_for_new_list_price[[#This Row],[Product Line]],'EDA SHEET'!$C$10:$D$57,2,FALSE)</f>
        <v>0.34699999999999998</v>
      </c>
      <c r="J1232" s="53">
        <f t="shared" si="20"/>
        <v>49.915949999999995</v>
      </c>
      <c r="K1232" s="1" t="str">
        <f>VLOOKUP(Table_for_new_list_price[[#This Row],[ItemCode]],[1]sheet1!$1:$1048576,11,FALSE)</f>
        <v>China</v>
      </c>
    </row>
    <row r="1233" spans="1:11" hidden="1" x14ac:dyDescent="0.3">
      <c r="A1233" t="s">
        <v>1939</v>
      </c>
      <c r="B1233" t="str">
        <f>VLOOKUP(Table_for_new_list_price[[#This Row],[ItemCode]],[1]sheet1!$1:$1048576,4,FALSE)</f>
        <v>STRAINER BALL VLV SXM 3/4</v>
      </c>
      <c r="C1233">
        <f>VLOOKUP(Table_for_new_list_price[[#This Row],[ItemCode]],[1]sheet1!$1:$1048576,5,FALSE)</f>
        <v>0</v>
      </c>
      <c r="D1233" t="str">
        <f>VLOOKUP(Table_for_new_list_price[[#This Row],[ItemCode]],[1]sheet1!$1:$1048576,6,FALSE)</f>
        <v>BALK</v>
      </c>
      <c r="E1233" s="54" t="str">
        <f>VLOOKUP(Table_for_new_list_price[[#This Row],[ItemCode]],[1]sheet1!$1:$1048576,7,FALSE)</f>
        <v>BRASS DZR</v>
      </c>
      <c r="F1233" s="54" t="str">
        <f>VLOOKUP(Table_for_new_list_price[[#This Row],[ItemCode]],[1]sheet1!$1:$1048576,13,FALSE)</f>
        <v>1.75</v>
      </c>
      <c r="G1233" s="55" t="str">
        <f>VLOOKUP(Table_for_new_list_price[[#This Row],[ItemCode]],[1]sheet1!$1:$1048576,12,FALSE)</f>
        <v>20</v>
      </c>
      <c r="H1233" s="101">
        <f>VLOOKUP(Table_for_new_list_price[[#This Row],[ItemCode]],[1]sheet1!$1:$1048576,8,FALSE)</f>
        <v>143.85</v>
      </c>
      <c r="I1233" s="51">
        <f>VLOOKUP(Table_for_new_list_price[[#This Row],[Product Line]],'EDA SHEET'!$C$10:$D$57,2,FALSE)</f>
        <v>0.34699999999999998</v>
      </c>
      <c r="J1233" s="53">
        <f t="shared" si="20"/>
        <v>49.915949999999995</v>
      </c>
      <c r="K1233" s="1" t="str">
        <f>VLOOKUP(Table_for_new_list_price[[#This Row],[ItemCode]],[1]sheet1!$1:$1048576,11,FALSE)</f>
        <v>China</v>
      </c>
    </row>
    <row r="1234" spans="1:11" hidden="1" x14ac:dyDescent="0.3">
      <c r="A1234" t="s">
        <v>1940</v>
      </c>
      <c r="B1234" t="str">
        <f>VLOOKUP(Table_for_new_list_price[[#This Row],[ItemCode]],[1]sheet1!$1:$1048576,4,FALSE)</f>
        <v>STRAINER BALL VLV SXS 3/4</v>
      </c>
      <c r="C1234" t="str">
        <f>VLOOKUP(Table_for_new_list_price[[#This Row],[ItemCode]],[1]sheet1!$1:$1048576,5,FALSE)</f>
        <v>670779720449</v>
      </c>
      <c r="D1234" t="str">
        <f>VLOOKUP(Table_for_new_list_price[[#This Row],[ItemCode]],[1]sheet1!$1:$1048576,6,FALSE)</f>
        <v>BALK</v>
      </c>
      <c r="E1234" s="54" t="str">
        <f>VLOOKUP(Table_for_new_list_price[[#This Row],[ItemCode]],[1]sheet1!$1:$1048576,7,FALSE)</f>
        <v>BRASS DZR</v>
      </c>
      <c r="F1234" s="54" t="str">
        <f>VLOOKUP(Table_for_new_list_price[[#This Row],[ItemCode]],[1]sheet1!$1:$1048576,13,FALSE)</f>
        <v>1.75</v>
      </c>
      <c r="G1234" s="55" t="str">
        <f>VLOOKUP(Table_for_new_list_price[[#This Row],[ItemCode]],[1]sheet1!$1:$1048576,12,FALSE)</f>
        <v>20</v>
      </c>
      <c r="H1234" s="101">
        <f>VLOOKUP(Table_for_new_list_price[[#This Row],[ItemCode]],[1]sheet1!$1:$1048576,8,FALSE)</f>
        <v>143.85</v>
      </c>
      <c r="I1234" s="51">
        <f>VLOOKUP(Table_for_new_list_price[[#This Row],[Product Line]],'EDA SHEET'!$C$10:$D$57,2,FALSE)</f>
        <v>0.34699999999999998</v>
      </c>
      <c r="J1234" s="53">
        <f t="shared" si="20"/>
        <v>49.915949999999995</v>
      </c>
      <c r="K1234" s="1" t="str">
        <f>VLOOKUP(Table_for_new_list_price[[#This Row],[ItemCode]],[1]sheet1!$1:$1048576,11,FALSE)</f>
        <v>China</v>
      </c>
    </row>
    <row r="1235" spans="1:11" hidden="1" x14ac:dyDescent="0.3">
      <c r="A1235" t="s">
        <v>1941</v>
      </c>
      <c r="B1235" t="str">
        <f>VLOOKUP(Table_for_new_list_price[[#This Row],[ItemCode]],[1]sheet1!$1:$1048576,4,FALSE)</f>
        <v>STRAINER BALL VLV SXM 1 -DS1</v>
      </c>
      <c r="C1235">
        <f>VLOOKUP(Table_for_new_list_price[[#This Row],[ItemCode]],[1]sheet1!$1:$1048576,5,FALSE)</f>
        <v>0</v>
      </c>
      <c r="D1235" t="str">
        <f>VLOOKUP(Table_for_new_list_price[[#This Row],[ItemCode]],[1]sheet1!$1:$1048576,6,FALSE)</f>
        <v>BALK</v>
      </c>
      <c r="E1235" s="54" t="str">
        <f>VLOOKUP(Table_for_new_list_price[[#This Row],[ItemCode]],[1]sheet1!$1:$1048576,7,FALSE)</f>
        <v>BRASS DZR</v>
      </c>
      <c r="F1235" s="54" t="str">
        <f>VLOOKUP(Table_for_new_list_price[[#This Row],[ItemCode]],[1]sheet1!$1:$1048576,13,FALSE)</f>
        <v>2.5</v>
      </c>
      <c r="G1235" s="55" t="str">
        <f>VLOOKUP(Table_for_new_list_price[[#This Row],[ItemCode]],[1]sheet1!$1:$1048576,12,FALSE)</f>
        <v>15</v>
      </c>
      <c r="H1235" s="101">
        <f>VLOOKUP(Table_for_new_list_price[[#This Row],[ItemCode]],[1]sheet1!$1:$1048576,8,FALSE)</f>
        <v>196.4</v>
      </c>
      <c r="I1235" s="51">
        <f>VLOOKUP(Table_for_new_list_price[[#This Row],[Product Line]],'EDA SHEET'!$C$10:$D$57,2,FALSE)</f>
        <v>0.34699999999999998</v>
      </c>
      <c r="J1235" s="53">
        <f t="shared" si="20"/>
        <v>68.150800000000004</v>
      </c>
      <c r="K1235" s="1" t="str">
        <f>VLOOKUP(Table_for_new_list_price[[#This Row],[ItemCode]],[1]sheet1!$1:$1048576,11,FALSE)</f>
        <v>China</v>
      </c>
    </row>
    <row r="1236" spans="1:11" hidden="1" x14ac:dyDescent="0.3">
      <c r="A1236" t="s">
        <v>1942</v>
      </c>
      <c r="B1236" t="str">
        <f>VLOOKUP(Table_for_new_list_price[[#This Row],[ItemCode]],[1]sheet1!$1:$1048576,4,FALSE)</f>
        <v>STRAINER BALL VLV SXF 1</v>
      </c>
      <c r="C1236">
        <f>VLOOKUP(Table_for_new_list_price[[#This Row],[ItemCode]],[1]sheet1!$1:$1048576,5,FALSE)</f>
        <v>0</v>
      </c>
      <c r="D1236" t="str">
        <f>VLOOKUP(Table_for_new_list_price[[#This Row],[ItemCode]],[1]sheet1!$1:$1048576,6,FALSE)</f>
        <v>BALK</v>
      </c>
      <c r="E1236" s="54" t="str">
        <f>VLOOKUP(Table_for_new_list_price[[#This Row],[ItemCode]],[1]sheet1!$1:$1048576,7,FALSE)</f>
        <v>BRASS DZR</v>
      </c>
      <c r="F1236" s="54" t="str">
        <f>VLOOKUP(Table_for_new_list_price[[#This Row],[ItemCode]],[1]sheet1!$1:$1048576,13,FALSE)</f>
        <v>2.5</v>
      </c>
      <c r="G1236" s="55" t="str">
        <f>VLOOKUP(Table_for_new_list_price[[#This Row],[ItemCode]],[1]sheet1!$1:$1048576,12,FALSE)</f>
        <v>15</v>
      </c>
      <c r="H1236" s="101">
        <f>VLOOKUP(Table_for_new_list_price[[#This Row],[ItemCode]],[1]sheet1!$1:$1048576,8,FALSE)</f>
        <v>196.4</v>
      </c>
      <c r="I1236" s="51">
        <f>VLOOKUP(Table_for_new_list_price[[#This Row],[Product Line]],'EDA SHEET'!$C$10:$D$57,2,FALSE)</f>
        <v>0.34699999999999998</v>
      </c>
      <c r="J1236" s="53">
        <f t="shared" si="20"/>
        <v>68.150800000000004</v>
      </c>
      <c r="K1236" s="1" t="str">
        <f>VLOOKUP(Table_for_new_list_price[[#This Row],[ItemCode]],[1]sheet1!$1:$1048576,11,FALSE)</f>
        <v>China</v>
      </c>
    </row>
    <row r="1237" spans="1:11" hidden="1" x14ac:dyDescent="0.3">
      <c r="A1237" t="s">
        <v>1943</v>
      </c>
      <c r="B1237" t="str">
        <f>VLOOKUP(Table_for_new_list_price[[#This Row],[ItemCode]],[1]sheet1!$1:$1048576,4,FALSE)</f>
        <v>STRAINER BALL VLV SXM 1</v>
      </c>
      <c r="C1237">
        <f>VLOOKUP(Table_for_new_list_price[[#This Row],[ItemCode]],[1]sheet1!$1:$1048576,5,FALSE)</f>
        <v>0</v>
      </c>
      <c r="D1237" t="str">
        <f>VLOOKUP(Table_for_new_list_price[[#This Row],[ItemCode]],[1]sheet1!$1:$1048576,6,FALSE)</f>
        <v>BALK</v>
      </c>
      <c r="E1237" s="54" t="str">
        <f>VLOOKUP(Table_for_new_list_price[[#This Row],[ItemCode]],[1]sheet1!$1:$1048576,7,FALSE)</f>
        <v>BRASS DZR</v>
      </c>
      <c r="F1237" s="54" t="str">
        <f>VLOOKUP(Table_for_new_list_price[[#This Row],[ItemCode]],[1]sheet1!$1:$1048576,13,FALSE)</f>
        <v>2.5</v>
      </c>
      <c r="G1237" s="55" t="str">
        <f>VLOOKUP(Table_for_new_list_price[[#This Row],[ItemCode]],[1]sheet1!$1:$1048576,12,FALSE)</f>
        <v>15</v>
      </c>
      <c r="H1237" s="101">
        <f>VLOOKUP(Table_for_new_list_price[[#This Row],[ItemCode]],[1]sheet1!$1:$1048576,8,FALSE)</f>
        <v>196.4</v>
      </c>
      <c r="I1237" s="51">
        <f>VLOOKUP(Table_for_new_list_price[[#This Row],[Product Line]],'EDA SHEET'!$C$10:$D$57,2,FALSE)</f>
        <v>0.34699999999999998</v>
      </c>
      <c r="J1237" s="53">
        <f t="shared" si="20"/>
        <v>68.150800000000004</v>
      </c>
      <c r="K1237" s="1" t="str">
        <f>VLOOKUP(Table_for_new_list_price[[#This Row],[ItemCode]],[1]sheet1!$1:$1048576,11,FALSE)</f>
        <v>China</v>
      </c>
    </row>
    <row r="1238" spans="1:11" hidden="1" x14ac:dyDescent="0.3">
      <c r="A1238" t="s">
        <v>1944</v>
      </c>
      <c r="B1238" t="str">
        <f>VLOOKUP(Table_for_new_list_price[[#This Row],[ItemCode]],[1]sheet1!$1:$1048576,4,FALSE)</f>
        <v>STRAINER BALL VLV SXS 1</v>
      </c>
      <c r="C1238" t="str">
        <f>VLOOKUP(Table_for_new_list_price[[#This Row],[ItemCode]],[1]sheet1!$1:$1048576,5,FALSE)</f>
        <v>670779720456</v>
      </c>
      <c r="D1238" t="str">
        <f>VLOOKUP(Table_for_new_list_price[[#This Row],[ItemCode]],[1]sheet1!$1:$1048576,6,FALSE)</f>
        <v>BALK</v>
      </c>
      <c r="E1238" s="54" t="str">
        <f>VLOOKUP(Table_for_new_list_price[[#This Row],[ItemCode]],[1]sheet1!$1:$1048576,7,FALSE)</f>
        <v>BRASS DZR</v>
      </c>
      <c r="F1238" s="54" t="str">
        <f>VLOOKUP(Table_for_new_list_price[[#This Row],[ItemCode]],[1]sheet1!$1:$1048576,13,FALSE)</f>
        <v>2.5</v>
      </c>
      <c r="G1238" s="55" t="str">
        <f>VLOOKUP(Table_for_new_list_price[[#This Row],[ItemCode]],[1]sheet1!$1:$1048576,12,FALSE)</f>
        <v>15</v>
      </c>
      <c r="H1238" s="101">
        <f>VLOOKUP(Table_for_new_list_price[[#This Row],[ItemCode]],[1]sheet1!$1:$1048576,8,FALSE)</f>
        <v>196.4</v>
      </c>
      <c r="I1238" s="51">
        <f>VLOOKUP(Table_for_new_list_price[[#This Row],[Product Line]],'EDA SHEET'!$C$10:$D$57,2,FALSE)</f>
        <v>0.34699999999999998</v>
      </c>
      <c r="J1238" s="53">
        <f t="shared" si="20"/>
        <v>68.150800000000004</v>
      </c>
      <c r="K1238" s="1" t="str">
        <f>VLOOKUP(Table_for_new_list_price[[#This Row],[ItemCode]],[1]sheet1!$1:$1048576,11,FALSE)</f>
        <v>China</v>
      </c>
    </row>
    <row r="1239" spans="1:11" hidden="1" x14ac:dyDescent="0.3">
      <c r="A1239" t="s">
        <v>1945</v>
      </c>
      <c r="B1239" t="str">
        <f>VLOOKUP(Table_for_new_list_price[[#This Row],[ItemCode]],[1]sheet1!$1:$1048576,4,FALSE)</f>
        <v>STRAINER BALL VLV SXM 1-1/4DS1</v>
      </c>
      <c r="C1239">
        <f>VLOOKUP(Table_for_new_list_price[[#This Row],[ItemCode]],[1]sheet1!$1:$1048576,5,FALSE)</f>
        <v>0</v>
      </c>
      <c r="D1239" t="str">
        <f>VLOOKUP(Table_for_new_list_price[[#This Row],[ItemCode]],[1]sheet1!$1:$1048576,6,FALSE)</f>
        <v>BALK</v>
      </c>
      <c r="E1239" s="54" t="str">
        <f>VLOOKUP(Table_for_new_list_price[[#This Row],[ItemCode]],[1]sheet1!$1:$1048576,7,FALSE)</f>
        <v>BRASS DZR</v>
      </c>
      <c r="F1239" s="54" t="str">
        <f>VLOOKUP(Table_for_new_list_price[[#This Row],[ItemCode]],[1]sheet1!$1:$1048576,13,FALSE)</f>
        <v>3.73</v>
      </c>
      <c r="G1239" s="55" t="str">
        <f>VLOOKUP(Table_for_new_list_price[[#This Row],[ItemCode]],[1]sheet1!$1:$1048576,12,FALSE)</f>
        <v>8</v>
      </c>
      <c r="H1239" s="101">
        <f>VLOOKUP(Table_for_new_list_price[[#This Row],[ItemCode]],[1]sheet1!$1:$1048576,8,FALSE)</f>
        <v>302.97000000000003</v>
      </c>
      <c r="I1239" s="51">
        <f>VLOOKUP(Table_for_new_list_price[[#This Row],[Product Line]],'EDA SHEET'!$C$10:$D$57,2,FALSE)</f>
        <v>0.34699999999999998</v>
      </c>
      <c r="J1239" s="53">
        <f t="shared" si="20"/>
        <v>105.13059</v>
      </c>
      <c r="K1239" s="1" t="str">
        <f>VLOOKUP(Table_for_new_list_price[[#This Row],[ItemCode]],[1]sheet1!$1:$1048576,11,FALSE)</f>
        <v>China</v>
      </c>
    </row>
    <row r="1240" spans="1:11" hidden="1" x14ac:dyDescent="0.3">
      <c r="A1240" t="s">
        <v>1946</v>
      </c>
      <c r="B1240" t="str">
        <f>VLOOKUP(Table_for_new_list_price[[#This Row],[ItemCode]],[1]sheet1!$1:$1048576,4,FALSE)</f>
        <v>STRAINER BALL VLV SXF 1-1/4</v>
      </c>
      <c r="C1240">
        <f>VLOOKUP(Table_for_new_list_price[[#This Row],[ItemCode]],[1]sheet1!$1:$1048576,5,FALSE)</f>
        <v>0</v>
      </c>
      <c r="D1240" t="str">
        <f>VLOOKUP(Table_for_new_list_price[[#This Row],[ItemCode]],[1]sheet1!$1:$1048576,6,FALSE)</f>
        <v>BALK</v>
      </c>
      <c r="E1240" s="54" t="str">
        <f>VLOOKUP(Table_for_new_list_price[[#This Row],[ItemCode]],[1]sheet1!$1:$1048576,7,FALSE)</f>
        <v>BRASS DZR</v>
      </c>
      <c r="F1240" s="54" t="str">
        <f>VLOOKUP(Table_for_new_list_price[[#This Row],[ItemCode]],[1]sheet1!$1:$1048576,13,FALSE)</f>
        <v>3.73</v>
      </c>
      <c r="G1240" s="55" t="str">
        <f>VLOOKUP(Table_for_new_list_price[[#This Row],[ItemCode]],[1]sheet1!$1:$1048576,12,FALSE)</f>
        <v>8</v>
      </c>
      <c r="H1240" s="101">
        <f>VLOOKUP(Table_for_new_list_price[[#This Row],[ItemCode]],[1]sheet1!$1:$1048576,8,FALSE)</f>
        <v>302.97000000000003</v>
      </c>
      <c r="I1240" s="51">
        <f>VLOOKUP(Table_for_new_list_price[[#This Row],[Product Line]],'EDA SHEET'!$C$10:$D$57,2,FALSE)</f>
        <v>0.34699999999999998</v>
      </c>
      <c r="J1240" s="53">
        <f t="shared" si="20"/>
        <v>105.13059</v>
      </c>
      <c r="K1240" s="1" t="str">
        <f>VLOOKUP(Table_for_new_list_price[[#This Row],[ItemCode]],[1]sheet1!$1:$1048576,11,FALSE)</f>
        <v>China</v>
      </c>
    </row>
    <row r="1241" spans="1:11" hidden="1" x14ac:dyDescent="0.3">
      <c r="A1241" t="s">
        <v>1947</v>
      </c>
      <c r="B1241" t="str">
        <f>VLOOKUP(Table_for_new_list_price[[#This Row],[ItemCode]],[1]sheet1!$1:$1048576,4,FALSE)</f>
        <v>STRAINER BALL VLV SXM 1-1/4</v>
      </c>
      <c r="C1241">
        <f>VLOOKUP(Table_for_new_list_price[[#This Row],[ItemCode]],[1]sheet1!$1:$1048576,5,FALSE)</f>
        <v>0</v>
      </c>
      <c r="D1241" t="str">
        <f>VLOOKUP(Table_for_new_list_price[[#This Row],[ItemCode]],[1]sheet1!$1:$1048576,6,FALSE)</f>
        <v>BALK</v>
      </c>
      <c r="E1241" s="54" t="str">
        <f>VLOOKUP(Table_for_new_list_price[[#This Row],[ItemCode]],[1]sheet1!$1:$1048576,7,FALSE)</f>
        <v>BRASS DZR</v>
      </c>
      <c r="F1241" s="54" t="str">
        <f>VLOOKUP(Table_for_new_list_price[[#This Row],[ItemCode]],[1]sheet1!$1:$1048576,13,FALSE)</f>
        <v>3.73</v>
      </c>
      <c r="G1241" s="55" t="str">
        <f>VLOOKUP(Table_for_new_list_price[[#This Row],[ItemCode]],[1]sheet1!$1:$1048576,12,FALSE)</f>
        <v>8</v>
      </c>
      <c r="H1241" s="101">
        <f>VLOOKUP(Table_for_new_list_price[[#This Row],[ItemCode]],[1]sheet1!$1:$1048576,8,FALSE)</f>
        <v>302.97000000000003</v>
      </c>
      <c r="I1241" s="51">
        <f>VLOOKUP(Table_for_new_list_price[[#This Row],[Product Line]],'EDA SHEET'!$C$10:$D$57,2,FALSE)</f>
        <v>0.34699999999999998</v>
      </c>
      <c r="J1241" s="53">
        <f t="shared" si="20"/>
        <v>105.13059</v>
      </c>
      <c r="K1241" s="1" t="str">
        <f>VLOOKUP(Table_for_new_list_price[[#This Row],[ItemCode]],[1]sheet1!$1:$1048576,11,FALSE)</f>
        <v>China</v>
      </c>
    </row>
    <row r="1242" spans="1:11" hidden="1" x14ac:dyDescent="0.3">
      <c r="A1242" t="s">
        <v>1948</v>
      </c>
      <c r="B1242" t="str">
        <f>VLOOKUP(Table_for_new_list_price[[#This Row],[ItemCode]],[1]sheet1!$1:$1048576,4,FALSE)</f>
        <v>STRAINER BALL VLV SXS 1-1/4</v>
      </c>
      <c r="C1242" t="str">
        <f>VLOOKUP(Table_for_new_list_price[[#This Row],[ItemCode]],[1]sheet1!$1:$1048576,5,FALSE)</f>
        <v>670779720463</v>
      </c>
      <c r="D1242" t="str">
        <f>VLOOKUP(Table_for_new_list_price[[#This Row],[ItemCode]],[1]sheet1!$1:$1048576,6,FALSE)</f>
        <v>BALK</v>
      </c>
      <c r="E1242" s="54" t="str">
        <f>VLOOKUP(Table_for_new_list_price[[#This Row],[ItemCode]],[1]sheet1!$1:$1048576,7,FALSE)</f>
        <v>BRASS DZR</v>
      </c>
      <c r="F1242" s="54" t="str">
        <f>VLOOKUP(Table_for_new_list_price[[#This Row],[ItemCode]],[1]sheet1!$1:$1048576,13,FALSE)</f>
        <v>3.73</v>
      </c>
      <c r="G1242" s="55" t="str">
        <f>VLOOKUP(Table_for_new_list_price[[#This Row],[ItemCode]],[1]sheet1!$1:$1048576,12,FALSE)</f>
        <v>8</v>
      </c>
      <c r="H1242" s="101">
        <f>VLOOKUP(Table_for_new_list_price[[#This Row],[ItemCode]],[1]sheet1!$1:$1048576,8,FALSE)</f>
        <v>302.97000000000003</v>
      </c>
      <c r="I1242" s="51">
        <f>VLOOKUP(Table_for_new_list_price[[#This Row],[Product Line]],'EDA SHEET'!$C$10:$D$57,2,FALSE)</f>
        <v>0.34699999999999998</v>
      </c>
      <c r="J1242" s="53">
        <f t="shared" si="20"/>
        <v>105.13059</v>
      </c>
      <c r="K1242" s="1" t="str">
        <f>VLOOKUP(Table_for_new_list_price[[#This Row],[ItemCode]],[1]sheet1!$1:$1048576,11,FALSE)</f>
        <v>China</v>
      </c>
    </row>
    <row r="1243" spans="1:11" hidden="1" x14ac:dyDescent="0.3">
      <c r="A1243" t="s">
        <v>1949</v>
      </c>
      <c r="B1243" t="str">
        <f>VLOOKUP(Table_for_new_list_price[[#This Row],[ItemCode]],[1]sheet1!$1:$1048576,4,FALSE)</f>
        <v>STRAINER BALL VLV SXM 1-1/2DS1</v>
      </c>
      <c r="C1243">
        <f>VLOOKUP(Table_for_new_list_price[[#This Row],[ItemCode]],[1]sheet1!$1:$1048576,5,FALSE)</f>
        <v>0</v>
      </c>
      <c r="D1243" t="str">
        <f>VLOOKUP(Table_for_new_list_price[[#This Row],[ItemCode]],[1]sheet1!$1:$1048576,6,FALSE)</f>
        <v>BALK</v>
      </c>
      <c r="E1243" s="54" t="str">
        <f>VLOOKUP(Table_for_new_list_price[[#This Row],[ItemCode]],[1]sheet1!$1:$1048576,7,FALSE)</f>
        <v>BRASS DZR</v>
      </c>
      <c r="F1243" s="54" t="str">
        <f>VLOOKUP(Table_for_new_list_price[[#This Row],[ItemCode]],[1]sheet1!$1:$1048576,13,FALSE)</f>
        <v>6.03</v>
      </c>
      <c r="G1243" s="55" t="str">
        <f>VLOOKUP(Table_for_new_list_price[[#This Row],[ItemCode]],[1]sheet1!$1:$1048576,12,FALSE)</f>
        <v>5</v>
      </c>
      <c r="H1243" s="101">
        <f>VLOOKUP(Table_for_new_list_price[[#This Row],[ItemCode]],[1]sheet1!$1:$1048576,8,FALSE)</f>
        <v>402.38</v>
      </c>
      <c r="I1243" s="51">
        <f>VLOOKUP(Table_for_new_list_price[[#This Row],[Product Line]],'EDA SHEET'!$C$10:$D$57,2,FALSE)</f>
        <v>0.34699999999999998</v>
      </c>
      <c r="J1243" s="53">
        <f t="shared" si="20"/>
        <v>139.62585999999999</v>
      </c>
      <c r="K1243" s="1" t="str">
        <f>VLOOKUP(Table_for_new_list_price[[#This Row],[ItemCode]],[1]sheet1!$1:$1048576,11,FALSE)</f>
        <v>China</v>
      </c>
    </row>
    <row r="1244" spans="1:11" hidden="1" x14ac:dyDescent="0.3">
      <c r="A1244" t="s">
        <v>1950</v>
      </c>
      <c r="B1244" t="str">
        <f>VLOOKUP(Table_for_new_list_price[[#This Row],[ItemCode]],[1]sheet1!$1:$1048576,4,FALSE)</f>
        <v>STRAINER BALL VLV SXF 1-1/2</v>
      </c>
      <c r="C1244">
        <f>VLOOKUP(Table_for_new_list_price[[#This Row],[ItemCode]],[1]sheet1!$1:$1048576,5,FALSE)</f>
        <v>0</v>
      </c>
      <c r="D1244" t="str">
        <f>VLOOKUP(Table_for_new_list_price[[#This Row],[ItemCode]],[1]sheet1!$1:$1048576,6,FALSE)</f>
        <v>BALK</v>
      </c>
      <c r="E1244" s="54" t="str">
        <f>VLOOKUP(Table_for_new_list_price[[#This Row],[ItemCode]],[1]sheet1!$1:$1048576,7,FALSE)</f>
        <v>BRASS DZR</v>
      </c>
      <c r="F1244" s="54" t="str">
        <f>VLOOKUP(Table_for_new_list_price[[#This Row],[ItemCode]],[1]sheet1!$1:$1048576,13,FALSE)</f>
        <v>6.03</v>
      </c>
      <c r="G1244" s="55" t="str">
        <f>VLOOKUP(Table_for_new_list_price[[#This Row],[ItemCode]],[1]sheet1!$1:$1048576,12,FALSE)</f>
        <v>5</v>
      </c>
      <c r="H1244" s="101">
        <f>VLOOKUP(Table_for_new_list_price[[#This Row],[ItemCode]],[1]sheet1!$1:$1048576,8,FALSE)</f>
        <v>402.38</v>
      </c>
      <c r="I1244" s="51">
        <f>VLOOKUP(Table_for_new_list_price[[#This Row],[Product Line]],'EDA SHEET'!$C$10:$D$57,2,FALSE)</f>
        <v>0.34699999999999998</v>
      </c>
      <c r="J1244" s="53">
        <f t="shared" si="20"/>
        <v>139.62585999999999</v>
      </c>
      <c r="K1244" s="1" t="str">
        <f>VLOOKUP(Table_for_new_list_price[[#This Row],[ItemCode]],[1]sheet1!$1:$1048576,11,FALSE)</f>
        <v>China</v>
      </c>
    </row>
    <row r="1245" spans="1:11" hidden="1" x14ac:dyDescent="0.3">
      <c r="A1245" t="s">
        <v>1951</v>
      </c>
      <c r="B1245" t="str">
        <f>VLOOKUP(Table_for_new_list_price[[#This Row],[ItemCode]],[1]sheet1!$1:$1048576,4,FALSE)</f>
        <v>STRAINER BALL VLV SXM 1-1/2</v>
      </c>
      <c r="C1245">
        <f>VLOOKUP(Table_for_new_list_price[[#This Row],[ItemCode]],[1]sheet1!$1:$1048576,5,FALSE)</f>
        <v>0</v>
      </c>
      <c r="D1245" t="str">
        <f>VLOOKUP(Table_for_new_list_price[[#This Row],[ItemCode]],[1]sheet1!$1:$1048576,6,FALSE)</f>
        <v>BALK</v>
      </c>
      <c r="E1245" s="54" t="str">
        <f>VLOOKUP(Table_for_new_list_price[[#This Row],[ItemCode]],[1]sheet1!$1:$1048576,7,FALSE)</f>
        <v>BRASS DZR</v>
      </c>
      <c r="F1245" s="54" t="str">
        <f>VLOOKUP(Table_for_new_list_price[[#This Row],[ItemCode]],[1]sheet1!$1:$1048576,13,FALSE)</f>
        <v>6.03</v>
      </c>
      <c r="G1245" s="55" t="str">
        <f>VLOOKUP(Table_for_new_list_price[[#This Row],[ItemCode]],[1]sheet1!$1:$1048576,12,FALSE)</f>
        <v>5</v>
      </c>
      <c r="H1245" s="101">
        <f>VLOOKUP(Table_for_new_list_price[[#This Row],[ItemCode]],[1]sheet1!$1:$1048576,8,FALSE)</f>
        <v>402.38</v>
      </c>
      <c r="I1245" s="51">
        <f>VLOOKUP(Table_for_new_list_price[[#This Row],[Product Line]],'EDA SHEET'!$C$10:$D$57,2,FALSE)</f>
        <v>0.34699999999999998</v>
      </c>
      <c r="J1245" s="53">
        <f t="shared" si="20"/>
        <v>139.62585999999999</v>
      </c>
      <c r="K1245" s="1" t="str">
        <f>VLOOKUP(Table_for_new_list_price[[#This Row],[ItemCode]],[1]sheet1!$1:$1048576,11,FALSE)</f>
        <v>China</v>
      </c>
    </row>
    <row r="1246" spans="1:11" hidden="1" x14ac:dyDescent="0.3">
      <c r="A1246" t="s">
        <v>1952</v>
      </c>
      <c r="B1246" t="str">
        <f>VLOOKUP(Table_for_new_list_price[[#This Row],[ItemCode]],[1]sheet1!$1:$1048576,4,FALSE)</f>
        <v>STRAINER BALL VLV SXS 1-1/2</v>
      </c>
      <c r="C1246" t="str">
        <f>VLOOKUP(Table_for_new_list_price[[#This Row],[ItemCode]],[1]sheet1!$1:$1048576,5,FALSE)</f>
        <v>670779720470</v>
      </c>
      <c r="D1246" t="str">
        <f>VLOOKUP(Table_for_new_list_price[[#This Row],[ItemCode]],[1]sheet1!$1:$1048576,6,FALSE)</f>
        <v>BALK</v>
      </c>
      <c r="E1246" s="54" t="str">
        <f>VLOOKUP(Table_for_new_list_price[[#This Row],[ItemCode]],[1]sheet1!$1:$1048576,7,FALSE)</f>
        <v>BRASS DZR</v>
      </c>
      <c r="F1246" s="54" t="str">
        <f>VLOOKUP(Table_for_new_list_price[[#This Row],[ItemCode]],[1]sheet1!$1:$1048576,13,FALSE)</f>
        <v>6.03</v>
      </c>
      <c r="G1246" s="55" t="str">
        <f>VLOOKUP(Table_for_new_list_price[[#This Row],[ItemCode]],[1]sheet1!$1:$1048576,12,FALSE)</f>
        <v>5</v>
      </c>
      <c r="H1246" s="101">
        <f>VLOOKUP(Table_for_new_list_price[[#This Row],[ItemCode]],[1]sheet1!$1:$1048576,8,FALSE)</f>
        <v>402.38</v>
      </c>
      <c r="I1246" s="51">
        <f>VLOOKUP(Table_for_new_list_price[[#This Row],[Product Line]],'EDA SHEET'!$C$10:$D$57,2,FALSE)</f>
        <v>0.34699999999999998</v>
      </c>
      <c r="J1246" s="53">
        <f t="shared" si="20"/>
        <v>139.62585999999999</v>
      </c>
      <c r="K1246" s="1" t="str">
        <f>VLOOKUP(Table_for_new_list_price[[#This Row],[ItemCode]],[1]sheet1!$1:$1048576,11,FALSE)</f>
        <v>China</v>
      </c>
    </row>
    <row r="1247" spans="1:11" hidden="1" x14ac:dyDescent="0.3">
      <c r="A1247" t="s">
        <v>1953</v>
      </c>
      <c r="B1247" t="str">
        <f>VLOOKUP(Table_for_new_list_price[[#This Row],[ItemCode]],[1]sheet1!$1:$1048576,4,FALSE)</f>
        <v>STRAINER BALL VLV SXM 2 -DS1</v>
      </c>
      <c r="C1247">
        <f>VLOOKUP(Table_for_new_list_price[[#This Row],[ItemCode]],[1]sheet1!$1:$1048576,5,FALSE)</f>
        <v>0</v>
      </c>
      <c r="D1247" t="str">
        <f>VLOOKUP(Table_for_new_list_price[[#This Row],[ItemCode]],[1]sheet1!$1:$1048576,6,FALSE)</f>
        <v>BALK</v>
      </c>
      <c r="E1247" s="54" t="str">
        <f>VLOOKUP(Table_for_new_list_price[[#This Row],[ItemCode]],[1]sheet1!$1:$1048576,7,FALSE)</f>
        <v>BRASS DZR</v>
      </c>
      <c r="F1247" s="54" t="str">
        <f>VLOOKUP(Table_for_new_list_price[[#This Row],[ItemCode]],[1]sheet1!$1:$1048576,13,FALSE)</f>
        <v>7.37</v>
      </c>
      <c r="G1247" s="55" t="str">
        <f>VLOOKUP(Table_for_new_list_price[[#This Row],[ItemCode]],[1]sheet1!$1:$1048576,12,FALSE)</f>
        <v>2</v>
      </c>
      <c r="H1247" s="101">
        <f>VLOOKUP(Table_for_new_list_price[[#This Row],[ItemCode]],[1]sheet1!$1:$1048576,8,FALSE)</f>
        <v>574.09</v>
      </c>
      <c r="I1247" s="51">
        <f>VLOOKUP(Table_for_new_list_price[[#This Row],[Product Line]],'EDA SHEET'!$C$10:$D$57,2,FALSE)</f>
        <v>0.34699999999999998</v>
      </c>
      <c r="J1247" s="53">
        <f t="shared" si="20"/>
        <v>199.20922999999999</v>
      </c>
      <c r="K1247" s="1" t="str">
        <f>VLOOKUP(Table_for_new_list_price[[#This Row],[ItemCode]],[1]sheet1!$1:$1048576,11,FALSE)</f>
        <v>China</v>
      </c>
    </row>
    <row r="1248" spans="1:11" hidden="1" x14ac:dyDescent="0.3">
      <c r="A1248" t="s">
        <v>1954</v>
      </c>
      <c r="B1248" t="str">
        <f>VLOOKUP(Table_for_new_list_price[[#This Row],[ItemCode]],[1]sheet1!$1:$1048576,4,FALSE)</f>
        <v>STRAINER BALL VLV SXF 2</v>
      </c>
      <c r="C1248">
        <f>VLOOKUP(Table_for_new_list_price[[#This Row],[ItemCode]],[1]sheet1!$1:$1048576,5,FALSE)</f>
        <v>0</v>
      </c>
      <c r="D1248" t="str">
        <f>VLOOKUP(Table_for_new_list_price[[#This Row],[ItemCode]],[1]sheet1!$1:$1048576,6,FALSE)</f>
        <v>BALK</v>
      </c>
      <c r="E1248" s="54" t="str">
        <f>VLOOKUP(Table_for_new_list_price[[#This Row],[ItemCode]],[1]sheet1!$1:$1048576,7,FALSE)</f>
        <v>BRASS DZR</v>
      </c>
      <c r="F1248" s="54" t="str">
        <f>VLOOKUP(Table_for_new_list_price[[#This Row],[ItemCode]],[1]sheet1!$1:$1048576,13,FALSE)</f>
        <v>7.37</v>
      </c>
      <c r="G1248" s="55" t="str">
        <f>VLOOKUP(Table_for_new_list_price[[#This Row],[ItemCode]],[1]sheet1!$1:$1048576,12,FALSE)</f>
        <v>2</v>
      </c>
      <c r="H1248" s="101">
        <f>VLOOKUP(Table_for_new_list_price[[#This Row],[ItemCode]],[1]sheet1!$1:$1048576,8,FALSE)</f>
        <v>574.09</v>
      </c>
      <c r="I1248" s="51">
        <f>VLOOKUP(Table_for_new_list_price[[#This Row],[Product Line]],'EDA SHEET'!$C$10:$D$57,2,FALSE)</f>
        <v>0.34699999999999998</v>
      </c>
      <c r="J1248" s="53">
        <f t="shared" si="20"/>
        <v>199.20922999999999</v>
      </c>
      <c r="K1248" s="1" t="str">
        <f>VLOOKUP(Table_for_new_list_price[[#This Row],[ItemCode]],[1]sheet1!$1:$1048576,11,FALSE)</f>
        <v>China</v>
      </c>
    </row>
    <row r="1249" spans="1:11" hidden="1" x14ac:dyDescent="0.3">
      <c r="A1249" t="s">
        <v>1955</v>
      </c>
      <c r="B1249" t="str">
        <f>VLOOKUP(Table_for_new_list_price[[#This Row],[ItemCode]],[1]sheet1!$1:$1048576,4,FALSE)</f>
        <v>STRAINER BALL VLV SXM 2</v>
      </c>
      <c r="C1249">
        <f>VLOOKUP(Table_for_new_list_price[[#This Row],[ItemCode]],[1]sheet1!$1:$1048576,5,FALSE)</f>
        <v>0</v>
      </c>
      <c r="D1249" t="str">
        <f>VLOOKUP(Table_for_new_list_price[[#This Row],[ItemCode]],[1]sheet1!$1:$1048576,6,FALSE)</f>
        <v>BALK</v>
      </c>
      <c r="E1249" s="54" t="str">
        <f>VLOOKUP(Table_for_new_list_price[[#This Row],[ItemCode]],[1]sheet1!$1:$1048576,7,FALSE)</f>
        <v>BRASS DZR</v>
      </c>
      <c r="F1249" s="54" t="str">
        <f>VLOOKUP(Table_for_new_list_price[[#This Row],[ItemCode]],[1]sheet1!$1:$1048576,13,FALSE)</f>
        <v>7.37</v>
      </c>
      <c r="G1249" s="55" t="str">
        <f>VLOOKUP(Table_for_new_list_price[[#This Row],[ItemCode]],[1]sheet1!$1:$1048576,12,FALSE)</f>
        <v>2</v>
      </c>
      <c r="H1249" s="101">
        <f>VLOOKUP(Table_for_new_list_price[[#This Row],[ItemCode]],[1]sheet1!$1:$1048576,8,FALSE)</f>
        <v>574.09</v>
      </c>
      <c r="I1249" s="51">
        <f>VLOOKUP(Table_for_new_list_price[[#This Row],[Product Line]],'EDA SHEET'!$C$10:$D$57,2,FALSE)</f>
        <v>0.34699999999999998</v>
      </c>
      <c r="J1249" s="53">
        <f t="shared" ref="J1249:J1312" si="21">H1249*I1249</f>
        <v>199.20922999999999</v>
      </c>
      <c r="K1249" s="1" t="str">
        <f>VLOOKUP(Table_for_new_list_price[[#This Row],[ItemCode]],[1]sheet1!$1:$1048576,11,FALSE)</f>
        <v>China</v>
      </c>
    </row>
    <row r="1250" spans="1:11" hidden="1" x14ac:dyDescent="0.3">
      <c r="A1250" t="s">
        <v>1956</v>
      </c>
      <c r="B1250" t="str">
        <f>VLOOKUP(Table_for_new_list_price[[#This Row],[ItemCode]],[1]sheet1!$1:$1048576,4,FALSE)</f>
        <v>STRAINER BALL VLV SXS 2</v>
      </c>
      <c r="C1250" t="str">
        <f>VLOOKUP(Table_for_new_list_price[[#This Row],[ItemCode]],[1]sheet1!$1:$1048576,5,FALSE)</f>
        <v>670779720487</v>
      </c>
      <c r="D1250" t="str">
        <f>VLOOKUP(Table_for_new_list_price[[#This Row],[ItemCode]],[1]sheet1!$1:$1048576,6,FALSE)</f>
        <v>BALK</v>
      </c>
      <c r="E1250" s="54" t="str">
        <f>VLOOKUP(Table_for_new_list_price[[#This Row],[ItemCode]],[1]sheet1!$1:$1048576,7,FALSE)</f>
        <v>BRASS DZR</v>
      </c>
      <c r="F1250" s="54" t="str">
        <f>VLOOKUP(Table_for_new_list_price[[#This Row],[ItemCode]],[1]sheet1!$1:$1048576,13,FALSE)</f>
        <v>7.37</v>
      </c>
      <c r="G1250" s="55" t="str">
        <f>VLOOKUP(Table_for_new_list_price[[#This Row],[ItemCode]],[1]sheet1!$1:$1048576,12,FALSE)</f>
        <v>2</v>
      </c>
      <c r="H1250" s="101">
        <f>VLOOKUP(Table_for_new_list_price[[#This Row],[ItemCode]],[1]sheet1!$1:$1048576,8,FALSE)</f>
        <v>574.09</v>
      </c>
      <c r="I1250" s="51">
        <f>VLOOKUP(Table_for_new_list_price[[#This Row],[Product Line]],'EDA SHEET'!$C$10:$D$57,2,FALSE)</f>
        <v>0.34699999999999998</v>
      </c>
      <c r="J1250" s="53">
        <f t="shared" si="21"/>
        <v>199.20922999999999</v>
      </c>
      <c r="K1250" s="1" t="str">
        <f>VLOOKUP(Table_for_new_list_price[[#This Row],[ItemCode]],[1]sheet1!$1:$1048576,11,FALSE)</f>
        <v>China</v>
      </c>
    </row>
    <row r="1251" spans="1:11" hidden="1" x14ac:dyDescent="0.3">
      <c r="A1251" t="s">
        <v>1957</v>
      </c>
      <c r="B1251" t="str">
        <f>VLOOKUP(Table_for_new_list_price[[#This Row],[ItemCode]],[1]sheet1!$1:$1048576,4,FALSE)</f>
        <v>STRAINER BALL VLV SxF 1/2</v>
      </c>
      <c r="C1251">
        <f>VLOOKUP(Table_for_new_list_price[[#This Row],[ItemCode]],[1]sheet1!$1:$1048576,5,FALSE)</f>
        <v>0</v>
      </c>
      <c r="D1251" t="str">
        <f>VLOOKUP(Table_for_new_list_price[[#This Row],[ItemCode]],[1]sheet1!$1:$1048576,6,FALSE)</f>
        <v>BALK</v>
      </c>
      <c r="E1251" s="54" t="str">
        <f>VLOOKUP(Table_for_new_list_price[[#This Row],[ItemCode]],[1]sheet1!$1:$1048576,7,FALSE)</f>
        <v>BRASS DZR</v>
      </c>
      <c r="F1251" s="54" t="str">
        <f>VLOOKUP(Table_for_new_list_price[[#This Row],[ItemCode]],[1]sheet1!$1:$1048576,13,FALSE)</f>
        <v>1.41</v>
      </c>
      <c r="G1251" s="55">
        <f>VLOOKUP(Table_for_new_list_price[[#This Row],[ItemCode]],[1]sheet1!$1:$1048576,12,FALSE)</f>
        <v>0</v>
      </c>
      <c r="H1251" s="101">
        <f>VLOOKUP(Table_for_new_list_price[[#This Row],[ItemCode]],[1]sheet1!$1:$1048576,8,FALSE)</f>
        <v>132.03</v>
      </c>
      <c r="I1251" s="51">
        <f>VLOOKUP(Table_for_new_list_price[[#This Row],[Product Line]],'EDA SHEET'!$C$10:$D$57,2,FALSE)</f>
        <v>0.34699999999999998</v>
      </c>
      <c r="J1251" s="53">
        <f t="shared" si="21"/>
        <v>45.814409999999995</v>
      </c>
      <c r="K1251" s="1" t="str">
        <f>VLOOKUP(Table_for_new_list_price[[#This Row],[ItemCode]],[1]sheet1!$1:$1048576,11,FALSE)</f>
        <v>China</v>
      </c>
    </row>
    <row r="1252" spans="1:11" hidden="1" x14ac:dyDescent="0.3">
      <c r="A1252" t="s">
        <v>1958</v>
      </c>
      <c r="B1252" t="str">
        <f>VLOOKUP(Table_for_new_list_price[[#This Row],[ItemCode]],[1]sheet1!$1:$1048576,4,FALSE)</f>
        <v>STRAINER BALL VLV SxS 1/2</v>
      </c>
      <c r="C1252" t="str">
        <f>VLOOKUP(Table_for_new_list_price[[#This Row],[ItemCode]],[1]sheet1!$1:$1048576,5,FALSE)</f>
        <v>670779718613</v>
      </c>
      <c r="D1252" t="str">
        <f>VLOOKUP(Table_for_new_list_price[[#This Row],[ItemCode]],[1]sheet1!$1:$1048576,6,FALSE)</f>
        <v>BALK</v>
      </c>
      <c r="E1252" s="54" t="str">
        <f>VLOOKUP(Table_for_new_list_price[[#This Row],[ItemCode]],[1]sheet1!$1:$1048576,7,FALSE)</f>
        <v>BRASS DZR</v>
      </c>
      <c r="F1252" s="54" t="str">
        <f>VLOOKUP(Table_for_new_list_price[[#This Row],[ItemCode]],[1]sheet1!$1:$1048576,13,FALSE)</f>
        <v>1.41</v>
      </c>
      <c r="G1252" s="55">
        <f>VLOOKUP(Table_for_new_list_price[[#This Row],[ItemCode]],[1]sheet1!$1:$1048576,12,FALSE)</f>
        <v>0</v>
      </c>
      <c r="H1252" s="101">
        <f>VLOOKUP(Table_for_new_list_price[[#This Row],[ItemCode]],[1]sheet1!$1:$1048576,8,FALSE)</f>
        <v>132.03</v>
      </c>
      <c r="I1252" s="51">
        <f>VLOOKUP(Table_for_new_list_price[[#This Row],[Product Line]],'EDA SHEET'!$C$10:$D$57,2,FALSE)</f>
        <v>0.34699999999999998</v>
      </c>
      <c r="J1252" s="53">
        <f t="shared" si="21"/>
        <v>45.814409999999995</v>
      </c>
      <c r="K1252" s="1" t="str">
        <f>VLOOKUP(Table_for_new_list_price[[#This Row],[ItemCode]],[1]sheet1!$1:$1048576,11,FALSE)</f>
        <v>China</v>
      </c>
    </row>
    <row r="1253" spans="1:11" hidden="1" x14ac:dyDescent="0.3">
      <c r="A1253" t="s">
        <v>1959</v>
      </c>
      <c r="B1253" t="str">
        <f>VLOOKUP(Table_for_new_list_price[[#This Row],[ItemCode]],[1]sheet1!$1:$1048576,4,FALSE)</f>
        <v>STRAINER BALL VLV SxF 1/2 -US1</v>
      </c>
      <c r="C1253">
        <f>VLOOKUP(Table_for_new_list_price[[#This Row],[ItemCode]],[1]sheet1!$1:$1048576,5,FALSE)</f>
        <v>0</v>
      </c>
      <c r="D1253" t="str">
        <f>VLOOKUP(Table_for_new_list_price[[#This Row],[ItemCode]],[1]sheet1!$1:$1048576,6,FALSE)</f>
        <v>BALK</v>
      </c>
      <c r="E1253" s="54" t="str">
        <f>VLOOKUP(Table_for_new_list_price[[#This Row],[ItemCode]],[1]sheet1!$1:$1048576,7,FALSE)</f>
        <v>BRASS DZR</v>
      </c>
      <c r="F1253" s="54" t="str">
        <f>VLOOKUP(Table_for_new_list_price[[#This Row],[ItemCode]],[1]sheet1!$1:$1048576,13,FALSE)</f>
        <v>1.41</v>
      </c>
      <c r="G1253" s="55">
        <f>VLOOKUP(Table_for_new_list_price[[#This Row],[ItemCode]],[1]sheet1!$1:$1048576,12,FALSE)</f>
        <v>0</v>
      </c>
      <c r="H1253" s="101">
        <f>VLOOKUP(Table_for_new_list_price[[#This Row],[ItemCode]],[1]sheet1!$1:$1048576,8,FALSE)</f>
        <v>132.03</v>
      </c>
      <c r="I1253" s="51">
        <f>VLOOKUP(Table_for_new_list_price[[#This Row],[Product Line]],'EDA SHEET'!$C$10:$D$57,2,FALSE)</f>
        <v>0.34699999999999998</v>
      </c>
      <c r="J1253" s="53">
        <f t="shared" si="21"/>
        <v>45.814409999999995</v>
      </c>
      <c r="K1253" s="1" t="str">
        <f>VLOOKUP(Table_for_new_list_price[[#This Row],[ItemCode]],[1]sheet1!$1:$1048576,11,FALSE)</f>
        <v>China</v>
      </c>
    </row>
    <row r="1254" spans="1:11" hidden="1" x14ac:dyDescent="0.3">
      <c r="A1254" t="s">
        <v>1960</v>
      </c>
      <c r="B1254" t="str">
        <f>VLOOKUP(Table_for_new_list_price[[#This Row],[ItemCode]],[1]sheet1!$1:$1048576,4,FALSE)</f>
        <v>STRAINER BALL VLV SxF 3/4 -DS1</v>
      </c>
      <c r="C1254">
        <f>VLOOKUP(Table_for_new_list_price[[#This Row],[ItemCode]],[1]sheet1!$1:$1048576,5,FALSE)</f>
        <v>0</v>
      </c>
      <c r="D1254" t="str">
        <f>VLOOKUP(Table_for_new_list_price[[#This Row],[ItemCode]],[1]sheet1!$1:$1048576,6,FALSE)</f>
        <v>BALK</v>
      </c>
      <c r="E1254" s="54" t="str">
        <f>VLOOKUP(Table_for_new_list_price[[#This Row],[ItemCode]],[1]sheet1!$1:$1048576,7,FALSE)</f>
        <v>BRASS DZR</v>
      </c>
      <c r="F1254" s="54" t="str">
        <f>VLOOKUP(Table_for_new_list_price[[#This Row],[ItemCode]],[1]sheet1!$1:$1048576,13,FALSE)</f>
        <v>1.73</v>
      </c>
      <c r="G1254" s="55">
        <f>VLOOKUP(Table_for_new_list_price[[#This Row],[ItemCode]],[1]sheet1!$1:$1048576,12,FALSE)</f>
        <v>0</v>
      </c>
      <c r="H1254" s="101">
        <f>VLOOKUP(Table_for_new_list_price[[#This Row],[ItemCode]],[1]sheet1!$1:$1048576,8,FALSE)</f>
        <v>159.97999999999999</v>
      </c>
      <c r="I1254" s="51">
        <f>VLOOKUP(Table_for_new_list_price[[#This Row],[Product Line]],'EDA SHEET'!$C$10:$D$57,2,FALSE)</f>
        <v>0.34699999999999998</v>
      </c>
      <c r="J1254" s="53">
        <f t="shared" si="21"/>
        <v>55.513059999999996</v>
      </c>
      <c r="K1254" s="1" t="str">
        <f>VLOOKUP(Table_for_new_list_price[[#This Row],[ItemCode]],[1]sheet1!$1:$1048576,11,FALSE)</f>
        <v>China</v>
      </c>
    </row>
    <row r="1255" spans="1:11" hidden="1" x14ac:dyDescent="0.3">
      <c r="A1255" t="s">
        <v>1961</v>
      </c>
      <c r="B1255" t="str">
        <f>VLOOKUP(Table_for_new_list_price[[#This Row],[ItemCode]],[1]sheet1!$1:$1048576,4,FALSE)</f>
        <v>STRAINER BALL VLV SxS 3/4 -DS1</v>
      </c>
      <c r="C1255">
        <f>VLOOKUP(Table_for_new_list_price[[#This Row],[ItemCode]],[1]sheet1!$1:$1048576,5,FALSE)</f>
        <v>0</v>
      </c>
      <c r="D1255" t="str">
        <f>VLOOKUP(Table_for_new_list_price[[#This Row],[ItemCode]],[1]sheet1!$1:$1048576,6,FALSE)</f>
        <v>BALK</v>
      </c>
      <c r="E1255" s="54" t="str">
        <f>VLOOKUP(Table_for_new_list_price[[#This Row],[ItemCode]],[1]sheet1!$1:$1048576,7,FALSE)</f>
        <v>BRASS DZR</v>
      </c>
      <c r="F1255" s="54" t="str">
        <f>VLOOKUP(Table_for_new_list_price[[#This Row],[ItemCode]],[1]sheet1!$1:$1048576,13,FALSE)</f>
        <v>1.73</v>
      </c>
      <c r="G1255" s="55">
        <f>VLOOKUP(Table_for_new_list_price[[#This Row],[ItemCode]],[1]sheet1!$1:$1048576,12,FALSE)</f>
        <v>0</v>
      </c>
      <c r="H1255" s="101">
        <f>VLOOKUP(Table_for_new_list_price[[#This Row],[ItemCode]],[1]sheet1!$1:$1048576,8,FALSE)</f>
        <v>159.97999999999999</v>
      </c>
      <c r="I1255" s="51">
        <f>VLOOKUP(Table_for_new_list_price[[#This Row],[Product Line]],'EDA SHEET'!$C$10:$D$57,2,FALSE)</f>
        <v>0.34699999999999998</v>
      </c>
      <c r="J1255" s="53">
        <f t="shared" si="21"/>
        <v>55.513059999999996</v>
      </c>
      <c r="K1255" s="1" t="str">
        <f>VLOOKUP(Table_for_new_list_price[[#This Row],[ItemCode]],[1]sheet1!$1:$1048576,11,FALSE)</f>
        <v>China</v>
      </c>
    </row>
    <row r="1256" spans="1:11" hidden="1" x14ac:dyDescent="0.3">
      <c r="A1256" t="s">
        <v>1962</v>
      </c>
      <c r="B1256" t="str">
        <f>VLOOKUP(Table_for_new_list_price[[#This Row],[ItemCode]],[1]sheet1!$1:$1048576,4,FALSE)</f>
        <v>STRAINER BALL VLV SxF 3/4</v>
      </c>
      <c r="C1256">
        <f>VLOOKUP(Table_for_new_list_price[[#This Row],[ItemCode]],[1]sheet1!$1:$1048576,5,FALSE)</f>
        <v>0</v>
      </c>
      <c r="D1256" t="str">
        <f>VLOOKUP(Table_for_new_list_price[[#This Row],[ItemCode]],[1]sheet1!$1:$1048576,6,FALSE)</f>
        <v>BALK</v>
      </c>
      <c r="E1256" s="54" t="str">
        <f>VLOOKUP(Table_for_new_list_price[[#This Row],[ItemCode]],[1]sheet1!$1:$1048576,7,FALSE)</f>
        <v>BRASS DZR</v>
      </c>
      <c r="F1256" s="54" t="str">
        <f>VLOOKUP(Table_for_new_list_price[[#This Row],[ItemCode]],[1]sheet1!$1:$1048576,13,FALSE)</f>
        <v>1.73</v>
      </c>
      <c r="G1256" s="55">
        <f>VLOOKUP(Table_for_new_list_price[[#This Row],[ItemCode]],[1]sheet1!$1:$1048576,12,FALSE)</f>
        <v>0</v>
      </c>
      <c r="H1256" s="101">
        <f>VLOOKUP(Table_for_new_list_price[[#This Row],[ItemCode]],[1]sheet1!$1:$1048576,8,FALSE)</f>
        <v>159.97999999999999</v>
      </c>
      <c r="I1256" s="51">
        <f>VLOOKUP(Table_for_new_list_price[[#This Row],[Product Line]],'EDA SHEET'!$C$10:$D$57,2,FALSE)</f>
        <v>0.34699999999999998</v>
      </c>
      <c r="J1256" s="53">
        <f t="shared" si="21"/>
        <v>55.513059999999996</v>
      </c>
      <c r="K1256" s="1" t="str">
        <f>VLOOKUP(Table_for_new_list_price[[#This Row],[ItemCode]],[1]sheet1!$1:$1048576,11,FALSE)</f>
        <v>China</v>
      </c>
    </row>
    <row r="1257" spans="1:11" hidden="1" x14ac:dyDescent="0.3">
      <c r="A1257" t="s">
        <v>1963</v>
      </c>
      <c r="B1257" t="str">
        <f>VLOOKUP(Table_for_new_list_price[[#This Row],[ItemCode]],[1]sheet1!$1:$1048576,4,FALSE)</f>
        <v>STRAINER BALL VLV SxS 3/4</v>
      </c>
      <c r="C1257" t="str">
        <f>VLOOKUP(Table_for_new_list_price[[#This Row],[ItemCode]],[1]sheet1!$1:$1048576,5,FALSE)</f>
        <v>670779718620</v>
      </c>
      <c r="D1257" t="str">
        <f>VLOOKUP(Table_for_new_list_price[[#This Row],[ItemCode]],[1]sheet1!$1:$1048576,6,FALSE)</f>
        <v>BALK</v>
      </c>
      <c r="E1257" s="54" t="str">
        <f>VLOOKUP(Table_for_new_list_price[[#This Row],[ItemCode]],[1]sheet1!$1:$1048576,7,FALSE)</f>
        <v>BRASS DZR</v>
      </c>
      <c r="F1257" s="54" t="str">
        <f>VLOOKUP(Table_for_new_list_price[[#This Row],[ItemCode]],[1]sheet1!$1:$1048576,13,FALSE)</f>
        <v>1.73</v>
      </c>
      <c r="G1257" s="55">
        <f>VLOOKUP(Table_for_new_list_price[[#This Row],[ItemCode]],[1]sheet1!$1:$1048576,12,FALSE)</f>
        <v>0</v>
      </c>
      <c r="H1257" s="101">
        <f>VLOOKUP(Table_for_new_list_price[[#This Row],[ItemCode]],[1]sheet1!$1:$1048576,8,FALSE)</f>
        <v>159.97999999999999</v>
      </c>
      <c r="I1257" s="51">
        <f>VLOOKUP(Table_for_new_list_price[[#This Row],[Product Line]],'EDA SHEET'!$C$10:$D$57,2,FALSE)</f>
        <v>0.34699999999999998</v>
      </c>
      <c r="J1257" s="53">
        <f t="shared" si="21"/>
        <v>55.513059999999996</v>
      </c>
      <c r="K1257" s="1" t="str">
        <f>VLOOKUP(Table_for_new_list_price[[#This Row],[ItemCode]],[1]sheet1!$1:$1048576,11,FALSE)</f>
        <v>China</v>
      </c>
    </row>
    <row r="1258" spans="1:11" hidden="1" x14ac:dyDescent="0.3">
      <c r="A1258" t="s">
        <v>1964</v>
      </c>
      <c r="B1258" t="str">
        <f>VLOOKUP(Table_for_new_list_price[[#This Row],[ItemCode]],[1]sheet1!$1:$1048576,4,FALSE)</f>
        <v>STRAINER BALL VLV FXF 1/2</v>
      </c>
      <c r="C1258" t="str">
        <f>VLOOKUP(Table_for_new_list_price[[#This Row],[ItemCode]],[1]sheet1!$1:$1048576,5,FALSE)</f>
        <v>670779715414</v>
      </c>
      <c r="D1258" t="str">
        <f>VLOOKUP(Table_for_new_list_price[[#This Row],[ItemCode]],[1]sheet1!$1:$1048576,6,FALSE)</f>
        <v>BALK</v>
      </c>
      <c r="E1258" s="54" t="str">
        <f>VLOOKUP(Table_for_new_list_price[[#This Row],[ItemCode]],[1]sheet1!$1:$1048576,7,FALSE)</f>
        <v>BRASS DZR</v>
      </c>
      <c r="F1258" s="54" t="str">
        <f>VLOOKUP(Table_for_new_list_price[[#This Row],[ItemCode]],[1]sheet1!$1:$1048576,13,FALSE)</f>
        <v>1.46</v>
      </c>
      <c r="G1258" s="55" t="str">
        <f>VLOOKUP(Table_for_new_list_price[[#This Row],[ItemCode]],[1]sheet1!$1:$1048576,12,FALSE)</f>
        <v>20</v>
      </c>
      <c r="H1258" s="101">
        <f>VLOOKUP(Table_for_new_list_price[[#This Row],[ItemCode]],[1]sheet1!$1:$1048576,8,FALSE)</f>
        <v>122.6</v>
      </c>
      <c r="I1258" s="51">
        <f>VLOOKUP(Table_for_new_list_price[[#This Row],[Product Line]],'EDA SHEET'!$C$10:$D$57,2,FALSE)</f>
        <v>0.34699999999999998</v>
      </c>
      <c r="J1258" s="53">
        <f t="shared" si="21"/>
        <v>42.542199999999994</v>
      </c>
      <c r="K1258" s="1" t="str">
        <f>VLOOKUP(Table_for_new_list_price[[#This Row],[ItemCode]],[1]sheet1!$1:$1048576,11,FALSE)</f>
        <v>China</v>
      </c>
    </row>
    <row r="1259" spans="1:11" hidden="1" x14ac:dyDescent="0.3">
      <c r="A1259" t="s">
        <v>1965</v>
      </c>
      <c r="B1259" t="str">
        <f>VLOOKUP(Table_for_new_list_price[[#This Row],[ItemCode]],[1]sheet1!$1:$1048576,4,FALSE)</f>
        <v>STRAINER BALL VLV FXM 1/2</v>
      </c>
      <c r="C1259">
        <f>VLOOKUP(Table_for_new_list_price[[#This Row],[ItemCode]],[1]sheet1!$1:$1048576,5,FALSE)</f>
        <v>0</v>
      </c>
      <c r="D1259" t="str">
        <f>VLOOKUP(Table_for_new_list_price[[#This Row],[ItemCode]],[1]sheet1!$1:$1048576,6,FALSE)</f>
        <v>BALK</v>
      </c>
      <c r="E1259" s="54" t="str">
        <f>VLOOKUP(Table_for_new_list_price[[#This Row],[ItemCode]],[1]sheet1!$1:$1048576,7,FALSE)</f>
        <v>BRASS DZR</v>
      </c>
      <c r="F1259" s="54" t="str">
        <f>VLOOKUP(Table_for_new_list_price[[#This Row],[ItemCode]],[1]sheet1!$1:$1048576,13,FALSE)</f>
        <v>1.46</v>
      </c>
      <c r="G1259" s="55" t="str">
        <f>VLOOKUP(Table_for_new_list_price[[#This Row],[ItemCode]],[1]sheet1!$1:$1048576,12,FALSE)</f>
        <v>20</v>
      </c>
      <c r="H1259" s="101">
        <f>VLOOKUP(Table_for_new_list_price[[#This Row],[ItemCode]],[1]sheet1!$1:$1048576,8,FALSE)</f>
        <v>122.6</v>
      </c>
      <c r="I1259" s="51">
        <f>VLOOKUP(Table_for_new_list_price[[#This Row],[Product Line]],'EDA SHEET'!$C$10:$D$57,2,FALSE)</f>
        <v>0.34699999999999998</v>
      </c>
      <c r="J1259" s="53">
        <f t="shared" si="21"/>
        <v>42.542199999999994</v>
      </c>
      <c r="K1259" s="1" t="str">
        <f>VLOOKUP(Table_for_new_list_price[[#This Row],[ItemCode]],[1]sheet1!$1:$1048576,11,FALSE)</f>
        <v>China</v>
      </c>
    </row>
    <row r="1260" spans="1:11" hidden="1" x14ac:dyDescent="0.3">
      <c r="A1260" t="s">
        <v>1966</v>
      </c>
      <c r="B1260" t="str">
        <f>VLOOKUP(Table_for_new_list_price[[#This Row],[ItemCode]],[1]sheet1!$1:$1048576,4,FALSE)</f>
        <v>STRAINER BALL VLV FXS 1/2</v>
      </c>
      <c r="C1260">
        <f>VLOOKUP(Table_for_new_list_price[[#This Row],[ItemCode]],[1]sheet1!$1:$1048576,5,FALSE)</f>
        <v>0</v>
      </c>
      <c r="D1260" t="str">
        <f>VLOOKUP(Table_for_new_list_price[[#This Row],[ItemCode]],[1]sheet1!$1:$1048576,6,FALSE)</f>
        <v>BALK</v>
      </c>
      <c r="E1260" s="54" t="str">
        <f>VLOOKUP(Table_for_new_list_price[[#This Row],[ItemCode]],[1]sheet1!$1:$1048576,7,FALSE)</f>
        <v>BRASS DZR</v>
      </c>
      <c r="F1260" s="54" t="str">
        <f>VLOOKUP(Table_for_new_list_price[[#This Row],[ItemCode]],[1]sheet1!$1:$1048576,13,FALSE)</f>
        <v>1.46</v>
      </c>
      <c r="G1260" s="55" t="str">
        <f>VLOOKUP(Table_for_new_list_price[[#This Row],[ItemCode]],[1]sheet1!$1:$1048576,12,FALSE)</f>
        <v>20</v>
      </c>
      <c r="H1260" s="101">
        <f>VLOOKUP(Table_for_new_list_price[[#This Row],[ItemCode]],[1]sheet1!$1:$1048576,8,FALSE)</f>
        <v>122.6</v>
      </c>
      <c r="I1260" s="51">
        <f>VLOOKUP(Table_for_new_list_price[[#This Row],[Product Line]],'EDA SHEET'!$C$10:$D$57,2,FALSE)</f>
        <v>0.34699999999999998</v>
      </c>
      <c r="J1260" s="53">
        <f t="shared" si="21"/>
        <v>42.542199999999994</v>
      </c>
      <c r="K1260" s="1" t="str">
        <f>VLOOKUP(Table_for_new_list_price[[#This Row],[ItemCode]],[1]sheet1!$1:$1048576,11,FALSE)</f>
        <v>China</v>
      </c>
    </row>
    <row r="1261" spans="1:11" hidden="1" x14ac:dyDescent="0.3">
      <c r="A1261" t="s">
        <v>1967</v>
      </c>
      <c r="B1261" t="str">
        <f>VLOOKUP(Table_for_new_list_price[[#This Row],[ItemCode]],[1]sheet1!$1:$1048576,4,FALSE)</f>
        <v>STRAINER BALL VLV FXF 1/2 -US1</v>
      </c>
      <c r="C1261">
        <f>VLOOKUP(Table_for_new_list_price[[#This Row],[ItemCode]],[1]sheet1!$1:$1048576,5,FALSE)</f>
        <v>0</v>
      </c>
      <c r="D1261" t="str">
        <f>VLOOKUP(Table_for_new_list_price[[#This Row],[ItemCode]],[1]sheet1!$1:$1048576,6,FALSE)</f>
        <v>BALK</v>
      </c>
      <c r="E1261" s="54" t="str">
        <f>VLOOKUP(Table_for_new_list_price[[#This Row],[ItemCode]],[1]sheet1!$1:$1048576,7,FALSE)</f>
        <v>BRASS DZR</v>
      </c>
      <c r="F1261" s="54" t="str">
        <f>VLOOKUP(Table_for_new_list_price[[#This Row],[ItemCode]],[1]sheet1!$1:$1048576,13,FALSE)</f>
        <v>1.46</v>
      </c>
      <c r="G1261" s="55" t="str">
        <f>VLOOKUP(Table_for_new_list_price[[#This Row],[ItemCode]],[1]sheet1!$1:$1048576,12,FALSE)</f>
        <v>20</v>
      </c>
      <c r="H1261" s="101">
        <f>VLOOKUP(Table_for_new_list_price[[#This Row],[ItemCode]],[1]sheet1!$1:$1048576,8,FALSE)</f>
        <v>122.6</v>
      </c>
      <c r="I1261" s="51">
        <f>VLOOKUP(Table_for_new_list_price[[#This Row],[Product Line]],'EDA SHEET'!$C$10:$D$57,2,FALSE)</f>
        <v>0.34699999999999998</v>
      </c>
      <c r="J1261" s="53">
        <f t="shared" si="21"/>
        <v>42.542199999999994</v>
      </c>
      <c r="K1261" s="1" t="str">
        <f>VLOOKUP(Table_for_new_list_price[[#This Row],[ItemCode]],[1]sheet1!$1:$1048576,11,FALSE)</f>
        <v>China</v>
      </c>
    </row>
    <row r="1262" spans="1:11" hidden="1" x14ac:dyDescent="0.3">
      <c r="A1262" t="s">
        <v>1968</v>
      </c>
      <c r="B1262" t="str">
        <f>VLOOKUP(Table_for_new_list_price[[#This Row],[ItemCode]],[1]sheet1!$1:$1048576,4,FALSE)</f>
        <v>STRAINER BALL VLV FXF 3/4-DS1</v>
      </c>
      <c r="C1262">
        <f>VLOOKUP(Table_for_new_list_price[[#This Row],[ItemCode]],[1]sheet1!$1:$1048576,5,FALSE)</f>
        <v>0</v>
      </c>
      <c r="D1262" t="str">
        <f>VLOOKUP(Table_for_new_list_price[[#This Row],[ItemCode]],[1]sheet1!$1:$1048576,6,FALSE)</f>
        <v>BALK</v>
      </c>
      <c r="E1262" s="54" t="str">
        <f>VLOOKUP(Table_for_new_list_price[[#This Row],[ItemCode]],[1]sheet1!$1:$1048576,7,FALSE)</f>
        <v>BRASS DZR</v>
      </c>
      <c r="F1262" s="54" t="str">
        <f>VLOOKUP(Table_for_new_list_price[[#This Row],[ItemCode]],[1]sheet1!$1:$1048576,13,FALSE)</f>
        <v>1.75</v>
      </c>
      <c r="G1262" s="55" t="str">
        <f>VLOOKUP(Table_for_new_list_price[[#This Row],[ItemCode]],[1]sheet1!$1:$1048576,12,FALSE)</f>
        <v>20</v>
      </c>
      <c r="H1262" s="101">
        <f>VLOOKUP(Table_for_new_list_price[[#This Row],[ItemCode]],[1]sheet1!$1:$1048576,8,FALSE)</f>
        <v>143.85</v>
      </c>
      <c r="I1262" s="51">
        <f>VLOOKUP(Table_for_new_list_price[[#This Row],[Product Line]],'EDA SHEET'!$C$10:$D$57,2,FALSE)</f>
        <v>0.34699999999999998</v>
      </c>
      <c r="J1262" s="53">
        <f t="shared" si="21"/>
        <v>49.915949999999995</v>
      </c>
      <c r="K1262" s="1" t="str">
        <f>VLOOKUP(Table_for_new_list_price[[#This Row],[ItemCode]],[1]sheet1!$1:$1048576,11,FALSE)</f>
        <v>China</v>
      </c>
    </row>
    <row r="1263" spans="1:11" hidden="1" x14ac:dyDescent="0.3">
      <c r="A1263" t="s">
        <v>1969</v>
      </c>
      <c r="B1263" t="str">
        <f>VLOOKUP(Table_for_new_list_price[[#This Row],[ItemCode]],[1]sheet1!$1:$1048576,4,FALSE)</f>
        <v>STRAINER BALL VLV FXM 3/4-DS1</v>
      </c>
      <c r="C1263">
        <f>VLOOKUP(Table_for_new_list_price[[#This Row],[ItemCode]],[1]sheet1!$1:$1048576,5,FALSE)</f>
        <v>0</v>
      </c>
      <c r="D1263" t="str">
        <f>VLOOKUP(Table_for_new_list_price[[#This Row],[ItemCode]],[1]sheet1!$1:$1048576,6,FALSE)</f>
        <v>BALK</v>
      </c>
      <c r="E1263" s="54" t="str">
        <f>VLOOKUP(Table_for_new_list_price[[#This Row],[ItemCode]],[1]sheet1!$1:$1048576,7,FALSE)</f>
        <v>BRASS DZR</v>
      </c>
      <c r="F1263" s="54" t="str">
        <f>VLOOKUP(Table_for_new_list_price[[#This Row],[ItemCode]],[1]sheet1!$1:$1048576,13,FALSE)</f>
        <v>1.75</v>
      </c>
      <c r="G1263" s="55" t="str">
        <f>VLOOKUP(Table_for_new_list_price[[#This Row],[ItemCode]],[1]sheet1!$1:$1048576,12,FALSE)</f>
        <v>20</v>
      </c>
      <c r="H1263" s="101">
        <f>VLOOKUP(Table_for_new_list_price[[#This Row],[ItemCode]],[1]sheet1!$1:$1048576,8,FALSE)</f>
        <v>143.85</v>
      </c>
      <c r="I1263" s="51">
        <f>VLOOKUP(Table_for_new_list_price[[#This Row],[Product Line]],'EDA SHEET'!$C$10:$D$57,2,FALSE)</f>
        <v>0.34699999999999998</v>
      </c>
      <c r="J1263" s="53">
        <f t="shared" si="21"/>
        <v>49.915949999999995</v>
      </c>
      <c r="K1263" s="1" t="str">
        <f>VLOOKUP(Table_for_new_list_price[[#This Row],[ItemCode]],[1]sheet1!$1:$1048576,11,FALSE)</f>
        <v>China</v>
      </c>
    </row>
    <row r="1264" spans="1:11" hidden="1" x14ac:dyDescent="0.3">
      <c r="A1264" t="s">
        <v>1970</v>
      </c>
      <c r="B1264" t="str">
        <f>VLOOKUP(Table_for_new_list_price[[#This Row],[ItemCode]],[1]sheet1!$1:$1048576,4,FALSE)</f>
        <v>STRAINER BALL VLV FXF 3/4</v>
      </c>
      <c r="C1264" t="str">
        <f>VLOOKUP(Table_for_new_list_price[[#This Row],[ItemCode]],[1]sheet1!$1:$1048576,5,FALSE)</f>
        <v>670779715421</v>
      </c>
      <c r="D1264" t="str">
        <f>VLOOKUP(Table_for_new_list_price[[#This Row],[ItemCode]],[1]sheet1!$1:$1048576,6,FALSE)</f>
        <v>BALK</v>
      </c>
      <c r="E1264" s="54" t="str">
        <f>VLOOKUP(Table_for_new_list_price[[#This Row],[ItemCode]],[1]sheet1!$1:$1048576,7,FALSE)</f>
        <v>BRASS DZR</v>
      </c>
      <c r="F1264" s="54" t="str">
        <f>VLOOKUP(Table_for_new_list_price[[#This Row],[ItemCode]],[1]sheet1!$1:$1048576,13,FALSE)</f>
        <v>1.75</v>
      </c>
      <c r="G1264" s="55" t="str">
        <f>VLOOKUP(Table_for_new_list_price[[#This Row],[ItemCode]],[1]sheet1!$1:$1048576,12,FALSE)</f>
        <v>20</v>
      </c>
      <c r="H1264" s="101">
        <f>VLOOKUP(Table_for_new_list_price[[#This Row],[ItemCode]],[1]sheet1!$1:$1048576,8,FALSE)</f>
        <v>143.85</v>
      </c>
      <c r="I1264" s="51">
        <f>VLOOKUP(Table_for_new_list_price[[#This Row],[Product Line]],'EDA SHEET'!$C$10:$D$57,2,FALSE)</f>
        <v>0.34699999999999998</v>
      </c>
      <c r="J1264" s="53">
        <f t="shared" si="21"/>
        <v>49.915949999999995</v>
      </c>
      <c r="K1264" s="1" t="str">
        <f>VLOOKUP(Table_for_new_list_price[[#This Row],[ItemCode]],[1]sheet1!$1:$1048576,11,FALSE)</f>
        <v>China</v>
      </c>
    </row>
    <row r="1265" spans="1:11" hidden="1" x14ac:dyDescent="0.3">
      <c r="A1265" t="s">
        <v>1971</v>
      </c>
      <c r="B1265" t="str">
        <f>VLOOKUP(Table_for_new_list_price[[#This Row],[ItemCode]],[1]sheet1!$1:$1048576,4,FALSE)</f>
        <v>STRAINER BALL VLV FXM 3/4</v>
      </c>
      <c r="C1265">
        <f>VLOOKUP(Table_for_new_list_price[[#This Row],[ItemCode]],[1]sheet1!$1:$1048576,5,FALSE)</f>
        <v>0</v>
      </c>
      <c r="D1265" t="str">
        <f>VLOOKUP(Table_for_new_list_price[[#This Row],[ItemCode]],[1]sheet1!$1:$1048576,6,FALSE)</f>
        <v>BALK</v>
      </c>
      <c r="E1265" s="54" t="str">
        <f>VLOOKUP(Table_for_new_list_price[[#This Row],[ItemCode]],[1]sheet1!$1:$1048576,7,FALSE)</f>
        <v>BRASS DZR</v>
      </c>
      <c r="F1265" s="54" t="str">
        <f>VLOOKUP(Table_for_new_list_price[[#This Row],[ItemCode]],[1]sheet1!$1:$1048576,13,FALSE)</f>
        <v>1.75</v>
      </c>
      <c r="G1265" s="55" t="str">
        <f>VLOOKUP(Table_for_new_list_price[[#This Row],[ItemCode]],[1]sheet1!$1:$1048576,12,FALSE)</f>
        <v>20</v>
      </c>
      <c r="H1265" s="101">
        <f>VLOOKUP(Table_for_new_list_price[[#This Row],[ItemCode]],[1]sheet1!$1:$1048576,8,FALSE)</f>
        <v>143.85</v>
      </c>
      <c r="I1265" s="51">
        <f>VLOOKUP(Table_for_new_list_price[[#This Row],[Product Line]],'EDA SHEET'!$C$10:$D$57,2,FALSE)</f>
        <v>0.34699999999999998</v>
      </c>
      <c r="J1265" s="53">
        <f t="shared" si="21"/>
        <v>49.915949999999995</v>
      </c>
      <c r="K1265" s="1" t="str">
        <f>VLOOKUP(Table_for_new_list_price[[#This Row],[ItemCode]],[1]sheet1!$1:$1048576,11,FALSE)</f>
        <v>China</v>
      </c>
    </row>
    <row r="1266" spans="1:11" hidden="1" x14ac:dyDescent="0.3">
      <c r="A1266" t="s">
        <v>1972</v>
      </c>
      <c r="B1266" t="str">
        <f>VLOOKUP(Table_for_new_list_price[[#This Row],[ItemCode]],[1]sheet1!$1:$1048576,4,FALSE)</f>
        <v>STRAINER BALL VLV FXS 3/4</v>
      </c>
      <c r="C1266">
        <f>VLOOKUP(Table_for_new_list_price[[#This Row],[ItemCode]],[1]sheet1!$1:$1048576,5,FALSE)</f>
        <v>0</v>
      </c>
      <c r="D1266" t="str">
        <f>VLOOKUP(Table_for_new_list_price[[#This Row],[ItemCode]],[1]sheet1!$1:$1048576,6,FALSE)</f>
        <v>BALK</v>
      </c>
      <c r="E1266" s="54" t="str">
        <f>VLOOKUP(Table_for_new_list_price[[#This Row],[ItemCode]],[1]sheet1!$1:$1048576,7,FALSE)</f>
        <v>BRASS DZR</v>
      </c>
      <c r="F1266" s="54" t="str">
        <f>VLOOKUP(Table_for_new_list_price[[#This Row],[ItemCode]],[1]sheet1!$1:$1048576,13,FALSE)</f>
        <v>1.75</v>
      </c>
      <c r="G1266" s="55" t="str">
        <f>VLOOKUP(Table_for_new_list_price[[#This Row],[ItemCode]],[1]sheet1!$1:$1048576,12,FALSE)</f>
        <v>20</v>
      </c>
      <c r="H1266" s="101">
        <f>VLOOKUP(Table_for_new_list_price[[#This Row],[ItemCode]],[1]sheet1!$1:$1048576,8,FALSE)</f>
        <v>143.85</v>
      </c>
      <c r="I1266" s="51">
        <f>VLOOKUP(Table_for_new_list_price[[#This Row],[Product Line]],'EDA SHEET'!$C$10:$D$57,2,FALSE)</f>
        <v>0.34699999999999998</v>
      </c>
      <c r="J1266" s="53">
        <f t="shared" si="21"/>
        <v>49.915949999999995</v>
      </c>
      <c r="K1266" s="1" t="str">
        <f>VLOOKUP(Table_for_new_list_price[[#This Row],[ItemCode]],[1]sheet1!$1:$1048576,11,FALSE)</f>
        <v>China</v>
      </c>
    </row>
    <row r="1267" spans="1:11" hidden="1" x14ac:dyDescent="0.3">
      <c r="A1267" t="s">
        <v>1973</v>
      </c>
      <c r="B1267" t="str">
        <f>VLOOKUP(Table_for_new_list_price[[#This Row],[ItemCode]],[1]sheet1!$1:$1048576,4,FALSE)</f>
        <v>STRAINER BALL VLV FXF 3/4 -US1</v>
      </c>
      <c r="C1267">
        <f>VLOOKUP(Table_for_new_list_price[[#This Row],[ItemCode]],[1]sheet1!$1:$1048576,5,FALSE)</f>
        <v>0</v>
      </c>
      <c r="D1267" t="str">
        <f>VLOOKUP(Table_for_new_list_price[[#This Row],[ItemCode]],[1]sheet1!$1:$1048576,6,FALSE)</f>
        <v>BALK</v>
      </c>
      <c r="E1267" s="54" t="str">
        <f>VLOOKUP(Table_for_new_list_price[[#This Row],[ItemCode]],[1]sheet1!$1:$1048576,7,FALSE)</f>
        <v>BRASS DZR</v>
      </c>
      <c r="F1267" s="54" t="str">
        <f>VLOOKUP(Table_for_new_list_price[[#This Row],[ItemCode]],[1]sheet1!$1:$1048576,13,FALSE)</f>
        <v>1.75</v>
      </c>
      <c r="G1267" s="55" t="str">
        <f>VLOOKUP(Table_for_new_list_price[[#This Row],[ItemCode]],[1]sheet1!$1:$1048576,12,FALSE)</f>
        <v>20</v>
      </c>
      <c r="H1267" s="101">
        <f>VLOOKUP(Table_for_new_list_price[[#This Row],[ItemCode]],[1]sheet1!$1:$1048576,8,FALSE)</f>
        <v>143.85</v>
      </c>
      <c r="I1267" s="51">
        <f>VLOOKUP(Table_for_new_list_price[[#This Row],[Product Line]],'EDA SHEET'!$C$10:$D$57,2,FALSE)</f>
        <v>0.34699999999999998</v>
      </c>
      <c r="J1267" s="53">
        <f t="shared" si="21"/>
        <v>49.915949999999995</v>
      </c>
      <c r="K1267" s="1" t="str">
        <f>VLOOKUP(Table_for_new_list_price[[#This Row],[ItemCode]],[1]sheet1!$1:$1048576,11,FALSE)</f>
        <v>China</v>
      </c>
    </row>
    <row r="1268" spans="1:11" hidden="1" x14ac:dyDescent="0.3">
      <c r="A1268" t="s">
        <v>1974</v>
      </c>
      <c r="B1268" t="str">
        <f>VLOOKUP(Table_for_new_list_price[[#This Row],[ItemCode]],[1]sheet1!$1:$1048576,4,FALSE)</f>
        <v>STRAINER BALL VLV FXM 1 -DS1</v>
      </c>
      <c r="C1268">
        <f>VLOOKUP(Table_for_new_list_price[[#This Row],[ItemCode]],[1]sheet1!$1:$1048576,5,FALSE)</f>
        <v>0</v>
      </c>
      <c r="D1268" t="str">
        <f>VLOOKUP(Table_for_new_list_price[[#This Row],[ItemCode]],[1]sheet1!$1:$1048576,6,FALSE)</f>
        <v>BALK</v>
      </c>
      <c r="E1268" s="54" t="str">
        <f>VLOOKUP(Table_for_new_list_price[[#This Row],[ItemCode]],[1]sheet1!$1:$1048576,7,FALSE)</f>
        <v>BRASS DZR</v>
      </c>
      <c r="F1268" s="54" t="str">
        <f>VLOOKUP(Table_for_new_list_price[[#This Row],[ItemCode]],[1]sheet1!$1:$1048576,13,FALSE)</f>
        <v>2.5</v>
      </c>
      <c r="G1268" s="55" t="str">
        <f>VLOOKUP(Table_for_new_list_price[[#This Row],[ItemCode]],[1]sheet1!$1:$1048576,12,FALSE)</f>
        <v>15</v>
      </c>
      <c r="H1268" s="101">
        <f>VLOOKUP(Table_for_new_list_price[[#This Row],[ItemCode]],[1]sheet1!$1:$1048576,8,FALSE)</f>
        <v>196.4</v>
      </c>
      <c r="I1268" s="51">
        <f>VLOOKUP(Table_for_new_list_price[[#This Row],[Product Line]],'EDA SHEET'!$C$10:$D$57,2,FALSE)</f>
        <v>0.34699999999999998</v>
      </c>
      <c r="J1268" s="53">
        <f t="shared" si="21"/>
        <v>68.150800000000004</v>
      </c>
      <c r="K1268" s="1" t="str">
        <f>VLOOKUP(Table_for_new_list_price[[#This Row],[ItemCode]],[1]sheet1!$1:$1048576,11,FALSE)</f>
        <v>China</v>
      </c>
    </row>
    <row r="1269" spans="1:11" hidden="1" x14ac:dyDescent="0.3">
      <c r="A1269" t="s">
        <v>1975</v>
      </c>
      <c r="B1269" t="str">
        <f>VLOOKUP(Table_for_new_list_price[[#This Row],[ItemCode]],[1]sheet1!$1:$1048576,4,FALSE)</f>
        <v>STRAINER BALL VLV FXF 1</v>
      </c>
      <c r="C1269" t="str">
        <f>VLOOKUP(Table_for_new_list_price[[#This Row],[ItemCode]],[1]sheet1!$1:$1048576,5,FALSE)</f>
        <v>670779715438</v>
      </c>
      <c r="D1269" t="str">
        <f>VLOOKUP(Table_for_new_list_price[[#This Row],[ItemCode]],[1]sheet1!$1:$1048576,6,FALSE)</f>
        <v>BALK</v>
      </c>
      <c r="E1269" s="54" t="str">
        <f>VLOOKUP(Table_for_new_list_price[[#This Row],[ItemCode]],[1]sheet1!$1:$1048576,7,FALSE)</f>
        <v>BRASS DZR</v>
      </c>
      <c r="F1269" s="54" t="str">
        <f>VLOOKUP(Table_for_new_list_price[[#This Row],[ItemCode]],[1]sheet1!$1:$1048576,13,FALSE)</f>
        <v>2.5</v>
      </c>
      <c r="G1269" s="55" t="str">
        <f>VLOOKUP(Table_for_new_list_price[[#This Row],[ItemCode]],[1]sheet1!$1:$1048576,12,FALSE)</f>
        <v>15</v>
      </c>
      <c r="H1269" s="101">
        <f>VLOOKUP(Table_for_new_list_price[[#This Row],[ItemCode]],[1]sheet1!$1:$1048576,8,FALSE)</f>
        <v>196.4</v>
      </c>
      <c r="I1269" s="51">
        <f>VLOOKUP(Table_for_new_list_price[[#This Row],[Product Line]],'EDA SHEET'!$C$10:$D$57,2,FALSE)</f>
        <v>0.34699999999999998</v>
      </c>
      <c r="J1269" s="53">
        <f t="shared" si="21"/>
        <v>68.150800000000004</v>
      </c>
      <c r="K1269" s="1" t="str">
        <f>VLOOKUP(Table_for_new_list_price[[#This Row],[ItemCode]],[1]sheet1!$1:$1048576,11,FALSE)</f>
        <v>China</v>
      </c>
    </row>
    <row r="1270" spans="1:11" hidden="1" x14ac:dyDescent="0.3">
      <c r="A1270" t="s">
        <v>1976</v>
      </c>
      <c r="B1270" t="str">
        <f>VLOOKUP(Table_for_new_list_price[[#This Row],[ItemCode]],[1]sheet1!$1:$1048576,4,FALSE)</f>
        <v>STRAINER BALL VLV FXM 1</v>
      </c>
      <c r="C1270">
        <f>VLOOKUP(Table_for_new_list_price[[#This Row],[ItemCode]],[1]sheet1!$1:$1048576,5,FALSE)</f>
        <v>0</v>
      </c>
      <c r="D1270" t="str">
        <f>VLOOKUP(Table_for_new_list_price[[#This Row],[ItemCode]],[1]sheet1!$1:$1048576,6,FALSE)</f>
        <v>BALK</v>
      </c>
      <c r="E1270" s="54" t="str">
        <f>VLOOKUP(Table_for_new_list_price[[#This Row],[ItemCode]],[1]sheet1!$1:$1048576,7,FALSE)</f>
        <v>BRASS DZR</v>
      </c>
      <c r="F1270" s="54" t="str">
        <f>VLOOKUP(Table_for_new_list_price[[#This Row],[ItemCode]],[1]sheet1!$1:$1048576,13,FALSE)</f>
        <v>2.5</v>
      </c>
      <c r="G1270" s="55" t="str">
        <f>VLOOKUP(Table_for_new_list_price[[#This Row],[ItemCode]],[1]sheet1!$1:$1048576,12,FALSE)</f>
        <v>15</v>
      </c>
      <c r="H1270" s="101">
        <f>VLOOKUP(Table_for_new_list_price[[#This Row],[ItemCode]],[1]sheet1!$1:$1048576,8,FALSE)</f>
        <v>196.4</v>
      </c>
      <c r="I1270" s="51">
        <f>VLOOKUP(Table_for_new_list_price[[#This Row],[Product Line]],'EDA SHEET'!$C$10:$D$57,2,FALSE)</f>
        <v>0.34699999999999998</v>
      </c>
      <c r="J1270" s="53">
        <f t="shared" si="21"/>
        <v>68.150800000000004</v>
      </c>
      <c r="K1270" s="1" t="str">
        <f>VLOOKUP(Table_for_new_list_price[[#This Row],[ItemCode]],[1]sheet1!$1:$1048576,11,FALSE)</f>
        <v>China</v>
      </c>
    </row>
    <row r="1271" spans="1:11" hidden="1" x14ac:dyDescent="0.3">
      <c r="A1271" t="s">
        <v>1977</v>
      </c>
      <c r="B1271" t="str">
        <f>VLOOKUP(Table_for_new_list_price[[#This Row],[ItemCode]],[1]sheet1!$1:$1048576,4,FALSE)</f>
        <v>STRAINER BALL VLV FXS 1</v>
      </c>
      <c r="C1271">
        <f>VLOOKUP(Table_for_new_list_price[[#This Row],[ItemCode]],[1]sheet1!$1:$1048576,5,FALSE)</f>
        <v>0</v>
      </c>
      <c r="D1271" t="str">
        <f>VLOOKUP(Table_for_new_list_price[[#This Row],[ItemCode]],[1]sheet1!$1:$1048576,6,FALSE)</f>
        <v>BALK</v>
      </c>
      <c r="E1271" s="54" t="str">
        <f>VLOOKUP(Table_for_new_list_price[[#This Row],[ItemCode]],[1]sheet1!$1:$1048576,7,FALSE)</f>
        <v>BRASS DZR</v>
      </c>
      <c r="F1271" s="54" t="str">
        <f>VLOOKUP(Table_for_new_list_price[[#This Row],[ItemCode]],[1]sheet1!$1:$1048576,13,FALSE)</f>
        <v>2.5</v>
      </c>
      <c r="G1271" s="55" t="str">
        <f>VLOOKUP(Table_for_new_list_price[[#This Row],[ItemCode]],[1]sheet1!$1:$1048576,12,FALSE)</f>
        <v>15</v>
      </c>
      <c r="H1271" s="101">
        <f>VLOOKUP(Table_for_new_list_price[[#This Row],[ItemCode]],[1]sheet1!$1:$1048576,8,FALSE)</f>
        <v>196.4</v>
      </c>
      <c r="I1271" s="51">
        <f>VLOOKUP(Table_for_new_list_price[[#This Row],[Product Line]],'EDA SHEET'!$C$10:$D$57,2,FALSE)</f>
        <v>0.34699999999999998</v>
      </c>
      <c r="J1271" s="53">
        <f t="shared" si="21"/>
        <v>68.150800000000004</v>
      </c>
      <c r="K1271" s="1" t="str">
        <f>VLOOKUP(Table_for_new_list_price[[#This Row],[ItemCode]],[1]sheet1!$1:$1048576,11,FALSE)</f>
        <v>China</v>
      </c>
    </row>
    <row r="1272" spans="1:11" hidden="1" x14ac:dyDescent="0.3">
      <c r="A1272" t="s">
        <v>1978</v>
      </c>
      <c r="B1272" t="str">
        <f>VLOOKUP(Table_for_new_list_price[[#This Row],[ItemCode]],[1]sheet1!$1:$1048576,4,FALSE)</f>
        <v>STRAINER BALL VLV FXF 1 -US1</v>
      </c>
      <c r="C1272">
        <f>VLOOKUP(Table_for_new_list_price[[#This Row],[ItemCode]],[1]sheet1!$1:$1048576,5,FALSE)</f>
        <v>0</v>
      </c>
      <c r="D1272" t="str">
        <f>VLOOKUP(Table_for_new_list_price[[#This Row],[ItemCode]],[1]sheet1!$1:$1048576,6,FALSE)</f>
        <v>BALK</v>
      </c>
      <c r="E1272" s="54" t="str">
        <f>VLOOKUP(Table_for_new_list_price[[#This Row],[ItemCode]],[1]sheet1!$1:$1048576,7,FALSE)</f>
        <v>BRASS DZR</v>
      </c>
      <c r="F1272" s="54" t="str">
        <f>VLOOKUP(Table_for_new_list_price[[#This Row],[ItemCode]],[1]sheet1!$1:$1048576,13,FALSE)</f>
        <v>2.5</v>
      </c>
      <c r="G1272" s="55" t="str">
        <f>VLOOKUP(Table_for_new_list_price[[#This Row],[ItemCode]],[1]sheet1!$1:$1048576,12,FALSE)</f>
        <v>15</v>
      </c>
      <c r="H1272" s="101">
        <f>VLOOKUP(Table_for_new_list_price[[#This Row],[ItemCode]],[1]sheet1!$1:$1048576,8,FALSE)</f>
        <v>196.4</v>
      </c>
      <c r="I1272" s="51">
        <f>VLOOKUP(Table_for_new_list_price[[#This Row],[Product Line]],'EDA SHEET'!$C$10:$D$57,2,FALSE)</f>
        <v>0.34699999999999998</v>
      </c>
      <c r="J1272" s="53">
        <f t="shared" si="21"/>
        <v>68.150800000000004</v>
      </c>
      <c r="K1272" s="1" t="str">
        <f>VLOOKUP(Table_for_new_list_price[[#This Row],[ItemCode]],[1]sheet1!$1:$1048576,11,FALSE)</f>
        <v>China</v>
      </c>
    </row>
    <row r="1273" spans="1:11" hidden="1" x14ac:dyDescent="0.3">
      <c r="A1273" t="s">
        <v>1979</v>
      </c>
      <c r="B1273" t="str">
        <f>VLOOKUP(Table_for_new_list_price[[#This Row],[ItemCode]],[1]sheet1!$1:$1048576,4,FALSE)</f>
        <v>STRAINER BALL VLV FXM 1-1/4DS1</v>
      </c>
      <c r="C1273">
        <f>VLOOKUP(Table_for_new_list_price[[#This Row],[ItemCode]],[1]sheet1!$1:$1048576,5,FALSE)</f>
        <v>0</v>
      </c>
      <c r="D1273" t="str">
        <f>VLOOKUP(Table_for_new_list_price[[#This Row],[ItemCode]],[1]sheet1!$1:$1048576,6,FALSE)</f>
        <v>BALK</v>
      </c>
      <c r="E1273" s="54" t="str">
        <f>VLOOKUP(Table_for_new_list_price[[#This Row],[ItemCode]],[1]sheet1!$1:$1048576,7,FALSE)</f>
        <v>BRASS DZR</v>
      </c>
      <c r="F1273" s="54" t="str">
        <f>VLOOKUP(Table_for_new_list_price[[#This Row],[ItemCode]],[1]sheet1!$1:$1048576,13,FALSE)</f>
        <v>3.73</v>
      </c>
      <c r="G1273" s="55" t="str">
        <f>VLOOKUP(Table_for_new_list_price[[#This Row],[ItemCode]],[1]sheet1!$1:$1048576,12,FALSE)</f>
        <v>8</v>
      </c>
      <c r="H1273" s="101">
        <f>VLOOKUP(Table_for_new_list_price[[#This Row],[ItemCode]],[1]sheet1!$1:$1048576,8,FALSE)</f>
        <v>302.97000000000003</v>
      </c>
      <c r="I1273" s="51">
        <f>VLOOKUP(Table_for_new_list_price[[#This Row],[Product Line]],'EDA SHEET'!$C$10:$D$57,2,FALSE)</f>
        <v>0.34699999999999998</v>
      </c>
      <c r="J1273" s="53">
        <f t="shared" si="21"/>
        <v>105.13059</v>
      </c>
      <c r="K1273" s="1" t="str">
        <f>VLOOKUP(Table_for_new_list_price[[#This Row],[ItemCode]],[1]sheet1!$1:$1048576,11,FALSE)</f>
        <v>China</v>
      </c>
    </row>
    <row r="1274" spans="1:11" hidden="1" x14ac:dyDescent="0.3">
      <c r="A1274" t="s">
        <v>1980</v>
      </c>
      <c r="B1274" t="str">
        <f>VLOOKUP(Table_for_new_list_price[[#This Row],[ItemCode]],[1]sheet1!$1:$1048576,4,FALSE)</f>
        <v>STRAINER BALL VLV FXF 1-1/4</v>
      </c>
      <c r="C1274" t="str">
        <f>VLOOKUP(Table_for_new_list_price[[#This Row],[ItemCode]],[1]sheet1!$1:$1048576,5,FALSE)</f>
        <v>670779715445</v>
      </c>
      <c r="D1274" t="str">
        <f>VLOOKUP(Table_for_new_list_price[[#This Row],[ItemCode]],[1]sheet1!$1:$1048576,6,FALSE)</f>
        <v>BALK</v>
      </c>
      <c r="E1274" s="54" t="str">
        <f>VLOOKUP(Table_for_new_list_price[[#This Row],[ItemCode]],[1]sheet1!$1:$1048576,7,FALSE)</f>
        <v>BRASS DZR</v>
      </c>
      <c r="F1274" s="54" t="str">
        <f>VLOOKUP(Table_for_new_list_price[[#This Row],[ItemCode]],[1]sheet1!$1:$1048576,13,FALSE)</f>
        <v>3.73</v>
      </c>
      <c r="G1274" s="55" t="str">
        <f>VLOOKUP(Table_for_new_list_price[[#This Row],[ItemCode]],[1]sheet1!$1:$1048576,12,FALSE)</f>
        <v>8</v>
      </c>
      <c r="H1274" s="101">
        <f>VLOOKUP(Table_for_new_list_price[[#This Row],[ItemCode]],[1]sheet1!$1:$1048576,8,FALSE)</f>
        <v>302.97000000000003</v>
      </c>
      <c r="I1274" s="51">
        <f>VLOOKUP(Table_for_new_list_price[[#This Row],[Product Line]],'EDA SHEET'!$C$10:$D$57,2,FALSE)</f>
        <v>0.34699999999999998</v>
      </c>
      <c r="J1274" s="53">
        <f t="shared" si="21"/>
        <v>105.13059</v>
      </c>
      <c r="K1274" s="1" t="str">
        <f>VLOOKUP(Table_for_new_list_price[[#This Row],[ItemCode]],[1]sheet1!$1:$1048576,11,FALSE)</f>
        <v>China</v>
      </c>
    </row>
    <row r="1275" spans="1:11" hidden="1" x14ac:dyDescent="0.3">
      <c r="A1275" t="s">
        <v>1981</v>
      </c>
      <c r="B1275" t="str">
        <f>VLOOKUP(Table_for_new_list_price[[#This Row],[ItemCode]],[1]sheet1!$1:$1048576,4,FALSE)</f>
        <v>STRAINER BALL VLV FXM 1-1/4</v>
      </c>
      <c r="C1275">
        <f>VLOOKUP(Table_for_new_list_price[[#This Row],[ItemCode]],[1]sheet1!$1:$1048576,5,FALSE)</f>
        <v>0</v>
      </c>
      <c r="D1275" t="str">
        <f>VLOOKUP(Table_for_new_list_price[[#This Row],[ItemCode]],[1]sheet1!$1:$1048576,6,FALSE)</f>
        <v>BALK</v>
      </c>
      <c r="E1275" s="54" t="str">
        <f>VLOOKUP(Table_for_new_list_price[[#This Row],[ItemCode]],[1]sheet1!$1:$1048576,7,FALSE)</f>
        <v>BRASS DZR</v>
      </c>
      <c r="F1275" s="54" t="str">
        <f>VLOOKUP(Table_for_new_list_price[[#This Row],[ItemCode]],[1]sheet1!$1:$1048576,13,FALSE)</f>
        <v>3.73</v>
      </c>
      <c r="G1275" s="55" t="str">
        <f>VLOOKUP(Table_for_new_list_price[[#This Row],[ItemCode]],[1]sheet1!$1:$1048576,12,FALSE)</f>
        <v>8</v>
      </c>
      <c r="H1275" s="101">
        <f>VLOOKUP(Table_for_new_list_price[[#This Row],[ItemCode]],[1]sheet1!$1:$1048576,8,FALSE)</f>
        <v>302.97000000000003</v>
      </c>
      <c r="I1275" s="51">
        <f>VLOOKUP(Table_for_new_list_price[[#This Row],[Product Line]],'EDA SHEET'!$C$10:$D$57,2,FALSE)</f>
        <v>0.34699999999999998</v>
      </c>
      <c r="J1275" s="53">
        <f t="shared" si="21"/>
        <v>105.13059</v>
      </c>
      <c r="K1275" s="1" t="str">
        <f>VLOOKUP(Table_for_new_list_price[[#This Row],[ItemCode]],[1]sheet1!$1:$1048576,11,FALSE)</f>
        <v>China</v>
      </c>
    </row>
    <row r="1276" spans="1:11" hidden="1" x14ac:dyDescent="0.3">
      <c r="A1276" t="s">
        <v>1982</v>
      </c>
      <c r="B1276" t="str">
        <f>VLOOKUP(Table_for_new_list_price[[#This Row],[ItemCode]],[1]sheet1!$1:$1048576,4,FALSE)</f>
        <v>STRAINER BALL VLV FXS 1-1/4</v>
      </c>
      <c r="C1276">
        <f>VLOOKUP(Table_for_new_list_price[[#This Row],[ItemCode]],[1]sheet1!$1:$1048576,5,FALSE)</f>
        <v>0</v>
      </c>
      <c r="D1276" t="str">
        <f>VLOOKUP(Table_for_new_list_price[[#This Row],[ItemCode]],[1]sheet1!$1:$1048576,6,FALSE)</f>
        <v>BALK</v>
      </c>
      <c r="E1276" s="54" t="str">
        <f>VLOOKUP(Table_for_new_list_price[[#This Row],[ItemCode]],[1]sheet1!$1:$1048576,7,FALSE)</f>
        <v>BRASS DZR</v>
      </c>
      <c r="F1276" s="54" t="str">
        <f>VLOOKUP(Table_for_new_list_price[[#This Row],[ItemCode]],[1]sheet1!$1:$1048576,13,FALSE)</f>
        <v>3.73</v>
      </c>
      <c r="G1276" s="55" t="str">
        <f>VLOOKUP(Table_for_new_list_price[[#This Row],[ItemCode]],[1]sheet1!$1:$1048576,12,FALSE)</f>
        <v>8</v>
      </c>
      <c r="H1276" s="101">
        <f>VLOOKUP(Table_for_new_list_price[[#This Row],[ItemCode]],[1]sheet1!$1:$1048576,8,FALSE)</f>
        <v>302.97000000000003</v>
      </c>
      <c r="I1276" s="51">
        <f>VLOOKUP(Table_for_new_list_price[[#This Row],[Product Line]],'EDA SHEET'!$C$10:$D$57,2,FALSE)</f>
        <v>0.34699999999999998</v>
      </c>
      <c r="J1276" s="53">
        <f t="shared" si="21"/>
        <v>105.13059</v>
      </c>
      <c r="K1276" s="1" t="str">
        <f>VLOOKUP(Table_for_new_list_price[[#This Row],[ItemCode]],[1]sheet1!$1:$1048576,11,FALSE)</f>
        <v>China</v>
      </c>
    </row>
    <row r="1277" spans="1:11" hidden="1" x14ac:dyDescent="0.3">
      <c r="A1277" t="s">
        <v>1983</v>
      </c>
      <c r="B1277" t="str">
        <f>VLOOKUP(Table_for_new_list_price[[#This Row],[ItemCode]],[1]sheet1!$1:$1048576,4,FALSE)</f>
        <v>STRAINER BV FXF 1-1/4 -US1</v>
      </c>
      <c r="C1277">
        <f>VLOOKUP(Table_for_new_list_price[[#This Row],[ItemCode]],[1]sheet1!$1:$1048576,5,FALSE)</f>
        <v>0</v>
      </c>
      <c r="D1277" t="str">
        <f>VLOOKUP(Table_for_new_list_price[[#This Row],[ItemCode]],[1]sheet1!$1:$1048576,6,FALSE)</f>
        <v>BALK</v>
      </c>
      <c r="E1277" s="54" t="str">
        <f>VLOOKUP(Table_for_new_list_price[[#This Row],[ItemCode]],[1]sheet1!$1:$1048576,7,FALSE)</f>
        <v>BRASS DZR</v>
      </c>
      <c r="F1277" s="54" t="str">
        <f>VLOOKUP(Table_for_new_list_price[[#This Row],[ItemCode]],[1]sheet1!$1:$1048576,13,FALSE)</f>
        <v>3.73</v>
      </c>
      <c r="G1277" s="55" t="str">
        <f>VLOOKUP(Table_for_new_list_price[[#This Row],[ItemCode]],[1]sheet1!$1:$1048576,12,FALSE)</f>
        <v>8</v>
      </c>
      <c r="H1277" s="101">
        <f>VLOOKUP(Table_for_new_list_price[[#This Row],[ItemCode]],[1]sheet1!$1:$1048576,8,FALSE)</f>
        <v>302.97000000000003</v>
      </c>
      <c r="I1277" s="51">
        <f>VLOOKUP(Table_for_new_list_price[[#This Row],[Product Line]],'EDA SHEET'!$C$10:$D$57,2,FALSE)</f>
        <v>0.34699999999999998</v>
      </c>
      <c r="J1277" s="53">
        <f t="shared" si="21"/>
        <v>105.13059</v>
      </c>
      <c r="K1277" s="1" t="str">
        <f>VLOOKUP(Table_for_new_list_price[[#This Row],[ItemCode]],[1]sheet1!$1:$1048576,11,FALSE)</f>
        <v>China</v>
      </c>
    </row>
    <row r="1278" spans="1:11" hidden="1" x14ac:dyDescent="0.3">
      <c r="A1278" t="s">
        <v>1984</v>
      </c>
      <c r="B1278" t="str">
        <f>VLOOKUP(Table_for_new_list_price[[#This Row],[ItemCode]],[1]sheet1!$1:$1048576,4,FALSE)</f>
        <v>STRAINER BALL VLV FXM 1-1/2DS1</v>
      </c>
      <c r="C1278">
        <f>VLOOKUP(Table_for_new_list_price[[#This Row],[ItemCode]],[1]sheet1!$1:$1048576,5,FALSE)</f>
        <v>0</v>
      </c>
      <c r="D1278" t="str">
        <f>VLOOKUP(Table_for_new_list_price[[#This Row],[ItemCode]],[1]sheet1!$1:$1048576,6,FALSE)</f>
        <v>BALK</v>
      </c>
      <c r="E1278" s="54" t="str">
        <f>VLOOKUP(Table_for_new_list_price[[#This Row],[ItemCode]],[1]sheet1!$1:$1048576,7,FALSE)</f>
        <v>BRASS DZR</v>
      </c>
      <c r="F1278" s="54" t="str">
        <f>VLOOKUP(Table_for_new_list_price[[#This Row],[ItemCode]],[1]sheet1!$1:$1048576,13,FALSE)</f>
        <v>6.03</v>
      </c>
      <c r="G1278" s="55" t="str">
        <f>VLOOKUP(Table_for_new_list_price[[#This Row],[ItemCode]],[1]sheet1!$1:$1048576,12,FALSE)</f>
        <v>5</v>
      </c>
      <c r="H1278" s="101">
        <f>VLOOKUP(Table_for_new_list_price[[#This Row],[ItemCode]],[1]sheet1!$1:$1048576,8,FALSE)</f>
        <v>402.38</v>
      </c>
      <c r="I1278" s="51">
        <f>VLOOKUP(Table_for_new_list_price[[#This Row],[Product Line]],'EDA SHEET'!$C$10:$D$57,2,FALSE)</f>
        <v>0.34699999999999998</v>
      </c>
      <c r="J1278" s="53">
        <f t="shared" si="21"/>
        <v>139.62585999999999</v>
      </c>
      <c r="K1278" s="1" t="str">
        <f>VLOOKUP(Table_for_new_list_price[[#This Row],[ItemCode]],[1]sheet1!$1:$1048576,11,FALSE)</f>
        <v>China</v>
      </c>
    </row>
    <row r="1279" spans="1:11" hidden="1" x14ac:dyDescent="0.3">
      <c r="A1279" t="s">
        <v>1985</v>
      </c>
      <c r="B1279" t="str">
        <f>VLOOKUP(Table_for_new_list_price[[#This Row],[ItemCode]],[1]sheet1!$1:$1048576,4,FALSE)</f>
        <v>STRAINER BALL VLV FXF 1-1/2</v>
      </c>
      <c r="C1279" t="str">
        <f>VLOOKUP(Table_for_new_list_price[[#This Row],[ItemCode]],[1]sheet1!$1:$1048576,5,FALSE)</f>
        <v>670779715452</v>
      </c>
      <c r="D1279" t="str">
        <f>VLOOKUP(Table_for_new_list_price[[#This Row],[ItemCode]],[1]sheet1!$1:$1048576,6,FALSE)</f>
        <v>BALK</v>
      </c>
      <c r="E1279" s="54" t="str">
        <f>VLOOKUP(Table_for_new_list_price[[#This Row],[ItemCode]],[1]sheet1!$1:$1048576,7,FALSE)</f>
        <v>BRASS DZR</v>
      </c>
      <c r="F1279" s="54" t="str">
        <f>VLOOKUP(Table_for_new_list_price[[#This Row],[ItemCode]],[1]sheet1!$1:$1048576,13,FALSE)</f>
        <v>6.03</v>
      </c>
      <c r="G1279" s="55" t="str">
        <f>VLOOKUP(Table_for_new_list_price[[#This Row],[ItemCode]],[1]sheet1!$1:$1048576,12,FALSE)</f>
        <v>5</v>
      </c>
      <c r="H1279" s="101">
        <f>VLOOKUP(Table_for_new_list_price[[#This Row],[ItemCode]],[1]sheet1!$1:$1048576,8,FALSE)</f>
        <v>402.38</v>
      </c>
      <c r="I1279" s="51">
        <f>VLOOKUP(Table_for_new_list_price[[#This Row],[Product Line]],'EDA SHEET'!$C$10:$D$57,2,FALSE)</f>
        <v>0.34699999999999998</v>
      </c>
      <c r="J1279" s="53">
        <f t="shared" si="21"/>
        <v>139.62585999999999</v>
      </c>
      <c r="K1279" s="1" t="str">
        <f>VLOOKUP(Table_for_new_list_price[[#This Row],[ItemCode]],[1]sheet1!$1:$1048576,11,FALSE)</f>
        <v>China</v>
      </c>
    </row>
    <row r="1280" spans="1:11" hidden="1" x14ac:dyDescent="0.3">
      <c r="A1280" t="s">
        <v>1986</v>
      </c>
      <c r="B1280" t="str">
        <f>VLOOKUP(Table_for_new_list_price[[#This Row],[ItemCode]],[1]sheet1!$1:$1048576,4,FALSE)</f>
        <v>STRAINER BALL VLV FXM 1-1/2</v>
      </c>
      <c r="C1280">
        <f>VLOOKUP(Table_for_new_list_price[[#This Row],[ItemCode]],[1]sheet1!$1:$1048576,5,FALSE)</f>
        <v>0</v>
      </c>
      <c r="D1280" t="str">
        <f>VLOOKUP(Table_for_new_list_price[[#This Row],[ItemCode]],[1]sheet1!$1:$1048576,6,FALSE)</f>
        <v>BALK</v>
      </c>
      <c r="E1280" s="54" t="str">
        <f>VLOOKUP(Table_for_new_list_price[[#This Row],[ItemCode]],[1]sheet1!$1:$1048576,7,FALSE)</f>
        <v>BRASS DZR</v>
      </c>
      <c r="F1280" s="54" t="str">
        <f>VLOOKUP(Table_for_new_list_price[[#This Row],[ItemCode]],[1]sheet1!$1:$1048576,13,FALSE)</f>
        <v>6.03</v>
      </c>
      <c r="G1280" s="55" t="str">
        <f>VLOOKUP(Table_for_new_list_price[[#This Row],[ItemCode]],[1]sheet1!$1:$1048576,12,FALSE)</f>
        <v>5</v>
      </c>
      <c r="H1280" s="101">
        <f>VLOOKUP(Table_for_new_list_price[[#This Row],[ItemCode]],[1]sheet1!$1:$1048576,8,FALSE)</f>
        <v>402.38</v>
      </c>
      <c r="I1280" s="51">
        <f>VLOOKUP(Table_for_new_list_price[[#This Row],[Product Line]],'EDA SHEET'!$C$10:$D$57,2,FALSE)</f>
        <v>0.34699999999999998</v>
      </c>
      <c r="J1280" s="53">
        <f t="shared" si="21"/>
        <v>139.62585999999999</v>
      </c>
      <c r="K1280" s="1" t="str">
        <f>VLOOKUP(Table_for_new_list_price[[#This Row],[ItemCode]],[1]sheet1!$1:$1048576,11,FALSE)</f>
        <v>China</v>
      </c>
    </row>
    <row r="1281" spans="1:11" hidden="1" x14ac:dyDescent="0.3">
      <c r="A1281" t="s">
        <v>1987</v>
      </c>
      <c r="B1281" t="str">
        <f>VLOOKUP(Table_for_new_list_price[[#This Row],[ItemCode]],[1]sheet1!$1:$1048576,4,FALSE)</f>
        <v>STRAINER BALL VLV FXS 1-1/2</v>
      </c>
      <c r="C1281">
        <f>VLOOKUP(Table_for_new_list_price[[#This Row],[ItemCode]],[1]sheet1!$1:$1048576,5,FALSE)</f>
        <v>0</v>
      </c>
      <c r="D1281" t="str">
        <f>VLOOKUP(Table_for_new_list_price[[#This Row],[ItemCode]],[1]sheet1!$1:$1048576,6,FALSE)</f>
        <v>BALK</v>
      </c>
      <c r="E1281" s="54" t="str">
        <f>VLOOKUP(Table_for_new_list_price[[#This Row],[ItemCode]],[1]sheet1!$1:$1048576,7,FALSE)</f>
        <v>BRASS DZR</v>
      </c>
      <c r="F1281" s="54" t="str">
        <f>VLOOKUP(Table_for_new_list_price[[#This Row],[ItemCode]],[1]sheet1!$1:$1048576,13,FALSE)</f>
        <v>6.03</v>
      </c>
      <c r="G1281" s="55" t="str">
        <f>VLOOKUP(Table_for_new_list_price[[#This Row],[ItemCode]],[1]sheet1!$1:$1048576,12,FALSE)</f>
        <v>5</v>
      </c>
      <c r="H1281" s="101">
        <f>VLOOKUP(Table_for_new_list_price[[#This Row],[ItemCode]],[1]sheet1!$1:$1048576,8,FALSE)</f>
        <v>402.38</v>
      </c>
      <c r="I1281" s="51">
        <f>VLOOKUP(Table_for_new_list_price[[#This Row],[Product Line]],'EDA SHEET'!$C$10:$D$57,2,FALSE)</f>
        <v>0.34699999999999998</v>
      </c>
      <c r="J1281" s="53">
        <f t="shared" si="21"/>
        <v>139.62585999999999</v>
      </c>
      <c r="K1281" s="1" t="str">
        <f>VLOOKUP(Table_for_new_list_price[[#This Row],[ItemCode]],[1]sheet1!$1:$1048576,11,FALSE)</f>
        <v>China</v>
      </c>
    </row>
    <row r="1282" spans="1:11" hidden="1" x14ac:dyDescent="0.3">
      <c r="A1282" t="s">
        <v>1988</v>
      </c>
      <c r="B1282" t="str">
        <f>VLOOKUP(Table_for_new_list_price[[#This Row],[ItemCode]],[1]sheet1!$1:$1048576,4,FALSE)</f>
        <v>STRAINER BV FXF 1-1/2 -US1</v>
      </c>
      <c r="C1282">
        <f>VLOOKUP(Table_for_new_list_price[[#This Row],[ItemCode]],[1]sheet1!$1:$1048576,5,FALSE)</f>
        <v>0</v>
      </c>
      <c r="D1282" t="str">
        <f>VLOOKUP(Table_for_new_list_price[[#This Row],[ItemCode]],[1]sheet1!$1:$1048576,6,FALSE)</f>
        <v>BALK</v>
      </c>
      <c r="E1282" s="54" t="str">
        <f>VLOOKUP(Table_for_new_list_price[[#This Row],[ItemCode]],[1]sheet1!$1:$1048576,7,FALSE)</f>
        <v>BRASS DZR</v>
      </c>
      <c r="F1282" s="54" t="str">
        <f>VLOOKUP(Table_for_new_list_price[[#This Row],[ItemCode]],[1]sheet1!$1:$1048576,13,FALSE)</f>
        <v>6.03</v>
      </c>
      <c r="G1282" s="55" t="str">
        <f>VLOOKUP(Table_for_new_list_price[[#This Row],[ItemCode]],[1]sheet1!$1:$1048576,12,FALSE)</f>
        <v>5</v>
      </c>
      <c r="H1282" s="101">
        <f>VLOOKUP(Table_for_new_list_price[[#This Row],[ItemCode]],[1]sheet1!$1:$1048576,8,FALSE)</f>
        <v>402.38</v>
      </c>
      <c r="I1282" s="51">
        <f>VLOOKUP(Table_for_new_list_price[[#This Row],[Product Line]],'EDA SHEET'!$C$10:$D$57,2,FALSE)</f>
        <v>0.34699999999999998</v>
      </c>
      <c r="J1282" s="53">
        <f t="shared" si="21"/>
        <v>139.62585999999999</v>
      </c>
      <c r="K1282" s="1" t="str">
        <f>VLOOKUP(Table_for_new_list_price[[#This Row],[ItemCode]],[1]sheet1!$1:$1048576,11,FALSE)</f>
        <v>China</v>
      </c>
    </row>
    <row r="1283" spans="1:11" hidden="1" x14ac:dyDescent="0.3">
      <c r="A1283" t="s">
        <v>1989</v>
      </c>
      <c r="B1283" t="str">
        <f>VLOOKUP(Table_for_new_list_price[[#This Row],[ItemCode]],[1]sheet1!$1:$1048576,4,FALSE)</f>
        <v>STRAINER BALL VLV FXF 2 -DS1</v>
      </c>
      <c r="C1283">
        <f>VLOOKUP(Table_for_new_list_price[[#This Row],[ItemCode]],[1]sheet1!$1:$1048576,5,FALSE)</f>
        <v>0</v>
      </c>
      <c r="D1283" t="str">
        <f>VLOOKUP(Table_for_new_list_price[[#This Row],[ItemCode]],[1]sheet1!$1:$1048576,6,FALSE)</f>
        <v>BALK</v>
      </c>
      <c r="E1283" s="54" t="str">
        <f>VLOOKUP(Table_for_new_list_price[[#This Row],[ItemCode]],[1]sheet1!$1:$1048576,7,FALSE)</f>
        <v>BRASS DZR</v>
      </c>
      <c r="F1283" s="54" t="str">
        <f>VLOOKUP(Table_for_new_list_price[[#This Row],[ItemCode]],[1]sheet1!$1:$1048576,13,FALSE)</f>
        <v>7.37</v>
      </c>
      <c r="G1283" s="55" t="str">
        <f>VLOOKUP(Table_for_new_list_price[[#This Row],[ItemCode]],[1]sheet1!$1:$1048576,12,FALSE)</f>
        <v>2</v>
      </c>
      <c r="H1283" s="101">
        <f>VLOOKUP(Table_for_new_list_price[[#This Row],[ItemCode]],[1]sheet1!$1:$1048576,8,FALSE)</f>
        <v>574.09</v>
      </c>
      <c r="I1283" s="51">
        <f>VLOOKUP(Table_for_new_list_price[[#This Row],[Product Line]],'EDA SHEET'!$C$10:$D$57,2,FALSE)</f>
        <v>0.34699999999999998</v>
      </c>
      <c r="J1283" s="53">
        <f t="shared" si="21"/>
        <v>199.20922999999999</v>
      </c>
      <c r="K1283" s="1" t="str">
        <f>VLOOKUP(Table_for_new_list_price[[#This Row],[ItemCode]],[1]sheet1!$1:$1048576,11,FALSE)</f>
        <v>China</v>
      </c>
    </row>
    <row r="1284" spans="1:11" hidden="1" x14ac:dyDescent="0.3">
      <c r="A1284" t="s">
        <v>1990</v>
      </c>
      <c r="B1284" t="str">
        <f>VLOOKUP(Table_for_new_list_price[[#This Row],[ItemCode]],[1]sheet1!$1:$1048576,4,FALSE)</f>
        <v>STRAINER BALL VLV FXM 2 -DS1</v>
      </c>
      <c r="C1284">
        <f>VLOOKUP(Table_for_new_list_price[[#This Row],[ItemCode]],[1]sheet1!$1:$1048576,5,FALSE)</f>
        <v>0</v>
      </c>
      <c r="D1284" t="str">
        <f>VLOOKUP(Table_for_new_list_price[[#This Row],[ItemCode]],[1]sheet1!$1:$1048576,6,FALSE)</f>
        <v>BALK</v>
      </c>
      <c r="E1284" s="54" t="str">
        <f>VLOOKUP(Table_for_new_list_price[[#This Row],[ItemCode]],[1]sheet1!$1:$1048576,7,FALSE)</f>
        <v>BRASS DZR</v>
      </c>
      <c r="F1284" s="54" t="str">
        <f>VLOOKUP(Table_for_new_list_price[[#This Row],[ItemCode]],[1]sheet1!$1:$1048576,13,FALSE)</f>
        <v>7.37</v>
      </c>
      <c r="G1284" s="55" t="str">
        <f>VLOOKUP(Table_for_new_list_price[[#This Row],[ItemCode]],[1]sheet1!$1:$1048576,12,FALSE)</f>
        <v>2</v>
      </c>
      <c r="H1284" s="101">
        <f>VLOOKUP(Table_for_new_list_price[[#This Row],[ItemCode]],[1]sheet1!$1:$1048576,8,FALSE)</f>
        <v>574.09</v>
      </c>
      <c r="I1284" s="51">
        <f>VLOOKUP(Table_for_new_list_price[[#This Row],[Product Line]],'EDA SHEET'!$C$10:$D$57,2,FALSE)</f>
        <v>0.34699999999999998</v>
      </c>
      <c r="J1284" s="53">
        <f t="shared" si="21"/>
        <v>199.20922999999999</v>
      </c>
      <c r="K1284" s="1" t="str">
        <f>VLOOKUP(Table_for_new_list_price[[#This Row],[ItemCode]],[1]sheet1!$1:$1048576,11,FALSE)</f>
        <v>China</v>
      </c>
    </row>
    <row r="1285" spans="1:11" hidden="1" x14ac:dyDescent="0.3">
      <c r="A1285" t="s">
        <v>1991</v>
      </c>
      <c r="B1285" t="str">
        <f>VLOOKUP(Table_for_new_list_price[[#This Row],[ItemCode]],[1]sheet1!$1:$1048576,4,FALSE)</f>
        <v>STRAINER BALL VLV FXF 2</v>
      </c>
      <c r="C1285" t="str">
        <f>VLOOKUP(Table_for_new_list_price[[#This Row],[ItemCode]],[1]sheet1!$1:$1048576,5,FALSE)</f>
        <v>670779715469</v>
      </c>
      <c r="D1285" t="str">
        <f>VLOOKUP(Table_for_new_list_price[[#This Row],[ItemCode]],[1]sheet1!$1:$1048576,6,FALSE)</f>
        <v>BALK</v>
      </c>
      <c r="E1285" s="54" t="str">
        <f>VLOOKUP(Table_for_new_list_price[[#This Row],[ItemCode]],[1]sheet1!$1:$1048576,7,FALSE)</f>
        <v>BRASS DZR</v>
      </c>
      <c r="F1285" s="54" t="str">
        <f>VLOOKUP(Table_for_new_list_price[[#This Row],[ItemCode]],[1]sheet1!$1:$1048576,13,FALSE)</f>
        <v>7.37</v>
      </c>
      <c r="G1285" s="55" t="str">
        <f>VLOOKUP(Table_for_new_list_price[[#This Row],[ItemCode]],[1]sheet1!$1:$1048576,12,FALSE)</f>
        <v>2</v>
      </c>
      <c r="H1285" s="101">
        <f>VLOOKUP(Table_for_new_list_price[[#This Row],[ItemCode]],[1]sheet1!$1:$1048576,8,FALSE)</f>
        <v>574.09</v>
      </c>
      <c r="I1285" s="51">
        <f>VLOOKUP(Table_for_new_list_price[[#This Row],[Product Line]],'EDA SHEET'!$C$10:$D$57,2,FALSE)</f>
        <v>0.34699999999999998</v>
      </c>
      <c r="J1285" s="53">
        <f t="shared" si="21"/>
        <v>199.20922999999999</v>
      </c>
      <c r="K1285" s="1" t="str">
        <f>VLOOKUP(Table_for_new_list_price[[#This Row],[ItemCode]],[1]sheet1!$1:$1048576,11,FALSE)</f>
        <v>China</v>
      </c>
    </row>
    <row r="1286" spans="1:11" hidden="1" x14ac:dyDescent="0.3">
      <c r="A1286" t="s">
        <v>1992</v>
      </c>
      <c r="B1286" t="str">
        <f>VLOOKUP(Table_for_new_list_price[[#This Row],[ItemCode]],[1]sheet1!$1:$1048576,4,FALSE)</f>
        <v>STRAINER BALL VLV FXM 2</v>
      </c>
      <c r="C1286">
        <f>VLOOKUP(Table_for_new_list_price[[#This Row],[ItemCode]],[1]sheet1!$1:$1048576,5,FALSE)</f>
        <v>0</v>
      </c>
      <c r="D1286" t="str">
        <f>VLOOKUP(Table_for_new_list_price[[#This Row],[ItemCode]],[1]sheet1!$1:$1048576,6,FALSE)</f>
        <v>BALK</v>
      </c>
      <c r="E1286" s="54" t="str">
        <f>VLOOKUP(Table_for_new_list_price[[#This Row],[ItemCode]],[1]sheet1!$1:$1048576,7,FALSE)</f>
        <v>BRASS DZR</v>
      </c>
      <c r="F1286" s="54" t="str">
        <f>VLOOKUP(Table_for_new_list_price[[#This Row],[ItemCode]],[1]sheet1!$1:$1048576,13,FALSE)</f>
        <v>7.37</v>
      </c>
      <c r="G1286" s="55" t="str">
        <f>VLOOKUP(Table_for_new_list_price[[#This Row],[ItemCode]],[1]sheet1!$1:$1048576,12,FALSE)</f>
        <v>2</v>
      </c>
      <c r="H1286" s="101">
        <f>VLOOKUP(Table_for_new_list_price[[#This Row],[ItemCode]],[1]sheet1!$1:$1048576,8,FALSE)</f>
        <v>574.09</v>
      </c>
      <c r="I1286" s="51">
        <f>VLOOKUP(Table_for_new_list_price[[#This Row],[Product Line]],'EDA SHEET'!$C$10:$D$57,2,FALSE)</f>
        <v>0.34699999999999998</v>
      </c>
      <c r="J1286" s="53">
        <f t="shared" si="21"/>
        <v>199.20922999999999</v>
      </c>
      <c r="K1286" s="1" t="str">
        <f>VLOOKUP(Table_for_new_list_price[[#This Row],[ItemCode]],[1]sheet1!$1:$1048576,11,FALSE)</f>
        <v>China</v>
      </c>
    </row>
    <row r="1287" spans="1:11" hidden="1" x14ac:dyDescent="0.3">
      <c r="A1287" t="s">
        <v>1993</v>
      </c>
      <c r="B1287" t="str">
        <f>VLOOKUP(Table_for_new_list_price[[#This Row],[ItemCode]],[1]sheet1!$1:$1048576,4,FALSE)</f>
        <v>STRAINER BALL VLV FXS 2</v>
      </c>
      <c r="C1287">
        <f>VLOOKUP(Table_for_new_list_price[[#This Row],[ItemCode]],[1]sheet1!$1:$1048576,5,FALSE)</f>
        <v>0</v>
      </c>
      <c r="D1287" t="str">
        <f>VLOOKUP(Table_for_new_list_price[[#This Row],[ItemCode]],[1]sheet1!$1:$1048576,6,FALSE)</f>
        <v>BALK</v>
      </c>
      <c r="E1287" s="54" t="str">
        <f>VLOOKUP(Table_for_new_list_price[[#This Row],[ItemCode]],[1]sheet1!$1:$1048576,7,FALSE)</f>
        <v>BRASS DZR</v>
      </c>
      <c r="F1287" s="54" t="str">
        <f>VLOOKUP(Table_for_new_list_price[[#This Row],[ItemCode]],[1]sheet1!$1:$1048576,13,FALSE)</f>
        <v>7.37</v>
      </c>
      <c r="G1287" s="55" t="str">
        <f>VLOOKUP(Table_for_new_list_price[[#This Row],[ItemCode]],[1]sheet1!$1:$1048576,12,FALSE)</f>
        <v>2</v>
      </c>
      <c r="H1287" s="101">
        <f>VLOOKUP(Table_for_new_list_price[[#This Row],[ItemCode]],[1]sheet1!$1:$1048576,8,FALSE)</f>
        <v>574.09</v>
      </c>
      <c r="I1287" s="51">
        <f>VLOOKUP(Table_for_new_list_price[[#This Row],[Product Line]],'EDA SHEET'!$C$10:$D$57,2,FALSE)</f>
        <v>0.34699999999999998</v>
      </c>
      <c r="J1287" s="53">
        <f t="shared" si="21"/>
        <v>199.20922999999999</v>
      </c>
      <c r="K1287" s="1" t="str">
        <f>VLOOKUP(Table_for_new_list_price[[#This Row],[ItemCode]],[1]sheet1!$1:$1048576,11,FALSE)</f>
        <v>China</v>
      </c>
    </row>
    <row r="1288" spans="1:11" hidden="1" x14ac:dyDescent="0.3">
      <c r="A1288" t="s">
        <v>1994</v>
      </c>
      <c r="B1288" t="str">
        <f>VLOOKUP(Table_for_new_list_price[[#This Row],[ItemCode]],[1]sheet1!$1:$1048576,4,FALSE)</f>
        <v>STRAINER BALL VLV FXF 1/2</v>
      </c>
      <c r="C1288" t="str">
        <f>VLOOKUP(Table_for_new_list_price[[#This Row],[ItemCode]],[1]sheet1!$1:$1048576,5,FALSE)</f>
        <v>670779715513</v>
      </c>
      <c r="D1288" t="str">
        <f>VLOOKUP(Table_for_new_list_price[[#This Row],[ItemCode]],[1]sheet1!$1:$1048576,6,FALSE)</f>
        <v>BALK</v>
      </c>
      <c r="E1288" s="54" t="str">
        <f>VLOOKUP(Table_for_new_list_price[[#This Row],[ItemCode]],[1]sheet1!$1:$1048576,7,FALSE)</f>
        <v>BRASS DZR</v>
      </c>
      <c r="F1288" s="54" t="str">
        <f>VLOOKUP(Table_for_new_list_price[[#This Row],[ItemCode]],[1]sheet1!$1:$1048576,13,FALSE)</f>
        <v>1.52</v>
      </c>
      <c r="G1288" s="55">
        <f>VLOOKUP(Table_for_new_list_price[[#This Row],[ItemCode]],[1]sheet1!$1:$1048576,12,FALSE)</f>
        <v>0</v>
      </c>
      <c r="H1288" s="101">
        <f>VLOOKUP(Table_for_new_list_price[[#This Row],[ItemCode]],[1]sheet1!$1:$1048576,8,FALSE)</f>
        <v>132.03</v>
      </c>
      <c r="I1288" s="51">
        <f>VLOOKUP(Table_for_new_list_price[[#This Row],[Product Line]],'EDA SHEET'!$C$10:$D$57,2,FALSE)</f>
        <v>0.34699999999999998</v>
      </c>
      <c r="J1288" s="53">
        <f t="shared" si="21"/>
        <v>45.814409999999995</v>
      </c>
      <c r="K1288" s="1" t="str">
        <f>VLOOKUP(Table_for_new_list_price[[#This Row],[ItemCode]],[1]sheet1!$1:$1048576,11,FALSE)</f>
        <v>China</v>
      </c>
    </row>
    <row r="1289" spans="1:11" hidden="1" x14ac:dyDescent="0.3">
      <c r="A1289" t="s">
        <v>1995</v>
      </c>
      <c r="B1289" t="str">
        <f>VLOOKUP(Table_for_new_list_price[[#This Row],[ItemCode]],[1]sheet1!$1:$1048576,4,FALSE)</f>
        <v>STRAINER BALL VLV FXF 1/2 -US1</v>
      </c>
      <c r="C1289">
        <f>VLOOKUP(Table_for_new_list_price[[#This Row],[ItemCode]],[1]sheet1!$1:$1048576,5,FALSE)</f>
        <v>0</v>
      </c>
      <c r="D1289" t="str">
        <f>VLOOKUP(Table_for_new_list_price[[#This Row],[ItemCode]],[1]sheet1!$1:$1048576,6,FALSE)</f>
        <v>BALK</v>
      </c>
      <c r="E1289" s="54" t="str">
        <f>VLOOKUP(Table_for_new_list_price[[#This Row],[ItemCode]],[1]sheet1!$1:$1048576,7,FALSE)</f>
        <v>BRASS DZR</v>
      </c>
      <c r="F1289" s="54" t="str">
        <f>VLOOKUP(Table_for_new_list_price[[#This Row],[ItemCode]],[1]sheet1!$1:$1048576,13,FALSE)</f>
        <v>1.52</v>
      </c>
      <c r="G1289" s="55">
        <f>VLOOKUP(Table_for_new_list_price[[#This Row],[ItemCode]],[1]sheet1!$1:$1048576,12,FALSE)</f>
        <v>0</v>
      </c>
      <c r="H1289" s="101">
        <f>VLOOKUP(Table_for_new_list_price[[#This Row],[ItemCode]],[1]sheet1!$1:$1048576,8,FALSE)</f>
        <v>132.03</v>
      </c>
      <c r="I1289" s="51">
        <f>VLOOKUP(Table_for_new_list_price[[#This Row],[Product Line]],'EDA SHEET'!$C$10:$D$57,2,FALSE)</f>
        <v>0.34699999999999998</v>
      </c>
      <c r="J1289" s="53">
        <f t="shared" si="21"/>
        <v>45.814409999999995</v>
      </c>
      <c r="K1289" s="1" t="str">
        <f>VLOOKUP(Table_for_new_list_price[[#This Row],[ItemCode]],[1]sheet1!$1:$1048576,11,FALSE)</f>
        <v>China</v>
      </c>
    </row>
    <row r="1290" spans="1:11" hidden="1" x14ac:dyDescent="0.3">
      <c r="A1290" t="s">
        <v>1996</v>
      </c>
      <c r="B1290" t="str">
        <f>VLOOKUP(Table_for_new_list_price[[#This Row],[ItemCode]],[1]sheet1!$1:$1048576,4,FALSE)</f>
        <v>STRAINER BALL VLV FXF 3/4 -DS1</v>
      </c>
      <c r="C1290">
        <f>VLOOKUP(Table_for_new_list_price[[#This Row],[ItemCode]],[1]sheet1!$1:$1048576,5,FALSE)</f>
        <v>0</v>
      </c>
      <c r="D1290" t="str">
        <f>VLOOKUP(Table_for_new_list_price[[#This Row],[ItemCode]],[1]sheet1!$1:$1048576,6,FALSE)</f>
        <v>BALK</v>
      </c>
      <c r="E1290" s="54" t="str">
        <f>VLOOKUP(Table_for_new_list_price[[#This Row],[ItemCode]],[1]sheet1!$1:$1048576,7,FALSE)</f>
        <v>BRASS DZR</v>
      </c>
      <c r="F1290" s="54" t="str">
        <f>VLOOKUP(Table_for_new_list_price[[#This Row],[ItemCode]],[1]sheet1!$1:$1048576,13,FALSE)</f>
        <v>1.88</v>
      </c>
      <c r="G1290" s="55">
        <f>VLOOKUP(Table_for_new_list_price[[#This Row],[ItemCode]],[1]sheet1!$1:$1048576,12,FALSE)</f>
        <v>0</v>
      </c>
      <c r="H1290" s="101">
        <f>VLOOKUP(Table_for_new_list_price[[#This Row],[ItemCode]],[1]sheet1!$1:$1048576,8,FALSE)</f>
        <v>159.97999999999999</v>
      </c>
      <c r="I1290" s="51">
        <f>VLOOKUP(Table_for_new_list_price[[#This Row],[Product Line]],'EDA SHEET'!$C$10:$D$57,2,FALSE)</f>
        <v>0.34699999999999998</v>
      </c>
      <c r="J1290" s="53">
        <f t="shared" si="21"/>
        <v>55.513059999999996</v>
      </c>
      <c r="K1290" s="1" t="str">
        <f>VLOOKUP(Table_for_new_list_price[[#This Row],[ItemCode]],[1]sheet1!$1:$1048576,11,FALSE)</f>
        <v>China</v>
      </c>
    </row>
    <row r="1291" spans="1:11" hidden="1" x14ac:dyDescent="0.3">
      <c r="A1291" t="s">
        <v>1997</v>
      </c>
      <c r="B1291" t="str">
        <f>VLOOKUP(Table_for_new_list_price[[#This Row],[ItemCode]],[1]sheet1!$1:$1048576,4,FALSE)</f>
        <v>STRAINER BALL VLV FXF 3/4</v>
      </c>
      <c r="C1291" t="str">
        <f>VLOOKUP(Table_for_new_list_price[[#This Row],[ItemCode]],[1]sheet1!$1:$1048576,5,FALSE)</f>
        <v>670779715520</v>
      </c>
      <c r="D1291" t="str">
        <f>VLOOKUP(Table_for_new_list_price[[#This Row],[ItemCode]],[1]sheet1!$1:$1048576,6,FALSE)</f>
        <v>BALK</v>
      </c>
      <c r="E1291" s="54" t="str">
        <f>VLOOKUP(Table_for_new_list_price[[#This Row],[ItemCode]],[1]sheet1!$1:$1048576,7,FALSE)</f>
        <v>BRASS DZR</v>
      </c>
      <c r="F1291" s="54" t="str">
        <f>VLOOKUP(Table_for_new_list_price[[#This Row],[ItemCode]],[1]sheet1!$1:$1048576,13,FALSE)</f>
        <v>1.88</v>
      </c>
      <c r="G1291" s="55">
        <f>VLOOKUP(Table_for_new_list_price[[#This Row],[ItemCode]],[1]sheet1!$1:$1048576,12,FALSE)</f>
        <v>0</v>
      </c>
      <c r="H1291" s="101">
        <f>VLOOKUP(Table_for_new_list_price[[#This Row],[ItemCode]],[1]sheet1!$1:$1048576,8,FALSE)</f>
        <v>159.97999999999999</v>
      </c>
      <c r="I1291" s="51">
        <f>VLOOKUP(Table_for_new_list_price[[#This Row],[Product Line]],'EDA SHEET'!$C$10:$D$57,2,FALSE)</f>
        <v>0.34699999999999998</v>
      </c>
      <c r="J1291" s="53">
        <f t="shared" si="21"/>
        <v>55.513059999999996</v>
      </c>
      <c r="K1291" s="1" t="str">
        <f>VLOOKUP(Table_for_new_list_price[[#This Row],[ItemCode]],[1]sheet1!$1:$1048576,11,FALSE)</f>
        <v>China</v>
      </c>
    </row>
    <row r="1292" spans="1:11" hidden="1" x14ac:dyDescent="0.3">
      <c r="A1292" t="s">
        <v>1998</v>
      </c>
      <c r="B1292" t="str">
        <f>VLOOKUP(Table_for_new_list_price[[#This Row],[ItemCode]],[1]sheet1!$1:$1048576,4,FALSE)</f>
        <v>STRAINER BALL VLV FXF 3/4 -US1</v>
      </c>
      <c r="C1292">
        <f>VLOOKUP(Table_for_new_list_price[[#This Row],[ItemCode]],[1]sheet1!$1:$1048576,5,FALSE)</f>
        <v>0</v>
      </c>
      <c r="D1292" t="str">
        <f>VLOOKUP(Table_for_new_list_price[[#This Row],[ItemCode]],[1]sheet1!$1:$1048576,6,FALSE)</f>
        <v>BALK</v>
      </c>
      <c r="E1292" s="54" t="str">
        <f>VLOOKUP(Table_for_new_list_price[[#This Row],[ItemCode]],[1]sheet1!$1:$1048576,7,FALSE)</f>
        <v>BRASS DZR</v>
      </c>
      <c r="F1292" s="54" t="str">
        <f>VLOOKUP(Table_for_new_list_price[[#This Row],[ItemCode]],[1]sheet1!$1:$1048576,13,FALSE)</f>
        <v>1.88</v>
      </c>
      <c r="G1292" s="55">
        <f>VLOOKUP(Table_for_new_list_price[[#This Row],[ItemCode]],[1]sheet1!$1:$1048576,12,FALSE)</f>
        <v>0</v>
      </c>
      <c r="H1292" s="101">
        <f>VLOOKUP(Table_for_new_list_price[[#This Row],[ItemCode]],[1]sheet1!$1:$1048576,8,FALSE)</f>
        <v>159.97999999999999</v>
      </c>
      <c r="I1292" s="51">
        <f>VLOOKUP(Table_for_new_list_price[[#This Row],[Product Line]],'EDA SHEET'!$C$10:$D$57,2,FALSE)</f>
        <v>0.34699999999999998</v>
      </c>
      <c r="J1292" s="53">
        <f t="shared" si="21"/>
        <v>55.513059999999996</v>
      </c>
      <c r="K1292" s="1" t="str">
        <f>VLOOKUP(Table_for_new_list_price[[#This Row],[ItemCode]],[1]sheet1!$1:$1048576,11,FALSE)</f>
        <v>China</v>
      </c>
    </row>
    <row r="1293" spans="1:11" hidden="1" x14ac:dyDescent="0.3">
      <c r="A1293" t="s">
        <v>1999</v>
      </c>
      <c r="B1293" t="str">
        <f>VLOOKUP(Table_for_new_list_price[[#This Row],[ItemCode]],[1]sheet1!$1:$1048576,4,FALSE)</f>
        <v>PTFE  GASKET 92ST/380AB/387AB</v>
      </c>
      <c r="C1293" t="str">
        <f>VLOOKUP(Table_for_new_list_price[[#This Row],[ItemCode]],[1]sheet1!$1:$1048576,5,FALSE)</f>
        <v>670779723181</v>
      </c>
      <c r="D1293" t="str">
        <f>VLOOKUP(Table_for_new_list_price[[#This Row],[ItemCode]],[1]sheet1!$1:$1048576,6,FALSE)</f>
        <v>BALK</v>
      </c>
      <c r="E1293" s="54">
        <f>VLOOKUP(Table_for_new_list_price[[#This Row],[ItemCode]],[1]sheet1!$1:$1048576,7,FALSE)</f>
        <v>0</v>
      </c>
      <c r="F1293" s="54">
        <f>VLOOKUP(Table_for_new_list_price[[#This Row],[ItemCode]],[1]sheet1!$1:$1048576,13,FALSE)</f>
        <v>0</v>
      </c>
      <c r="G1293" s="55" t="str">
        <f>VLOOKUP(Table_for_new_list_price[[#This Row],[ItemCode]],[1]sheet1!$1:$1048576,12,FALSE)</f>
        <v>900</v>
      </c>
      <c r="H1293" s="101">
        <f>VLOOKUP(Table_for_new_list_price[[#This Row],[ItemCode]],[1]sheet1!$1:$1048576,8,FALSE)</f>
        <v>1.4</v>
      </c>
      <c r="I1293" s="51">
        <f>VLOOKUP(Table_for_new_list_price[[#This Row],[Product Line]],'EDA SHEET'!$C$10:$D$57,2,FALSE)</f>
        <v>0.34699999999999998</v>
      </c>
      <c r="J1293" s="53">
        <f t="shared" si="21"/>
        <v>0.48579999999999995</v>
      </c>
      <c r="K1293" s="1" t="str">
        <f>VLOOKUP(Table_for_new_list_price[[#This Row],[ItemCode]],[1]sheet1!$1:$1048576,11,FALSE)</f>
        <v>China</v>
      </c>
    </row>
    <row r="1294" spans="1:11" hidden="1" x14ac:dyDescent="0.3">
      <c r="A1294" t="s">
        <v>2000</v>
      </c>
      <c r="B1294" t="str">
        <f>VLOOKUP(Table_for_new_list_price[[#This Row],[ItemCode]],[1]sheet1!$1:$1048576,4,FALSE)</f>
        <v>PTFE  GASKET 92ST/380AB/387AB</v>
      </c>
      <c r="C1294" t="str">
        <f>VLOOKUP(Table_for_new_list_price[[#This Row],[ItemCode]],[1]sheet1!$1:$1048576,5,FALSE)</f>
        <v>670779723204</v>
      </c>
      <c r="D1294" t="str">
        <f>VLOOKUP(Table_for_new_list_price[[#This Row],[ItemCode]],[1]sheet1!$1:$1048576,6,FALSE)</f>
        <v>BALK</v>
      </c>
      <c r="E1294" s="54">
        <f>VLOOKUP(Table_for_new_list_price[[#This Row],[ItemCode]],[1]sheet1!$1:$1048576,7,FALSE)</f>
        <v>0</v>
      </c>
      <c r="F1294" s="54">
        <f>VLOOKUP(Table_for_new_list_price[[#This Row],[ItemCode]],[1]sheet1!$1:$1048576,13,FALSE)</f>
        <v>0</v>
      </c>
      <c r="G1294" s="55" t="str">
        <f>VLOOKUP(Table_for_new_list_price[[#This Row],[ItemCode]],[1]sheet1!$1:$1048576,12,FALSE)</f>
        <v>700</v>
      </c>
      <c r="H1294" s="101">
        <f>VLOOKUP(Table_for_new_list_price[[#This Row],[ItemCode]],[1]sheet1!$1:$1048576,8,FALSE)</f>
        <v>2.63</v>
      </c>
      <c r="I1294" s="51">
        <f>VLOOKUP(Table_for_new_list_price[[#This Row],[Product Line]],'EDA SHEET'!$C$10:$D$57,2,FALSE)</f>
        <v>0.34699999999999998</v>
      </c>
      <c r="J1294" s="53">
        <f t="shared" si="21"/>
        <v>0.91260999999999992</v>
      </c>
      <c r="K1294" s="1" t="str">
        <f>VLOOKUP(Table_for_new_list_price[[#This Row],[ItemCode]],[1]sheet1!$1:$1048576,11,FALSE)</f>
        <v>China</v>
      </c>
    </row>
    <row r="1295" spans="1:11" hidden="1" x14ac:dyDescent="0.3">
      <c r="A1295" t="s">
        <v>2001</v>
      </c>
      <c r="B1295" t="str">
        <f>VLOOKUP(Table_for_new_list_price[[#This Row],[ItemCode]],[1]sheet1!$1:$1048576,4,FALSE)</f>
        <v>PTFE  GASKET 92ST/380AB/387AB</v>
      </c>
      <c r="C1295" t="str">
        <f>VLOOKUP(Table_for_new_list_price[[#This Row],[ItemCode]],[1]sheet1!$1:$1048576,5,FALSE)</f>
        <v>670779723198</v>
      </c>
      <c r="D1295" t="str">
        <f>VLOOKUP(Table_for_new_list_price[[#This Row],[ItemCode]],[1]sheet1!$1:$1048576,6,FALSE)</f>
        <v>BALK</v>
      </c>
      <c r="E1295" s="54">
        <f>VLOOKUP(Table_for_new_list_price[[#This Row],[ItemCode]],[1]sheet1!$1:$1048576,7,FALSE)</f>
        <v>0</v>
      </c>
      <c r="F1295" s="54">
        <f>VLOOKUP(Table_for_new_list_price[[#This Row],[ItemCode]],[1]sheet1!$1:$1048576,13,FALSE)</f>
        <v>0</v>
      </c>
      <c r="G1295" s="55" t="str">
        <f>VLOOKUP(Table_for_new_list_price[[#This Row],[ItemCode]],[1]sheet1!$1:$1048576,12,FALSE)</f>
        <v>800</v>
      </c>
      <c r="H1295" s="101">
        <f>VLOOKUP(Table_for_new_list_price[[#This Row],[ItemCode]],[1]sheet1!$1:$1048576,8,FALSE)</f>
        <v>2.2799999999999998</v>
      </c>
      <c r="I1295" s="51">
        <f>VLOOKUP(Table_for_new_list_price[[#This Row],[Product Line]],'EDA SHEET'!$C$10:$D$57,2,FALSE)</f>
        <v>0.34699999999999998</v>
      </c>
      <c r="J1295" s="53">
        <f t="shared" si="21"/>
        <v>0.79115999999999986</v>
      </c>
      <c r="K1295" s="1" t="str">
        <f>VLOOKUP(Table_for_new_list_price[[#This Row],[ItemCode]],[1]sheet1!$1:$1048576,11,FALSE)</f>
        <v>China</v>
      </c>
    </row>
    <row r="1296" spans="1:11" hidden="1" x14ac:dyDescent="0.3">
      <c r="A1296" t="s">
        <v>2002</v>
      </c>
      <c r="B1296" t="str">
        <f>VLOOKUP(Table_for_new_list_price[[#This Row],[ItemCode]],[1]sheet1!$1:$1048576,4,FALSE)</f>
        <v>PTFE  GASKET 92ST/380AB/387AB</v>
      </c>
      <c r="C1296" t="str">
        <f>VLOOKUP(Table_for_new_list_price[[#This Row],[ItemCode]],[1]sheet1!$1:$1048576,5,FALSE)</f>
        <v>670779723167</v>
      </c>
      <c r="D1296" t="str">
        <f>VLOOKUP(Table_for_new_list_price[[#This Row],[ItemCode]],[1]sheet1!$1:$1048576,6,FALSE)</f>
        <v>BALK</v>
      </c>
      <c r="E1296" s="54">
        <f>VLOOKUP(Table_for_new_list_price[[#This Row],[ItemCode]],[1]sheet1!$1:$1048576,7,FALSE)</f>
        <v>0</v>
      </c>
      <c r="F1296" s="54">
        <f>VLOOKUP(Table_for_new_list_price[[#This Row],[ItemCode]],[1]sheet1!$1:$1048576,13,FALSE)</f>
        <v>0</v>
      </c>
      <c r="G1296" s="55" t="str">
        <f>VLOOKUP(Table_for_new_list_price[[#This Row],[ItemCode]],[1]sheet1!$1:$1048576,12,FALSE)</f>
        <v>1000</v>
      </c>
      <c r="H1296" s="101">
        <f>VLOOKUP(Table_for_new_list_price[[#This Row],[ItemCode]],[1]sheet1!$1:$1048576,8,FALSE)</f>
        <v>0.72</v>
      </c>
      <c r="I1296" s="51">
        <f>VLOOKUP(Table_for_new_list_price[[#This Row],[Product Line]],'EDA SHEET'!$C$10:$D$57,2,FALSE)</f>
        <v>0.34699999999999998</v>
      </c>
      <c r="J1296" s="53">
        <f t="shared" si="21"/>
        <v>0.24983999999999998</v>
      </c>
      <c r="K1296" s="1" t="str">
        <f>VLOOKUP(Table_for_new_list_price[[#This Row],[ItemCode]],[1]sheet1!$1:$1048576,11,FALSE)</f>
        <v>China</v>
      </c>
    </row>
    <row r="1297" spans="1:11" hidden="1" x14ac:dyDescent="0.3">
      <c r="A1297" t="s">
        <v>2003</v>
      </c>
      <c r="B1297" t="str">
        <f>VLOOKUP(Table_for_new_list_price[[#This Row],[ItemCode]],[1]sheet1!$1:$1048576,4,FALSE)</f>
        <v>PTFE  GASKET 92ST/380AB/387AB</v>
      </c>
      <c r="C1297" t="str">
        <f>VLOOKUP(Table_for_new_list_price[[#This Row],[ItemCode]],[1]sheet1!$1:$1048576,5,FALSE)</f>
        <v>670779723211</v>
      </c>
      <c r="D1297" t="str">
        <f>VLOOKUP(Table_for_new_list_price[[#This Row],[ItemCode]],[1]sheet1!$1:$1048576,6,FALSE)</f>
        <v>BALK</v>
      </c>
      <c r="E1297" s="54">
        <f>VLOOKUP(Table_for_new_list_price[[#This Row],[ItemCode]],[1]sheet1!$1:$1048576,7,FALSE)</f>
        <v>0</v>
      </c>
      <c r="F1297" s="54">
        <f>VLOOKUP(Table_for_new_list_price[[#This Row],[ItemCode]],[1]sheet1!$1:$1048576,13,FALSE)</f>
        <v>0</v>
      </c>
      <c r="G1297" s="55" t="str">
        <f>VLOOKUP(Table_for_new_list_price[[#This Row],[ItemCode]],[1]sheet1!$1:$1048576,12,FALSE)</f>
        <v>500</v>
      </c>
      <c r="H1297" s="101">
        <f>VLOOKUP(Table_for_new_list_price[[#This Row],[ItemCode]],[1]sheet1!$1:$1048576,8,FALSE)</f>
        <v>2.98</v>
      </c>
      <c r="I1297" s="51">
        <f>VLOOKUP(Table_for_new_list_price[[#This Row],[Product Line]],'EDA SHEET'!$C$10:$D$57,2,FALSE)</f>
        <v>0.34699999999999998</v>
      </c>
      <c r="J1297" s="53">
        <f t="shared" si="21"/>
        <v>1.03406</v>
      </c>
      <c r="K1297" s="1" t="str">
        <f>VLOOKUP(Table_for_new_list_price[[#This Row],[ItemCode]],[1]sheet1!$1:$1048576,11,FALSE)</f>
        <v>China</v>
      </c>
    </row>
    <row r="1298" spans="1:11" hidden="1" x14ac:dyDescent="0.3">
      <c r="A1298" t="s">
        <v>2004</v>
      </c>
      <c r="B1298" t="str">
        <f>VLOOKUP(Table_for_new_list_price[[#This Row],[ItemCode]],[1]sheet1!$1:$1048576,4,FALSE)</f>
        <v>PTFE  GASKET 92ST/380AB/387AB</v>
      </c>
      <c r="C1298" t="str">
        <f>VLOOKUP(Table_for_new_list_price[[#This Row],[ItemCode]],[1]sheet1!$1:$1048576,5,FALSE)</f>
        <v>670779723174</v>
      </c>
      <c r="D1298" t="str">
        <f>VLOOKUP(Table_for_new_list_price[[#This Row],[ItemCode]],[1]sheet1!$1:$1048576,6,FALSE)</f>
        <v>BALK</v>
      </c>
      <c r="E1298" s="54">
        <f>VLOOKUP(Table_for_new_list_price[[#This Row],[ItemCode]],[1]sheet1!$1:$1048576,7,FALSE)</f>
        <v>0</v>
      </c>
      <c r="F1298" s="54">
        <f>VLOOKUP(Table_for_new_list_price[[#This Row],[ItemCode]],[1]sheet1!$1:$1048576,13,FALSE)</f>
        <v>0</v>
      </c>
      <c r="G1298" s="55" t="str">
        <f>VLOOKUP(Table_for_new_list_price[[#This Row],[ItemCode]],[1]sheet1!$1:$1048576,12,FALSE)</f>
        <v>1000</v>
      </c>
      <c r="H1298" s="101">
        <f>VLOOKUP(Table_for_new_list_price[[#This Row],[ItemCode]],[1]sheet1!$1:$1048576,8,FALSE)</f>
        <v>1.22</v>
      </c>
      <c r="I1298" s="51">
        <f>VLOOKUP(Table_for_new_list_price[[#This Row],[Product Line]],'EDA SHEET'!$C$10:$D$57,2,FALSE)</f>
        <v>0.34699999999999998</v>
      </c>
      <c r="J1298" s="53">
        <f t="shared" si="21"/>
        <v>0.42333999999999994</v>
      </c>
      <c r="K1298" s="1" t="str">
        <f>VLOOKUP(Table_for_new_list_price[[#This Row],[ItemCode]],[1]sheet1!$1:$1048576,11,FALSE)</f>
        <v>China</v>
      </c>
    </row>
    <row r="1299" spans="1:11" hidden="1" x14ac:dyDescent="0.3">
      <c r="A1299" t="s">
        <v>2005</v>
      </c>
      <c r="B1299" t="str">
        <f>VLOOKUP(Table_for_new_list_price[[#This Row],[ItemCode]],[1]sheet1!$1:$1048576,4,FALSE)</f>
        <v>20MESH SCREEN 92ST/380AB/387AB</v>
      </c>
      <c r="C1299" t="str">
        <f>VLOOKUP(Table_for_new_list_price[[#This Row],[ItemCode]],[1]sheet1!$1:$1048576,5,FALSE)</f>
        <v>670779723129</v>
      </c>
      <c r="D1299" t="str">
        <f>VLOOKUP(Table_for_new_list_price[[#This Row],[ItemCode]],[1]sheet1!$1:$1048576,6,FALSE)</f>
        <v>BALK</v>
      </c>
      <c r="E1299" s="54">
        <f>VLOOKUP(Table_for_new_list_price[[#This Row],[ItemCode]],[1]sheet1!$1:$1048576,7,FALSE)</f>
        <v>0</v>
      </c>
      <c r="F1299" s="54">
        <f>VLOOKUP(Table_for_new_list_price[[#This Row],[ItemCode]],[1]sheet1!$1:$1048576,13,FALSE)</f>
        <v>0</v>
      </c>
      <c r="G1299" s="55" t="str">
        <f>VLOOKUP(Table_for_new_list_price[[#This Row],[ItemCode]],[1]sheet1!$1:$1048576,12,FALSE)</f>
        <v>400</v>
      </c>
      <c r="H1299" s="101">
        <f>VLOOKUP(Table_for_new_list_price[[#This Row],[ItemCode]],[1]sheet1!$1:$1048576,8,FALSE)</f>
        <v>2.11</v>
      </c>
      <c r="I1299" s="51">
        <f>VLOOKUP(Table_for_new_list_price[[#This Row],[Product Line]],'EDA SHEET'!$C$10:$D$57,2,FALSE)</f>
        <v>0.34699999999999998</v>
      </c>
      <c r="J1299" s="53">
        <f t="shared" si="21"/>
        <v>0.73216999999999988</v>
      </c>
      <c r="K1299" s="1" t="str">
        <f>VLOOKUP(Table_for_new_list_price[[#This Row],[ItemCode]],[1]sheet1!$1:$1048576,11,FALSE)</f>
        <v>China</v>
      </c>
    </row>
    <row r="1300" spans="1:11" hidden="1" x14ac:dyDescent="0.3">
      <c r="A1300" t="s">
        <v>2006</v>
      </c>
      <c r="B1300" t="str">
        <f>VLOOKUP(Table_for_new_list_price[[#This Row],[ItemCode]],[1]sheet1!$1:$1048576,4,FALSE)</f>
        <v>20MESH SCREEN 92ST/380AB/387AB</v>
      </c>
      <c r="C1300" t="str">
        <f>VLOOKUP(Table_for_new_list_price[[#This Row],[ItemCode]],[1]sheet1!$1:$1048576,5,FALSE)</f>
        <v>670779723143</v>
      </c>
      <c r="D1300" t="str">
        <f>VLOOKUP(Table_for_new_list_price[[#This Row],[ItemCode]],[1]sheet1!$1:$1048576,6,FALSE)</f>
        <v>BALK</v>
      </c>
      <c r="E1300" s="54">
        <f>VLOOKUP(Table_for_new_list_price[[#This Row],[ItemCode]],[1]sheet1!$1:$1048576,7,FALSE)</f>
        <v>0</v>
      </c>
      <c r="F1300" s="54">
        <f>VLOOKUP(Table_for_new_list_price[[#This Row],[ItemCode]],[1]sheet1!$1:$1048576,13,FALSE)</f>
        <v>0</v>
      </c>
      <c r="G1300" s="55" t="str">
        <f>VLOOKUP(Table_for_new_list_price[[#This Row],[ItemCode]],[1]sheet1!$1:$1048576,12,FALSE)</f>
        <v>100</v>
      </c>
      <c r="H1300" s="101">
        <f>VLOOKUP(Table_for_new_list_price[[#This Row],[ItemCode]],[1]sheet1!$1:$1048576,8,FALSE)</f>
        <v>4.1900000000000004</v>
      </c>
      <c r="I1300" s="51">
        <f>VLOOKUP(Table_for_new_list_price[[#This Row],[Product Line]],'EDA SHEET'!$C$10:$D$57,2,FALSE)</f>
        <v>0.34699999999999998</v>
      </c>
      <c r="J1300" s="53">
        <f t="shared" si="21"/>
        <v>1.4539299999999999</v>
      </c>
      <c r="K1300" s="1" t="str">
        <f>VLOOKUP(Table_for_new_list_price[[#This Row],[ItemCode]],[1]sheet1!$1:$1048576,11,FALSE)</f>
        <v>China</v>
      </c>
    </row>
    <row r="1301" spans="1:11" hidden="1" x14ac:dyDescent="0.3">
      <c r="A1301" t="s">
        <v>2007</v>
      </c>
      <c r="B1301" t="str">
        <f>VLOOKUP(Table_for_new_list_price[[#This Row],[ItemCode]],[1]sheet1!$1:$1048576,4,FALSE)</f>
        <v>20MESH SCREEN 92ST/380AB/387AB</v>
      </c>
      <c r="C1301" t="str">
        <f>VLOOKUP(Table_for_new_list_price[[#This Row],[ItemCode]],[1]sheet1!$1:$1048576,5,FALSE)</f>
        <v>670779723136</v>
      </c>
      <c r="D1301" t="str">
        <f>VLOOKUP(Table_for_new_list_price[[#This Row],[ItemCode]],[1]sheet1!$1:$1048576,6,FALSE)</f>
        <v>BALK</v>
      </c>
      <c r="E1301" s="54">
        <f>VLOOKUP(Table_for_new_list_price[[#This Row],[ItemCode]],[1]sheet1!$1:$1048576,7,FALSE)</f>
        <v>0</v>
      </c>
      <c r="F1301" s="54">
        <f>VLOOKUP(Table_for_new_list_price[[#This Row],[ItemCode]],[1]sheet1!$1:$1048576,13,FALSE)</f>
        <v>0</v>
      </c>
      <c r="G1301" s="55" t="str">
        <f>VLOOKUP(Table_for_new_list_price[[#This Row],[ItemCode]],[1]sheet1!$1:$1048576,12,FALSE)</f>
        <v>170</v>
      </c>
      <c r="H1301" s="101">
        <f>VLOOKUP(Table_for_new_list_price[[#This Row],[ItemCode]],[1]sheet1!$1:$1048576,8,FALSE)</f>
        <v>3.52</v>
      </c>
      <c r="I1301" s="51">
        <f>VLOOKUP(Table_for_new_list_price[[#This Row],[Product Line]],'EDA SHEET'!$C$10:$D$57,2,FALSE)</f>
        <v>0.34699999999999998</v>
      </c>
      <c r="J1301" s="53">
        <f t="shared" si="21"/>
        <v>1.2214399999999999</v>
      </c>
      <c r="K1301" s="1" t="str">
        <f>VLOOKUP(Table_for_new_list_price[[#This Row],[ItemCode]],[1]sheet1!$1:$1048576,11,FALSE)</f>
        <v>China</v>
      </c>
    </row>
    <row r="1302" spans="1:11" hidden="1" x14ac:dyDescent="0.3">
      <c r="A1302" t="s">
        <v>2008</v>
      </c>
      <c r="B1302" t="str">
        <f>VLOOKUP(Table_for_new_list_price[[#This Row],[ItemCode]],[1]sheet1!$1:$1048576,4,FALSE)</f>
        <v>20MESH SCREEN 92ST/380AB/387AB</v>
      </c>
      <c r="C1302" t="str">
        <f>VLOOKUP(Table_for_new_list_price[[#This Row],[ItemCode]],[1]sheet1!$1:$1048576,5,FALSE)</f>
        <v>670779723105</v>
      </c>
      <c r="D1302" t="str">
        <f>VLOOKUP(Table_for_new_list_price[[#This Row],[ItemCode]],[1]sheet1!$1:$1048576,6,FALSE)</f>
        <v>BALK</v>
      </c>
      <c r="E1302" s="54">
        <f>VLOOKUP(Table_for_new_list_price[[#This Row],[ItemCode]],[1]sheet1!$1:$1048576,7,FALSE)</f>
        <v>0</v>
      </c>
      <c r="F1302" s="54">
        <f>VLOOKUP(Table_for_new_list_price[[#This Row],[ItemCode]],[1]sheet1!$1:$1048576,13,FALSE)</f>
        <v>0</v>
      </c>
      <c r="G1302" s="55" t="str">
        <f>VLOOKUP(Table_for_new_list_price[[#This Row],[ItemCode]],[1]sheet1!$1:$1048576,12,FALSE)</f>
        <v>600</v>
      </c>
      <c r="H1302" s="101">
        <f>VLOOKUP(Table_for_new_list_price[[#This Row],[ItemCode]],[1]sheet1!$1:$1048576,8,FALSE)</f>
        <v>1.22</v>
      </c>
      <c r="I1302" s="51">
        <f>VLOOKUP(Table_for_new_list_price[[#This Row],[Product Line]],'EDA SHEET'!$C$10:$D$57,2,FALSE)</f>
        <v>0.34699999999999998</v>
      </c>
      <c r="J1302" s="53">
        <f t="shared" si="21"/>
        <v>0.42333999999999994</v>
      </c>
      <c r="K1302" s="1" t="str">
        <f>VLOOKUP(Table_for_new_list_price[[#This Row],[ItemCode]],[1]sheet1!$1:$1048576,11,FALSE)</f>
        <v>China</v>
      </c>
    </row>
    <row r="1303" spans="1:11" hidden="1" x14ac:dyDescent="0.3">
      <c r="A1303" t="s">
        <v>2009</v>
      </c>
      <c r="B1303" t="str">
        <f>VLOOKUP(Table_for_new_list_price[[#This Row],[ItemCode]],[1]sheet1!$1:$1048576,4,FALSE)</f>
        <v>20MESH SCREEN 92ST/380AB/387AB</v>
      </c>
      <c r="C1303" t="str">
        <f>VLOOKUP(Table_for_new_list_price[[#This Row],[ItemCode]],[1]sheet1!$1:$1048576,5,FALSE)</f>
        <v>670779723150</v>
      </c>
      <c r="D1303" t="str">
        <f>VLOOKUP(Table_for_new_list_price[[#This Row],[ItemCode]],[1]sheet1!$1:$1048576,6,FALSE)</f>
        <v>BALK</v>
      </c>
      <c r="E1303" s="54">
        <f>VLOOKUP(Table_for_new_list_price[[#This Row],[ItemCode]],[1]sheet1!$1:$1048576,7,FALSE)</f>
        <v>0</v>
      </c>
      <c r="F1303" s="54">
        <f>VLOOKUP(Table_for_new_list_price[[#This Row],[ItemCode]],[1]sheet1!$1:$1048576,13,FALSE)</f>
        <v>0</v>
      </c>
      <c r="G1303" s="55" t="str">
        <f>VLOOKUP(Table_for_new_list_price[[#This Row],[ItemCode]],[1]sheet1!$1:$1048576,12,FALSE)</f>
        <v>60</v>
      </c>
      <c r="H1303" s="101">
        <f>VLOOKUP(Table_for_new_list_price[[#This Row],[ItemCode]],[1]sheet1!$1:$1048576,8,FALSE)</f>
        <v>5.78</v>
      </c>
      <c r="I1303" s="51">
        <f>VLOOKUP(Table_for_new_list_price[[#This Row],[Product Line]],'EDA SHEET'!$C$10:$D$57,2,FALSE)</f>
        <v>0.34699999999999998</v>
      </c>
      <c r="J1303" s="53">
        <f t="shared" si="21"/>
        <v>2.0056599999999998</v>
      </c>
      <c r="K1303" s="1" t="str">
        <f>VLOOKUP(Table_for_new_list_price[[#This Row],[ItemCode]],[1]sheet1!$1:$1048576,11,FALSE)</f>
        <v>China</v>
      </c>
    </row>
    <row r="1304" spans="1:11" hidden="1" x14ac:dyDescent="0.3">
      <c r="A1304" t="s">
        <v>2010</v>
      </c>
      <c r="B1304" t="str">
        <f>VLOOKUP(Table_for_new_list_price[[#This Row],[ItemCode]],[1]sheet1!$1:$1048576,4,FALSE)</f>
        <v>20MESH SCREEN 92ST/380AB/387AB</v>
      </c>
      <c r="C1304" t="str">
        <f>VLOOKUP(Table_for_new_list_price[[#This Row],[ItemCode]],[1]sheet1!$1:$1048576,5,FALSE)</f>
        <v>670779723112</v>
      </c>
      <c r="D1304" t="str">
        <f>VLOOKUP(Table_for_new_list_price[[#This Row],[ItemCode]],[1]sheet1!$1:$1048576,6,FALSE)</f>
        <v>BALK</v>
      </c>
      <c r="E1304" s="54">
        <f>VLOOKUP(Table_for_new_list_price[[#This Row],[ItemCode]],[1]sheet1!$1:$1048576,7,FALSE)</f>
        <v>0</v>
      </c>
      <c r="F1304" s="54">
        <f>VLOOKUP(Table_for_new_list_price[[#This Row],[ItemCode]],[1]sheet1!$1:$1048576,13,FALSE)</f>
        <v>0</v>
      </c>
      <c r="G1304" s="55" t="str">
        <f>VLOOKUP(Table_for_new_list_price[[#This Row],[ItemCode]],[1]sheet1!$1:$1048576,12,FALSE)</f>
        <v>600</v>
      </c>
      <c r="H1304" s="101">
        <f>VLOOKUP(Table_for_new_list_price[[#This Row],[ItemCode]],[1]sheet1!$1:$1048576,8,FALSE)</f>
        <v>1.74</v>
      </c>
      <c r="I1304" s="51">
        <f>VLOOKUP(Table_for_new_list_price[[#This Row],[Product Line]],'EDA SHEET'!$C$10:$D$57,2,FALSE)</f>
        <v>0.34699999999999998</v>
      </c>
      <c r="J1304" s="53">
        <f t="shared" si="21"/>
        <v>0.60377999999999998</v>
      </c>
      <c r="K1304" s="1" t="str">
        <f>VLOOKUP(Table_for_new_list_price[[#This Row],[ItemCode]],[1]sheet1!$1:$1048576,11,FALSE)</f>
        <v>China</v>
      </c>
    </row>
    <row r="1305" spans="1:11" hidden="1" x14ac:dyDescent="0.3">
      <c r="A1305" t="s">
        <v>2011</v>
      </c>
      <c r="B1305" t="str">
        <f>VLOOKUP(Table_for_new_list_price[[#This Row],[ItemCode]],[1]sheet1!$1:$1048576,4,FALSE)</f>
        <v>DZR TEE 1/2 FNPT</v>
      </c>
      <c r="C1305" t="str">
        <f>VLOOKUP(Table_for_new_list_price[[#This Row],[ItemCode]],[1]sheet1!$1:$1048576,5,FALSE)</f>
        <v>670779722054</v>
      </c>
      <c r="D1305" t="str">
        <f>VLOOKUP(Table_for_new_list_price[[#This Row],[ItemCode]],[1]sheet1!$1:$1048576,6,FALSE)</f>
        <v>BALK</v>
      </c>
      <c r="E1305" s="54" t="str">
        <f>VLOOKUP(Table_for_new_list_price[[#This Row],[ItemCode]],[1]sheet1!$1:$1048576,7,FALSE)</f>
        <v>BRASS DZR</v>
      </c>
      <c r="F1305" s="54" t="str">
        <f>VLOOKUP(Table_for_new_list_price[[#This Row],[ItemCode]],[1]sheet1!$1:$1048576,13,FALSE)</f>
        <v>.20</v>
      </c>
      <c r="G1305" s="55" t="str">
        <f>VLOOKUP(Table_for_new_list_price[[#This Row],[ItemCode]],[1]sheet1!$1:$1048576,12,FALSE)</f>
        <v>100</v>
      </c>
      <c r="H1305" s="101">
        <f>VLOOKUP(Table_for_new_list_price[[#This Row],[ItemCode]],[1]sheet1!$1:$1048576,8,FALSE)</f>
        <v>12.59</v>
      </c>
      <c r="I1305" s="51">
        <f>VLOOKUP(Table_for_new_list_price[[#This Row],[Product Line]],'EDA SHEET'!$C$10:$D$57,2,FALSE)</f>
        <v>0.34699999999999998</v>
      </c>
      <c r="J1305" s="53">
        <f t="shared" si="21"/>
        <v>4.3687299999999993</v>
      </c>
      <c r="K1305" s="1" t="str">
        <f>VLOOKUP(Table_for_new_list_price[[#This Row],[ItemCode]],[1]sheet1!$1:$1048576,11,FALSE)</f>
        <v>China</v>
      </c>
    </row>
    <row r="1306" spans="1:11" hidden="1" x14ac:dyDescent="0.3">
      <c r="A1306" t="s">
        <v>2012</v>
      </c>
      <c r="B1306" t="str">
        <f>VLOOKUP(Table_for_new_list_price[[#This Row],[ItemCode]],[1]sheet1!$1:$1048576,4,FALSE)</f>
        <v>DZR TEE 3/4 FNPT</v>
      </c>
      <c r="C1306" t="str">
        <f>VLOOKUP(Table_for_new_list_price[[#This Row],[ItemCode]],[1]sheet1!$1:$1048576,5,FALSE)</f>
        <v>670779722061</v>
      </c>
      <c r="D1306" t="str">
        <f>VLOOKUP(Table_for_new_list_price[[#This Row],[ItemCode]],[1]sheet1!$1:$1048576,6,FALSE)</f>
        <v>BALK</v>
      </c>
      <c r="E1306" s="54" t="str">
        <f>VLOOKUP(Table_for_new_list_price[[#This Row],[ItemCode]],[1]sheet1!$1:$1048576,7,FALSE)</f>
        <v>BRASS DZR</v>
      </c>
      <c r="F1306" s="54" t="str">
        <f>VLOOKUP(Table_for_new_list_price[[#This Row],[ItemCode]],[1]sheet1!$1:$1048576,13,FALSE)</f>
        <v>.33</v>
      </c>
      <c r="G1306" s="55" t="str">
        <f>VLOOKUP(Table_for_new_list_price[[#This Row],[ItemCode]],[1]sheet1!$1:$1048576,12,FALSE)</f>
        <v>100</v>
      </c>
      <c r="H1306" s="101">
        <f>VLOOKUP(Table_for_new_list_price[[#This Row],[ItemCode]],[1]sheet1!$1:$1048576,8,FALSE)</f>
        <v>20.62</v>
      </c>
      <c r="I1306" s="51">
        <f>VLOOKUP(Table_for_new_list_price[[#This Row],[Product Line]],'EDA SHEET'!$C$10:$D$57,2,FALSE)</f>
        <v>0.34699999999999998</v>
      </c>
      <c r="J1306" s="53">
        <f t="shared" si="21"/>
        <v>7.1551399999999994</v>
      </c>
      <c r="K1306" s="1" t="str">
        <f>VLOOKUP(Table_for_new_list_price[[#This Row],[ItemCode]],[1]sheet1!$1:$1048576,11,FALSE)</f>
        <v>China</v>
      </c>
    </row>
    <row r="1307" spans="1:11" hidden="1" x14ac:dyDescent="0.3">
      <c r="A1307" t="s">
        <v>2013</v>
      </c>
      <c r="B1307" t="str">
        <f>VLOOKUP(Table_for_new_list_price[[#This Row],[ItemCode]],[1]sheet1!$1:$1048576,4,FALSE)</f>
        <v>DZR TEE 1 FNPT</v>
      </c>
      <c r="C1307" t="str">
        <f>VLOOKUP(Table_for_new_list_price[[#This Row],[ItemCode]],[1]sheet1!$1:$1048576,5,FALSE)</f>
        <v xml:space="preserve"> 670779722078</v>
      </c>
      <c r="D1307" t="str">
        <f>VLOOKUP(Table_for_new_list_price[[#This Row],[ItemCode]],[1]sheet1!$1:$1048576,6,FALSE)</f>
        <v>BALK</v>
      </c>
      <c r="E1307" s="54" t="str">
        <f>VLOOKUP(Table_for_new_list_price[[#This Row],[ItemCode]],[1]sheet1!$1:$1048576,7,FALSE)</f>
        <v>BRASS DZR</v>
      </c>
      <c r="F1307" s="54" t="str">
        <f>VLOOKUP(Table_for_new_list_price[[#This Row],[ItemCode]],[1]sheet1!$1:$1048576,13,FALSE)</f>
        <v>.557</v>
      </c>
      <c r="G1307" s="55" t="str">
        <f>VLOOKUP(Table_for_new_list_price[[#This Row],[ItemCode]],[1]sheet1!$1:$1048576,12,FALSE)</f>
        <v>80</v>
      </c>
      <c r="H1307" s="101">
        <f>VLOOKUP(Table_for_new_list_price[[#This Row],[ItemCode]],[1]sheet1!$1:$1048576,8,FALSE)</f>
        <v>34.85</v>
      </c>
      <c r="I1307" s="51">
        <f>VLOOKUP(Table_for_new_list_price[[#This Row],[Product Line]],'EDA SHEET'!$C$10:$D$57,2,FALSE)</f>
        <v>0.34699999999999998</v>
      </c>
      <c r="J1307" s="53">
        <f t="shared" si="21"/>
        <v>12.09295</v>
      </c>
      <c r="K1307" s="1" t="str">
        <f>VLOOKUP(Table_for_new_list_price[[#This Row],[ItemCode]],[1]sheet1!$1:$1048576,11,FALSE)</f>
        <v>China</v>
      </c>
    </row>
    <row r="1308" spans="1:11" hidden="1" x14ac:dyDescent="0.3">
      <c r="A1308" t="s">
        <v>2014</v>
      </c>
      <c r="B1308" t="str">
        <f>VLOOKUP(Table_for_new_list_price[[#This Row],[ItemCode]],[1]sheet1!$1:$1048576,4,FALSE)</f>
        <v>DZR TEE 1-1/4 FNPT</v>
      </c>
      <c r="C1308" t="str">
        <f>VLOOKUP(Table_for_new_list_price[[#This Row],[ItemCode]],[1]sheet1!$1:$1048576,5,FALSE)</f>
        <v xml:space="preserve"> 670779722085</v>
      </c>
      <c r="D1308" t="str">
        <f>VLOOKUP(Table_for_new_list_price[[#This Row],[ItemCode]],[1]sheet1!$1:$1048576,6,FALSE)</f>
        <v>BALK</v>
      </c>
      <c r="E1308" s="54" t="str">
        <f>VLOOKUP(Table_for_new_list_price[[#This Row],[ItemCode]],[1]sheet1!$1:$1048576,7,FALSE)</f>
        <v>BRASS DZR</v>
      </c>
      <c r="F1308" s="54" t="str">
        <f>VLOOKUP(Table_for_new_list_price[[#This Row],[ItemCode]],[1]sheet1!$1:$1048576,13,FALSE)</f>
        <v>.844</v>
      </c>
      <c r="G1308" s="55" t="str">
        <f>VLOOKUP(Table_for_new_list_price[[#This Row],[ItemCode]],[1]sheet1!$1:$1048576,12,FALSE)</f>
        <v>64</v>
      </c>
      <c r="H1308" s="101">
        <f>VLOOKUP(Table_for_new_list_price[[#This Row],[ItemCode]],[1]sheet1!$1:$1048576,8,FALSE)</f>
        <v>52.83</v>
      </c>
      <c r="I1308" s="51">
        <f>VLOOKUP(Table_for_new_list_price[[#This Row],[Product Line]],'EDA SHEET'!$C$10:$D$57,2,FALSE)</f>
        <v>0.34699999999999998</v>
      </c>
      <c r="J1308" s="53">
        <f t="shared" si="21"/>
        <v>18.332009999999997</v>
      </c>
      <c r="K1308" s="1" t="str">
        <f>VLOOKUP(Table_for_new_list_price[[#This Row],[ItemCode]],[1]sheet1!$1:$1048576,11,FALSE)</f>
        <v>China</v>
      </c>
    </row>
    <row r="1309" spans="1:11" hidden="1" x14ac:dyDescent="0.3">
      <c r="A1309" t="s">
        <v>2015</v>
      </c>
      <c r="B1309" t="str">
        <f>VLOOKUP(Table_for_new_list_price[[#This Row],[ItemCode]],[1]sheet1!$1:$1048576,4,FALSE)</f>
        <v>DZR TEE 1-1/2 FNPT</v>
      </c>
      <c r="C1309" t="str">
        <f>VLOOKUP(Table_for_new_list_price[[#This Row],[ItemCode]],[1]sheet1!$1:$1048576,5,FALSE)</f>
        <v xml:space="preserve"> 670779722092</v>
      </c>
      <c r="D1309" t="str">
        <f>VLOOKUP(Table_for_new_list_price[[#This Row],[ItemCode]],[1]sheet1!$1:$1048576,6,FALSE)</f>
        <v>BALK</v>
      </c>
      <c r="E1309" s="54" t="str">
        <f>VLOOKUP(Table_for_new_list_price[[#This Row],[ItemCode]],[1]sheet1!$1:$1048576,7,FALSE)</f>
        <v>BRASS DZR</v>
      </c>
      <c r="F1309" s="54" t="str">
        <f>VLOOKUP(Table_for_new_list_price[[#This Row],[ItemCode]],[1]sheet1!$1:$1048576,13,FALSE)</f>
        <v>.980</v>
      </c>
      <c r="G1309" s="55" t="str">
        <f>VLOOKUP(Table_for_new_list_price[[#This Row],[ItemCode]],[1]sheet1!$1:$1048576,12,FALSE)</f>
        <v>48</v>
      </c>
      <c r="H1309" s="101">
        <f>VLOOKUP(Table_for_new_list_price[[#This Row],[ItemCode]],[1]sheet1!$1:$1048576,8,FALSE)</f>
        <v>61.38</v>
      </c>
      <c r="I1309" s="51">
        <f>VLOOKUP(Table_for_new_list_price[[#This Row],[Product Line]],'EDA SHEET'!$C$10:$D$57,2,FALSE)</f>
        <v>0.34699999999999998</v>
      </c>
      <c r="J1309" s="53">
        <f t="shared" si="21"/>
        <v>21.298859999999998</v>
      </c>
      <c r="K1309" s="1" t="str">
        <f>VLOOKUP(Table_for_new_list_price[[#This Row],[ItemCode]],[1]sheet1!$1:$1048576,11,FALSE)</f>
        <v>China</v>
      </c>
    </row>
    <row r="1310" spans="1:11" hidden="1" x14ac:dyDescent="0.3">
      <c r="A1310" t="s">
        <v>2016</v>
      </c>
      <c r="B1310" t="str">
        <f>VLOOKUP(Table_for_new_list_price[[#This Row],[ItemCode]],[1]sheet1!$1:$1048576,4,FALSE)</f>
        <v>DZR TEE 2 FNPT</v>
      </c>
      <c r="C1310" t="str">
        <f>VLOOKUP(Table_for_new_list_price[[#This Row],[ItemCode]],[1]sheet1!$1:$1048576,5,FALSE)</f>
        <v xml:space="preserve"> 670779722108</v>
      </c>
      <c r="D1310" t="str">
        <f>VLOOKUP(Table_for_new_list_price[[#This Row],[ItemCode]],[1]sheet1!$1:$1048576,6,FALSE)</f>
        <v>BALK</v>
      </c>
      <c r="E1310" s="54" t="str">
        <f>VLOOKUP(Table_for_new_list_price[[#This Row],[ItemCode]],[1]sheet1!$1:$1048576,7,FALSE)</f>
        <v>BRASS DZR</v>
      </c>
      <c r="F1310" s="54" t="str">
        <f>VLOOKUP(Table_for_new_list_price[[#This Row],[ItemCode]],[1]sheet1!$1:$1048576,13,FALSE)</f>
        <v>1.49</v>
      </c>
      <c r="G1310" s="55" t="str">
        <f>VLOOKUP(Table_for_new_list_price[[#This Row],[ItemCode]],[1]sheet1!$1:$1048576,12,FALSE)</f>
        <v>34</v>
      </c>
      <c r="H1310" s="101">
        <f>VLOOKUP(Table_for_new_list_price[[#This Row],[ItemCode]],[1]sheet1!$1:$1048576,8,FALSE)</f>
        <v>93.09</v>
      </c>
      <c r="I1310" s="51">
        <f>VLOOKUP(Table_for_new_list_price[[#This Row],[Product Line]],'EDA SHEET'!$C$10:$D$57,2,FALSE)</f>
        <v>0.34699999999999998</v>
      </c>
      <c r="J1310" s="53">
        <f t="shared" si="21"/>
        <v>32.302230000000002</v>
      </c>
      <c r="K1310" s="1" t="str">
        <f>VLOOKUP(Table_for_new_list_price[[#This Row],[ItemCode]],[1]sheet1!$1:$1048576,11,FALSE)</f>
        <v>China</v>
      </c>
    </row>
    <row r="1311" spans="1:11" hidden="1" x14ac:dyDescent="0.3">
      <c r="A1311" t="s">
        <v>2017</v>
      </c>
      <c r="B1311" t="str">
        <f>VLOOKUP(Table_for_new_list_price[[#This Row],[ItemCode]],[1]sheet1!$1:$1048576,4,FALSE)</f>
        <v>UNION BALL VALVE PxF 1/2</v>
      </c>
      <c r="C1311">
        <f>VLOOKUP(Table_for_new_list_price[[#This Row],[ItemCode]],[1]sheet1!$1:$1048576,5,FALSE)</f>
        <v>0</v>
      </c>
      <c r="D1311" t="str">
        <f>VLOOKUP(Table_for_new_list_price[[#This Row],[ItemCode]],[1]sheet1!$1:$1048576,6,FALSE)</f>
        <v>BALK</v>
      </c>
      <c r="E1311" s="54" t="str">
        <f>VLOOKUP(Table_for_new_list_price[[#This Row],[ItemCode]],[1]sheet1!$1:$1048576,7,FALSE)</f>
        <v>BRASS DZR</v>
      </c>
      <c r="F1311" s="54" t="str">
        <f>VLOOKUP(Table_for_new_list_price[[#This Row],[ItemCode]],[1]sheet1!$1:$1048576,13,FALSE)</f>
        <v>.816</v>
      </c>
      <c r="G1311" s="55">
        <f>VLOOKUP(Table_for_new_list_price[[#This Row],[ItemCode]],[1]sheet1!$1:$1048576,12,FALSE)</f>
        <v>0</v>
      </c>
      <c r="H1311" s="101">
        <f>VLOOKUP(Table_for_new_list_price[[#This Row],[ItemCode]],[1]sheet1!$1:$1048576,8,FALSE)</f>
        <v>77.069999999999993</v>
      </c>
      <c r="I1311" s="51">
        <f>VLOOKUP(Table_for_new_list_price[[#This Row],[Product Line]],'EDA SHEET'!$C$10:$D$57,2,FALSE)</f>
        <v>0.34699999999999998</v>
      </c>
      <c r="J1311" s="53">
        <f t="shared" si="21"/>
        <v>26.743289999999995</v>
      </c>
      <c r="K1311" s="1" t="str">
        <f>VLOOKUP(Table_for_new_list_price[[#This Row],[ItemCode]],[1]sheet1!$1:$1048576,11,FALSE)</f>
        <v>China</v>
      </c>
    </row>
    <row r="1312" spans="1:11" hidden="1" x14ac:dyDescent="0.3">
      <c r="A1312" t="s">
        <v>2018</v>
      </c>
      <c r="B1312" t="str">
        <f>VLOOKUP(Table_for_new_list_price[[#This Row],[ItemCode]],[1]sheet1!$1:$1048576,4,FALSE)</f>
        <v>UNION BALL VALVE PxM 1/2</v>
      </c>
      <c r="C1312">
        <f>VLOOKUP(Table_for_new_list_price[[#This Row],[ItemCode]],[1]sheet1!$1:$1048576,5,FALSE)</f>
        <v>0</v>
      </c>
      <c r="D1312" t="str">
        <f>VLOOKUP(Table_for_new_list_price[[#This Row],[ItemCode]],[1]sheet1!$1:$1048576,6,FALSE)</f>
        <v>BALK</v>
      </c>
      <c r="E1312" s="54" t="str">
        <f>VLOOKUP(Table_for_new_list_price[[#This Row],[ItemCode]],[1]sheet1!$1:$1048576,7,FALSE)</f>
        <v>BRASS DZR</v>
      </c>
      <c r="F1312" s="54" t="str">
        <f>VLOOKUP(Table_for_new_list_price[[#This Row],[ItemCode]],[1]sheet1!$1:$1048576,13,FALSE)</f>
        <v>.816</v>
      </c>
      <c r="G1312" s="55">
        <f>VLOOKUP(Table_for_new_list_price[[#This Row],[ItemCode]],[1]sheet1!$1:$1048576,12,FALSE)</f>
        <v>0</v>
      </c>
      <c r="H1312" s="101">
        <f>VLOOKUP(Table_for_new_list_price[[#This Row],[ItemCode]],[1]sheet1!$1:$1048576,8,FALSE)</f>
        <v>77.069999999999993</v>
      </c>
      <c r="I1312" s="51">
        <f>VLOOKUP(Table_for_new_list_price[[#This Row],[Product Line]],'EDA SHEET'!$C$10:$D$57,2,FALSE)</f>
        <v>0.34699999999999998</v>
      </c>
      <c r="J1312" s="53">
        <f t="shared" si="21"/>
        <v>26.743289999999995</v>
      </c>
      <c r="K1312" s="1" t="str">
        <f>VLOOKUP(Table_for_new_list_price[[#This Row],[ItemCode]],[1]sheet1!$1:$1048576,11,FALSE)</f>
        <v>China</v>
      </c>
    </row>
    <row r="1313" spans="1:11" hidden="1" x14ac:dyDescent="0.3">
      <c r="A1313" t="s">
        <v>2019</v>
      </c>
      <c r="B1313" t="str">
        <f>VLOOKUP(Table_for_new_list_price[[#This Row],[ItemCode]],[1]sheet1!$1:$1048576,4,FALSE)</f>
        <v>UNION BALL VALVE PxP 1/2</v>
      </c>
      <c r="C1313" t="str">
        <f>VLOOKUP(Table_for_new_list_price[[#This Row],[ItemCode]],[1]sheet1!$1:$1048576,5,FALSE)</f>
        <v>670779718491</v>
      </c>
      <c r="D1313" t="str">
        <f>VLOOKUP(Table_for_new_list_price[[#This Row],[ItemCode]],[1]sheet1!$1:$1048576,6,FALSE)</f>
        <v>BALK</v>
      </c>
      <c r="E1313" s="54" t="str">
        <f>VLOOKUP(Table_for_new_list_price[[#This Row],[ItemCode]],[1]sheet1!$1:$1048576,7,FALSE)</f>
        <v>BRASS DZR</v>
      </c>
      <c r="F1313" s="54" t="str">
        <f>VLOOKUP(Table_for_new_list_price[[#This Row],[ItemCode]],[1]sheet1!$1:$1048576,13,FALSE)</f>
        <v>.816</v>
      </c>
      <c r="G1313" s="55">
        <f>VLOOKUP(Table_for_new_list_price[[#This Row],[ItemCode]],[1]sheet1!$1:$1048576,12,FALSE)</f>
        <v>0</v>
      </c>
      <c r="H1313" s="101">
        <f>VLOOKUP(Table_for_new_list_price[[#This Row],[ItemCode]],[1]sheet1!$1:$1048576,8,FALSE)</f>
        <v>77.069999999999993</v>
      </c>
      <c r="I1313" s="51">
        <f>VLOOKUP(Table_for_new_list_price[[#This Row],[Product Line]],'EDA SHEET'!$C$10:$D$57,2,FALSE)</f>
        <v>0.34699999999999998</v>
      </c>
      <c r="J1313" s="53">
        <f t="shared" ref="J1313:J1376" si="22">H1313*I1313</f>
        <v>26.743289999999995</v>
      </c>
      <c r="K1313" s="1" t="str">
        <f>VLOOKUP(Table_for_new_list_price[[#This Row],[ItemCode]],[1]sheet1!$1:$1048576,11,FALSE)</f>
        <v>China</v>
      </c>
    </row>
    <row r="1314" spans="1:11" hidden="1" x14ac:dyDescent="0.3">
      <c r="A1314" t="s">
        <v>2020</v>
      </c>
      <c r="B1314" t="str">
        <f>VLOOKUP(Table_for_new_list_price[[#This Row],[ItemCode]],[1]sheet1!$1:$1048576,4,FALSE)</f>
        <v>UNION BALL VALVE PxF 1/2 -US1</v>
      </c>
      <c r="C1314">
        <f>VLOOKUP(Table_for_new_list_price[[#This Row],[ItemCode]],[1]sheet1!$1:$1048576,5,FALSE)</f>
        <v>0</v>
      </c>
      <c r="D1314" t="str">
        <f>VLOOKUP(Table_for_new_list_price[[#This Row],[ItemCode]],[1]sheet1!$1:$1048576,6,FALSE)</f>
        <v>BALK</v>
      </c>
      <c r="E1314" s="54" t="str">
        <f>VLOOKUP(Table_for_new_list_price[[#This Row],[ItemCode]],[1]sheet1!$1:$1048576,7,FALSE)</f>
        <v>BRASS DZR</v>
      </c>
      <c r="F1314" s="54" t="str">
        <f>VLOOKUP(Table_for_new_list_price[[#This Row],[ItemCode]],[1]sheet1!$1:$1048576,13,FALSE)</f>
        <v>.816</v>
      </c>
      <c r="G1314" s="55">
        <f>VLOOKUP(Table_for_new_list_price[[#This Row],[ItemCode]],[1]sheet1!$1:$1048576,12,FALSE)</f>
        <v>0</v>
      </c>
      <c r="H1314" s="101">
        <f>VLOOKUP(Table_for_new_list_price[[#This Row],[ItemCode]],[1]sheet1!$1:$1048576,8,FALSE)</f>
        <v>77.069999999999993</v>
      </c>
      <c r="I1314" s="51">
        <f>VLOOKUP(Table_for_new_list_price[[#This Row],[Product Line]],'EDA SHEET'!$C$10:$D$57,2,FALSE)</f>
        <v>0.34699999999999998</v>
      </c>
      <c r="J1314" s="53">
        <f t="shared" si="22"/>
        <v>26.743289999999995</v>
      </c>
      <c r="K1314" s="1" t="str">
        <f>VLOOKUP(Table_for_new_list_price[[#This Row],[ItemCode]],[1]sheet1!$1:$1048576,11,FALSE)</f>
        <v>China</v>
      </c>
    </row>
    <row r="1315" spans="1:11" hidden="1" x14ac:dyDescent="0.3">
      <c r="A1315" t="s">
        <v>2021</v>
      </c>
      <c r="B1315" t="str">
        <f>VLOOKUP(Table_for_new_list_price[[#This Row],[ItemCode]],[1]sheet1!$1:$1048576,4,FALSE)</f>
        <v>UNION BALL VALVE PxF 3/4-DS1</v>
      </c>
      <c r="C1315">
        <f>VLOOKUP(Table_for_new_list_price[[#This Row],[ItemCode]],[1]sheet1!$1:$1048576,5,FALSE)</f>
        <v>0</v>
      </c>
      <c r="D1315" t="str">
        <f>VLOOKUP(Table_for_new_list_price[[#This Row],[ItemCode]],[1]sheet1!$1:$1048576,6,FALSE)</f>
        <v>BALK</v>
      </c>
      <c r="E1315" s="54" t="str">
        <f>VLOOKUP(Table_for_new_list_price[[#This Row],[ItemCode]],[1]sheet1!$1:$1048576,7,FALSE)</f>
        <v>BRASS DZR</v>
      </c>
      <c r="F1315" s="54" t="str">
        <f>VLOOKUP(Table_for_new_list_price[[#This Row],[ItemCode]],[1]sheet1!$1:$1048576,13,FALSE)</f>
        <v>1.07</v>
      </c>
      <c r="G1315" s="55">
        <f>VLOOKUP(Table_for_new_list_price[[#This Row],[ItemCode]],[1]sheet1!$1:$1048576,12,FALSE)</f>
        <v>0</v>
      </c>
      <c r="H1315" s="101">
        <f>VLOOKUP(Table_for_new_list_price[[#This Row],[ItemCode]],[1]sheet1!$1:$1048576,8,FALSE)</f>
        <v>99.34</v>
      </c>
      <c r="I1315" s="51">
        <f>VLOOKUP(Table_for_new_list_price[[#This Row],[Product Line]],'EDA SHEET'!$C$10:$D$57,2,FALSE)</f>
        <v>0.34699999999999998</v>
      </c>
      <c r="J1315" s="53">
        <f t="shared" si="22"/>
        <v>34.470979999999997</v>
      </c>
      <c r="K1315" s="1" t="str">
        <f>VLOOKUP(Table_for_new_list_price[[#This Row],[ItemCode]],[1]sheet1!$1:$1048576,11,FALSE)</f>
        <v>China</v>
      </c>
    </row>
    <row r="1316" spans="1:11" hidden="1" x14ac:dyDescent="0.3">
      <c r="A1316" t="s">
        <v>2022</v>
      </c>
      <c r="B1316" t="str">
        <f>VLOOKUP(Table_for_new_list_price[[#This Row],[ItemCode]],[1]sheet1!$1:$1048576,4,FALSE)</f>
        <v>UNION BALL VALVE PxM 3/4-DS1</v>
      </c>
      <c r="C1316">
        <f>VLOOKUP(Table_for_new_list_price[[#This Row],[ItemCode]],[1]sheet1!$1:$1048576,5,FALSE)</f>
        <v>0</v>
      </c>
      <c r="D1316" t="str">
        <f>VLOOKUP(Table_for_new_list_price[[#This Row],[ItemCode]],[1]sheet1!$1:$1048576,6,FALSE)</f>
        <v>BALK</v>
      </c>
      <c r="E1316" s="54" t="str">
        <f>VLOOKUP(Table_for_new_list_price[[#This Row],[ItemCode]],[1]sheet1!$1:$1048576,7,FALSE)</f>
        <v>BRASS DZR</v>
      </c>
      <c r="F1316" s="54" t="str">
        <f>VLOOKUP(Table_for_new_list_price[[#This Row],[ItemCode]],[1]sheet1!$1:$1048576,13,FALSE)</f>
        <v>1.07</v>
      </c>
      <c r="G1316" s="55">
        <f>VLOOKUP(Table_for_new_list_price[[#This Row],[ItemCode]],[1]sheet1!$1:$1048576,12,FALSE)</f>
        <v>0</v>
      </c>
      <c r="H1316" s="101">
        <f>VLOOKUP(Table_for_new_list_price[[#This Row],[ItemCode]],[1]sheet1!$1:$1048576,8,FALSE)</f>
        <v>99.34</v>
      </c>
      <c r="I1316" s="51">
        <f>VLOOKUP(Table_for_new_list_price[[#This Row],[Product Line]],'EDA SHEET'!$C$10:$D$57,2,FALSE)</f>
        <v>0.34699999999999998</v>
      </c>
      <c r="J1316" s="53">
        <f t="shared" si="22"/>
        <v>34.470979999999997</v>
      </c>
      <c r="K1316" s="1" t="str">
        <f>VLOOKUP(Table_for_new_list_price[[#This Row],[ItemCode]],[1]sheet1!$1:$1048576,11,FALSE)</f>
        <v>China</v>
      </c>
    </row>
    <row r="1317" spans="1:11" hidden="1" x14ac:dyDescent="0.3">
      <c r="A1317" t="s">
        <v>2023</v>
      </c>
      <c r="B1317" t="str">
        <f>VLOOKUP(Table_for_new_list_price[[#This Row],[ItemCode]],[1]sheet1!$1:$1048576,4,FALSE)</f>
        <v>UNION BALL VALVE PxP 3/4-DS1</v>
      </c>
      <c r="C1317">
        <f>VLOOKUP(Table_for_new_list_price[[#This Row],[ItemCode]],[1]sheet1!$1:$1048576,5,FALSE)</f>
        <v>0</v>
      </c>
      <c r="D1317" t="str">
        <f>VLOOKUP(Table_for_new_list_price[[#This Row],[ItemCode]],[1]sheet1!$1:$1048576,6,FALSE)</f>
        <v>BALK</v>
      </c>
      <c r="E1317" s="54" t="str">
        <f>VLOOKUP(Table_for_new_list_price[[#This Row],[ItemCode]],[1]sheet1!$1:$1048576,7,FALSE)</f>
        <v>BRASS DZR</v>
      </c>
      <c r="F1317" s="54" t="str">
        <f>VLOOKUP(Table_for_new_list_price[[#This Row],[ItemCode]],[1]sheet1!$1:$1048576,13,FALSE)</f>
        <v>1.07</v>
      </c>
      <c r="G1317" s="55">
        <f>VLOOKUP(Table_for_new_list_price[[#This Row],[ItemCode]],[1]sheet1!$1:$1048576,12,FALSE)</f>
        <v>0</v>
      </c>
      <c r="H1317" s="101">
        <f>VLOOKUP(Table_for_new_list_price[[#This Row],[ItemCode]],[1]sheet1!$1:$1048576,8,FALSE)</f>
        <v>99.34</v>
      </c>
      <c r="I1317" s="51">
        <f>VLOOKUP(Table_for_new_list_price[[#This Row],[Product Line]],'EDA SHEET'!$C$10:$D$57,2,FALSE)</f>
        <v>0.34699999999999998</v>
      </c>
      <c r="J1317" s="53">
        <f t="shared" si="22"/>
        <v>34.470979999999997</v>
      </c>
      <c r="K1317" s="1" t="str">
        <f>VLOOKUP(Table_for_new_list_price[[#This Row],[ItemCode]],[1]sheet1!$1:$1048576,11,FALSE)</f>
        <v>China</v>
      </c>
    </row>
    <row r="1318" spans="1:11" hidden="1" x14ac:dyDescent="0.3">
      <c r="A1318" t="s">
        <v>2024</v>
      </c>
      <c r="B1318" t="str">
        <f>VLOOKUP(Table_for_new_list_price[[#This Row],[ItemCode]],[1]sheet1!$1:$1048576,4,FALSE)</f>
        <v>UNION BALL VALVE PxF 3/4</v>
      </c>
      <c r="C1318">
        <f>VLOOKUP(Table_for_new_list_price[[#This Row],[ItemCode]],[1]sheet1!$1:$1048576,5,FALSE)</f>
        <v>0</v>
      </c>
      <c r="D1318" t="str">
        <f>VLOOKUP(Table_for_new_list_price[[#This Row],[ItemCode]],[1]sheet1!$1:$1048576,6,FALSE)</f>
        <v>BALK</v>
      </c>
      <c r="E1318" s="54" t="str">
        <f>VLOOKUP(Table_for_new_list_price[[#This Row],[ItemCode]],[1]sheet1!$1:$1048576,7,FALSE)</f>
        <v>BRASS DZR</v>
      </c>
      <c r="F1318" s="54" t="str">
        <f>VLOOKUP(Table_for_new_list_price[[#This Row],[ItemCode]],[1]sheet1!$1:$1048576,13,FALSE)</f>
        <v>1.07</v>
      </c>
      <c r="G1318" s="55">
        <f>VLOOKUP(Table_for_new_list_price[[#This Row],[ItemCode]],[1]sheet1!$1:$1048576,12,FALSE)</f>
        <v>0</v>
      </c>
      <c r="H1318" s="101">
        <f>VLOOKUP(Table_for_new_list_price[[#This Row],[ItemCode]],[1]sheet1!$1:$1048576,8,FALSE)</f>
        <v>99.34</v>
      </c>
      <c r="I1318" s="51">
        <f>VLOOKUP(Table_for_new_list_price[[#This Row],[Product Line]],'EDA SHEET'!$C$10:$D$57,2,FALSE)</f>
        <v>0.34699999999999998</v>
      </c>
      <c r="J1318" s="53">
        <f t="shared" si="22"/>
        <v>34.470979999999997</v>
      </c>
      <c r="K1318" s="1" t="str">
        <f>VLOOKUP(Table_for_new_list_price[[#This Row],[ItemCode]],[1]sheet1!$1:$1048576,11,FALSE)</f>
        <v>China</v>
      </c>
    </row>
    <row r="1319" spans="1:11" hidden="1" x14ac:dyDescent="0.3">
      <c r="A1319" t="s">
        <v>2025</v>
      </c>
      <c r="B1319" t="str">
        <f>VLOOKUP(Table_for_new_list_price[[#This Row],[ItemCode]],[1]sheet1!$1:$1048576,4,FALSE)</f>
        <v>UNION BALL VALVE PxM 3/4</v>
      </c>
      <c r="C1319">
        <f>VLOOKUP(Table_for_new_list_price[[#This Row],[ItemCode]],[1]sheet1!$1:$1048576,5,FALSE)</f>
        <v>0</v>
      </c>
      <c r="D1319" t="str">
        <f>VLOOKUP(Table_for_new_list_price[[#This Row],[ItemCode]],[1]sheet1!$1:$1048576,6,FALSE)</f>
        <v>BALK</v>
      </c>
      <c r="E1319" s="54" t="str">
        <f>VLOOKUP(Table_for_new_list_price[[#This Row],[ItemCode]],[1]sheet1!$1:$1048576,7,FALSE)</f>
        <v>BRASS DZR</v>
      </c>
      <c r="F1319" s="54" t="str">
        <f>VLOOKUP(Table_for_new_list_price[[#This Row],[ItemCode]],[1]sheet1!$1:$1048576,13,FALSE)</f>
        <v>1.07</v>
      </c>
      <c r="G1319" s="55">
        <f>VLOOKUP(Table_for_new_list_price[[#This Row],[ItemCode]],[1]sheet1!$1:$1048576,12,FALSE)</f>
        <v>0</v>
      </c>
      <c r="H1319" s="101">
        <f>VLOOKUP(Table_for_new_list_price[[#This Row],[ItemCode]],[1]sheet1!$1:$1048576,8,FALSE)</f>
        <v>99.34</v>
      </c>
      <c r="I1319" s="51">
        <f>VLOOKUP(Table_for_new_list_price[[#This Row],[Product Line]],'EDA SHEET'!$C$10:$D$57,2,FALSE)</f>
        <v>0.34699999999999998</v>
      </c>
      <c r="J1319" s="53">
        <f t="shared" si="22"/>
        <v>34.470979999999997</v>
      </c>
      <c r="K1319" s="1" t="str">
        <f>VLOOKUP(Table_for_new_list_price[[#This Row],[ItemCode]],[1]sheet1!$1:$1048576,11,FALSE)</f>
        <v>China</v>
      </c>
    </row>
    <row r="1320" spans="1:11" hidden="1" x14ac:dyDescent="0.3">
      <c r="A1320" t="s">
        <v>2026</v>
      </c>
      <c r="B1320" t="str">
        <f>VLOOKUP(Table_for_new_list_price[[#This Row],[ItemCode]],[1]sheet1!$1:$1048576,4,FALSE)</f>
        <v>UNION BALL VALVE PxP 3/4</v>
      </c>
      <c r="C1320" t="str">
        <f>VLOOKUP(Table_for_new_list_price[[#This Row],[ItemCode]],[1]sheet1!$1:$1048576,5,FALSE)</f>
        <v>670779718507</v>
      </c>
      <c r="D1320" t="str">
        <f>VLOOKUP(Table_for_new_list_price[[#This Row],[ItemCode]],[1]sheet1!$1:$1048576,6,FALSE)</f>
        <v>BALK</v>
      </c>
      <c r="E1320" s="54" t="str">
        <f>VLOOKUP(Table_for_new_list_price[[#This Row],[ItemCode]],[1]sheet1!$1:$1048576,7,FALSE)</f>
        <v>BRASS DZR</v>
      </c>
      <c r="F1320" s="54" t="str">
        <f>VLOOKUP(Table_for_new_list_price[[#This Row],[ItemCode]],[1]sheet1!$1:$1048576,13,FALSE)</f>
        <v>1.07</v>
      </c>
      <c r="G1320" s="55">
        <f>VLOOKUP(Table_for_new_list_price[[#This Row],[ItemCode]],[1]sheet1!$1:$1048576,12,FALSE)</f>
        <v>0</v>
      </c>
      <c r="H1320" s="101">
        <f>VLOOKUP(Table_for_new_list_price[[#This Row],[ItemCode]],[1]sheet1!$1:$1048576,8,FALSE)</f>
        <v>99.34</v>
      </c>
      <c r="I1320" s="51">
        <f>VLOOKUP(Table_for_new_list_price[[#This Row],[Product Line]],'EDA SHEET'!$C$10:$D$57,2,FALSE)</f>
        <v>0.34699999999999998</v>
      </c>
      <c r="J1320" s="53">
        <f t="shared" si="22"/>
        <v>34.470979999999997</v>
      </c>
      <c r="K1320" s="1" t="str">
        <f>VLOOKUP(Table_for_new_list_price[[#This Row],[ItemCode]],[1]sheet1!$1:$1048576,11,FALSE)</f>
        <v>China</v>
      </c>
    </row>
    <row r="1321" spans="1:11" hidden="1" x14ac:dyDescent="0.3">
      <c r="A1321" t="s">
        <v>2027</v>
      </c>
      <c r="B1321" t="str">
        <f>VLOOKUP(Table_for_new_list_price[[#This Row],[ItemCode]],[1]sheet1!$1:$1048576,4,FALSE)</f>
        <v>UNION BALL VALVE PxF 3/4-US1</v>
      </c>
      <c r="C1321">
        <f>VLOOKUP(Table_for_new_list_price[[#This Row],[ItemCode]],[1]sheet1!$1:$1048576,5,FALSE)</f>
        <v>0</v>
      </c>
      <c r="D1321" t="str">
        <f>VLOOKUP(Table_for_new_list_price[[#This Row],[ItemCode]],[1]sheet1!$1:$1048576,6,FALSE)</f>
        <v>BALK</v>
      </c>
      <c r="E1321" s="54" t="str">
        <f>VLOOKUP(Table_for_new_list_price[[#This Row],[ItemCode]],[1]sheet1!$1:$1048576,7,FALSE)</f>
        <v>BRASS DZR</v>
      </c>
      <c r="F1321" s="54" t="str">
        <f>VLOOKUP(Table_for_new_list_price[[#This Row],[ItemCode]],[1]sheet1!$1:$1048576,13,FALSE)</f>
        <v>1.07</v>
      </c>
      <c r="G1321" s="55">
        <f>VLOOKUP(Table_for_new_list_price[[#This Row],[ItemCode]],[1]sheet1!$1:$1048576,12,FALSE)</f>
        <v>0</v>
      </c>
      <c r="H1321" s="101">
        <f>VLOOKUP(Table_for_new_list_price[[#This Row],[ItemCode]],[1]sheet1!$1:$1048576,8,FALSE)</f>
        <v>99.34</v>
      </c>
      <c r="I1321" s="51">
        <f>VLOOKUP(Table_for_new_list_price[[#This Row],[Product Line]],'EDA SHEET'!$C$10:$D$57,2,FALSE)</f>
        <v>0.34699999999999998</v>
      </c>
      <c r="J1321" s="53">
        <f t="shared" si="22"/>
        <v>34.470979999999997</v>
      </c>
      <c r="K1321" s="1" t="str">
        <f>VLOOKUP(Table_for_new_list_price[[#This Row],[ItemCode]],[1]sheet1!$1:$1048576,11,FALSE)</f>
        <v>China</v>
      </c>
    </row>
    <row r="1322" spans="1:11" hidden="1" x14ac:dyDescent="0.3">
      <c r="A1322" t="s">
        <v>2028</v>
      </c>
      <c r="B1322" t="str">
        <f>VLOOKUP(Table_for_new_list_price[[#This Row],[ItemCode]],[1]sheet1!$1:$1048576,4,FALSE)</f>
        <v>UNION BALL VALVE PxM 1-DS2</v>
      </c>
      <c r="C1322">
        <f>VLOOKUP(Table_for_new_list_price[[#This Row],[ItemCode]],[1]sheet1!$1:$1048576,5,FALSE)</f>
        <v>0</v>
      </c>
      <c r="D1322" t="str">
        <f>VLOOKUP(Table_for_new_list_price[[#This Row],[ItemCode]],[1]sheet1!$1:$1048576,6,FALSE)</f>
        <v>BALK</v>
      </c>
      <c r="E1322" s="54" t="str">
        <f>VLOOKUP(Table_for_new_list_price[[#This Row],[ItemCode]],[1]sheet1!$1:$1048576,7,FALSE)</f>
        <v>BRASS DZR</v>
      </c>
      <c r="F1322" s="54" t="str">
        <f>VLOOKUP(Table_for_new_list_price[[#This Row],[ItemCode]],[1]sheet1!$1:$1048576,13,FALSE)</f>
        <v>1.55</v>
      </c>
      <c r="G1322" s="55">
        <f>VLOOKUP(Table_for_new_list_price[[#This Row],[ItemCode]],[1]sheet1!$1:$1048576,12,FALSE)</f>
        <v>0</v>
      </c>
      <c r="H1322" s="101">
        <f>VLOOKUP(Table_for_new_list_price[[#This Row],[ItemCode]],[1]sheet1!$1:$1048576,8,FALSE)</f>
        <v>141.38999999999999</v>
      </c>
      <c r="I1322" s="51">
        <f>VLOOKUP(Table_for_new_list_price[[#This Row],[Product Line]],'EDA SHEET'!$C$10:$D$57,2,FALSE)</f>
        <v>0.34699999999999998</v>
      </c>
      <c r="J1322" s="53">
        <f t="shared" si="22"/>
        <v>49.062329999999989</v>
      </c>
      <c r="K1322" s="1" t="str">
        <f>VLOOKUP(Table_for_new_list_price[[#This Row],[ItemCode]],[1]sheet1!$1:$1048576,11,FALSE)</f>
        <v>China</v>
      </c>
    </row>
    <row r="1323" spans="1:11" hidden="1" x14ac:dyDescent="0.3">
      <c r="A1323" t="s">
        <v>2029</v>
      </c>
      <c r="B1323" t="str">
        <f>VLOOKUP(Table_for_new_list_price[[#This Row],[ItemCode]],[1]sheet1!$1:$1048576,4,FALSE)</f>
        <v>UNION BALL VALVE PxM 1-DS1</v>
      </c>
      <c r="C1323">
        <f>VLOOKUP(Table_for_new_list_price[[#This Row],[ItemCode]],[1]sheet1!$1:$1048576,5,FALSE)</f>
        <v>0</v>
      </c>
      <c r="D1323" t="str">
        <f>VLOOKUP(Table_for_new_list_price[[#This Row],[ItemCode]],[1]sheet1!$1:$1048576,6,FALSE)</f>
        <v>BALK</v>
      </c>
      <c r="E1323" s="54" t="str">
        <f>VLOOKUP(Table_for_new_list_price[[#This Row],[ItemCode]],[1]sheet1!$1:$1048576,7,FALSE)</f>
        <v>BRASS DZR</v>
      </c>
      <c r="F1323" s="54" t="str">
        <f>VLOOKUP(Table_for_new_list_price[[#This Row],[ItemCode]],[1]sheet1!$1:$1048576,13,FALSE)</f>
        <v>1.55</v>
      </c>
      <c r="G1323" s="55">
        <f>VLOOKUP(Table_for_new_list_price[[#This Row],[ItemCode]],[1]sheet1!$1:$1048576,12,FALSE)</f>
        <v>0</v>
      </c>
      <c r="H1323" s="101">
        <f>VLOOKUP(Table_for_new_list_price[[#This Row],[ItemCode]],[1]sheet1!$1:$1048576,8,FALSE)</f>
        <v>141.38999999999999</v>
      </c>
      <c r="I1323" s="51">
        <f>VLOOKUP(Table_for_new_list_price[[#This Row],[Product Line]],'EDA SHEET'!$C$10:$D$57,2,FALSE)</f>
        <v>0.34699999999999998</v>
      </c>
      <c r="J1323" s="53">
        <f t="shared" si="22"/>
        <v>49.062329999999989</v>
      </c>
      <c r="K1323" s="1" t="str">
        <f>VLOOKUP(Table_for_new_list_price[[#This Row],[ItemCode]],[1]sheet1!$1:$1048576,11,FALSE)</f>
        <v>China</v>
      </c>
    </row>
    <row r="1324" spans="1:11" hidden="1" x14ac:dyDescent="0.3">
      <c r="A1324" t="s">
        <v>2030</v>
      </c>
      <c r="B1324" t="str">
        <f>VLOOKUP(Table_for_new_list_price[[#This Row],[ItemCode]],[1]sheet1!$1:$1048576,4,FALSE)</f>
        <v>UNION BALL VALVE PxP 1 -DS1</v>
      </c>
      <c r="C1324">
        <f>VLOOKUP(Table_for_new_list_price[[#This Row],[ItemCode]],[1]sheet1!$1:$1048576,5,FALSE)</f>
        <v>0</v>
      </c>
      <c r="D1324" t="str">
        <f>VLOOKUP(Table_for_new_list_price[[#This Row],[ItemCode]],[1]sheet1!$1:$1048576,6,FALSE)</f>
        <v>BALK</v>
      </c>
      <c r="E1324" s="54" t="str">
        <f>VLOOKUP(Table_for_new_list_price[[#This Row],[ItemCode]],[1]sheet1!$1:$1048576,7,FALSE)</f>
        <v>BRASS DZR</v>
      </c>
      <c r="F1324" s="54" t="str">
        <f>VLOOKUP(Table_for_new_list_price[[#This Row],[ItemCode]],[1]sheet1!$1:$1048576,13,FALSE)</f>
        <v>1.55</v>
      </c>
      <c r="G1324" s="55">
        <f>VLOOKUP(Table_for_new_list_price[[#This Row],[ItemCode]],[1]sheet1!$1:$1048576,12,FALSE)</f>
        <v>0</v>
      </c>
      <c r="H1324" s="101">
        <f>VLOOKUP(Table_for_new_list_price[[#This Row],[ItemCode]],[1]sheet1!$1:$1048576,8,FALSE)</f>
        <v>141.38999999999999</v>
      </c>
      <c r="I1324" s="51">
        <f>VLOOKUP(Table_for_new_list_price[[#This Row],[Product Line]],'EDA SHEET'!$C$10:$D$57,2,FALSE)</f>
        <v>0.34699999999999998</v>
      </c>
      <c r="J1324" s="53">
        <f t="shared" si="22"/>
        <v>49.062329999999989</v>
      </c>
      <c r="K1324" s="1" t="str">
        <f>VLOOKUP(Table_for_new_list_price[[#This Row],[ItemCode]],[1]sheet1!$1:$1048576,11,FALSE)</f>
        <v>China</v>
      </c>
    </row>
    <row r="1325" spans="1:11" hidden="1" x14ac:dyDescent="0.3">
      <c r="A1325" t="s">
        <v>2031</v>
      </c>
      <c r="B1325" t="str">
        <f>VLOOKUP(Table_for_new_list_price[[#This Row],[ItemCode]],[1]sheet1!$1:$1048576,4,FALSE)</f>
        <v>UNION BALL VALVE PxF 1</v>
      </c>
      <c r="C1325">
        <f>VLOOKUP(Table_for_new_list_price[[#This Row],[ItemCode]],[1]sheet1!$1:$1048576,5,FALSE)</f>
        <v>0</v>
      </c>
      <c r="D1325" t="str">
        <f>VLOOKUP(Table_for_new_list_price[[#This Row],[ItemCode]],[1]sheet1!$1:$1048576,6,FALSE)</f>
        <v>BALK</v>
      </c>
      <c r="E1325" s="54" t="str">
        <f>VLOOKUP(Table_for_new_list_price[[#This Row],[ItemCode]],[1]sheet1!$1:$1048576,7,FALSE)</f>
        <v>BRASS DZR</v>
      </c>
      <c r="F1325" s="54" t="str">
        <f>VLOOKUP(Table_for_new_list_price[[#This Row],[ItemCode]],[1]sheet1!$1:$1048576,13,FALSE)</f>
        <v>1.55</v>
      </c>
      <c r="G1325" s="55">
        <f>VLOOKUP(Table_for_new_list_price[[#This Row],[ItemCode]],[1]sheet1!$1:$1048576,12,FALSE)</f>
        <v>0</v>
      </c>
      <c r="H1325" s="101">
        <f>VLOOKUP(Table_for_new_list_price[[#This Row],[ItemCode]],[1]sheet1!$1:$1048576,8,FALSE)</f>
        <v>141.38999999999999</v>
      </c>
      <c r="I1325" s="51">
        <f>VLOOKUP(Table_for_new_list_price[[#This Row],[Product Line]],'EDA SHEET'!$C$10:$D$57,2,FALSE)</f>
        <v>0.34699999999999998</v>
      </c>
      <c r="J1325" s="53">
        <f t="shared" si="22"/>
        <v>49.062329999999989</v>
      </c>
      <c r="K1325" s="1" t="str">
        <f>VLOOKUP(Table_for_new_list_price[[#This Row],[ItemCode]],[1]sheet1!$1:$1048576,11,FALSE)</f>
        <v>China</v>
      </c>
    </row>
    <row r="1326" spans="1:11" hidden="1" x14ac:dyDescent="0.3">
      <c r="A1326" t="s">
        <v>2032</v>
      </c>
      <c r="B1326" t="str">
        <f>VLOOKUP(Table_for_new_list_price[[#This Row],[ItemCode]],[1]sheet1!$1:$1048576,4,FALSE)</f>
        <v>UNION BALL VALVE PxM 1</v>
      </c>
      <c r="C1326">
        <f>VLOOKUP(Table_for_new_list_price[[#This Row],[ItemCode]],[1]sheet1!$1:$1048576,5,FALSE)</f>
        <v>0</v>
      </c>
      <c r="D1326" t="str">
        <f>VLOOKUP(Table_for_new_list_price[[#This Row],[ItemCode]],[1]sheet1!$1:$1048576,6,FALSE)</f>
        <v>BALK</v>
      </c>
      <c r="E1326" s="54" t="str">
        <f>VLOOKUP(Table_for_new_list_price[[#This Row],[ItemCode]],[1]sheet1!$1:$1048576,7,FALSE)</f>
        <v>BRASS DZR</v>
      </c>
      <c r="F1326" s="54" t="str">
        <f>VLOOKUP(Table_for_new_list_price[[#This Row],[ItemCode]],[1]sheet1!$1:$1048576,13,FALSE)</f>
        <v>1.55</v>
      </c>
      <c r="G1326" s="55">
        <f>VLOOKUP(Table_for_new_list_price[[#This Row],[ItemCode]],[1]sheet1!$1:$1048576,12,FALSE)</f>
        <v>0</v>
      </c>
      <c r="H1326" s="101">
        <f>VLOOKUP(Table_for_new_list_price[[#This Row],[ItemCode]],[1]sheet1!$1:$1048576,8,FALSE)</f>
        <v>141.38999999999999</v>
      </c>
      <c r="I1326" s="51">
        <f>VLOOKUP(Table_for_new_list_price[[#This Row],[Product Line]],'EDA SHEET'!$C$10:$D$57,2,FALSE)</f>
        <v>0.34699999999999998</v>
      </c>
      <c r="J1326" s="53">
        <f t="shared" si="22"/>
        <v>49.062329999999989</v>
      </c>
      <c r="K1326" s="1" t="str">
        <f>VLOOKUP(Table_for_new_list_price[[#This Row],[ItemCode]],[1]sheet1!$1:$1048576,11,FALSE)</f>
        <v>China</v>
      </c>
    </row>
    <row r="1327" spans="1:11" hidden="1" x14ac:dyDescent="0.3">
      <c r="A1327" t="s">
        <v>2033</v>
      </c>
      <c r="B1327" t="str">
        <f>VLOOKUP(Table_for_new_list_price[[#This Row],[ItemCode]],[1]sheet1!$1:$1048576,4,FALSE)</f>
        <v>UNION BALL VALVE PxP 1</v>
      </c>
      <c r="C1327" t="str">
        <f>VLOOKUP(Table_for_new_list_price[[#This Row],[ItemCode]],[1]sheet1!$1:$1048576,5,FALSE)</f>
        <v>670779718514</v>
      </c>
      <c r="D1327" t="str">
        <f>VLOOKUP(Table_for_new_list_price[[#This Row],[ItemCode]],[1]sheet1!$1:$1048576,6,FALSE)</f>
        <v>BALK</v>
      </c>
      <c r="E1327" s="54" t="str">
        <f>VLOOKUP(Table_for_new_list_price[[#This Row],[ItemCode]],[1]sheet1!$1:$1048576,7,FALSE)</f>
        <v>BRASS DZR</v>
      </c>
      <c r="F1327" s="54" t="str">
        <f>VLOOKUP(Table_for_new_list_price[[#This Row],[ItemCode]],[1]sheet1!$1:$1048576,13,FALSE)</f>
        <v>1.55</v>
      </c>
      <c r="G1327" s="55">
        <f>VLOOKUP(Table_for_new_list_price[[#This Row],[ItemCode]],[1]sheet1!$1:$1048576,12,FALSE)</f>
        <v>0</v>
      </c>
      <c r="H1327" s="101">
        <f>VLOOKUP(Table_for_new_list_price[[#This Row],[ItemCode]],[1]sheet1!$1:$1048576,8,FALSE)</f>
        <v>141.38999999999999</v>
      </c>
      <c r="I1327" s="51">
        <f>VLOOKUP(Table_for_new_list_price[[#This Row],[Product Line]],'EDA SHEET'!$C$10:$D$57,2,FALSE)</f>
        <v>0.34699999999999998</v>
      </c>
      <c r="J1327" s="53">
        <f t="shared" si="22"/>
        <v>49.062329999999989</v>
      </c>
      <c r="K1327" s="1" t="str">
        <f>VLOOKUP(Table_for_new_list_price[[#This Row],[ItemCode]],[1]sheet1!$1:$1048576,11,FALSE)</f>
        <v>China</v>
      </c>
    </row>
    <row r="1328" spans="1:11" hidden="1" x14ac:dyDescent="0.3">
      <c r="A1328" t="s">
        <v>2034</v>
      </c>
      <c r="B1328" t="str">
        <f>VLOOKUP(Table_for_new_list_price[[#This Row],[ItemCode]],[1]sheet1!$1:$1048576,4,FALSE)</f>
        <v>UNION BALL VALVE PxF 1 -US1</v>
      </c>
      <c r="C1328">
        <f>VLOOKUP(Table_for_new_list_price[[#This Row],[ItemCode]],[1]sheet1!$1:$1048576,5,FALSE)</f>
        <v>0</v>
      </c>
      <c r="D1328" t="str">
        <f>VLOOKUP(Table_for_new_list_price[[#This Row],[ItemCode]],[1]sheet1!$1:$1048576,6,FALSE)</f>
        <v>BALK</v>
      </c>
      <c r="E1328" s="54" t="str">
        <f>VLOOKUP(Table_for_new_list_price[[#This Row],[ItemCode]],[1]sheet1!$1:$1048576,7,FALSE)</f>
        <v>BRASS DZR</v>
      </c>
      <c r="F1328" s="54" t="str">
        <f>VLOOKUP(Table_for_new_list_price[[#This Row],[ItemCode]],[1]sheet1!$1:$1048576,13,FALSE)</f>
        <v>1.55</v>
      </c>
      <c r="G1328" s="55">
        <f>VLOOKUP(Table_for_new_list_price[[#This Row],[ItemCode]],[1]sheet1!$1:$1048576,12,FALSE)</f>
        <v>0</v>
      </c>
      <c r="H1328" s="101">
        <f>VLOOKUP(Table_for_new_list_price[[#This Row],[ItemCode]],[1]sheet1!$1:$1048576,8,FALSE)</f>
        <v>141.38999999999999</v>
      </c>
      <c r="I1328" s="51">
        <f>VLOOKUP(Table_for_new_list_price[[#This Row],[Product Line]],'EDA SHEET'!$C$10:$D$57,2,FALSE)</f>
        <v>0.34699999999999998</v>
      </c>
      <c r="J1328" s="53">
        <f t="shared" si="22"/>
        <v>49.062329999999989</v>
      </c>
      <c r="K1328" s="1" t="str">
        <f>VLOOKUP(Table_for_new_list_price[[#This Row],[ItemCode]],[1]sheet1!$1:$1048576,11,FALSE)</f>
        <v>China</v>
      </c>
    </row>
    <row r="1329" spans="1:11" hidden="1" x14ac:dyDescent="0.3">
      <c r="A1329" t="s">
        <v>2035</v>
      </c>
      <c r="B1329" t="str">
        <f>VLOOKUP(Table_for_new_list_price[[#This Row],[ItemCode]],[1]sheet1!$1:$1048576,4,FALSE)</f>
        <v>UNION BALL VALVE PxM 1-1/4-DS2</v>
      </c>
      <c r="C1329">
        <f>VLOOKUP(Table_for_new_list_price[[#This Row],[ItemCode]],[1]sheet1!$1:$1048576,5,FALSE)</f>
        <v>0</v>
      </c>
      <c r="D1329" t="str">
        <f>VLOOKUP(Table_for_new_list_price[[#This Row],[ItemCode]],[1]sheet1!$1:$1048576,6,FALSE)</f>
        <v>BALK</v>
      </c>
      <c r="E1329" s="54" t="str">
        <f>VLOOKUP(Table_for_new_list_price[[#This Row],[ItemCode]],[1]sheet1!$1:$1048576,7,FALSE)</f>
        <v>BRASS DZR</v>
      </c>
      <c r="F1329" s="54" t="str">
        <f>VLOOKUP(Table_for_new_list_price[[#This Row],[ItemCode]],[1]sheet1!$1:$1048576,13,FALSE)</f>
        <v>2.33</v>
      </c>
      <c r="G1329" s="55">
        <f>VLOOKUP(Table_for_new_list_price[[#This Row],[ItemCode]],[1]sheet1!$1:$1048576,12,FALSE)</f>
        <v>0</v>
      </c>
      <c r="H1329" s="101">
        <f>VLOOKUP(Table_for_new_list_price[[#This Row],[ItemCode]],[1]sheet1!$1:$1048576,8,FALSE)</f>
        <v>214.75</v>
      </c>
      <c r="I1329" s="51">
        <f>VLOOKUP(Table_for_new_list_price[[#This Row],[Product Line]],'EDA SHEET'!$C$10:$D$57,2,FALSE)</f>
        <v>0.34699999999999998</v>
      </c>
      <c r="J1329" s="53">
        <f t="shared" si="22"/>
        <v>74.518249999999995</v>
      </c>
      <c r="K1329" s="1" t="str">
        <f>VLOOKUP(Table_for_new_list_price[[#This Row],[ItemCode]],[1]sheet1!$1:$1048576,11,FALSE)</f>
        <v>China</v>
      </c>
    </row>
    <row r="1330" spans="1:11" hidden="1" x14ac:dyDescent="0.3">
      <c r="A1330" t="s">
        <v>2036</v>
      </c>
      <c r="B1330" t="str">
        <f>VLOOKUP(Table_for_new_list_price[[#This Row],[ItemCode]],[1]sheet1!$1:$1048576,4,FALSE)</f>
        <v>UNION BALL VALVE PxM 1-1/4-DS1</v>
      </c>
      <c r="C1330">
        <f>VLOOKUP(Table_for_new_list_price[[#This Row],[ItemCode]],[1]sheet1!$1:$1048576,5,FALSE)</f>
        <v>0</v>
      </c>
      <c r="D1330" t="str">
        <f>VLOOKUP(Table_for_new_list_price[[#This Row],[ItemCode]],[1]sheet1!$1:$1048576,6,FALSE)</f>
        <v>BALK</v>
      </c>
      <c r="E1330" s="54" t="str">
        <f>VLOOKUP(Table_for_new_list_price[[#This Row],[ItemCode]],[1]sheet1!$1:$1048576,7,FALSE)</f>
        <v>BRASS DZR</v>
      </c>
      <c r="F1330" s="54" t="str">
        <f>VLOOKUP(Table_for_new_list_price[[#This Row],[ItemCode]],[1]sheet1!$1:$1048576,13,FALSE)</f>
        <v>2.33</v>
      </c>
      <c r="G1330" s="55">
        <f>VLOOKUP(Table_for_new_list_price[[#This Row],[ItemCode]],[1]sheet1!$1:$1048576,12,FALSE)</f>
        <v>0</v>
      </c>
      <c r="H1330" s="101">
        <f>VLOOKUP(Table_for_new_list_price[[#This Row],[ItemCode]],[1]sheet1!$1:$1048576,8,FALSE)</f>
        <v>214.75</v>
      </c>
      <c r="I1330" s="51">
        <f>VLOOKUP(Table_for_new_list_price[[#This Row],[Product Line]],'EDA SHEET'!$C$10:$D$57,2,FALSE)</f>
        <v>0.34699999999999998</v>
      </c>
      <c r="J1330" s="53">
        <f t="shared" si="22"/>
        <v>74.518249999999995</v>
      </c>
      <c r="K1330" s="1" t="str">
        <f>VLOOKUP(Table_for_new_list_price[[#This Row],[ItemCode]],[1]sheet1!$1:$1048576,11,FALSE)</f>
        <v>China</v>
      </c>
    </row>
    <row r="1331" spans="1:11" hidden="1" x14ac:dyDescent="0.3">
      <c r="A1331" t="s">
        <v>2037</v>
      </c>
      <c r="B1331" t="str">
        <f>VLOOKUP(Table_for_new_list_price[[#This Row],[ItemCode]],[1]sheet1!$1:$1048576,4,FALSE)</f>
        <v>UNION BALL VALVE PxF 1-1/4</v>
      </c>
      <c r="C1331">
        <f>VLOOKUP(Table_for_new_list_price[[#This Row],[ItemCode]],[1]sheet1!$1:$1048576,5,FALSE)</f>
        <v>0</v>
      </c>
      <c r="D1331" t="str">
        <f>VLOOKUP(Table_for_new_list_price[[#This Row],[ItemCode]],[1]sheet1!$1:$1048576,6,FALSE)</f>
        <v>BALK</v>
      </c>
      <c r="E1331" s="54" t="str">
        <f>VLOOKUP(Table_for_new_list_price[[#This Row],[ItemCode]],[1]sheet1!$1:$1048576,7,FALSE)</f>
        <v>BRASS DZR</v>
      </c>
      <c r="F1331" s="54" t="str">
        <f>VLOOKUP(Table_for_new_list_price[[#This Row],[ItemCode]],[1]sheet1!$1:$1048576,13,FALSE)</f>
        <v>2.33</v>
      </c>
      <c r="G1331" s="55">
        <f>VLOOKUP(Table_for_new_list_price[[#This Row],[ItemCode]],[1]sheet1!$1:$1048576,12,FALSE)</f>
        <v>0</v>
      </c>
      <c r="H1331" s="101">
        <f>VLOOKUP(Table_for_new_list_price[[#This Row],[ItemCode]],[1]sheet1!$1:$1048576,8,FALSE)</f>
        <v>214.75</v>
      </c>
      <c r="I1331" s="51">
        <f>VLOOKUP(Table_for_new_list_price[[#This Row],[Product Line]],'EDA SHEET'!$C$10:$D$57,2,FALSE)</f>
        <v>0.34699999999999998</v>
      </c>
      <c r="J1331" s="53">
        <f t="shared" si="22"/>
        <v>74.518249999999995</v>
      </c>
      <c r="K1331" s="1" t="str">
        <f>VLOOKUP(Table_for_new_list_price[[#This Row],[ItemCode]],[1]sheet1!$1:$1048576,11,FALSE)</f>
        <v>China</v>
      </c>
    </row>
    <row r="1332" spans="1:11" hidden="1" x14ac:dyDescent="0.3">
      <c r="A1332" t="s">
        <v>2038</v>
      </c>
      <c r="B1332" t="str">
        <f>VLOOKUP(Table_for_new_list_price[[#This Row],[ItemCode]],[1]sheet1!$1:$1048576,4,FALSE)</f>
        <v>UNION BALL VALVE PxM 1-1/4</v>
      </c>
      <c r="C1332">
        <f>VLOOKUP(Table_for_new_list_price[[#This Row],[ItemCode]],[1]sheet1!$1:$1048576,5,FALSE)</f>
        <v>0</v>
      </c>
      <c r="D1332" t="str">
        <f>VLOOKUP(Table_for_new_list_price[[#This Row],[ItemCode]],[1]sheet1!$1:$1048576,6,FALSE)</f>
        <v>BALK</v>
      </c>
      <c r="E1332" s="54" t="str">
        <f>VLOOKUP(Table_for_new_list_price[[#This Row],[ItemCode]],[1]sheet1!$1:$1048576,7,FALSE)</f>
        <v>BRASS DZR</v>
      </c>
      <c r="F1332" s="54" t="str">
        <f>VLOOKUP(Table_for_new_list_price[[#This Row],[ItemCode]],[1]sheet1!$1:$1048576,13,FALSE)</f>
        <v>2.33</v>
      </c>
      <c r="G1332" s="55">
        <f>VLOOKUP(Table_for_new_list_price[[#This Row],[ItemCode]],[1]sheet1!$1:$1048576,12,FALSE)</f>
        <v>0</v>
      </c>
      <c r="H1332" s="101">
        <f>VLOOKUP(Table_for_new_list_price[[#This Row],[ItemCode]],[1]sheet1!$1:$1048576,8,FALSE)</f>
        <v>214.75</v>
      </c>
      <c r="I1332" s="51">
        <f>VLOOKUP(Table_for_new_list_price[[#This Row],[Product Line]],'EDA SHEET'!$C$10:$D$57,2,FALSE)</f>
        <v>0.34699999999999998</v>
      </c>
      <c r="J1332" s="53">
        <f t="shared" si="22"/>
        <v>74.518249999999995</v>
      </c>
      <c r="K1332" s="1" t="str">
        <f>VLOOKUP(Table_for_new_list_price[[#This Row],[ItemCode]],[1]sheet1!$1:$1048576,11,FALSE)</f>
        <v>China</v>
      </c>
    </row>
    <row r="1333" spans="1:11" hidden="1" x14ac:dyDescent="0.3">
      <c r="A1333" t="s">
        <v>2039</v>
      </c>
      <c r="B1333" t="str">
        <f>VLOOKUP(Table_for_new_list_price[[#This Row],[ItemCode]],[1]sheet1!$1:$1048576,4,FALSE)</f>
        <v>UNION BALL VALVE PxP 1-1/4</v>
      </c>
      <c r="C1333" t="str">
        <f>VLOOKUP(Table_for_new_list_price[[#This Row],[ItemCode]],[1]sheet1!$1:$1048576,5,FALSE)</f>
        <v>670779718521</v>
      </c>
      <c r="D1333" t="str">
        <f>VLOOKUP(Table_for_new_list_price[[#This Row],[ItemCode]],[1]sheet1!$1:$1048576,6,FALSE)</f>
        <v>BALK</v>
      </c>
      <c r="E1333" s="54" t="str">
        <f>VLOOKUP(Table_for_new_list_price[[#This Row],[ItemCode]],[1]sheet1!$1:$1048576,7,FALSE)</f>
        <v>BRASS DZR</v>
      </c>
      <c r="F1333" s="54" t="str">
        <f>VLOOKUP(Table_for_new_list_price[[#This Row],[ItemCode]],[1]sheet1!$1:$1048576,13,FALSE)</f>
        <v>2.33</v>
      </c>
      <c r="G1333" s="55">
        <f>VLOOKUP(Table_for_new_list_price[[#This Row],[ItemCode]],[1]sheet1!$1:$1048576,12,FALSE)</f>
        <v>0</v>
      </c>
      <c r="H1333" s="101">
        <f>VLOOKUP(Table_for_new_list_price[[#This Row],[ItemCode]],[1]sheet1!$1:$1048576,8,FALSE)</f>
        <v>214.75</v>
      </c>
      <c r="I1333" s="51">
        <f>VLOOKUP(Table_for_new_list_price[[#This Row],[Product Line]],'EDA SHEET'!$C$10:$D$57,2,FALSE)</f>
        <v>0.34699999999999998</v>
      </c>
      <c r="J1333" s="53">
        <f t="shared" si="22"/>
        <v>74.518249999999995</v>
      </c>
      <c r="K1333" s="1" t="str">
        <f>VLOOKUP(Table_for_new_list_price[[#This Row],[ItemCode]],[1]sheet1!$1:$1048576,11,FALSE)</f>
        <v>China</v>
      </c>
    </row>
    <row r="1334" spans="1:11" hidden="1" x14ac:dyDescent="0.3">
      <c r="A1334" t="s">
        <v>2040</v>
      </c>
      <c r="B1334" t="str">
        <f>VLOOKUP(Table_for_new_list_price[[#This Row],[ItemCode]],[1]sheet1!$1:$1048576,4,FALSE)</f>
        <v>UNION BALL VALVE PxF 1-1/4-US1</v>
      </c>
      <c r="C1334">
        <f>VLOOKUP(Table_for_new_list_price[[#This Row],[ItemCode]],[1]sheet1!$1:$1048576,5,FALSE)</f>
        <v>0</v>
      </c>
      <c r="D1334" t="str">
        <f>VLOOKUP(Table_for_new_list_price[[#This Row],[ItemCode]],[1]sheet1!$1:$1048576,6,FALSE)</f>
        <v>BALK</v>
      </c>
      <c r="E1334" s="54" t="str">
        <f>VLOOKUP(Table_for_new_list_price[[#This Row],[ItemCode]],[1]sheet1!$1:$1048576,7,FALSE)</f>
        <v>BRASS DZR</v>
      </c>
      <c r="F1334" s="54" t="str">
        <f>VLOOKUP(Table_for_new_list_price[[#This Row],[ItemCode]],[1]sheet1!$1:$1048576,13,FALSE)</f>
        <v>2.33</v>
      </c>
      <c r="G1334" s="55">
        <f>VLOOKUP(Table_for_new_list_price[[#This Row],[ItemCode]],[1]sheet1!$1:$1048576,12,FALSE)</f>
        <v>0</v>
      </c>
      <c r="H1334" s="101">
        <f>VLOOKUP(Table_for_new_list_price[[#This Row],[ItemCode]],[1]sheet1!$1:$1048576,8,FALSE)</f>
        <v>214.75</v>
      </c>
      <c r="I1334" s="51">
        <f>VLOOKUP(Table_for_new_list_price[[#This Row],[Product Line]],'EDA SHEET'!$C$10:$D$57,2,FALSE)</f>
        <v>0.34699999999999998</v>
      </c>
      <c r="J1334" s="53">
        <f t="shared" si="22"/>
        <v>74.518249999999995</v>
      </c>
      <c r="K1334" s="1" t="str">
        <f>VLOOKUP(Table_for_new_list_price[[#This Row],[ItemCode]],[1]sheet1!$1:$1048576,11,FALSE)</f>
        <v>China</v>
      </c>
    </row>
    <row r="1335" spans="1:11" hidden="1" x14ac:dyDescent="0.3">
      <c r="A1335" t="s">
        <v>2041</v>
      </c>
      <c r="B1335" t="str">
        <f>VLOOKUP(Table_for_new_list_price[[#This Row],[ItemCode]],[1]sheet1!$1:$1048576,4,FALSE)</f>
        <v>UNION BALL VALVE PxM 1-1/2-DS2</v>
      </c>
      <c r="C1335">
        <f>VLOOKUP(Table_for_new_list_price[[#This Row],[ItemCode]],[1]sheet1!$1:$1048576,5,FALSE)</f>
        <v>0</v>
      </c>
      <c r="D1335" t="str">
        <f>VLOOKUP(Table_for_new_list_price[[#This Row],[ItemCode]],[1]sheet1!$1:$1048576,6,FALSE)</f>
        <v>BALK</v>
      </c>
      <c r="E1335" s="54" t="str">
        <f>VLOOKUP(Table_for_new_list_price[[#This Row],[ItemCode]],[1]sheet1!$1:$1048576,7,FALSE)</f>
        <v>BRASS DZR</v>
      </c>
      <c r="F1335" s="54" t="str">
        <f>VLOOKUP(Table_for_new_list_price[[#This Row],[ItemCode]],[1]sheet1!$1:$1048576,13,FALSE)</f>
        <v>3.45</v>
      </c>
      <c r="G1335" s="55">
        <f>VLOOKUP(Table_for_new_list_price[[#This Row],[ItemCode]],[1]sheet1!$1:$1048576,12,FALSE)</f>
        <v>0</v>
      </c>
      <c r="H1335" s="101">
        <f>VLOOKUP(Table_for_new_list_price[[#This Row],[ItemCode]],[1]sheet1!$1:$1048576,8,FALSE)</f>
        <v>277.12</v>
      </c>
      <c r="I1335" s="51">
        <f>VLOOKUP(Table_for_new_list_price[[#This Row],[Product Line]],'EDA SHEET'!$C$10:$D$57,2,FALSE)</f>
        <v>0.34699999999999998</v>
      </c>
      <c r="J1335" s="53">
        <f t="shared" si="22"/>
        <v>96.160640000000001</v>
      </c>
      <c r="K1335" s="1" t="str">
        <f>VLOOKUP(Table_for_new_list_price[[#This Row],[ItemCode]],[1]sheet1!$1:$1048576,11,FALSE)</f>
        <v>China</v>
      </c>
    </row>
    <row r="1336" spans="1:11" hidden="1" x14ac:dyDescent="0.3">
      <c r="A1336" t="s">
        <v>2042</v>
      </c>
      <c r="B1336" t="str">
        <f>VLOOKUP(Table_for_new_list_price[[#This Row],[ItemCode]],[1]sheet1!$1:$1048576,4,FALSE)</f>
        <v>UNION BALL VALVE PxM 1-1/2-DS1</v>
      </c>
      <c r="C1336">
        <f>VLOOKUP(Table_for_new_list_price[[#This Row],[ItemCode]],[1]sheet1!$1:$1048576,5,FALSE)</f>
        <v>0</v>
      </c>
      <c r="D1336" t="str">
        <f>VLOOKUP(Table_for_new_list_price[[#This Row],[ItemCode]],[1]sheet1!$1:$1048576,6,FALSE)</f>
        <v>BALK</v>
      </c>
      <c r="E1336" s="54" t="str">
        <f>VLOOKUP(Table_for_new_list_price[[#This Row],[ItemCode]],[1]sheet1!$1:$1048576,7,FALSE)</f>
        <v>BRASS DZR</v>
      </c>
      <c r="F1336" s="54" t="str">
        <f>VLOOKUP(Table_for_new_list_price[[#This Row],[ItemCode]],[1]sheet1!$1:$1048576,13,FALSE)</f>
        <v>3.45</v>
      </c>
      <c r="G1336" s="55">
        <f>VLOOKUP(Table_for_new_list_price[[#This Row],[ItemCode]],[1]sheet1!$1:$1048576,12,FALSE)</f>
        <v>0</v>
      </c>
      <c r="H1336" s="101">
        <f>VLOOKUP(Table_for_new_list_price[[#This Row],[ItemCode]],[1]sheet1!$1:$1048576,8,FALSE)</f>
        <v>277.12</v>
      </c>
      <c r="I1336" s="51">
        <f>VLOOKUP(Table_for_new_list_price[[#This Row],[Product Line]],'EDA SHEET'!$C$10:$D$57,2,FALSE)</f>
        <v>0.34699999999999998</v>
      </c>
      <c r="J1336" s="53">
        <f t="shared" si="22"/>
        <v>96.160640000000001</v>
      </c>
      <c r="K1336" s="1" t="str">
        <f>VLOOKUP(Table_for_new_list_price[[#This Row],[ItemCode]],[1]sheet1!$1:$1048576,11,FALSE)</f>
        <v>China</v>
      </c>
    </row>
    <row r="1337" spans="1:11" hidden="1" x14ac:dyDescent="0.3">
      <c r="A1337" t="s">
        <v>2043</v>
      </c>
      <c r="B1337" t="str">
        <f>VLOOKUP(Table_for_new_list_price[[#This Row],[ItemCode]],[1]sheet1!$1:$1048576,4,FALSE)</f>
        <v>UNION BALL VALVE PxF 1-1/2</v>
      </c>
      <c r="C1337">
        <f>VLOOKUP(Table_for_new_list_price[[#This Row],[ItemCode]],[1]sheet1!$1:$1048576,5,FALSE)</f>
        <v>0</v>
      </c>
      <c r="D1337" t="str">
        <f>VLOOKUP(Table_for_new_list_price[[#This Row],[ItemCode]],[1]sheet1!$1:$1048576,6,FALSE)</f>
        <v>BALK</v>
      </c>
      <c r="E1337" s="54" t="str">
        <f>VLOOKUP(Table_for_new_list_price[[#This Row],[ItemCode]],[1]sheet1!$1:$1048576,7,FALSE)</f>
        <v>BRASS DZR</v>
      </c>
      <c r="F1337" s="54" t="str">
        <f>VLOOKUP(Table_for_new_list_price[[#This Row],[ItemCode]],[1]sheet1!$1:$1048576,13,FALSE)</f>
        <v>3.45</v>
      </c>
      <c r="G1337" s="55">
        <f>VLOOKUP(Table_for_new_list_price[[#This Row],[ItemCode]],[1]sheet1!$1:$1048576,12,FALSE)</f>
        <v>0</v>
      </c>
      <c r="H1337" s="101">
        <f>VLOOKUP(Table_for_new_list_price[[#This Row],[ItemCode]],[1]sheet1!$1:$1048576,8,FALSE)</f>
        <v>277.12</v>
      </c>
      <c r="I1337" s="51">
        <f>VLOOKUP(Table_for_new_list_price[[#This Row],[Product Line]],'EDA SHEET'!$C$10:$D$57,2,FALSE)</f>
        <v>0.34699999999999998</v>
      </c>
      <c r="J1337" s="53">
        <f t="shared" si="22"/>
        <v>96.160640000000001</v>
      </c>
      <c r="K1337" s="1" t="str">
        <f>VLOOKUP(Table_for_new_list_price[[#This Row],[ItemCode]],[1]sheet1!$1:$1048576,11,FALSE)</f>
        <v>China</v>
      </c>
    </row>
    <row r="1338" spans="1:11" hidden="1" x14ac:dyDescent="0.3">
      <c r="A1338" t="s">
        <v>2044</v>
      </c>
      <c r="B1338" t="str">
        <f>VLOOKUP(Table_for_new_list_price[[#This Row],[ItemCode]],[1]sheet1!$1:$1048576,4,FALSE)</f>
        <v>UNION BALL VALVE PxM 1-1/2</v>
      </c>
      <c r="C1338">
        <f>VLOOKUP(Table_for_new_list_price[[#This Row],[ItemCode]],[1]sheet1!$1:$1048576,5,FALSE)</f>
        <v>0</v>
      </c>
      <c r="D1338" t="str">
        <f>VLOOKUP(Table_for_new_list_price[[#This Row],[ItemCode]],[1]sheet1!$1:$1048576,6,FALSE)</f>
        <v>BALK</v>
      </c>
      <c r="E1338" s="54" t="str">
        <f>VLOOKUP(Table_for_new_list_price[[#This Row],[ItemCode]],[1]sheet1!$1:$1048576,7,FALSE)</f>
        <v>BRASS DZR</v>
      </c>
      <c r="F1338" s="54" t="str">
        <f>VLOOKUP(Table_for_new_list_price[[#This Row],[ItemCode]],[1]sheet1!$1:$1048576,13,FALSE)</f>
        <v>3.45</v>
      </c>
      <c r="G1338" s="55">
        <f>VLOOKUP(Table_for_new_list_price[[#This Row],[ItemCode]],[1]sheet1!$1:$1048576,12,FALSE)</f>
        <v>0</v>
      </c>
      <c r="H1338" s="101">
        <f>VLOOKUP(Table_for_new_list_price[[#This Row],[ItemCode]],[1]sheet1!$1:$1048576,8,FALSE)</f>
        <v>277.12</v>
      </c>
      <c r="I1338" s="51">
        <f>VLOOKUP(Table_for_new_list_price[[#This Row],[Product Line]],'EDA SHEET'!$C$10:$D$57,2,FALSE)</f>
        <v>0.34699999999999998</v>
      </c>
      <c r="J1338" s="53">
        <f t="shared" si="22"/>
        <v>96.160640000000001</v>
      </c>
      <c r="K1338" s="1" t="str">
        <f>VLOOKUP(Table_for_new_list_price[[#This Row],[ItemCode]],[1]sheet1!$1:$1048576,11,FALSE)</f>
        <v>China</v>
      </c>
    </row>
    <row r="1339" spans="1:11" hidden="1" x14ac:dyDescent="0.3">
      <c r="A1339" t="s">
        <v>2045</v>
      </c>
      <c r="B1339" t="str">
        <f>VLOOKUP(Table_for_new_list_price[[#This Row],[ItemCode]],[1]sheet1!$1:$1048576,4,FALSE)</f>
        <v>UNION BALL VALVE PxP 1-1/2</v>
      </c>
      <c r="C1339" t="str">
        <f>VLOOKUP(Table_for_new_list_price[[#This Row],[ItemCode]],[1]sheet1!$1:$1048576,5,FALSE)</f>
        <v>670779718538</v>
      </c>
      <c r="D1339" t="str">
        <f>VLOOKUP(Table_for_new_list_price[[#This Row],[ItemCode]],[1]sheet1!$1:$1048576,6,FALSE)</f>
        <v>BALK</v>
      </c>
      <c r="E1339" s="54" t="str">
        <f>VLOOKUP(Table_for_new_list_price[[#This Row],[ItemCode]],[1]sheet1!$1:$1048576,7,FALSE)</f>
        <v>BRASS DZR</v>
      </c>
      <c r="F1339" s="54" t="str">
        <f>VLOOKUP(Table_for_new_list_price[[#This Row],[ItemCode]],[1]sheet1!$1:$1048576,13,FALSE)</f>
        <v>3.45</v>
      </c>
      <c r="G1339" s="55">
        <f>VLOOKUP(Table_for_new_list_price[[#This Row],[ItemCode]],[1]sheet1!$1:$1048576,12,FALSE)</f>
        <v>0</v>
      </c>
      <c r="H1339" s="101">
        <f>VLOOKUP(Table_for_new_list_price[[#This Row],[ItemCode]],[1]sheet1!$1:$1048576,8,FALSE)</f>
        <v>277.12</v>
      </c>
      <c r="I1339" s="51">
        <f>VLOOKUP(Table_for_new_list_price[[#This Row],[Product Line]],'EDA SHEET'!$C$10:$D$57,2,FALSE)</f>
        <v>0.34699999999999998</v>
      </c>
      <c r="J1339" s="53">
        <f t="shared" si="22"/>
        <v>96.160640000000001</v>
      </c>
      <c r="K1339" s="1" t="str">
        <f>VLOOKUP(Table_for_new_list_price[[#This Row],[ItemCode]],[1]sheet1!$1:$1048576,11,FALSE)</f>
        <v>China</v>
      </c>
    </row>
    <row r="1340" spans="1:11" hidden="1" x14ac:dyDescent="0.3">
      <c r="A1340" t="s">
        <v>2046</v>
      </c>
      <c r="B1340" t="str">
        <f>VLOOKUP(Table_for_new_list_price[[#This Row],[ItemCode]],[1]sheet1!$1:$1048576,4,FALSE)</f>
        <v>UNION BALL VALVE PxF 1-1/2-US1</v>
      </c>
      <c r="C1340">
        <f>VLOOKUP(Table_for_new_list_price[[#This Row],[ItemCode]],[1]sheet1!$1:$1048576,5,FALSE)</f>
        <v>0</v>
      </c>
      <c r="D1340" t="str">
        <f>VLOOKUP(Table_for_new_list_price[[#This Row],[ItemCode]],[1]sheet1!$1:$1048576,6,FALSE)</f>
        <v>BALK</v>
      </c>
      <c r="E1340" s="54" t="str">
        <f>VLOOKUP(Table_for_new_list_price[[#This Row],[ItemCode]],[1]sheet1!$1:$1048576,7,FALSE)</f>
        <v>BRASS DZR</v>
      </c>
      <c r="F1340" s="54" t="str">
        <f>VLOOKUP(Table_for_new_list_price[[#This Row],[ItemCode]],[1]sheet1!$1:$1048576,13,FALSE)</f>
        <v>3.45</v>
      </c>
      <c r="G1340" s="55">
        <f>VLOOKUP(Table_for_new_list_price[[#This Row],[ItemCode]],[1]sheet1!$1:$1048576,12,FALSE)</f>
        <v>0</v>
      </c>
      <c r="H1340" s="101">
        <f>VLOOKUP(Table_for_new_list_price[[#This Row],[ItemCode]],[1]sheet1!$1:$1048576,8,FALSE)</f>
        <v>277.12</v>
      </c>
      <c r="I1340" s="51">
        <f>VLOOKUP(Table_for_new_list_price[[#This Row],[Product Line]],'EDA SHEET'!$C$10:$D$57,2,FALSE)</f>
        <v>0.34699999999999998</v>
      </c>
      <c r="J1340" s="53">
        <f t="shared" si="22"/>
        <v>96.160640000000001</v>
      </c>
      <c r="K1340" s="1" t="str">
        <f>VLOOKUP(Table_for_new_list_price[[#This Row],[ItemCode]],[1]sheet1!$1:$1048576,11,FALSE)</f>
        <v>China</v>
      </c>
    </row>
    <row r="1341" spans="1:11" hidden="1" x14ac:dyDescent="0.3">
      <c r="A1341" t="s">
        <v>2047</v>
      </c>
      <c r="B1341" t="str">
        <f>VLOOKUP(Table_for_new_list_price[[#This Row],[ItemCode]],[1]sheet1!$1:$1048576,4,FALSE)</f>
        <v>UNION BALL VALVE PxM 2-DS2</v>
      </c>
      <c r="C1341">
        <f>VLOOKUP(Table_for_new_list_price[[#This Row],[ItemCode]],[1]sheet1!$1:$1048576,5,FALSE)</f>
        <v>0</v>
      </c>
      <c r="D1341" t="str">
        <f>VLOOKUP(Table_for_new_list_price[[#This Row],[ItemCode]],[1]sheet1!$1:$1048576,6,FALSE)</f>
        <v>BALK</v>
      </c>
      <c r="E1341" s="54" t="str">
        <f>VLOOKUP(Table_for_new_list_price[[#This Row],[ItemCode]],[1]sheet1!$1:$1048576,7,FALSE)</f>
        <v>BRASS DZR</v>
      </c>
      <c r="F1341" s="54" t="str">
        <f>VLOOKUP(Table_for_new_list_price[[#This Row],[ItemCode]],[1]sheet1!$1:$1048576,13,FALSE)</f>
        <v>4.55</v>
      </c>
      <c r="G1341" s="55">
        <f>VLOOKUP(Table_for_new_list_price[[#This Row],[ItemCode]],[1]sheet1!$1:$1048576,12,FALSE)</f>
        <v>0</v>
      </c>
      <c r="H1341" s="101">
        <f>VLOOKUP(Table_for_new_list_price[[#This Row],[ItemCode]],[1]sheet1!$1:$1048576,8,FALSE)</f>
        <v>433.15</v>
      </c>
      <c r="I1341" s="51">
        <f>VLOOKUP(Table_for_new_list_price[[#This Row],[Product Line]],'EDA SHEET'!$C$10:$D$57,2,FALSE)</f>
        <v>0.34699999999999998</v>
      </c>
      <c r="J1341" s="53">
        <f t="shared" si="22"/>
        <v>150.30304999999998</v>
      </c>
      <c r="K1341" s="1" t="str">
        <f>VLOOKUP(Table_for_new_list_price[[#This Row],[ItemCode]],[1]sheet1!$1:$1048576,11,FALSE)</f>
        <v>China</v>
      </c>
    </row>
    <row r="1342" spans="1:11" hidden="1" x14ac:dyDescent="0.3">
      <c r="A1342" t="s">
        <v>2048</v>
      </c>
      <c r="B1342" t="str">
        <f>VLOOKUP(Table_for_new_list_price[[#This Row],[ItemCode]],[1]sheet1!$1:$1048576,4,FALSE)</f>
        <v>UNION BALL VALVE PxF 2-DS1</v>
      </c>
      <c r="C1342">
        <f>VLOOKUP(Table_for_new_list_price[[#This Row],[ItemCode]],[1]sheet1!$1:$1048576,5,FALSE)</f>
        <v>0</v>
      </c>
      <c r="D1342" t="str">
        <f>VLOOKUP(Table_for_new_list_price[[#This Row],[ItemCode]],[1]sheet1!$1:$1048576,6,FALSE)</f>
        <v>BALK</v>
      </c>
      <c r="E1342" s="54" t="str">
        <f>VLOOKUP(Table_for_new_list_price[[#This Row],[ItemCode]],[1]sheet1!$1:$1048576,7,FALSE)</f>
        <v>BRASS DZR</v>
      </c>
      <c r="F1342" s="54" t="str">
        <f>VLOOKUP(Table_for_new_list_price[[#This Row],[ItemCode]],[1]sheet1!$1:$1048576,13,FALSE)</f>
        <v>4.55</v>
      </c>
      <c r="G1342" s="55">
        <f>VLOOKUP(Table_for_new_list_price[[#This Row],[ItemCode]],[1]sheet1!$1:$1048576,12,FALSE)</f>
        <v>0</v>
      </c>
      <c r="H1342" s="101">
        <f>VLOOKUP(Table_for_new_list_price[[#This Row],[ItemCode]],[1]sheet1!$1:$1048576,8,FALSE)</f>
        <v>433.15</v>
      </c>
      <c r="I1342" s="51">
        <f>VLOOKUP(Table_for_new_list_price[[#This Row],[Product Line]],'EDA SHEET'!$C$10:$D$57,2,FALSE)</f>
        <v>0.34699999999999998</v>
      </c>
      <c r="J1342" s="53">
        <f t="shared" si="22"/>
        <v>150.30304999999998</v>
      </c>
      <c r="K1342" s="1" t="str">
        <f>VLOOKUP(Table_for_new_list_price[[#This Row],[ItemCode]],[1]sheet1!$1:$1048576,11,FALSE)</f>
        <v>China</v>
      </c>
    </row>
    <row r="1343" spans="1:11" hidden="1" x14ac:dyDescent="0.3">
      <c r="A1343" t="s">
        <v>2049</v>
      </c>
      <c r="B1343" t="str">
        <f>VLOOKUP(Table_for_new_list_price[[#This Row],[ItemCode]],[1]sheet1!$1:$1048576,4,FALSE)</f>
        <v>UNION BALL VALVE PxM 2-DS1</v>
      </c>
      <c r="C1343">
        <f>VLOOKUP(Table_for_new_list_price[[#This Row],[ItemCode]],[1]sheet1!$1:$1048576,5,FALSE)</f>
        <v>0</v>
      </c>
      <c r="D1343" t="str">
        <f>VLOOKUP(Table_for_new_list_price[[#This Row],[ItemCode]],[1]sheet1!$1:$1048576,6,FALSE)</f>
        <v>BALK</v>
      </c>
      <c r="E1343" s="54" t="str">
        <f>VLOOKUP(Table_for_new_list_price[[#This Row],[ItemCode]],[1]sheet1!$1:$1048576,7,FALSE)</f>
        <v>BRASS DZR</v>
      </c>
      <c r="F1343" s="54" t="str">
        <f>VLOOKUP(Table_for_new_list_price[[#This Row],[ItemCode]],[1]sheet1!$1:$1048576,13,FALSE)</f>
        <v>4.55</v>
      </c>
      <c r="G1343" s="55">
        <f>VLOOKUP(Table_for_new_list_price[[#This Row],[ItemCode]],[1]sheet1!$1:$1048576,12,FALSE)</f>
        <v>0</v>
      </c>
      <c r="H1343" s="101">
        <f>VLOOKUP(Table_for_new_list_price[[#This Row],[ItemCode]],[1]sheet1!$1:$1048576,8,FALSE)</f>
        <v>433.15</v>
      </c>
      <c r="I1343" s="51">
        <f>VLOOKUP(Table_for_new_list_price[[#This Row],[Product Line]],'EDA SHEET'!$C$10:$D$57,2,FALSE)</f>
        <v>0.34699999999999998</v>
      </c>
      <c r="J1343" s="53">
        <f t="shared" si="22"/>
        <v>150.30304999999998</v>
      </c>
      <c r="K1343" s="1" t="str">
        <f>VLOOKUP(Table_for_new_list_price[[#This Row],[ItemCode]],[1]sheet1!$1:$1048576,11,FALSE)</f>
        <v>China</v>
      </c>
    </row>
    <row r="1344" spans="1:11" hidden="1" x14ac:dyDescent="0.3">
      <c r="A1344" t="s">
        <v>2050</v>
      </c>
      <c r="B1344" t="str">
        <f>VLOOKUP(Table_for_new_list_price[[#This Row],[ItemCode]],[1]sheet1!$1:$1048576,4,FALSE)</f>
        <v>UNION BALL VALVE PxP 2 -DS1</v>
      </c>
      <c r="C1344">
        <f>VLOOKUP(Table_for_new_list_price[[#This Row],[ItemCode]],[1]sheet1!$1:$1048576,5,FALSE)</f>
        <v>0</v>
      </c>
      <c r="D1344" t="str">
        <f>VLOOKUP(Table_for_new_list_price[[#This Row],[ItemCode]],[1]sheet1!$1:$1048576,6,FALSE)</f>
        <v>BALK</v>
      </c>
      <c r="E1344" s="54" t="str">
        <f>VLOOKUP(Table_for_new_list_price[[#This Row],[ItemCode]],[1]sheet1!$1:$1048576,7,FALSE)</f>
        <v>BRASS DZR</v>
      </c>
      <c r="F1344" s="54" t="str">
        <f>VLOOKUP(Table_for_new_list_price[[#This Row],[ItemCode]],[1]sheet1!$1:$1048576,13,FALSE)</f>
        <v>4.55</v>
      </c>
      <c r="G1344" s="55">
        <f>VLOOKUP(Table_for_new_list_price[[#This Row],[ItemCode]],[1]sheet1!$1:$1048576,12,FALSE)</f>
        <v>0</v>
      </c>
      <c r="H1344" s="101">
        <f>VLOOKUP(Table_for_new_list_price[[#This Row],[ItemCode]],[1]sheet1!$1:$1048576,8,FALSE)</f>
        <v>433.15</v>
      </c>
      <c r="I1344" s="51">
        <f>VLOOKUP(Table_for_new_list_price[[#This Row],[Product Line]],'EDA SHEET'!$C$10:$D$57,2,FALSE)</f>
        <v>0.34699999999999998</v>
      </c>
      <c r="J1344" s="53">
        <f t="shared" si="22"/>
        <v>150.30304999999998</v>
      </c>
      <c r="K1344" s="1" t="str">
        <f>VLOOKUP(Table_for_new_list_price[[#This Row],[ItemCode]],[1]sheet1!$1:$1048576,11,FALSE)</f>
        <v>China</v>
      </c>
    </row>
    <row r="1345" spans="1:11" hidden="1" x14ac:dyDescent="0.3">
      <c r="A1345" t="s">
        <v>2051</v>
      </c>
      <c r="B1345" t="str">
        <f>VLOOKUP(Table_for_new_list_price[[#This Row],[ItemCode]],[1]sheet1!$1:$1048576,4,FALSE)</f>
        <v>UNION BALL VALVE PxF 2</v>
      </c>
      <c r="C1345">
        <f>VLOOKUP(Table_for_new_list_price[[#This Row],[ItemCode]],[1]sheet1!$1:$1048576,5,FALSE)</f>
        <v>0</v>
      </c>
      <c r="D1345" t="str">
        <f>VLOOKUP(Table_for_new_list_price[[#This Row],[ItemCode]],[1]sheet1!$1:$1048576,6,FALSE)</f>
        <v>BALK</v>
      </c>
      <c r="E1345" s="54" t="str">
        <f>VLOOKUP(Table_for_new_list_price[[#This Row],[ItemCode]],[1]sheet1!$1:$1048576,7,FALSE)</f>
        <v>BRASS DZR</v>
      </c>
      <c r="F1345" s="54" t="str">
        <f>VLOOKUP(Table_for_new_list_price[[#This Row],[ItemCode]],[1]sheet1!$1:$1048576,13,FALSE)</f>
        <v>4.55</v>
      </c>
      <c r="G1345" s="55">
        <f>VLOOKUP(Table_for_new_list_price[[#This Row],[ItemCode]],[1]sheet1!$1:$1048576,12,FALSE)</f>
        <v>0</v>
      </c>
      <c r="H1345" s="101">
        <f>VLOOKUP(Table_for_new_list_price[[#This Row],[ItemCode]],[1]sheet1!$1:$1048576,8,FALSE)</f>
        <v>433.15</v>
      </c>
      <c r="I1345" s="51">
        <f>VLOOKUP(Table_for_new_list_price[[#This Row],[Product Line]],'EDA SHEET'!$C$10:$D$57,2,FALSE)</f>
        <v>0.34699999999999998</v>
      </c>
      <c r="J1345" s="53">
        <f t="shared" si="22"/>
        <v>150.30304999999998</v>
      </c>
      <c r="K1345" s="1" t="str">
        <f>VLOOKUP(Table_for_new_list_price[[#This Row],[ItemCode]],[1]sheet1!$1:$1048576,11,FALSE)</f>
        <v>China</v>
      </c>
    </row>
    <row r="1346" spans="1:11" hidden="1" x14ac:dyDescent="0.3">
      <c r="A1346" t="s">
        <v>2052</v>
      </c>
      <c r="B1346" t="str">
        <f>VLOOKUP(Table_for_new_list_price[[#This Row],[ItemCode]],[1]sheet1!$1:$1048576,4,FALSE)</f>
        <v>UNION BALL VALVE PxM 2</v>
      </c>
      <c r="C1346">
        <f>VLOOKUP(Table_for_new_list_price[[#This Row],[ItemCode]],[1]sheet1!$1:$1048576,5,FALSE)</f>
        <v>0</v>
      </c>
      <c r="D1346" t="str">
        <f>VLOOKUP(Table_for_new_list_price[[#This Row],[ItemCode]],[1]sheet1!$1:$1048576,6,FALSE)</f>
        <v>BALK</v>
      </c>
      <c r="E1346" s="54" t="str">
        <f>VLOOKUP(Table_for_new_list_price[[#This Row],[ItemCode]],[1]sheet1!$1:$1048576,7,FALSE)</f>
        <v>BRASS DZR</v>
      </c>
      <c r="F1346" s="54" t="str">
        <f>VLOOKUP(Table_for_new_list_price[[#This Row],[ItemCode]],[1]sheet1!$1:$1048576,13,FALSE)</f>
        <v>4.55</v>
      </c>
      <c r="G1346" s="55">
        <f>VLOOKUP(Table_for_new_list_price[[#This Row],[ItemCode]],[1]sheet1!$1:$1048576,12,FALSE)</f>
        <v>0</v>
      </c>
      <c r="H1346" s="101">
        <f>VLOOKUP(Table_for_new_list_price[[#This Row],[ItemCode]],[1]sheet1!$1:$1048576,8,FALSE)</f>
        <v>433.15</v>
      </c>
      <c r="I1346" s="51">
        <f>VLOOKUP(Table_for_new_list_price[[#This Row],[Product Line]],'EDA SHEET'!$C$10:$D$57,2,FALSE)</f>
        <v>0.34699999999999998</v>
      </c>
      <c r="J1346" s="53">
        <f t="shared" si="22"/>
        <v>150.30304999999998</v>
      </c>
      <c r="K1346" s="1" t="str">
        <f>VLOOKUP(Table_for_new_list_price[[#This Row],[ItemCode]],[1]sheet1!$1:$1048576,11,FALSE)</f>
        <v>China</v>
      </c>
    </row>
    <row r="1347" spans="1:11" hidden="1" x14ac:dyDescent="0.3">
      <c r="A1347" t="s">
        <v>2053</v>
      </c>
      <c r="B1347" t="str">
        <f>VLOOKUP(Table_for_new_list_price[[#This Row],[ItemCode]],[1]sheet1!$1:$1048576,4,FALSE)</f>
        <v>UNION BALL VALVE PxP 2</v>
      </c>
      <c r="C1347" t="str">
        <f>VLOOKUP(Table_for_new_list_price[[#This Row],[ItemCode]],[1]sheet1!$1:$1048576,5,FALSE)</f>
        <v>670779718545</v>
      </c>
      <c r="D1347" t="str">
        <f>VLOOKUP(Table_for_new_list_price[[#This Row],[ItemCode]],[1]sheet1!$1:$1048576,6,FALSE)</f>
        <v>BALK</v>
      </c>
      <c r="E1347" s="54" t="str">
        <f>VLOOKUP(Table_for_new_list_price[[#This Row],[ItemCode]],[1]sheet1!$1:$1048576,7,FALSE)</f>
        <v>BRASS DZR</v>
      </c>
      <c r="F1347" s="54" t="str">
        <f>VLOOKUP(Table_for_new_list_price[[#This Row],[ItemCode]],[1]sheet1!$1:$1048576,13,FALSE)</f>
        <v>4.55</v>
      </c>
      <c r="G1347" s="55">
        <f>VLOOKUP(Table_for_new_list_price[[#This Row],[ItemCode]],[1]sheet1!$1:$1048576,12,FALSE)</f>
        <v>0</v>
      </c>
      <c r="H1347" s="101">
        <f>VLOOKUP(Table_for_new_list_price[[#This Row],[ItemCode]],[1]sheet1!$1:$1048576,8,FALSE)</f>
        <v>433.15</v>
      </c>
      <c r="I1347" s="51">
        <f>VLOOKUP(Table_for_new_list_price[[#This Row],[Product Line]],'EDA SHEET'!$C$10:$D$57,2,FALSE)</f>
        <v>0.34699999999999998</v>
      </c>
      <c r="J1347" s="53">
        <f t="shared" si="22"/>
        <v>150.30304999999998</v>
      </c>
      <c r="K1347" s="1" t="str">
        <f>VLOOKUP(Table_for_new_list_price[[#This Row],[ItemCode]],[1]sheet1!$1:$1048576,11,FALSE)</f>
        <v>China</v>
      </c>
    </row>
    <row r="1348" spans="1:11" hidden="1" x14ac:dyDescent="0.3">
      <c r="A1348" t="s">
        <v>2054</v>
      </c>
      <c r="B1348" t="str">
        <f>VLOOKUP(Table_for_new_list_price[[#This Row],[ItemCode]],[1]sheet1!$1:$1048576,4,FALSE)</f>
        <v>UNION BALL VALVE SxF 1/2</v>
      </c>
      <c r="C1348">
        <f>VLOOKUP(Table_for_new_list_price[[#This Row],[ItemCode]],[1]sheet1!$1:$1048576,5,FALSE)</f>
        <v>0</v>
      </c>
      <c r="D1348" t="str">
        <f>VLOOKUP(Table_for_new_list_price[[#This Row],[ItemCode]],[1]sheet1!$1:$1048576,6,FALSE)</f>
        <v>BALK</v>
      </c>
      <c r="E1348" s="54" t="str">
        <f>VLOOKUP(Table_for_new_list_price[[#This Row],[ItemCode]],[1]sheet1!$1:$1048576,7,FALSE)</f>
        <v>BRASS DZR</v>
      </c>
      <c r="F1348" s="54" t="str">
        <f>VLOOKUP(Table_for_new_list_price[[#This Row],[ItemCode]],[1]sheet1!$1:$1048576,13,FALSE)</f>
        <v>0.762</v>
      </c>
      <c r="G1348" s="55">
        <f>VLOOKUP(Table_for_new_list_price[[#This Row],[ItemCode]],[1]sheet1!$1:$1048576,12,FALSE)</f>
        <v>0</v>
      </c>
      <c r="H1348" s="101">
        <f>VLOOKUP(Table_for_new_list_price[[#This Row],[ItemCode]],[1]sheet1!$1:$1048576,8,FALSE)</f>
        <v>73.37</v>
      </c>
      <c r="I1348" s="51">
        <f>VLOOKUP(Table_for_new_list_price[[#This Row],[Product Line]],'EDA SHEET'!$C$10:$D$57,2,FALSE)</f>
        <v>0.34699999999999998</v>
      </c>
      <c r="J1348" s="53">
        <f t="shared" si="22"/>
        <v>25.459389999999999</v>
      </c>
      <c r="K1348" s="1" t="str">
        <f>VLOOKUP(Table_for_new_list_price[[#This Row],[ItemCode]],[1]sheet1!$1:$1048576,11,FALSE)</f>
        <v>China</v>
      </c>
    </row>
    <row r="1349" spans="1:11" hidden="1" x14ac:dyDescent="0.3">
      <c r="A1349" t="s">
        <v>2055</v>
      </c>
      <c r="B1349" t="str">
        <f>VLOOKUP(Table_for_new_list_price[[#This Row],[ItemCode]],[1]sheet1!$1:$1048576,4,FALSE)</f>
        <v>UNION BALL VALVE SxM 1/2</v>
      </c>
      <c r="C1349">
        <f>VLOOKUP(Table_for_new_list_price[[#This Row],[ItemCode]],[1]sheet1!$1:$1048576,5,FALSE)</f>
        <v>0</v>
      </c>
      <c r="D1349" t="str">
        <f>VLOOKUP(Table_for_new_list_price[[#This Row],[ItemCode]],[1]sheet1!$1:$1048576,6,FALSE)</f>
        <v>BALK</v>
      </c>
      <c r="E1349" s="54" t="str">
        <f>VLOOKUP(Table_for_new_list_price[[#This Row],[ItemCode]],[1]sheet1!$1:$1048576,7,FALSE)</f>
        <v>BRASS DZR</v>
      </c>
      <c r="F1349" s="54" t="str">
        <f>VLOOKUP(Table_for_new_list_price[[#This Row],[ItemCode]],[1]sheet1!$1:$1048576,13,FALSE)</f>
        <v>0.762</v>
      </c>
      <c r="G1349" s="55">
        <f>VLOOKUP(Table_for_new_list_price[[#This Row],[ItemCode]],[1]sheet1!$1:$1048576,12,FALSE)</f>
        <v>0</v>
      </c>
      <c r="H1349" s="101">
        <f>VLOOKUP(Table_for_new_list_price[[#This Row],[ItemCode]],[1]sheet1!$1:$1048576,8,FALSE)</f>
        <v>73.37</v>
      </c>
      <c r="I1349" s="51">
        <f>VLOOKUP(Table_for_new_list_price[[#This Row],[Product Line]],'EDA SHEET'!$C$10:$D$57,2,FALSE)</f>
        <v>0.34699999999999998</v>
      </c>
      <c r="J1349" s="53">
        <f t="shared" si="22"/>
        <v>25.459389999999999</v>
      </c>
      <c r="K1349" s="1" t="str">
        <f>VLOOKUP(Table_for_new_list_price[[#This Row],[ItemCode]],[1]sheet1!$1:$1048576,11,FALSE)</f>
        <v>China</v>
      </c>
    </row>
    <row r="1350" spans="1:11" hidden="1" x14ac:dyDescent="0.3">
      <c r="A1350" t="s">
        <v>2056</v>
      </c>
      <c r="B1350" t="str">
        <f>VLOOKUP(Table_for_new_list_price[[#This Row],[ItemCode]],[1]sheet1!$1:$1048576,4,FALSE)</f>
        <v>UNION BALL VALVE SxS 1/2</v>
      </c>
      <c r="C1350" t="str">
        <f>VLOOKUP(Table_for_new_list_price[[#This Row],[ItemCode]],[1]sheet1!$1:$1048576,5,FALSE)</f>
        <v>670779718552</v>
      </c>
      <c r="D1350" t="str">
        <f>VLOOKUP(Table_for_new_list_price[[#This Row],[ItemCode]],[1]sheet1!$1:$1048576,6,FALSE)</f>
        <v>BALK</v>
      </c>
      <c r="E1350" s="54" t="str">
        <f>VLOOKUP(Table_for_new_list_price[[#This Row],[ItemCode]],[1]sheet1!$1:$1048576,7,FALSE)</f>
        <v>BRASS DZR</v>
      </c>
      <c r="F1350" s="54" t="str">
        <f>VLOOKUP(Table_for_new_list_price[[#This Row],[ItemCode]],[1]sheet1!$1:$1048576,13,FALSE)</f>
        <v>0.762</v>
      </c>
      <c r="G1350" s="55">
        <f>VLOOKUP(Table_for_new_list_price[[#This Row],[ItemCode]],[1]sheet1!$1:$1048576,12,FALSE)</f>
        <v>0</v>
      </c>
      <c r="H1350" s="101">
        <f>VLOOKUP(Table_for_new_list_price[[#This Row],[ItemCode]],[1]sheet1!$1:$1048576,8,FALSE)</f>
        <v>73.37</v>
      </c>
      <c r="I1350" s="51">
        <f>VLOOKUP(Table_for_new_list_price[[#This Row],[Product Line]],'EDA SHEET'!$C$10:$D$57,2,FALSE)</f>
        <v>0.34699999999999998</v>
      </c>
      <c r="J1350" s="53">
        <f t="shared" si="22"/>
        <v>25.459389999999999</v>
      </c>
      <c r="K1350" s="1" t="str">
        <f>VLOOKUP(Table_for_new_list_price[[#This Row],[ItemCode]],[1]sheet1!$1:$1048576,11,FALSE)</f>
        <v>China</v>
      </c>
    </row>
    <row r="1351" spans="1:11" hidden="1" x14ac:dyDescent="0.3">
      <c r="A1351" t="s">
        <v>2057</v>
      </c>
      <c r="B1351" t="str">
        <f>VLOOKUP(Table_for_new_list_price[[#This Row],[ItemCode]],[1]sheet1!$1:$1048576,4,FALSE)</f>
        <v>UNION BALL VALVE SxF 1/2 -US1</v>
      </c>
      <c r="C1351">
        <f>VLOOKUP(Table_for_new_list_price[[#This Row],[ItemCode]],[1]sheet1!$1:$1048576,5,FALSE)</f>
        <v>0</v>
      </c>
      <c r="D1351" t="str">
        <f>VLOOKUP(Table_for_new_list_price[[#This Row],[ItemCode]],[1]sheet1!$1:$1048576,6,FALSE)</f>
        <v>BALK</v>
      </c>
      <c r="E1351" s="54" t="str">
        <f>VLOOKUP(Table_for_new_list_price[[#This Row],[ItemCode]],[1]sheet1!$1:$1048576,7,FALSE)</f>
        <v>BRASS DZR</v>
      </c>
      <c r="F1351" s="54" t="str">
        <f>VLOOKUP(Table_for_new_list_price[[#This Row],[ItemCode]],[1]sheet1!$1:$1048576,13,FALSE)</f>
        <v>0.762</v>
      </c>
      <c r="G1351" s="55">
        <f>VLOOKUP(Table_for_new_list_price[[#This Row],[ItemCode]],[1]sheet1!$1:$1048576,12,FALSE)</f>
        <v>0</v>
      </c>
      <c r="H1351" s="101">
        <f>VLOOKUP(Table_for_new_list_price[[#This Row],[ItemCode]],[1]sheet1!$1:$1048576,8,FALSE)</f>
        <v>73.37</v>
      </c>
      <c r="I1351" s="51">
        <f>VLOOKUP(Table_for_new_list_price[[#This Row],[Product Line]],'EDA SHEET'!$C$10:$D$57,2,FALSE)</f>
        <v>0.34699999999999998</v>
      </c>
      <c r="J1351" s="53">
        <f t="shared" si="22"/>
        <v>25.459389999999999</v>
      </c>
      <c r="K1351" s="1" t="str">
        <f>VLOOKUP(Table_for_new_list_price[[#This Row],[ItemCode]],[1]sheet1!$1:$1048576,11,FALSE)</f>
        <v>China</v>
      </c>
    </row>
    <row r="1352" spans="1:11" hidden="1" x14ac:dyDescent="0.3">
      <c r="A1352" t="s">
        <v>2058</v>
      </c>
      <c r="B1352" t="str">
        <f>VLOOKUP(Table_for_new_list_price[[#This Row],[ItemCode]],[1]sheet1!$1:$1048576,4,FALSE)</f>
        <v>UNION BALL VALVE SxF 3/4-DS1</v>
      </c>
      <c r="C1352">
        <f>VLOOKUP(Table_for_new_list_price[[#This Row],[ItemCode]],[1]sheet1!$1:$1048576,5,FALSE)</f>
        <v>0</v>
      </c>
      <c r="D1352" t="str">
        <f>VLOOKUP(Table_for_new_list_price[[#This Row],[ItemCode]],[1]sheet1!$1:$1048576,6,FALSE)</f>
        <v>BALK</v>
      </c>
      <c r="E1352" s="54" t="str">
        <f>VLOOKUP(Table_for_new_list_price[[#This Row],[ItemCode]],[1]sheet1!$1:$1048576,7,FALSE)</f>
        <v>BRASS DZR</v>
      </c>
      <c r="F1352" s="54" t="str">
        <f>VLOOKUP(Table_for_new_list_price[[#This Row],[ItemCode]],[1]sheet1!$1:$1048576,13,FALSE)</f>
        <v>1.00</v>
      </c>
      <c r="G1352" s="55">
        <f>VLOOKUP(Table_for_new_list_price[[#This Row],[ItemCode]],[1]sheet1!$1:$1048576,12,FALSE)</f>
        <v>0</v>
      </c>
      <c r="H1352" s="101">
        <f>VLOOKUP(Table_for_new_list_price[[#This Row],[ItemCode]],[1]sheet1!$1:$1048576,8,FALSE)</f>
        <v>94.57</v>
      </c>
      <c r="I1352" s="51">
        <f>VLOOKUP(Table_for_new_list_price[[#This Row],[Product Line]],'EDA SHEET'!$C$10:$D$57,2,FALSE)</f>
        <v>0.34699999999999998</v>
      </c>
      <c r="J1352" s="53">
        <f t="shared" si="22"/>
        <v>32.815789999999993</v>
      </c>
      <c r="K1352" s="1" t="str">
        <f>VLOOKUP(Table_for_new_list_price[[#This Row],[ItemCode]],[1]sheet1!$1:$1048576,11,FALSE)</f>
        <v>China</v>
      </c>
    </row>
    <row r="1353" spans="1:11" hidden="1" x14ac:dyDescent="0.3">
      <c r="A1353" t="s">
        <v>2059</v>
      </c>
      <c r="B1353" t="str">
        <f>VLOOKUP(Table_for_new_list_price[[#This Row],[ItemCode]],[1]sheet1!$1:$1048576,4,FALSE)</f>
        <v>UNION BALL VALVE SxM 3/4-DS1</v>
      </c>
      <c r="C1353">
        <f>VLOOKUP(Table_for_new_list_price[[#This Row],[ItemCode]],[1]sheet1!$1:$1048576,5,FALSE)</f>
        <v>0</v>
      </c>
      <c r="D1353" t="str">
        <f>VLOOKUP(Table_for_new_list_price[[#This Row],[ItemCode]],[1]sheet1!$1:$1048576,6,FALSE)</f>
        <v>BALK</v>
      </c>
      <c r="E1353" s="54" t="str">
        <f>VLOOKUP(Table_for_new_list_price[[#This Row],[ItemCode]],[1]sheet1!$1:$1048576,7,FALSE)</f>
        <v>BRASS DZR</v>
      </c>
      <c r="F1353" s="54" t="str">
        <f>VLOOKUP(Table_for_new_list_price[[#This Row],[ItemCode]],[1]sheet1!$1:$1048576,13,FALSE)</f>
        <v>1.00</v>
      </c>
      <c r="G1353" s="55">
        <f>VLOOKUP(Table_for_new_list_price[[#This Row],[ItemCode]],[1]sheet1!$1:$1048576,12,FALSE)</f>
        <v>0</v>
      </c>
      <c r="H1353" s="101">
        <f>VLOOKUP(Table_for_new_list_price[[#This Row],[ItemCode]],[1]sheet1!$1:$1048576,8,FALSE)</f>
        <v>94.57</v>
      </c>
      <c r="I1353" s="51">
        <f>VLOOKUP(Table_for_new_list_price[[#This Row],[Product Line]],'EDA SHEET'!$C$10:$D$57,2,FALSE)</f>
        <v>0.34699999999999998</v>
      </c>
      <c r="J1353" s="53">
        <f t="shared" si="22"/>
        <v>32.815789999999993</v>
      </c>
      <c r="K1353" s="1" t="str">
        <f>VLOOKUP(Table_for_new_list_price[[#This Row],[ItemCode]],[1]sheet1!$1:$1048576,11,FALSE)</f>
        <v>China</v>
      </c>
    </row>
    <row r="1354" spans="1:11" hidden="1" x14ac:dyDescent="0.3">
      <c r="A1354" t="s">
        <v>2060</v>
      </c>
      <c r="B1354" t="str">
        <f>VLOOKUP(Table_for_new_list_price[[#This Row],[ItemCode]],[1]sheet1!$1:$1048576,4,FALSE)</f>
        <v>UNION BALL VALVE SxS 3/4-DS1</v>
      </c>
      <c r="C1354">
        <f>VLOOKUP(Table_for_new_list_price[[#This Row],[ItemCode]],[1]sheet1!$1:$1048576,5,FALSE)</f>
        <v>0</v>
      </c>
      <c r="D1354" t="str">
        <f>VLOOKUP(Table_for_new_list_price[[#This Row],[ItemCode]],[1]sheet1!$1:$1048576,6,FALSE)</f>
        <v>BALK</v>
      </c>
      <c r="E1354" s="54" t="str">
        <f>VLOOKUP(Table_for_new_list_price[[#This Row],[ItemCode]],[1]sheet1!$1:$1048576,7,FALSE)</f>
        <v>BRASS DZR</v>
      </c>
      <c r="F1354" s="54" t="str">
        <f>VLOOKUP(Table_for_new_list_price[[#This Row],[ItemCode]],[1]sheet1!$1:$1048576,13,FALSE)</f>
        <v>1.00</v>
      </c>
      <c r="G1354" s="55">
        <f>VLOOKUP(Table_for_new_list_price[[#This Row],[ItemCode]],[1]sheet1!$1:$1048576,12,FALSE)</f>
        <v>0</v>
      </c>
      <c r="H1354" s="101">
        <f>VLOOKUP(Table_for_new_list_price[[#This Row],[ItemCode]],[1]sheet1!$1:$1048576,8,FALSE)</f>
        <v>94.57</v>
      </c>
      <c r="I1354" s="51">
        <f>VLOOKUP(Table_for_new_list_price[[#This Row],[Product Line]],'EDA SHEET'!$C$10:$D$57,2,FALSE)</f>
        <v>0.34699999999999998</v>
      </c>
      <c r="J1354" s="53">
        <f t="shared" si="22"/>
        <v>32.815789999999993</v>
      </c>
      <c r="K1354" s="1" t="str">
        <f>VLOOKUP(Table_for_new_list_price[[#This Row],[ItemCode]],[1]sheet1!$1:$1048576,11,FALSE)</f>
        <v>China</v>
      </c>
    </row>
    <row r="1355" spans="1:11" hidden="1" x14ac:dyDescent="0.3">
      <c r="A1355" t="s">
        <v>2061</v>
      </c>
      <c r="B1355" t="str">
        <f>VLOOKUP(Table_for_new_list_price[[#This Row],[ItemCode]],[1]sheet1!$1:$1048576,4,FALSE)</f>
        <v>UNION BALL VALVE SxF 3/4</v>
      </c>
      <c r="C1355">
        <f>VLOOKUP(Table_for_new_list_price[[#This Row],[ItemCode]],[1]sheet1!$1:$1048576,5,FALSE)</f>
        <v>0</v>
      </c>
      <c r="D1355" t="str">
        <f>VLOOKUP(Table_for_new_list_price[[#This Row],[ItemCode]],[1]sheet1!$1:$1048576,6,FALSE)</f>
        <v>BALK</v>
      </c>
      <c r="E1355" s="54" t="str">
        <f>VLOOKUP(Table_for_new_list_price[[#This Row],[ItemCode]],[1]sheet1!$1:$1048576,7,FALSE)</f>
        <v>BRASS DZR</v>
      </c>
      <c r="F1355" s="54" t="str">
        <f>VLOOKUP(Table_for_new_list_price[[#This Row],[ItemCode]],[1]sheet1!$1:$1048576,13,FALSE)</f>
        <v>1.00</v>
      </c>
      <c r="G1355" s="55">
        <f>VLOOKUP(Table_for_new_list_price[[#This Row],[ItemCode]],[1]sheet1!$1:$1048576,12,FALSE)</f>
        <v>0</v>
      </c>
      <c r="H1355" s="101">
        <f>VLOOKUP(Table_for_new_list_price[[#This Row],[ItemCode]],[1]sheet1!$1:$1048576,8,FALSE)</f>
        <v>94.57</v>
      </c>
      <c r="I1355" s="51">
        <f>VLOOKUP(Table_for_new_list_price[[#This Row],[Product Line]],'EDA SHEET'!$C$10:$D$57,2,FALSE)</f>
        <v>0.34699999999999998</v>
      </c>
      <c r="J1355" s="53">
        <f t="shared" si="22"/>
        <v>32.815789999999993</v>
      </c>
      <c r="K1355" s="1" t="str">
        <f>VLOOKUP(Table_for_new_list_price[[#This Row],[ItemCode]],[1]sheet1!$1:$1048576,11,FALSE)</f>
        <v>China</v>
      </c>
    </row>
    <row r="1356" spans="1:11" hidden="1" x14ac:dyDescent="0.3">
      <c r="A1356" t="s">
        <v>2062</v>
      </c>
      <c r="B1356" t="str">
        <f>VLOOKUP(Table_for_new_list_price[[#This Row],[ItemCode]],[1]sheet1!$1:$1048576,4,FALSE)</f>
        <v>UNION BALL VALVE SxM 3/4</v>
      </c>
      <c r="C1356">
        <f>VLOOKUP(Table_for_new_list_price[[#This Row],[ItemCode]],[1]sheet1!$1:$1048576,5,FALSE)</f>
        <v>0</v>
      </c>
      <c r="D1356" t="str">
        <f>VLOOKUP(Table_for_new_list_price[[#This Row],[ItemCode]],[1]sheet1!$1:$1048576,6,FALSE)</f>
        <v>BALK</v>
      </c>
      <c r="E1356" s="54" t="str">
        <f>VLOOKUP(Table_for_new_list_price[[#This Row],[ItemCode]],[1]sheet1!$1:$1048576,7,FALSE)</f>
        <v>BRASS DZR</v>
      </c>
      <c r="F1356" s="54" t="str">
        <f>VLOOKUP(Table_for_new_list_price[[#This Row],[ItemCode]],[1]sheet1!$1:$1048576,13,FALSE)</f>
        <v>1.00</v>
      </c>
      <c r="G1356" s="55">
        <f>VLOOKUP(Table_for_new_list_price[[#This Row],[ItemCode]],[1]sheet1!$1:$1048576,12,FALSE)</f>
        <v>0</v>
      </c>
      <c r="H1356" s="101">
        <f>VLOOKUP(Table_for_new_list_price[[#This Row],[ItemCode]],[1]sheet1!$1:$1048576,8,FALSE)</f>
        <v>94.57</v>
      </c>
      <c r="I1356" s="51">
        <f>VLOOKUP(Table_for_new_list_price[[#This Row],[Product Line]],'EDA SHEET'!$C$10:$D$57,2,FALSE)</f>
        <v>0.34699999999999998</v>
      </c>
      <c r="J1356" s="53">
        <f t="shared" si="22"/>
        <v>32.815789999999993</v>
      </c>
      <c r="K1356" s="1" t="str">
        <f>VLOOKUP(Table_for_new_list_price[[#This Row],[ItemCode]],[1]sheet1!$1:$1048576,11,FALSE)</f>
        <v>China</v>
      </c>
    </row>
    <row r="1357" spans="1:11" hidden="1" x14ac:dyDescent="0.3">
      <c r="A1357" t="s">
        <v>2063</v>
      </c>
      <c r="B1357" t="str">
        <f>VLOOKUP(Table_for_new_list_price[[#This Row],[ItemCode]],[1]sheet1!$1:$1048576,4,FALSE)</f>
        <v>UNION BALL VALVE SxS 3/4</v>
      </c>
      <c r="C1357" t="str">
        <f>VLOOKUP(Table_for_new_list_price[[#This Row],[ItemCode]],[1]sheet1!$1:$1048576,5,FALSE)</f>
        <v>670779718569</v>
      </c>
      <c r="D1357" t="str">
        <f>VLOOKUP(Table_for_new_list_price[[#This Row],[ItemCode]],[1]sheet1!$1:$1048576,6,FALSE)</f>
        <v>BALK</v>
      </c>
      <c r="E1357" s="54" t="str">
        <f>VLOOKUP(Table_for_new_list_price[[#This Row],[ItemCode]],[1]sheet1!$1:$1048576,7,FALSE)</f>
        <v>BRASS DZR</v>
      </c>
      <c r="F1357" s="54" t="str">
        <f>VLOOKUP(Table_for_new_list_price[[#This Row],[ItemCode]],[1]sheet1!$1:$1048576,13,FALSE)</f>
        <v>1.00</v>
      </c>
      <c r="G1357" s="55">
        <f>VLOOKUP(Table_for_new_list_price[[#This Row],[ItemCode]],[1]sheet1!$1:$1048576,12,FALSE)</f>
        <v>0</v>
      </c>
      <c r="H1357" s="101">
        <f>VLOOKUP(Table_for_new_list_price[[#This Row],[ItemCode]],[1]sheet1!$1:$1048576,8,FALSE)</f>
        <v>94.57</v>
      </c>
      <c r="I1357" s="51">
        <f>VLOOKUP(Table_for_new_list_price[[#This Row],[Product Line]],'EDA SHEET'!$C$10:$D$57,2,FALSE)</f>
        <v>0.34699999999999998</v>
      </c>
      <c r="J1357" s="53">
        <f t="shared" si="22"/>
        <v>32.815789999999993</v>
      </c>
      <c r="K1357" s="1" t="str">
        <f>VLOOKUP(Table_for_new_list_price[[#This Row],[ItemCode]],[1]sheet1!$1:$1048576,11,FALSE)</f>
        <v>China</v>
      </c>
    </row>
    <row r="1358" spans="1:11" hidden="1" x14ac:dyDescent="0.3">
      <c r="A1358" t="s">
        <v>2064</v>
      </c>
      <c r="B1358" t="str">
        <f>VLOOKUP(Table_for_new_list_price[[#This Row],[ItemCode]],[1]sheet1!$1:$1048576,4,FALSE)</f>
        <v>UNION BALL VALVE SxF 3/4-US1</v>
      </c>
      <c r="C1358">
        <f>VLOOKUP(Table_for_new_list_price[[#This Row],[ItemCode]],[1]sheet1!$1:$1048576,5,FALSE)</f>
        <v>0</v>
      </c>
      <c r="D1358" t="str">
        <f>VLOOKUP(Table_for_new_list_price[[#This Row],[ItemCode]],[1]sheet1!$1:$1048576,6,FALSE)</f>
        <v>BALK</v>
      </c>
      <c r="E1358" s="54" t="str">
        <f>VLOOKUP(Table_for_new_list_price[[#This Row],[ItemCode]],[1]sheet1!$1:$1048576,7,FALSE)</f>
        <v>BRASS DZR</v>
      </c>
      <c r="F1358" s="54" t="str">
        <f>VLOOKUP(Table_for_new_list_price[[#This Row],[ItemCode]],[1]sheet1!$1:$1048576,13,FALSE)</f>
        <v>1.00</v>
      </c>
      <c r="G1358" s="55">
        <f>VLOOKUP(Table_for_new_list_price[[#This Row],[ItemCode]],[1]sheet1!$1:$1048576,12,FALSE)</f>
        <v>0</v>
      </c>
      <c r="H1358" s="101">
        <f>VLOOKUP(Table_for_new_list_price[[#This Row],[ItemCode]],[1]sheet1!$1:$1048576,8,FALSE)</f>
        <v>94.57</v>
      </c>
      <c r="I1358" s="51">
        <f>VLOOKUP(Table_for_new_list_price[[#This Row],[Product Line]],'EDA SHEET'!$C$10:$D$57,2,FALSE)</f>
        <v>0.34699999999999998</v>
      </c>
      <c r="J1358" s="53">
        <f t="shared" si="22"/>
        <v>32.815789999999993</v>
      </c>
      <c r="K1358" s="1" t="str">
        <f>VLOOKUP(Table_for_new_list_price[[#This Row],[ItemCode]],[1]sheet1!$1:$1048576,11,FALSE)</f>
        <v>China</v>
      </c>
    </row>
    <row r="1359" spans="1:11" hidden="1" x14ac:dyDescent="0.3">
      <c r="A1359" t="s">
        <v>2065</v>
      </c>
      <c r="B1359" t="str">
        <f>VLOOKUP(Table_for_new_list_price[[#This Row],[ItemCode]],[1]sheet1!$1:$1048576,4,FALSE)</f>
        <v>UNION BALL VALVE SxM 1-DS2</v>
      </c>
      <c r="C1359">
        <f>VLOOKUP(Table_for_new_list_price[[#This Row],[ItemCode]],[1]sheet1!$1:$1048576,5,FALSE)</f>
        <v>0</v>
      </c>
      <c r="D1359" t="str">
        <f>VLOOKUP(Table_for_new_list_price[[#This Row],[ItemCode]],[1]sheet1!$1:$1048576,6,FALSE)</f>
        <v>BALK</v>
      </c>
      <c r="E1359" s="54" t="str">
        <f>VLOOKUP(Table_for_new_list_price[[#This Row],[ItemCode]],[1]sheet1!$1:$1048576,7,FALSE)</f>
        <v>BRASS DZR</v>
      </c>
      <c r="F1359" s="54" t="str">
        <f>VLOOKUP(Table_for_new_list_price[[#This Row],[ItemCode]],[1]sheet1!$1:$1048576,13,FALSE)</f>
        <v>1.55</v>
      </c>
      <c r="G1359" s="55">
        <f>VLOOKUP(Table_for_new_list_price[[#This Row],[ItemCode]],[1]sheet1!$1:$1048576,12,FALSE)</f>
        <v>0</v>
      </c>
      <c r="H1359" s="101">
        <f>VLOOKUP(Table_for_new_list_price[[#This Row],[ItemCode]],[1]sheet1!$1:$1048576,8,FALSE)</f>
        <v>134.63</v>
      </c>
      <c r="I1359" s="51">
        <f>VLOOKUP(Table_for_new_list_price[[#This Row],[Product Line]],'EDA SHEET'!$C$10:$D$57,2,FALSE)</f>
        <v>0.34699999999999998</v>
      </c>
      <c r="J1359" s="53">
        <f t="shared" si="22"/>
        <v>46.716609999999996</v>
      </c>
      <c r="K1359" s="1" t="str">
        <f>VLOOKUP(Table_for_new_list_price[[#This Row],[ItemCode]],[1]sheet1!$1:$1048576,11,FALSE)</f>
        <v>China</v>
      </c>
    </row>
    <row r="1360" spans="1:11" hidden="1" x14ac:dyDescent="0.3">
      <c r="A1360" t="s">
        <v>2066</v>
      </c>
      <c r="B1360" t="str">
        <f>VLOOKUP(Table_for_new_list_price[[#This Row],[ItemCode]],[1]sheet1!$1:$1048576,4,FALSE)</f>
        <v>UNION BALL VALVE SxM 1-DS1</v>
      </c>
      <c r="C1360">
        <f>VLOOKUP(Table_for_new_list_price[[#This Row],[ItemCode]],[1]sheet1!$1:$1048576,5,FALSE)</f>
        <v>0</v>
      </c>
      <c r="D1360" t="str">
        <f>VLOOKUP(Table_for_new_list_price[[#This Row],[ItemCode]],[1]sheet1!$1:$1048576,6,FALSE)</f>
        <v>BALK</v>
      </c>
      <c r="E1360" s="54" t="str">
        <f>VLOOKUP(Table_for_new_list_price[[#This Row],[ItemCode]],[1]sheet1!$1:$1048576,7,FALSE)</f>
        <v>BRASS DZR</v>
      </c>
      <c r="F1360" s="54" t="str">
        <f>VLOOKUP(Table_for_new_list_price[[#This Row],[ItemCode]],[1]sheet1!$1:$1048576,13,FALSE)</f>
        <v>1.55</v>
      </c>
      <c r="G1360" s="55">
        <f>VLOOKUP(Table_for_new_list_price[[#This Row],[ItemCode]],[1]sheet1!$1:$1048576,12,FALSE)</f>
        <v>0</v>
      </c>
      <c r="H1360" s="101">
        <f>VLOOKUP(Table_for_new_list_price[[#This Row],[ItemCode]],[1]sheet1!$1:$1048576,8,FALSE)</f>
        <v>134.63</v>
      </c>
      <c r="I1360" s="51">
        <f>VLOOKUP(Table_for_new_list_price[[#This Row],[Product Line]],'EDA SHEET'!$C$10:$D$57,2,FALSE)</f>
        <v>0.34699999999999998</v>
      </c>
      <c r="J1360" s="53">
        <f t="shared" si="22"/>
        <v>46.716609999999996</v>
      </c>
      <c r="K1360" s="1" t="str">
        <f>VLOOKUP(Table_for_new_list_price[[#This Row],[ItemCode]],[1]sheet1!$1:$1048576,11,FALSE)</f>
        <v>China</v>
      </c>
    </row>
    <row r="1361" spans="1:11" hidden="1" x14ac:dyDescent="0.3">
      <c r="A1361" t="s">
        <v>2067</v>
      </c>
      <c r="B1361" t="str">
        <f>VLOOKUP(Table_for_new_list_price[[#This Row],[ItemCode]],[1]sheet1!$1:$1048576,4,FALSE)</f>
        <v>UNION BALL VALVE SxF 1</v>
      </c>
      <c r="C1361">
        <f>VLOOKUP(Table_for_new_list_price[[#This Row],[ItemCode]],[1]sheet1!$1:$1048576,5,FALSE)</f>
        <v>0</v>
      </c>
      <c r="D1361" t="str">
        <f>VLOOKUP(Table_for_new_list_price[[#This Row],[ItemCode]],[1]sheet1!$1:$1048576,6,FALSE)</f>
        <v>BALK</v>
      </c>
      <c r="E1361" s="54" t="str">
        <f>VLOOKUP(Table_for_new_list_price[[#This Row],[ItemCode]],[1]sheet1!$1:$1048576,7,FALSE)</f>
        <v>BRASS DZR</v>
      </c>
      <c r="F1361" s="54" t="str">
        <f>VLOOKUP(Table_for_new_list_price[[#This Row],[ItemCode]],[1]sheet1!$1:$1048576,13,FALSE)</f>
        <v>1.55</v>
      </c>
      <c r="G1361" s="55">
        <f>VLOOKUP(Table_for_new_list_price[[#This Row],[ItemCode]],[1]sheet1!$1:$1048576,12,FALSE)</f>
        <v>0</v>
      </c>
      <c r="H1361" s="101">
        <f>VLOOKUP(Table_for_new_list_price[[#This Row],[ItemCode]],[1]sheet1!$1:$1048576,8,FALSE)</f>
        <v>134.63</v>
      </c>
      <c r="I1361" s="51">
        <f>VLOOKUP(Table_for_new_list_price[[#This Row],[Product Line]],'EDA SHEET'!$C$10:$D$57,2,FALSE)</f>
        <v>0.34699999999999998</v>
      </c>
      <c r="J1361" s="53">
        <f t="shared" si="22"/>
        <v>46.716609999999996</v>
      </c>
      <c r="K1361" s="1" t="str">
        <f>VLOOKUP(Table_for_new_list_price[[#This Row],[ItemCode]],[1]sheet1!$1:$1048576,11,FALSE)</f>
        <v>China</v>
      </c>
    </row>
    <row r="1362" spans="1:11" hidden="1" x14ac:dyDescent="0.3">
      <c r="A1362" t="s">
        <v>2068</v>
      </c>
      <c r="B1362" t="str">
        <f>VLOOKUP(Table_for_new_list_price[[#This Row],[ItemCode]],[1]sheet1!$1:$1048576,4,FALSE)</f>
        <v>UNION BALL VALVE SxM 1</v>
      </c>
      <c r="C1362">
        <f>VLOOKUP(Table_for_new_list_price[[#This Row],[ItemCode]],[1]sheet1!$1:$1048576,5,FALSE)</f>
        <v>0</v>
      </c>
      <c r="D1362" t="str">
        <f>VLOOKUP(Table_for_new_list_price[[#This Row],[ItemCode]],[1]sheet1!$1:$1048576,6,FALSE)</f>
        <v>BALK</v>
      </c>
      <c r="E1362" s="54" t="str">
        <f>VLOOKUP(Table_for_new_list_price[[#This Row],[ItemCode]],[1]sheet1!$1:$1048576,7,FALSE)</f>
        <v>BRASS DZR</v>
      </c>
      <c r="F1362" s="54" t="str">
        <f>VLOOKUP(Table_for_new_list_price[[#This Row],[ItemCode]],[1]sheet1!$1:$1048576,13,FALSE)</f>
        <v>1.55</v>
      </c>
      <c r="G1362" s="55">
        <f>VLOOKUP(Table_for_new_list_price[[#This Row],[ItemCode]],[1]sheet1!$1:$1048576,12,FALSE)</f>
        <v>0</v>
      </c>
      <c r="H1362" s="101">
        <f>VLOOKUP(Table_for_new_list_price[[#This Row],[ItemCode]],[1]sheet1!$1:$1048576,8,FALSE)</f>
        <v>134.63</v>
      </c>
      <c r="I1362" s="51">
        <f>VLOOKUP(Table_for_new_list_price[[#This Row],[Product Line]],'EDA SHEET'!$C$10:$D$57,2,FALSE)</f>
        <v>0.34699999999999998</v>
      </c>
      <c r="J1362" s="53">
        <f t="shared" si="22"/>
        <v>46.716609999999996</v>
      </c>
      <c r="K1362" s="1" t="str">
        <f>VLOOKUP(Table_for_new_list_price[[#This Row],[ItemCode]],[1]sheet1!$1:$1048576,11,FALSE)</f>
        <v>China</v>
      </c>
    </row>
    <row r="1363" spans="1:11" hidden="1" x14ac:dyDescent="0.3">
      <c r="A1363" t="s">
        <v>2069</v>
      </c>
      <c r="B1363" t="str">
        <f>VLOOKUP(Table_for_new_list_price[[#This Row],[ItemCode]],[1]sheet1!$1:$1048576,4,FALSE)</f>
        <v>UNION BALL VALVE SxS 1</v>
      </c>
      <c r="C1363" t="str">
        <f>VLOOKUP(Table_for_new_list_price[[#This Row],[ItemCode]],[1]sheet1!$1:$1048576,5,FALSE)</f>
        <v>670779718576</v>
      </c>
      <c r="D1363" t="str">
        <f>VLOOKUP(Table_for_new_list_price[[#This Row],[ItemCode]],[1]sheet1!$1:$1048576,6,FALSE)</f>
        <v>BALK</v>
      </c>
      <c r="E1363" s="54" t="str">
        <f>VLOOKUP(Table_for_new_list_price[[#This Row],[ItemCode]],[1]sheet1!$1:$1048576,7,FALSE)</f>
        <v>BRASS DZR</v>
      </c>
      <c r="F1363" s="54" t="str">
        <f>VLOOKUP(Table_for_new_list_price[[#This Row],[ItemCode]],[1]sheet1!$1:$1048576,13,FALSE)</f>
        <v>1.55</v>
      </c>
      <c r="G1363" s="55">
        <f>VLOOKUP(Table_for_new_list_price[[#This Row],[ItemCode]],[1]sheet1!$1:$1048576,12,FALSE)</f>
        <v>0</v>
      </c>
      <c r="H1363" s="101">
        <f>VLOOKUP(Table_for_new_list_price[[#This Row],[ItemCode]],[1]sheet1!$1:$1048576,8,FALSE)</f>
        <v>134.63</v>
      </c>
      <c r="I1363" s="51">
        <f>VLOOKUP(Table_for_new_list_price[[#This Row],[Product Line]],'EDA SHEET'!$C$10:$D$57,2,FALSE)</f>
        <v>0.34699999999999998</v>
      </c>
      <c r="J1363" s="53">
        <f t="shared" si="22"/>
        <v>46.716609999999996</v>
      </c>
      <c r="K1363" s="1" t="str">
        <f>VLOOKUP(Table_for_new_list_price[[#This Row],[ItemCode]],[1]sheet1!$1:$1048576,11,FALSE)</f>
        <v>China</v>
      </c>
    </row>
    <row r="1364" spans="1:11" hidden="1" x14ac:dyDescent="0.3">
      <c r="A1364" t="s">
        <v>2070</v>
      </c>
      <c r="B1364" t="str">
        <f>VLOOKUP(Table_for_new_list_price[[#This Row],[ItemCode]],[1]sheet1!$1:$1048576,4,FALSE)</f>
        <v>UNION BALL VALVE SxF 1 -US1</v>
      </c>
      <c r="C1364">
        <f>VLOOKUP(Table_for_new_list_price[[#This Row],[ItemCode]],[1]sheet1!$1:$1048576,5,FALSE)</f>
        <v>0</v>
      </c>
      <c r="D1364" t="str">
        <f>VLOOKUP(Table_for_new_list_price[[#This Row],[ItemCode]],[1]sheet1!$1:$1048576,6,FALSE)</f>
        <v>BALK</v>
      </c>
      <c r="E1364" s="54" t="str">
        <f>VLOOKUP(Table_for_new_list_price[[#This Row],[ItemCode]],[1]sheet1!$1:$1048576,7,FALSE)</f>
        <v>BRASS DZR</v>
      </c>
      <c r="F1364" s="54" t="str">
        <f>VLOOKUP(Table_for_new_list_price[[#This Row],[ItemCode]],[1]sheet1!$1:$1048576,13,FALSE)</f>
        <v>1.55</v>
      </c>
      <c r="G1364" s="55">
        <f>VLOOKUP(Table_for_new_list_price[[#This Row],[ItemCode]],[1]sheet1!$1:$1048576,12,FALSE)</f>
        <v>0</v>
      </c>
      <c r="H1364" s="101">
        <f>VLOOKUP(Table_for_new_list_price[[#This Row],[ItemCode]],[1]sheet1!$1:$1048576,8,FALSE)</f>
        <v>134.63</v>
      </c>
      <c r="I1364" s="51">
        <f>VLOOKUP(Table_for_new_list_price[[#This Row],[Product Line]],'EDA SHEET'!$C$10:$D$57,2,FALSE)</f>
        <v>0.34699999999999998</v>
      </c>
      <c r="J1364" s="53">
        <f t="shared" si="22"/>
        <v>46.716609999999996</v>
      </c>
      <c r="K1364" s="1" t="str">
        <f>VLOOKUP(Table_for_new_list_price[[#This Row],[ItemCode]],[1]sheet1!$1:$1048576,11,FALSE)</f>
        <v>China</v>
      </c>
    </row>
    <row r="1365" spans="1:11" hidden="1" x14ac:dyDescent="0.3">
      <c r="A1365" t="s">
        <v>2071</v>
      </c>
      <c r="B1365" t="str">
        <f>VLOOKUP(Table_for_new_list_price[[#This Row],[ItemCode]],[1]sheet1!$1:$1048576,4,FALSE)</f>
        <v>UNION BALL VALVE SxM 1-1/4-DS2</v>
      </c>
      <c r="C1365">
        <f>VLOOKUP(Table_for_new_list_price[[#This Row],[ItemCode]],[1]sheet1!$1:$1048576,5,FALSE)</f>
        <v>0</v>
      </c>
      <c r="D1365" t="str">
        <f>VLOOKUP(Table_for_new_list_price[[#This Row],[ItemCode]],[1]sheet1!$1:$1048576,6,FALSE)</f>
        <v>BALK</v>
      </c>
      <c r="E1365" s="54" t="str">
        <f>VLOOKUP(Table_for_new_list_price[[#This Row],[ItemCode]],[1]sheet1!$1:$1048576,7,FALSE)</f>
        <v>BRASS DZR</v>
      </c>
      <c r="F1365" s="54" t="str">
        <f>VLOOKUP(Table_for_new_list_price[[#This Row],[ItemCode]],[1]sheet1!$1:$1048576,13,FALSE)</f>
        <v>2.31</v>
      </c>
      <c r="G1365" s="55">
        <f>VLOOKUP(Table_for_new_list_price[[#This Row],[ItemCode]],[1]sheet1!$1:$1048576,12,FALSE)</f>
        <v>0</v>
      </c>
      <c r="H1365" s="101">
        <f>VLOOKUP(Table_for_new_list_price[[#This Row],[ItemCode]],[1]sheet1!$1:$1048576,8,FALSE)</f>
        <v>204.53</v>
      </c>
      <c r="I1365" s="51">
        <f>VLOOKUP(Table_for_new_list_price[[#This Row],[Product Line]],'EDA SHEET'!$C$10:$D$57,2,FALSE)</f>
        <v>0.34699999999999998</v>
      </c>
      <c r="J1365" s="53">
        <f t="shared" si="22"/>
        <v>70.971909999999994</v>
      </c>
      <c r="K1365" s="1" t="str">
        <f>VLOOKUP(Table_for_new_list_price[[#This Row],[ItemCode]],[1]sheet1!$1:$1048576,11,FALSE)</f>
        <v>China</v>
      </c>
    </row>
    <row r="1366" spans="1:11" hidden="1" x14ac:dyDescent="0.3">
      <c r="A1366" t="s">
        <v>2072</v>
      </c>
      <c r="B1366" t="str">
        <f>VLOOKUP(Table_for_new_list_price[[#This Row],[ItemCode]],[1]sheet1!$1:$1048576,4,FALSE)</f>
        <v>UNION BALL VALVE SxM 1-1/4-DS1</v>
      </c>
      <c r="C1366">
        <f>VLOOKUP(Table_for_new_list_price[[#This Row],[ItemCode]],[1]sheet1!$1:$1048576,5,FALSE)</f>
        <v>0</v>
      </c>
      <c r="D1366" t="str">
        <f>VLOOKUP(Table_for_new_list_price[[#This Row],[ItemCode]],[1]sheet1!$1:$1048576,6,FALSE)</f>
        <v>BALK</v>
      </c>
      <c r="E1366" s="54" t="str">
        <f>VLOOKUP(Table_for_new_list_price[[#This Row],[ItemCode]],[1]sheet1!$1:$1048576,7,FALSE)</f>
        <v>BRASS DZR</v>
      </c>
      <c r="F1366" s="54" t="str">
        <f>VLOOKUP(Table_for_new_list_price[[#This Row],[ItemCode]],[1]sheet1!$1:$1048576,13,FALSE)</f>
        <v>2.31</v>
      </c>
      <c r="G1366" s="55">
        <f>VLOOKUP(Table_for_new_list_price[[#This Row],[ItemCode]],[1]sheet1!$1:$1048576,12,FALSE)</f>
        <v>0</v>
      </c>
      <c r="H1366" s="101">
        <f>VLOOKUP(Table_for_new_list_price[[#This Row],[ItemCode]],[1]sheet1!$1:$1048576,8,FALSE)</f>
        <v>204.53</v>
      </c>
      <c r="I1366" s="51">
        <f>VLOOKUP(Table_for_new_list_price[[#This Row],[Product Line]],'EDA SHEET'!$C$10:$D$57,2,FALSE)</f>
        <v>0.34699999999999998</v>
      </c>
      <c r="J1366" s="53">
        <f t="shared" si="22"/>
        <v>70.971909999999994</v>
      </c>
      <c r="K1366" s="1" t="str">
        <f>VLOOKUP(Table_for_new_list_price[[#This Row],[ItemCode]],[1]sheet1!$1:$1048576,11,FALSE)</f>
        <v>China</v>
      </c>
    </row>
    <row r="1367" spans="1:11" hidden="1" x14ac:dyDescent="0.3">
      <c r="A1367" t="s">
        <v>2073</v>
      </c>
      <c r="B1367" t="str">
        <f>VLOOKUP(Table_for_new_list_price[[#This Row],[ItemCode]],[1]sheet1!$1:$1048576,4,FALSE)</f>
        <v>UNION BALL VALVE SxF 1-1/4</v>
      </c>
      <c r="C1367">
        <f>VLOOKUP(Table_for_new_list_price[[#This Row],[ItemCode]],[1]sheet1!$1:$1048576,5,FALSE)</f>
        <v>0</v>
      </c>
      <c r="D1367" t="str">
        <f>VLOOKUP(Table_for_new_list_price[[#This Row],[ItemCode]],[1]sheet1!$1:$1048576,6,FALSE)</f>
        <v>BALK</v>
      </c>
      <c r="E1367" s="54" t="str">
        <f>VLOOKUP(Table_for_new_list_price[[#This Row],[ItemCode]],[1]sheet1!$1:$1048576,7,FALSE)</f>
        <v>BRASS DZR</v>
      </c>
      <c r="F1367" s="54" t="str">
        <f>VLOOKUP(Table_for_new_list_price[[#This Row],[ItemCode]],[1]sheet1!$1:$1048576,13,FALSE)</f>
        <v>2.31</v>
      </c>
      <c r="G1367" s="55">
        <f>VLOOKUP(Table_for_new_list_price[[#This Row],[ItemCode]],[1]sheet1!$1:$1048576,12,FALSE)</f>
        <v>0</v>
      </c>
      <c r="H1367" s="101">
        <f>VLOOKUP(Table_for_new_list_price[[#This Row],[ItemCode]],[1]sheet1!$1:$1048576,8,FALSE)</f>
        <v>204.53</v>
      </c>
      <c r="I1367" s="51">
        <f>VLOOKUP(Table_for_new_list_price[[#This Row],[Product Line]],'EDA SHEET'!$C$10:$D$57,2,FALSE)</f>
        <v>0.34699999999999998</v>
      </c>
      <c r="J1367" s="53">
        <f t="shared" si="22"/>
        <v>70.971909999999994</v>
      </c>
      <c r="K1367" s="1" t="str">
        <f>VLOOKUP(Table_for_new_list_price[[#This Row],[ItemCode]],[1]sheet1!$1:$1048576,11,FALSE)</f>
        <v>China</v>
      </c>
    </row>
    <row r="1368" spans="1:11" hidden="1" x14ac:dyDescent="0.3">
      <c r="A1368" t="s">
        <v>2074</v>
      </c>
      <c r="B1368" t="str">
        <f>VLOOKUP(Table_for_new_list_price[[#This Row],[ItemCode]],[1]sheet1!$1:$1048576,4,FALSE)</f>
        <v>UNION BALL VALVE SxM 1-1/4</v>
      </c>
      <c r="C1368">
        <f>VLOOKUP(Table_for_new_list_price[[#This Row],[ItemCode]],[1]sheet1!$1:$1048576,5,FALSE)</f>
        <v>0</v>
      </c>
      <c r="D1368" t="str">
        <f>VLOOKUP(Table_for_new_list_price[[#This Row],[ItemCode]],[1]sheet1!$1:$1048576,6,FALSE)</f>
        <v>BALK</v>
      </c>
      <c r="E1368" s="54" t="str">
        <f>VLOOKUP(Table_for_new_list_price[[#This Row],[ItemCode]],[1]sheet1!$1:$1048576,7,FALSE)</f>
        <v>BRASS DZR</v>
      </c>
      <c r="F1368" s="54" t="str">
        <f>VLOOKUP(Table_for_new_list_price[[#This Row],[ItemCode]],[1]sheet1!$1:$1048576,13,FALSE)</f>
        <v>2.31</v>
      </c>
      <c r="G1368" s="55">
        <f>VLOOKUP(Table_for_new_list_price[[#This Row],[ItemCode]],[1]sheet1!$1:$1048576,12,FALSE)</f>
        <v>0</v>
      </c>
      <c r="H1368" s="101">
        <f>VLOOKUP(Table_for_new_list_price[[#This Row],[ItemCode]],[1]sheet1!$1:$1048576,8,FALSE)</f>
        <v>204.53</v>
      </c>
      <c r="I1368" s="51">
        <f>VLOOKUP(Table_for_new_list_price[[#This Row],[Product Line]],'EDA SHEET'!$C$10:$D$57,2,FALSE)</f>
        <v>0.34699999999999998</v>
      </c>
      <c r="J1368" s="53">
        <f t="shared" si="22"/>
        <v>70.971909999999994</v>
      </c>
      <c r="K1368" s="1" t="str">
        <f>VLOOKUP(Table_for_new_list_price[[#This Row],[ItemCode]],[1]sheet1!$1:$1048576,11,FALSE)</f>
        <v>China</v>
      </c>
    </row>
    <row r="1369" spans="1:11" hidden="1" x14ac:dyDescent="0.3">
      <c r="A1369" t="s">
        <v>2075</v>
      </c>
      <c r="B1369" t="str">
        <f>VLOOKUP(Table_for_new_list_price[[#This Row],[ItemCode]],[1]sheet1!$1:$1048576,4,FALSE)</f>
        <v>UNION BALL VALVE SxS 1-1/4</v>
      </c>
      <c r="C1369" t="str">
        <f>VLOOKUP(Table_for_new_list_price[[#This Row],[ItemCode]],[1]sheet1!$1:$1048576,5,FALSE)</f>
        <v>670779718583</v>
      </c>
      <c r="D1369" t="str">
        <f>VLOOKUP(Table_for_new_list_price[[#This Row],[ItemCode]],[1]sheet1!$1:$1048576,6,FALSE)</f>
        <v>BALK</v>
      </c>
      <c r="E1369" s="54" t="str">
        <f>VLOOKUP(Table_for_new_list_price[[#This Row],[ItemCode]],[1]sheet1!$1:$1048576,7,FALSE)</f>
        <v>BRASS DZR</v>
      </c>
      <c r="F1369" s="54" t="str">
        <f>VLOOKUP(Table_for_new_list_price[[#This Row],[ItemCode]],[1]sheet1!$1:$1048576,13,FALSE)</f>
        <v>2.31</v>
      </c>
      <c r="G1369" s="55">
        <f>VLOOKUP(Table_for_new_list_price[[#This Row],[ItemCode]],[1]sheet1!$1:$1048576,12,FALSE)</f>
        <v>0</v>
      </c>
      <c r="H1369" s="101">
        <f>VLOOKUP(Table_for_new_list_price[[#This Row],[ItemCode]],[1]sheet1!$1:$1048576,8,FALSE)</f>
        <v>204.53</v>
      </c>
      <c r="I1369" s="51">
        <f>VLOOKUP(Table_for_new_list_price[[#This Row],[Product Line]],'EDA SHEET'!$C$10:$D$57,2,FALSE)</f>
        <v>0.34699999999999998</v>
      </c>
      <c r="J1369" s="53">
        <f t="shared" si="22"/>
        <v>70.971909999999994</v>
      </c>
      <c r="K1369" s="1" t="str">
        <f>VLOOKUP(Table_for_new_list_price[[#This Row],[ItemCode]],[1]sheet1!$1:$1048576,11,FALSE)</f>
        <v>China</v>
      </c>
    </row>
    <row r="1370" spans="1:11" hidden="1" x14ac:dyDescent="0.3">
      <c r="A1370" t="s">
        <v>2076</v>
      </c>
      <c r="B1370" t="str">
        <f>VLOOKUP(Table_for_new_list_price[[#This Row],[ItemCode]],[1]sheet1!$1:$1048576,4,FALSE)</f>
        <v>UNION BALL VALVE SxF 1-1/4-US1</v>
      </c>
      <c r="C1370">
        <f>VLOOKUP(Table_for_new_list_price[[#This Row],[ItemCode]],[1]sheet1!$1:$1048576,5,FALSE)</f>
        <v>0</v>
      </c>
      <c r="D1370" t="str">
        <f>VLOOKUP(Table_for_new_list_price[[#This Row],[ItemCode]],[1]sheet1!$1:$1048576,6,FALSE)</f>
        <v>BALK</v>
      </c>
      <c r="E1370" s="54" t="str">
        <f>VLOOKUP(Table_for_new_list_price[[#This Row],[ItemCode]],[1]sheet1!$1:$1048576,7,FALSE)</f>
        <v>BRASS DZR</v>
      </c>
      <c r="F1370" s="54" t="str">
        <f>VLOOKUP(Table_for_new_list_price[[#This Row],[ItemCode]],[1]sheet1!$1:$1048576,13,FALSE)</f>
        <v>2.31</v>
      </c>
      <c r="G1370" s="55">
        <f>VLOOKUP(Table_for_new_list_price[[#This Row],[ItemCode]],[1]sheet1!$1:$1048576,12,FALSE)</f>
        <v>0</v>
      </c>
      <c r="H1370" s="101">
        <f>VLOOKUP(Table_for_new_list_price[[#This Row],[ItemCode]],[1]sheet1!$1:$1048576,8,FALSE)</f>
        <v>204.53</v>
      </c>
      <c r="I1370" s="51">
        <f>VLOOKUP(Table_for_new_list_price[[#This Row],[Product Line]],'EDA SHEET'!$C$10:$D$57,2,FALSE)</f>
        <v>0.34699999999999998</v>
      </c>
      <c r="J1370" s="53">
        <f t="shared" si="22"/>
        <v>70.971909999999994</v>
      </c>
      <c r="K1370" s="1" t="str">
        <f>VLOOKUP(Table_for_new_list_price[[#This Row],[ItemCode]],[1]sheet1!$1:$1048576,11,FALSE)</f>
        <v>China</v>
      </c>
    </row>
    <row r="1371" spans="1:11" hidden="1" x14ac:dyDescent="0.3">
      <c r="A1371" t="s">
        <v>2077</v>
      </c>
      <c r="B1371" t="str">
        <f>VLOOKUP(Table_for_new_list_price[[#This Row],[ItemCode]],[1]sheet1!$1:$1048576,4,FALSE)</f>
        <v>UNION BALL VALVE SxM 1-1/2-DS2</v>
      </c>
      <c r="C1371">
        <f>VLOOKUP(Table_for_new_list_price[[#This Row],[ItemCode]],[1]sheet1!$1:$1048576,5,FALSE)</f>
        <v>0</v>
      </c>
      <c r="D1371" t="str">
        <f>VLOOKUP(Table_for_new_list_price[[#This Row],[ItemCode]],[1]sheet1!$1:$1048576,6,FALSE)</f>
        <v>BALK</v>
      </c>
      <c r="E1371" s="54" t="str">
        <f>VLOOKUP(Table_for_new_list_price[[#This Row],[ItemCode]],[1]sheet1!$1:$1048576,7,FALSE)</f>
        <v>BRASS DZR</v>
      </c>
      <c r="F1371" s="54" t="str">
        <f>VLOOKUP(Table_for_new_list_price[[#This Row],[ItemCode]],[1]sheet1!$1:$1048576,13,FALSE)</f>
        <v>3.45</v>
      </c>
      <c r="G1371" s="55">
        <f>VLOOKUP(Table_for_new_list_price[[#This Row],[ItemCode]],[1]sheet1!$1:$1048576,12,FALSE)</f>
        <v>0</v>
      </c>
      <c r="H1371" s="101">
        <f>VLOOKUP(Table_for_new_list_price[[#This Row],[ItemCode]],[1]sheet1!$1:$1048576,8,FALSE)</f>
        <v>263.95</v>
      </c>
      <c r="I1371" s="51">
        <f>VLOOKUP(Table_for_new_list_price[[#This Row],[Product Line]],'EDA SHEET'!$C$10:$D$57,2,FALSE)</f>
        <v>0.34699999999999998</v>
      </c>
      <c r="J1371" s="53">
        <f t="shared" si="22"/>
        <v>91.590649999999997</v>
      </c>
      <c r="K1371" s="1" t="str">
        <f>VLOOKUP(Table_for_new_list_price[[#This Row],[ItemCode]],[1]sheet1!$1:$1048576,11,FALSE)</f>
        <v>China</v>
      </c>
    </row>
    <row r="1372" spans="1:11" hidden="1" x14ac:dyDescent="0.3">
      <c r="A1372" t="s">
        <v>2078</v>
      </c>
      <c r="B1372" t="str">
        <f>VLOOKUP(Table_for_new_list_price[[#This Row],[ItemCode]],[1]sheet1!$1:$1048576,4,FALSE)</f>
        <v>UNION BALL VALVE SxM 1-1/2-DS1</v>
      </c>
      <c r="C1372">
        <f>VLOOKUP(Table_for_new_list_price[[#This Row],[ItemCode]],[1]sheet1!$1:$1048576,5,FALSE)</f>
        <v>0</v>
      </c>
      <c r="D1372" t="str">
        <f>VLOOKUP(Table_for_new_list_price[[#This Row],[ItemCode]],[1]sheet1!$1:$1048576,6,FALSE)</f>
        <v>BALK</v>
      </c>
      <c r="E1372" s="54" t="str">
        <f>VLOOKUP(Table_for_new_list_price[[#This Row],[ItemCode]],[1]sheet1!$1:$1048576,7,FALSE)</f>
        <v>BRASS DZR</v>
      </c>
      <c r="F1372" s="54" t="str">
        <f>VLOOKUP(Table_for_new_list_price[[#This Row],[ItemCode]],[1]sheet1!$1:$1048576,13,FALSE)</f>
        <v>3.45</v>
      </c>
      <c r="G1372" s="55">
        <f>VLOOKUP(Table_for_new_list_price[[#This Row],[ItemCode]],[1]sheet1!$1:$1048576,12,FALSE)</f>
        <v>0</v>
      </c>
      <c r="H1372" s="101">
        <f>VLOOKUP(Table_for_new_list_price[[#This Row],[ItemCode]],[1]sheet1!$1:$1048576,8,FALSE)</f>
        <v>263.95</v>
      </c>
      <c r="I1372" s="51">
        <f>VLOOKUP(Table_for_new_list_price[[#This Row],[Product Line]],'EDA SHEET'!$C$10:$D$57,2,FALSE)</f>
        <v>0.34699999999999998</v>
      </c>
      <c r="J1372" s="53">
        <f t="shared" si="22"/>
        <v>91.590649999999997</v>
      </c>
      <c r="K1372" s="1" t="str">
        <f>VLOOKUP(Table_for_new_list_price[[#This Row],[ItemCode]],[1]sheet1!$1:$1048576,11,FALSE)</f>
        <v>China</v>
      </c>
    </row>
    <row r="1373" spans="1:11" hidden="1" x14ac:dyDescent="0.3">
      <c r="A1373" t="s">
        <v>2079</v>
      </c>
      <c r="B1373" t="str">
        <f>VLOOKUP(Table_for_new_list_price[[#This Row],[ItemCode]],[1]sheet1!$1:$1048576,4,FALSE)</f>
        <v>UNION BALL VALVE SxF 1-1/2</v>
      </c>
      <c r="C1373">
        <f>VLOOKUP(Table_for_new_list_price[[#This Row],[ItemCode]],[1]sheet1!$1:$1048576,5,FALSE)</f>
        <v>0</v>
      </c>
      <c r="D1373" t="str">
        <f>VLOOKUP(Table_for_new_list_price[[#This Row],[ItemCode]],[1]sheet1!$1:$1048576,6,FALSE)</f>
        <v>BALK</v>
      </c>
      <c r="E1373" s="54" t="str">
        <f>VLOOKUP(Table_for_new_list_price[[#This Row],[ItemCode]],[1]sheet1!$1:$1048576,7,FALSE)</f>
        <v>BRASS DZR</v>
      </c>
      <c r="F1373" s="54" t="str">
        <f>VLOOKUP(Table_for_new_list_price[[#This Row],[ItemCode]],[1]sheet1!$1:$1048576,13,FALSE)</f>
        <v>3.45</v>
      </c>
      <c r="G1373" s="55">
        <f>VLOOKUP(Table_for_new_list_price[[#This Row],[ItemCode]],[1]sheet1!$1:$1048576,12,FALSE)</f>
        <v>0</v>
      </c>
      <c r="H1373" s="101">
        <f>VLOOKUP(Table_for_new_list_price[[#This Row],[ItemCode]],[1]sheet1!$1:$1048576,8,FALSE)</f>
        <v>263.95</v>
      </c>
      <c r="I1373" s="51">
        <f>VLOOKUP(Table_for_new_list_price[[#This Row],[Product Line]],'EDA SHEET'!$C$10:$D$57,2,FALSE)</f>
        <v>0.34699999999999998</v>
      </c>
      <c r="J1373" s="53">
        <f t="shared" si="22"/>
        <v>91.590649999999997</v>
      </c>
      <c r="K1373" s="1" t="str">
        <f>VLOOKUP(Table_for_new_list_price[[#This Row],[ItemCode]],[1]sheet1!$1:$1048576,11,FALSE)</f>
        <v>China</v>
      </c>
    </row>
    <row r="1374" spans="1:11" hidden="1" x14ac:dyDescent="0.3">
      <c r="A1374" t="s">
        <v>2080</v>
      </c>
      <c r="B1374" t="str">
        <f>VLOOKUP(Table_for_new_list_price[[#This Row],[ItemCode]],[1]sheet1!$1:$1048576,4,FALSE)</f>
        <v>UNION BALL VALVE SxM 1-1/2</v>
      </c>
      <c r="C1374">
        <f>VLOOKUP(Table_for_new_list_price[[#This Row],[ItemCode]],[1]sheet1!$1:$1048576,5,FALSE)</f>
        <v>0</v>
      </c>
      <c r="D1374" t="str">
        <f>VLOOKUP(Table_for_new_list_price[[#This Row],[ItemCode]],[1]sheet1!$1:$1048576,6,FALSE)</f>
        <v>BALK</v>
      </c>
      <c r="E1374" s="54" t="str">
        <f>VLOOKUP(Table_for_new_list_price[[#This Row],[ItemCode]],[1]sheet1!$1:$1048576,7,FALSE)</f>
        <v>BRASS DZR</v>
      </c>
      <c r="F1374" s="54" t="str">
        <f>VLOOKUP(Table_for_new_list_price[[#This Row],[ItemCode]],[1]sheet1!$1:$1048576,13,FALSE)</f>
        <v>3.45</v>
      </c>
      <c r="G1374" s="55">
        <f>VLOOKUP(Table_for_new_list_price[[#This Row],[ItemCode]],[1]sheet1!$1:$1048576,12,FALSE)</f>
        <v>0</v>
      </c>
      <c r="H1374" s="101">
        <f>VLOOKUP(Table_for_new_list_price[[#This Row],[ItemCode]],[1]sheet1!$1:$1048576,8,FALSE)</f>
        <v>263.95</v>
      </c>
      <c r="I1374" s="51">
        <f>VLOOKUP(Table_for_new_list_price[[#This Row],[Product Line]],'EDA SHEET'!$C$10:$D$57,2,FALSE)</f>
        <v>0.34699999999999998</v>
      </c>
      <c r="J1374" s="53">
        <f t="shared" si="22"/>
        <v>91.590649999999997</v>
      </c>
      <c r="K1374" s="1" t="str">
        <f>VLOOKUP(Table_for_new_list_price[[#This Row],[ItemCode]],[1]sheet1!$1:$1048576,11,FALSE)</f>
        <v>China</v>
      </c>
    </row>
    <row r="1375" spans="1:11" hidden="1" x14ac:dyDescent="0.3">
      <c r="A1375" t="s">
        <v>2081</v>
      </c>
      <c r="B1375" t="str">
        <f>VLOOKUP(Table_for_new_list_price[[#This Row],[ItemCode]],[1]sheet1!$1:$1048576,4,FALSE)</f>
        <v>UNION BALL VALVE SxS 1-1/2</v>
      </c>
      <c r="C1375" t="str">
        <f>VLOOKUP(Table_for_new_list_price[[#This Row],[ItemCode]],[1]sheet1!$1:$1048576,5,FALSE)</f>
        <v>670779718590</v>
      </c>
      <c r="D1375" t="str">
        <f>VLOOKUP(Table_for_new_list_price[[#This Row],[ItemCode]],[1]sheet1!$1:$1048576,6,FALSE)</f>
        <v>BALK</v>
      </c>
      <c r="E1375" s="54" t="str">
        <f>VLOOKUP(Table_for_new_list_price[[#This Row],[ItemCode]],[1]sheet1!$1:$1048576,7,FALSE)</f>
        <v>BRASS DZR</v>
      </c>
      <c r="F1375" s="54" t="str">
        <f>VLOOKUP(Table_for_new_list_price[[#This Row],[ItemCode]],[1]sheet1!$1:$1048576,13,FALSE)</f>
        <v>3.45</v>
      </c>
      <c r="G1375" s="55">
        <f>VLOOKUP(Table_for_new_list_price[[#This Row],[ItemCode]],[1]sheet1!$1:$1048576,12,FALSE)</f>
        <v>0</v>
      </c>
      <c r="H1375" s="101">
        <f>VLOOKUP(Table_for_new_list_price[[#This Row],[ItemCode]],[1]sheet1!$1:$1048576,8,FALSE)</f>
        <v>263.95</v>
      </c>
      <c r="I1375" s="51">
        <f>VLOOKUP(Table_for_new_list_price[[#This Row],[Product Line]],'EDA SHEET'!$C$10:$D$57,2,FALSE)</f>
        <v>0.34699999999999998</v>
      </c>
      <c r="J1375" s="53">
        <f t="shared" si="22"/>
        <v>91.590649999999997</v>
      </c>
      <c r="K1375" s="1" t="str">
        <f>VLOOKUP(Table_for_new_list_price[[#This Row],[ItemCode]],[1]sheet1!$1:$1048576,11,FALSE)</f>
        <v>China</v>
      </c>
    </row>
    <row r="1376" spans="1:11" hidden="1" x14ac:dyDescent="0.3">
      <c r="A1376" t="s">
        <v>2082</v>
      </c>
      <c r="B1376" t="str">
        <f>VLOOKUP(Table_for_new_list_price[[#This Row],[ItemCode]],[1]sheet1!$1:$1048576,4,FALSE)</f>
        <v>UNION BALL VALVE SxF 1-1/2-US1</v>
      </c>
      <c r="C1376">
        <f>VLOOKUP(Table_for_new_list_price[[#This Row],[ItemCode]],[1]sheet1!$1:$1048576,5,FALSE)</f>
        <v>0</v>
      </c>
      <c r="D1376" t="str">
        <f>VLOOKUP(Table_for_new_list_price[[#This Row],[ItemCode]],[1]sheet1!$1:$1048576,6,FALSE)</f>
        <v>BALK</v>
      </c>
      <c r="E1376" s="54" t="str">
        <f>VLOOKUP(Table_for_new_list_price[[#This Row],[ItemCode]],[1]sheet1!$1:$1048576,7,FALSE)</f>
        <v>BRASS DZR</v>
      </c>
      <c r="F1376" s="54" t="str">
        <f>VLOOKUP(Table_for_new_list_price[[#This Row],[ItemCode]],[1]sheet1!$1:$1048576,13,FALSE)</f>
        <v>3.45</v>
      </c>
      <c r="G1376" s="55">
        <f>VLOOKUP(Table_for_new_list_price[[#This Row],[ItemCode]],[1]sheet1!$1:$1048576,12,FALSE)</f>
        <v>0</v>
      </c>
      <c r="H1376" s="101">
        <f>VLOOKUP(Table_for_new_list_price[[#This Row],[ItemCode]],[1]sheet1!$1:$1048576,8,FALSE)</f>
        <v>263.95</v>
      </c>
      <c r="I1376" s="51">
        <f>VLOOKUP(Table_for_new_list_price[[#This Row],[Product Line]],'EDA SHEET'!$C$10:$D$57,2,FALSE)</f>
        <v>0.34699999999999998</v>
      </c>
      <c r="J1376" s="53">
        <f t="shared" si="22"/>
        <v>91.590649999999997</v>
      </c>
      <c r="K1376" s="1" t="str">
        <f>VLOOKUP(Table_for_new_list_price[[#This Row],[ItemCode]],[1]sheet1!$1:$1048576,11,FALSE)</f>
        <v>China</v>
      </c>
    </row>
    <row r="1377" spans="1:11" hidden="1" x14ac:dyDescent="0.3">
      <c r="A1377" t="s">
        <v>2083</v>
      </c>
      <c r="B1377" t="str">
        <f>VLOOKUP(Table_for_new_list_price[[#This Row],[ItemCode]],[1]sheet1!$1:$1048576,4,FALSE)</f>
        <v>UNION BALL VALVE SxM 2-DS2</v>
      </c>
      <c r="C1377">
        <f>VLOOKUP(Table_for_new_list_price[[#This Row],[ItemCode]],[1]sheet1!$1:$1048576,5,FALSE)</f>
        <v>0</v>
      </c>
      <c r="D1377" t="str">
        <f>VLOOKUP(Table_for_new_list_price[[#This Row],[ItemCode]],[1]sheet1!$1:$1048576,6,FALSE)</f>
        <v>BALK</v>
      </c>
      <c r="E1377" s="54" t="str">
        <f>VLOOKUP(Table_for_new_list_price[[#This Row],[ItemCode]],[1]sheet1!$1:$1048576,7,FALSE)</f>
        <v>BRASS DZR</v>
      </c>
      <c r="F1377" s="54" t="str">
        <f>VLOOKUP(Table_for_new_list_price[[#This Row],[ItemCode]],[1]sheet1!$1:$1048576,13,FALSE)</f>
        <v>4.55</v>
      </c>
      <c r="G1377" s="55">
        <f>VLOOKUP(Table_for_new_list_price[[#This Row],[ItemCode]],[1]sheet1!$1:$1048576,12,FALSE)</f>
        <v>0</v>
      </c>
      <c r="H1377" s="101">
        <f>VLOOKUP(Table_for_new_list_price[[#This Row],[ItemCode]],[1]sheet1!$1:$1048576,8,FALSE)</f>
        <v>412.51</v>
      </c>
      <c r="I1377" s="51">
        <f>VLOOKUP(Table_for_new_list_price[[#This Row],[Product Line]],'EDA SHEET'!$C$10:$D$57,2,FALSE)</f>
        <v>0.34699999999999998</v>
      </c>
      <c r="J1377" s="53">
        <f t="shared" ref="J1377:J1440" si="23">H1377*I1377</f>
        <v>143.14096999999998</v>
      </c>
      <c r="K1377" s="1" t="str">
        <f>VLOOKUP(Table_for_new_list_price[[#This Row],[ItemCode]],[1]sheet1!$1:$1048576,11,FALSE)</f>
        <v>China</v>
      </c>
    </row>
    <row r="1378" spans="1:11" hidden="1" x14ac:dyDescent="0.3">
      <c r="A1378" t="s">
        <v>2084</v>
      </c>
      <c r="B1378" t="str">
        <f>VLOOKUP(Table_for_new_list_price[[#This Row],[ItemCode]],[1]sheet1!$1:$1048576,4,FALSE)</f>
        <v>UNION BALL VALVE SxF 2-DS1</v>
      </c>
      <c r="C1378">
        <f>VLOOKUP(Table_for_new_list_price[[#This Row],[ItemCode]],[1]sheet1!$1:$1048576,5,FALSE)</f>
        <v>0</v>
      </c>
      <c r="D1378" t="str">
        <f>VLOOKUP(Table_for_new_list_price[[#This Row],[ItemCode]],[1]sheet1!$1:$1048576,6,FALSE)</f>
        <v>BALK</v>
      </c>
      <c r="E1378" s="54" t="str">
        <f>VLOOKUP(Table_for_new_list_price[[#This Row],[ItemCode]],[1]sheet1!$1:$1048576,7,FALSE)</f>
        <v>BRASS DZR</v>
      </c>
      <c r="F1378" s="54" t="str">
        <f>VLOOKUP(Table_for_new_list_price[[#This Row],[ItemCode]],[1]sheet1!$1:$1048576,13,FALSE)</f>
        <v>4.55</v>
      </c>
      <c r="G1378" s="55">
        <f>VLOOKUP(Table_for_new_list_price[[#This Row],[ItemCode]],[1]sheet1!$1:$1048576,12,FALSE)</f>
        <v>0</v>
      </c>
      <c r="H1378" s="101">
        <f>VLOOKUP(Table_for_new_list_price[[#This Row],[ItemCode]],[1]sheet1!$1:$1048576,8,FALSE)</f>
        <v>412.51</v>
      </c>
      <c r="I1378" s="51">
        <f>VLOOKUP(Table_for_new_list_price[[#This Row],[Product Line]],'EDA SHEET'!$C$10:$D$57,2,FALSE)</f>
        <v>0.34699999999999998</v>
      </c>
      <c r="J1378" s="53">
        <f t="shared" si="23"/>
        <v>143.14096999999998</v>
      </c>
      <c r="K1378" s="1" t="str">
        <f>VLOOKUP(Table_for_new_list_price[[#This Row],[ItemCode]],[1]sheet1!$1:$1048576,11,FALSE)</f>
        <v>China</v>
      </c>
    </row>
    <row r="1379" spans="1:11" hidden="1" x14ac:dyDescent="0.3">
      <c r="A1379" t="s">
        <v>2085</v>
      </c>
      <c r="B1379" t="str">
        <f>VLOOKUP(Table_for_new_list_price[[#This Row],[ItemCode]],[1]sheet1!$1:$1048576,4,FALSE)</f>
        <v>UNION BALL VALVE SxM 2-DS1</v>
      </c>
      <c r="C1379">
        <f>VLOOKUP(Table_for_new_list_price[[#This Row],[ItemCode]],[1]sheet1!$1:$1048576,5,FALSE)</f>
        <v>0</v>
      </c>
      <c r="D1379" t="str">
        <f>VLOOKUP(Table_for_new_list_price[[#This Row],[ItemCode]],[1]sheet1!$1:$1048576,6,FALSE)</f>
        <v>BALK</v>
      </c>
      <c r="E1379" s="54" t="str">
        <f>VLOOKUP(Table_for_new_list_price[[#This Row],[ItemCode]],[1]sheet1!$1:$1048576,7,FALSE)</f>
        <v>BRASS DZR</v>
      </c>
      <c r="F1379" s="54" t="str">
        <f>VLOOKUP(Table_for_new_list_price[[#This Row],[ItemCode]],[1]sheet1!$1:$1048576,13,FALSE)</f>
        <v>4.55</v>
      </c>
      <c r="G1379" s="55">
        <f>VLOOKUP(Table_for_new_list_price[[#This Row],[ItemCode]],[1]sheet1!$1:$1048576,12,FALSE)</f>
        <v>0</v>
      </c>
      <c r="H1379" s="101">
        <f>VLOOKUP(Table_for_new_list_price[[#This Row],[ItemCode]],[1]sheet1!$1:$1048576,8,FALSE)</f>
        <v>412.51</v>
      </c>
      <c r="I1379" s="51">
        <f>VLOOKUP(Table_for_new_list_price[[#This Row],[Product Line]],'EDA SHEET'!$C$10:$D$57,2,FALSE)</f>
        <v>0.34699999999999998</v>
      </c>
      <c r="J1379" s="53">
        <f t="shared" si="23"/>
        <v>143.14096999999998</v>
      </c>
      <c r="K1379" s="1" t="str">
        <f>VLOOKUP(Table_for_new_list_price[[#This Row],[ItemCode]],[1]sheet1!$1:$1048576,11,FALSE)</f>
        <v>China</v>
      </c>
    </row>
    <row r="1380" spans="1:11" hidden="1" x14ac:dyDescent="0.3">
      <c r="A1380" t="s">
        <v>2086</v>
      </c>
      <c r="B1380" t="str">
        <f>VLOOKUP(Table_for_new_list_price[[#This Row],[ItemCode]],[1]sheet1!$1:$1048576,4,FALSE)</f>
        <v>UNION BALL VALVE SxS 2 -DS1</v>
      </c>
      <c r="C1380">
        <f>VLOOKUP(Table_for_new_list_price[[#This Row],[ItemCode]],[1]sheet1!$1:$1048576,5,FALSE)</f>
        <v>0</v>
      </c>
      <c r="D1380" t="str">
        <f>VLOOKUP(Table_for_new_list_price[[#This Row],[ItemCode]],[1]sheet1!$1:$1048576,6,FALSE)</f>
        <v>BALK</v>
      </c>
      <c r="E1380" s="54" t="str">
        <f>VLOOKUP(Table_for_new_list_price[[#This Row],[ItemCode]],[1]sheet1!$1:$1048576,7,FALSE)</f>
        <v>BRASS DZR</v>
      </c>
      <c r="F1380" s="54" t="str">
        <f>VLOOKUP(Table_for_new_list_price[[#This Row],[ItemCode]],[1]sheet1!$1:$1048576,13,FALSE)</f>
        <v>4.55</v>
      </c>
      <c r="G1380" s="55">
        <f>VLOOKUP(Table_for_new_list_price[[#This Row],[ItemCode]],[1]sheet1!$1:$1048576,12,FALSE)</f>
        <v>0</v>
      </c>
      <c r="H1380" s="101">
        <f>VLOOKUP(Table_for_new_list_price[[#This Row],[ItemCode]],[1]sheet1!$1:$1048576,8,FALSE)</f>
        <v>412.51</v>
      </c>
      <c r="I1380" s="51">
        <f>VLOOKUP(Table_for_new_list_price[[#This Row],[Product Line]],'EDA SHEET'!$C$10:$D$57,2,FALSE)</f>
        <v>0.34699999999999998</v>
      </c>
      <c r="J1380" s="53">
        <f t="shared" si="23"/>
        <v>143.14096999999998</v>
      </c>
      <c r="K1380" s="1" t="str">
        <f>VLOOKUP(Table_for_new_list_price[[#This Row],[ItemCode]],[1]sheet1!$1:$1048576,11,FALSE)</f>
        <v>China</v>
      </c>
    </row>
    <row r="1381" spans="1:11" hidden="1" x14ac:dyDescent="0.3">
      <c r="A1381" t="s">
        <v>2087</v>
      </c>
      <c r="B1381" t="str">
        <f>VLOOKUP(Table_for_new_list_price[[#This Row],[ItemCode]],[1]sheet1!$1:$1048576,4,FALSE)</f>
        <v>UNION BALL VALVE SxF 2</v>
      </c>
      <c r="C1381">
        <f>VLOOKUP(Table_for_new_list_price[[#This Row],[ItemCode]],[1]sheet1!$1:$1048576,5,FALSE)</f>
        <v>0</v>
      </c>
      <c r="D1381" t="str">
        <f>VLOOKUP(Table_for_new_list_price[[#This Row],[ItemCode]],[1]sheet1!$1:$1048576,6,FALSE)</f>
        <v>BALK</v>
      </c>
      <c r="E1381" s="54" t="str">
        <f>VLOOKUP(Table_for_new_list_price[[#This Row],[ItemCode]],[1]sheet1!$1:$1048576,7,FALSE)</f>
        <v>BRASS DZR</v>
      </c>
      <c r="F1381" s="54" t="str">
        <f>VLOOKUP(Table_for_new_list_price[[#This Row],[ItemCode]],[1]sheet1!$1:$1048576,13,FALSE)</f>
        <v>4.55</v>
      </c>
      <c r="G1381" s="55">
        <f>VLOOKUP(Table_for_new_list_price[[#This Row],[ItemCode]],[1]sheet1!$1:$1048576,12,FALSE)</f>
        <v>0</v>
      </c>
      <c r="H1381" s="101">
        <f>VLOOKUP(Table_for_new_list_price[[#This Row],[ItemCode]],[1]sheet1!$1:$1048576,8,FALSE)</f>
        <v>412.51</v>
      </c>
      <c r="I1381" s="51">
        <f>VLOOKUP(Table_for_new_list_price[[#This Row],[Product Line]],'EDA SHEET'!$C$10:$D$57,2,FALSE)</f>
        <v>0.34699999999999998</v>
      </c>
      <c r="J1381" s="53">
        <f t="shared" si="23"/>
        <v>143.14096999999998</v>
      </c>
      <c r="K1381" s="1" t="str">
        <f>VLOOKUP(Table_for_new_list_price[[#This Row],[ItemCode]],[1]sheet1!$1:$1048576,11,FALSE)</f>
        <v>China</v>
      </c>
    </row>
    <row r="1382" spans="1:11" hidden="1" x14ac:dyDescent="0.3">
      <c r="A1382" t="s">
        <v>2088</v>
      </c>
      <c r="B1382" t="str">
        <f>VLOOKUP(Table_for_new_list_price[[#This Row],[ItemCode]],[1]sheet1!$1:$1048576,4,FALSE)</f>
        <v>UNION BALL VALVE SxM 2</v>
      </c>
      <c r="C1382">
        <f>VLOOKUP(Table_for_new_list_price[[#This Row],[ItemCode]],[1]sheet1!$1:$1048576,5,FALSE)</f>
        <v>0</v>
      </c>
      <c r="D1382" t="str">
        <f>VLOOKUP(Table_for_new_list_price[[#This Row],[ItemCode]],[1]sheet1!$1:$1048576,6,FALSE)</f>
        <v>BALK</v>
      </c>
      <c r="E1382" s="54" t="str">
        <f>VLOOKUP(Table_for_new_list_price[[#This Row],[ItemCode]],[1]sheet1!$1:$1048576,7,FALSE)</f>
        <v>BRASS DZR</v>
      </c>
      <c r="F1382" s="54" t="str">
        <f>VLOOKUP(Table_for_new_list_price[[#This Row],[ItemCode]],[1]sheet1!$1:$1048576,13,FALSE)</f>
        <v>4.55</v>
      </c>
      <c r="G1382" s="55">
        <f>VLOOKUP(Table_for_new_list_price[[#This Row],[ItemCode]],[1]sheet1!$1:$1048576,12,FALSE)</f>
        <v>0</v>
      </c>
      <c r="H1382" s="101">
        <f>VLOOKUP(Table_for_new_list_price[[#This Row],[ItemCode]],[1]sheet1!$1:$1048576,8,FALSE)</f>
        <v>412.51</v>
      </c>
      <c r="I1382" s="51">
        <f>VLOOKUP(Table_for_new_list_price[[#This Row],[Product Line]],'EDA SHEET'!$C$10:$D$57,2,FALSE)</f>
        <v>0.34699999999999998</v>
      </c>
      <c r="J1382" s="53">
        <f t="shared" si="23"/>
        <v>143.14096999999998</v>
      </c>
      <c r="K1382" s="1" t="str">
        <f>VLOOKUP(Table_for_new_list_price[[#This Row],[ItemCode]],[1]sheet1!$1:$1048576,11,FALSE)</f>
        <v>China</v>
      </c>
    </row>
    <row r="1383" spans="1:11" hidden="1" x14ac:dyDescent="0.3">
      <c r="A1383" t="s">
        <v>2089</v>
      </c>
      <c r="B1383" t="str">
        <f>VLOOKUP(Table_for_new_list_price[[#This Row],[ItemCode]],[1]sheet1!$1:$1048576,4,FALSE)</f>
        <v>UNION BALL VALVE SxS 2</v>
      </c>
      <c r="C1383" t="str">
        <f>VLOOKUP(Table_for_new_list_price[[#This Row],[ItemCode]],[1]sheet1!$1:$1048576,5,FALSE)</f>
        <v>670779718606</v>
      </c>
      <c r="D1383" t="str">
        <f>VLOOKUP(Table_for_new_list_price[[#This Row],[ItemCode]],[1]sheet1!$1:$1048576,6,FALSE)</f>
        <v>BALK</v>
      </c>
      <c r="E1383" s="54" t="str">
        <f>VLOOKUP(Table_for_new_list_price[[#This Row],[ItemCode]],[1]sheet1!$1:$1048576,7,FALSE)</f>
        <v>BRASS DZR</v>
      </c>
      <c r="F1383" s="54" t="str">
        <f>VLOOKUP(Table_for_new_list_price[[#This Row],[ItemCode]],[1]sheet1!$1:$1048576,13,FALSE)</f>
        <v>4.55</v>
      </c>
      <c r="G1383" s="55">
        <f>VLOOKUP(Table_for_new_list_price[[#This Row],[ItemCode]],[1]sheet1!$1:$1048576,12,FALSE)</f>
        <v>0</v>
      </c>
      <c r="H1383" s="101">
        <f>VLOOKUP(Table_for_new_list_price[[#This Row],[ItemCode]],[1]sheet1!$1:$1048576,8,FALSE)</f>
        <v>412.51</v>
      </c>
      <c r="I1383" s="51">
        <f>VLOOKUP(Table_for_new_list_price[[#This Row],[Product Line]],'EDA SHEET'!$C$10:$D$57,2,FALSE)</f>
        <v>0.34699999999999998</v>
      </c>
      <c r="J1383" s="53">
        <f t="shared" si="23"/>
        <v>143.14096999999998</v>
      </c>
      <c r="K1383" s="1" t="str">
        <f>VLOOKUP(Table_for_new_list_price[[#This Row],[ItemCode]],[1]sheet1!$1:$1048576,11,FALSE)</f>
        <v>China</v>
      </c>
    </row>
    <row r="1384" spans="1:11" hidden="1" x14ac:dyDescent="0.3">
      <c r="A1384" t="s">
        <v>2090</v>
      </c>
      <c r="B1384" t="str">
        <f>VLOOKUP(Table_for_new_list_price[[#This Row],[ItemCode]],[1]sheet1!$1:$1048576,4,FALSE)</f>
        <v>UNION BALL VALVE FxF 1/2</v>
      </c>
      <c r="C1384" t="str">
        <f>VLOOKUP(Table_for_new_list_price[[#This Row],[ItemCode]],[1]sheet1!$1:$1048576,5,FALSE)</f>
        <v>670779715292</v>
      </c>
      <c r="D1384" t="str">
        <f>VLOOKUP(Table_for_new_list_price[[#This Row],[ItemCode]],[1]sheet1!$1:$1048576,6,FALSE)</f>
        <v>BALK</v>
      </c>
      <c r="E1384" s="54" t="str">
        <f>VLOOKUP(Table_for_new_list_price[[#This Row],[ItemCode]],[1]sheet1!$1:$1048576,7,FALSE)</f>
        <v>BRASS DZR</v>
      </c>
      <c r="F1384" s="54" t="str">
        <f>VLOOKUP(Table_for_new_list_price[[#This Row],[ItemCode]],[1]sheet1!$1:$1048576,13,FALSE)</f>
        <v>0.849</v>
      </c>
      <c r="G1384" s="55">
        <f>VLOOKUP(Table_for_new_list_price[[#This Row],[ItemCode]],[1]sheet1!$1:$1048576,12,FALSE)</f>
        <v>0</v>
      </c>
      <c r="H1384" s="101">
        <f>VLOOKUP(Table_for_new_list_price[[#This Row],[ItemCode]],[1]sheet1!$1:$1048576,8,FALSE)</f>
        <v>73.37</v>
      </c>
      <c r="I1384" s="51">
        <f>VLOOKUP(Table_for_new_list_price[[#This Row],[Product Line]],'EDA SHEET'!$C$10:$D$57,2,FALSE)</f>
        <v>0.34699999999999998</v>
      </c>
      <c r="J1384" s="53">
        <f t="shared" si="23"/>
        <v>25.459389999999999</v>
      </c>
      <c r="K1384" s="1" t="str">
        <f>VLOOKUP(Table_for_new_list_price[[#This Row],[ItemCode]],[1]sheet1!$1:$1048576,11,FALSE)</f>
        <v>China</v>
      </c>
    </row>
    <row r="1385" spans="1:11" hidden="1" x14ac:dyDescent="0.3">
      <c r="A1385" t="s">
        <v>2091</v>
      </c>
      <c r="B1385" t="str">
        <f>VLOOKUP(Table_for_new_list_price[[#This Row],[ItemCode]],[1]sheet1!$1:$1048576,4,FALSE)</f>
        <v>UNION BALL VALVE FXM 1/2</v>
      </c>
      <c r="C1385">
        <f>VLOOKUP(Table_for_new_list_price[[#This Row],[ItemCode]],[1]sheet1!$1:$1048576,5,FALSE)</f>
        <v>0</v>
      </c>
      <c r="D1385" t="str">
        <f>VLOOKUP(Table_for_new_list_price[[#This Row],[ItemCode]],[1]sheet1!$1:$1048576,6,FALSE)</f>
        <v>BALK</v>
      </c>
      <c r="E1385" s="54" t="str">
        <f>VLOOKUP(Table_for_new_list_price[[#This Row],[ItemCode]],[1]sheet1!$1:$1048576,7,FALSE)</f>
        <v>BRASS DZR</v>
      </c>
      <c r="F1385" s="54" t="str">
        <f>VLOOKUP(Table_for_new_list_price[[#This Row],[ItemCode]],[1]sheet1!$1:$1048576,13,FALSE)</f>
        <v>0.849</v>
      </c>
      <c r="G1385" s="55">
        <f>VLOOKUP(Table_for_new_list_price[[#This Row],[ItemCode]],[1]sheet1!$1:$1048576,12,FALSE)</f>
        <v>0</v>
      </c>
      <c r="H1385" s="101">
        <f>VLOOKUP(Table_for_new_list_price[[#This Row],[ItemCode]],[1]sheet1!$1:$1048576,8,FALSE)</f>
        <v>73.37</v>
      </c>
      <c r="I1385" s="51">
        <f>VLOOKUP(Table_for_new_list_price[[#This Row],[Product Line]],'EDA SHEET'!$C$10:$D$57,2,FALSE)</f>
        <v>0.34699999999999998</v>
      </c>
      <c r="J1385" s="53">
        <f t="shared" si="23"/>
        <v>25.459389999999999</v>
      </c>
      <c r="K1385" s="1" t="str">
        <f>VLOOKUP(Table_for_new_list_price[[#This Row],[ItemCode]],[1]sheet1!$1:$1048576,11,FALSE)</f>
        <v>China</v>
      </c>
    </row>
    <row r="1386" spans="1:11" hidden="1" x14ac:dyDescent="0.3">
      <c r="A1386" t="s">
        <v>2092</v>
      </c>
      <c r="B1386" t="str">
        <f>VLOOKUP(Table_for_new_list_price[[#This Row],[ItemCode]],[1]sheet1!$1:$1048576,4,FALSE)</f>
        <v>UNION BALL VALVE FxF 1/2 -US1</v>
      </c>
      <c r="C1386">
        <f>VLOOKUP(Table_for_new_list_price[[#This Row],[ItemCode]],[1]sheet1!$1:$1048576,5,FALSE)</f>
        <v>0</v>
      </c>
      <c r="D1386" t="str">
        <f>VLOOKUP(Table_for_new_list_price[[#This Row],[ItemCode]],[1]sheet1!$1:$1048576,6,FALSE)</f>
        <v>BALK</v>
      </c>
      <c r="E1386" s="54" t="str">
        <f>VLOOKUP(Table_for_new_list_price[[#This Row],[ItemCode]],[1]sheet1!$1:$1048576,7,FALSE)</f>
        <v>BRASS DZR</v>
      </c>
      <c r="F1386" s="54" t="str">
        <f>VLOOKUP(Table_for_new_list_price[[#This Row],[ItemCode]],[1]sheet1!$1:$1048576,13,FALSE)</f>
        <v>0.849</v>
      </c>
      <c r="G1386" s="55">
        <f>VLOOKUP(Table_for_new_list_price[[#This Row],[ItemCode]],[1]sheet1!$1:$1048576,12,FALSE)</f>
        <v>0</v>
      </c>
      <c r="H1386" s="101">
        <f>VLOOKUP(Table_for_new_list_price[[#This Row],[ItemCode]],[1]sheet1!$1:$1048576,8,FALSE)</f>
        <v>73.37</v>
      </c>
      <c r="I1386" s="51">
        <f>VLOOKUP(Table_for_new_list_price[[#This Row],[Product Line]],'EDA SHEET'!$C$10:$D$57,2,FALSE)</f>
        <v>0.34699999999999998</v>
      </c>
      <c r="J1386" s="53">
        <f t="shared" si="23"/>
        <v>25.459389999999999</v>
      </c>
      <c r="K1386" s="1" t="str">
        <f>VLOOKUP(Table_for_new_list_price[[#This Row],[ItemCode]],[1]sheet1!$1:$1048576,11,FALSE)</f>
        <v>China</v>
      </c>
    </row>
    <row r="1387" spans="1:11" hidden="1" x14ac:dyDescent="0.3">
      <c r="A1387" t="s">
        <v>2093</v>
      </c>
      <c r="B1387" t="str">
        <f>VLOOKUP(Table_for_new_list_price[[#This Row],[ItemCode]],[1]sheet1!$1:$1048576,4,FALSE)</f>
        <v>UNION BALL VALVE FxF 3/4-DS1</v>
      </c>
      <c r="C1387">
        <f>VLOOKUP(Table_for_new_list_price[[#This Row],[ItemCode]],[1]sheet1!$1:$1048576,5,FALSE)</f>
        <v>0</v>
      </c>
      <c r="D1387" t="str">
        <f>VLOOKUP(Table_for_new_list_price[[#This Row],[ItemCode]],[1]sheet1!$1:$1048576,6,FALSE)</f>
        <v>BALK</v>
      </c>
      <c r="E1387" s="54" t="str">
        <f>VLOOKUP(Table_for_new_list_price[[#This Row],[ItemCode]],[1]sheet1!$1:$1048576,7,FALSE)</f>
        <v>BRASS DZR</v>
      </c>
      <c r="F1387" s="54" t="str">
        <f>VLOOKUP(Table_for_new_list_price[[#This Row],[ItemCode]],[1]sheet1!$1:$1048576,13,FALSE)</f>
        <v>1.124</v>
      </c>
      <c r="G1387" s="55">
        <f>VLOOKUP(Table_for_new_list_price[[#This Row],[ItemCode]],[1]sheet1!$1:$1048576,12,FALSE)</f>
        <v>0</v>
      </c>
      <c r="H1387" s="101">
        <f>VLOOKUP(Table_for_new_list_price[[#This Row],[ItemCode]],[1]sheet1!$1:$1048576,8,FALSE)</f>
        <v>94.57</v>
      </c>
      <c r="I1387" s="51">
        <f>VLOOKUP(Table_for_new_list_price[[#This Row],[Product Line]],'EDA SHEET'!$C$10:$D$57,2,FALSE)</f>
        <v>0.34699999999999998</v>
      </c>
      <c r="J1387" s="53">
        <f t="shared" si="23"/>
        <v>32.815789999999993</v>
      </c>
      <c r="K1387" s="1" t="str">
        <f>VLOOKUP(Table_for_new_list_price[[#This Row],[ItemCode]],[1]sheet1!$1:$1048576,11,FALSE)</f>
        <v>China</v>
      </c>
    </row>
    <row r="1388" spans="1:11" hidden="1" x14ac:dyDescent="0.3">
      <c r="A1388" t="s">
        <v>2094</v>
      </c>
      <c r="B1388" t="str">
        <f>VLOOKUP(Table_for_new_list_price[[#This Row],[ItemCode]],[1]sheet1!$1:$1048576,4,FALSE)</f>
        <v>UNION BALL VALVE FxM 3/4-DS1</v>
      </c>
      <c r="C1388">
        <f>VLOOKUP(Table_for_new_list_price[[#This Row],[ItemCode]],[1]sheet1!$1:$1048576,5,FALSE)</f>
        <v>0</v>
      </c>
      <c r="D1388" t="str">
        <f>VLOOKUP(Table_for_new_list_price[[#This Row],[ItemCode]],[1]sheet1!$1:$1048576,6,FALSE)</f>
        <v>BALK</v>
      </c>
      <c r="E1388" s="54" t="str">
        <f>VLOOKUP(Table_for_new_list_price[[#This Row],[ItemCode]],[1]sheet1!$1:$1048576,7,FALSE)</f>
        <v>BRASS DZR</v>
      </c>
      <c r="F1388" s="54" t="str">
        <f>VLOOKUP(Table_for_new_list_price[[#This Row],[ItemCode]],[1]sheet1!$1:$1048576,13,FALSE)</f>
        <v>1.124</v>
      </c>
      <c r="G1388" s="55">
        <f>VLOOKUP(Table_for_new_list_price[[#This Row],[ItemCode]],[1]sheet1!$1:$1048576,12,FALSE)</f>
        <v>0</v>
      </c>
      <c r="H1388" s="101">
        <f>VLOOKUP(Table_for_new_list_price[[#This Row],[ItemCode]],[1]sheet1!$1:$1048576,8,FALSE)</f>
        <v>94.57</v>
      </c>
      <c r="I1388" s="51">
        <f>VLOOKUP(Table_for_new_list_price[[#This Row],[Product Line]],'EDA SHEET'!$C$10:$D$57,2,FALSE)</f>
        <v>0.34699999999999998</v>
      </c>
      <c r="J1388" s="53">
        <f t="shared" si="23"/>
        <v>32.815789999999993</v>
      </c>
      <c r="K1388" s="1" t="str">
        <f>VLOOKUP(Table_for_new_list_price[[#This Row],[ItemCode]],[1]sheet1!$1:$1048576,11,FALSE)</f>
        <v>China</v>
      </c>
    </row>
    <row r="1389" spans="1:11" hidden="1" x14ac:dyDescent="0.3">
      <c r="A1389" t="s">
        <v>2095</v>
      </c>
      <c r="B1389" t="str">
        <f>VLOOKUP(Table_for_new_list_price[[#This Row],[ItemCode]],[1]sheet1!$1:$1048576,4,FALSE)</f>
        <v>UNION BALL VALVE FxF 3/4</v>
      </c>
      <c r="C1389" t="str">
        <f>VLOOKUP(Table_for_new_list_price[[#This Row],[ItemCode]],[1]sheet1!$1:$1048576,5,FALSE)</f>
        <v>670779715308</v>
      </c>
      <c r="D1389" t="str">
        <f>VLOOKUP(Table_for_new_list_price[[#This Row],[ItemCode]],[1]sheet1!$1:$1048576,6,FALSE)</f>
        <v>BALK</v>
      </c>
      <c r="E1389" s="54" t="str">
        <f>VLOOKUP(Table_for_new_list_price[[#This Row],[ItemCode]],[1]sheet1!$1:$1048576,7,FALSE)</f>
        <v>BRASS DZR</v>
      </c>
      <c r="F1389" s="54" t="str">
        <f>VLOOKUP(Table_for_new_list_price[[#This Row],[ItemCode]],[1]sheet1!$1:$1048576,13,FALSE)</f>
        <v>1.124</v>
      </c>
      <c r="G1389" s="55">
        <f>VLOOKUP(Table_for_new_list_price[[#This Row],[ItemCode]],[1]sheet1!$1:$1048576,12,FALSE)</f>
        <v>0</v>
      </c>
      <c r="H1389" s="101">
        <f>VLOOKUP(Table_for_new_list_price[[#This Row],[ItemCode]],[1]sheet1!$1:$1048576,8,FALSE)</f>
        <v>94.57</v>
      </c>
      <c r="I1389" s="51">
        <f>VLOOKUP(Table_for_new_list_price[[#This Row],[Product Line]],'EDA SHEET'!$C$10:$D$57,2,FALSE)</f>
        <v>0.34699999999999998</v>
      </c>
      <c r="J1389" s="53">
        <f t="shared" si="23"/>
        <v>32.815789999999993</v>
      </c>
      <c r="K1389" s="1" t="str">
        <f>VLOOKUP(Table_for_new_list_price[[#This Row],[ItemCode]],[1]sheet1!$1:$1048576,11,FALSE)</f>
        <v>China</v>
      </c>
    </row>
    <row r="1390" spans="1:11" hidden="1" x14ac:dyDescent="0.3">
      <c r="A1390" t="s">
        <v>2096</v>
      </c>
      <c r="B1390" t="str">
        <f>VLOOKUP(Table_for_new_list_price[[#This Row],[ItemCode]],[1]sheet1!$1:$1048576,4,FALSE)</f>
        <v>UNION BALL VALVE FxM 3/4</v>
      </c>
      <c r="C1390">
        <f>VLOOKUP(Table_for_new_list_price[[#This Row],[ItemCode]],[1]sheet1!$1:$1048576,5,FALSE)</f>
        <v>0</v>
      </c>
      <c r="D1390" t="str">
        <f>VLOOKUP(Table_for_new_list_price[[#This Row],[ItemCode]],[1]sheet1!$1:$1048576,6,FALSE)</f>
        <v>BALK</v>
      </c>
      <c r="E1390" s="54" t="str">
        <f>VLOOKUP(Table_for_new_list_price[[#This Row],[ItemCode]],[1]sheet1!$1:$1048576,7,FALSE)</f>
        <v>BRASS DZR</v>
      </c>
      <c r="F1390" s="54" t="str">
        <f>VLOOKUP(Table_for_new_list_price[[#This Row],[ItemCode]],[1]sheet1!$1:$1048576,13,FALSE)</f>
        <v>1.124</v>
      </c>
      <c r="G1390" s="55">
        <f>VLOOKUP(Table_for_new_list_price[[#This Row],[ItemCode]],[1]sheet1!$1:$1048576,12,FALSE)</f>
        <v>0</v>
      </c>
      <c r="H1390" s="101">
        <f>VLOOKUP(Table_for_new_list_price[[#This Row],[ItemCode]],[1]sheet1!$1:$1048576,8,FALSE)</f>
        <v>94.57</v>
      </c>
      <c r="I1390" s="51">
        <f>VLOOKUP(Table_for_new_list_price[[#This Row],[Product Line]],'EDA SHEET'!$C$10:$D$57,2,FALSE)</f>
        <v>0.34699999999999998</v>
      </c>
      <c r="J1390" s="53">
        <f t="shared" si="23"/>
        <v>32.815789999999993</v>
      </c>
      <c r="K1390" s="1" t="str">
        <f>VLOOKUP(Table_for_new_list_price[[#This Row],[ItemCode]],[1]sheet1!$1:$1048576,11,FALSE)</f>
        <v>China</v>
      </c>
    </row>
    <row r="1391" spans="1:11" hidden="1" x14ac:dyDescent="0.3">
      <c r="A1391" t="s">
        <v>2097</v>
      </c>
      <c r="B1391" t="str">
        <f>VLOOKUP(Table_for_new_list_price[[#This Row],[ItemCode]],[1]sheet1!$1:$1048576,4,FALSE)</f>
        <v>UNION BALL VALVE FxF 3/4-US1</v>
      </c>
      <c r="C1391">
        <f>VLOOKUP(Table_for_new_list_price[[#This Row],[ItemCode]],[1]sheet1!$1:$1048576,5,FALSE)</f>
        <v>0</v>
      </c>
      <c r="D1391" t="str">
        <f>VLOOKUP(Table_for_new_list_price[[#This Row],[ItemCode]],[1]sheet1!$1:$1048576,6,FALSE)</f>
        <v>BALK</v>
      </c>
      <c r="E1391" s="54" t="str">
        <f>VLOOKUP(Table_for_new_list_price[[#This Row],[ItemCode]],[1]sheet1!$1:$1048576,7,FALSE)</f>
        <v>BRASS DZR</v>
      </c>
      <c r="F1391" s="54" t="str">
        <f>VLOOKUP(Table_for_new_list_price[[#This Row],[ItemCode]],[1]sheet1!$1:$1048576,13,FALSE)</f>
        <v>1.124</v>
      </c>
      <c r="G1391" s="55">
        <f>VLOOKUP(Table_for_new_list_price[[#This Row],[ItemCode]],[1]sheet1!$1:$1048576,12,FALSE)</f>
        <v>0</v>
      </c>
      <c r="H1391" s="101">
        <f>VLOOKUP(Table_for_new_list_price[[#This Row],[ItemCode]],[1]sheet1!$1:$1048576,8,FALSE)</f>
        <v>94.57</v>
      </c>
      <c r="I1391" s="51">
        <f>VLOOKUP(Table_for_new_list_price[[#This Row],[Product Line]],'EDA SHEET'!$C$10:$D$57,2,FALSE)</f>
        <v>0.34699999999999998</v>
      </c>
      <c r="J1391" s="53">
        <f t="shared" si="23"/>
        <v>32.815789999999993</v>
      </c>
      <c r="K1391" s="1" t="str">
        <f>VLOOKUP(Table_for_new_list_price[[#This Row],[ItemCode]],[1]sheet1!$1:$1048576,11,FALSE)</f>
        <v>China</v>
      </c>
    </row>
    <row r="1392" spans="1:11" hidden="1" x14ac:dyDescent="0.3">
      <c r="A1392" t="s">
        <v>2098</v>
      </c>
      <c r="B1392" t="str">
        <f>VLOOKUP(Table_for_new_list_price[[#This Row],[ItemCode]],[1]sheet1!$1:$1048576,4,FALSE)</f>
        <v>UNION BALL VALVE FxM 1-DS2</v>
      </c>
      <c r="C1392">
        <f>VLOOKUP(Table_for_new_list_price[[#This Row],[ItemCode]],[1]sheet1!$1:$1048576,5,FALSE)</f>
        <v>0</v>
      </c>
      <c r="D1392" t="str">
        <f>VLOOKUP(Table_for_new_list_price[[#This Row],[ItemCode]],[1]sheet1!$1:$1048576,6,FALSE)</f>
        <v>BALK</v>
      </c>
      <c r="E1392" s="54" t="str">
        <f>VLOOKUP(Table_for_new_list_price[[#This Row],[ItemCode]],[1]sheet1!$1:$1048576,7,FALSE)</f>
        <v>BRASS DZR</v>
      </c>
      <c r="F1392" s="54" t="str">
        <f>VLOOKUP(Table_for_new_list_price[[#This Row],[ItemCode]],[1]sheet1!$1:$1048576,13,FALSE)</f>
        <v>1.689</v>
      </c>
      <c r="G1392" s="55">
        <f>VLOOKUP(Table_for_new_list_price[[#This Row],[ItemCode]],[1]sheet1!$1:$1048576,12,FALSE)</f>
        <v>0</v>
      </c>
      <c r="H1392" s="101">
        <f>VLOOKUP(Table_for_new_list_price[[#This Row],[ItemCode]],[1]sheet1!$1:$1048576,8,FALSE)</f>
        <v>134.63</v>
      </c>
      <c r="I1392" s="51">
        <f>VLOOKUP(Table_for_new_list_price[[#This Row],[Product Line]],'EDA SHEET'!$C$10:$D$57,2,FALSE)</f>
        <v>0.34699999999999998</v>
      </c>
      <c r="J1392" s="53">
        <f t="shared" si="23"/>
        <v>46.716609999999996</v>
      </c>
      <c r="K1392" s="1" t="str">
        <f>VLOOKUP(Table_for_new_list_price[[#This Row],[ItemCode]],[1]sheet1!$1:$1048576,11,FALSE)</f>
        <v>China</v>
      </c>
    </row>
    <row r="1393" spans="1:11" hidden="1" x14ac:dyDescent="0.3">
      <c r="A1393" t="s">
        <v>2099</v>
      </c>
      <c r="B1393" t="str">
        <f>VLOOKUP(Table_for_new_list_price[[#This Row],[ItemCode]],[1]sheet1!$1:$1048576,4,FALSE)</f>
        <v>UNION BALL VALVE FxM 1-DS1</v>
      </c>
      <c r="C1393">
        <f>VLOOKUP(Table_for_new_list_price[[#This Row],[ItemCode]],[1]sheet1!$1:$1048576,5,FALSE)</f>
        <v>0</v>
      </c>
      <c r="D1393" t="str">
        <f>VLOOKUP(Table_for_new_list_price[[#This Row],[ItemCode]],[1]sheet1!$1:$1048576,6,FALSE)</f>
        <v>BALK</v>
      </c>
      <c r="E1393" s="54" t="str">
        <f>VLOOKUP(Table_for_new_list_price[[#This Row],[ItemCode]],[1]sheet1!$1:$1048576,7,FALSE)</f>
        <v>BRASS DZR</v>
      </c>
      <c r="F1393" s="54" t="str">
        <f>VLOOKUP(Table_for_new_list_price[[#This Row],[ItemCode]],[1]sheet1!$1:$1048576,13,FALSE)</f>
        <v>1.689</v>
      </c>
      <c r="G1393" s="55">
        <f>VLOOKUP(Table_for_new_list_price[[#This Row],[ItemCode]],[1]sheet1!$1:$1048576,12,FALSE)</f>
        <v>0</v>
      </c>
      <c r="H1393" s="101">
        <f>VLOOKUP(Table_for_new_list_price[[#This Row],[ItemCode]],[1]sheet1!$1:$1048576,8,FALSE)</f>
        <v>134.63</v>
      </c>
      <c r="I1393" s="51">
        <f>VLOOKUP(Table_for_new_list_price[[#This Row],[Product Line]],'EDA SHEET'!$C$10:$D$57,2,FALSE)</f>
        <v>0.34699999999999998</v>
      </c>
      <c r="J1393" s="53">
        <f t="shared" si="23"/>
        <v>46.716609999999996</v>
      </c>
      <c r="K1393" s="1" t="str">
        <f>VLOOKUP(Table_for_new_list_price[[#This Row],[ItemCode]],[1]sheet1!$1:$1048576,11,FALSE)</f>
        <v>China</v>
      </c>
    </row>
    <row r="1394" spans="1:11" hidden="1" x14ac:dyDescent="0.3">
      <c r="A1394" t="s">
        <v>2100</v>
      </c>
      <c r="B1394" t="str">
        <f>VLOOKUP(Table_for_new_list_price[[#This Row],[ItemCode]],[1]sheet1!$1:$1048576,4,FALSE)</f>
        <v>UNION BALL VALVE FxF 1</v>
      </c>
      <c r="C1394" t="str">
        <f>VLOOKUP(Table_for_new_list_price[[#This Row],[ItemCode]],[1]sheet1!$1:$1048576,5,FALSE)</f>
        <v>670779715315</v>
      </c>
      <c r="D1394" t="str">
        <f>VLOOKUP(Table_for_new_list_price[[#This Row],[ItemCode]],[1]sheet1!$1:$1048576,6,FALSE)</f>
        <v>BALK</v>
      </c>
      <c r="E1394" s="54" t="str">
        <f>VLOOKUP(Table_for_new_list_price[[#This Row],[ItemCode]],[1]sheet1!$1:$1048576,7,FALSE)</f>
        <v>BRASS DZR</v>
      </c>
      <c r="F1394" s="54" t="str">
        <f>VLOOKUP(Table_for_new_list_price[[#This Row],[ItemCode]],[1]sheet1!$1:$1048576,13,FALSE)</f>
        <v>1.689</v>
      </c>
      <c r="G1394" s="55">
        <f>VLOOKUP(Table_for_new_list_price[[#This Row],[ItemCode]],[1]sheet1!$1:$1048576,12,FALSE)</f>
        <v>0</v>
      </c>
      <c r="H1394" s="101">
        <f>VLOOKUP(Table_for_new_list_price[[#This Row],[ItemCode]],[1]sheet1!$1:$1048576,8,FALSE)</f>
        <v>134.63</v>
      </c>
      <c r="I1394" s="51">
        <f>VLOOKUP(Table_for_new_list_price[[#This Row],[Product Line]],'EDA SHEET'!$C$10:$D$57,2,FALSE)</f>
        <v>0.34699999999999998</v>
      </c>
      <c r="J1394" s="53">
        <f t="shared" si="23"/>
        <v>46.716609999999996</v>
      </c>
      <c r="K1394" s="1" t="str">
        <f>VLOOKUP(Table_for_new_list_price[[#This Row],[ItemCode]],[1]sheet1!$1:$1048576,11,FALSE)</f>
        <v>China</v>
      </c>
    </row>
    <row r="1395" spans="1:11" hidden="1" x14ac:dyDescent="0.3">
      <c r="A1395" t="s">
        <v>2101</v>
      </c>
      <c r="B1395" t="str">
        <f>VLOOKUP(Table_for_new_list_price[[#This Row],[ItemCode]],[1]sheet1!$1:$1048576,4,FALSE)</f>
        <v>UNION BALL VALVE FxM 1</v>
      </c>
      <c r="C1395">
        <f>VLOOKUP(Table_for_new_list_price[[#This Row],[ItemCode]],[1]sheet1!$1:$1048576,5,FALSE)</f>
        <v>0</v>
      </c>
      <c r="D1395" t="str">
        <f>VLOOKUP(Table_for_new_list_price[[#This Row],[ItemCode]],[1]sheet1!$1:$1048576,6,FALSE)</f>
        <v>BALK</v>
      </c>
      <c r="E1395" s="54" t="str">
        <f>VLOOKUP(Table_for_new_list_price[[#This Row],[ItemCode]],[1]sheet1!$1:$1048576,7,FALSE)</f>
        <v>BRASS DZR</v>
      </c>
      <c r="F1395" s="54" t="str">
        <f>VLOOKUP(Table_for_new_list_price[[#This Row],[ItemCode]],[1]sheet1!$1:$1048576,13,FALSE)</f>
        <v>1.689</v>
      </c>
      <c r="G1395" s="55">
        <f>VLOOKUP(Table_for_new_list_price[[#This Row],[ItemCode]],[1]sheet1!$1:$1048576,12,FALSE)</f>
        <v>0</v>
      </c>
      <c r="H1395" s="101">
        <f>VLOOKUP(Table_for_new_list_price[[#This Row],[ItemCode]],[1]sheet1!$1:$1048576,8,FALSE)</f>
        <v>134.63</v>
      </c>
      <c r="I1395" s="51">
        <f>VLOOKUP(Table_for_new_list_price[[#This Row],[Product Line]],'EDA SHEET'!$C$10:$D$57,2,FALSE)</f>
        <v>0.34699999999999998</v>
      </c>
      <c r="J1395" s="53">
        <f t="shared" si="23"/>
        <v>46.716609999999996</v>
      </c>
      <c r="K1395" s="1" t="str">
        <f>VLOOKUP(Table_for_new_list_price[[#This Row],[ItemCode]],[1]sheet1!$1:$1048576,11,FALSE)</f>
        <v>China</v>
      </c>
    </row>
    <row r="1396" spans="1:11" hidden="1" x14ac:dyDescent="0.3">
      <c r="A1396" t="s">
        <v>2102</v>
      </c>
      <c r="B1396" t="str">
        <f>VLOOKUP(Table_for_new_list_price[[#This Row],[ItemCode]],[1]sheet1!$1:$1048576,4,FALSE)</f>
        <v>UNION BALL VALVE FxF 1 -US1</v>
      </c>
      <c r="C1396">
        <f>VLOOKUP(Table_for_new_list_price[[#This Row],[ItemCode]],[1]sheet1!$1:$1048576,5,FALSE)</f>
        <v>0</v>
      </c>
      <c r="D1396" t="str">
        <f>VLOOKUP(Table_for_new_list_price[[#This Row],[ItemCode]],[1]sheet1!$1:$1048576,6,FALSE)</f>
        <v>BALK</v>
      </c>
      <c r="E1396" s="54" t="str">
        <f>VLOOKUP(Table_for_new_list_price[[#This Row],[ItemCode]],[1]sheet1!$1:$1048576,7,FALSE)</f>
        <v>BRASS DZR</v>
      </c>
      <c r="F1396" s="54" t="str">
        <f>VLOOKUP(Table_for_new_list_price[[#This Row],[ItemCode]],[1]sheet1!$1:$1048576,13,FALSE)</f>
        <v>1.689</v>
      </c>
      <c r="G1396" s="55">
        <f>VLOOKUP(Table_for_new_list_price[[#This Row],[ItemCode]],[1]sheet1!$1:$1048576,12,FALSE)</f>
        <v>0</v>
      </c>
      <c r="H1396" s="101">
        <f>VLOOKUP(Table_for_new_list_price[[#This Row],[ItemCode]],[1]sheet1!$1:$1048576,8,FALSE)</f>
        <v>134.63</v>
      </c>
      <c r="I1396" s="51">
        <f>VLOOKUP(Table_for_new_list_price[[#This Row],[Product Line]],'EDA SHEET'!$C$10:$D$57,2,FALSE)</f>
        <v>0.34699999999999998</v>
      </c>
      <c r="J1396" s="53">
        <f t="shared" si="23"/>
        <v>46.716609999999996</v>
      </c>
      <c r="K1396" s="1" t="str">
        <f>VLOOKUP(Table_for_new_list_price[[#This Row],[ItemCode]],[1]sheet1!$1:$1048576,11,FALSE)</f>
        <v>China</v>
      </c>
    </row>
    <row r="1397" spans="1:11" hidden="1" x14ac:dyDescent="0.3">
      <c r="A1397" t="s">
        <v>2103</v>
      </c>
      <c r="B1397" t="str">
        <f>VLOOKUP(Table_for_new_list_price[[#This Row],[ItemCode]],[1]sheet1!$1:$1048576,4,FALSE)</f>
        <v>UNION BALL VALVE FxM 1-1/4-DS2</v>
      </c>
      <c r="C1397">
        <f>VLOOKUP(Table_for_new_list_price[[#This Row],[ItemCode]],[1]sheet1!$1:$1048576,5,FALSE)</f>
        <v>0</v>
      </c>
      <c r="D1397" t="str">
        <f>VLOOKUP(Table_for_new_list_price[[#This Row],[ItemCode]],[1]sheet1!$1:$1048576,6,FALSE)</f>
        <v>BALK</v>
      </c>
      <c r="E1397" s="54" t="str">
        <f>VLOOKUP(Table_for_new_list_price[[#This Row],[ItemCode]],[1]sheet1!$1:$1048576,7,FALSE)</f>
        <v>BRASS DZR</v>
      </c>
      <c r="F1397" s="54" t="str">
        <f>VLOOKUP(Table_for_new_list_price[[#This Row],[ItemCode]],[1]sheet1!$1:$1048576,13,FALSE)</f>
        <v>2.471</v>
      </c>
      <c r="G1397" s="55">
        <f>VLOOKUP(Table_for_new_list_price[[#This Row],[ItemCode]],[1]sheet1!$1:$1048576,12,FALSE)</f>
        <v>0</v>
      </c>
      <c r="H1397" s="101">
        <f>VLOOKUP(Table_for_new_list_price[[#This Row],[ItemCode]],[1]sheet1!$1:$1048576,8,FALSE)</f>
        <v>204.53</v>
      </c>
      <c r="I1397" s="51">
        <f>VLOOKUP(Table_for_new_list_price[[#This Row],[Product Line]],'EDA SHEET'!$C$10:$D$57,2,FALSE)</f>
        <v>0.34699999999999998</v>
      </c>
      <c r="J1397" s="53">
        <f t="shared" si="23"/>
        <v>70.971909999999994</v>
      </c>
      <c r="K1397" s="1" t="str">
        <f>VLOOKUP(Table_for_new_list_price[[#This Row],[ItemCode]],[1]sheet1!$1:$1048576,11,FALSE)</f>
        <v>China</v>
      </c>
    </row>
    <row r="1398" spans="1:11" hidden="1" x14ac:dyDescent="0.3">
      <c r="A1398" t="s">
        <v>2104</v>
      </c>
      <c r="B1398" t="str">
        <f>VLOOKUP(Table_for_new_list_price[[#This Row],[ItemCode]],[1]sheet1!$1:$1048576,4,FALSE)</f>
        <v>UNION BALL VALVE FxM 1-1/4-DS1</v>
      </c>
      <c r="C1398">
        <f>VLOOKUP(Table_for_new_list_price[[#This Row],[ItemCode]],[1]sheet1!$1:$1048576,5,FALSE)</f>
        <v>0</v>
      </c>
      <c r="D1398" t="str">
        <f>VLOOKUP(Table_for_new_list_price[[#This Row],[ItemCode]],[1]sheet1!$1:$1048576,6,FALSE)</f>
        <v>BALK</v>
      </c>
      <c r="E1398" s="54" t="str">
        <f>VLOOKUP(Table_for_new_list_price[[#This Row],[ItemCode]],[1]sheet1!$1:$1048576,7,FALSE)</f>
        <v>BRASS DZR</v>
      </c>
      <c r="F1398" s="54" t="str">
        <f>VLOOKUP(Table_for_new_list_price[[#This Row],[ItemCode]],[1]sheet1!$1:$1048576,13,FALSE)</f>
        <v>2.471</v>
      </c>
      <c r="G1398" s="55">
        <f>VLOOKUP(Table_for_new_list_price[[#This Row],[ItemCode]],[1]sheet1!$1:$1048576,12,FALSE)</f>
        <v>0</v>
      </c>
      <c r="H1398" s="101">
        <f>VLOOKUP(Table_for_new_list_price[[#This Row],[ItemCode]],[1]sheet1!$1:$1048576,8,FALSE)</f>
        <v>204.53</v>
      </c>
      <c r="I1398" s="51">
        <f>VLOOKUP(Table_for_new_list_price[[#This Row],[Product Line]],'EDA SHEET'!$C$10:$D$57,2,FALSE)</f>
        <v>0.34699999999999998</v>
      </c>
      <c r="J1398" s="53">
        <f t="shared" si="23"/>
        <v>70.971909999999994</v>
      </c>
      <c r="K1398" s="1" t="str">
        <f>VLOOKUP(Table_for_new_list_price[[#This Row],[ItemCode]],[1]sheet1!$1:$1048576,11,FALSE)</f>
        <v>China</v>
      </c>
    </row>
    <row r="1399" spans="1:11" hidden="1" x14ac:dyDescent="0.3">
      <c r="A1399" t="s">
        <v>2105</v>
      </c>
      <c r="B1399" t="str">
        <f>VLOOKUP(Table_for_new_list_price[[#This Row],[ItemCode]],[1]sheet1!$1:$1048576,4,FALSE)</f>
        <v>UNION BALL VALVE FxF 1-1/4</v>
      </c>
      <c r="C1399" t="str">
        <f>VLOOKUP(Table_for_new_list_price[[#This Row],[ItemCode]],[1]sheet1!$1:$1048576,5,FALSE)</f>
        <v>670779715322</v>
      </c>
      <c r="D1399" t="str">
        <f>VLOOKUP(Table_for_new_list_price[[#This Row],[ItemCode]],[1]sheet1!$1:$1048576,6,FALSE)</f>
        <v>BALK</v>
      </c>
      <c r="E1399" s="54" t="str">
        <f>VLOOKUP(Table_for_new_list_price[[#This Row],[ItemCode]],[1]sheet1!$1:$1048576,7,FALSE)</f>
        <v>BRASS DZR</v>
      </c>
      <c r="F1399" s="54" t="str">
        <f>VLOOKUP(Table_for_new_list_price[[#This Row],[ItemCode]],[1]sheet1!$1:$1048576,13,FALSE)</f>
        <v>2.471</v>
      </c>
      <c r="G1399" s="55">
        <f>VLOOKUP(Table_for_new_list_price[[#This Row],[ItemCode]],[1]sheet1!$1:$1048576,12,FALSE)</f>
        <v>0</v>
      </c>
      <c r="H1399" s="101">
        <f>VLOOKUP(Table_for_new_list_price[[#This Row],[ItemCode]],[1]sheet1!$1:$1048576,8,FALSE)</f>
        <v>204.53</v>
      </c>
      <c r="I1399" s="51">
        <f>VLOOKUP(Table_for_new_list_price[[#This Row],[Product Line]],'EDA SHEET'!$C$10:$D$57,2,FALSE)</f>
        <v>0.34699999999999998</v>
      </c>
      <c r="J1399" s="53">
        <f t="shared" si="23"/>
        <v>70.971909999999994</v>
      </c>
      <c r="K1399" s="1" t="str">
        <f>VLOOKUP(Table_for_new_list_price[[#This Row],[ItemCode]],[1]sheet1!$1:$1048576,11,FALSE)</f>
        <v>China</v>
      </c>
    </row>
    <row r="1400" spans="1:11" hidden="1" x14ac:dyDescent="0.3">
      <c r="A1400" t="s">
        <v>2106</v>
      </c>
      <c r="B1400" t="str">
        <f>VLOOKUP(Table_for_new_list_price[[#This Row],[ItemCode]],[1]sheet1!$1:$1048576,4,FALSE)</f>
        <v>UNION BALL VALVE FxM 1-1/4</v>
      </c>
      <c r="C1400">
        <f>VLOOKUP(Table_for_new_list_price[[#This Row],[ItemCode]],[1]sheet1!$1:$1048576,5,FALSE)</f>
        <v>0</v>
      </c>
      <c r="D1400" t="str">
        <f>VLOOKUP(Table_for_new_list_price[[#This Row],[ItemCode]],[1]sheet1!$1:$1048576,6,FALSE)</f>
        <v>BALK</v>
      </c>
      <c r="E1400" s="54" t="str">
        <f>VLOOKUP(Table_for_new_list_price[[#This Row],[ItemCode]],[1]sheet1!$1:$1048576,7,FALSE)</f>
        <v>BRASS DZR</v>
      </c>
      <c r="F1400" s="54" t="str">
        <f>VLOOKUP(Table_for_new_list_price[[#This Row],[ItemCode]],[1]sheet1!$1:$1048576,13,FALSE)</f>
        <v>2.471</v>
      </c>
      <c r="G1400" s="55">
        <f>VLOOKUP(Table_for_new_list_price[[#This Row],[ItemCode]],[1]sheet1!$1:$1048576,12,FALSE)</f>
        <v>0</v>
      </c>
      <c r="H1400" s="101">
        <f>VLOOKUP(Table_for_new_list_price[[#This Row],[ItemCode]],[1]sheet1!$1:$1048576,8,FALSE)</f>
        <v>204.53</v>
      </c>
      <c r="I1400" s="51">
        <f>VLOOKUP(Table_for_new_list_price[[#This Row],[Product Line]],'EDA SHEET'!$C$10:$D$57,2,FALSE)</f>
        <v>0.34699999999999998</v>
      </c>
      <c r="J1400" s="53">
        <f t="shared" si="23"/>
        <v>70.971909999999994</v>
      </c>
      <c r="K1400" s="1" t="str">
        <f>VLOOKUP(Table_for_new_list_price[[#This Row],[ItemCode]],[1]sheet1!$1:$1048576,11,FALSE)</f>
        <v>China</v>
      </c>
    </row>
    <row r="1401" spans="1:11" hidden="1" x14ac:dyDescent="0.3">
      <c r="A1401" t="s">
        <v>2107</v>
      </c>
      <c r="B1401" t="str">
        <f>VLOOKUP(Table_for_new_list_price[[#This Row],[ItemCode]],[1]sheet1!$1:$1048576,4,FALSE)</f>
        <v>UNION BALL VALVE FxF 1-1/4-US1</v>
      </c>
      <c r="C1401">
        <f>VLOOKUP(Table_for_new_list_price[[#This Row],[ItemCode]],[1]sheet1!$1:$1048576,5,FALSE)</f>
        <v>0</v>
      </c>
      <c r="D1401" t="str">
        <f>VLOOKUP(Table_for_new_list_price[[#This Row],[ItemCode]],[1]sheet1!$1:$1048576,6,FALSE)</f>
        <v>BALK</v>
      </c>
      <c r="E1401" s="54" t="str">
        <f>VLOOKUP(Table_for_new_list_price[[#This Row],[ItemCode]],[1]sheet1!$1:$1048576,7,FALSE)</f>
        <v>BRASS DZR</v>
      </c>
      <c r="F1401" s="54" t="str">
        <f>VLOOKUP(Table_for_new_list_price[[#This Row],[ItemCode]],[1]sheet1!$1:$1048576,13,FALSE)</f>
        <v>2.471</v>
      </c>
      <c r="G1401" s="55">
        <f>VLOOKUP(Table_for_new_list_price[[#This Row],[ItemCode]],[1]sheet1!$1:$1048576,12,FALSE)</f>
        <v>0</v>
      </c>
      <c r="H1401" s="101">
        <f>VLOOKUP(Table_for_new_list_price[[#This Row],[ItemCode]],[1]sheet1!$1:$1048576,8,FALSE)</f>
        <v>204.53</v>
      </c>
      <c r="I1401" s="51">
        <f>VLOOKUP(Table_for_new_list_price[[#This Row],[Product Line]],'EDA SHEET'!$C$10:$D$57,2,FALSE)</f>
        <v>0.34699999999999998</v>
      </c>
      <c r="J1401" s="53">
        <f t="shared" si="23"/>
        <v>70.971909999999994</v>
      </c>
      <c r="K1401" s="1" t="str">
        <f>VLOOKUP(Table_for_new_list_price[[#This Row],[ItemCode]],[1]sheet1!$1:$1048576,11,FALSE)</f>
        <v>China</v>
      </c>
    </row>
    <row r="1402" spans="1:11" hidden="1" x14ac:dyDescent="0.3">
      <c r="A1402" t="s">
        <v>2108</v>
      </c>
      <c r="B1402" t="str">
        <f>VLOOKUP(Table_for_new_list_price[[#This Row],[ItemCode]],[1]sheet1!$1:$1048576,4,FALSE)</f>
        <v>UNION BALL VALVE FxM 1-1/2-DS2</v>
      </c>
      <c r="C1402">
        <f>VLOOKUP(Table_for_new_list_price[[#This Row],[ItemCode]],[1]sheet1!$1:$1048576,5,FALSE)</f>
        <v>0</v>
      </c>
      <c r="D1402" t="str">
        <f>VLOOKUP(Table_for_new_list_price[[#This Row],[ItemCode]],[1]sheet1!$1:$1048576,6,FALSE)</f>
        <v>BALK</v>
      </c>
      <c r="E1402" s="54" t="str">
        <f>VLOOKUP(Table_for_new_list_price[[#This Row],[ItemCode]],[1]sheet1!$1:$1048576,7,FALSE)</f>
        <v>BRASS DZR</v>
      </c>
      <c r="F1402" s="54" t="str">
        <f>VLOOKUP(Table_for_new_list_price[[#This Row],[ItemCode]],[1]sheet1!$1:$1048576,13,FALSE)</f>
        <v>3.702</v>
      </c>
      <c r="G1402" s="55">
        <f>VLOOKUP(Table_for_new_list_price[[#This Row],[ItemCode]],[1]sheet1!$1:$1048576,12,FALSE)</f>
        <v>0</v>
      </c>
      <c r="H1402" s="101">
        <f>VLOOKUP(Table_for_new_list_price[[#This Row],[ItemCode]],[1]sheet1!$1:$1048576,8,FALSE)</f>
        <v>263.95</v>
      </c>
      <c r="I1402" s="51">
        <f>VLOOKUP(Table_for_new_list_price[[#This Row],[Product Line]],'EDA SHEET'!$C$10:$D$57,2,FALSE)</f>
        <v>0.34699999999999998</v>
      </c>
      <c r="J1402" s="53">
        <f t="shared" si="23"/>
        <v>91.590649999999997</v>
      </c>
      <c r="K1402" s="1" t="str">
        <f>VLOOKUP(Table_for_new_list_price[[#This Row],[ItemCode]],[1]sheet1!$1:$1048576,11,FALSE)</f>
        <v>China</v>
      </c>
    </row>
    <row r="1403" spans="1:11" hidden="1" x14ac:dyDescent="0.3">
      <c r="A1403" t="s">
        <v>2109</v>
      </c>
      <c r="B1403" t="str">
        <f>VLOOKUP(Table_for_new_list_price[[#This Row],[ItemCode]],[1]sheet1!$1:$1048576,4,FALSE)</f>
        <v>UNION BALL VALVE FxM 1-1/2-DS1</v>
      </c>
      <c r="C1403">
        <f>VLOOKUP(Table_for_new_list_price[[#This Row],[ItemCode]],[1]sheet1!$1:$1048576,5,FALSE)</f>
        <v>0</v>
      </c>
      <c r="D1403" t="str">
        <f>VLOOKUP(Table_for_new_list_price[[#This Row],[ItemCode]],[1]sheet1!$1:$1048576,6,FALSE)</f>
        <v>BALK</v>
      </c>
      <c r="E1403" s="54" t="str">
        <f>VLOOKUP(Table_for_new_list_price[[#This Row],[ItemCode]],[1]sheet1!$1:$1048576,7,FALSE)</f>
        <v>BRASS DZR</v>
      </c>
      <c r="F1403" s="54" t="str">
        <f>VLOOKUP(Table_for_new_list_price[[#This Row],[ItemCode]],[1]sheet1!$1:$1048576,13,FALSE)</f>
        <v>3.702</v>
      </c>
      <c r="G1403" s="55">
        <f>VLOOKUP(Table_for_new_list_price[[#This Row],[ItemCode]],[1]sheet1!$1:$1048576,12,FALSE)</f>
        <v>0</v>
      </c>
      <c r="H1403" s="101">
        <f>VLOOKUP(Table_for_new_list_price[[#This Row],[ItemCode]],[1]sheet1!$1:$1048576,8,FALSE)</f>
        <v>263.95</v>
      </c>
      <c r="I1403" s="51">
        <f>VLOOKUP(Table_for_new_list_price[[#This Row],[Product Line]],'EDA SHEET'!$C$10:$D$57,2,FALSE)</f>
        <v>0.34699999999999998</v>
      </c>
      <c r="J1403" s="53">
        <f t="shared" si="23"/>
        <v>91.590649999999997</v>
      </c>
      <c r="K1403" s="1" t="str">
        <f>VLOOKUP(Table_for_new_list_price[[#This Row],[ItemCode]],[1]sheet1!$1:$1048576,11,FALSE)</f>
        <v>China</v>
      </c>
    </row>
    <row r="1404" spans="1:11" hidden="1" x14ac:dyDescent="0.3">
      <c r="A1404" t="s">
        <v>2110</v>
      </c>
      <c r="B1404" t="str">
        <f>VLOOKUP(Table_for_new_list_price[[#This Row],[ItemCode]],[1]sheet1!$1:$1048576,4,FALSE)</f>
        <v>UNION BALL VALVE FxF 1-1/2</v>
      </c>
      <c r="C1404" t="str">
        <f>VLOOKUP(Table_for_new_list_price[[#This Row],[ItemCode]],[1]sheet1!$1:$1048576,5,FALSE)</f>
        <v>670779715339</v>
      </c>
      <c r="D1404" t="str">
        <f>VLOOKUP(Table_for_new_list_price[[#This Row],[ItemCode]],[1]sheet1!$1:$1048576,6,FALSE)</f>
        <v>BALK</v>
      </c>
      <c r="E1404" s="54" t="str">
        <f>VLOOKUP(Table_for_new_list_price[[#This Row],[ItemCode]],[1]sheet1!$1:$1048576,7,FALSE)</f>
        <v>BRASS DZR</v>
      </c>
      <c r="F1404" s="54" t="str">
        <f>VLOOKUP(Table_for_new_list_price[[#This Row],[ItemCode]],[1]sheet1!$1:$1048576,13,FALSE)</f>
        <v>3.702</v>
      </c>
      <c r="G1404" s="55">
        <f>VLOOKUP(Table_for_new_list_price[[#This Row],[ItemCode]],[1]sheet1!$1:$1048576,12,FALSE)</f>
        <v>0</v>
      </c>
      <c r="H1404" s="101">
        <f>VLOOKUP(Table_for_new_list_price[[#This Row],[ItemCode]],[1]sheet1!$1:$1048576,8,FALSE)</f>
        <v>263.95</v>
      </c>
      <c r="I1404" s="51">
        <f>VLOOKUP(Table_for_new_list_price[[#This Row],[Product Line]],'EDA SHEET'!$C$10:$D$57,2,FALSE)</f>
        <v>0.34699999999999998</v>
      </c>
      <c r="J1404" s="53">
        <f t="shared" si="23"/>
        <v>91.590649999999997</v>
      </c>
      <c r="K1404" s="1" t="str">
        <f>VLOOKUP(Table_for_new_list_price[[#This Row],[ItemCode]],[1]sheet1!$1:$1048576,11,FALSE)</f>
        <v>China</v>
      </c>
    </row>
    <row r="1405" spans="1:11" hidden="1" x14ac:dyDescent="0.3">
      <c r="A1405" t="s">
        <v>2111</v>
      </c>
      <c r="B1405" t="str">
        <f>VLOOKUP(Table_for_new_list_price[[#This Row],[ItemCode]],[1]sheet1!$1:$1048576,4,FALSE)</f>
        <v>UNION BALL VALVE FxM 1-1/2</v>
      </c>
      <c r="C1405">
        <f>VLOOKUP(Table_for_new_list_price[[#This Row],[ItemCode]],[1]sheet1!$1:$1048576,5,FALSE)</f>
        <v>0</v>
      </c>
      <c r="D1405" t="str">
        <f>VLOOKUP(Table_for_new_list_price[[#This Row],[ItemCode]],[1]sheet1!$1:$1048576,6,FALSE)</f>
        <v>BALK</v>
      </c>
      <c r="E1405" s="54" t="str">
        <f>VLOOKUP(Table_for_new_list_price[[#This Row],[ItemCode]],[1]sheet1!$1:$1048576,7,FALSE)</f>
        <v>BRASS DZR</v>
      </c>
      <c r="F1405" s="54" t="str">
        <f>VLOOKUP(Table_for_new_list_price[[#This Row],[ItemCode]],[1]sheet1!$1:$1048576,13,FALSE)</f>
        <v>3.702</v>
      </c>
      <c r="G1405" s="55">
        <f>VLOOKUP(Table_for_new_list_price[[#This Row],[ItemCode]],[1]sheet1!$1:$1048576,12,FALSE)</f>
        <v>0</v>
      </c>
      <c r="H1405" s="101">
        <f>VLOOKUP(Table_for_new_list_price[[#This Row],[ItemCode]],[1]sheet1!$1:$1048576,8,FALSE)</f>
        <v>263.95</v>
      </c>
      <c r="I1405" s="51">
        <f>VLOOKUP(Table_for_new_list_price[[#This Row],[Product Line]],'EDA SHEET'!$C$10:$D$57,2,FALSE)</f>
        <v>0.34699999999999998</v>
      </c>
      <c r="J1405" s="53">
        <f t="shared" si="23"/>
        <v>91.590649999999997</v>
      </c>
      <c r="K1405" s="1" t="str">
        <f>VLOOKUP(Table_for_new_list_price[[#This Row],[ItemCode]],[1]sheet1!$1:$1048576,11,FALSE)</f>
        <v>China</v>
      </c>
    </row>
    <row r="1406" spans="1:11" hidden="1" x14ac:dyDescent="0.3">
      <c r="A1406" t="s">
        <v>2112</v>
      </c>
      <c r="B1406" t="str">
        <f>VLOOKUP(Table_for_new_list_price[[#This Row],[ItemCode]],[1]sheet1!$1:$1048576,4,FALSE)</f>
        <v>UNION BALL VALVE FxF 1-1/2-US1</v>
      </c>
      <c r="C1406">
        <f>VLOOKUP(Table_for_new_list_price[[#This Row],[ItemCode]],[1]sheet1!$1:$1048576,5,FALSE)</f>
        <v>0</v>
      </c>
      <c r="D1406" t="str">
        <f>VLOOKUP(Table_for_new_list_price[[#This Row],[ItemCode]],[1]sheet1!$1:$1048576,6,FALSE)</f>
        <v>BALK</v>
      </c>
      <c r="E1406" s="54" t="str">
        <f>VLOOKUP(Table_for_new_list_price[[#This Row],[ItemCode]],[1]sheet1!$1:$1048576,7,FALSE)</f>
        <v>BRASS DZR</v>
      </c>
      <c r="F1406" s="54" t="str">
        <f>VLOOKUP(Table_for_new_list_price[[#This Row],[ItemCode]],[1]sheet1!$1:$1048576,13,FALSE)</f>
        <v>3.702</v>
      </c>
      <c r="G1406" s="55">
        <f>VLOOKUP(Table_for_new_list_price[[#This Row],[ItemCode]],[1]sheet1!$1:$1048576,12,FALSE)</f>
        <v>0</v>
      </c>
      <c r="H1406" s="101">
        <f>VLOOKUP(Table_for_new_list_price[[#This Row],[ItemCode]],[1]sheet1!$1:$1048576,8,FALSE)</f>
        <v>263.95</v>
      </c>
      <c r="I1406" s="51">
        <f>VLOOKUP(Table_for_new_list_price[[#This Row],[Product Line]],'EDA SHEET'!$C$10:$D$57,2,FALSE)</f>
        <v>0.34699999999999998</v>
      </c>
      <c r="J1406" s="53">
        <f t="shared" si="23"/>
        <v>91.590649999999997</v>
      </c>
      <c r="K1406" s="1" t="str">
        <f>VLOOKUP(Table_for_new_list_price[[#This Row],[ItemCode]],[1]sheet1!$1:$1048576,11,FALSE)</f>
        <v>China</v>
      </c>
    </row>
    <row r="1407" spans="1:11" hidden="1" x14ac:dyDescent="0.3">
      <c r="A1407" t="s">
        <v>2113</v>
      </c>
      <c r="B1407" t="str">
        <f>VLOOKUP(Table_for_new_list_price[[#This Row],[ItemCode]],[1]sheet1!$1:$1048576,4,FALSE)</f>
        <v>UNION BALL VALVE FxM 2-DS2</v>
      </c>
      <c r="C1407">
        <f>VLOOKUP(Table_for_new_list_price[[#This Row],[ItemCode]],[1]sheet1!$1:$1048576,5,FALSE)</f>
        <v>0</v>
      </c>
      <c r="D1407" t="str">
        <f>VLOOKUP(Table_for_new_list_price[[#This Row],[ItemCode]],[1]sheet1!$1:$1048576,6,FALSE)</f>
        <v>BALK</v>
      </c>
      <c r="E1407" s="54" t="str">
        <f>VLOOKUP(Table_for_new_list_price[[#This Row],[ItemCode]],[1]sheet1!$1:$1048576,7,FALSE)</f>
        <v>BRASS DZR</v>
      </c>
      <c r="F1407" s="54" t="str">
        <f>VLOOKUP(Table_for_new_list_price[[#This Row],[ItemCode]],[1]sheet1!$1:$1048576,13,FALSE)</f>
        <v>5.426</v>
      </c>
      <c r="G1407" s="55">
        <f>VLOOKUP(Table_for_new_list_price[[#This Row],[ItemCode]],[1]sheet1!$1:$1048576,12,FALSE)</f>
        <v>0</v>
      </c>
      <c r="H1407" s="101">
        <f>VLOOKUP(Table_for_new_list_price[[#This Row],[ItemCode]],[1]sheet1!$1:$1048576,8,FALSE)</f>
        <v>412.51</v>
      </c>
      <c r="I1407" s="51">
        <f>VLOOKUP(Table_for_new_list_price[[#This Row],[Product Line]],'EDA SHEET'!$C$10:$D$57,2,FALSE)</f>
        <v>0.34699999999999998</v>
      </c>
      <c r="J1407" s="53">
        <f t="shared" si="23"/>
        <v>143.14096999999998</v>
      </c>
      <c r="K1407" s="1" t="str">
        <f>VLOOKUP(Table_for_new_list_price[[#This Row],[ItemCode]],[1]sheet1!$1:$1048576,11,FALSE)</f>
        <v>China</v>
      </c>
    </row>
    <row r="1408" spans="1:11" hidden="1" x14ac:dyDescent="0.3">
      <c r="A1408" t="s">
        <v>2114</v>
      </c>
      <c r="B1408" t="str">
        <f>VLOOKUP(Table_for_new_list_price[[#This Row],[ItemCode]],[1]sheet1!$1:$1048576,4,FALSE)</f>
        <v>UNION BALL VALVE FxF 2 -DS1</v>
      </c>
      <c r="C1408">
        <f>VLOOKUP(Table_for_new_list_price[[#This Row],[ItemCode]],[1]sheet1!$1:$1048576,5,FALSE)</f>
        <v>0</v>
      </c>
      <c r="D1408" t="str">
        <f>VLOOKUP(Table_for_new_list_price[[#This Row],[ItemCode]],[1]sheet1!$1:$1048576,6,FALSE)</f>
        <v>BALK</v>
      </c>
      <c r="E1408" s="54" t="str">
        <f>VLOOKUP(Table_for_new_list_price[[#This Row],[ItemCode]],[1]sheet1!$1:$1048576,7,FALSE)</f>
        <v>BRASS DZR</v>
      </c>
      <c r="F1408" s="54" t="str">
        <f>VLOOKUP(Table_for_new_list_price[[#This Row],[ItemCode]],[1]sheet1!$1:$1048576,13,FALSE)</f>
        <v>5.426</v>
      </c>
      <c r="G1408" s="55">
        <f>VLOOKUP(Table_for_new_list_price[[#This Row],[ItemCode]],[1]sheet1!$1:$1048576,12,FALSE)</f>
        <v>0</v>
      </c>
      <c r="H1408" s="101">
        <f>VLOOKUP(Table_for_new_list_price[[#This Row],[ItemCode]],[1]sheet1!$1:$1048576,8,FALSE)</f>
        <v>412.51</v>
      </c>
      <c r="I1408" s="51">
        <f>VLOOKUP(Table_for_new_list_price[[#This Row],[Product Line]],'EDA SHEET'!$C$10:$D$57,2,FALSE)</f>
        <v>0.34699999999999998</v>
      </c>
      <c r="J1408" s="53">
        <f t="shared" si="23"/>
        <v>143.14096999999998</v>
      </c>
      <c r="K1408" s="1" t="str">
        <f>VLOOKUP(Table_for_new_list_price[[#This Row],[ItemCode]],[1]sheet1!$1:$1048576,11,FALSE)</f>
        <v>China</v>
      </c>
    </row>
    <row r="1409" spans="1:11" hidden="1" x14ac:dyDescent="0.3">
      <c r="A1409" t="s">
        <v>2115</v>
      </c>
      <c r="B1409" t="str">
        <f>VLOOKUP(Table_for_new_list_price[[#This Row],[ItemCode]],[1]sheet1!$1:$1048576,4,FALSE)</f>
        <v>UNION BALL VALVE FxM 2-DS1</v>
      </c>
      <c r="C1409">
        <f>VLOOKUP(Table_for_new_list_price[[#This Row],[ItemCode]],[1]sheet1!$1:$1048576,5,FALSE)</f>
        <v>0</v>
      </c>
      <c r="D1409" t="str">
        <f>VLOOKUP(Table_for_new_list_price[[#This Row],[ItemCode]],[1]sheet1!$1:$1048576,6,FALSE)</f>
        <v>BALK</v>
      </c>
      <c r="E1409" s="54" t="str">
        <f>VLOOKUP(Table_for_new_list_price[[#This Row],[ItemCode]],[1]sheet1!$1:$1048576,7,FALSE)</f>
        <v>BRASS DZR</v>
      </c>
      <c r="F1409" s="54" t="str">
        <f>VLOOKUP(Table_for_new_list_price[[#This Row],[ItemCode]],[1]sheet1!$1:$1048576,13,FALSE)</f>
        <v>5.426</v>
      </c>
      <c r="G1409" s="55">
        <f>VLOOKUP(Table_for_new_list_price[[#This Row],[ItemCode]],[1]sheet1!$1:$1048576,12,FALSE)</f>
        <v>0</v>
      </c>
      <c r="H1409" s="101">
        <f>VLOOKUP(Table_for_new_list_price[[#This Row],[ItemCode]],[1]sheet1!$1:$1048576,8,FALSE)</f>
        <v>412.51</v>
      </c>
      <c r="I1409" s="51">
        <f>VLOOKUP(Table_for_new_list_price[[#This Row],[Product Line]],'EDA SHEET'!$C$10:$D$57,2,FALSE)</f>
        <v>0.34699999999999998</v>
      </c>
      <c r="J1409" s="53">
        <f t="shared" si="23"/>
        <v>143.14096999999998</v>
      </c>
      <c r="K1409" s="1" t="str">
        <f>VLOOKUP(Table_for_new_list_price[[#This Row],[ItemCode]],[1]sheet1!$1:$1048576,11,FALSE)</f>
        <v>China</v>
      </c>
    </row>
    <row r="1410" spans="1:11" hidden="1" x14ac:dyDescent="0.3">
      <c r="A1410" t="s">
        <v>2116</v>
      </c>
      <c r="B1410" t="str">
        <f>VLOOKUP(Table_for_new_list_price[[#This Row],[ItemCode]],[1]sheet1!$1:$1048576,4,FALSE)</f>
        <v>UNION BALL VALVE FxF 2</v>
      </c>
      <c r="C1410" t="str">
        <f>VLOOKUP(Table_for_new_list_price[[#This Row],[ItemCode]],[1]sheet1!$1:$1048576,5,FALSE)</f>
        <v>670779715346</v>
      </c>
      <c r="D1410" t="str">
        <f>VLOOKUP(Table_for_new_list_price[[#This Row],[ItemCode]],[1]sheet1!$1:$1048576,6,FALSE)</f>
        <v>BALK</v>
      </c>
      <c r="E1410" s="54" t="str">
        <f>VLOOKUP(Table_for_new_list_price[[#This Row],[ItemCode]],[1]sheet1!$1:$1048576,7,FALSE)</f>
        <v>BRASS DZR</v>
      </c>
      <c r="F1410" s="54" t="str">
        <f>VLOOKUP(Table_for_new_list_price[[#This Row],[ItemCode]],[1]sheet1!$1:$1048576,13,FALSE)</f>
        <v>5.426</v>
      </c>
      <c r="G1410" s="55">
        <f>VLOOKUP(Table_for_new_list_price[[#This Row],[ItemCode]],[1]sheet1!$1:$1048576,12,FALSE)</f>
        <v>0</v>
      </c>
      <c r="H1410" s="101">
        <f>VLOOKUP(Table_for_new_list_price[[#This Row],[ItemCode]],[1]sheet1!$1:$1048576,8,FALSE)</f>
        <v>412.51</v>
      </c>
      <c r="I1410" s="51">
        <f>VLOOKUP(Table_for_new_list_price[[#This Row],[Product Line]],'EDA SHEET'!$C$10:$D$57,2,FALSE)</f>
        <v>0.34699999999999998</v>
      </c>
      <c r="J1410" s="53">
        <f t="shared" si="23"/>
        <v>143.14096999999998</v>
      </c>
      <c r="K1410" s="1" t="str">
        <f>VLOOKUP(Table_for_new_list_price[[#This Row],[ItemCode]],[1]sheet1!$1:$1048576,11,FALSE)</f>
        <v>China</v>
      </c>
    </row>
    <row r="1411" spans="1:11" hidden="1" x14ac:dyDescent="0.3">
      <c r="A1411" t="s">
        <v>2117</v>
      </c>
      <c r="B1411" t="str">
        <f>VLOOKUP(Table_for_new_list_price[[#This Row],[ItemCode]],[1]sheet1!$1:$1048576,4,FALSE)</f>
        <v>UNION BALL VALVE FxM 2</v>
      </c>
      <c r="C1411">
        <f>VLOOKUP(Table_for_new_list_price[[#This Row],[ItemCode]],[1]sheet1!$1:$1048576,5,FALSE)</f>
        <v>0</v>
      </c>
      <c r="D1411" t="str">
        <f>VLOOKUP(Table_for_new_list_price[[#This Row],[ItemCode]],[1]sheet1!$1:$1048576,6,FALSE)</f>
        <v>BALK</v>
      </c>
      <c r="E1411" s="54" t="str">
        <f>VLOOKUP(Table_for_new_list_price[[#This Row],[ItemCode]],[1]sheet1!$1:$1048576,7,FALSE)</f>
        <v>BRASS DZR</v>
      </c>
      <c r="F1411" s="54" t="str">
        <f>VLOOKUP(Table_for_new_list_price[[#This Row],[ItemCode]],[1]sheet1!$1:$1048576,13,FALSE)</f>
        <v>5.426</v>
      </c>
      <c r="G1411" s="55">
        <f>VLOOKUP(Table_for_new_list_price[[#This Row],[ItemCode]],[1]sheet1!$1:$1048576,12,FALSE)</f>
        <v>0</v>
      </c>
      <c r="H1411" s="101">
        <f>VLOOKUP(Table_for_new_list_price[[#This Row],[ItemCode]],[1]sheet1!$1:$1048576,8,FALSE)</f>
        <v>412.51</v>
      </c>
      <c r="I1411" s="51">
        <f>VLOOKUP(Table_for_new_list_price[[#This Row],[Product Line]],'EDA SHEET'!$C$10:$D$57,2,FALSE)</f>
        <v>0.34699999999999998</v>
      </c>
      <c r="J1411" s="53">
        <f t="shared" si="23"/>
        <v>143.14096999999998</v>
      </c>
      <c r="K1411" s="1" t="str">
        <f>VLOOKUP(Table_for_new_list_price[[#This Row],[ItemCode]],[1]sheet1!$1:$1048576,11,FALSE)</f>
        <v>China</v>
      </c>
    </row>
    <row r="1412" spans="1:11" hidden="1" x14ac:dyDescent="0.3">
      <c r="A1412" t="s">
        <v>2118</v>
      </c>
      <c r="B1412" t="str">
        <f>VLOOKUP(Table_for_new_list_price[[#This Row],[ItemCode]],[1]sheet1!$1:$1048576,4,FALSE)</f>
        <v>UNION BV C/W DRN PxF 1/2</v>
      </c>
      <c r="C1412">
        <f>VLOOKUP(Table_for_new_list_price[[#This Row],[ItemCode]],[1]sheet1!$1:$1048576,5,FALSE)</f>
        <v>0</v>
      </c>
      <c r="D1412" t="str">
        <f>VLOOKUP(Table_for_new_list_price[[#This Row],[ItemCode]],[1]sheet1!$1:$1048576,6,FALSE)</f>
        <v>BALK</v>
      </c>
      <c r="E1412" s="54" t="str">
        <f>VLOOKUP(Table_for_new_list_price[[#This Row],[ItemCode]],[1]sheet1!$1:$1048576,7,FALSE)</f>
        <v>BRASS DZR</v>
      </c>
      <c r="F1412" s="54" t="str">
        <f>VLOOKUP(Table_for_new_list_price[[#This Row],[ItemCode]],[1]sheet1!$1:$1048576,13,FALSE)</f>
        <v>1.13</v>
      </c>
      <c r="G1412" s="55">
        <f>VLOOKUP(Table_for_new_list_price[[#This Row],[ItemCode]],[1]sheet1!$1:$1048576,12,FALSE)</f>
        <v>0</v>
      </c>
      <c r="H1412" s="101">
        <f>VLOOKUP(Table_for_new_list_price[[#This Row],[ItemCode]],[1]sheet1!$1:$1048576,8,FALSE)</f>
        <v>103.83</v>
      </c>
      <c r="I1412" s="51">
        <f>VLOOKUP(Table_for_new_list_price[[#This Row],[Product Line]],'EDA SHEET'!$C$10:$D$57,2,FALSE)</f>
        <v>0.34699999999999998</v>
      </c>
      <c r="J1412" s="53">
        <f t="shared" si="23"/>
        <v>36.02901</v>
      </c>
      <c r="K1412" s="1" t="str">
        <f>VLOOKUP(Table_for_new_list_price[[#This Row],[ItemCode]],[1]sheet1!$1:$1048576,11,FALSE)</f>
        <v>China</v>
      </c>
    </row>
    <row r="1413" spans="1:11" hidden="1" x14ac:dyDescent="0.3">
      <c r="A1413" t="s">
        <v>2119</v>
      </c>
      <c r="B1413" t="str">
        <f>VLOOKUP(Table_for_new_list_price[[#This Row],[ItemCode]],[1]sheet1!$1:$1048576,4,FALSE)</f>
        <v>UNION BV C/W DRN PxM 1/2</v>
      </c>
      <c r="C1413">
        <f>VLOOKUP(Table_for_new_list_price[[#This Row],[ItemCode]],[1]sheet1!$1:$1048576,5,FALSE)</f>
        <v>0</v>
      </c>
      <c r="D1413" t="str">
        <f>VLOOKUP(Table_for_new_list_price[[#This Row],[ItemCode]],[1]sheet1!$1:$1048576,6,FALSE)</f>
        <v>BALK</v>
      </c>
      <c r="E1413" s="54" t="str">
        <f>VLOOKUP(Table_for_new_list_price[[#This Row],[ItemCode]],[1]sheet1!$1:$1048576,7,FALSE)</f>
        <v>BRASS DZR</v>
      </c>
      <c r="F1413" s="54" t="str">
        <f>VLOOKUP(Table_for_new_list_price[[#This Row],[ItemCode]],[1]sheet1!$1:$1048576,13,FALSE)</f>
        <v>1.13</v>
      </c>
      <c r="G1413" s="55">
        <f>VLOOKUP(Table_for_new_list_price[[#This Row],[ItemCode]],[1]sheet1!$1:$1048576,12,FALSE)</f>
        <v>0</v>
      </c>
      <c r="H1413" s="101">
        <f>VLOOKUP(Table_for_new_list_price[[#This Row],[ItemCode]],[1]sheet1!$1:$1048576,8,FALSE)</f>
        <v>103.83</v>
      </c>
      <c r="I1413" s="51">
        <f>VLOOKUP(Table_for_new_list_price[[#This Row],[Product Line]],'EDA SHEET'!$C$10:$D$57,2,FALSE)</f>
        <v>0.34699999999999998</v>
      </c>
      <c r="J1413" s="53">
        <f t="shared" si="23"/>
        <v>36.02901</v>
      </c>
      <c r="K1413" s="1" t="str">
        <f>VLOOKUP(Table_for_new_list_price[[#This Row],[ItemCode]],[1]sheet1!$1:$1048576,11,FALSE)</f>
        <v>China</v>
      </c>
    </row>
    <row r="1414" spans="1:11" hidden="1" x14ac:dyDescent="0.3">
      <c r="A1414" t="s">
        <v>2120</v>
      </c>
      <c r="B1414" t="str">
        <f>VLOOKUP(Table_for_new_list_price[[#This Row],[ItemCode]],[1]sheet1!$1:$1048576,4,FALSE)</f>
        <v>UNION BV C/W DRN PxP 1/2</v>
      </c>
      <c r="C1414" t="str">
        <f>VLOOKUP(Table_for_new_list_price[[#This Row],[ItemCode]],[1]sheet1!$1:$1048576,5,FALSE)</f>
        <v>670779719542</v>
      </c>
      <c r="D1414" t="str">
        <f>VLOOKUP(Table_for_new_list_price[[#This Row],[ItemCode]],[1]sheet1!$1:$1048576,6,FALSE)</f>
        <v>BALK</v>
      </c>
      <c r="E1414" s="54" t="str">
        <f>VLOOKUP(Table_for_new_list_price[[#This Row],[ItemCode]],[1]sheet1!$1:$1048576,7,FALSE)</f>
        <v>BRASS DZR</v>
      </c>
      <c r="F1414" s="54" t="str">
        <f>VLOOKUP(Table_for_new_list_price[[#This Row],[ItemCode]],[1]sheet1!$1:$1048576,13,FALSE)</f>
        <v>1.13</v>
      </c>
      <c r="G1414" s="55">
        <f>VLOOKUP(Table_for_new_list_price[[#This Row],[ItemCode]],[1]sheet1!$1:$1048576,12,FALSE)</f>
        <v>0</v>
      </c>
      <c r="H1414" s="101">
        <f>VLOOKUP(Table_for_new_list_price[[#This Row],[ItemCode]],[1]sheet1!$1:$1048576,8,FALSE)</f>
        <v>103.83</v>
      </c>
      <c r="I1414" s="51">
        <f>VLOOKUP(Table_for_new_list_price[[#This Row],[Product Line]],'EDA SHEET'!$C$10:$D$57,2,FALSE)</f>
        <v>0.34699999999999998</v>
      </c>
      <c r="J1414" s="53">
        <f t="shared" si="23"/>
        <v>36.02901</v>
      </c>
      <c r="K1414" s="1" t="str">
        <f>VLOOKUP(Table_for_new_list_price[[#This Row],[ItemCode]],[1]sheet1!$1:$1048576,11,FALSE)</f>
        <v>China</v>
      </c>
    </row>
    <row r="1415" spans="1:11" hidden="1" x14ac:dyDescent="0.3">
      <c r="A1415" t="s">
        <v>2121</v>
      </c>
      <c r="B1415" t="str">
        <f>VLOOKUP(Table_for_new_list_price[[#This Row],[ItemCode]],[1]sheet1!$1:$1048576,4,FALSE)</f>
        <v>UNION BV C/W DRN PxF 1/2-US1</v>
      </c>
      <c r="C1415">
        <f>VLOOKUP(Table_for_new_list_price[[#This Row],[ItemCode]],[1]sheet1!$1:$1048576,5,FALSE)</f>
        <v>0</v>
      </c>
      <c r="D1415" t="str">
        <f>VLOOKUP(Table_for_new_list_price[[#This Row],[ItemCode]],[1]sheet1!$1:$1048576,6,FALSE)</f>
        <v>BALK</v>
      </c>
      <c r="E1415" s="54" t="str">
        <f>VLOOKUP(Table_for_new_list_price[[#This Row],[ItemCode]],[1]sheet1!$1:$1048576,7,FALSE)</f>
        <v>BRASS DZR</v>
      </c>
      <c r="F1415" s="54" t="str">
        <f>VLOOKUP(Table_for_new_list_price[[#This Row],[ItemCode]],[1]sheet1!$1:$1048576,13,FALSE)</f>
        <v>1.13</v>
      </c>
      <c r="G1415" s="55">
        <f>VLOOKUP(Table_for_new_list_price[[#This Row],[ItemCode]],[1]sheet1!$1:$1048576,12,FALSE)</f>
        <v>0</v>
      </c>
      <c r="H1415" s="101">
        <f>VLOOKUP(Table_for_new_list_price[[#This Row],[ItemCode]],[1]sheet1!$1:$1048576,8,FALSE)</f>
        <v>103.83</v>
      </c>
      <c r="I1415" s="51">
        <f>VLOOKUP(Table_for_new_list_price[[#This Row],[Product Line]],'EDA SHEET'!$C$10:$D$57,2,FALSE)</f>
        <v>0.34699999999999998</v>
      </c>
      <c r="J1415" s="53">
        <f t="shared" si="23"/>
        <v>36.02901</v>
      </c>
      <c r="K1415" s="1" t="str">
        <f>VLOOKUP(Table_for_new_list_price[[#This Row],[ItemCode]],[1]sheet1!$1:$1048576,11,FALSE)</f>
        <v>China</v>
      </c>
    </row>
    <row r="1416" spans="1:11" hidden="1" x14ac:dyDescent="0.3">
      <c r="A1416" t="s">
        <v>2122</v>
      </c>
      <c r="B1416" t="str">
        <f>VLOOKUP(Table_for_new_list_price[[#This Row],[ItemCode]],[1]sheet1!$1:$1048576,4,FALSE)</f>
        <v>UNION BV C/W DRN PxF 3/4-DS1</v>
      </c>
      <c r="C1416">
        <f>VLOOKUP(Table_for_new_list_price[[#This Row],[ItemCode]],[1]sheet1!$1:$1048576,5,FALSE)</f>
        <v>0</v>
      </c>
      <c r="D1416" t="str">
        <f>VLOOKUP(Table_for_new_list_price[[#This Row],[ItemCode]],[1]sheet1!$1:$1048576,6,FALSE)</f>
        <v>BALK</v>
      </c>
      <c r="E1416" s="54" t="str">
        <f>VLOOKUP(Table_for_new_list_price[[#This Row],[ItemCode]],[1]sheet1!$1:$1048576,7,FALSE)</f>
        <v>BRASS DZR</v>
      </c>
      <c r="F1416" s="54" t="str">
        <f>VLOOKUP(Table_for_new_list_price[[#This Row],[ItemCode]],[1]sheet1!$1:$1048576,13,FALSE)</f>
        <v>1.39</v>
      </c>
      <c r="G1416" s="55">
        <f>VLOOKUP(Table_for_new_list_price[[#This Row],[ItemCode]],[1]sheet1!$1:$1048576,12,FALSE)</f>
        <v>0</v>
      </c>
      <c r="H1416" s="101">
        <f>VLOOKUP(Table_for_new_list_price[[#This Row],[ItemCode]],[1]sheet1!$1:$1048576,8,FALSE)</f>
        <v>126.57</v>
      </c>
      <c r="I1416" s="51">
        <f>VLOOKUP(Table_for_new_list_price[[#This Row],[Product Line]],'EDA SHEET'!$C$10:$D$57,2,FALSE)</f>
        <v>0.34699999999999998</v>
      </c>
      <c r="J1416" s="53">
        <f t="shared" si="23"/>
        <v>43.919789999999992</v>
      </c>
      <c r="K1416" s="1" t="str">
        <f>VLOOKUP(Table_for_new_list_price[[#This Row],[ItemCode]],[1]sheet1!$1:$1048576,11,FALSE)</f>
        <v>China</v>
      </c>
    </row>
    <row r="1417" spans="1:11" hidden="1" x14ac:dyDescent="0.3">
      <c r="A1417" t="s">
        <v>2123</v>
      </c>
      <c r="B1417" t="str">
        <f>VLOOKUP(Table_for_new_list_price[[#This Row],[ItemCode]],[1]sheet1!$1:$1048576,4,FALSE)</f>
        <v>UNION BV C/W DRN PxM 3/4-DS1</v>
      </c>
      <c r="C1417">
        <f>VLOOKUP(Table_for_new_list_price[[#This Row],[ItemCode]],[1]sheet1!$1:$1048576,5,FALSE)</f>
        <v>0</v>
      </c>
      <c r="D1417" t="str">
        <f>VLOOKUP(Table_for_new_list_price[[#This Row],[ItemCode]],[1]sheet1!$1:$1048576,6,FALSE)</f>
        <v>BALK</v>
      </c>
      <c r="E1417" s="54" t="str">
        <f>VLOOKUP(Table_for_new_list_price[[#This Row],[ItemCode]],[1]sheet1!$1:$1048576,7,FALSE)</f>
        <v>BRASS DZR</v>
      </c>
      <c r="F1417" s="54" t="str">
        <f>VLOOKUP(Table_for_new_list_price[[#This Row],[ItemCode]],[1]sheet1!$1:$1048576,13,FALSE)</f>
        <v>1.39</v>
      </c>
      <c r="G1417" s="55">
        <f>VLOOKUP(Table_for_new_list_price[[#This Row],[ItemCode]],[1]sheet1!$1:$1048576,12,FALSE)</f>
        <v>0</v>
      </c>
      <c r="H1417" s="101">
        <f>VLOOKUP(Table_for_new_list_price[[#This Row],[ItemCode]],[1]sheet1!$1:$1048576,8,FALSE)</f>
        <v>126.57</v>
      </c>
      <c r="I1417" s="51">
        <f>VLOOKUP(Table_for_new_list_price[[#This Row],[Product Line]],'EDA SHEET'!$C$10:$D$57,2,FALSE)</f>
        <v>0.34699999999999998</v>
      </c>
      <c r="J1417" s="53">
        <f t="shared" si="23"/>
        <v>43.919789999999992</v>
      </c>
      <c r="K1417" s="1" t="str">
        <f>VLOOKUP(Table_for_new_list_price[[#This Row],[ItemCode]],[1]sheet1!$1:$1048576,11,FALSE)</f>
        <v>China</v>
      </c>
    </row>
    <row r="1418" spans="1:11" hidden="1" x14ac:dyDescent="0.3">
      <c r="A1418" t="s">
        <v>2124</v>
      </c>
      <c r="B1418" t="str">
        <f>VLOOKUP(Table_for_new_list_price[[#This Row],[ItemCode]],[1]sheet1!$1:$1048576,4,FALSE)</f>
        <v>UNION BV C/W DRN PxP 3/4-DS1</v>
      </c>
      <c r="C1418">
        <f>VLOOKUP(Table_for_new_list_price[[#This Row],[ItemCode]],[1]sheet1!$1:$1048576,5,FALSE)</f>
        <v>0</v>
      </c>
      <c r="D1418" t="str">
        <f>VLOOKUP(Table_for_new_list_price[[#This Row],[ItemCode]],[1]sheet1!$1:$1048576,6,FALSE)</f>
        <v>BALK</v>
      </c>
      <c r="E1418" s="54" t="str">
        <f>VLOOKUP(Table_for_new_list_price[[#This Row],[ItemCode]],[1]sheet1!$1:$1048576,7,FALSE)</f>
        <v>BRASS DZR</v>
      </c>
      <c r="F1418" s="54" t="str">
        <f>VLOOKUP(Table_for_new_list_price[[#This Row],[ItemCode]],[1]sheet1!$1:$1048576,13,FALSE)</f>
        <v>1.39</v>
      </c>
      <c r="G1418" s="55">
        <f>VLOOKUP(Table_for_new_list_price[[#This Row],[ItemCode]],[1]sheet1!$1:$1048576,12,FALSE)</f>
        <v>0</v>
      </c>
      <c r="H1418" s="101">
        <f>VLOOKUP(Table_for_new_list_price[[#This Row],[ItemCode]],[1]sheet1!$1:$1048576,8,FALSE)</f>
        <v>126.57</v>
      </c>
      <c r="I1418" s="51">
        <f>VLOOKUP(Table_for_new_list_price[[#This Row],[Product Line]],'EDA SHEET'!$C$10:$D$57,2,FALSE)</f>
        <v>0.34699999999999998</v>
      </c>
      <c r="J1418" s="53">
        <f t="shared" si="23"/>
        <v>43.919789999999992</v>
      </c>
      <c r="K1418" s="1" t="str">
        <f>VLOOKUP(Table_for_new_list_price[[#This Row],[ItemCode]],[1]sheet1!$1:$1048576,11,FALSE)</f>
        <v>China</v>
      </c>
    </row>
    <row r="1419" spans="1:11" hidden="1" x14ac:dyDescent="0.3">
      <c r="A1419" t="s">
        <v>2125</v>
      </c>
      <c r="B1419" t="str">
        <f>VLOOKUP(Table_for_new_list_price[[#This Row],[ItemCode]],[1]sheet1!$1:$1048576,4,FALSE)</f>
        <v>UNION BV C/W DRN PxF 3/4</v>
      </c>
      <c r="C1419">
        <f>VLOOKUP(Table_for_new_list_price[[#This Row],[ItemCode]],[1]sheet1!$1:$1048576,5,FALSE)</f>
        <v>0</v>
      </c>
      <c r="D1419" t="str">
        <f>VLOOKUP(Table_for_new_list_price[[#This Row],[ItemCode]],[1]sheet1!$1:$1048576,6,FALSE)</f>
        <v>BALK</v>
      </c>
      <c r="E1419" s="54" t="str">
        <f>VLOOKUP(Table_for_new_list_price[[#This Row],[ItemCode]],[1]sheet1!$1:$1048576,7,FALSE)</f>
        <v>BRASS DZR</v>
      </c>
      <c r="F1419" s="54" t="str">
        <f>VLOOKUP(Table_for_new_list_price[[#This Row],[ItemCode]],[1]sheet1!$1:$1048576,13,FALSE)</f>
        <v>1.39</v>
      </c>
      <c r="G1419" s="55">
        <f>VLOOKUP(Table_for_new_list_price[[#This Row],[ItemCode]],[1]sheet1!$1:$1048576,12,FALSE)</f>
        <v>0</v>
      </c>
      <c r="H1419" s="101">
        <f>VLOOKUP(Table_for_new_list_price[[#This Row],[ItemCode]],[1]sheet1!$1:$1048576,8,FALSE)</f>
        <v>126.57</v>
      </c>
      <c r="I1419" s="51">
        <f>VLOOKUP(Table_for_new_list_price[[#This Row],[Product Line]],'EDA SHEET'!$C$10:$D$57,2,FALSE)</f>
        <v>0.34699999999999998</v>
      </c>
      <c r="J1419" s="53">
        <f t="shared" si="23"/>
        <v>43.919789999999992</v>
      </c>
      <c r="K1419" s="1" t="str">
        <f>VLOOKUP(Table_for_new_list_price[[#This Row],[ItemCode]],[1]sheet1!$1:$1048576,11,FALSE)</f>
        <v>China</v>
      </c>
    </row>
    <row r="1420" spans="1:11" hidden="1" x14ac:dyDescent="0.3">
      <c r="A1420" t="s">
        <v>2126</v>
      </c>
      <c r="B1420" t="str">
        <f>VLOOKUP(Table_for_new_list_price[[#This Row],[ItemCode]],[1]sheet1!$1:$1048576,4,FALSE)</f>
        <v>UNION BV C/W DRN PxM 3/4</v>
      </c>
      <c r="C1420">
        <f>VLOOKUP(Table_for_new_list_price[[#This Row],[ItemCode]],[1]sheet1!$1:$1048576,5,FALSE)</f>
        <v>0</v>
      </c>
      <c r="D1420" t="str">
        <f>VLOOKUP(Table_for_new_list_price[[#This Row],[ItemCode]],[1]sheet1!$1:$1048576,6,FALSE)</f>
        <v>BALK</v>
      </c>
      <c r="E1420" s="54" t="str">
        <f>VLOOKUP(Table_for_new_list_price[[#This Row],[ItemCode]],[1]sheet1!$1:$1048576,7,FALSE)</f>
        <v>BRASS DZR</v>
      </c>
      <c r="F1420" s="54" t="str">
        <f>VLOOKUP(Table_for_new_list_price[[#This Row],[ItemCode]],[1]sheet1!$1:$1048576,13,FALSE)</f>
        <v>1.39</v>
      </c>
      <c r="G1420" s="55">
        <f>VLOOKUP(Table_for_new_list_price[[#This Row],[ItemCode]],[1]sheet1!$1:$1048576,12,FALSE)</f>
        <v>0</v>
      </c>
      <c r="H1420" s="101">
        <f>VLOOKUP(Table_for_new_list_price[[#This Row],[ItemCode]],[1]sheet1!$1:$1048576,8,FALSE)</f>
        <v>126.57</v>
      </c>
      <c r="I1420" s="51">
        <f>VLOOKUP(Table_for_new_list_price[[#This Row],[Product Line]],'EDA SHEET'!$C$10:$D$57,2,FALSE)</f>
        <v>0.34699999999999998</v>
      </c>
      <c r="J1420" s="53">
        <f t="shared" si="23"/>
        <v>43.919789999999992</v>
      </c>
      <c r="K1420" s="1" t="str">
        <f>VLOOKUP(Table_for_new_list_price[[#This Row],[ItemCode]],[1]sheet1!$1:$1048576,11,FALSE)</f>
        <v>China</v>
      </c>
    </row>
    <row r="1421" spans="1:11" hidden="1" x14ac:dyDescent="0.3">
      <c r="A1421" t="s">
        <v>2127</v>
      </c>
      <c r="B1421" t="str">
        <f>VLOOKUP(Table_for_new_list_price[[#This Row],[ItemCode]],[1]sheet1!$1:$1048576,4,FALSE)</f>
        <v>UNION BV C/W DRN PxP 3/4</v>
      </c>
      <c r="C1421" t="str">
        <f>VLOOKUP(Table_for_new_list_price[[#This Row],[ItemCode]],[1]sheet1!$1:$1048576,5,FALSE)</f>
        <v>670779719559</v>
      </c>
      <c r="D1421" t="str">
        <f>VLOOKUP(Table_for_new_list_price[[#This Row],[ItemCode]],[1]sheet1!$1:$1048576,6,FALSE)</f>
        <v>BALK</v>
      </c>
      <c r="E1421" s="54" t="str">
        <f>VLOOKUP(Table_for_new_list_price[[#This Row],[ItemCode]],[1]sheet1!$1:$1048576,7,FALSE)</f>
        <v>BRASS DZR</v>
      </c>
      <c r="F1421" s="54" t="str">
        <f>VLOOKUP(Table_for_new_list_price[[#This Row],[ItemCode]],[1]sheet1!$1:$1048576,13,FALSE)</f>
        <v>1.39</v>
      </c>
      <c r="G1421" s="55">
        <f>VLOOKUP(Table_for_new_list_price[[#This Row],[ItemCode]],[1]sheet1!$1:$1048576,12,FALSE)</f>
        <v>0</v>
      </c>
      <c r="H1421" s="101">
        <f>VLOOKUP(Table_for_new_list_price[[#This Row],[ItemCode]],[1]sheet1!$1:$1048576,8,FALSE)</f>
        <v>126.57</v>
      </c>
      <c r="I1421" s="51">
        <f>VLOOKUP(Table_for_new_list_price[[#This Row],[Product Line]],'EDA SHEET'!$C$10:$D$57,2,FALSE)</f>
        <v>0.34699999999999998</v>
      </c>
      <c r="J1421" s="53">
        <f t="shared" si="23"/>
        <v>43.919789999999992</v>
      </c>
      <c r="K1421" s="1" t="str">
        <f>VLOOKUP(Table_for_new_list_price[[#This Row],[ItemCode]],[1]sheet1!$1:$1048576,11,FALSE)</f>
        <v>China</v>
      </c>
    </row>
    <row r="1422" spans="1:11" hidden="1" x14ac:dyDescent="0.3">
      <c r="A1422" t="s">
        <v>2128</v>
      </c>
      <c r="B1422" t="str">
        <f>VLOOKUP(Table_for_new_list_price[[#This Row],[ItemCode]],[1]sheet1!$1:$1048576,4,FALSE)</f>
        <v>UNION BV C/W DRN PxF 3/4-US1</v>
      </c>
      <c r="C1422">
        <f>VLOOKUP(Table_for_new_list_price[[#This Row],[ItemCode]],[1]sheet1!$1:$1048576,5,FALSE)</f>
        <v>0</v>
      </c>
      <c r="D1422" t="str">
        <f>VLOOKUP(Table_for_new_list_price[[#This Row],[ItemCode]],[1]sheet1!$1:$1048576,6,FALSE)</f>
        <v>BALK</v>
      </c>
      <c r="E1422" s="54" t="str">
        <f>VLOOKUP(Table_for_new_list_price[[#This Row],[ItemCode]],[1]sheet1!$1:$1048576,7,FALSE)</f>
        <v>BRASS DZR</v>
      </c>
      <c r="F1422" s="54" t="str">
        <f>VLOOKUP(Table_for_new_list_price[[#This Row],[ItemCode]],[1]sheet1!$1:$1048576,13,FALSE)</f>
        <v>1.39</v>
      </c>
      <c r="G1422" s="55">
        <f>VLOOKUP(Table_for_new_list_price[[#This Row],[ItemCode]],[1]sheet1!$1:$1048576,12,FALSE)</f>
        <v>0</v>
      </c>
      <c r="H1422" s="101">
        <f>VLOOKUP(Table_for_new_list_price[[#This Row],[ItemCode]],[1]sheet1!$1:$1048576,8,FALSE)</f>
        <v>126.57</v>
      </c>
      <c r="I1422" s="51">
        <f>VLOOKUP(Table_for_new_list_price[[#This Row],[Product Line]],'EDA SHEET'!$C$10:$D$57,2,FALSE)</f>
        <v>0.34699999999999998</v>
      </c>
      <c r="J1422" s="53">
        <f t="shared" si="23"/>
        <v>43.919789999999992</v>
      </c>
      <c r="K1422" s="1" t="str">
        <f>VLOOKUP(Table_for_new_list_price[[#This Row],[ItemCode]],[1]sheet1!$1:$1048576,11,FALSE)</f>
        <v>China</v>
      </c>
    </row>
    <row r="1423" spans="1:11" hidden="1" x14ac:dyDescent="0.3">
      <c r="A1423" t="s">
        <v>2129</v>
      </c>
      <c r="B1423" t="str">
        <f>VLOOKUP(Table_for_new_list_price[[#This Row],[ItemCode]],[1]sheet1!$1:$1048576,4,FALSE)</f>
        <v>UNION BV C/W DRN PxM 1 -DS2</v>
      </c>
      <c r="C1423">
        <f>VLOOKUP(Table_for_new_list_price[[#This Row],[ItemCode]],[1]sheet1!$1:$1048576,5,FALSE)</f>
        <v>0</v>
      </c>
      <c r="D1423" t="str">
        <f>VLOOKUP(Table_for_new_list_price[[#This Row],[ItemCode]],[1]sheet1!$1:$1048576,6,FALSE)</f>
        <v>BALK</v>
      </c>
      <c r="E1423" s="54" t="str">
        <f>VLOOKUP(Table_for_new_list_price[[#This Row],[ItemCode]],[1]sheet1!$1:$1048576,7,FALSE)</f>
        <v>BRASS DZR</v>
      </c>
      <c r="F1423" s="54" t="str">
        <f>VLOOKUP(Table_for_new_list_price[[#This Row],[ItemCode]],[1]sheet1!$1:$1048576,13,FALSE)</f>
        <v>1.86</v>
      </c>
      <c r="G1423" s="55">
        <f>VLOOKUP(Table_for_new_list_price[[#This Row],[ItemCode]],[1]sheet1!$1:$1048576,12,FALSE)</f>
        <v>0</v>
      </c>
      <c r="H1423" s="101">
        <f>VLOOKUP(Table_for_new_list_price[[#This Row],[ItemCode]],[1]sheet1!$1:$1048576,8,FALSE)</f>
        <v>168.16</v>
      </c>
      <c r="I1423" s="51">
        <f>VLOOKUP(Table_for_new_list_price[[#This Row],[Product Line]],'EDA SHEET'!$C$10:$D$57,2,FALSE)</f>
        <v>0.34699999999999998</v>
      </c>
      <c r="J1423" s="53">
        <f t="shared" si="23"/>
        <v>58.351519999999994</v>
      </c>
      <c r="K1423" s="1" t="str">
        <f>VLOOKUP(Table_for_new_list_price[[#This Row],[ItemCode]],[1]sheet1!$1:$1048576,11,FALSE)</f>
        <v>China</v>
      </c>
    </row>
    <row r="1424" spans="1:11" hidden="1" x14ac:dyDescent="0.3">
      <c r="A1424" t="s">
        <v>2130</v>
      </c>
      <c r="B1424" t="str">
        <f>VLOOKUP(Table_for_new_list_price[[#This Row],[ItemCode]],[1]sheet1!$1:$1048576,4,FALSE)</f>
        <v>UNION BV C/W DRN PxM 1 -DS1</v>
      </c>
      <c r="C1424">
        <f>VLOOKUP(Table_for_new_list_price[[#This Row],[ItemCode]],[1]sheet1!$1:$1048576,5,FALSE)</f>
        <v>0</v>
      </c>
      <c r="D1424" t="str">
        <f>VLOOKUP(Table_for_new_list_price[[#This Row],[ItemCode]],[1]sheet1!$1:$1048576,6,FALSE)</f>
        <v>BALK</v>
      </c>
      <c r="E1424" s="54" t="str">
        <f>VLOOKUP(Table_for_new_list_price[[#This Row],[ItemCode]],[1]sheet1!$1:$1048576,7,FALSE)</f>
        <v>BRASS DZR</v>
      </c>
      <c r="F1424" s="54" t="str">
        <f>VLOOKUP(Table_for_new_list_price[[#This Row],[ItemCode]],[1]sheet1!$1:$1048576,13,FALSE)</f>
        <v>1.86</v>
      </c>
      <c r="G1424" s="55">
        <f>VLOOKUP(Table_for_new_list_price[[#This Row],[ItemCode]],[1]sheet1!$1:$1048576,12,FALSE)</f>
        <v>0</v>
      </c>
      <c r="H1424" s="101">
        <f>VLOOKUP(Table_for_new_list_price[[#This Row],[ItemCode]],[1]sheet1!$1:$1048576,8,FALSE)</f>
        <v>168.16</v>
      </c>
      <c r="I1424" s="51">
        <f>VLOOKUP(Table_for_new_list_price[[#This Row],[Product Line]],'EDA SHEET'!$C$10:$D$57,2,FALSE)</f>
        <v>0.34699999999999998</v>
      </c>
      <c r="J1424" s="53">
        <f t="shared" si="23"/>
        <v>58.351519999999994</v>
      </c>
      <c r="K1424" s="1" t="str">
        <f>VLOOKUP(Table_for_new_list_price[[#This Row],[ItemCode]],[1]sheet1!$1:$1048576,11,FALSE)</f>
        <v>China</v>
      </c>
    </row>
    <row r="1425" spans="1:11" hidden="1" x14ac:dyDescent="0.3">
      <c r="A1425" t="s">
        <v>2131</v>
      </c>
      <c r="B1425" t="str">
        <f>VLOOKUP(Table_for_new_list_price[[#This Row],[ItemCode]],[1]sheet1!$1:$1048576,4,FALSE)</f>
        <v>UNION BV C/W DRN PxP 1 -DS1</v>
      </c>
      <c r="C1425">
        <f>VLOOKUP(Table_for_new_list_price[[#This Row],[ItemCode]],[1]sheet1!$1:$1048576,5,FALSE)</f>
        <v>0</v>
      </c>
      <c r="D1425" t="str">
        <f>VLOOKUP(Table_for_new_list_price[[#This Row],[ItemCode]],[1]sheet1!$1:$1048576,6,FALSE)</f>
        <v>BALK</v>
      </c>
      <c r="E1425" s="54" t="str">
        <f>VLOOKUP(Table_for_new_list_price[[#This Row],[ItemCode]],[1]sheet1!$1:$1048576,7,FALSE)</f>
        <v>BRASS DZR</v>
      </c>
      <c r="F1425" s="54" t="str">
        <f>VLOOKUP(Table_for_new_list_price[[#This Row],[ItemCode]],[1]sheet1!$1:$1048576,13,FALSE)</f>
        <v>1.86</v>
      </c>
      <c r="G1425" s="55">
        <f>VLOOKUP(Table_for_new_list_price[[#This Row],[ItemCode]],[1]sheet1!$1:$1048576,12,FALSE)</f>
        <v>0</v>
      </c>
      <c r="H1425" s="101">
        <f>VLOOKUP(Table_for_new_list_price[[#This Row],[ItemCode]],[1]sheet1!$1:$1048576,8,FALSE)</f>
        <v>168.16</v>
      </c>
      <c r="I1425" s="51">
        <f>VLOOKUP(Table_for_new_list_price[[#This Row],[Product Line]],'EDA SHEET'!$C$10:$D$57,2,FALSE)</f>
        <v>0.34699999999999998</v>
      </c>
      <c r="J1425" s="53">
        <f t="shared" si="23"/>
        <v>58.351519999999994</v>
      </c>
      <c r="K1425" s="1" t="str">
        <f>VLOOKUP(Table_for_new_list_price[[#This Row],[ItemCode]],[1]sheet1!$1:$1048576,11,FALSE)</f>
        <v>China</v>
      </c>
    </row>
    <row r="1426" spans="1:11" hidden="1" x14ac:dyDescent="0.3">
      <c r="A1426" t="s">
        <v>2132</v>
      </c>
      <c r="B1426" t="str">
        <f>VLOOKUP(Table_for_new_list_price[[#This Row],[ItemCode]],[1]sheet1!$1:$1048576,4,FALSE)</f>
        <v>UNION BV C/W DRN PxF 1</v>
      </c>
      <c r="C1426">
        <f>VLOOKUP(Table_for_new_list_price[[#This Row],[ItemCode]],[1]sheet1!$1:$1048576,5,FALSE)</f>
        <v>0</v>
      </c>
      <c r="D1426" t="str">
        <f>VLOOKUP(Table_for_new_list_price[[#This Row],[ItemCode]],[1]sheet1!$1:$1048576,6,FALSE)</f>
        <v>BALK</v>
      </c>
      <c r="E1426" s="54" t="str">
        <f>VLOOKUP(Table_for_new_list_price[[#This Row],[ItemCode]],[1]sheet1!$1:$1048576,7,FALSE)</f>
        <v>BRASS DZR</v>
      </c>
      <c r="F1426" s="54" t="str">
        <f>VLOOKUP(Table_for_new_list_price[[#This Row],[ItemCode]],[1]sheet1!$1:$1048576,13,FALSE)</f>
        <v>1.86</v>
      </c>
      <c r="G1426" s="55">
        <f>VLOOKUP(Table_for_new_list_price[[#This Row],[ItemCode]],[1]sheet1!$1:$1048576,12,FALSE)</f>
        <v>0</v>
      </c>
      <c r="H1426" s="101">
        <f>VLOOKUP(Table_for_new_list_price[[#This Row],[ItemCode]],[1]sheet1!$1:$1048576,8,FALSE)</f>
        <v>168.16</v>
      </c>
      <c r="I1426" s="51">
        <f>VLOOKUP(Table_for_new_list_price[[#This Row],[Product Line]],'EDA SHEET'!$C$10:$D$57,2,FALSE)</f>
        <v>0.34699999999999998</v>
      </c>
      <c r="J1426" s="53">
        <f t="shared" si="23"/>
        <v>58.351519999999994</v>
      </c>
      <c r="K1426" s="1" t="str">
        <f>VLOOKUP(Table_for_new_list_price[[#This Row],[ItemCode]],[1]sheet1!$1:$1048576,11,FALSE)</f>
        <v>China</v>
      </c>
    </row>
    <row r="1427" spans="1:11" hidden="1" x14ac:dyDescent="0.3">
      <c r="A1427" t="s">
        <v>2133</v>
      </c>
      <c r="B1427" t="str">
        <f>VLOOKUP(Table_for_new_list_price[[#This Row],[ItemCode]],[1]sheet1!$1:$1048576,4,FALSE)</f>
        <v>UNION BV C/W DRN PxM 1</v>
      </c>
      <c r="C1427">
        <f>VLOOKUP(Table_for_new_list_price[[#This Row],[ItemCode]],[1]sheet1!$1:$1048576,5,FALSE)</f>
        <v>0</v>
      </c>
      <c r="D1427" t="str">
        <f>VLOOKUP(Table_for_new_list_price[[#This Row],[ItemCode]],[1]sheet1!$1:$1048576,6,FALSE)</f>
        <v>BALK</v>
      </c>
      <c r="E1427" s="54" t="str">
        <f>VLOOKUP(Table_for_new_list_price[[#This Row],[ItemCode]],[1]sheet1!$1:$1048576,7,FALSE)</f>
        <v>BRASS DZR</v>
      </c>
      <c r="F1427" s="54" t="str">
        <f>VLOOKUP(Table_for_new_list_price[[#This Row],[ItemCode]],[1]sheet1!$1:$1048576,13,FALSE)</f>
        <v>1.86</v>
      </c>
      <c r="G1427" s="55">
        <f>VLOOKUP(Table_for_new_list_price[[#This Row],[ItemCode]],[1]sheet1!$1:$1048576,12,FALSE)</f>
        <v>0</v>
      </c>
      <c r="H1427" s="101">
        <f>VLOOKUP(Table_for_new_list_price[[#This Row],[ItemCode]],[1]sheet1!$1:$1048576,8,FALSE)</f>
        <v>168.16</v>
      </c>
      <c r="I1427" s="51">
        <f>VLOOKUP(Table_for_new_list_price[[#This Row],[Product Line]],'EDA SHEET'!$C$10:$D$57,2,FALSE)</f>
        <v>0.34699999999999998</v>
      </c>
      <c r="J1427" s="53">
        <f t="shared" si="23"/>
        <v>58.351519999999994</v>
      </c>
      <c r="K1427" s="1" t="str">
        <f>VLOOKUP(Table_for_new_list_price[[#This Row],[ItemCode]],[1]sheet1!$1:$1048576,11,FALSE)</f>
        <v>China</v>
      </c>
    </row>
    <row r="1428" spans="1:11" hidden="1" x14ac:dyDescent="0.3">
      <c r="A1428" t="s">
        <v>2134</v>
      </c>
      <c r="B1428" t="str">
        <f>VLOOKUP(Table_for_new_list_price[[#This Row],[ItemCode]],[1]sheet1!$1:$1048576,4,FALSE)</f>
        <v>UNION BV C/W DRN PxP 1</v>
      </c>
      <c r="C1428" t="str">
        <f>VLOOKUP(Table_for_new_list_price[[#This Row],[ItemCode]],[1]sheet1!$1:$1048576,5,FALSE)</f>
        <v>670779719566</v>
      </c>
      <c r="D1428" t="str">
        <f>VLOOKUP(Table_for_new_list_price[[#This Row],[ItemCode]],[1]sheet1!$1:$1048576,6,FALSE)</f>
        <v>BALK</v>
      </c>
      <c r="E1428" s="54" t="str">
        <f>VLOOKUP(Table_for_new_list_price[[#This Row],[ItemCode]],[1]sheet1!$1:$1048576,7,FALSE)</f>
        <v>BRASS DZR</v>
      </c>
      <c r="F1428" s="54" t="str">
        <f>VLOOKUP(Table_for_new_list_price[[#This Row],[ItemCode]],[1]sheet1!$1:$1048576,13,FALSE)</f>
        <v>1.86</v>
      </c>
      <c r="G1428" s="55">
        <f>VLOOKUP(Table_for_new_list_price[[#This Row],[ItemCode]],[1]sheet1!$1:$1048576,12,FALSE)</f>
        <v>0</v>
      </c>
      <c r="H1428" s="101">
        <f>VLOOKUP(Table_for_new_list_price[[#This Row],[ItemCode]],[1]sheet1!$1:$1048576,8,FALSE)</f>
        <v>168.16</v>
      </c>
      <c r="I1428" s="51">
        <f>VLOOKUP(Table_for_new_list_price[[#This Row],[Product Line]],'EDA SHEET'!$C$10:$D$57,2,FALSE)</f>
        <v>0.34699999999999998</v>
      </c>
      <c r="J1428" s="53">
        <f t="shared" si="23"/>
        <v>58.351519999999994</v>
      </c>
      <c r="K1428" s="1" t="str">
        <f>VLOOKUP(Table_for_new_list_price[[#This Row],[ItemCode]],[1]sheet1!$1:$1048576,11,FALSE)</f>
        <v>China</v>
      </c>
    </row>
    <row r="1429" spans="1:11" hidden="1" x14ac:dyDescent="0.3">
      <c r="A1429" t="s">
        <v>2135</v>
      </c>
      <c r="B1429" t="str">
        <f>VLOOKUP(Table_for_new_list_price[[#This Row],[ItemCode]],[1]sheet1!$1:$1048576,4,FALSE)</f>
        <v>UNION BV C/W DRN PxF 1 -US1</v>
      </c>
      <c r="C1429">
        <f>VLOOKUP(Table_for_new_list_price[[#This Row],[ItemCode]],[1]sheet1!$1:$1048576,5,FALSE)</f>
        <v>0</v>
      </c>
      <c r="D1429" t="str">
        <f>VLOOKUP(Table_for_new_list_price[[#This Row],[ItemCode]],[1]sheet1!$1:$1048576,6,FALSE)</f>
        <v>BALK</v>
      </c>
      <c r="E1429" s="54" t="str">
        <f>VLOOKUP(Table_for_new_list_price[[#This Row],[ItemCode]],[1]sheet1!$1:$1048576,7,FALSE)</f>
        <v>BRASS DZR</v>
      </c>
      <c r="F1429" s="54" t="str">
        <f>VLOOKUP(Table_for_new_list_price[[#This Row],[ItemCode]],[1]sheet1!$1:$1048576,13,FALSE)</f>
        <v>1.86</v>
      </c>
      <c r="G1429" s="55">
        <f>VLOOKUP(Table_for_new_list_price[[#This Row],[ItemCode]],[1]sheet1!$1:$1048576,12,FALSE)</f>
        <v>0</v>
      </c>
      <c r="H1429" s="101">
        <f>VLOOKUP(Table_for_new_list_price[[#This Row],[ItemCode]],[1]sheet1!$1:$1048576,8,FALSE)</f>
        <v>168.16</v>
      </c>
      <c r="I1429" s="51">
        <f>VLOOKUP(Table_for_new_list_price[[#This Row],[Product Line]],'EDA SHEET'!$C$10:$D$57,2,FALSE)</f>
        <v>0.34699999999999998</v>
      </c>
      <c r="J1429" s="53">
        <f t="shared" si="23"/>
        <v>58.351519999999994</v>
      </c>
      <c r="K1429" s="1" t="str">
        <f>VLOOKUP(Table_for_new_list_price[[#This Row],[ItemCode]],[1]sheet1!$1:$1048576,11,FALSE)</f>
        <v>China</v>
      </c>
    </row>
    <row r="1430" spans="1:11" hidden="1" x14ac:dyDescent="0.3">
      <c r="A1430" t="s">
        <v>2136</v>
      </c>
      <c r="B1430" t="str">
        <f>VLOOKUP(Table_for_new_list_price[[#This Row],[ItemCode]],[1]sheet1!$1:$1048576,4,FALSE)</f>
        <v>UNION BV C/W DRN PxM 1-1/4-DS2</v>
      </c>
      <c r="C1430">
        <f>VLOOKUP(Table_for_new_list_price[[#This Row],[ItemCode]],[1]sheet1!$1:$1048576,5,FALSE)</f>
        <v>0</v>
      </c>
      <c r="D1430" t="str">
        <f>VLOOKUP(Table_for_new_list_price[[#This Row],[ItemCode]],[1]sheet1!$1:$1048576,6,FALSE)</f>
        <v>BALK</v>
      </c>
      <c r="E1430" s="54" t="str">
        <f>VLOOKUP(Table_for_new_list_price[[#This Row],[ItemCode]],[1]sheet1!$1:$1048576,7,FALSE)</f>
        <v>BRASS DZR</v>
      </c>
      <c r="F1430" s="54" t="str">
        <f>VLOOKUP(Table_for_new_list_price[[#This Row],[ItemCode]],[1]sheet1!$1:$1048576,13,FALSE)</f>
        <v>2.62</v>
      </c>
      <c r="G1430" s="55">
        <f>VLOOKUP(Table_for_new_list_price[[#This Row],[ItemCode]],[1]sheet1!$1:$1048576,12,FALSE)</f>
        <v>0</v>
      </c>
      <c r="H1430" s="101">
        <f>VLOOKUP(Table_for_new_list_price[[#This Row],[ItemCode]],[1]sheet1!$1:$1048576,8,FALSE)</f>
        <v>241.25</v>
      </c>
      <c r="I1430" s="51">
        <f>VLOOKUP(Table_for_new_list_price[[#This Row],[Product Line]],'EDA SHEET'!$C$10:$D$57,2,FALSE)</f>
        <v>0.34699999999999998</v>
      </c>
      <c r="J1430" s="53">
        <f t="shared" si="23"/>
        <v>83.71374999999999</v>
      </c>
      <c r="K1430" s="1" t="str">
        <f>VLOOKUP(Table_for_new_list_price[[#This Row],[ItemCode]],[1]sheet1!$1:$1048576,11,FALSE)</f>
        <v>China</v>
      </c>
    </row>
    <row r="1431" spans="1:11" hidden="1" x14ac:dyDescent="0.3">
      <c r="A1431" t="s">
        <v>2137</v>
      </c>
      <c r="B1431" t="str">
        <f>VLOOKUP(Table_for_new_list_price[[#This Row],[ItemCode]],[1]sheet1!$1:$1048576,4,FALSE)</f>
        <v>UNION BV C/W DRN PxM 1-1/4-DS1</v>
      </c>
      <c r="C1431">
        <f>VLOOKUP(Table_for_new_list_price[[#This Row],[ItemCode]],[1]sheet1!$1:$1048576,5,FALSE)</f>
        <v>0</v>
      </c>
      <c r="D1431" t="str">
        <f>VLOOKUP(Table_for_new_list_price[[#This Row],[ItemCode]],[1]sheet1!$1:$1048576,6,FALSE)</f>
        <v>BALK</v>
      </c>
      <c r="E1431" s="54" t="str">
        <f>VLOOKUP(Table_for_new_list_price[[#This Row],[ItemCode]],[1]sheet1!$1:$1048576,7,FALSE)</f>
        <v>BRASS DZR</v>
      </c>
      <c r="F1431" s="54" t="str">
        <f>VLOOKUP(Table_for_new_list_price[[#This Row],[ItemCode]],[1]sheet1!$1:$1048576,13,FALSE)</f>
        <v>2.62</v>
      </c>
      <c r="G1431" s="55">
        <f>VLOOKUP(Table_for_new_list_price[[#This Row],[ItemCode]],[1]sheet1!$1:$1048576,12,FALSE)</f>
        <v>0</v>
      </c>
      <c r="H1431" s="101">
        <f>VLOOKUP(Table_for_new_list_price[[#This Row],[ItemCode]],[1]sheet1!$1:$1048576,8,FALSE)</f>
        <v>241.25</v>
      </c>
      <c r="I1431" s="51">
        <f>VLOOKUP(Table_for_new_list_price[[#This Row],[Product Line]],'EDA SHEET'!$C$10:$D$57,2,FALSE)</f>
        <v>0.34699999999999998</v>
      </c>
      <c r="J1431" s="53">
        <f t="shared" si="23"/>
        <v>83.71374999999999</v>
      </c>
      <c r="K1431" s="1" t="str">
        <f>VLOOKUP(Table_for_new_list_price[[#This Row],[ItemCode]],[1]sheet1!$1:$1048576,11,FALSE)</f>
        <v>China</v>
      </c>
    </row>
    <row r="1432" spans="1:11" hidden="1" x14ac:dyDescent="0.3">
      <c r="A1432" t="s">
        <v>2138</v>
      </c>
      <c r="B1432" t="str">
        <f>VLOOKUP(Table_for_new_list_price[[#This Row],[ItemCode]],[1]sheet1!$1:$1048576,4,FALSE)</f>
        <v>UNION BV C/W DRN PxF 1-1/4</v>
      </c>
      <c r="C1432">
        <f>VLOOKUP(Table_for_new_list_price[[#This Row],[ItemCode]],[1]sheet1!$1:$1048576,5,FALSE)</f>
        <v>0</v>
      </c>
      <c r="D1432" t="str">
        <f>VLOOKUP(Table_for_new_list_price[[#This Row],[ItemCode]],[1]sheet1!$1:$1048576,6,FALSE)</f>
        <v>BALK</v>
      </c>
      <c r="E1432" s="54" t="str">
        <f>VLOOKUP(Table_for_new_list_price[[#This Row],[ItemCode]],[1]sheet1!$1:$1048576,7,FALSE)</f>
        <v>BRASS DZR</v>
      </c>
      <c r="F1432" s="54" t="str">
        <f>VLOOKUP(Table_for_new_list_price[[#This Row],[ItemCode]],[1]sheet1!$1:$1048576,13,FALSE)</f>
        <v>2.62</v>
      </c>
      <c r="G1432" s="55">
        <f>VLOOKUP(Table_for_new_list_price[[#This Row],[ItemCode]],[1]sheet1!$1:$1048576,12,FALSE)</f>
        <v>0</v>
      </c>
      <c r="H1432" s="101">
        <f>VLOOKUP(Table_for_new_list_price[[#This Row],[ItemCode]],[1]sheet1!$1:$1048576,8,FALSE)</f>
        <v>241.25</v>
      </c>
      <c r="I1432" s="51">
        <f>VLOOKUP(Table_for_new_list_price[[#This Row],[Product Line]],'EDA SHEET'!$C$10:$D$57,2,FALSE)</f>
        <v>0.34699999999999998</v>
      </c>
      <c r="J1432" s="53">
        <f t="shared" si="23"/>
        <v>83.71374999999999</v>
      </c>
      <c r="K1432" s="1" t="str">
        <f>VLOOKUP(Table_for_new_list_price[[#This Row],[ItemCode]],[1]sheet1!$1:$1048576,11,FALSE)</f>
        <v>China</v>
      </c>
    </row>
    <row r="1433" spans="1:11" hidden="1" x14ac:dyDescent="0.3">
      <c r="A1433" t="s">
        <v>2139</v>
      </c>
      <c r="B1433" t="str">
        <f>VLOOKUP(Table_for_new_list_price[[#This Row],[ItemCode]],[1]sheet1!$1:$1048576,4,FALSE)</f>
        <v>UNION BV C/W DRN PxM 1-1/4</v>
      </c>
      <c r="C1433">
        <f>VLOOKUP(Table_for_new_list_price[[#This Row],[ItemCode]],[1]sheet1!$1:$1048576,5,FALSE)</f>
        <v>0</v>
      </c>
      <c r="D1433" t="str">
        <f>VLOOKUP(Table_for_new_list_price[[#This Row],[ItemCode]],[1]sheet1!$1:$1048576,6,FALSE)</f>
        <v>BALK</v>
      </c>
      <c r="E1433" s="54" t="str">
        <f>VLOOKUP(Table_for_new_list_price[[#This Row],[ItemCode]],[1]sheet1!$1:$1048576,7,FALSE)</f>
        <v>BRASS DZR</v>
      </c>
      <c r="F1433" s="54" t="str">
        <f>VLOOKUP(Table_for_new_list_price[[#This Row],[ItemCode]],[1]sheet1!$1:$1048576,13,FALSE)</f>
        <v>2.62</v>
      </c>
      <c r="G1433" s="55">
        <f>VLOOKUP(Table_for_new_list_price[[#This Row],[ItemCode]],[1]sheet1!$1:$1048576,12,FALSE)</f>
        <v>0</v>
      </c>
      <c r="H1433" s="101">
        <f>VLOOKUP(Table_for_new_list_price[[#This Row],[ItemCode]],[1]sheet1!$1:$1048576,8,FALSE)</f>
        <v>241.25</v>
      </c>
      <c r="I1433" s="51">
        <f>VLOOKUP(Table_for_new_list_price[[#This Row],[Product Line]],'EDA SHEET'!$C$10:$D$57,2,FALSE)</f>
        <v>0.34699999999999998</v>
      </c>
      <c r="J1433" s="53">
        <f t="shared" si="23"/>
        <v>83.71374999999999</v>
      </c>
      <c r="K1433" s="1" t="str">
        <f>VLOOKUP(Table_for_new_list_price[[#This Row],[ItemCode]],[1]sheet1!$1:$1048576,11,FALSE)</f>
        <v>China</v>
      </c>
    </row>
    <row r="1434" spans="1:11" hidden="1" x14ac:dyDescent="0.3">
      <c r="A1434" t="s">
        <v>2140</v>
      </c>
      <c r="B1434" t="str">
        <f>VLOOKUP(Table_for_new_list_price[[#This Row],[ItemCode]],[1]sheet1!$1:$1048576,4,FALSE)</f>
        <v>UNION BV C/W DRN PxP 1-1/4</v>
      </c>
      <c r="C1434" t="str">
        <f>VLOOKUP(Table_for_new_list_price[[#This Row],[ItemCode]],[1]sheet1!$1:$1048576,5,FALSE)</f>
        <v>670779719573</v>
      </c>
      <c r="D1434" t="str">
        <f>VLOOKUP(Table_for_new_list_price[[#This Row],[ItemCode]],[1]sheet1!$1:$1048576,6,FALSE)</f>
        <v>BALK</v>
      </c>
      <c r="E1434" s="54" t="str">
        <f>VLOOKUP(Table_for_new_list_price[[#This Row],[ItemCode]],[1]sheet1!$1:$1048576,7,FALSE)</f>
        <v>BRASS DZR</v>
      </c>
      <c r="F1434" s="54" t="str">
        <f>VLOOKUP(Table_for_new_list_price[[#This Row],[ItemCode]],[1]sheet1!$1:$1048576,13,FALSE)</f>
        <v>2.62</v>
      </c>
      <c r="G1434" s="55">
        <f>VLOOKUP(Table_for_new_list_price[[#This Row],[ItemCode]],[1]sheet1!$1:$1048576,12,FALSE)</f>
        <v>0</v>
      </c>
      <c r="H1434" s="101">
        <f>VLOOKUP(Table_for_new_list_price[[#This Row],[ItemCode]],[1]sheet1!$1:$1048576,8,FALSE)</f>
        <v>241.25</v>
      </c>
      <c r="I1434" s="51">
        <f>VLOOKUP(Table_for_new_list_price[[#This Row],[Product Line]],'EDA SHEET'!$C$10:$D$57,2,FALSE)</f>
        <v>0.34699999999999998</v>
      </c>
      <c r="J1434" s="53">
        <f t="shared" si="23"/>
        <v>83.71374999999999</v>
      </c>
      <c r="K1434" s="1" t="str">
        <f>VLOOKUP(Table_for_new_list_price[[#This Row],[ItemCode]],[1]sheet1!$1:$1048576,11,FALSE)</f>
        <v>China</v>
      </c>
    </row>
    <row r="1435" spans="1:11" hidden="1" x14ac:dyDescent="0.3">
      <c r="A1435" t="s">
        <v>2141</v>
      </c>
      <c r="B1435" t="str">
        <f>VLOOKUP(Table_for_new_list_price[[#This Row],[ItemCode]],[1]sheet1!$1:$1048576,4,FALSE)</f>
        <v>UNION BV C/W DRN PxF 1-1/4-US1</v>
      </c>
      <c r="C1435">
        <f>VLOOKUP(Table_for_new_list_price[[#This Row],[ItemCode]],[1]sheet1!$1:$1048576,5,FALSE)</f>
        <v>0</v>
      </c>
      <c r="D1435" t="str">
        <f>VLOOKUP(Table_for_new_list_price[[#This Row],[ItemCode]],[1]sheet1!$1:$1048576,6,FALSE)</f>
        <v>BALK</v>
      </c>
      <c r="E1435" s="54" t="str">
        <f>VLOOKUP(Table_for_new_list_price[[#This Row],[ItemCode]],[1]sheet1!$1:$1048576,7,FALSE)</f>
        <v>BRASS DZR</v>
      </c>
      <c r="F1435" s="54" t="str">
        <f>VLOOKUP(Table_for_new_list_price[[#This Row],[ItemCode]],[1]sheet1!$1:$1048576,13,FALSE)</f>
        <v>2.62</v>
      </c>
      <c r="G1435" s="55">
        <f>VLOOKUP(Table_for_new_list_price[[#This Row],[ItemCode]],[1]sheet1!$1:$1048576,12,FALSE)</f>
        <v>0</v>
      </c>
      <c r="H1435" s="101">
        <f>VLOOKUP(Table_for_new_list_price[[#This Row],[ItemCode]],[1]sheet1!$1:$1048576,8,FALSE)</f>
        <v>241.25</v>
      </c>
      <c r="I1435" s="51">
        <f>VLOOKUP(Table_for_new_list_price[[#This Row],[Product Line]],'EDA SHEET'!$C$10:$D$57,2,FALSE)</f>
        <v>0.34699999999999998</v>
      </c>
      <c r="J1435" s="53">
        <f t="shared" si="23"/>
        <v>83.71374999999999</v>
      </c>
      <c r="K1435" s="1" t="str">
        <f>VLOOKUP(Table_for_new_list_price[[#This Row],[ItemCode]],[1]sheet1!$1:$1048576,11,FALSE)</f>
        <v>China</v>
      </c>
    </row>
    <row r="1436" spans="1:11" hidden="1" x14ac:dyDescent="0.3">
      <c r="A1436" t="s">
        <v>2142</v>
      </c>
      <c r="B1436" t="str">
        <f>VLOOKUP(Table_for_new_list_price[[#This Row],[ItemCode]],[1]sheet1!$1:$1048576,4,FALSE)</f>
        <v>UNION BV C/W DRN PxM 1-1/2-DS2</v>
      </c>
      <c r="C1436">
        <f>VLOOKUP(Table_for_new_list_price[[#This Row],[ItemCode]],[1]sheet1!$1:$1048576,5,FALSE)</f>
        <v>0</v>
      </c>
      <c r="D1436" t="str">
        <f>VLOOKUP(Table_for_new_list_price[[#This Row],[ItemCode]],[1]sheet1!$1:$1048576,6,FALSE)</f>
        <v>BALK</v>
      </c>
      <c r="E1436" s="54" t="str">
        <f>VLOOKUP(Table_for_new_list_price[[#This Row],[ItemCode]],[1]sheet1!$1:$1048576,7,FALSE)</f>
        <v>BRASS DZR</v>
      </c>
      <c r="F1436" s="54" t="str">
        <f>VLOOKUP(Table_for_new_list_price[[#This Row],[ItemCode]],[1]sheet1!$1:$1048576,13,FALSE)</f>
        <v>3.76</v>
      </c>
      <c r="G1436" s="55">
        <f>VLOOKUP(Table_for_new_list_price[[#This Row],[ItemCode]],[1]sheet1!$1:$1048576,12,FALSE)</f>
        <v>0</v>
      </c>
      <c r="H1436" s="101">
        <f>VLOOKUP(Table_for_new_list_price[[#This Row],[ItemCode]],[1]sheet1!$1:$1048576,8,FALSE)</f>
        <v>303.79000000000002</v>
      </c>
      <c r="I1436" s="51">
        <f>VLOOKUP(Table_for_new_list_price[[#This Row],[Product Line]],'EDA SHEET'!$C$10:$D$57,2,FALSE)</f>
        <v>0.34699999999999998</v>
      </c>
      <c r="J1436" s="53">
        <f t="shared" si="23"/>
        <v>105.41513</v>
      </c>
      <c r="K1436" s="1" t="str">
        <f>VLOOKUP(Table_for_new_list_price[[#This Row],[ItemCode]],[1]sheet1!$1:$1048576,11,FALSE)</f>
        <v>China</v>
      </c>
    </row>
    <row r="1437" spans="1:11" hidden="1" x14ac:dyDescent="0.3">
      <c r="A1437" t="s">
        <v>2143</v>
      </c>
      <c r="B1437" t="str">
        <f>VLOOKUP(Table_for_new_list_price[[#This Row],[ItemCode]],[1]sheet1!$1:$1048576,4,FALSE)</f>
        <v>UNION BV C/W DRN PxM 1-1/2-DS1</v>
      </c>
      <c r="C1437">
        <f>VLOOKUP(Table_for_new_list_price[[#This Row],[ItemCode]],[1]sheet1!$1:$1048576,5,FALSE)</f>
        <v>0</v>
      </c>
      <c r="D1437" t="str">
        <f>VLOOKUP(Table_for_new_list_price[[#This Row],[ItemCode]],[1]sheet1!$1:$1048576,6,FALSE)</f>
        <v>BALK</v>
      </c>
      <c r="E1437" s="54" t="str">
        <f>VLOOKUP(Table_for_new_list_price[[#This Row],[ItemCode]],[1]sheet1!$1:$1048576,7,FALSE)</f>
        <v>BRASS DZR</v>
      </c>
      <c r="F1437" s="54" t="str">
        <f>VLOOKUP(Table_for_new_list_price[[#This Row],[ItemCode]],[1]sheet1!$1:$1048576,13,FALSE)</f>
        <v>3.76</v>
      </c>
      <c r="G1437" s="55">
        <f>VLOOKUP(Table_for_new_list_price[[#This Row],[ItemCode]],[1]sheet1!$1:$1048576,12,FALSE)</f>
        <v>0</v>
      </c>
      <c r="H1437" s="101">
        <f>VLOOKUP(Table_for_new_list_price[[#This Row],[ItemCode]],[1]sheet1!$1:$1048576,8,FALSE)</f>
        <v>303.79000000000002</v>
      </c>
      <c r="I1437" s="51">
        <f>VLOOKUP(Table_for_new_list_price[[#This Row],[Product Line]],'EDA SHEET'!$C$10:$D$57,2,FALSE)</f>
        <v>0.34699999999999998</v>
      </c>
      <c r="J1437" s="53">
        <f t="shared" si="23"/>
        <v>105.41513</v>
      </c>
      <c r="K1437" s="1" t="str">
        <f>VLOOKUP(Table_for_new_list_price[[#This Row],[ItemCode]],[1]sheet1!$1:$1048576,11,FALSE)</f>
        <v>China</v>
      </c>
    </row>
    <row r="1438" spans="1:11" hidden="1" x14ac:dyDescent="0.3">
      <c r="A1438" t="s">
        <v>2144</v>
      </c>
      <c r="B1438" t="str">
        <f>VLOOKUP(Table_for_new_list_price[[#This Row],[ItemCode]],[1]sheet1!$1:$1048576,4,FALSE)</f>
        <v>UNION BV C/W DRN PxF 1-1/2</v>
      </c>
      <c r="C1438">
        <f>VLOOKUP(Table_for_new_list_price[[#This Row],[ItemCode]],[1]sheet1!$1:$1048576,5,FALSE)</f>
        <v>0</v>
      </c>
      <c r="D1438" t="str">
        <f>VLOOKUP(Table_for_new_list_price[[#This Row],[ItemCode]],[1]sheet1!$1:$1048576,6,FALSE)</f>
        <v>BALK</v>
      </c>
      <c r="E1438" s="54" t="str">
        <f>VLOOKUP(Table_for_new_list_price[[#This Row],[ItemCode]],[1]sheet1!$1:$1048576,7,FALSE)</f>
        <v>BRASS DZR</v>
      </c>
      <c r="F1438" s="54" t="str">
        <f>VLOOKUP(Table_for_new_list_price[[#This Row],[ItemCode]],[1]sheet1!$1:$1048576,13,FALSE)</f>
        <v>3.76</v>
      </c>
      <c r="G1438" s="55">
        <f>VLOOKUP(Table_for_new_list_price[[#This Row],[ItemCode]],[1]sheet1!$1:$1048576,12,FALSE)</f>
        <v>0</v>
      </c>
      <c r="H1438" s="101">
        <f>VLOOKUP(Table_for_new_list_price[[#This Row],[ItemCode]],[1]sheet1!$1:$1048576,8,FALSE)</f>
        <v>303.79000000000002</v>
      </c>
      <c r="I1438" s="51">
        <f>VLOOKUP(Table_for_new_list_price[[#This Row],[Product Line]],'EDA SHEET'!$C$10:$D$57,2,FALSE)</f>
        <v>0.34699999999999998</v>
      </c>
      <c r="J1438" s="53">
        <f t="shared" si="23"/>
        <v>105.41513</v>
      </c>
      <c r="K1438" s="1" t="str">
        <f>VLOOKUP(Table_for_new_list_price[[#This Row],[ItemCode]],[1]sheet1!$1:$1048576,11,FALSE)</f>
        <v>China</v>
      </c>
    </row>
    <row r="1439" spans="1:11" hidden="1" x14ac:dyDescent="0.3">
      <c r="A1439" t="s">
        <v>2145</v>
      </c>
      <c r="B1439" t="str">
        <f>VLOOKUP(Table_for_new_list_price[[#This Row],[ItemCode]],[1]sheet1!$1:$1048576,4,FALSE)</f>
        <v>UNION BV C/W DRN PxM 1-1/2</v>
      </c>
      <c r="C1439">
        <f>VLOOKUP(Table_for_new_list_price[[#This Row],[ItemCode]],[1]sheet1!$1:$1048576,5,FALSE)</f>
        <v>0</v>
      </c>
      <c r="D1439" t="str">
        <f>VLOOKUP(Table_for_new_list_price[[#This Row],[ItemCode]],[1]sheet1!$1:$1048576,6,FALSE)</f>
        <v>BALK</v>
      </c>
      <c r="E1439" s="54" t="str">
        <f>VLOOKUP(Table_for_new_list_price[[#This Row],[ItemCode]],[1]sheet1!$1:$1048576,7,FALSE)</f>
        <v>BRASS DZR</v>
      </c>
      <c r="F1439" s="54" t="str">
        <f>VLOOKUP(Table_for_new_list_price[[#This Row],[ItemCode]],[1]sheet1!$1:$1048576,13,FALSE)</f>
        <v>3.76</v>
      </c>
      <c r="G1439" s="55">
        <f>VLOOKUP(Table_for_new_list_price[[#This Row],[ItemCode]],[1]sheet1!$1:$1048576,12,FALSE)</f>
        <v>0</v>
      </c>
      <c r="H1439" s="101">
        <f>VLOOKUP(Table_for_new_list_price[[#This Row],[ItemCode]],[1]sheet1!$1:$1048576,8,FALSE)</f>
        <v>303.79000000000002</v>
      </c>
      <c r="I1439" s="51">
        <f>VLOOKUP(Table_for_new_list_price[[#This Row],[Product Line]],'EDA SHEET'!$C$10:$D$57,2,FALSE)</f>
        <v>0.34699999999999998</v>
      </c>
      <c r="J1439" s="53">
        <f t="shared" si="23"/>
        <v>105.41513</v>
      </c>
      <c r="K1439" s="1" t="str">
        <f>VLOOKUP(Table_for_new_list_price[[#This Row],[ItemCode]],[1]sheet1!$1:$1048576,11,FALSE)</f>
        <v>China</v>
      </c>
    </row>
    <row r="1440" spans="1:11" hidden="1" x14ac:dyDescent="0.3">
      <c r="A1440" t="s">
        <v>2146</v>
      </c>
      <c r="B1440" t="str">
        <f>VLOOKUP(Table_for_new_list_price[[#This Row],[ItemCode]],[1]sheet1!$1:$1048576,4,FALSE)</f>
        <v>UNION BV C/W DRN PxP 1-1/2</v>
      </c>
      <c r="C1440" t="str">
        <f>VLOOKUP(Table_for_new_list_price[[#This Row],[ItemCode]],[1]sheet1!$1:$1048576,5,FALSE)</f>
        <v>670779719580</v>
      </c>
      <c r="D1440" t="str">
        <f>VLOOKUP(Table_for_new_list_price[[#This Row],[ItemCode]],[1]sheet1!$1:$1048576,6,FALSE)</f>
        <v>BALK</v>
      </c>
      <c r="E1440" s="54" t="str">
        <f>VLOOKUP(Table_for_new_list_price[[#This Row],[ItemCode]],[1]sheet1!$1:$1048576,7,FALSE)</f>
        <v>BRASS DZR</v>
      </c>
      <c r="F1440" s="54" t="str">
        <f>VLOOKUP(Table_for_new_list_price[[#This Row],[ItemCode]],[1]sheet1!$1:$1048576,13,FALSE)</f>
        <v>3.76</v>
      </c>
      <c r="G1440" s="55">
        <f>VLOOKUP(Table_for_new_list_price[[#This Row],[ItemCode]],[1]sheet1!$1:$1048576,12,FALSE)</f>
        <v>0</v>
      </c>
      <c r="H1440" s="101">
        <f>VLOOKUP(Table_for_new_list_price[[#This Row],[ItemCode]],[1]sheet1!$1:$1048576,8,FALSE)</f>
        <v>303.79000000000002</v>
      </c>
      <c r="I1440" s="51">
        <f>VLOOKUP(Table_for_new_list_price[[#This Row],[Product Line]],'EDA SHEET'!$C$10:$D$57,2,FALSE)</f>
        <v>0.34699999999999998</v>
      </c>
      <c r="J1440" s="53">
        <f t="shared" si="23"/>
        <v>105.41513</v>
      </c>
      <c r="K1440" s="1" t="str">
        <f>VLOOKUP(Table_for_new_list_price[[#This Row],[ItemCode]],[1]sheet1!$1:$1048576,11,FALSE)</f>
        <v>China</v>
      </c>
    </row>
    <row r="1441" spans="1:11" hidden="1" x14ac:dyDescent="0.3">
      <c r="A1441" t="s">
        <v>2147</v>
      </c>
      <c r="B1441" t="str">
        <f>VLOOKUP(Table_for_new_list_price[[#This Row],[ItemCode]],[1]sheet1!$1:$1048576,4,FALSE)</f>
        <v>UNION BV C/W DRN PxF 1-1/2-US1</v>
      </c>
      <c r="C1441">
        <f>VLOOKUP(Table_for_new_list_price[[#This Row],[ItemCode]],[1]sheet1!$1:$1048576,5,FALSE)</f>
        <v>0</v>
      </c>
      <c r="D1441" t="str">
        <f>VLOOKUP(Table_for_new_list_price[[#This Row],[ItemCode]],[1]sheet1!$1:$1048576,6,FALSE)</f>
        <v>BALK</v>
      </c>
      <c r="E1441" s="54" t="str">
        <f>VLOOKUP(Table_for_new_list_price[[#This Row],[ItemCode]],[1]sheet1!$1:$1048576,7,FALSE)</f>
        <v>BRASS DZR</v>
      </c>
      <c r="F1441" s="54" t="str">
        <f>VLOOKUP(Table_for_new_list_price[[#This Row],[ItemCode]],[1]sheet1!$1:$1048576,13,FALSE)</f>
        <v>3.76</v>
      </c>
      <c r="G1441" s="55">
        <f>VLOOKUP(Table_for_new_list_price[[#This Row],[ItemCode]],[1]sheet1!$1:$1048576,12,FALSE)</f>
        <v>0</v>
      </c>
      <c r="H1441" s="101">
        <f>VLOOKUP(Table_for_new_list_price[[#This Row],[ItemCode]],[1]sheet1!$1:$1048576,8,FALSE)</f>
        <v>303.79000000000002</v>
      </c>
      <c r="I1441" s="51">
        <f>VLOOKUP(Table_for_new_list_price[[#This Row],[Product Line]],'EDA SHEET'!$C$10:$D$57,2,FALSE)</f>
        <v>0.34699999999999998</v>
      </c>
      <c r="J1441" s="53">
        <f t="shared" ref="J1441:J1504" si="24">H1441*I1441</f>
        <v>105.41513</v>
      </c>
      <c r="K1441" s="1" t="str">
        <f>VLOOKUP(Table_for_new_list_price[[#This Row],[ItemCode]],[1]sheet1!$1:$1048576,11,FALSE)</f>
        <v>China</v>
      </c>
    </row>
    <row r="1442" spans="1:11" hidden="1" x14ac:dyDescent="0.3">
      <c r="A1442" t="s">
        <v>2148</v>
      </c>
      <c r="B1442" t="str">
        <f>VLOOKUP(Table_for_new_list_price[[#This Row],[ItemCode]],[1]sheet1!$1:$1048576,4,FALSE)</f>
        <v>UNION BV C/W DRN PxM 2 -DS2</v>
      </c>
      <c r="C1442">
        <f>VLOOKUP(Table_for_new_list_price[[#This Row],[ItemCode]],[1]sheet1!$1:$1048576,5,FALSE)</f>
        <v>0</v>
      </c>
      <c r="D1442" t="str">
        <f>VLOOKUP(Table_for_new_list_price[[#This Row],[ItemCode]],[1]sheet1!$1:$1048576,6,FALSE)</f>
        <v>BALK</v>
      </c>
      <c r="E1442" s="54" t="str">
        <f>VLOOKUP(Table_for_new_list_price[[#This Row],[ItemCode]],[1]sheet1!$1:$1048576,7,FALSE)</f>
        <v>BRASS DZR</v>
      </c>
      <c r="F1442" s="54" t="str">
        <f>VLOOKUP(Table_for_new_list_price[[#This Row],[ItemCode]],[1]sheet1!$1:$1048576,13,FALSE)</f>
        <v>4.86</v>
      </c>
      <c r="G1442" s="55">
        <f>VLOOKUP(Table_for_new_list_price[[#This Row],[ItemCode]],[1]sheet1!$1:$1048576,12,FALSE)</f>
        <v>0</v>
      </c>
      <c r="H1442" s="101">
        <f>VLOOKUP(Table_for_new_list_price[[#This Row],[ItemCode]],[1]sheet1!$1:$1048576,8,FALSE)</f>
        <v>458.72</v>
      </c>
      <c r="I1442" s="51">
        <f>VLOOKUP(Table_for_new_list_price[[#This Row],[Product Line]],'EDA SHEET'!$C$10:$D$57,2,FALSE)</f>
        <v>0.34699999999999998</v>
      </c>
      <c r="J1442" s="53">
        <f t="shared" si="24"/>
        <v>159.17583999999999</v>
      </c>
      <c r="K1442" s="1" t="str">
        <f>VLOOKUP(Table_for_new_list_price[[#This Row],[ItemCode]],[1]sheet1!$1:$1048576,11,FALSE)</f>
        <v>China</v>
      </c>
    </row>
    <row r="1443" spans="1:11" hidden="1" x14ac:dyDescent="0.3">
      <c r="A1443" t="s">
        <v>2149</v>
      </c>
      <c r="B1443" t="str">
        <f>VLOOKUP(Table_for_new_list_price[[#This Row],[ItemCode]],[1]sheet1!$1:$1048576,4,FALSE)</f>
        <v>UNION BV C/W DRN PxF 2 -DS1</v>
      </c>
      <c r="C1443">
        <f>VLOOKUP(Table_for_new_list_price[[#This Row],[ItemCode]],[1]sheet1!$1:$1048576,5,FALSE)</f>
        <v>0</v>
      </c>
      <c r="D1443" t="str">
        <f>VLOOKUP(Table_for_new_list_price[[#This Row],[ItemCode]],[1]sheet1!$1:$1048576,6,FALSE)</f>
        <v>BALK</v>
      </c>
      <c r="E1443" s="54" t="str">
        <f>VLOOKUP(Table_for_new_list_price[[#This Row],[ItemCode]],[1]sheet1!$1:$1048576,7,FALSE)</f>
        <v>BRASS DZR</v>
      </c>
      <c r="F1443" s="54" t="str">
        <f>VLOOKUP(Table_for_new_list_price[[#This Row],[ItemCode]],[1]sheet1!$1:$1048576,13,FALSE)</f>
        <v>4.86</v>
      </c>
      <c r="G1443" s="55">
        <f>VLOOKUP(Table_for_new_list_price[[#This Row],[ItemCode]],[1]sheet1!$1:$1048576,12,FALSE)</f>
        <v>0</v>
      </c>
      <c r="H1443" s="101">
        <f>VLOOKUP(Table_for_new_list_price[[#This Row],[ItemCode]],[1]sheet1!$1:$1048576,8,FALSE)</f>
        <v>458.72</v>
      </c>
      <c r="I1443" s="51">
        <f>VLOOKUP(Table_for_new_list_price[[#This Row],[Product Line]],'EDA SHEET'!$C$10:$D$57,2,FALSE)</f>
        <v>0.34699999999999998</v>
      </c>
      <c r="J1443" s="53">
        <f t="shared" si="24"/>
        <v>159.17583999999999</v>
      </c>
      <c r="K1443" s="1" t="str">
        <f>VLOOKUP(Table_for_new_list_price[[#This Row],[ItemCode]],[1]sheet1!$1:$1048576,11,FALSE)</f>
        <v>China</v>
      </c>
    </row>
    <row r="1444" spans="1:11" hidden="1" x14ac:dyDescent="0.3">
      <c r="A1444" t="s">
        <v>2150</v>
      </c>
      <c r="B1444" t="str">
        <f>VLOOKUP(Table_for_new_list_price[[#This Row],[ItemCode]],[1]sheet1!$1:$1048576,4,FALSE)</f>
        <v>UNION BV C/W DRN PxM 2 -DS1</v>
      </c>
      <c r="C1444">
        <f>VLOOKUP(Table_for_new_list_price[[#This Row],[ItemCode]],[1]sheet1!$1:$1048576,5,FALSE)</f>
        <v>0</v>
      </c>
      <c r="D1444" t="str">
        <f>VLOOKUP(Table_for_new_list_price[[#This Row],[ItemCode]],[1]sheet1!$1:$1048576,6,FALSE)</f>
        <v>BALK</v>
      </c>
      <c r="E1444" s="54" t="str">
        <f>VLOOKUP(Table_for_new_list_price[[#This Row],[ItemCode]],[1]sheet1!$1:$1048576,7,FALSE)</f>
        <v>BRASS DZR</v>
      </c>
      <c r="F1444" s="54" t="str">
        <f>VLOOKUP(Table_for_new_list_price[[#This Row],[ItemCode]],[1]sheet1!$1:$1048576,13,FALSE)</f>
        <v>4.86</v>
      </c>
      <c r="G1444" s="55">
        <f>VLOOKUP(Table_for_new_list_price[[#This Row],[ItemCode]],[1]sheet1!$1:$1048576,12,FALSE)</f>
        <v>0</v>
      </c>
      <c r="H1444" s="101">
        <f>VLOOKUP(Table_for_new_list_price[[#This Row],[ItemCode]],[1]sheet1!$1:$1048576,8,FALSE)</f>
        <v>458.72</v>
      </c>
      <c r="I1444" s="51">
        <f>VLOOKUP(Table_for_new_list_price[[#This Row],[Product Line]],'EDA SHEET'!$C$10:$D$57,2,FALSE)</f>
        <v>0.34699999999999998</v>
      </c>
      <c r="J1444" s="53">
        <f t="shared" si="24"/>
        <v>159.17583999999999</v>
      </c>
      <c r="K1444" s="1" t="str">
        <f>VLOOKUP(Table_for_new_list_price[[#This Row],[ItemCode]],[1]sheet1!$1:$1048576,11,FALSE)</f>
        <v>China</v>
      </c>
    </row>
    <row r="1445" spans="1:11" hidden="1" x14ac:dyDescent="0.3">
      <c r="A1445" t="s">
        <v>2151</v>
      </c>
      <c r="B1445" t="str">
        <f>VLOOKUP(Table_for_new_list_price[[#This Row],[ItemCode]],[1]sheet1!$1:$1048576,4,FALSE)</f>
        <v>UNION BV C/W DRN PxP 2 -DS1</v>
      </c>
      <c r="C1445">
        <f>VLOOKUP(Table_for_new_list_price[[#This Row],[ItemCode]],[1]sheet1!$1:$1048576,5,FALSE)</f>
        <v>0</v>
      </c>
      <c r="D1445" t="str">
        <f>VLOOKUP(Table_for_new_list_price[[#This Row],[ItemCode]],[1]sheet1!$1:$1048576,6,FALSE)</f>
        <v>BALK</v>
      </c>
      <c r="E1445" s="54" t="str">
        <f>VLOOKUP(Table_for_new_list_price[[#This Row],[ItemCode]],[1]sheet1!$1:$1048576,7,FALSE)</f>
        <v>BRASS DZR</v>
      </c>
      <c r="F1445" s="54" t="str">
        <f>VLOOKUP(Table_for_new_list_price[[#This Row],[ItemCode]],[1]sheet1!$1:$1048576,13,FALSE)</f>
        <v>4.86</v>
      </c>
      <c r="G1445" s="55">
        <f>VLOOKUP(Table_for_new_list_price[[#This Row],[ItemCode]],[1]sheet1!$1:$1048576,12,FALSE)</f>
        <v>0</v>
      </c>
      <c r="H1445" s="101">
        <f>VLOOKUP(Table_for_new_list_price[[#This Row],[ItemCode]],[1]sheet1!$1:$1048576,8,FALSE)</f>
        <v>458.72</v>
      </c>
      <c r="I1445" s="51">
        <f>VLOOKUP(Table_for_new_list_price[[#This Row],[Product Line]],'EDA SHEET'!$C$10:$D$57,2,FALSE)</f>
        <v>0.34699999999999998</v>
      </c>
      <c r="J1445" s="53">
        <f t="shared" si="24"/>
        <v>159.17583999999999</v>
      </c>
      <c r="K1445" s="1" t="str">
        <f>VLOOKUP(Table_for_new_list_price[[#This Row],[ItemCode]],[1]sheet1!$1:$1048576,11,FALSE)</f>
        <v>China</v>
      </c>
    </row>
    <row r="1446" spans="1:11" hidden="1" x14ac:dyDescent="0.3">
      <c r="A1446" t="s">
        <v>2152</v>
      </c>
      <c r="B1446" t="str">
        <f>VLOOKUP(Table_for_new_list_price[[#This Row],[ItemCode]],[1]sheet1!$1:$1048576,4,FALSE)</f>
        <v>UNION BV C/W DRN PxF 2</v>
      </c>
      <c r="C1446">
        <f>VLOOKUP(Table_for_new_list_price[[#This Row],[ItemCode]],[1]sheet1!$1:$1048576,5,FALSE)</f>
        <v>0</v>
      </c>
      <c r="D1446" t="str">
        <f>VLOOKUP(Table_for_new_list_price[[#This Row],[ItemCode]],[1]sheet1!$1:$1048576,6,FALSE)</f>
        <v>BALK</v>
      </c>
      <c r="E1446" s="54" t="str">
        <f>VLOOKUP(Table_for_new_list_price[[#This Row],[ItemCode]],[1]sheet1!$1:$1048576,7,FALSE)</f>
        <v>BRASS DZR</v>
      </c>
      <c r="F1446" s="54" t="str">
        <f>VLOOKUP(Table_for_new_list_price[[#This Row],[ItemCode]],[1]sheet1!$1:$1048576,13,FALSE)</f>
        <v>4.86</v>
      </c>
      <c r="G1446" s="55">
        <f>VLOOKUP(Table_for_new_list_price[[#This Row],[ItemCode]],[1]sheet1!$1:$1048576,12,FALSE)</f>
        <v>0</v>
      </c>
      <c r="H1446" s="101">
        <f>VLOOKUP(Table_for_new_list_price[[#This Row],[ItemCode]],[1]sheet1!$1:$1048576,8,FALSE)</f>
        <v>458.72</v>
      </c>
      <c r="I1446" s="51">
        <f>VLOOKUP(Table_for_new_list_price[[#This Row],[Product Line]],'EDA SHEET'!$C$10:$D$57,2,FALSE)</f>
        <v>0.34699999999999998</v>
      </c>
      <c r="J1446" s="53">
        <f t="shared" si="24"/>
        <v>159.17583999999999</v>
      </c>
      <c r="K1446" s="1" t="str">
        <f>VLOOKUP(Table_for_new_list_price[[#This Row],[ItemCode]],[1]sheet1!$1:$1048576,11,FALSE)</f>
        <v>China</v>
      </c>
    </row>
    <row r="1447" spans="1:11" hidden="1" x14ac:dyDescent="0.3">
      <c r="A1447" t="s">
        <v>2153</v>
      </c>
      <c r="B1447" t="str">
        <f>VLOOKUP(Table_for_new_list_price[[#This Row],[ItemCode]],[1]sheet1!$1:$1048576,4,FALSE)</f>
        <v>UNION BV C/W DRN PxM 2</v>
      </c>
      <c r="C1447">
        <f>VLOOKUP(Table_for_new_list_price[[#This Row],[ItemCode]],[1]sheet1!$1:$1048576,5,FALSE)</f>
        <v>0</v>
      </c>
      <c r="D1447" t="str">
        <f>VLOOKUP(Table_for_new_list_price[[#This Row],[ItemCode]],[1]sheet1!$1:$1048576,6,FALSE)</f>
        <v>BALK</v>
      </c>
      <c r="E1447" s="54" t="str">
        <f>VLOOKUP(Table_for_new_list_price[[#This Row],[ItemCode]],[1]sheet1!$1:$1048576,7,FALSE)</f>
        <v>BRASS DZR</v>
      </c>
      <c r="F1447" s="54" t="str">
        <f>VLOOKUP(Table_for_new_list_price[[#This Row],[ItemCode]],[1]sheet1!$1:$1048576,13,FALSE)</f>
        <v>4.86</v>
      </c>
      <c r="G1447" s="55">
        <f>VLOOKUP(Table_for_new_list_price[[#This Row],[ItemCode]],[1]sheet1!$1:$1048576,12,FALSE)</f>
        <v>0</v>
      </c>
      <c r="H1447" s="101">
        <f>VLOOKUP(Table_for_new_list_price[[#This Row],[ItemCode]],[1]sheet1!$1:$1048576,8,FALSE)</f>
        <v>458.72</v>
      </c>
      <c r="I1447" s="51">
        <f>VLOOKUP(Table_for_new_list_price[[#This Row],[Product Line]],'EDA SHEET'!$C$10:$D$57,2,FALSE)</f>
        <v>0.34699999999999998</v>
      </c>
      <c r="J1447" s="53">
        <f t="shared" si="24"/>
        <v>159.17583999999999</v>
      </c>
      <c r="K1447" s="1" t="str">
        <f>VLOOKUP(Table_for_new_list_price[[#This Row],[ItemCode]],[1]sheet1!$1:$1048576,11,FALSE)</f>
        <v>China</v>
      </c>
    </row>
    <row r="1448" spans="1:11" hidden="1" x14ac:dyDescent="0.3">
      <c r="A1448" t="s">
        <v>2154</v>
      </c>
      <c r="B1448" t="str">
        <f>VLOOKUP(Table_for_new_list_price[[#This Row],[ItemCode]],[1]sheet1!$1:$1048576,4,FALSE)</f>
        <v>UNION BV C/W DRN PxP 2</v>
      </c>
      <c r="C1448" t="str">
        <f>VLOOKUP(Table_for_new_list_price[[#This Row],[ItemCode]],[1]sheet1!$1:$1048576,5,FALSE)</f>
        <v>670779719597</v>
      </c>
      <c r="D1448" t="str">
        <f>VLOOKUP(Table_for_new_list_price[[#This Row],[ItemCode]],[1]sheet1!$1:$1048576,6,FALSE)</f>
        <v>BALK</v>
      </c>
      <c r="E1448" s="54" t="str">
        <f>VLOOKUP(Table_for_new_list_price[[#This Row],[ItemCode]],[1]sheet1!$1:$1048576,7,FALSE)</f>
        <v>BRASS DZR</v>
      </c>
      <c r="F1448" s="54" t="str">
        <f>VLOOKUP(Table_for_new_list_price[[#This Row],[ItemCode]],[1]sheet1!$1:$1048576,13,FALSE)</f>
        <v>4.86</v>
      </c>
      <c r="G1448" s="55">
        <f>VLOOKUP(Table_for_new_list_price[[#This Row],[ItemCode]],[1]sheet1!$1:$1048576,12,FALSE)</f>
        <v>0</v>
      </c>
      <c r="H1448" s="101">
        <f>VLOOKUP(Table_for_new_list_price[[#This Row],[ItemCode]],[1]sheet1!$1:$1048576,8,FALSE)</f>
        <v>458.72</v>
      </c>
      <c r="I1448" s="51">
        <f>VLOOKUP(Table_for_new_list_price[[#This Row],[Product Line]],'EDA SHEET'!$C$10:$D$57,2,FALSE)</f>
        <v>0.34699999999999998</v>
      </c>
      <c r="J1448" s="53">
        <f t="shared" si="24"/>
        <v>159.17583999999999</v>
      </c>
      <c r="K1448" s="1" t="str">
        <f>VLOOKUP(Table_for_new_list_price[[#This Row],[ItemCode]],[1]sheet1!$1:$1048576,11,FALSE)</f>
        <v>China</v>
      </c>
    </row>
    <row r="1449" spans="1:11" hidden="1" x14ac:dyDescent="0.3">
      <c r="A1449" t="s">
        <v>2155</v>
      </c>
      <c r="B1449" t="str">
        <f>VLOOKUP(Table_for_new_list_price[[#This Row],[ItemCode]],[1]sheet1!$1:$1048576,4,FALSE)</f>
        <v>UNION BV C/W DRN SxF 1/2</v>
      </c>
      <c r="C1449">
        <f>VLOOKUP(Table_for_new_list_price[[#This Row],[ItemCode]],[1]sheet1!$1:$1048576,5,FALSE)</f>
        <v>0</v>
      </c>
      <c r="D1449" t="str">
        <f>VLOOKUP(Table_for_new_list_price[[#This Row],[ItemCode]],[1]sheet1!$1:$1048576,6,FALSE)</f>
        <v>BALK</v>
      </c>
      <c r="E1449" s="54" t="str">
        <f>VLOOKUP(Table_for_new_list_price[[#This Row],[ItemCode]],[1]sheet1!$1:$1048576,7,FALSE)</f>
        <v>BRASS DZR</v>
      </c>
      <c r="F1449" s="54" t="str">
        <f>VLOOKUP(Table_for_new_list_price[[#This Row],[ItemCode]],[1]sheet1!$1:$1048576,13,FALSE)</f>
        <v>1.07</v>
      </c>
      <c r="G1449" s="55">
        <f>VLOOKUP(Table_for_new_list_price[[#This Row],[ItemCode]],[1]sheet1!$1:$1048576,12,FALSE)</f>
        <v>0</v>
      </c>
      <c r="H1449" s="101">
        <f>VLOOKUP(Table_for_new_list_price[[#This Row],[ItemCode]],[1]sheet1!$1:$1048576,8,FALSE)</f>
        <v>98.9</v>
      </c>
      <c r="I1449" s="51">
        <f>VLOOKUP(Table_for_new_list_price[[#This Row],[Product Line]],'EDA SHEET'!$C$10:$D$57,2,FALSE)</f>
        <v>0.34699999999999998</v>
      </c>
      <c r="J1449" s="53">
        <f t="shared" si="24"/>
        <v>34.318300000000001</v>
      </c>
      <c r="K1449" s="1" t="str">
        <f>VLOOKUP(Table_for_new_list_price[[#This Row],[ItemCode]],[1]sheet1!$1:$1048576,11,FALSE)</f>
        <v>China</v>
      </c>
    </row>
    <row r="1450" spans="1:11" hidden="1" x14ac:dyDescent="0.3">
      <c r="A1450" t="s">
        <v>2156</v>
      </c>
      <c r="B1450" t="str">
        <f>VLOOKUP(Table_for_new_list_price[[#This Row],[ItemCode]],[1]sheet1!$1:$1048576,4,FALSE)</f>
        <v>UNION BV C/W DRN SxM 1/2</v>
      </c>
      <c r="C1450">
        <f>VLOOKUP(Table_for_new_list_price[[#This Row],[ItemCode]],[1]sheet1!$1:$1048576,5,FALSE)</f>
        <v>0</v>
      </c>
      <c r="D1450" t="str">
        <f>VLOOKUP(Table_for_new_list_price[[#This Row],[ItemCode]],[1]sheet1!$1:$1048576,6,FALSE)</f>
        <v>BALK</v>
      </c>
      <c r="E1450" s="54" t="str">
        <f>VLOOKUP(Table_for_new_list_price[[#This Row],[ItemCode]],[1]sheet1!$1:$1048576,7,FALSE)</f>
        <v>BRASS DZR</v>
      </c>
      <c r="F1450" s="54" t="str">
        <f>VLOOKUP(Table_for_new_list_price[[#This Row],[ItemCode]],[1]sheet1!$1:$1048576,13,FALSE)</f>
        <v>1.07</v>
      </c>
      <c r="G1450" s="55">
        <f>VLOOKUP(Table_for_new_list_price[[#This Row],[ItemCode]],[1]sheet1!$1:$1048576,12,FALSE)</f>
        <v>0</v>
      </c>
      <c r="H1450" s="101">
        <f>VLOOKUP(Table_for_new_list_price[[#This Row],[ItemCode]],[1]sheet1!$1:$1048576,8,FALSE)</f>
        <v>98.9</v>
      </c>
      <c r="I1450" s="51">
        <f>VLOOKUP(Table_for_new_list_price[[#This Row],[Product Line]],'EDA SHEET'!$C$10:$D$57,2,FALSE)</f>
        <v>0.34699999999999998</v>
      </c>
      <c r="J1450" s="53">
        <f t="shared" si="24"/>
        <v>34.318300000000001</v>
      </c>
      <c r="K1450" s="1" t="str">
        <f>VLOOKUP(Table_for_new_list_price[[#This Row],[ItemCode]],[1]sheet1!$1:$1048576,11,FALSE)</f>
        <v>China</v>
      </c>
    </row>
    <row r="1451" spans="1:11" hidden="1" x14ac:dyDescent="0.3">
      <c r="A1451" t="s">
        <v>2157</v>
      </c>
      <c r="B1451" t="str">
        <f>VLOOKUP(Table_for_new_list_price[[#This Row],[ItemCode]],[1]sheet1!$1:$1048576,4,FALSE)</f>
        <v>UNION BV C/W DRN SxS 1/2</v>
      </c>
      <c r="C1451" t="str">
        <f>VLOOKUP(Table_for_new_list_price[[#This Row],[ItemCode]],[1]sheet1!$1:$1048576,5,FALSE)</f>
        <v>670779719481</v>
      </c>
      <c r="D1451" t="str">
        <f>VLOOKUP(Table_for_new_list_price[[#This Row],[ItemCode]],[1]sheet1!$1:$1048576,6,FALSE)</f>
        <v>BALK</v>
      </c>
      <c r="E1451" s="54" t="str">
        <f>VLOOKUP(Table_for_new_list_price[[#This Row],[ItemCode]],[1]sheet1!$1:$1048576,7,FALSE)</f>
        <v>BRASS DZR</v>
      </c>
      <c r="F1451" s="54" t="str">
        <f>VLOOKUP(Table_for_new_list_price[[#This Row],[ItemCode]],[1]sheet1!$1:$1048576,13,FALSE)</f>
        <v>1.07</v>
      </c>
      <c r="G1451" s="55">
        <f>VLOOKUP(Table_for_new_list_price[[#This Row],[ItemCode]],[1]sheet1!$1:$1048576,12,FALSE)</f>
        <v>0</v>
      </c>
      <c r="H1451" s="101">
        <f>VLOOKUP(Table_for_new_list_price[[#This Row],[ItemCode]],[1]sheet1!$1:$1048576,8,FALSE)</f>
        <v>98.9</v>
      </c>
      <c r="I1451" s="51">
        <f>VLOOKUP(Table_for_new_list_price[[#This Row],[Product Line]],'EDA SHEET'!$C$10:$D$57,2,FALSE)</f>
        <v>0.34699999999999998</v>
      </c>
      <c r="J1451" s="53">
        <f t="shared" si="24"/>
        <v>34.318300000000001</v>
      </c>
      <c r="K1451" s="1" t="str">
        <f>VLOOKUP(Table_for_new_list_price[[#This Row],[ItemCode]],[1]sheet1!$1:$1048576,11,FALSE)</f>
        <v>China</v>
      </c>
    </row>
    <row r="1452" spans="1:11" hidden="1" x14ac:dyDescent="0.3">
      <c r="A1452" t="s">
        <v>2158</v>
      </c>
      <c r="B1452" t="str">
        <f>VLOOKUP(Table_for_new_list_price[[#This Row],[ItemCode]],[1]sheet1!$1:$1048576,4,FALSE)</f>
        <v>UNION BV C/W DRN SxF 1/2-US1</v>
      </c>
      <c r="C1452">
        <f>VLOOKUP(Table_for_new_list_price[[#This Row],[ItemCode]],[1]sheet1!$1:$1048576,5,FALSE)</f>
        <v>0</v>
      </c>
      <c r="D1452" t="str">
        <f>VLOOKUP(Table_for_new_list_price[[#This Row],[ItemCode]],[1]sheet1!$1:$1048576,6,FALSE)</f>
        <v>BALK</v>
      </c>
      <c r="E1452" s="54" t="str">
        <f>VLOOKUP(Table_for_new_list_price[[#This Row],[ItemCode]],[1]sheet1!$1:$1048576,7,FALSE)</f>
        <v>BRASS DZR</v>
      </c>
      <c r="F1452" s="54" t="str">
        <f>VLOOKUP(Table_for_new_list_price[[#This Row],[ItemCode]],[1]sheet1!$1:$1048576,13,FALSE)</f>
        <v>1.07</v>
      </c>
      <c r="G1452" s="55">
        <f>VLOOKUP(Table_for_new_list_price[[#This Row],[ItemCode]],[1]sheet1!$1:$1048576,12,FALSE)</f>
        <v>0</v>
      </c>
      <c r="H1452" s="101">
        <f>VLOOKUP(Table_for_new_list_price[[#This Row],[ItemCode]],[1]sheet1!$1:$1048576,8,FALSE)</f>
        <v>98.9</v>
      </c>
      <c r="I1452" s="51">
        <f>VLOOKUP(Table_for_new_list_price[[#This Row],[Product Line]],'EDA SHEET'!$C$10:$D$57,2,FALSE)</f>
        <v>0.34699999999999998</v>
      </c>
      <c r="J1452" s="53">
        <f t="shared" si="24"/>
        <v>34.318300000000001</v>
      </c>
      <c r="K1452" s="1" t="str">
        <f>VLOOKUP(Table_for_new_list_price[[#This Row],[ItemCode]],[1]sheet1!$1:$1048576,11,FALSE)</f>
        <v>China</v>
      </c>
    </row>
    <row r="1453" spans="1:11" hidden="1" x14ac:dyDescent="0.3">
      <c r="A1453" t="s">
        <v>2159</v>
      </c>
      <c r="B1453" t="str">
        <f>VLOOKUP(Table_for_new_list_price[[#This Row],[ItemCode]],[1]sheet1!$1:$1048576,4,FALSE)</f>
        <v>UNION BV C/W DRN SxF 3/4-DS1</v>
      </c>
      <c r="C1453">
        <f>VLOOKUP(Table_for_new_list_price[[#This Row],[ItemCode]],[1]sheet1!$1:$1048576,5,FALSE)</f>
        <v>0</v>
      </c>
      <c r="D1453" t="str">
        <f>VLOOKUP(Table_for_new_list_price[[#This Row],[ItemCode]],[1]sheet1!$1:$1048576,6,FALSE)</f>
        <v>BALK</v>
      </c>
      <c r="E1453" s="54" t="str">
        <f>VLOOKUP(Table_for_new_list_price[[#This Row],[ItemCode]],[1]sheet1!$1:$1048576,7,FALSE)</f>
        <v>BRASS DZR</v>
      </c>
      <c r="F1453" s="54" t="str">
        <f>VLOOKUP(Table_for_new_list_price[[#This Row],[ItemCode]],[1]sheet1!$1:$1048576,13,FALSE)</f>
        <v>1.32</v>
      </c>
      <c r="G1453" s="55">
        <f>VLOOKUP(Table_for_new_list_price[[#This Row],[ItemCode]],[1]sheet1!$1:$1048576,12,FALSE)</f>
        <v>0</v>
      </c>
      <c r="H1453" s="101">
        <f>VLOOKUP(Table_for_new_list_price[[#This Row],[ItemCode]],[1]sheet1!$1:$1048576,8,FALSE)</f>
        <v>120.56</v>
      </c>
      <c r="I1453" s="51">
        <f>VLOOKUP(Table_for_new_list_price[[#This Row],[Product Line]],'EDA SHEET'!$C$10:$D$57,2,FALSE)</f>
        <v>0.34699999999999998</v>
      </c>
      <c r="J1453" s="53">
        <f t="shared" si="24"/>
        <v>41.834319999999998</v>
      </c>
      <c r="K1453" s="1" t="str">
        <f>VLOOKUP(Table_for_new_list_price[[#This Row],[ItemCode]],[1]sheet1!$1:$1048576,11,FALSE)</f>
        <v>China</v>
      </c>
    </row>
    <row r="1454" spans="1:11" hidden="1" x14ac:dyDescent="0.3">
      <c r="A1454" t="s">
        <v>2160</v>
      </c>
      <c r="B1454" t="str">
        <f>VLOOKUP(Table_for_new_list_price[[#This Row],[ItemCode]],[1]sheet1!$1:$1048576,4,FALSE)</f>
        <v>UNION BV C/W DRN SxM 3/4-DS1</v>
      </c>
      <c r="C1454">
        <f>VLOOKUP(Table_for_new_list_price[[#This Row],[ItemCode]],[1]sheet1!$1:$1048576,5,FALSE)</f>
        <v>0</v>
      </c>
      <c r="D1454" t="str">
        <f>VLOOKUP(Table_for_new_list_price[[#This Row],[ItemCode]],[1]sheet1!$1:$1048576,6,FALSE)</f>
        <v>BALK</v>
      </c>
      <c r="E1454" s="54" t="str">
        <f>VLOOKUP(Table_for_new_list_price[[#This Row],[ItemCode]],[1]sheet1!$1:$1048576,7,FALSE)</f>
        <v>BRASS DZR</v>
      </c>
      <c r="F1454" s="54" t="str">
        <f>VLOOKUP(Table_for_new_list_price[[#This Row],[ItemCode]],[1]sheet1!$1:$1048576,13,FALSE)</f>
        <v>1.32</v>
      </c>
      <c r="G1454" s="55">
        <f>VLOOKUP(Table_for_new_list_price[[#This Row],[ItemCode]],[1]sheet1!$1:$1048576,12,FALSE)</f>
        <v>0</v>
      </c>
      <c r="H1454" s="101">
        <f>VLOOKUP(Table_for_new_list_price[[#This Row],[ItemCode]],[1]sheet1!$1:$1048576,8,FALSE)</f>
        <v>120.56</v>
      </c>
      <c r="I1454" s="51">
        <f>VLOOKUP(Table_for_new_list_price[[#This Row],[Product Line]],'EDA SHEET'!$C$10:$D$57,2,FALSE)</f>
        <v>0.34699999999999998</v>
      </c>
      <c r="J1454" s="53">
        <f t="shared" si="24"/>
        <v>41.834319999999998</v>
      </c>
      <c r="K1454" s="1" t="str">
        <f>VLOOKUP(Table_for_new_list_price[[#This Row],[ItemCode]],[1]sheet1!$1:$1048576,11,FALSE)</f>
        <v>China</v>
      </c>
    </row>
    <row r="1455" spans="1:11" hidden="1" x14ac:dyDescent="0.3">
      <c r="A1455" t="s">
        <v>2161</v>
      </c>
      <c r="B1455" t="str">
        <f>VLOOKUP(Table_for_new_list_price[[#This Row],[ItemCode]],[1]sheet1!$1:$1048576,4,FALSE)</f>
        <v>UNION BV C/W DRN SxS 3/4 -DS1</v>
      </c>
      <c r="C1455">
        <f>VLOOKUP(Table_for_new_list_price[[#This Row],[ItemCode]],[1]sheet1!$1:$1048576,5,FALSE)</f>
        <v>0</v>
      </c>
      <c r="D1455" t="str">
        <f>VLOOKUP(Table_for_new_list_price[[#This Row],[ItemCode]],[1]sheet1!$1:$1048576,6,FALSE)</f>
        <v>BALK</v>
      </c>
      <c r="E1455" s="54" t="str">
        <f>VLOOKUP(Table_for_new_list_price[[#This Row],[ItemCode]],[1]sheet1!$1:$1048576,7,FALSE)</f>
        <v>BRASS DZR</v>
      </c>
      <c r="F1455" s="54" t="str">
        <f>VLOOKUP(Table_for_new_list_price[[#This Row],[ItemCode]],[1]sheet1!$1:$1048576,13,FALSE)</f>
        <v>1.32</v>
      </c>
      <c r="G1455" s="55">
        <f>VLOOKUP(Table_for_new_list_price[[#This Row],[ItemCode]],[1]sheet1!$1:$1048576,12,FALSE)</f>
        <v>0</v>
      </c>
      <c r="H1455" s="101">
        <f>VLOOKUP(Table_for_new_list_price[[#This Row],[ItemCode]],[1]sheet1!$1:$1048576,8,FALSE)</f>
        <v>120.56</v>
      </c>
      <c r="I1455" s="51">
        <f>VLOOKUP(Table_for_new_list_price[[#This Row],[Product Line]],'EDA SHEET'!$C$10:$D$57,2,FALSE)</f>
        <v>0.34699999999999998</v>
      </c>
      <c r="J1455" s="53">
        <f t="shared" si="24"/>
        <v>41.834319999999998</v>
      </c>
      <c r="K1455" s="1" t="str">
        <f>VLOOKUP(Table_for_new_list_price[[#This Row],[ItemCode]],[1]sheet1!$1:$1048576,11,FALSE)</f>
        <v>China</v>
      </c>
    </row>
    <row r="1456" spans="1:11" hidden="1" x14ac:dyDescent="0.3">
      <c r="A1456" t="s">
        <v>2162</v>
      </c>
      <c r="B1456" t="str">
        <f>VLOOKUP(Table_for_new_list_price[[#This Row],[ItemCode]],[1]sheet1!$1:$1048576,4,FALSE)</f>
        <v>UNION BV C/W DRN SxF 3/4</v>
      </c>
      <c r="C1456">
        <f>VLOOKUP(Table_for_new_list_price[[#This Row],[ItemCode]],[1]sheet1!$1:$1048576,5,FALSE)</f>
        <v>0</v>
      </c>
      <c r="D1456" t="str">
        <f>VLOOKUP(Table_for_new_list_price[[#This Row],[ItemCode]],[1]sheet1!$1:$1048576,6,FALSE)</f>
        <v>BALK</v>
      </c>
      <c r="E1456" s="54" t="str">
        <f>VLOOKUP(Table_for_new_list_price[[#This Row],[ItemCode]],[1]sheet1!$1:$1048576,7,FALSE)</f>
        <v>BRASS DZR</v>
      </c>
      <c r="F1456" s="54" t="str">
        <f>VLOOKUP(Table_for_new_list_price[[#This Row],[ItemCode]],[1]sheet1!$1:$1048576,13,FALSE)</f>
        <v>1.32</v>
      </c>
      <c r="G1456" s="55">
        <f>VLOOKUP(Table_for_new_list_price[[#This Row],[ItemCode]],[1]sheet1!$1:$1048576,12,FALSE)</f>
        <v>0</v>
      </c>
      <c r="H1456" s="101">
        <f>VLOOKUP(Table_for_new_list_price[[#This Row],[ItemCode]],[1]sheet1!$1:$1048576,8,FALSE)</f>
        <v>120.56</v>
      </c>
      <c r="I1456" s="51">
        <f>VLOOKUP(Table_for_new_list_price[[#This Row],[Product Line]],'EDA SHEET'!$C$10:$D$57,2,FALSE)</f>
        <v>0.34699999999999998</v>
      </c>
      <c r="J1456" s="53">
        <f t="shared" si="24"/>
        <v>41.834319999999998</v>
      </c>
      <c r="K1456" s="1" t="str">
        <f>VLOOKUP(Table_for_new_list_price[[#This Row],[ItemCode]],[1]sheet1!$1:$1048576,11,FALSE)</f>
        <v>China</v>
      </c>
    </row>
    <row r="1457" spans="1:11" hidden="1" x14ac:dyDescent="0.3">
      <c r="A1457" t="s">
        <v>2163</v>
      </c>
      <c r="B1457" t="str">
        <f>VLOOKUP(Table_for_new_list_price[[#This Row],[ItemCode]],[1]sheet1!$1:$1048576,4,FALSE)</f>
        <v>UNION BV C/W DRN SxM 3/4</v>
      </c>
      <c r="C1457">
        <f>VLOOKUP(Table_for_new_list_price[[#This Row],[ItemCode]],[1]sheet1!$1:$1048576,5,FALSE)</f>
        <v>0</v>
      </c>
      <c r="D1457" t="str">
        <f>VLOOKUP(Table_for_new_list_price[[#This Row],[ItemCode]],[1]sheet1!$1:$1048576,6,FALSE)</f>
        <v>BALK</v>
      </c>
      <c r="E1457" s="54" t="str">
        <f>VLOOKUP(Table_for_new_list_price[[#This Row],[ItemCode]],[1]sheet1!$1:$1048576,7,FALSE)</f>
        <v>BRASS DZR</v>
      </c>
      <c r="F1457" s="54" t="str">
        <f>VLOOKUP(Table_for_new_list_price[[#This Row],[ItemCode]],[1]sheet1!$1:$1048576,13,FALSE)</f>
        <v>1.32</v>
      </c>
      <c r="G1457" s="55">
        <f>VLOOKUP(Table_for_new_list_price[[#This Row],[ItemCode]],[1]sheet1!$1:$1048576,12,FALSE)</f>
        <v>0</v>
      </c>
      <c r="H1457" s="101">
        <f>VLOOKUP(Table_for_new_list_price[[#This Row],[ItemCode]],[1]sheet1!$1:$1048576,8,FALSE)</f>
        <v>120.56</v>
      </c>
      <c r="I1457" s="51">
        <f>VLOOKUP(Table_for_new_list_price[[#This Row],[Product Line]],'EDA SHEET'!$C$10:$D$57,2,FALSE)</f>
        <v>0.34699999999999998</v>
      </c>
      <c r="J1457" s="53">
        <f t="shared" si="24"/>
        <v>41.834319999999998</v>
      </c>
      <c r="K1457" s="1" t="str">
        <f>VLOOKUP(Table_for_new_list_price[[#This Row],[ItemCode]],[1]sheet1!$1:$1048576,11,FALSE)</f>
        <v>China</v>
      </c>
    </row>
    <row r="1458" spans="1:11" hidden="1" x14ac:dyDescent="0.3">
      <c r="A1458" t="s">
        <v>2164</v>
      </c>
      <c r="B1458" t="str">
        <f>VLOOKUP(Table_for_new_list_price[[#This Row],[ItemCode]],[1]sheet1!$1:$1048576,4,FALSE)</f>
        <v>UNION BV C/W DRN SxS 3/4</v>
      </c>
      <c r="C1458" t="str">
        <f>VLOOKUP(Table_for_new_list_price[[#This Row],[ItemCode]],[1]sheet1!$1:$1048576,5,FALSE)</f>
        <v>670779719498</v>
      </c>
      <c r="D1458" t="str">
        <f>VLOOKUP(Table_for_new_list_price[[#This Row],[ItemCode]],[1]sheet1!$1:$1048576,6,FALSE)</f>
        <v>BALK</v>
      </c>
      <c r="E1458" s="54" t="str">
        <f>VLOOKUP(Table_for_new_list_price[[#This Row],[ItemCode]],[1]sheet1!$1:$1048576,7,FALSE)</f>
        <v>BRASS DZR</v>
      </c>
      <c r="F1458" s="54" t="str">
        <f>VLOOKUP(Table_for_new_list_price[[#This Row],[ItemCode]],[1]sheet1!$1:$1048576,13,FALSE)</f>
        <v>1.32</v>
      </c>
      <c r="G1458" s="55">
        <f>VLOOKUP(Table_for_new_list_price[[#This Row],[ItemCode]],[1]sheet1!$1:$1048576,12,FALSE)</f>
        <v>0</v>
      </c>
      <c r="H1458" s="101">
        <f>VLOOKUP(Table_for_new_list_price[[#This Row],[ItemCode]],[1]sheet1!$1:$1048576,8,FALSE)</f>
        <v>120.56</v>
      </c>
      <c r="I1458" s="51">
        <f>VLOOKUP(Table_for_new_list_price[[#This Row],[Product Line]],'EDA SHEET'!$C$10:$D$57,2,FALSE)</f>
        <v>0.34699999999999998</v>
      </c>
      <c r="J1458" s="53">
        <f t="shared" si="24"/>
        <v>41.834319999999998</v>
      </c>
      <c r="K1458" s="1" t="str">
        <f>VLOOKUP(Table_for_new_list_price[[#This Row],[ItemCode]],[1]sheet1!$1:$1048576,11,FALSE)</f>
        <v>China</v>
      </c>
    </row>
    <row r="1459" spans="1:11" hidden="1" x14ac:dyDescent="0.3">
      <c r="A1459" t="s">
        <v>2165</v>
      </c>
      <c r="B1459" t="str">
        <f>VLOOKUP(Table_for_new_list_price[[#This Row],[ItemCode]],[1]sheet1!$1:$1048576,4,FALSE)</f>
        <v>UNION BV C/W DRN SxF 3/4-US1</v>
      </c>
      <c r="C1459">
        <f>VLOOKUP(Table_for_new_list_price[[#This Row],[ItemCode]],[1]sheet1!$1:$1048576,5,FALSE)</f>
        <v>0</v>
      </c>
      <c r="D1459" t="str">
        <f>VLOOKUP(Table_for_new_list_price[[#This Row],[ItemCode]],[1]sheet1!$1:$1048576,6,FALSE)</f>
        <v>BALK</v>
      </c>
      <c r="E1459" s="54" t="str">
        <f>VLOOKUP(Table_for_new_list_price[[#This Row],[ItemCode]],[1]sheet1!$1:$1048576,7,FALSE)</f>
        <v>BRASS DZR</v>
      </c>
      <c r="F1459" s="54" t="str">
        <f>VLOOKUP(Table_for_new_list_price[[#This Row],[ItemCode]],[1]sheet1!$1:$1048576,13,FALSE)</f>
        <v>1.32</v>
      </c>
      <c r="G1459" s="55">
        <f>VLOOKUP(Table_for_new_list_price[[#This Row],[ItemCode]],[1]sheet1!$1:$1048576,12,FALSE)</f>
        <v>0</v>
      </c>
      <c r="H1459" s="101">
        <f>VLOOKUP(Table_for_new_list_price[[#This Row],[ItemCode]],[1]sheet1!$1:$1048576,8,FALSE)</f>
        <v>120.56</v>
      </c>
      <c r="I1459" s="51">
        <f>VLOOKUP(Table_for_new_list_price[[#This Row],[Product Line]],'EDA SHEET'!$C$10:$D$57,2,FALSE)</f>
        <v>0.34699999999999998</v>
      </c>
      <c r="J1459" s="53">
        <f t="shared" si="24"/>
        <v>41.834319999999998</v>
      </c>
      <c r="K1459" s="1" t="str">
        <f>VLOOKUP(Table_for_new_list_price[[#This Row],[ItemCode]],[1]sheet1!$1:$1048576,11,FALSE)</f>
        <v>China</v>
      </c>
    </row>
    <row r="1460" spans="1:11" hidden="1" x14ac:dyDescent="0.3">
      <c r="A1460" t="s">
        <v>2166</v>
      </c>
      <c r="B1460" t="str">
        <f>VLOOKUP(Table_for_new_list_price[[#This Row],[ItemCode]],[1]sheet1!$1:$1048576,4,FALSE)</f>
        <v>UNION BV C/W DRN SxM 1 -DS2</v>
      </c>
      <c r="C1460">
        <f>VLOOKUP(Table_for_new_list_price[[#This Row],[ItemCode]],[1]sheet1!$1:$1048576,5,FALSE)</f>
        <v>0</v>
      </c>
      <c r="D1460" t="str">
        <f>VLOOKUP(Table_for_new_list_price[[#This Row],[ItemCode]],[1]sheet1!$1:$1048576,6,FALSE)</f>
        <v>BALK</v>
      </c>
      <c r="E1460" s="54" t="str">
        <f>VLOOKUP(Table_for_new_list_price[[#This Row],[ItemCode]],[1]sheet1!$1:$1048576,7,FALSE)</f>
        <v>BRASS DZR</v>
      </c>
      <c r="F1460" s="54" t="str">
        <f>VLOOKUP(Table_for_new_list_price[[#This Row],[ItemCode]],[1]sheet1!$1:$1048576,13,FALSE)</f>
        <v>1.86</v>
      </c>
      <c r="G1460" s="55">
        <f>VLOOKUP(Table_for_new_list_price[[#This Row],[ItemCode]],[1]sheet1!$1:$1048576,12,FALSE)</f>
        <v>0</v>
      </c>
      <c r="H1460" s="101">
        <f>VLOOKUP(Table_for_new_list_price[[#This Row],[ItemCode]],[1]sheet1!$1:$1048576,8,FALSE)</f>
        <v>160.15</v>
      </c>
      <c r="I1460" s="51">
        <f>VLOOKUP(Table_for_new_list_price[[#This Row],[Product Line]],'EDA SHEET'!$C$10:$D$57,2,FALSE)</f>
        <v>0.34699999999999998</v>
      </c>
      <c r="J1460" s="53">
        <f t="shared" si="24"/>
        <v>55.572049999999997</v>
      </c>
      <c r="K1460" s="1" t="str">
        <f>VLOOKUP(Table_for_new_list_price[[#This Row],[ItemCode]],[1]sheet1!$1:$1048576,11,FALSE)</f>
        <v>China</v>
      </c>
    </row>
    <row r="1461" spans="1:11" hidden="1" x14ac:dyDescent="0.3">
      <c r="A1461" t="s">
        <v>2167</v>
      </c>
      <c r="B1461" t="str">
        <f>VLOOKUP(Table_for_new_list_price[[#This Row],[ItemCode]],[1]sheet1!$1:$1048576,4,FALSE)</f>
        <v>UNION BV C/W DRN SxM 1 -DS1</v>
      </c>
      <c r="C1461">
        <f>VLOOKUP(Table_for_new_list_price[[#This Row],[ItemCode]],[1]sheet1!$1:$1048576,5,FALSE)</f>
        <v>0</v>
      </c>
      <c r="D1461" t="str">
        <f>VLOOKUP(Table_for_new_list_price[[#This Row],[ItemCode]],[1]sheet1!$1:$1048576,6,FALSE)</f>
        <v>BALK</v>
      </c>
      <c r="E1461" s="54" t="str">
        <f>VLOOKUP(Table_for_new_list_price[[#This Row],[ItemCode]],[1]sheet1!$1:$1048576,7,FALSE)</f>
        <v>BRASS DZR</v>
      </c>
      <c r="F1461" s="54" t="str">
        <f>VLOOKUP(Table_for_new_list_price[[#This Row],[ItemCode]],[1]sheet1!$1:$1048576,13,FALSE)</f>
        <v>1.86</v>
      </c>
      <c r="G1461" s="55">
        <f>VLOOKUP(Table_for_new_list_price[[#This Row],[ItemCode]],[1]sheet1!$1:$1048576,12,FALSE)</f>
        <v>0</v>
      </c>
      <c r="H1461" s="101">
        <f>VLOOKUP(Table_for_new_list_price[[#This Row],[ItemCode]],[1]sheet1!$1:$1048576,8,FALSE)</f>
        <v>160.15</v>
      </c>
      <c r="I1461" s="51">
        <f>VLOOKUP(Table_for_new_list_price[[#This Row],[Product Line]],'EDA SHEET'!$C$10:$D$57,2,FALSE)</f>
        <v>0.34699999999999998</v>
      </c>
      <c r="J1461" s="53">
        <f t="shared" si="24"/>
        <v>55.572049999999997</v>
      </c>
      <c r="K1461" s="1" t="str">
        <f>VLOOKUP(Table_for_new_list_price[[#This Row],[ItemCode]],[1]sheet1!$1:$1048576,11,FALSE)</f>
        <v>China</v>
      </c>
    </row>
    <row r="1462" spans="1:11" hidden="1" x14ac:dyDescent="0.3">
      <c r="A1462" t="s">
        <v>2168</v>
      </c>
      <c r="B1462" t="str">
        <f>VLOOKUP(Table_for_new_list_price[[#This Row],[ItemCode]],[1]sheet1!$1:$1048576,4,FALSE)</f>
        <v>UNION BV C/W DRN SxF 1</v>
      </c>
      <c r="C1462">
        <f>VLOOKUP(Table_for_new_list_price[[#This Row],[ItemCode]],[1]sheet1!$1:$1048576,5,FALSE)</f>
        <v>0</v>
      </c>
      <c r="D1462" t="str">
        <f>VLOOKUP(Table_for_new_list_price[[#This Row],[ItemCode]],[1]sheet1!$1:$1048576,6,FALSE)</f>
        <v>BALK</v>
      </c>
      <c r="E1462" s="54" t="str">
        <f>VLOOKUP(Table_for_new_list_price[[#This Row],[ItemCode]],[1]sheet1!$1:$1048576,7,FALSE)</f>
        <v>BRASS DZR</v>
      </c>
      <c r="F1462" s="54" t="str">
        <f>VLOOKUP(Table_for_new_list_price[[#This Row],[ItemCode]],[1]sheet1!$1:$1048576,13,FALSE)</f>
        <v>1.86</v>
      </c>
      <c r="G1462" s="55">
        <f>VLOOKUP(Table_for_new_list_price[[#This Row],[ItemCode]],[1]sheet1!$1:$1048576,12,FALSE)</f>
        <v>0</v>
      </c>
      <c r="H1462" s="101">
        <f>VLOOKUP(Table_for_new_list_price[[#This Row],[ItemCode]],[1]sheet1!$1:$1048576,8,FALSE)</f>
        <v>160.15</v>
      </c>
      <c r="I1462" s="51">
        <f>VLOOKUP(Table_for_new_list_price[[#This Row],[Product Line]],'EDA SHEET'!$C$10:$D$57,2,FALSE)</f>
        <v>0.34699999999999998</v>
      </c>
      <c r="J1462" s="53">
        <f t="shared" si="24"/>
        <v>55.572049999999997</v>
      </c>
      <c r="K1462" s="1" t="str">
        <f>VLOOKUP(Table_for_new_list_price[[#This Row],[ItemCode]],[1]sheet1!$1:$1048576,11,FALSE)</f>
        <v>China</v>
      </c>
    </row>
    <row r="1463" spans="1:11" hidden="1" x14ac:dyDescent="0.3">
      <c r="A1463" t="s">
        <v>2169</v>
      </c>
      <c r="B1463" t="str">
        <f>VLOOKUP(Table_for_new_list_price[[#This Row],[ItemCode]],[1]sheet1!$1:$1048576,4,FALSE)</f>
        <v>UNION BV C/W DRN SxM 1</v>
      </c>
      <c r="C1463">
        <f>VLOOKUP(Table_for_new_list_price[[#This Row],[ItemCode]],[1]sheet1!$1:$1048576,5,FALSE)</f>
        <v>0</v>
      </c>
      <c r="D1463" t="str">
        <f>VLOOKUP(Table_for_new_list_price[[#This Row],[ItemCode]],[1]sheet1!$1:$1048576,6,FALSE)</f>
        <v>BALK</v>
      </c>
      <c r="E1463" s="54" t="str">
        <f>VLOOKUP(Table_for_new_list_price[[#This Row],[ItemCode]],[1]sheet1!$1:$1048576,7,FALSE)</f>
        <v>BRASS DZR</v>
      </c>
      <c r="F1463" s="54" t="str">
        <f>VLOOKUP(Table_for_new_list_price[[#This Row],[ItemCode]],[1]sheet1!$1:$1048576,13,FALSE)</f>
        <v>1.86</v>
      </c>
      <c r="G1463" s="55">
        <f>VLOOKUP(Table_for_new_list_price[[#This Row],[ItemCode]],[1]sheet1!$1:$1048576,12,FALSE)</f>
        <v>0</v>
      </c>
      <c r="H1463" s="101">
        <f>VLOOKUP(Table_for_new_list_price[[#This Row],[ItemCode]],[1]sheet1!$1:$1048576,8,FALSE)</f>
        <v>160.15</v>
      </c>
      <c r="I1463" s="51">
        <f>VLOOKUP(Table_for_new_list_price[[#This Row],[Product Line]],'EDA SHEET'!$C$10:$D$57,2,FALSE)</f>
        <v>0.34699999999999998</v>
      </c>
      <c r="J1463" s="53">
        <f t="shared" si="24"/>
        <v>55.572049999999997</v>
      </c>
      <c r="K1463" s="1" t="str">
        <f>VLOOKUP(Table_for_new_list_price[[#This Row],[ItemCode]],[1]sheet1!$1:$1048576,11,FALSE)</f>
        <v>China</v>
      </c>
    </row>
    <row r="1464" spans="1:11" hidden="1" x14ac:dyDescent="0.3">
      <c r="A1464" t="s">
        <v>2170</v>
      </c>
      <c r="B1464" t="str">
        <f>VLOOKUP(Table_for_new_list_price[[#This Row],[ItemCode]],[1]sheet1!$1:$1048576,4,FALSE)</f>
        <v>UNION BV C/W DRN SxS 1</v>
      </c>
      <c r="C1464" t="str">
        <f>VLOOKUP(Table_for_new_list_price[[#This Row],[ItemCode]],[1]sheet1!$1:$1048576,5,FALSE)</f>
        <v>670779719504</v>
      </c>
      <c r="D1464" t="str">
        <f>VLOOKUP(Table_for_new_list_price[[#This Row],[ItemCode]],[1]sheet1!$1:$1048576,6,FALSE)</f>
        <v>BALK</v>
      </c>
      <c r="E1464" s="54" t="str">
        <f>VLOOKUP(Table_for_new_list_price[[#This Row],[ItemCode]],[1]sheet1!$1:$1048576,7,FALSE)</f>
        <v>BRASS DZR</v>
      </c>
      <c r="F1464" s="54" t="str">
        <f>VLOOKUP(Table_for_new_list_price[[#This Row],[ItemCode]],[1]sheet1!$1:$1048576,13,FALSE)</f>
        <v>1.86</v>
      </c>
      <c r="G1464" s="55">
        <f>VLOOKUP(Table_for_new_list_price[[#This Row],[ItemCode]],[1]sheet1!$1:$1048576,12,FALSE)</f>
        <v>0</v>
      </c>
      <c r="H1464" s="101">
        <f>VLOOKUP(Table_for_new_list_price[[#This Row],[ItemCode]],[1]sheet1!$1:$1048576,8,FALSE)</f>
        <v>160.15</v>
      </c>
      <c r="I1464" s="51">
        <f>VLOOKUP(Table_for_new_list_price[[#This Row],[Product Line]],'EDA SHEET'!$C$10:$D$57,2,FALSE)</f>
        <v>0.34699999999999998</v>
      </c>
      <c r="J1464" s="53">
        <f t="shared" si="24"/>
        <v>55.572049999999997</v>
      </c>
      <c r="K1464" s="1" t="str">
        <f>VLOOKUP(Table_for_new_list_price[[#This Row],[ItemCode]],[1]sheet1!$1:$1048576,11,FALSE)</f>
        <v>China</v>
      </c>
    </row>
    <row r="1465" spans="1:11" hidden="1" x14ac:dyDescent="0.3">
      <c r="A1465" t="s">
        <v>2171</v>
      </c>
      <c r="B1465" t="str">
        <f>VLOOKUP(Table_for_new_list_price[[#This Row],[ItemCode]],[1]sheet1!$1:$1048576,4,FALSE)</f>
        <v>UNION BV C/W DRN SxF 1 -US1</v>
      </c>
      <c r="C1465">
        <f>VLOOKUP(Table_for_new_list_price[[#This Row],[ItemCode]],[1]sheet1!$1:$1048576,5,FALSE)</f>
        <v>0</v>
      </c>
      <c r="D1465" t="str">
        <f>VLOOKUP(Table_for_new_list_price[[#This Row],[ItemCode]],[1]sheet1!$1:$1048576,6,FALSE)</f>
        <v>BALK</v>
      </c>
      <c r="E1465" s="54" t="str">
        <f>VLOOKUP(Table_for_new_list_price[[#This Row],[ItemCode]],[1]sheet1!$1:$1048576,7,FALSE)</f>
        <v>BRASS DZR</v>
      </c>
      <c r="F1465" s="54" t="str">
        <f>VLOOKUP(Table_for_new_list_price[[#This Row],[ItemCode]],[1]sheet1!$1:$1048576,13,FALSE)</f>
        <v>1.86</v>
      </c>
      <c r="G1465" s="55">
        <f>VLOOKUP(Table_for_new_list_price[[#This Row],[ItemCode]],[1]sheet1!$1:$1048576,12,FALSE)</f>
        <v>0</v>
      </c>
      <c r="H1465" s="101">
        <f>VLOOKUP(Table_for_new_list_price[[#This Row],[ItemCode]],[1]sheet1!$1:$1048576,8,FALSE)</f>
        <v>160.15</v>
      </c>
      <c r="I1465" s="51">
        <f>VLOOKUP(Table_for_new_list_price[[#This Row],[Product Line]],'EDA SHEET'!$C$10:$D$57,2,FALSE)</f>
        <v>0.34699999999999998</v>
      </c>
      <c r="J1465" s="53">
        <f t="shared" si="24"/>
        <v>55.572049999999997</v>
      </c>
      <c r="K1465" s="1" t="str">
        <f>VLOOKUP(Table_for_new_list_price[[#This Row],[ItemCode]],[1]sheet1!$1:$1048576,11,FALSE)</f>
        <v>China</v>
      </c>
    </row>
    <row r="1466" spans="1:11" hidden="1" x14ac:dyDescent="0.3">
      <c r="A1466" t="s">
        <v>2172</v>
      </c>
      <c r="B1466" t="str">
        <f>VLOOKUP(Table_for_new_list_price[[#This Row],[ItemCode]],[1]sheet1!$1:$1048576,4,FALSE)</f>
        <v>UNION BV C/W DRN SxM 1-1/4-DS2</v>
      </c>
      <c r="C1466">
        <f>VLOOKUP(Table_for_new_list_price[[#This Row],[ItemCode]],[1]sheet1!$1:$1048576,5,FALSE)</f>
        <v>0</v>
      </c>
      <c r="D1466" t="str">
        <f>VLOOKUP(Table_for_new_list_price[[#This Row],[ItemCode]],[1]sheet1!$1:$1048576,6,FALSE)</f>
        <v>BALK</v>
      </c>
      <c r="E1466" s="54" t="str">
        <f>VLOOKUP(Table_for_new_list_price[[#This Row],[ItemCode]],[1]sheet1!$1:$1048576,7,FALSE)</f>
        <v>BRASS DZR</v>
      </c>
      <c r="F1466" s="54" t="str">
        <f>VLOOKUP(Table_for_new_list_price[[#This Row],[ItemCode]],[1]sheet1!$1:$1048576,13,FALSE)</f>
        <v>2.62</v>
      </c>
      <c r="G1466" s="55">
        <f>VLOOKUP(Table_for_new_list_price[[#This Row],[ItemCode]],[1]sheet1!$1:$1048576,12,FALSE)</f>
        <v>0</v>
      </c>
      <c r="H1466" s="101">
        <f>VLOOKUP(Table_for_new_list_price[[#This Row],[ItemCode]],[1]sheet1!$1:$1048576,8,FALSE)</f>
        <v>229.78</v>
      </c>
      <c r="I1466" s="51">
        <f>VLOOKUP(Table_for_new_list_price[[#This Row],[Product Line]],'EDA SHEET'!$C$10:$D$57,2,FALSE)</f>
        <v>0.34699999999999998</v>
      </c>
      <c r="J1466" s="53">
        <f t="shared" si="24"/>
        <v>79.73366</v>
      </c>
      <c r="K1466" s="1" t="str">
        <f>VLOOKUP(Table_for_new_list_price[[#This Row],[ItemCode]],[1]sheet1!$1:$1048576,11,FALSE)</f>
        <v>China</v>
      </c>
    </row>
    <row r="1467" spans="1:11" hidden="1" x14ac:dyDescent="0.3">
      <c r="A1467" t="s">
        <v>2173</v>
      </c>
      <c r="B1467" t="str">
        <f>VLOOKUP(Table_for_new_list_price[[#This Row],[ItemCode]],[1]sheet1!$1:$1048576,4,FALSE)</f>
        <v>UNION BV C/W DRN SxM 1-1/4-DS1</v>
      </c>
      <c r="C1467">
        <f>VLOOKUP(Table_for_new_list_price[[#This Row],[ItemCode]],[1]sheet1!$1:$1048576,5,FALSE)</f>
        <v>0</v>
      </c>
      <c r="D1467" t="str">
        <f>VLOOKUP(Table_for_new_list_price[[#This Row],[ItemCode]],[1]sheet1!$1:$1048576,6,FALSE)</f>
        <v>BALK</v>
      </c>
      <c r="E1467" s="54" t="str">
        <f>VLOOKUP(Table_for_new_list_price[[#This Row],[ItemCode]],[1]sheet1!$1:$1048576,7,FALSE)</f>
        <v>BRASS DZR</v>
      </c>
      <c r="F1467" s="54" t="str">
        <f>VLOOKUP(Table_for_new_list_price[[#This Row],[ItemCode]],[1]sheet1!$1:$1048576,13,FALSE)</f>
        <v>2.62</v>
      </c>
      <c r="G1467" s="55">
        <f>VLOOKUP(Table_for_new_list_price[[#This Row],[ItemCode]],[1]sheet1!$1:$1048576,12,FALSE)</f>
        <v>0</v>
      </c>
      <c r="H1467" s="101">
        <f>VLOOKUP(Table_for_new_list_price[[#This Row],[ItemCode]],[1]sheet1!$1:$1048576,8,FALSE)</f>
        <v>229.78</v>
      </c>
      <c r="I1467" s="51">
        <f>VLOOKUP(Table_for_new_list_price[[#This Row],[Product Line]],'EDA SHEET'!$C$10:$D$57,2,FALSE)</f>
        <v>0.34699999999999998</v>
      </c>
      <c r="J1467" s="53">
        <f t="shared" si="24"/>
        <v>79.73366</v>
      </c>
      <c r="K1467" s="1" t="str">
        <f>VLOOKUP(Table_for_new_list_price[[#This Row],[ItemCode]],[1]sheet1!$1:$1048576,11,FALSE)</f>
        <v>China</v>
      </c>
    </row>
    <row r="1468" spans="1:11" hidden="1" x14ac:dyDescent="0.3">
      <c r="A1468" t="s">
        <v>2174</v>
      </c>
      <c r="B1468" t="str">
        <f>VLOOKUP(Table_for_new_list_price[[#This Row],[ItemCode]],[1]sheet1!$1:$1048576,4,FALSE)</f>
        <v>UNION BV C/W DRN SxF 1-1/4</v>
      </c>
      <c r="C1468">
        <f>VLOOKUP(Table_for_new_list_price[[#This Row],[ItemCode]],[1]sheet1!$1:$1048576,5,FALSE)</f>
        <v>0</v>
      </c>
      <c r="D1468" t="str">
        <f>VLOOKUP(Table_for_new_list_price[[#This Row],[ItemCode]],[1]sheet1!$1:$1048576,6,FALSE)</f>
        <v>BALK</v>
      </c>
      <c r="E1468" s="54" t="str">
        <f>VLOOKUP(Table_for_new_list_price[[#This Row],[ItemCode]],[1]sheet1!$1:$1048576,7,FALSE)</f>
        <v>BRASS DZR</v>
      </c>
      <c r="F1468" s="54" t="str">
        <f>VLOOKUP(Table_for_new_list_price[[#This Row],[ItemCode]],[1]sheet1!$1:$1048576,13,FALSE)</f>
        <v>2.62</v>
      </c>
      <c r="G1468" s="55">
        <f>VLOOKUP(Table_for_new_list_price[[#This Row],[ItemCode]],[1]sheet1!$1:$1048576,12,FALSE)</f>
        <v>0</v>
      </c>
      <c r="H1468" s="101">
        <f>VLOOKUP(Table_for_new_list_price[[#This Row],[ItemCode]],[1]sheet1!$1:$1048576,8,FALSE)</f>
        <v>229.78</v>
      </c>
      <c r="I1468" s="51">
        <f>VLOOKUP(Table_for_new_list_price[[#This Row],[Product Line]],'EDA SHEET'!$C$10:$D$57,2,FALSE)</f>
        <v>0.34699999999999998</v>
      </c>
      <c r="J1468" s="53">
        <f t="shared" si="24"/>
        <v>79.73366</v>
      </c>
      <c r="K1468" s="1" t="str">
        <f>VLOOKUP(Table_for_new_list_price[[#This Row],[ItemCode]],[1]sheet1!$1:$1048576,11,FALSE)</f>
        <v>China</v>
      </c>
    </row>
    <row r="1469" spans="1:11" hidden="1" x14ac:dyDescent="0.3">
      <c r="A1469" t="s">
        <v>2175</v>
      </c>
      <c r="B1469" t="str">
        <f>VLOOKUP(Table_for_new_list_price[[#This Row],[ItemCode]],[1]sheet1!$1:$1048576,4,FALSE)</f>
        <v>UNION BV C/W DRN SxM 1-1/4</v>
      </c>
      <c r="C1469">
        <f>VLOOKUP(Table_for_new_list_price[[#This Row],[ItemCode]],[1]sheet1!$1:$1048576,5,FALSE)</f>
        <v>0</v>
      </c>
      <c r="D1469" t="str">
        <f>VLOOKUP(Table_for_new_list_price[[#This Row],[ItemCode]],[1]sheet1!$1:$1048576,6,FALSE)</f>
        <v>BALK</v>
      </c>
      <c r="E1469" s="54" t="str">
        <f>VLOOKUP(Table_for_new_list_price[[#This Row],[ItemCode]],[1]sheet1!$1:$1048576,7,FALSE)</f>
        <v>BRASS DZR</v>
      </c>
      <c r="F1469" s="54" t="str">
        <f>VLOOKUP(Table_for_new_list_price[[#This Row],[ItemCode]],[1]sheet1!$1:$1048576,13,FALSE)</f>
        <v>2.62</v>
      </c>
      <c r="G1469" s="55">
        <f>VLOOKUP(Table_for_new_list_price[[#This Row],[ItemCode]],[1]sheet1!$1:$1048576,12,FALSE)</f>
        <v>0</v>
      </c>
      <c r="H1469" s="101">
        <f>VLOOKUP(Table_for_new_list_price[[#This Row],[ItemCode]],[1]sheet1!$1:$1048576,8,FALSE)</f>
        <v>229.78</v>
      </c>
      <c r="I1469" s="51">
        <f>VLOOKUP(Table_for_new_list_price[[#This Row],[Product Line]],'EDA SHEET'!$C$10:$D$57,2,FALSE)</f>
        <v>0.34699999999999998</v>
      </c>
      <c r="J1469" s="53">
        <f t="shared" si="24"/>
        <v>79.73366</v>
      </c>
      <c r="K1469" s="1" t="str">
        <f>VLOOKUP(Table_for_new_list_price[[#This Row],[ItemCode]],[1]sheet1!$1:$1048576,11,FALSE)</f>
        <v>China</v>
      </c>
    </row>
    <row r="1470" spans="1:11" hidden="1" x14ac:dyDescent="0.3">
      <c r="A1470" t="s">
        <v>2176</v>
      </c>
      <c r="B1470" t="str">
        <f>VLOOKUP(Table_for_new_list_price[[#This Row],[ItemCode]],[1]sheet1!$1:$1048576,4,FALSE)</f>
        <v>UNION BV C/W DRN SxS 1-1/4</v>
      </c>
      <c r="C1470" t="str">
        <f>VLOOKUP(Table_for_new_list_price[[#This Row],[ItemCode]],[1]sheet1!$1:$1048576,5,FALSE)</f>
        <v>670779719511</v>
      </c>
      <c r="D1470" t="str">
        <f>VLOOKUP(Table_for_new_list_price[[#This Row],[ItemCode]],[1]sheet1!$1:$1048576,6,FALSE)</f>
        <v>BALK</v>
      </c>
      <c r="E1470" s="54" t="str">
        <f>VLOOKUP(Table_for_new_list_price[[#This Row],[ItemCode]],[1]sheet1!$1:$1048576,7,FALSE)</f>
        <v>BRASS DZR</v>
      </c>
      <c r="F1470" s="54" t="str">
        <f>VLOOKUP(Table_for_new_list_price[[#This Row],[ItemCode]],[1]sheet1!$1:$1048576,13,FALSE)</f>
        <v>2.62</v>
      </c>
      <c r="G1470" s="55">
        <f>VLOOKUP(Table_for_new_list_price[[#This Row],[ItemCode]],[1]sheet1!$1:$1048576,12,FALSE)</f>
        <v>0</v>
      </c>
      <c r="H1470" s="101">
        <f>VLOOKUP(Table_for_new_list_price[[#This Row],[ItemCode]],[1]sheet1!$1:$1048576,8,FALSE)</f>
        <v>229.78</v>
      </c>
      <c r="I1470" s="51">
        <f>VLOOKUP(Table_for_new_list_price[[#This Row],[Product Line]],'EDA SHEET'!$C$10:$D$57,2,FALSE)</f>
        <v>0.34699999999999998</v>
      </c>
      <c r="J1470" s="53">
        <f t="shared" si="24"/>
        <v>79.73366</v>
      </c>
      <c r="K1470" s="1" t="str">
        <f>VLOOKUP(Table_for_new_list_price[[#This Row],[ItemCode]],[1]sheet1!$1:$1048576,11,FALSE)</f>
        <v>China</v>
      </c>
    </row>
    <row r="1471" spans="1:11" hidden="1" x14ac:dyDescent="0.3">
      <c r="A1471" t="s">
        <v>2177</v>
      </c>
      <c r="B1471" t="str">
        <f>VLOOKUP(Table_for_new_list_price[[#This Row],[ItemCode]],[1]sheet1!$1:$1048576,4,FALSE)</f>
        <v>UNION BV C/W DRN SxF 1-1/4-US1</v>
      </c>
      <c r="C1471">
        <f>VLOOKUP(Table_for_new_list_price[[#This Row],[ItemCode]],[1]sheet1!$1:$1048576,5,FALSE)</f>
        <v>0</v>
      </c>
      <c r="D1471" t="str">
        <f>VLOOKUP(Table_for_new_list_price[[#This Row],[ItemCode]],[1]sheet1!$1:$1048576,6,FALSE)</f>
        <v>BALK</v>
      </c>
      <c r="E1471" s="54" t="str">
        <f>VLOOKUP(Table_for_new_list_price[[#This Row],[ItemCode]],[1]sheet1!$1:$1048576,7,FALSE)</f>
        <v>BRASS DZR</v>
      </c>
      <c r="F1471" s="54" t="str">
        <f>VLOOKUP(Table_for_new_list_price[[#This Row],[ItemCode]],[1]sheet1!$1:$1048576,13,FALSE)</f>
        <v>2.62</v>
      </c>
      <c r="G1471" s="55">
        <f>VLOOKUP(Table_for_new_list_price[[#This Row],[ItemCode]],[1]sheet1!$1:$1048576,12,FALSE)</f>
        <v>0</v>
      </c>
      <c r="H1471" s="101">
        <f>VLOOKUP(Table_for_new_list_price[[#This Row],[ItemCode]],[1]sheet1!$1:$1048576,8,FALSE)</f>
        <v>229.78</v>
      </c>
      <c r="I1471" s="51">
        <f>VLOOKUP(Table_for_new_list_price[[#This Row],[Product Line]],'EDA SHEET'!$C$10:$D$57,2,FALSE)</f>
        <v>0.34699999999999998</v>
      </c>
      <c r="J1471" s="53">
        <f t="shared" si="24"/>
        <v>79.73366</v>
      </c>
      <c r="K1471" s="1" t="str">
        <f>VLOOKUP(Table_for_new_list_price[[#This Row],[ItemCode]],[1]sheet1!$1:$1048576,11,FALSE)</f>
        <v>China</v>
      </c>
    </row>
    <row r="1472" spans="1:11" hidden="1" x14ac:dyDescent="0.3">
      <c r="A1472" t="s">
        <v>2178</v>
      </c>
      <c r="B1472" t="str">
        <f>VLOOKUP(Table_for_new_list_price[[#This Row],[ItemCode]],[1]sheet1!$1:$1048576,4,FALSE)</f>
        <v>UNION BV C/W DRN SxM 1-1/2-DS2</v>
      </c>
      <c r="C1472">
        <f>VLOOKUP(Table_for_new_list_price[[#This Row],[ItemCode]],[1]sheet1!$1:$1048576,5,FALSE)</f>
        <v>0</v>
      </c>
      <c r="D1472" t="str">
        <f>VLOOKUP(Table_for_new_list_price[[#This Row],[ItemCode]],[1]sheet1!$1:$1048576,6,FALSE)</f>
        <v>BALK</v>
      </c>
      <c r="E1472" s="54" t="str">
        <f>VLOOKUP(Table_for_new_list_price[[#This Row],[ItemCode]],[1]sheet1!$1:$1048576,7,FALSE)</f>
        <v>BRASS DZR</v>
      </c>
      <c r="F1472" s="54" t="str">
        <f>VLOOKUP(Table_for_new_list_price[[#This Row],[ItemCode]],[1]sheet1!$1:$1048576,13,FALSE)</f>
        <v>3.76</v>
      </c>
      <c r="G1472" s="55">
        <f>VLOOKUP(Table_for_new_list_price[[#This Row],[ItemCode]],[1]sheet1!$1:$1048576,12,FALSE)</f>
        <v>0</v>
      </c>
      <c r="H1472" s="101">
        <f>VLOOKUP(Table_for_new_list_price[[#This Row],[ItemCode]],[1]sheet1!$1:$1048576,8,FALSE)</f>
        <v>289.32</v>
      </c>
      <c r="I1472" s="51">
        <f>VLOOKUP(Table_for_new_list_price[[#This Row],[Product Line]],'EDA SHEET'!$C$10:$D$57,2,FALSE)</f>
        <v>0.34699999999999998</v>
      </c>
      <c r="J1472" s="53">
        <f t="shared" si="24"/>
        <v>100.39403999999999</v>
      </c>
      <c r="K1472" s="1" t="str">
        <f>VLOOKUP(Table_for_new_list_price[[#This Row],[ItemCode]],[1]sheet1!$1:$1048576,11,FALSE)</f>
        <v>China</v>
      </c>
    </row>
    <row r="1473" spans="1:11" hidden="1" x14ac:dyDescent="0.3">
      <c r="A1473" t="s">
        <v>2179</v>
      </c>
      <c r="B1473" t="str">
        <f>VLOOKUP(Table_for_new_list_price[[#This Row],[ItemCode]],[1]sheet1!$1:$1048576,4,FALSE)</f>
        <v>UNION BV C/W DRN SxM 1-1/2-DS1</v>
      </c>
      <c r="C1473">
        <f>VLOOKUP(Table_for_new_list_price[[#This Row],[ItemCode]],[1]sheet1!$1:$1048576,5,FALSE)</f>
        <v>0</v>
      </c>
      <c r="D1473" t="str">
        <f>VLOOKUP(Table_for_new_list_price[[#This Row],[ItemCode]],[1]sheet1!$1:$1048576,6,FALSE)</f>
        <v>BALK</v>
      </c>
      <c r="E1473" s="54" t="str">
        <f>VLOOKUP(Table_for_new_list_price[[#This Row],[ItemCode]],[1]sheet1!$1:$1048576,7,FALSE)</f>
        <v>BRASS DZR</v>
      </c>
      <c r="F1473" s="54" t="str">
        <f>VLOOKUP(Table_for_new_list_price[[#This Row],[ItemCode]],[1]sheet1!$1:$1048576,13,FALSE)</f>
        <v>3.76</v>
      </c>
      <c r="G1473" s="55">
        <f>VLOOKUP(Table_for_new_list_price[[#This Row],[ItemCode]],[1]sheet1!$1:$1048576,12,FALSE)</f>
        <v>0</v>
      </c>
      <c r="H1473" s="101">
        <f>VLOOKUP(Table_for_new_list_price[[#This Row],[ItemCode]],[1]sheet1!$1:$1048576,8,FALSE)</f>
        <v>289.32</v>
      </c>
      <c r="I1473" s="51">
        <f>VLOOKUP(Table_for_new_list_price[[#This Row],[Product Line]],'EDA SHEET'!$C$10:$D$57,2,FALSE)</f>
        <v>0.34699999999999998</v>
      </c>
      <c r="J1473" s="53">
        <f t="shared" si="24"/>
        <v>100.39403999999999</v>
      </c>
      <c r="K1473" s="1" t="str">
        <f>VLOOKUP(Table_for_new_list_price[[#This Row],[ItemCode]],[1]sheet1!$1:$1048576,11,FALSE)</f>
        <v>China</v>
      </c>
    </row>
    <row r="1474" spans="1:11" hidden="1" x14ac:dyDescent="0.3">
      <c r="A1474" t="s">
        <v>2180</v>
      </c>
      <c r="B1474" t="str">
        <f>VLOOKUP(Table_for_new_list_price[[#This Row],[ItemCode]],[1]sheet1!$1:$1048576,4,FALSE)</f>
        <v>UNION BV C/W DRN SxF 1-1/2</v>
      </c>
      <c r="C1474">
        <f>VLOOKUP(Table_for_new_list_price[[#This Row],[ItemCode]],[1]sheet1!$1:$1048576,5,FALSE)</f>
        <v>0</v>
      </c>
      <c r="D1474" t="str">
        <f>VLOOKUP(Table_for_new_list_price[[#This Row],[ItemCode]],[1]sheet1!$1:$1048576,6,FALSE)</f>
        <v>BALK</v>
      </c>
      <c r="E1474" s="54" t="str">
        <f>VLOOKUP(Table_for_new_list_price[[#This Row],[ItemCode]],[1]sheet1!$1:$1048576,7,FALSE)</f>
        <v>BRASS DZR</v>
      </c>
      <c r="F1474" s="54" t="str">
        <f>VLOOKUP(Table_for_new_list_price[[#This Row],[ItemCode]],[1]sheet1!$1:$1048576,13,FALSE)</f>
        <v>3.76</v>
      </c>
      <c r="G1474" s="55">
        <f>VLOOKUP(Table_for_new_list_price[[#This Row],[ItemCode]],[1]sheet1!$1:$1048576,12,FALSE)</f>
        <v>0</v>
      </c>
      <c r="H1474" s="101">
        <f>VLOOKUP(Table_for_new_list_price[[#This Row],[ItemCode]],[1]sheet1!$1:$1048576,8,FALSE)</f>
        <v>289.32</v>
      </c>
      <c r="I1474" s="51">
        <f>VLOOKUP(Table_for_new_list_price[[#This Row],[Product Line]],'EDA SHEET'!$C$10:$D$57,2,FALSE)</f>
        <v>0.34699999999999998</v>
      </c>
      <c r="J1474" s="53">
        <f t="shared" si="24"/>
        <v>100.39403999999999</v>
      </c>
      <c r="K1474" s="1" t="str">
        <f>VLOOKUP(Table_for_new_list_price[[#This Row],[ItemCode]],[1]sheet1!$1:$1048576,11,FALSE)</f>
        <v>China</v>
      </c>
    </row>
    <row r="1475" spans="1:11" hidden="1" x14ac:dyDescent="0.3">
      <c r="A1475" t="s">
        <v>2181</v>
      </c>
      <c r="B1475" t="str">
        <f>VLOOKUP(Table_for_new_list_price[[#This Row],[ItemCode]],[1]sheet1!$1:$1048576,4,FALSE)</f>
        <v>UNION BV C/W DRN SxM 1-1/2</v>
      </c>
      <c r="C1475">
        <f>VLOOKUP(Table_for_new_list_price[[#This Row],[ItemCode]],[1]sheet1!$1:$1048576,5,FALSE)</f>
        <v>0</v>
      </c>
      <c r="D1475" t="str">
        <f>VLOOKUP(Table_for_new_list_price[[#This Row],[ItemCode]],[1]sheet1!$1:$1048576,6,FALSE)</f>
        <v>BALK</v>
      </c>
      <c r="E1475" s="54" t="str">
        <f>VLOOKUP(Table_for_new_list_price[[#This Row],[ItemCode]],[1]sheet1!$1:$1048576,7,FALSE)</f>
        <v>BRASS DZR</v>
      </c>
      <c r="F1475" s="54" t="str">
        <f>VLOOKUP(Table_for_new_list_price[[#This Row],[ItemCode]],[1]sheet1!$1:$1048576,13,FALSE)</f>
        <v>3.76</v>
      </c>
      <c r="G1475" s="55">
        <f>VLOOKUP(Table_for_new_list_price[[#This Row],[ItemCode]],[1]sheet1!$1:$1048576,12,FALSE)</f>
        <v>0</v>
      </c>
      <c r="H1475" s="101">
        <f>VLOOKUP(Table_for_new_list_price[[#This Row],[ItemCode]],[1]sheet1!$1:$1048576,8,FALSE)</f>
        <v>289.32</v>
      </c>
      <c r="I1475" s="51">
        <f>VLOOKUP(Table_for_new_list_price[[#This Row],[Product Line]],'EDA SHEET'!$C$10:$D$57,2,FALSE)</f>
        <v>0.34699999999999998</v>
      </c>
      <c r="J1475" s="53">
        <f t="shared" si="24"/>
        <v>100.39403999999999</v>
      </c>
      <c r="K1475" s="1" t="str">
        <f>VLOOKUP(Table_for_new_list_price[[#This Row],[ItemCode]],[1]sheet1!$1:$1048576,11,FALSE)</f>
        <v>China</v>
      </c>
    </row>
    <row r="1476" spans="1:11" hidden="1" x14ac:dyDescent="0.3">
      <c r="A1476" t="s">
        <v>2182</v>
      </c>
      <c r="B1476" t="str">
        <f>VLOOKUP(Table_for_new_list_price[[#This Row],[ItemCode]],[1]sheet1!$1:$1048576,4,FALSE)</f>
        <v>UNION BV C/W DRN SxS 1-1/2</v>
      </c>
      <c r="C1476" t="str">
        <f>VLOOKUP(Table_for_new_list_price[[#This Row],[ItemCode]],[1]sheet1!$1:$1048576,5,FALSE)</f>
        <v>670779719528</v>
      </c>
      <c r="D1476" t="str">
        <f>VLOOKUP(Table_for_new_list_price[[#This Row],[ItemCode]],[1]sheet1!$1:$1048576,6,FALSE)</f>
        <v>BALK</v>
      </c>
      <c r="E1476" s="54" t="str">
        <f>VLOOKUP(Table_for_new_list_price[[#This Row],[ItemCode]],[1]sheet1!$1:$1048576,7,FALSE)</f>
        <v>BRASS DZR</v>
      </c>
      <c r="F1476" s="54" t="str">
        <f>VLOOKUP(Table_for_new_list_price[[#This Row],[ItemCode]],[1]sheet1!$1:$1048576,13,FALSE)</f>
        <v>3.76</v>
      </c>
      <c r="G1476" s="55">
        <f>VLOOKUP(Table_for_new_list_price[[#This Row],[ItemCode]],[1]sheet1!$1:$1048576,12,FALSE)</f>
        <v>0</v>
      </c>
      <c r="H1476" s="101">
        <f>VLOOKUP(Table_for_new_list_price[[#This Row],[ItemCode]],[1]sheet1!$1:$1048576,8,FALSE)</f>
        <v>289.32</v>
      </c>
      <c r="I1476" s="51">
        <f>VLOOKUP(Table_for_new_list_price[[#This Row],[Product Line]],'EDA SHEET'!$C$10:$D$57,2,FALSE)</f>
        <v>0.34699999999999998</v>
      </c>
      <c r="J1476" s="53">
        <f t="shared" si="24"/>
        <v>100.39403999999999</v>
      </c>
      <c r="K1476" s="1" t="str">
        <f>VLOOKUP(Table_for_new_list_price[[#This Row],[ItemCode]],[1]sheet1!$1:$1048576,11,FALSE)</f>
        <v>China</v>
      </c>
    </row>
    <row r="1477" spans="1:11" hidden="1" x14ac:dyDescent="0.3">
      <c r="A1477" t="s">
        <v>2183</v>
      </c>
      <c r="B1477" t="str">
        <f>VLOOKUP(Table_for_new_list_price[[#This Row],[ItemCode]],[1]sheet1!$1:$1048576,4,FALSE)</f>
        <v>UNION BV C/W DRN SxF 1-1/2-US1</v>
      </c>
      <c r="C1477">
        <f>VLOOKUP(Table_for_new_list_price[[#This Row],[ItemCode]],[1]sheet1!$1:$1048576,5,FALSE)</f>
        <v>0</v>
      </c>
      <c r="D1477" t="str">
        <f>VLOOKUP(Table_for_new_list_price[[#This Row],[ItemCode]],[1]sheet1!$1:$1048576,6,FALSE)</f>
        <v>BALK</v>
      </c>
      <c r="E1477" s="54" t="str">
        <f>VLOOKUP(Table_for_new_list_price[[#This Row],[ItemCode]],[1]sheet1!$1:$1048576,7,FALSE)</f>
        <v>BRASS DZR</v>
      </c>
      <c r="F1477" s="54" t="str">
        <f>VLOOKUP(Table_for_new_list_price[[#This Row],[ItemCode]],[1]sheet1!$1:$1048576,13,FALSE)</f>
        <v>3.76</v>
      </c>
      <c r="G1477" s="55">
        <f>VLOOKUP(Table_for_new_list_price[[#This Row],[ItemCode]],[1]sheet1!$1:$1048576,12,FALSE)</f>
        <v>0</v>
      </c>
      <c r="H1477" s="101">
        <f>VLOOKUP(Table_for_new_list_price[[#This Row],[ItemCode]],[1]sheet1!$1:$1048576,8,FALSE)</f>
        <v>289.32</v>
      </c>
      <c r="I1477" s="51">
        <f>VLOOKUP(Table_for_new_list_price[[#This Row],[Product Line]],'EDA SHEET'!$C$10:$D$57,2,FALSE)</f>
        <v>0.34699999999999998</v>
      </c>
      <c r="J1477" s="53">
        <f t="shared" si="24"/>
        <v>100.39403999999999</v>
      </c>
      <c r="K1477" s="1" t="str">
        <f>VLOOKUP(Table_for_new_list_price[[#This Row],[ItemCode]],[1]sheet1!$1:$1048576,11,FALSE)</f>
        <v>China</v>
      </c>
    </row>
    <row r="1478" spans="1:11" hidden="1" x14ac:dyDescent="0.3">
      <c r="A1478" t="s">
        <v>2184</v>
      </c>
      <c r="B1478" t="str">
        <f>VLOOKUP(Table_for_new_list_price[[#This Row],[ItemCode]],[1]sheet1!$1:$1048576,4,FALSE)</f>
        <v>UNION BV C/W DRN SxM 2 -DS2</v>
      </c>
      <c r="C1478">
        <f>VLOOKUP(Table_for_new_list_price[[#This Row],[ItemCode]],[1]sheet1!$1:$1048576,5,FALSE)</f>
        <v>0</v>
      </c>
      <c r="D1478" t="str">
        <f>VLOOKUP(Table_for_new_list_price[[#This Row],[ItemCode]],[1]sheet1!$1:$1048576,6,FALSE)</f>
        <v>BALK</v>
      </c>
      <c r="E1478" s="54" t="str">
        <f>VLOOKUP(Table_for_new_list_price[[#This Row],[ItemCode]],[1]sheet1!$1:$1048576,7,FALSE)</f>
        <v>BRASS DZR</v>
      </c>
      <c r="F1478" s="54" t="str">
        <f>VLOOKUP(Table_for_new_list_price[[#This Row],[ItemCode]],[1]sheet1!$1:$1048576,13,FALSE)</f>
        <v>4.86</v>
      </c>
      <c r="G1478" s="55">
        <f>VLOOKUP(Table_for_new_list_price[[#This Row],[ItemCode]],[1]sheet1!$1:$1048576,12,FALSE)</f>
        <v>0</v>
      </c>
      <c r="H1478" s="101">
        <f>VLOOKUP(Table_for_new_list_price[[#This Row],[ItemCode]],[1]sheet1!$1:$1048576,8,FALSE)</f>
        <v>436.84</v>
      </c>
      <c r="I1478" s="51">
        <f>VLOOKUP(Table_for_new_list_price[[#This Row],[Product Line]],'EDA SHEET'!$C$10:$D$57,2,FALSE)</f>
        <v>0.34699999999999998</v>
      </c>
      <c r="J1478" s="53">
        <f t="shared" si="24"/>
        <v>151.58347999999998</v>
      </c>
      <c r="K1478" s="1" t="str">
        <f>VLOOKUP(Table_for_new_list_price[[#This Row],[ItemCode]],[1]sheet1!$1:$1048576,11,FALSE)</f>
        <v>China</v>
      </c>
    </row>
    <row r="1479" spans="1:11" hidden="1" x14ac:dyDescent="0.3">
      <c r="A1479" t="s">
        <v>2185</v>
      </c>
      <c r="B1479" t="str">
        <f>VLOOKUP(Table_for_new_list_price[[#This Row],[ItemCode]],[1]sheet1!$1:$1048576,4,FALSE)</f>
        <v>UNION BV C/W DRN SxF 2 -DS1</v>
      </c>
      <c r="C1479">
        <f>VLOOKUP(Table_for_new_list_price[[#This Row],[ItemCode]],[1]sheet1!$1:$1048576,5,FALSE)</f>
        <v>0</v>
      </c>
      <c r="D1479" t="str">
        <f>VLOOKUP(Table_for_new_list_price[[#This Row],[ItemCode]],[1]sheet1!$1:$1048576,6,FALSE)</f>
        <v>BALK</v>
      </c>
      <c r="E1479" s="54" t="str">
        <f>VLOOKUP(Table_for_new_list_price[[#This Row],[ItemCode]],[1]sheet1!$1:$1048576,7,FALSE)</f>
        <v>BRASS DZR</v>
      </c>
      <c r="F1479" s="54" t="str">
        <f>VLOOKUP(Table_for_new_list_price[[#This Row],[ItemCode]],[1]sheet1!$1:$1048576,13,FALSE)</f>
        <v>4.86</v>
      </c>
      <c r="G1479" s="55">
        <f>VLOOKUP(Table_for_new_list_price[[#This Row],[ItemCode]],[1]sheet1!$1:$1048576,12,FALSE)</f>
        <v>0</v>
      </c>
      <c r="H1479" s="101">
        <f>VLOOKUP(Table_for_new_list_price[[#This Row],[ItemCode]],[1]sheet1!$1:$1048576,8,FALSE)</f>
        <v>436.84</v>
      </c>
      <c r="I1479" s="51">
        <f>VLOOKUP(Table_for_new_list_price[[#This Row],[Product Line]],'EDA SHEET'!$C$10:$D$57,2,FALSE)</f>
        <v>0.34699999999999998</v>
      </c>
      <c r="J1479" s="53">
        <f t="shared" si="24"/>
        <v>151.58347999999998</v>
      </c>
      <c r="K1479" s="1" t="str">
        <f>VLOOKUP(Table_for_new_list_price[[#This Row],[ItemCode]],[1]sheet1!$1:$1048576,11,FALSE)</f>
        <v>China</v>
      </c>
    </row>
    <row r="1480" spans="1:11" hidden="1" x14ac:dyDescent="0.3">
      <c r="A1480" t="s">
        <v>2186</v>
      </c>
      <c r="B1480" t="str">
        <f>VLOOKUP(Table_for_new_list_price[[#This Row],[ItemCode]],[1]sheet1!$1:$1048576,4,FALSE)</f>
        <v>UNION BV C/W DRN SxM 2 -DS1</v>
      </c>
      <c r="C1480">
        <f>VLOOKUP(Table_for_new_list_price[[#This Row],[ItemCode]],[1]sheet1!$1:$1048576,5,FALSE)</f>
        <v>0</v>
      </c>
      <c r="D1480" t="str">
        <f>VLOOKUP(Table_for_new_list_price[[#This Row],[ItemCode]],[1]sheet1!$1:$1048576,6,FALSE)</f>
        <v>BALK</v>
      </c>
      <c r="E1480" s="54" t="str">
        <f>VLOOKUP(Table_for_new_list_price[[#This Row],[ItemCode]],[1]sheet1!$1:$1048576,7,FALSE)</f>
        <v>BRASS DZR</v>
      </c>
      <c r="F1480" s="54" t="str">
        <f>VLOOKUP(Table_for_new_list_price[[#This Row],[ItemCode]],[1]sheet1!$1:$1048576,13,FALSE)</f>
        <v>4.86</v>
      </c>
      <c r="G1480" s="55">
        <f>VLOOKUP(Table_for_new_list_price[[#This Row],[ItemCode]],[1]sheet1!$1:$1048576,12,FALSE)</f>
        <v>0</v>
      </c>
      <c r="H1480" s="101">
        <f>VLOOKUP(Table_for_new_list_price[[#This Row],[ItemCode]],[1]sheet1!$1:$1048576,8,FALSE)</f>
        <v>436.84</v>
      </c>
      <c r="I1480" s="51">
        <f>VLOOKUP(Table_for_new_list_price[[#This Row],[Product Line]],'EDA SHEET'!$C$10:$D$57,2,FALSE)</f>
        <v>0.34699999999999998</v>
      </c>
      <c r="J1480" s="53">
        <f t="shared" si="24"/>
        <v>151.58347999999998</v>
      </c>
      <c r="K1480" s="1" t="str">
        <f>VLOOKUP(Table_for_new_list_price[[#This Row],[ItemCode]],[1]sheet1!$1:$1048576,11,FALSE)</f>
        <v>China</v>
      </c>
    </row>
    <row r="1481" spans="1:11" hidden="1" x14ac:dyDescent="0.3">
      <c r="A1481" t="s">
        <v>2187</v>
      </c>
      <c r="B1481" t="str">
        <f>VLOOKUP(Table_for_new_list_price[[#This Row],[ItemCode]],[1]sheet1!$1:$1048576,4,FALSE)</f>
        <v>UNION BV C/W DRN SxS 2 -DS1</v>
      </c>
      <c r="C1481">
        <f>VLOOKUP(Table_for_new_list_price[[#This Row],[ItemCode]],[1]sheet1!$1:$1048576,5,FALSE)</f>
        <v>0</v>
      </c>
      <c r="D1481" t="str">
        <f>VLOOKUP(Table_for_new_list_price[[#This Row],[ItemCode]],[1]sheet1!$1:$1048576,6,FALSE)</f>
        <v>BALK</v>
      </c>
      <c r="E1481" s="54" t="str">
        <f>VLOOKUP(Table_for_new_list_price[[#This Row],[ItemCode]],[1]sheet1!$1:$1048576,7,FALSE)</f>
        <v>BRASS DZR</v>
      </c>
      <c r="F1481" s="54" t="str">
        <f>VLOOKUP(Table_for_new_list_price[[#This Row],[ItemCode]],[1]sheet1!$1:$1048576,13,FALSE)</f>
        <v>4.86</v>
      </c>
      <c r="G1481" s="55">
        <f>VLOOKUP(Table_for_new_list_price[[#This Row],[ItemCode]],[1]sheet1!$1:$1048576,12,FALSE)</f>
        <v>0</v>
      </c>
      <c r="H1481" s="101">
        <f>VLOOKUP(Table_for_new_list_price[[#This Row],[ItemCode]],[1]sheet1!$1:$1048576,8,FALSE)</f>
        <v>436.84</v>
      </c>
      <c r="I1481" s="51">
        <f>VLOOKUP(Table_for_new_list_price[[#This Row],[Product Line]],'EDA SHEET'!$C$10:$D$57,2,FALSE)</f>
        <v>0.34699999999999998</v>
      </c>
      <c r="J1481" s="53">
        <f t="shared" si="24"/>
        <v>151.58347999999998</v>
      </c>
      <c r="K1481" s="1" t="str">
        <f>VLOOKUP(Table_for_new_list_price[[#This Row],[ItemCode]],[1]sheet1!$1:$1048576,11,FALSE)</f>
        <v>China</v>
      </c>
    </row>
    <row r="1482" spans="1:11" hidden="1" x14ac:dyDescent="0.3">
      <c r="A1482" t="s">
        <v>2188</v>
      </c>
      <c r="B1482" t="str">
        <f>VLOOKUP(Table_for_new_list_price[[#This Row],[ItemCode]],[1]sheet1!$1:$1048576,4,FALSE)</f>
        <v>UNION BV C/W DRN SxF 2</v>
      </c>
      <c r="C1482">
        <f>VLOOKUP(Table_for_new_list_price[[#This Row],[ItemCode]],[1]sheet1!$1:$1048576,5,FALSE)</f>
        <v>0</v>
      </c>
      <c r="D1482" t="str">
        <f>VLOOKUP(Table_for_new_list_price[[#This Row],[ItemCode]],[1]sheet1!$1:$1048576,6,FALSE)</f>
        <v>BALK</v>
      </c>
      <c r="E1482" s="54" t="str">
        <f>VLOOKUP(Table_for_new_list_price[[#This Row],[ItemCode]],[1]sheet1!$1:$1048576,7,FALSE)</f>
        <v>BRASS DZR</v>
      </c>
      <c r="F1482" s="54" t="str">
        <f>VLOOKUP(Table_for_new_list_price[[#This Row],[ItemCode]],[1]sheet1!$1:$1048576,13,FALSE)</f>
        <v>4.86</v>
      </c>
      <c r="G1482" s="55">
        <f>VLOOKUP(Table_for_new_list_price[[#This Row],[ItemCode]],[1]sheet1!$1:$1048576,12,FALSE)</f>
        <v>0</v>
      </c>
      <c r="H1482" s="101">
        <f>VLOOKUP(Table_for_new_list_price[[#This Row],[ItemCode]],[1]sheet1!$1:$1048576,8,FALSE)</f>
        <v>436.84</v>
      </c>
      <c r="I1482" s="51">
        <f>VLOOKUP(Table_for_new_list_price[[#This Row],[Product Line]],'EDA SHEET'!$C$10:$D$57,2,FALSE)</f>
        <v>0.34699999999999998</v>
      </c>
      <c r="J1482" s="53">
        <f t="shared" si="24"/>
        <v>151.58347999999998</v>
      </c>
      <c r="K1482" s="1" t="str">
        <f>VLOOKUP(Table_for_new_list_price[[#This Row],[ItemCode]],[1]sheet1!$1:$1048576,11,FALSE)</f>
        <v>China</v>
      </c>
    </row>
    <row r="1483" spans="1:11" hidden="1" x14ac:dyDescent="0.3">
      <c r="A1483" t="s">
        <v>2189</v>
      </c>
      <c r="B1483" t="str">
        <f>VLOOKUP(Table_for_new_list_price[[#This Row],[ItemCode]],[1]sheet1!$1:$1048576,4,FALSE)</f>
        <v>UNION BV C/W DRN SxM 2</v>
      </c>
      <c r="C1483">
        <f>VLOOKUP(Table_for_new_list_price[[#This Row],[ItemCode]],[1]sheet1!$1:$1048576,5,FALSE)</f>
        <v>0</v>
      </c>
      <c r="D1483" t="str">
        <f>VLOOKUP(Table_for_new_list_price[[#This Row],[ItemCode]],[1]sheet1!$1:$1048576,6,FALSE)</f>
        <v>BALK</v>
      </c>
      <c r="E1483" s="54" t="str">
        <f>VLOOKUP(Table_for_new_list_price[[#This Row],[ItemCode]],[1]sheet1!$1:$1048576,7,FALSE)</f>
        <v>BRASS DZR</v>
      </c>
      <c r="F1483" s="54" t="str">
        <f>VLOOKUP(Table_for_new_list_price[[#This Row],[ItemCode]],[1]sheet1!$1:$1048576,13,FALSE)</f>
        <v>4.86</v>
      </c>
      <c r="G1483" s="55">
        <f>VLOOKUP(Table_for_new_list_price[[#This Row],[ItemCode]],[1]sheet1!$1:$1048576,12,FALSE)</f>
        <v>0</v>
      </c>
      <c r="H1483" s="101">
        <f>VLOOKUP(Table_for_new_list_price[[#This Row],[ItemCode]],[1]sheet1!$1:$1048576,8,FALSE)</f>
        <v>436.84</v>
      </c>
      <c r="I1483" s="51">
        <f>VLOOKUP(Table_for_new_list_price[[#This Row],[Product Line]],'EDA SHEET'!$C$10:$D$57,2,FALSE)</f>
        <v>0.34699999999999998</v>
      </c>
      <c r="J1483" s="53">
        <f t="shared" si="24"/>
        <v>151.58347999999998</v>
      </c>
      <c r="K1483" s="1" t="str">
        <f>VLOOKUP(Table_for_new_list_price[[#This Row],[ItemCode]],[1]sheet1!$1:$1048576,11,FALSE)</f>
        <v>China</v>
      </c>
    </row>
    <row r="1484" spans="1:11" hidden="1" x14ac:dyDescent="0.3">
      <c r="A1484" t="s">
        <v>2190</v>
      </c>
      <c r="B1484" t="str">
        <f>VLOOKUP(Table_for_new_list_price[[#This Row],[ItemCode]],[1]sheet1!$1:$1048576,4,FALSE)</f>
        <v>UNION BV C/W DRN SxS 2</v>
      </c>
      <c r="C1484" t="str">
        <f>VLOOKUP(Table_for_new_list_price[[#This Row],[ItemCode]],[1]sheet1!$1:$1048576,5,FALSE)</f>
        <v>670779719535</v>
      </c>
      <c r="D1484" t="str">
        <f>VLOOKUP(Table_for_new_list_price[[#This Row],[ItemCode]],[1]sheet1!$1:$1048576,6,FALSE)</f>
        <v>BALK</v>
      </c>
      <c r="E1484" s="54" t="str">
        <f>VLOOKUP(Table_for_new_list_price[[#This Row],[ItemCode]],[1]sheet1!$1:$1048576,7,FALSE)</f>
        <v>BRASS DZR</v>
      </c>
      <c r="F1484" s="54" t="str">
        <f>VLOOKUP(Table_for_new_list_price[[#This Row],[ItemCode]],[1]sheet1!$1:$1048576,13,FALSE)</f>
        <v>4.86</v>
      </c>
      <c r="G1484" s="55">
        <f>VLOOKUP(Table_for_new_list_price[[#This Row],[ItemCode]],[1]sheet1!$1:$1048576,12,FALSE)</f>
        <v>0</v>
      </c>
      <c r="H1484" s="101">
        <f>VLOOKUP(Table_for_new_list_price[[#This Row],[ItemCode]],[1]sheet1!$1:$1048576,8,FALSE)</f>
        <v>436.84</v>
      </c>
      <c r="I1484" s="51">
        <f>VLOOKUP(Table_for_new_list_price[[#This Row],[Product Line]],'EDA SHEET'!$C$10:$D$57,2,FALSE)</f>
        <v>0.34699999999999998</v>
      </c>
      <c r="J1484" s="53">
        <f t="shared" si="24"/>
        <v>151.58347999999998</v>
      </c>
      <c r="K1484" s="1" t="str">
        <f>VLOOKUP(Table_for_new_list_price[[#This Row],[ItemCode]],[1]sheet1!$1:$1048576,11,FALSE)</f>
        <v>China</v>
      </c>
    </row>
    <row r="1485" spans="1:11" hidden="1" x14ac:dyDescent="0.3">
      <c r="A1485" t="s">
        <v>2191</v>
      </c>
      <c r="B1485" t="str">
        <f>VLOOKUP(Table_for_new_list_price[[#This Row],[ItemCode]],[1]sheet1!$1:$1048576,4,FALSE)</f>
        <v>UNION BV C/W DRN FxF 1/2</v>
      </c>
      <c r="C1485" t="str">
        <f>VLOOKUP(Table_for_new_list_price[[#This Row],[ItemCode]],[1]sheet1!$1:$1048576,5,FALSE)</f>
        <v>670779715353</v>
      </c>
      <c r="D1485" t="str">
        <f>VLOOKUP(Table_for_new_list_price[[#This Row],[ItemCode]],[1]sheet1!$1:$1048576,6,FALSE)</f>
        <v>BALK</v>
      </c>
      <c r="E1485" s="54" t="str">
        <f>VLOOKUP(Table_for_new_list_price[[#This Row],[ItemCode]],[1]sheet1!$1:$1048576,7,FALSE)</f>
        <v>BRASS DZR</v>
      </c>
      <c r="F1485" s="54" t="str">
        <f>VLOOKUP(Table_for_new_list_price[[#This Row],[ItemCode]],[1]sheet1!$1:$1048576,13,FALSE)</f>
        <v>1.16</v>
      </c>
      <c r="G1485" s="55">
        <f>VLOOKUP(Table_for_new_list_price[[#This Row],[ItemCode]],[1]sheet1!$1:$1048576,12,FALSE)</f>
        <v>0</v>
      </c>
      <c r="H1485" s="101">
        <f>VLOOKUP(Table_for_new_list_price[[#This Row],[ItemCode]],[1]sheet1!$1:$1048576,8,FALSE)</f>
        <v>98.9</v>
      </c>
      <c r="I1485" s="51">
        <f>VLOOKUP(Table_for_new_list_price[[#This Row],[Product Line]],'EDA SHEET'!$C$10:$D$57,2,FALSE)</f>
        <v>0.34699999999999998</v>
      </c>
      <c r="J1485" s="53">
        <f t="shared" si="24"/>
        <v>34.318300000000001</v>
      </c>
      <c r="K1485" s="1" t="str">
        <f>VLOOKUP(Table_for_new_list_price[[#This Row],[ItemCode]],[1]sheet1!$1:$1048576,11,FALSE)</f>
        <v>China</v>
      </c>
    </row>
    <row r="1486" spans="1:11" hidden="1" x14ac:dyDescent="0.3">
      <c r="A1486" t="s">
        <v>2192</v>
      </c>
      <c r="B1486" t="str">
        <f>VLOOKUP(Table_for_new_list_price[[#This Row],[ItemCode]],[1]sheet1!$1:$1048576,4,FALSE)</f>
        <v>UNION BV C/W DRN FxM 1/2</v>
      </c>
      <c r="C1486">
        <f>VLOOKUP(Table_for_new_list_price[[#This Row],[ItemCode]],[1]sheet1!$1:$1048576,5,FALSE)</f>
        <v>0</v>
      </c>
      <c r="D1486" t="str">
        <f>VLOOKUP(Table_for_new_list_price[[#This Row],[ItemCode]],[1]sheet1!$1:$1048576,6,FALSE)</f>
        <v>BALK</v>
      </c>
      <c r="E1486" s="54" t="str">
        <f>VLOOKUP(Table_for_new_list_price[[#This Row],[ItemCode]],[1]sheet1!$1:$1048576,7,FALSE)</f>
        <v>BRASS DZR</v>
      </c>
      <c r="F1486" s="54" t="str">
        <f>VLOOKUP(Table_for_new_list_price[[#This Row],[ItemCode]],[1]sheet1!$1:$1048576,13,FALSE)</f>
        <v>1.16</v>
      </c>
      <c r="G1486" s="55">
        <f>VLOOKUP(Table_for_new_list_price[[#This Row],[ItemCode]],[1]sheet1!$1:$1048576,12,FALSE)</f>
        <v>0</v>
      </c>
      <c r="H1486" s="101">
        <f>VLOOKUP(Table_for_new_list_price[[#This Row],[ItemCode]],[1]sheet1!$1:$1048576,8,FALSE)</f>
        <v>98.9</v>
      </c>
      <c r="I1486" s="51">
        <f>VLOOKUP(Table_for_new_list_price[[#This Row],[Product Line]],'EDA SHEET'!$C$10:$D$57,2,FALSE)</f>
        <v>0.34699999999999998</v>
      </c>
      <c r="J1486" s="53">
        <f t="shared" si="24"/>
        <v>34.318300000000001</v>
      </c>
      <c r="K1486" s="1" t="str">
        <f>VLOOKUP(Table_for_new_list_price[[#This Row],[ItemCode]],[1]sheet1!$1:$1048576,11,FALSE)</f>
        <v>China</v>
      </c>
    </row>
    <row r="1487" spans="1:11" hidden="1" x14ac:dyDescent="0.3">
      <c r="A1487" t="s">
        <v>2193</v>
      </c>
      <c r="B1487" t="str">
        <f>VLOOKUP(Table_for_new_list_price[[#This Row],[ItemCode]],[1]sheet1!$1:$1048576,4,FALSE)</f>
        <v>UNION BV C/W DRN FxF 1/2-US1</v>
      </c>
      <c r="C1487">
        <f>VLOOKUP(Table_for_new_list_price[[#This Row],[ItemCode]],[1]sheet1!$1:$1048576,5,FALSE)</f>
        <v>0</v>
      </c>
      <c r="D1487" t="str">
        <f>VLOOKUP(Table_for_new_list_price[[#This Row],[ItemCode]],[1]sheet1!$1:$1048576,6,FALSE)</f>
        <v>BALK</v>
      </c>
      <c r="E1487" s="54" t="str">
        <f>VLOOKUP(Table_for_new_list_price[[#This Row],[ItemCode]],[1]sheet1!$1:$1048576,7,FALSE)</f>
        <v>BRASS DZR</v>
      </c>
      <c r="F1487" s="54" t="str">
        <f>VLOOKUP(Table_for_new_list_price[[#This Row],[ItemCode]],[1]sheet1!$1:$1048576,13,FALSE)</f>
        <v>1.16</v>
      </c>
      <c r="G1487" s="55">
        <f>VLOOKUP(Table_for_new_list_price[[#This Row],[ItemCode]],[1]sheet1!$1:$1048576,12,FALSE)</f>
        <v>0</v>
      </c>
      <c r="H1487" s="101">
        <f>VLOOKUP(Table_for_new_list_price[[#This Row],[ItemCode]],[1]sheet1!$1:$1048576,8,FALSE)</f>
        <v>98.9</v>
      </c>
      <c r="I1487" s="51">
        <f>VLOOKUP(Table_for_new_list_price[[#This Row],[Product Line]],'EDA SHEET'!$C$10:$D$57,2,FALSE)</f>
        <v>0.34699999999999998</v>
      </c>
      <c r="J1487" s="53">
        <f t="shared" si="24"/>
        <v>34.318300000000001</v>
      </c>
      <c r="K1487" s="1" t="str">
        <f>VLOOKUP(Table_for_new_list_price[[#This Row],[ItemCode]],[1]sheet1!$1:$1048576,11,FALSE)</f>
        <v>China</v>
      </c>
    </row>
    <row r="1488" spans="1:11" hidden="1" x14ac:dyDescent="0.3">
      <c r="A1488" t="s">
        <v>2194</v>
      </c>
      <c r="B1488" t="str">
        <f>VLOOKUP(Table_for_new_list_price[[#This Row],[ItemCode]],[1]sheet1!$1:$1048576,4,FALSE)</f>
        <v>UNION BV C/W DRN FxF 3/4-DS1</v>
      </c>
      <c r="C1488">
        <f>VLOOKUP(Table_for_new_list_price[[#This Row],[ItemCode]],[1]sheet1!$1:$1048576,5,FALSE)</f>
        <v>0</v>
      </c>
      <c r="D1488" t="str">
        <f>VLOOKUP(Table_for_new_list_price[[#This Row],[ItemCode]],[1]sheet1!$1:$1048576,6,FALSE)</f>
        <v>BALK</v>
      </c>
      <c r="E1488" s="54" t="str">
        <f>VLOOKUP(Table_for_new_list_price[[#This Row],[ItemCode]],[1]sheet1!$1:$1048576,7,FALSE)</f>
        <v>BRASS DZR</v>
      </c>
      <c r="F1488" s="54" t="str">
        <f>VLOOKUP(Table_for_new_list_price[[#This Row],[ItemCode]],[1]sheet1!$1:$1048576,13,FALSE)</f>
        <v>1.435</v>
      </c>
      <c r="G1488" s="55">
        <f>VLOOKUP(Table_for_new_list_price[[#This Row],[ItemCode]],[1]sheet1!$1:$1048576,12,FALSE)</f>
        <v>0</v>
      </c>
      <c r="H1488" s="101">
        <f>VLOOKUP(Table_for_new_list_price[[#This Row],[ItemCode]],[1]sheet1!$1:$1048576,8,FALSE)</f>
        <v>120.56</v>
      </c>
      <c r="I1488" s="51">
        <f>VLOOKUP(Table_for_new_list_price[[#This Row],[Product Line]],'EDA SHEET'!$C$10:$D$57,2,FALSE)</f>
        <v>0.34699999999999998</v>
      </c>
      <c r="J1488" s="53">
        <f t="shared" si="24"/>
        <v>41.834319999999998</v>
      </c>
      <c r="K1488" s="1" t="str">
        <f>VLOOKUP(Table_for_new_list_price[[#This Row],[ItemCode]],[1]sheet1!$1:$1048576,11,FALSE)</f>
        <v>China</v>
      </c>
    </row>
    <row r="1489" spans="1:11" hidden="1" x14ac:dyDescent="0.3">
      <c r="A1489" t="s">
        <v>2195</v>
      </c>
      <c r="B1489" t="str">
        <f>VLOOKUP(Table_for_new_list_price[[#This Row],[ItemCode]],[1]sheet1!$1:$1048576,4,FALSE)</f>
        <v>UNION BV C/W DRN FxM 3/4-DS1</v>
      </c>
      <c r="C1489">
        <f>VLOOKUP(Table_for_new_list_price[[#This Row],[ItemCode]],[1]sheet1!$1:$1048576,5,FALSE)</f>
        <v>0</v>
      </c>
      <c r="D1489" t="str">
        <f>VLOOKUP(Table_for_new_list_price[[#This Row],[ItemCode]],[1]sheet1!$1:$1048576,6,FALSE)</f>
        <v>BALK</v>
      </c>
      <c r="E1489" s="54" t="str">
        <f>VLOOKUP(Table_for_new_list_price[[#This Row],[ItemCode]],[1]sheet1!$1:$1048576,7,FALSE)</f>
        <v>BRASS DZR</v>
      </c>
      <c r="F1489" s="54" t="str">
        <f>VLOOKUP(Table_for_new_list_price[[#This Row],[ItemCode]],[1]sheet1!$1:$1048576,13,FALSE)</f>
        <v>1.435</v>
      </c>
      <c r="G1489" s="55">
        <f>VLOOKUP(Table_for_new_list_price[[#This Row],[ItemCode]],[1]sheet1!$1:$1048576,12,FALSE)</f>
        <v>0</v>
      </c>
      <c r="H1489" s="101">
        <f>VLOOKUP(Table_for_new_list_price[[#This Row],[ItemCode]],[1]sheet1!$1:$1048576,8,FALSE)</f>
        <v>120.56</v>
      </c>
      <c r="I1489" s="51">
        <f>VLOOKUP(Table_for_new_list_price[[#This Row],[Product Line]],'EDA SHEET'!$C$10:$D$57,2,FALSE)</f>
        <v>0.34699999999999998</v>
      </c>
      <c r="J1489" s="53">
        <f t="shared" si="24"/>
        <v>41.834319999999998</v>
      </c>
      <c r="K1489" s="1" t="str">
        <f>VLOOKUP(Table_for_new_list_price[[#This Row],[ItemCode]],[1]sheet1!$1:$1048576,11,FALSE)</f>
        <v>China</v>
      </c>
    </row>
    <row r="1490" spans="1:11" hidden="1" x14ac:dyDescent="0.3">
      <c r="A1490" t="s">
        <v>2196</v>
      </c>
      <c r="B1490" t="str">
        <f>VLOOKUP(Table_for_new_list_price[[#This Row],[ItemCode]],[1]sheet1!$1:$1048576,4,FALSE)</f>
        <v>UNION BV C/W DRN FxF 3/4</v>
      </c>
      <c r="C1490" t="str">
        <f>VLOOKUP(Table_for_new_list_price[[#This Row],[ItemCode]],[1]sheet1!$1:$1048576,5,FALSE)</f>
        <v>670779715360</v>
      </c>
      <c r="D1490" t="str">
        <f>VLOOKUP(Table_for_new_list_price[[#This Row],[ItemCode]],[1]sheet1!$1:$1048576,6,FALSE)</f>
        <v>BALK</v>
      </c>
      <c r="E1490" s="54" t="str">
        <f>VLOOKUP(Table_for_new_list_price[[#This Row],[ItemCode]],[1]sheet1!$1:$1048576,7,FALSE)</f>
        <v>BRASS DZR</v>
      </c>
      <c r="F1490" s="54" t="str">
        <f>VLOOKUP(Table_for_new_list_price[[#This Row],[ItemCode]],[1]sheet1!$1:$1048576,13,FALSE)</f>
        <v>1.435</v>
      </c>
      <c r="G1490" s="55">
        <f>VLOOKUP(Table_for_new_list_price[[#This Row],[ItemCode]],[1]sheet1!$1:$1048576,12,FALSE)</f>
        <v>0</v>
      </c>
      <c r="H1490" s="101">
        <f>VLOOKUP(Table_for_new_list_price[[#This Row],[ItemCode]],[1]sheet1!$1:$1048576,8,FALSE)</f>
        <v>120.56</v>
      </c>
      <c r="I1490" s="51">
        <f>VLOOKUP(Table_for_new_list_price[[#This Row],[Product Line]],'EDA SHEET'!$C$10:$D$57,2,FALSE)</f>
        <v>0.34699999999999998</v>
      </c>
      <c r="J1490" s="53">
        <f t="shared" si="24"/>
        <v>41.834319999999998</v>
      </c>
      <c r="K1490" s="1" t="str">
        <f>VLOOKUP(Table_for_new_list_price[[#This Row],[ItemCode]],[1]sheet1!$1:$1048576,11,FALSE)</f>
        <v>China</v>
      </c>
    </row>
    <row r="1491" spans="1:11" hidden="1" x14ac:dyDescent="0.3">
      <c r="A1491" t="s">
        <v>2197</v>
      </c>
      <c r="B1491" t="str">
        <f>VLOOKUP(Table_for_new_list_price[[#This Row],[ItemCode]],[1]sheet1!$1:$1048576,4,FALSE)</f>
        <v>UNION BV C/W DRN FxM 3/4</v>
      </c>
      <c r="C1491">
        <f>VLOOKUP(Table_for_new_list_price[[#This Row],[ItemCode]],[1]sheet1!$1:$1048576,5,FALSE)</f>
        <v>0</v>
      </c>
      <c r="D1491" t="str">
        <f>VLOOKUP(Table_for_new_list_price[[#This Row],[ItemCode]],[1]sheet1!$1:$1048576,6,FALSE)</f>
        <v>BALK</v>
      </c>
      <c r="E1491" s="54" t="str">
        <f>VLOOKUP(Table_for_new_list_price[[#This Row],[ItemCode]],[1]sheet1!$1:$1048576,7,FALSE)</f>
        <v>BRASS DZR</v>
      </c>
      <c r="F1491" s="54" t="str">
        <f>VLOOKUP(Table_for_new_list_price[[#This Row],[ItemCode]],[1]sheet1!$1:$1048576,13,FALSE)</f>
        <v>1.435</v>
      </c>
      <c r="G1491" s="55">
        <f>VLOOKUP(Table_for_new_list_price[[#This Row],[ItemCode]],[1]sheet1!$1:$1048576,12,FALSE)</f>
        <v>0</v>
      </c>
      <c r="H1491" s="101">
        <f>VLOOKUP(Table_for_new_list_price[[#This Row],[ItemCode]],[1]sheet1!$1:$1048576,8,FALSE)</f>
        <v>120.56</v>
      </c>
      <c r="I1491" s="51">
        <f>VLOOKUP(Table_for_new_list_price[[#This Row],[Product Line]],'EDA SHEET'!$C$10:$D$57,2,FALSE)</f>
        <v>0.34699999999999998</v>
      </c>
      <c r="J1491" s="53">
        <f t="shared" si="24"/>
        <v>41.834319999999998</v>
      </c>
      <c r="K1491" s="1" t="str">
        <f>VLOOKUP(Table_for_new_list_price[[#This Row],[ItemCode]],[1]sheet1!$1:$1048576,11,FALSE)</f>
        <v>China</v>
      </c>
    </row>
    <row r="1492" spans="1:11" hidden="1" x14ac:dyDescent="0.3">
      <c r="A1492" t="s">
        <v>2198</v>
      </c>
      <c r="B1492" t="str">
        <f>VLOOKUP(Table_for_new_list_price[[#This Row],[ItemCode]],[1]sheet1!$1:$1048576,4,FALSE)</f>
        <v>UNION BV C/W DRN FxF 3/4-US1</v>
      </c>
      <c r="C1492">
        <f>VLOOKUP(Table_for_new_list_price[[#This Row],[ItemCode]],[1]sheet1!$1:$1048576,5,FALSE)</f>
        <v>0</v>
      </c>
      <c r="D1492" t="str">
        <f>VLOOKUP(Table_for_new_list_price[[#This Row],[ItemCode]],[1]sheet1!$1:$1048576,6,FALSE)</f>
        <v>BALK</v>
      </c>
      <c r="E1492" s="54" t="str">
        <f>VLOOKUP(Table_for_new_list_price[[#This Row],[ItemCode]],[1]sheet1!$1:$1048576,7,FALSE)</f>
        <v>BRASS DZR</v>
      </c>
      <c r="F1492" s="54" t="str">
        <f>VLOOKUP(Table_for_new_list_price[[#This Row],[ItemCode]],[1]sheet1!$1:$1048576,13,FALSE)</f>
        <v>1.435</v>
      </c>
      <c r="G1492" s="55">
        <f>VLOOKUP(Table_for_new_list_price[[#This Row],[ItemCode]],[1]sheet1!$1:$1048576,12,FALSE)</f>
        <v>0</v>
      </c>
      <c r="H1492" s="101">
        <f>VLOOKUP(Table_for_new_list_price[[#This Row],[ItemCode]],[1]sheet1!$1:$1048576,8,FALSE)</f>
        <v>120.56</v>
      </c>
      <c r="I1492" s="51">
        <f>VLOOKUP(Table_for_new_list_price[[#This Row],[Product Line]],'EDA SHEET'!$C$10:$D$57,2,FALSE)</f>
        <v>0.34699999999999998</v>
      </c>
      <c r="J1492" s="53">
        <f t="shared" si="24"/>
        <v>41.834319999999998</v>
      </c>
      <c r="K1492" s="1" t="str">
        <f>VLOOKUP(Table_for_new_list_price[[#This Row],[ItemCode]],[1]sheet1!$1:$1048576,11,FALSE)</f>
        <v>China</v>
      </c>
    </row>
    <row r="1493" spans="1:11" hidden="1" x14ac:dyDescent="0.3">
      <c r="A1493" t="s">
        <v>2199</v>
      </c>
      <c r="B1493" t="str">
        <f>VLOOKUP(Table_for_new_list_price[[#This Row],[ItemCode]],[1]sheet1!$1:$1048576,4,FALSE)</f>
        <v>UNION BV C/W DRN FxM 1 -DS2</v>
      </c>
      <c r="C1493">
        <f>VLOOKUP(Table_for_new_list_price[[#This Row],[ItemCode]],[1]sheet1!$1:$1048576,5,FALSE)</f>
        <v>0</v>
      </c>
      <c r="D1493" t="str">
        <f>VLOOKUP(Table_for_new_list_price[[#This Row],[ItemCode]],[1]sheet1!$1:$1048576,6,FALSE)</f>
        <v>BALK</v>
      </c>
      <c r="E1493" s="54" t="str">
        <f>VLOOKUP(Table_for_new_list_price[[#This Row],[ItemCode]],[1]sheet1!$1:$1048576,7,FALSE)</f>
        <v>BRASS DZR</v>
      </c>
      <c r="F1493" s="54" t="str">
        <f>VLOOKUP(Table_for_new_list_price[[#This Row],[ItemCode]],[1]sheet1!$1:$1048576,13,FALSE)</f>
        <v>2.00</v>
      </c>
      <c r="G1493" s="55">
        <f>VLOOKUP(Table_for_new_list_price[[#This Row],[ItemCode]],[1]sheet1!$1:$1048576,12,FALSE)</f>
        <v>0</v>
      </c>
      <c r="H1493" s="101">
        <f>VLOOKUP(Table_for_new_list_price[[#This Row],[ItemCode]],[1]sheet1!$1:$1048576,8,FALSE)</f>
        <v>160.15</v>
      </c>
      <c r="I1493" s="51">
        <f>VLOOKUP(Table_for_new_list_price[[#This Row],[Product Line]],'EDA SHEET'!$C$10:$D$57,2,FALSE)</f>
        <v>0.34699999999999998</v>
      </c>
      <c r="J1493" s="53">
        <f t="shared" si="24"/>
        <v>55.572049999999997</v>
      </c>
      <c r="K1493" s="1" t="str">
        <f>VLOOKUP(Table_for_new_list_price[[#This Row],[ItemCode]],[1]sheet1!$1:$1048576,11,FALSE)</f>
        <v>China</v>
      </c>
    </row>
    <row r="1494" spans="1:11" hidden="1" x14ac:dyDescent="0.3">
      <c r="A1494" t="s">
        <v>2200</v>
      </c>
      <c r="B1494" t="str">
        <f>VLOOKUP(Table_for_new_list_price[[#This Row],[ItemCode]],[1]sheet1!$1:$1048576,4,FALSE)</f>
        <v>UNION BV C/W DRN FxM 1 -DS1</v>
      </c>
      <c r="C1494">
        <f>VLOOKUP(Table_for_new_list_price[[#This Row],[ItemCode]],[1]sheet1!$1:$1048576,5,FALSE)</f>
        <v>0</v>
      </c>
      <c r="D1494" t="str">
        <f>VLOOKUP(Table_for_new_list_price[[#This Row],[ItemCode]],[1]sheet1!$1:$1048576,6,FALSE)</f>
        <v>BALK</v>
      </c>
      <c r="E1494" s="54" t="str">
        <f>VLOOKUP(Table_for_new_list_price[[#This Row],[ItemCode]],[1]sheet1!$1:$1048576,7,FALSE)</f>
        <v>BRASS DZR</v>
      </c>
      <c r="F1494" s="54" t="str">
        <f>VLOOKUP(Table_for_new_list_price[[#This Row],[ItemCode]],[1]sheet1!$1:$1048576,13,FALSE)</f>
        <v>2.00</v>
      </c>
      <c r="G1494" s="55">
        <f>VLOOKUP(Table_for_new_list_price[[#This Row],[ItemCode]],[1]sheet1!$1:$1048576,12,FALSE)</f>
        <v>0</v>
      </c>
      <c r="H1494" s="101">
        <f>VLOOKUP(Table_for_new_list_price[[#This Row],[ItemCode]],[1]sheet1!$1:$1048576,8,FALSE)</f>
        <v>160.15</v>
      </c>
      <c r="I1494" s="51">
        <f>VLOOKUP(Table_for_new_list_price[[#This Row],[Product Line]],'EDA SHEET'!$C$10:$D$57,2,FALSE)</f>
        <v>0.34699999999999998</v>
      </c>
      <c r="J1494" s="53">
        <f t="shared" si="24"/>
        <v>55.572049999999997</v>
      </c>
      <c r="K1494" s="1" t="str">
        <f>VLOOKUP(Table_for_new_list_price[[#This Row],[ItemCode]],[1]sheet1!$1:$1048576,11,FALSE)</f>
        <v>China</v>
      </c>
    </row>
    <row r="1495" spans="1:11" hidden="1" x14ac:dyDescent="0.3">
      <c r="A1495" t="s">
        <v>2201</v>
      </c>
      <c r="B1495" t="str">
        <f>VLOOKUP(Table_for_new_list_price[[#This Row],[ItemCode]],[1]sheet1!$1:$1048576,4,FALSE)</f>
        <v>UNION BV C/W DRN FxF 1</v>
      </c>
      <c r="C1495" t="str">
        <f>VLOOKUP(Table_for_new_list_price[[#This Row],[ItemCode]],[1]sheet1!$1:$1048576,5,FALSE)</f>
        <v>670779715377</v>
      </c>
      <c r="D1495" t="str">
        <f>VLOOKUP(Table_for_new_list_price[[#This Row],[ItemCode]],[1]sheet1!$1:$1048576,6,FALSE)</f>
        <v>BALK</v>
      </c>
      <c r="E1495" s="54" t="str">
        <f>VLOOKUP(Table_for_new_list_price[[#This Row],[ItemCode]],[1]sheet1!$1:$1048576,7,FALSE)</f>
        <v>BRASS DZR</v>
      </c>
      <c r="F1495" s="54" t="str">
        <f>VLOOKUP(Table_for_new_list_price[[#This Row],[ItemCode]],[1]sheet1!$1:$1048576,13,FALSE)</f>
        <v>2.00</v>
      </c>
      <c r="G1495" s="55">
        <f>VLOOKUP(Table_for_new_list_price[[#This Row],[ItemCode]],[1]sheet1!$1:$1048576,12,FALSE)</f>
        <v>0</v>
      </c>
      <c r="H1495" s="101">
        <f>VLOOKUP(Table_for_new_list_price[[#This Row],[ItemCode]],[1]sheet1!$1:$1048576,8,FALSE)</f>
        <v>160.15</v>
      </c>
      <c r="I1495" s="51">
        <f>VLOOKUP(Table_for_new_list_price[[#This Row],[Product Line]],'EDA SHEET'!$C$10:$D$57,2,FALSE)</f>
        <v>0.34699999999999998</v>
      </c>
      <c r="J1495" s="53">
        <f t="shared" si="24"/>
        <v>55.572049999999997</v>
      </c>
      <c r="K1495" s="1" t="str">
        <f>VLOOKUP(Table_for_new_list_price[[#This Row],[ItemCode]],[1]sheet1!$1:$1048576,11,FALSE)</f>
        <v>China</v>
      </c>
    </row>
    <row r="1496" spans="1:11" hidden="1" x14ac:dyDescent="0.3">
      <c r="A1496" t="s">
        <v>2202</v>
      </c>
      <c r="B1496" t="str">
        <f>VLOOKUP(Table_for_new_list_price[[#This Row],[ItemCode]],[1]sheet1!$1:$1048576,4,FALSE)</f>
        <v>UNION BV C/W DRN FxM 1</v>
      </c>
      <c r="C1496">
        <f>VLOOKUP(Table_for_new_list_price[[#This Row],[ItemCode]],[1]sheet1!$1:$1048576,5,FALSE)</f>
        <v>0</v>
      </c>
      <c r="D1496" t="str">
        <f>VLOOKUP(Table_for_new_list_price[[#This Row],[ItemCode]],[1]sheet1!$1:$1048576,6,FALSE)</f>
        <v>BALK</v>
      </c>
      <c r="E1496" s="54" t="str">
        <f>VLOOKUP(Table_for_new_list_price[[#This Row],[ItemCode]],[1]sheet1!$1:$1048576,7,FALSE)</f>
        <v>BRASS DZR</v>
      </c>
      <c r="F1496" s="54" t="str">
        <f>VLOOKUP(Table_for_new_list_price[[#This Row],[ItemCode]],[1]sheet1!$1:$1048576,13,FALSE)</f>
        <v>2.00</v>
      </c>
      <c r="G1496" s="55">
        <f>VLOOKUP(Table_for_new_list_price[[#This Row],[ItemCode]],[1]sheet1!$1:$1048576,12,FALSE)</f>
        <v>0</v>
      </c>
      <c r="H1496" s="101">
        <f>VLOOKUP(Table_for_new_list_price[[#This Row],[ItemCode]],[1]sheet1!$1:$1048576,8,FALSE)</f>
        <v>160.15</v>
      </c>
      <c r="I1496" s="51">
        <f>VLOOKUP(Table_for_new_list_price[[#This Row],[Product Line]],'EDA SHEET'!$C$10:$D$57,2,FALSE)</f>
        <v>0.34699999999999998</v>
      </c>
      <c r="J1496" s="53">
        <f t="shared" si="24"/>
        <v>55.572049999999997</v>
      </c>
      <c r="K1496" s="1" t="str">
        <f>VLOOKUP(Table_for_new_list_price[[#This Row],[ItemCode]],[1]sheet1!$1:$1048576,11,FALSE)</f>
        <v>China</v>
      </c>
    </row>
    <row r="1497" spans="1:11" hidden="1" x14ac:dyDescent="0.3">
      <c r="A1497" t="s">
        <v>2203</v>
      </c>
      <c r="B1497" t="str">
        <f>VLOOKUP(Table_for_new_list_price[[#This Row],[ItemCode]],[1]sheet1!$1:$1048576,4,FALSE)</f>
        <v>UNION BV C/W DRN FxF 1 -US1</v>
      </c>
      <c r="C1497">
        <f>VLOOKUP(Table_for_new_list_price[[#This Row],[ItemCode]],[1]sheet1!$1:$1048576,5,FALSE)</f>
        <v>0</v>
      </c>
      <c r="D1497" t="str">
        <f>VLOOKUP(Table_for_new_list_price[[#This Row],[ItemCode]],[1]sheet1!$1:$1048576,6,FALSE)</f>
        <v>BALK</v>
      </c>
      <c r="E1497" s="54" t="str">
        <f>VLOOKUP(Table_for_new_list_price[[#This Row],[ItemCode]],[1]sheet1!$1:$1048576,7,FALSE)</f>
        <v>BRASS DZR</v>
      </c>
      <c r="F1497" s="54" t="str">
        <f>VLOOKUP(Table_for_new_list_price[[#This Row],[ItemCode]],[1]sheet1!$1:$1048576,13,FALSE)</f>
        <v>2.00</v>
      </c>
      <c r="G1497" s="55">
        <f>VLOOKUP(Table_for_new_list_price[[#This Row],[ItemCode]],[1]sheet1!$1:$1048576,12,FALSE)</f>
        <v>0</v>
      </c>
      <c r="H1497" s="101">
        <f>VLOOKUP(Table_for_new_list_price[[#This Row],[ItemCode]],[1]sheet1!$1:$1048576,8,FALSE)</f>
        <v>160.15</v>
      </c>
      <c r="I1497" s="51">
        <f>VLOOKUP(Table_for_new_list_price[[#This Row],[Product Line]],'EDA SHEET'!$C$10:$D$57,2,FALSE)</f>
        <v>0.34699999999999998</v>
      </c>
      <c r="J1497" s="53">
        <f t="shared" si="24"/>
        <v>55.572049999999997</v>
      </c>
      <c r="K1497" s="1" t="str">
        <f>VLOOKUP(Table_for_new_list_price[[#This Row],[ItemCode]],[1]sheet1!$1:$1048576,11,FALSE)</f>
        <v>China</v>
      </c>
    </row>
    <row r="1498" spans="1:11" hidden="1" x14ac:dyDescent="0.3">
      <c r="A1498" t="s">
        <v>2204</v>
      </c>
      <c r="B1498" t="str">
        <f>VLOOKUP(Table_for_new_list_price[[#This Row],[ItemCode]],[1]sheet1!$1:$1048576,4,FALSE)</f>
        <v>UNION BV C/W DRN FxM 1-1/4-DS2</v>
      </c>
      <c r="C1498">
        <f>VLOOKUP(Table_for_new_list_price[[#This Row],[ItemCode]],[1]sheet1!$1:$1048576,5,FALSE)</f>
        <v>0</v>
      </c>
      <c r="D1498" t="str">
        <f>VLOOKUP(Table_for_new_list_price[[#This Row],[ItemCode]],[1]sheet1!$1:$1048576,6,FALSE)</f>
        <v>BALK</v>
      </c>
      <c r="E1498" s="54" t="str">
        <f>VLOOKUP(Table_for_new_list_price[[#This Row],[ItemCode]],[1]sheet1!$1:$1048576,7,FALSE)</f>
        <v>BRASS DZR</v>
      </c>
      <c r="F1498" s="54" t="str">
        <f>VLOOKUP(Table_for_new_list_price[[#This Row],[ItemCode]],[1]sheet1!$1:$1048576,13,FALSE)</f>
        <v>2.782</v>
      </c>
      <c r="G1498" s="55">
        <f>VLOOKUP(Table_for_new_list_price[[#This Row],[ItemCode]],[1]sheet1!$1:$1048576,12,FALSE)</f>
        <v>0</v>
      </c>
      <c r="H1498" s="101">
        <f>VLOOKUP(Table_for_new_list_price[[#This Row],[ItemCode]],[1]sheet1!$1:$1048576,8,FALSE)</f>
        <v>229.78</v>
      </c>
      <c r="I1498" s="51">
        <f>VLOOKUP(Table_for_new_list_price[[#This Row],[Product Line]],'EDA SHEET'!$C$10:$D$57,2,FALSE)</f>
        <v>0.34699999999999998</v>
      </c>
      <c r="J1498" s="53">
        <f t="shared" si="24"/>
        <v>79.73366</v>
      </c>
      <c r="K1498" s="1" t="str">
        <f>VLOOKUP(Table_for_new_list_price[[#This Row],[ItemCode]],[1]sheet1!$1:$1048576,11,FALSE)</f>
        <v>China</v>
      </c>
    </row>
    <row r="1499" spans="1:11" hidden="1" x14ac:dyDescent="0.3">
      <c r="A1499" t="s">
        <v>2205</v>
      </c>
      <c r="B1499" t="str">
        <f>VLOOKUP(Table_for_new_list_price[[#This Row],[ItemCode]],[1]sheet1!$1:$1048576,4,FALSE)</f>
        <v>UNION BV C/W DRN FxM 1-1/4-DS1</v>
      </c>
      <c r="C1499">
        <f>VLOOKUP(Table_for_new_list_price[[#This Row],[ItemCode]],[1]sheet1!$1:$1048576,5,FALSE)</f>
        <v>0</v>
      </c>
      <c r="D1499" t="str">
        <f>VLOOKUP(Table_for_new_list_price[[#This Row],[ItemCode]],[1]sheet1!$1:$1048576,6,FALSE)</f>
        <v>BALK</v>
      </c>
      <c r="E1499" s="54" t="str">
        <f>VLOOKUP(Table_for_new_list_price[[#This Row],[ItemCode]],[1]sheet1!$1:$1048576,7,FALSE)</f>
        <v>BRASS DZR</v>
      </c>
      <c r="F1499" s="54" t="str">
        <f>VLOOKUP(Table_for_new_list_price[[#This Row],[ItemCode]],[1]sheet1!$1:$1048576,13,FALSE)</f>
        <v>2.782</v>
      </c>
      <c r="G1499" s="55">
        <f>VLOOKUP(Table_for_new_list_price[[#This Row],[ItemCode]],[1]sheet1!$1:$1048576,12,FALSE)</f>
        <v>0</v>
      </c>
      <c r="H1499" s="101">
        <f>VLOOKUP(Table_for_new_list_price[[#This Row],[ItemCode]],[1]sheet1!$1:$1048576,8,FALSE)</f>
        <v>229.78</v>
      </c>
      <c r="I1499" s="51">
        <f>VLOOKUP(Table_for_new_list_price[[#This Row],[Product Line]],'EDA SHEET'!$C$10:$D$57,2,FALSE)</f>
        <v>0.34699999999999998</v>
      </c>
      <c r="J1499" s="53">
        <f t="shared" si="24"/>
        <v>79.73366</v>
      </c>
      <c r="K1499" s="1" t="str">
        <f>VLOOKUP(Table_for_new_list_price[[#This Row],[ItemCode]],[1]sheet1!$1:$1048576,11,FALSE)</f>
        <v>China</v>
      </c>
    </row>
    <row r="1500" spans="1:11" hidden="1" x14ac:dyDescent="0.3">
      <c r="A1500" t="s">
        <v>2206</v>
      </c>
      <c r="B1500" t="str">
        <f>VLOOKUP(Table_for_new_list_price[[#This Row],[ItemCode]],[1]sheet1!$1:$1048576,4,FALSE)</f>
        <v>UNION BV C/W DRN FxF 1-1/4</v>
      </c>
      <c r="C1500" t="str">
        <f>VLOOKUP(Table_for_new_list_price[[#This Row],[ItemCode]],[1]sheet1!$1:$1048576,5,FALSE)</f>
        <v>670779715384</v>
      </c>
      <c r="D1500" t="str">
        <f>VLOOKUP(Table_for_new_list_price[[#This Row],[ItemCode]],[1]sheet1!$1:$1048576,6,FALSE)</f>
        <v>BALK</v>
      </c>
      <c r="E1500" s="54" t="str">
        <f>VLOOKUP(Table_for_new_list_price[[#This Row],[ItemCode]],[1]sheet1!$1:$1048576,7,FALSE)</f>
        <v>BRASS DZR</v>
      </c>
      <c r="F1500" s="54" t="str">
        <f>VLOOKUP(Table_for_new_list_price[[#This Row],[ItemCode]],[1]sheet1!$1:$1048576,13,FALSE)</f>
        <v>2.782</v>
      </c>
      <c r="G1500" s="55">
        <f>VLOOKUP(Table_for_new_list_price[[#This Row],[ItemCode]],[1]sheet1!$1:$1048576,12,FALSE)</f>
        <v>0</v>
      </c>
      <c r="H1500" s="101">
        <f>VLOOKUP(Table_for_new_list_price[[#This Row],[ItemCode]],[1]sheet1!$1:$1048576,8,FALSE)</f>
        <v>229.78</v>
      </c>
      <c r="I1500" s="51">
        <f>VLOOKUP(Table_for_new_list_price[[#This Row],[Product Line]],'EDA SHEET'!$C$10:$D$57,2,FALSE)</f>
        <v>0.34699999999999998</v>
      </c>
      <c r="J1500" s="53">
        <f t="shared" si="24"/>
        <v>79.73366</v>
      </c>
      <c r="K1500" s="1" t="str">
        <f>VLOOKUP(Table_for_new_list_price[[#This Row],[ItemCode]],[1]sheet1!$1:$1048576,11,FALSE)</f>
        <v>China</v>
      </c>
    </row>
    <row r="1501" spans="1:11" hidden="1" x14ac:dyDescent="0.3">
      <c r="A1501" t="s">
        <v>2207</v>
      </c>
      <c r="B1501" t="str">
        <f>VLOOKUP(Table_for_new_list_price[[#This Row],[ItemCode]],[1]sheet1!$1:$1048576,4,FALSE)</f>
        <v>UNION BV C/W DRN FxM 1-1/4</v>
      </c>
      <c r="C1501">
        <f>VLOOKUP(Table_for_new_list_price[[#This Row],[ItemCode]],[1]sheet1!$1:$1048576,5,FALSE)</f>
        <v>0</v>
      </c>
      <c r="D1501" t="str">
        <f>VLOOKUP(Table_for_new_list_price[[#This Row],[ItemCode]],[1]sheet1!$1:$1048576,6,FALSE)</f>
        <v>BALK</v>
      </c>
      <c r="E1501" s="54" t="str">
        <f>VLOOKUP(Table_for_new_list_price[[#This Row],[ItemCode]],[1]sheet1!$1:$1048576,7,FALSE)</f>
        <v>BRASS DZR</v>
      </c>
      <c r="F1501" s="54" t="str">
        <f>VLOOKUP(Table_for_new_list_price[[#This Row],[ItemCode]],[1]sheet1!$1:$1048576,13,FALSE)</f>
        <v>2.782</v>
      </c>
      <c r="G1501" s="55">
        <f>VLOOKUP(Table_for_new_list_price[[#This Row],[ItemCode]],[1]sheet1!$1:$1048576,12,FALSE)</f>
        <v>0</v>
      </c>
      <c r="H1501" s="101">
        <f>VLOOKUP(Table_for_new_list_price[[#This Row],[ItemCode]],[1]sheet1!$1:$1048576,8,FALSE)</f>
        <v>229.78</v>
      </c>
      <c r="I1501" s="51">
        <f>VLOOKUP(Table_for_new_list_price[[#This Row],[Product Line]],'EDA SHEET'!$C$10:$D$57,2,FALSE)</f>
        <v>0.34699999999999998</v>
      </c>
      <c r="J1501" s="53">
        <f t="shared" si="24"/>
        <v>79.73366</v>
      </c>
      <c r="K1501" s="1" t="str">
        <f>VLOOKUP(Table_for_new_list_price[[#This Row],[ItemCode]],[1]sheet1!$1:$1048576,11,FALSE)</f>
        <v>China</v>
      </c>
    </row>
    <row r="1502" spans="1:11" hidden="1" x14ac:dyDescent="0.3">
      <c r="A1502" t="s">
        <v>2208</v>
      </c>
      <c r="B1502" t="str">
        <f>VLOOKUP(Table_for_new_list_price[[#This Row],[ItemCode]],[1]sheet1!$1:$1048576,4,FALSE)</f>
        <v>UNION BV C/W DRN FxF 1-1/4-US1</v>
      </c>
      <c r="C1502">
        <f>VLOOKUP(Table_for_new_list_price[[#This Row],[ItemCode]],[1]sheet1!$1:$1048576,5,FALSE)</f>
        <v>0</v>
      </c>
      <c r="D1502" t="str">
        <f>VLOOKUP(Table_for_new_list_price[[#This Row],[ItemCode]],[1]sheet1!$1:$1048576,6,FALSE)</f>
        <v>BALK</v>
      </c>
      <c r="E1502" s="54" t="str">
        <f>VLOOKUP(Table_for_new_list_price[[#This Row],[ItemCode]],[1]sheet1!$1:$1048576,7,FALSE)</f>
        <v>BRASS DZR</v>
      </c>
      <c r="F1502" s="54" t="str">
        <f>VLOOKUP(Table_for_new_list_price[[#This Row],[ItemCode]],[1]sheet1!$1:$1048576,13,FALSE)</f>
        <v>2.782</v>
      </c>
      <c r="G1502" s="55">
        <f>VLOOKUP(Table_for_new_list_price[[#This Row],[ItemCode]],[1]sheet1!$1:$1048576,12,FALSE)</f>
        <v>0</v>
      </c>
      <c r="H1502" s="101">
        <f>VLOOKUP(Table_for_new_list_price[[#This Row],[ItemCode]],[1]sheet1!$1:$1048576,8,FALSE)</f>
        <v>229.78</v>
      </c>
      <c r="I1502" s="51">
        <f>VLOOKUP(Table_for_new_list_price[[#This Row],[Product Line]],'EDA SHEET'!$C$10:$D$57,2,FALSE)</f>
        <v>0.34699999999999998</v>
      </c>
      <c r="J1502" s="53">
        <f t="shared" si="24"/>
        <v>79.73366</v>
      </c>
      <c r="K1502" s="1" t="str">
        <f>VLOOKUP(Table_for_new_list_price[[#This Row],[ItemCode]],[1]sheet1!$1:$1048576,11,FALSE)</f>
        <v>China</v>
      </c>
    </row>
    <row r="1503" spans="1:11" hidden="1" x14ac:dyDescent="0.3">
      <c r="A1503" t="s">
        <v>2209</v>
      </c>
      <c r="B1503" t="str">
        <f>VLOOKUP(Table_for_new_list_price[[#This Row],[ItemCode]],[1]sheet1!$1:$1048576,4,FALSE)</f>
        <v>UNION BV C/W DRN FxM 1-1/2-DS2</v>
      </c>
      <c r="C1503">
        <f>VLOOKUP(Table_for_new_list_price[[#This Row],[ItemCode]],[1]sheet1!$1:$1048576,5,FALSE)</f>
        <v>0</v>
      </c>
      <c r="D1503" t="str">
        <f>VLOOKUP(Table_for_new_list_price[[#This Row],[ItemCode]],[1]sheet1!$1:$1048576,6,FALSE)</f>
        <v>BALK</v>
      </c>
      <c r="E1503" s="54" t="str">
        <f>VLOOKUP(Table_for_new_list_price[[#This Row],[ItemCode]],[1]sheet1!$1:$1048576,7,FALSE)</f>
        <v>BRASS DZR</v>
      </c>
      <c r="F1503" s="54" t="str">
        <f>VLOOKUP(Table_for_new_list_price[[#This Row],[ItemCode]],[1]sheet1!$1:$1048576,13,FALSE)</f>
        <v>4.015</v>
      </c>
      <c r="G1503" s="55">
        <f>VLOOKUP(Table_for_new_list_price[[#This Row],[ItemCode]],[1]sheet1!$1:$1048576,12,FALSE)</f>
        <v>0</v>
      </c>
      <c r="H1503" s="101">
        <f>VLOOKUP(Table_for_new_list_price[[#This Row],[ItemCode]],[1]sheet1!$1:$1048576,8,FALSE)</f>
        <v>289.32</v>
      </c>
      <c r="I1503" s="51">
        <f>VLOOKUP(Table_for_new_list_price[[#This Row],[Product Line]],'EDA SHEET'!$C$10:$D$57,2,FALSE)</f>
        <v>0.34699999999999998</v>
      </c>
      <c r="J1503" s="53">
        <f t="shared" si="24"/>
        <v>100.39403999999999</v>
      </c>
      <c r="K1503" s="1" t="str">
        <f>VLOOKUP(Table_for_new_list_price[[#This Row],[ItemCode]],[1]sheet1!$1:$1048576,11,FALSE)</f>
        <v>China</v>
      </c>
    </row>
    <row r="1504" spans="1:11" hidden="1" x14ac:dyDescent="0.3">
      <c r="A1504" t="s">
        <v>2210</v>
      </c>
      <c r="B1504" t="str">
        <f>VLOOKUP(Table_for_new_list_price[[#This Row],[ItemCode]],[1]sheet1!$1:$1048576,4,FALSE)</f>
        <v>UNION BV C/W DRN FxM 1-1/2-DS1</v>
      </c>
      <c r="C1504">
        <f>VLOOKUP(Table_for_new_list_price[[#This Row],[ItemCode]],[1]sheet1!$1:$1048576,5,FALSE)</f>
        <v>0</v>
      </c>
      <c r="D1504" t="str">
        <f>VLOOKUP(Table_for_new_list_price[[#This Row],[ItemCode]],[1]sheet1!$1:$1048576,6,FALSE)</f>
        <v>BALK</v>
      </c>
      <c r="E1504" s="54" t="str">
        <f>VLOOKUP(Table_for_new_list_price[[#This Row],[ItemCode]],[1]sheet1!$1:$1048576,7,FALSE)</f>
        <v>BRASS DZR</v>
      </c>
      <c r="F1504" s="54" t="str">
        <f>VLOOKUP(Table_for_new_list_price[[#This Row],[ItemCode]],[1]sheet1!$1:$1048576,13,FALSE)</f>
        <v>4.015</v>
      </c>
      <c r="G1504" s="55">
        <f>VLOOKUP(Table_for_new_list_price[[#This Row],[ItemCode]],[1]sheet1!$1:$1048576,12,FALSE)</f>
        <v>0</v>
      </c>
      <c r="H1504" s="101">
        <f>VLOOKUP(Table_for_new_list_price[[#This Row],[ItemCode]],[1]sheet1!$1:$1048576,8,FALSE)</f>
        <v>289.32</v>
      </c>
      <c r="I1504" s="51">
        <f>VLOOKUP(Table_for_new_list_price[[#This Row],[Product Line]],'EDA SHEET'!$C$10:$D$57,2,FALSE)</f>
        <v>0.34699999999999998</v>
      </c>
      <c r="J1504" s="53">
        <f t="shared" si="24"/>
        <v>100.39403999999999</v>
      </c>
      <c r="K1504" s="1" t="str">
        <f>VLOOKUP(Table_for_new_list_price[[#This Row],[ItemCode]],[1]sheet1!$1:$1048576,11,FALSE)</f>
        <v>China</v>
      </c>
    </row>
    <row r="1505" spans="1:11" hidden="1" x14ac:dyDescent="0.3">
      <c r="A1505" t="s">
        <v>2211</v>
      </c>
      <c r="B1505" t="str">
        <f>VLOOKUP(Table_for_new_list_price[[#This Row],[ItemCode]],[1]sheet1!$1:$1048576,4,FALSE)</f>
        <v>UNION BV C/W DRN FxF 1-1/2</v>
      </c>
      <c r="C1505" t="str">
        <f>VLOOKUP(Table_for_new_list_price[[#This Row],[ItemCode]],[1]sheet1!$1:$1048576,5,FALSE)</f>
        <v>670779715391</v>
      </c>
      <c r="D1505" t="str">
        <f>VLOOKUP(Table_for_new_list_price[[#This Row],[ItemCode]],[1]sheet1!$1:$1048576,6,FALSE)</f>
        <v>BALK</v>
      </c>
      <c r="E1505" s="54" t="str">
        <f>VLOOKUP(Table_for_new_list_price[[#This Row],[ItemCode]],[1]sheet1!$1:$1048576,7,FALSE)</f>
        <v>BRASS DZR</v>
      </c>
      <c r="F1505" s="54" t="str">
        <f>VLOOKUP(Table_for_new_list_price[[#This Row],[ItemCode]],[1]sheet1!$1:$1048576,13,FALSE)</f>
        <v>4.015</v>
      </c>
      <c r="G1505" s="55">
        <f>VLOOKUP(Table_for_new_list_price[[#This Row],[ItemCode]],[1]sheet1!$1:$1048576,12,FALSE)</f>
        <v>0</v>
      </c>
      <c r="H1505" s="101">
        <f>VLOOKUP(Table_for_new_list_price[[#This Row],[ItemCode]],[1]sheet1!$1:$1048576,8,FALSE)</f>
        <v>289.32</v>
      </c>
      <c r="I1505" s="51">
        <f>VLOOKUP(Table_for_new_list_price[[#This Row],[Product Line]],'EDA SHEET'!$C$10:$D$57,2,FALSE)</f>
        <v>0.34699999999999998</v>
      </c>
      <c r="J1505" s="53">
        <f t="shared" ref="J1505:J1568" si="25">H1505*I1505</f>
        <v>100.39403999999999</v>
      </c>
      <c r="K1505" s="1" t="str">
        <f>VLOOKUP(Table_for_new_list_price[[#This Row],[ItemCode]],[1]sheet1!$1:$1048576,11,FALSE)</f>
        <v>China</v>
      </c>
    </row>
    <row r="1506" spans="1:11" hidden="1" x14ac:dyDescent="0.3">
      <c r="A1506" t="s">
        <v>2212</v>
      </c>
      <c r="B1506" t="str">
        <f>VLOOKUP(Table_for_new_list_price[[#This Row],[ItemCode]],[1]sheet1!$1:$1048576,4,FALSE)</f>
        <v>UNION BV C/W DRN FxM 1-1/2</v>
      </c>
      <c r="C1506">
        <f>VLOOKUP(Table_for_new_list_price[[#This Row],[ItemCode]],[1]sheet1!$1:$1048576,5,FALSE)</f>
        <v>0</v>
      </c>
      <c r="D1506" t="str">
        <f>VLOOKUP(Table_for_new_list_price[[#This Row],[ItemCode]],[1]sheet1!$1:$1048576,6,FALSE)</f>
        <v>BALK</v>
      </c>
      <c r="E1506" s="54" t="str">
        <f>VLOOKUP(Table_for_new_list_price[[#This Row],[ItemCode]],[1]sheet1!$1:$1048576,7,FALSE)</f>
        <v>BRASS DZR</v>
      </c>
      <c r="F1506" s="54" t="str">
        <f>VLOOKUP(Table_for_new_list_price[[#This Row],[ItemCode]],[1]sheet1!$1:$1048576,13,FALSE)</f>
        <v>4.015</v>
      </c>
      <c r="G1506" s="55">
        <f>VLOOKUP(Table_for_new_list_price[[#This Row],[ItemCode]],[1]sheet1!$1:$1048576,12,FALSE)</f>
        <v>0</v>
      </c>
      <c r="H1506" s="101">
        <f>VLOOKUP(Table_for_new_list_price[[#This Row],[ItemCode]],[1]sheet1!$1:$1048576,8,FALSE)</f>
        <v>289.32</v>
      </c>
      <c r="I1506" s="51">
        <f>VLOOKUP(Table_for_new_list_price[[#This Row],[Product Line]],'EDA SHEET'!$C$10:$D$57,2,FALSE)</f>
        <v>0.34699999999999998</v>
      </c>
      <c r="J1506" s="53">
        <f t="shared" si="25"/>
        <v>100.39403999999999</v>
      </c>
      <c r="K1506" s="1" t="str">
        <f>VLOOKUP(Table_for_new_list_price[[#This Row],[ItemCode]],[1]sheet1!$1:$1048576,11,FALSE)</f>
        <v>China</v>
      </c>
    </row>
    <row r="1507" spans="1:11" hidden="1" x14ac:dyDescent="0.3">
      <c r="A1507" t="s">
        <v>2213</v>
      </c>
      <c r="B1507" t="str">
        <f>VLOOKUP(Table_for_new_list_price[[#This Row],[ItemCode]],[1]sheet1!$1:$1048576,4,FALSE)</f>
        <v>UNION BV C/W DRN FxF 1-1/2-US1</v>
      </c>
      <c r="C1507">
        <f>VLOOKUP(Table_for_new_list_price[[#This Row],[ItemCode]],[1]sheet1!$1:$1048576,5,FALSE)</f>
        <v>0</v>
      </c>
      <c r="D1507" t="str">
        <f>VLOOKUP(Table_for_new_list_price[[#This Row],[ItemCode]],[1]sheet1!$1:$1048576,6,FALSE)</f>
        <v>BALK</v>
      </c>
      <c r="E1507" s="54" t="str">
        <f>VLOOKUP(Table_for_new_list_price[[#This Row],[ItemCode]],[1]sheet1!$1:$1048576,7,FALSE)</f>
        <v>BRASS DZR</v>
      </c>
      <c r="F1507" s="54" t="str">
        <f>VLOOKUP(Table_for_new_list_price[[#This Row],[ItemCode]],[1]sheet1!$1:$1048576,13,FALSE)</f>
        <v>4.015</v>
      </c>
      <c r="G1507" s="55">
        <f>VLOOKUP(Table_for_new_list_price[[#This Row],[ItemCode]],[1]sheet1!$1:$1048576,12,FALSE)</f>
        <v>0</v>
      </c>
      <c r="H1507" s="101">
        <f>VLOOKUP(Table_for_new_list_price[[#This Row],[ItemCode]],[1]sheet1!$1:$1048576,8,FALSE)</f>
        <v>289.32</v>
      </c>
      <c r="I1507" s="51">
        <f>VLOOKUP(Table_for_new_list_price[[#This Row],[Product Line]],'EDA SHEET'!$C$10:$D$57,2,FALSE)</f>
        <v>0.34699999999999998</v>
      </c>
      <c r="J1507" s="53">
        <f t="shared" si="25"/>
        <v>100.39403999999999</v>
      </c>
      <c r="K1507" s="1" t="str">
        <f>VLOOKUP(Table_for_new_list_price[[#This Row],[ItemCode]],[1]sheet1!$1:$1048576,11,FALSE)</f>
        <v>China</v>
      </c>
    </row>
    <row r="1508" spans="1:11" hidden="1" x14ac:dyDescent="0.3">
      <c r="A1508" t="s">
        <v>2214</v>
      </c>
      <c r="B1508" t="str">
        <f>VLOOKUP(Table_for_new_list_price[[#This Row],[ItemCode]],[1]sheet1!$1:$1048576,4,FALSE)</f>
        <v>UNION BV C/W DRN FxM 2 -DS2</v>
      </c>
      <c r="C1508">
        <f>VLOOKUP(Table_for_new_list_price[[#This Row],[ItemCode]],[1]sheet1!$1:$1048576,5,FALSE)</f>
        <v>0</v>
      </c>
      <c r="D1508" t="str">
        <f>VLOOKUP(Table_for_new_list_price[[#This Row],[ItemCode]],[1]sheet1!$1:$1048576,6,FALSE)</f>
        <v>BALK</v>
      </c>
      <c r="E1508" s="54" t="str">
        <f>VLOOKUP(Table_for_new_list_price[[#This Row],[ItemCode]],[1]sheet1!$1:$1048576,7,FALSE)</f>
        <v>BRASS DZR</v>
      </c>
      <c r="F1508" s="54" t="str">
        <f>VLOOKUP(Table_for_new_list_price[[#This Row],[ItemCode]],[1]sheet1!$1:$1048576,13,FALSE)</f>
        <v>5.741</v>
      </c>
      <c r="G1508" s="55">
        <f>VLOOKUP(Table_for_new_list_price[[#This Row],[ItemCode]],[1]sheet1!$1:$1048576,12,FALSE)</f>
        <v>0</v>
      </c>
      <c r="H1508" s="101">
        <f>VLOOKUP(Table_for_new_list_price[[#This Row],[ItemCode]],[1]sheet1!$1:$1048576,8,FALSE)</f>
        <v>436.84</v>
      </c>
      <c r="I1508" s="51">
        <f>VLOOKUP(Table_for_new_list_price[[#This Row],[Product Line]],'EDA SHEET'!$C$10:$D$57,2,FALSE)</f>
        <v>0.34699999999999998</v>
      </c>
      <c r="J1508" s="53">
        <f t="shared" si="25"/>
        <v>151.58347999999998</v>
      </c>
      <c r="K1508" s="1" t="str">
        <f>VLOOKUP(Table_for_new_list_price[[#This Row],[ItemCode]],[1]sheet1!$1:$1048576,11,FALSE)</f>
        <v>China</v>
      </c>
    </row>
    <row r="1509" spans="1:11" hidden="1" x14ac:dyDescent="0.3">
      <c r="A1509" t="s">
        <v>2215</v>
      </c>
      <c r="B1509" t="str">
        <f>VLOOKUP(Table_for_new_list_price[[#This Row],[ItemCode]],[1]sheet1!$1:$1048576,4,FALSE)</f>
        <v>UNION BV C/W DRN FxF 2 -DS1</v>
      </c>
      <c r="C1509">
        <f>VLOOKUP(Table_for_new_list_price[[#This Row],[ItemCode]],[1]sheet1!$1:$1048576,5,FALSE)</f>
        <v>0</v>
      </c>
      <c r="D1509" t="str">
        <f>VLOOKUP(Table_for_new_list_price[[#This Row],[ItemCode]],[1]sheet1!$1:$1048576,6,FALSE)</f>
        <v>BALK</v>
      </c>
      <c r="E1509" s="54" t="str">
        <f>VLOOKUP(Table_for_new_list_price[[#This Row],[ItemCode]],[1]sheet1!$1:$1048576,7,FALSE)</f>
        <v>BRASS DZR</v>
      </c>
      <c r="F1509" s="54" t="str">
        <f>VLOOKUP(Table_for_new_list_price[[#This Row],[ItemCode]],[1]sheet1!$1:$1048576,13,FALSE)</f>
        <v>5.741</v>
      </c>
      <c r="G1509" s="55">
        <f>VLOOKUP(Table_for_new_list_price[[#This Row],[ItemCode]],[1]sheet1!$1:$1048576,12,FALSE)</f>
        <v>0</v>
      </c>
      <c r="H1509" s="101">
        <f>VLOOKUP(Table_for_new_list_price[[#This Row],[ItemCode]],[1]sheet1!$1:$1048576,8,FALSE)</f>
        <v>436.84</v>
      </c>
      <c r="I1509" s="51">
        <f>VLOOKUP(Table_for_new_list_price[[#This Row],[Product Line]],'EDA SHEET'!$C$10:$D$57,2,FALSE)</f>
        <v>0.34699999999999998</v>
      </c>
      <c r="J1509" s="53">
        <f t="shared" si="25"/>
        <v>151.58347999999998</v>
      </c>
      <c r="K1509" s="1" t="str">
        <f>VLOOKUP(Table_for_new_list_price[[#This Row],[ItemCode]],[1]sheet1!$1:$1048576,11,FALSE)</f>
        <v>China</v>
      </c>
    </row>
    <row r="1510" spans="1:11" hidden="1" x14ac:dyDescent="0.3">
      <c r="A1510" t="s">
        <v>2216</v>
      </c>
      <c r="B1510" t="str">
        <f>VLOOKUP(Table_for_new_list_price[[#This Row],[ItemCode]],[1]sheet1!$1:$1048576,4,FALSE)</f>
        <v>UNION BV C/W DRN FxM 2 -DS1</v>
      </c>
      <c r="C1510">
        <f>VLOOKUP(Table_for_new_list_price[[#This Row],[ItemCode]],[1]sheet1!$1:$1048576,5,FALSE)</f>
        <v>0</v>
      </c>
      <c r="D1510" t="str">
        <f>VLOOKUP(Table_for_new_list_price[[#This Row],[ItemCode]],[1]sheet1!$1:$1048576,6,FALSE)</f>
        <v>BALK</v>
      </c>
      <c r="E1510" s="54" t="str">
        <f>VLOOKUP(Table_for_new_list_price[[#This Row],[ItemCode]],[1]sheet1!$1:$1048576,7,FALSE)</f>
        <v>BRASS DZR</v>
      </c>
      <c r="F1510" s="54" t="str">
        <f>VLOOKUP(Table_for_new_list_price[[#This Row],[ItemCode]],[1]sheet1!$1:$1048576,13,FALSE)</f>
        <v>5.741</v>
      </c>
      <c r="G1510" s="55">
        <f>VLOOKUP(Table_for_new_list_price[[#This Row],[ItemCode]],[1]sheet1!$1:$1048576,12,FALSE)</f>
        <v>0</v>
      </c>
      <c r="H1510" s="101">
        <f>VLOOKUP(Table_for_new_list_price[[#This Row],[ItemCode]],[1]sheet1!$1:$1048576,8,FALSE)</f>
        <v>436.84</v>
      </c>
      <c r="I1510" s="51">
        <f>VLOOKUP(Table_for_new_list_price[[#This Row],[Product Line]],'EDA SHEET'!$C$10:$D$57,2,FALSE)</f>
        <v>0.34699999999999998</v>
      </c>
      <c r="J1510" s="53">
        <f t="shared" si="25"/>
        <v>151.58347999999998</v>
      </c>
      <c r="K1510" s="1" t="str">
        <f>VLOOKUP(Table_for_new_list_price[[#This Row],[ItemCode]],[1]sheet1!$1:$1048576,11,FALSE)</f>
        <v>China</v>
      </c>
    </row>
    <row r="1511" spans="1:11" hidden="1" x14ac:dyDescent="0.3">
      <c r="A1511" t="s">
        <v>2217</v>
      </c>
      <c r="B1511" t="str">
        <f>VLOOKUP(Table_for_new_list_price[[#This Row],[ItemCode]],[1]sheet1!$1:$1048576,4,FALSE)</f>
        <v>UNION BV C/W DRN FxF 2</v>
      </c>
      <c r="C1511" t="str">
        <f>VLOOKUP(Table_for_new_list_price[[#This Row],[ItemCode]],[1]sheet1!$1:$1048576,5,FALSE)</f>
        <v>670779715407</v>
      </c>
      <c r="D1511" t="str">
        <f>VLOOKUP(Table_for_new_list_price[[#This Row],[ItemCode]],[1]sheet1!$1:$1048576,6,FALSE)</f>
        <v>BALK</v>
      </c>
      <c r="E1511" s="54" t="str">
        <f>VLOOKUP(Table_for_new_list_price[[#This Row],[ItemCode]],[1]sheet1!$1:$1048576,7,FALSE)</f>
        <v>BRASS DZR</v>
      </c>
      <c r="F1511" s="54" t="str">
        <f>VLOOKUP(Table_for_new_list_price[[#This Row],[ItemCode]],[1]sheet1!$1:$1048576,13,FALSE)</f>
        <v>5.741</v>
      </c>
      <c r="G1511" s="55">
        <f>VLOOKUP(Table_for_new_list_price[[#This Row],[ItemCode]],[1]sheet1!$1:$1048576,12,FALSE)</f>
        <v>0</v>
      </c>
      <c r="H1511" s="101">
        <f>VLOOKUP(Table_for_new_list_price[[#This Row],[ItemCode]],[1]sheet1!$1:$1048576,8,FALSE)</f>
        <v>436.84</v>
      </c>
      <c r="I1511" s="51">
        <f>VLOOKUP(Table_for_new_list_price[[#This Row],[Product Line]],'EDA SHEET'!$C$10:$D$57,2,FALSE)</f>
        <v>0.34699999999999998</v>
      </c>
      <c r="J1511" s="53">
        <f t="shared" si="25"/>
        <v>151.58347999999998</v>
      </c>
      <c r="K1511" s="1" t="str">
        <f>VLOOKUP(Table_for_new_list_price[[#This Row],[ItemCode]],[1]sheet1!$1:$1048576,11,FALSE)</f>
        <v>China</v>
      </c>
    </row>
    <row r="1512" spans="1:11" hidden="1" x14ac:dyDescent="0.3">
      <c r="A1512" t="s">
        <v>2218</v>
      </c>
      <c r="B1512" t="str">
        <f>VLOOKUP(Table_for_new_list_price[[#This Row],[ItemCode]],[1]sheet1!$1:$1048576,4,FALSE)</f>
        <v>UNION BV C/W DRN FxM 2</v>
      </c>
      <c r="C1512">
        <f>VLOOKUP(Table_for_new_list_price[[#This Row],[ItemCode]],[1]sheet1!$1:$1048576,5,FALSE)</f>
        <v>0</v>
      </c>
      <c r="D1512" t="str">
        <f>VLOOKUP(Table_for_new_list_price[[#This Row],[ItemCode]],[1]sheet1!$1:$1048576,6,FALSE)</f>
        <v>BALK</v>
      </c>
      <c r="E1512" s="54" t="str">
        <f>VLOOKUP(Table_for_new_list_price[[#This Row],[ItemCode]],[1]sheet1!$1:$1048576,7,FALSE)</f>
        <v>BRASS DZR</v>
      </c>
      <c r="F1512" s="54" t="str">
        <f>VLOOKUP(Table_for_new_list_price[[#This Row],[ItemCode]],[1]sheet1!$1:$1048576,13,FALSE)</f>
        <v>5.741</v>
      </c>
      <c r="G1512" s="55">
        <f>VLOOKUP(Table_for_new_list_price[[#This Row],[ItemCode]],[1]sheet1!$1:$1048576,12,FALSE)</f>
        <v>0</v>
      </c>
      <c r="H1512" s="101">
        <f>VLOOKUP(Table_for_new_list_price[[#This Row],[ItemCode]],[1]sheet1!$1:$1048576,8,FALSE)</f>
        <v>436.84</v>
      </c>
      <c r="I1512" s="51">
        <f>VLOOKUP(Table_for_new_list_price[[#This Row],[Product Line]],'EDA SHEET'!$C$10:$D$57,2,FALSE)</f>
        <v>0.34699999999999998</v>
      </c>
      <c r="J1512" s="53">
        <f t="shared" si="25"/>
        <v>151.58347999999998</v>
      </c>
      <c r="K1512" s="1" t="str">
        <f>VLOOKUP(Table_for_new_list_price[[#This Row],[ItemCode]],[1]sheet1!$1:$1048576,11,FALSE)</f>
        <v>China</v>
      </c>
    </row>
    <row r="1513" spans="1:11" hidden="1" x14ac:dyDescent="0.3">
      <c r="A1513" t="s">
        <v>2219</v>
      </c>
      <c r="B1513" t="str">
        <f>VLOOKUP(Table_for_new_list_price[[#This Row],[ItemCode]],[1]sheet1!$1:$1048576,4,FALSE)</f>
        <v>UNION C/W VENT AND TP FxF</v>
      </c>
      <c r="C1513">
        <f>VLOOKUP(Table_for_new_list_price[[#This Row],[ItemCode]],[1]sheet1!$1:$1048576,5,FALSE)</f>
        <v>0</v>
      </c>
      <c r="D1513" t="str">
        <f>VLOOKUP(Table_for_new_list_price[[#This Row],[ItemCode]],[1]sheet1!$1:$1048576,6,FALSE)</f>
        <v>BALK</v>
      </c>
      <c r="E1513" s="54" t="str">
        <f>VLOOKUP(Table_for_new_list_price[[#This Row],[ItemCode]],[1]sheet1!$1:$1048576,7,FALSE)</f>
        <v>BRASS DZR</v>
      </c>
      <c r="F1513" s="54" t="str">
        <f>VLOOKUP(Table_for_new_list_price[[#This Row],[ItemCode]],[1]sheet1!$1:$1048576,13,FALSE)</f>
        <v>0.58</v>
      </c>
      <c r="G1513" s="55" t="str">
        <f>VLOOKUP(Table_for_new_list_price[[#This Row],[ItemCode]],[1]sheet1!$1:$1048576,12,FALSE)</f>
        <v>1</v>
      </c>
      <c r="H1513" s="101">
        <f>VLOOKUP(Table_for_new_list_price[[#This Row],[ItemCode]],[1]sheet1!$1:$1048576,8,FALSE)</f>
        <v>58.92</v>
      </c>
      <c r="I1513" s="51">
        <f>VLOOKUP(Table_for_new_list_price[[#This Row],[Product Line]],'EDA SHEET'!$C$10:$D$57,2,FALSE)</f>
        <v>0.34699999999999998</v>
      </c>
      <c r="J1513" s="53">
        <f t="shared" si="25"/>
        <v>20.445239999999998</v>
      </c>
      <c r="K1513" s="1" t="str">
        <f>VLOOKUP(Table_for_new_list_price[[#This Row],[ItemCode]],[1]sheet1!$1:$1048576,11,FALSE)</f>
        <v>China</v>
      </c>
    </row>
    <row r="1514" spans="1:11" hidden="1" x14ac:dyDescent="0.3">
      <c r="A1514" t="s">
        <v>2220</v>
      </c>
      <c r="B1514" t="str">
        <f>VLOOKUP(Table_for_new_list_price[[#This Row],[ItemCode]],[1]sheet1!$1:$1048576,4,FALSE)</f>
        <v>UNION C/W VENT AND TP FxM</v>
      </c>
      <c r="C1514" t="str">
        <f>VLOOKUP(Table_for_new_list_price[[#This Row],[ItemCode]],[1]sheet1!$1:$1048576,5,FALSE)</f>
        <v>670779704272</v>
      </c>
      <c r="D1514" t="str">
        <f>VLOOKUP(Table_for_new_list_price[[#This Row],[ItemCode]],[1]sheet1!$1:$1048576,6,FALSE)</f>
        <v>BALK</v>
      </c>
      <c r="E1514" s="54" t="str">
        <f>VLOOKUP(Table_for_new_list_price[[#This Row],[ItemCode]],[1]sheet1!$1:$1048576,7,FALSE)</f>
        <v>BRASS DZR</v>
      </c>
      <c r="F1514" s="54" t="str">
        <f>VLOOKUP(Table_for_new_list_price[[#This Row],[ItemCode]],[1]sheet1!$1:$1048576,13,FALSE)</f>
        <v>0.58</v>
      </c>
      <c r="G1514" s="55" t="str">
        <f>VLOOKUP(Table_for_new_list_price[[#This Row],[ItemCode]],[1]sheet1!$1:$1048576,12,FALSE)</f>
        <v>1</v>
      </c>
      <c r="H1514" s="101">
        <f>VLOOKUP(Table_for_new_list_price[[#This Row],[ItemCode]],[1]sheet1!$1:$1048576,8,FALSE)</f>
        <v>50.62</v>
      </c>
      <c r="I1514" s="51">
        <f>VLOOKUP(Table_for_new_list_price[[#This Row],[Product Line]],'EDA SHEET'!$C$10:$D$57,2,FALSE)</f>
        <v>0.34699999999999998</v>
      </c>
      <c r="J1514" s="53">
        <f t="shared" si="25"/>
        <v>17.56514</v>
      </c>
      <c r="K1514" s="1" t="str">
        <f>VLOOKUP(Table_for_new_list_price[[#This Row],[ItemCode]],[1]sheet1!$1:$1048576,11,FALSE)</f>
        <v>China</v>
      </c>
    </row>
    <row r="1515" spans="1:11" hidden="1" x14ac:dyDescent="0.3">
      <c r="A1515" t="s">
        <v>2221</v>
      </c>
      <c r="B1515" t="str">
        <f>VLOOKUP(Table_for_new_list_price[[#This Row],[ItemCode]],[1]sheet1!$1:$1048576,4,FALSE)</f>
        <v>UNION C/W VENT AND TP FxC</v>
      </c>
      <c r="C1515">
        <f>VLOOKUP(Table_for_new_list_price[[#This Row],[ItemCode]],[1]sheet1!$1:$1048576,5,FALSE)</f>
        <v>0</v>
      </c>
      <c r="D1515" t="str">
        <f>VLOOKUP(Table_for_new_list_price[[#This Row],[ItemCode]],[1]sheet1!$1:$1048576,6,FALSE)</f>
        <v>BALK</v>
      </c>
      <c r="E1515" s="54" t="str">
        <f>VLOOKUP(Table_for_new_list_price[[#This Row],[ItemCode]],[1]sheet1!$1:$1048576,7,FALSE)</f>
        <v>BRASS DZR</v>
      </c>
      <c r="F1515" s="54" t="str">
        <f>VLOOKUP(Table_for_new_list_price[[#This Row],[ItemCode]],[1]sheet1!$1:$1048576,13,FALSE)</f>
        <v>0.53</v>
      </c>
      <c r="G1515" s="55" t="str">
        <f>VLOOKUP(Table_for_new_list_price[[#This Row],[ItemCode]],[1]sheet1!$1:$1048576,12,FALSE)</f>
        <v>1</v>
      </c>
      <c r="H1515" s="101">
        <f>VLOOKUP(Table_for_new_list_price[[#This Row],[ItemCode]],[1]sheet1!$1:$1048576,8,FALSE)</f>
        <v>50.62</v>
      </c>
      <c r="I1515" s="51">
        <f>VLOOKUP(Table_for_new_list_price[[#This Row],[Product Line]],'EDA SHEET'!$C$10:$D$57,2,FALSE)</f>
        <v>0.34699999999999998</v>
      </c>
      <c r="J1515" s="53">
        <f t="shared" si="25"/>
        <v>17.56514</v>
      </c>
      <c r="K1515" s="1" t="str">
        <f>VLOOKUP(Table_for_new_list_price[[#This Row],[ItemCode]],[1]sheet1!$1:$1048576,11,FALSE)</f>
        <v>China</v>
      </c>
    </row>
    <row r="1516" spans="1:11" hidden="1" x14ac:dyDescent="0.3">
      <c r="A1516" t="s">
        <v>2222</v>
      </c>
      <c r="B1516" t="str">
        <f>VLOOKUP(Table_for_new_list_price[[#This Row],[ItemCode]],[1]sheet1!$1:$1048576,4,FALSE)</f>
        <v>UNION C/W VENT AND TP PxM</v>
      </c>
      <c r="C1516" t="str">
        <f>VLOOKUP(Table_for_new_list_price[[#This Row],[ItemCode]],[1]sheet1!$1:$1048576,5,FALSE)</f>
        <v>670779726052</v>
      </c>
      <c r="D1516" t="str">
        <f>VLOOKUP(Table_for_new_list_price[[#This Row],[ItemCode]],[1]sheet1!$1:$1048576,6,FALSE)</f>
        <v>BALK</v>
      </c>
      <c r="E1516" s="54" t="str">
        <f>VLOOKUP(Table_for_new_list_price[[#This Row],[ItemCode]],[1]sheet1!$1:$1048576,7,FALSE)</f>
        <v>BRASS DZR</v>
      </c>
      <c r="F1516" s="54" t="str">
        <f>VLOOKUP(Table_for_new_list_price[[#This Row],[ItemCode]],[1]sheet1!$1:$1048576,13,FALSE)</f>
        <v>0</v>
      </c>
      <c r="G1516" s="55" t="str">
        <f>VLOOKUP(Table_for_new_list_price[[#This Row],[ItemCode]],[1]sheet1!$1:$1048576,12,FALSE)</f>
        <v>1</v>
      </c>
      <c r="H1516" s="101">
        <f>VLOOKUP(Table_for_new_list_price[[#This Row],[ItemCode]],[1]sheet1!$1:$1048576,8,FALSE)</f>
        <v>54.18</v>
      </c>
      <c r="I1516" s="51">
        <f>VLOOKUP(Table_for_new_list_price[[#This Row],[Product Line]],'EDA SHEET'!$C$10:$D$57,2,FALSE)</f>
        <v>0.34699999999999998</v>
      </c>
      <c r="J1516" s="53">
        <f t="shared" si="25"/>
        <v>18.800459999999998</v>
      </c>
      <c r="K1516" s="1" t="str">
        <f>VLOOKUP(Table_for_new_list_price[[#This Row],[ItemCode]],[1]sheet1!$1:$1048576,11,FALSE)</f>
        <v>China</v>
      </c>
    </row>
    <row r="1517" spans="1:11" hidden="1" x14ac:dyDescent="0.3">
      <c r="A1517" t="s">
        <v>2223</v>
      </c>
      <c r="B1517" t="str">
        <f>VLOOKUP(Table_for_new_list_price[[#This Row],[ItemCode]],[1]sheet1!$1:$1048576,4,FALSE)</f>
        <v>UNION C/W VENT AND TP CxM</v>
      </c>
      <c r="C1517" t="str">
        <f>VLOOKUP(Table_for_new_list_price[[#This Row],[ItemCode]],[1]sheet1!$1:$1048576,5,FALSE)</f>
        <v>670779711171</v>
      </c>
      <c r="D1517" t="str">
        <f>VLOOKUP(Table_for_new_list_price[[#This Row],[ItemCode]],[1]sheet1!$1:$1048576,6,FALSE)</f>
        <v>BALK</v>
      </c>
      <c r="E1517" s="54" t="str">
        <f>VLOOKUP(Table_for_new_list_price[[#This Row],[ItemCode]],[1]sheet1!$1:$1048576,7,FALSE)</f>
        <v>BRASS DZR</v>
      </c>
      <c r="F1517" s="54" t="str">
        <f>VLOOKUP(Table_for_new_list_price[[#This Row],[ItemCode]],[1]sheet1!$1:$1048576,13,FALSE)</f>
        <v>0.54</v>
      </c>
      <c r="G1517" s="55" t="str">
        <f>VLOOKUP(Table_for_new_list_price[[#This Row],[ItemCode]],[1]sheet1!$1:$1048576,12,FALSE)</f>
        <v>1</v>
      </c>
      <c r="H1517" s="101">
        <f>VLOOKUP(Table_for_new_list_price[[#This Row],[ItemCode]],[1]sheet1!$1:$1048576,8,FALSE)</f>
        <v>50.62</v>
      </c>
      <c r="I1517" s="51">
        <f>VLOOKUP(Table_for_new_list_price[[#This Row],[Product Line]],'EDA SHEET'!$C$10:$D$57,2,FALSE)</f>
        <v>0.34699999999999998</v>
      </c>
      <c r="J1517" s="53">
        <f t="shared" si="25"/>
        <v>17.56514</v>
      </c>
      <c r="K1517" s="1" t="str">
        <f>VLOOKUP(Table_for_new_list_price[[#This Row],[ItemCode]],[1]sheet1!$1:$1048576,11,FALSE)</f>
        <v>China</v>
      </c>
    </row>
    <row r="1518" spans="1:11" hidden="1" x14ac:dyDescent="0.3">
      <c r="A1518" t="s">
        <v>2224</v>
      </c>
      <c r="B1518" t="str">
        <f>VLOOKUP(Table_for_new_list_price[[#This Row],[ItemCode]],[1]sheet1!$1:$1048576,4,FALSE)</f>
        <v>UNION C/W VENT AND TP CxC</v>
      </c>
      <c r="C1518">
        <f>VLOOKUP(Table_for_new_list_price[[#This Row],[ItemCode]],[1]sheet1!$1:$1048576,5,FALSE)</f>
        <v>0</v>
      </c>
      <c r="D1518" t="str">
        <f>VLOOKUP(Table_for_new_list_price[[#This Row],[ItemCode]],[1]sheet1!$1:$1048576,6,FALSE)</f>
        <v>BALK</v>
      </c>
      <c r="E1518" s="54" t="str">
        <f>VLOOKUP(Table_for_new_list_price[[#This Row],[ItemCode]],[1]sheet1!$1:$1048576,7,FALSE)</f>
        <v>BRASS DZR</v>
      </c>
      <c r="F1518" s="54" t="str">
        <f>VLOOKUP(Table_for_new_list_price[[#This Row],[ItemCode]],[1]sheet1!$1:$1048576,13,FALSE)</f>
        <v>0.50</v>
      </c>
      <c r="G1518" s="55" t="str">
        <f>VLOOKUP(Table_for_new_list_price[[#This Row],[ItemCode]],[1]sheet1!$1:$1048576,12,FALSE)</f>
        <v>1</v>
      </c>
      <c r="H1518" s="101">
        <f>VLOOKUP(Table_for_new_list_price[[#This Row],[ItemCode]],[1]sheet1!$1:$1048576,8,FALSE)</f>
        <v>50.62</v>
      </c>
      <c r="I1518" s="51">
        <f>VLOOKUP(Table_for_new_list_price[[#This Row],[Product Line]],'EDA SHEET'!$C$10:$D$57,2,FALSE)</f>
        <v>0.34699999999999998</v>
      </c>
      <c r="J1518" s="53">
        <f t="shared" si="25"/>
        <v>17.56514</v>
      </c>
      <c r="K1518" s="1" t="str">
        <f>VLOOKUP(Table_for_new_list_price[[#This Row],[ItemCode]],[1]sheet1!$1:$1048576,11,FALSE)</f>
        <v>China</v>
      </c>
    </row>
    <row r="1519" spans="1:11" hidden="1" x14ac:dyDescent="0.3">
      <c r="A1519" t="s">
        <v>2225</v>
      </c>
      <c r="B1519" t="str">
        <f>VLOOKUP(Table_for_new_list_price[[#This Row],[ItemCode]],[1]sheet1!$1:$1048576,4,FALSE)</f>
        <v>UNION W/ VENT AND TP FxF-DS1</v>
      </c>
      <c r="C1519">
        <f>VLOOKUP(Table_for_new_list_price[[#This Row],[ItemCode]],[1]sheet1!$1:$1048576,5,FALSE)</f>
        <v>0</v>
      </c>
      <c r="D1519" t="str">
        <f>VLOOKUP(Table_for_new_list_price[[#This Row],[ItemCode]],[1]sheet1!$1:$1048576,6,FALSE)</f>
        <v>BALK</v>
      </c>
      <c r="E1519" s="54" t="str">
        <f>VLOOKUP(Table_for_new_list_price[[#This Row],[ItemCode]],[1]sheet1!$1:$1048576,7,FALSE)</f>
        <v>BRASS DZR</v>
      </c>
      <c r="F1519" s="54" t="str">
        <f>VLOOKUP(Table_for_new_list_price[[#This Row],[ItemCode]],[1]sheet1!$1:$1048576,13,FALSE)</f>
        <v>0.64</v>
      </c>
      <c r="G1519" s="55">
        <f>VLOOKUP(Table_for_new_list_price[[#This Row],[ItemCode]],[1]sheet1!$1:$1048576,12,FALSE)</f>
        <v>0</v>
      </c>
      <c r="H1519" s="101">
        <f>VLOOKUP(Table_for_new_list_price[[#This Row],[ItemCode]],[1]sheet1!$1:$1048576,8,FALSE)</f>
        <v>81.599999999999994</v>
      </c>
      <c r="I1519" s="51">
        <f>VLOOKUP(Table_for_new_list_price[[#This Row],[Product Line]],'EDA SHEET'!$C$10:$D$57,2,FALSE)</f>
        <v>0.34699999999999998</v>
      </c>
      <c r="J1519" s="53">
        <f t="shared" si="25"/>
        <v>28.315199999999997</v>
      </c>
      <c r="K1519" s="1" t="str">
        <f>VLOOKUP(Table_for_new_list_price[[#This Row],[ItemCode]],[1]sheet1!$1:$1048576,11,FALSE)</f>
        <v>China</v>
      </c>
    </row>
    <row r="1520" spans="1:11" hidden="1" x14ac:dyDescent="0.3">
      <c r="A1520" t="s">
        <v>2226</v>
      </c>
      <c r="B1520" t="str">
        <f>VLOOKUP(Table_for_new_list_price[[#This Row],[ItemCode]],[1]sheet1!$1:$1048576,4,FALSE)</f>
        <v>UNION C/W  VENT AND TP FxM</v>
      </c>
      <c r="C1520" t="str">
        <f>VLOOKUP(Table_for_new_list_price[[#This Row],[ItemCode]],[1]sheet1!$1:$1048576,5,FALSE)</f>
        <v>670779712130</v>
      </c>
      <c r="D1520" t="str">
        <f>VLOOKUP(Table_for_new_list_price[[#This Row],[ItemCode]],[1]sheet1!$1:$1048576,6,FALSE)</f>
        <v>BALK</v>
      </c>
      <c r="E1520" s="54" t="str">
        <f>VLOOKUP(Table_for_new_list_price[[#This Row],[ItemCode]],[1]sheet1!$1:$1048576,7,FALSE)</f>
        <v>BRASS DZR</v>
      </c>
      <c r="F1520" s="54" t="str">
        <f>VLOOKUP(Table_for_new_list_price[[#This Row],[ItemCode]],[1]sheet1!$1:$1048576,13,FALSE)</f>
        <v>0.64</v>
      </c>
      <c r="G1520" s="55">
        <f>VLOOKUP(Table_for_new_list_price[[#This Row],[ItemCode]],[1]sheet1!$1:$1048576,12,FALSE)</f>
        <v>0</v>
      </c>
      <c r="H1520" s="101">
        <f>VLOOKUP(Table_for_new_list_price[[#This Row],[ItemCode]],[1]sheet1!$1:$1048576,8,FALSE)</f>
        <v>67.08</v>
      </c>
      <c r="I1520" s="51">
        <f>VLOOKUP(Table_for_new_list_price[[#This Row],[Product Line]],'EDA SHEET'!$C$10:$D$57,2,FALSE)</f>
        <v>0.34699999999999998</v>
      </c>
      <c r="J1520" s="53">
        <f t="shared" si="25"/>
        <v>23.276759999999999</v>
      </c>
      <c r="K1520" s="1" t="str">
        <f>VLOOKUP(Table_for_new_list_price[[#This Row],[ItemCode]],[1]sheet1!$1:$1048576,11,FALSE)</f>
        <v>China</v>
      </c>
    </row>
    <row r="1521" spans="1:11" hidden="1" x14ac:dyDescent="0.3">
      <c r="A1521" t="s">
        <v>2227</v>
      </c>
      <c r="B1521" t="str">
        <f>VLOOKUP(Table_for_new_list_price[[#This Row],[ItemCode]],[1]sheet1!$1:$1048576,4,FALSE)</f>
        <v>UNION C/W VENT AND TP FxF</v>
      </c>
      <c r="C1521">
        <f>VLOOKUP(Table_for_new_list_price[[#This Row],[ItemCode]],[1]sheet1!$1:$1048576,5,FALSE)</f>
        <v>0</v>
      </c>
      <c r="D1521" t="str">
        <f>VLOOKUP(Table_for_new_list_price[[#This Row],[ItemCode]],[1]sheet1!$1:$1048576,6,FALSE)</f>
        <v>BALK</v>
      </c>
      <c r="E1521" s="54" t="str">
        <f>VLOOKUP(Table_for_new_list_price[[#This Row],[ItemCode]],[1]sheet1!$1:$1048576,7,FALSE)</f>
        <v>BRASS DZR</v>
      </c>
      <c r="F1521" s="54" t="str">
        <f>VLOOKUP(Table_for_new_list_price[[#This Row],[ItemCode]],[1]sheet1!$1:$1048576,13,FALSE)</f>
        <v>0.64</v>
      </c>
      <c r="G1521" s="55">
        <f>VLOOKUP(Table_for_new_list_price[[#This Row],[ItemCode]],[1]sheet1!$1:$1048576,12,FALSE)</f>
        <v>0</v>
      </c>
      <c r="H1521" s="101">
        <f>VLOOKUP(Table_for_new_list_price[[#This Row],[ItemCode]],[1]sheet1!$1:$1048576,8,FALSE)</f>
        <v>81.599999999999994</v>
      </c>
      <c r="I1521" s="51">
        <f>VLOOKUP(Table_for_new_list_price[[#This Row],[Product Line]],'EDA SHEET'!$C$10:$D$57,2,FALSE)</f>
        <v>0.34699999999999998</v>
      </c>
      <c r="J1521" s="53">
        <f t="shared" si="25"/>
        <v>28.315199999999997</v>
      </c>
      <c r="K1521" s="1" t="str">
        <f>VLOOKUP(Table_for_new_list_price[[#This Row],[ItemCode]],[1]sheet1!$1:$1048576,11,FALSE)</f>
        <v>China</v>
      </c>
    </row>
    <row r="1522" spans="1:11" hidden="1" x14ac:dyDescent="0.3">
      <c r="A1522" t="s">
        <v>2228</v>
      </c>
      <c r="B1522" t="str">
        <f>VLOOKUP(Table_for_new_list_price[[#This Row],[ItemCode]],[1]sheet1!$1:$1048576,4,FALSE)</f>
        <v>UNION C/W VENT AND TP FxM</v>
      </c>
      <c r="C1522" t="str">
        <f>VLOOKUP(Table_for_new_list_price[[#This Row],[ItemCode]],[1]sheet1!$1:$1048576,5,FALSE)</f>
        <v>670779704289</v>
      </c>
      <c r="D1522" t="str">
        <f>VLOOKUP(Table_for_new_list_price[[#This Row],[ItemCode]],[1]sheet1!$1:$1048576,6,FALSE)</f>
        <v>BALK</v>
      </c>
      <c r="E1522" s="54" t="str">
        <f>VLOOKUP(Table_for_new_list_price[[#This Row],[ItemCode]],[1]sheet1!$1:$1048576,7,FALSE)</f>
        <v>BRASS DZR</v>
      </c>
      <c r="F1522" s="54" t="str">
        <f>VLOOKUP(Table_for_new_list_price[[#This Row],[ItemCode]],[1]sheet1!$1:$1048576,13,FALSE)</f>
        <v>0.64</v>
      </c>
      <c r="G1522" s="55">
        <f>VLOOKUP(Table_for_new_list_price[[#This Row],[ItemCode]],[1]sheet1!$1:$1048576,12,FALSE)</f>
        <v>0</v>
      </c>
      <c r="H1522" s="101">
        <f>VLOOKUP(Table_for_new_list_price[[#This Row],[ItemCode]],[1]sheet1!$1:$1048576,8,FALSE)</f>
        <v>67.08</v>
      </c>
      <c r="I1522" s="51">
        <f>VLOOKUP(Table_for_new_list_price[[#This Row],[Product Line]],'EDA SHEET'!$C$10:$D$57,2,FALSE)</f>
        <v>0.34699999999999998</v>
      </c>
      <c r="J1522" s="53">
        <f t="shared" si="25"/>
        <v>23.276759999999999</v>
      </c>
      <c r="K1522" s="1" t="str">
        <f>VLOOKUP(Table_for_new_list_price[[#This Row],[ItemCode]],[1]sheet1!$1:$1048576,11,FALSE)</f>
        <v>China</v>
      </c>
    </row>
    <row r="1523" spans="1:11" hidden="1" x14ac:dyDescent="0.3">
      <c r="A1523" t="s">
        <v>2229</v>
      </c>
      <c r="B1523" t="str">
        <f>VLOOKUP(Table_for_new_list_price[[#This Row],[ItemCode]],[1]sheet1!$1:$1048576,4,FALSE)</f>
        <v>UNION C/W VENT AND TP FxC</v>
      </c>
      <c r="C1523">
        <f>VLOOKUP(Table_for_new_list_price[[#This Row],[ItemCode]],[1]sheet1!$1:$1048576,5,FALSE)</f>
        <v>0</v>
      </c>
      <c r="D1523" t="str">
        <f>VLOOKUP(Table_for_new_list_price[[#This Row],[ItemCode]],[1]sheet1!$1:$1048576,6,FALSE)</f>
        <v>BALK</v>
      </c>
      <c r="E1523" s="54" t="str">
        <f>VLOOKUP(Table_for_new_list_price[[#This Row],[ItemCode]],[1]sheet1!$1:$1048576,7,FALSE)</f>
        <v>BRASS DZR</v>
      </c>
      <c r="F1523" s="54" t="str">
        <f>VLOOKUP(Table_for_new_list_price[[#This Row],[ItemCode]],[1]sheet1!$1:$1048576,13,FALSE)</f>
        <v>0.58</v>
      </c>
      <c r="G1523" s="55">
        <f>VLOOKUP(Table_for_new_list_price[[#This Row],[ItemCode]],[1]sheet1!$1:$1048576,12,FALSE)</f>
        <v>0</v>
      </c>
      <c r="H1523" s="101">
        <f>VLOOKUP(Table_for_new_list_price[[#This Row],[ItemCode]],[1]sheet1!$1:$1048576,8,FALSE)</f>
        <v>67.08</v>
      </c>
      <c r="I1523" s="51">
        <f>VLOOKUP(Table_for_new_list_price[[#This Row],[Product Line]],'EDA SHEET'!$C$10:$D$57,2,FALSE)</f>
        <v>0.34699999999999998</v>
      </c>
      <c r="J1523" s="53">
        <f t="shared" si="25"/>
        <v>23.276759999999999</v>
      </c>
      <c r="K1523" s="1" t="str">
        <f>VLOOKUP(Table_for_new_list_price[[#This Row],[ItemCode]],[1]sheet1!$1:$1048576,11,FALSE)</f>
        <v>China</v>
      </c>
    </row>
    <row r="1524" spans="1:11" hidden="1" x14ac:dyDescent="0.3">
      <c r="A1524" t="s">
        <v>2230</v>
      </c>
      <c r="B1524" t="str">
        <f>VLOOKUP(Table_for_new_list_price[[#This Row],[ItemCode]],[1]sheet1!$1:$1048576,4,FALSE)</f>
        <v>UNION C/W  VENT AND TP PxM-DS1</v>
      </c>
      <c r="C1524" t="str">
        <f>VLOOKUP(Table_for_new_list_price[[#This Row],[ItemCode]],[1]sheet1!$1:$1048576,5,FALSE)</f>
        <v>670779726076</v>
      </c>
      <c r="D1524" t="str">
        <f>VLOOKUP(Table_for_new_list_price[[#This Row],[ItemCode]],[1]sheet1!$1:$1048576,6,FALSE)</f>
        <v>BALK</v>
      </c>
      <c r="E1524" s="54" t="str">
        <f>VLOOKUP(Table_for_new_list_price[[#This Row],[ItemCode]],[1]sheet1!$1:$1048576,7,FALSE)</f>
        <v>BRASS DZR</v>
      </c>
      <c r="F1524" s="54" t="str">
        <f>VLOOKUP(Table_for_new_list_price[[#This Row],[ItemCode]],[1]sheet1!$1:$1048576,13,FALSE)</f>
        <v>0</v>
      </c>
      <c r="G1524" s="55">
        <f>VLOOKUP(Table_for_new_list_price[[#This Row],[ItemCode]],[1]sheet1!$1:$1048576,12,FALSE)</f>
        <v>0</v>
      </c>
      <c r="H1524" s="101">
        <f>VLOOKUP(Table_for_new_list_price[[#This Row],[ItemCode]],[1]sheet1!$1:$1048576,8,FALSE)</f>
        <v>71.78</v>
      </c>
      <c r="I1524" s="51">
        <f>VLOOKUP(Table_for_new_list_price[[#This Row],[Product Line]],'EDA SHEET'!$C$10:$D$57,2,FALSE)</f>
        <v>0.34699999999999998</v>
      </c>
      <c r="J1524" s="53">
        <f t="shared" si="25"/>
        <v>24.90766</v>
      </c>
      <c r="K1524" s="1" t="str">
        <f>VLOOKUP(Table_for_new_list_price[[#This Row],[ItemCode]],[1]sheet1!$1:$1048576,11,FALSE)</f>
        <v>China</v>
      </c>
    </row>
    <row r="1525" spans="1:11" hidden="1" x14ac:dyDescent="0.3">
      <c r="A1525" t="s">
        <v>2231</v>
      </c>
      <c r="B1525" t="str">
        <f>VLOOKUP(Table_for_new_list_price[[#This Row],[ItemCode]],[1]sheet1!$1:$1048576,4,FALSE)</f>
        <v>UNION W/ VENT AND TP PxM</v>
      </c>
      <c r="C1525" t="str">
        <f>VLOOKUP(Table_for_new_list_price[[#This Row],[ItemCode]],[1]sheet1!$1:$1048576,5,FALSE)</f>
        <v>670779726069</v>
      </c>
      <c r="D1525" t="str">
        <f>VLOOKUP(Table_for_new_list_price[[#This Row],[ItemCode]],[1]sheet1!$1:$1048576,6,FALSE)</f>
        <v>BALK</v>
      </c>
      <c r="E1525" s="54" t="str">
        <f>VLOOKUP(Table_for_new_list_price[[#This Row],[ItemCode]],[1]sheet1!$1:$1048576,7,FALSE)</f>
        <v>BRASS DZR</v>
      </c>
      <c r="F1525" s="54" t="str">
        <f>VLOOKUP(Table_for_new_list_price[[#This Row],[ItemCode]],[1]sheet1!$1:$1048576,13,FALSE)</f>
        <v>0</v>
      </c>
      <c r="G1525" s="55">
        <f>VLOOKUP(Table_for_new_list_price[[#This Row],[ItemCode]],[1]sheet1!$1:$1048576,12,FALSE)</f>
        <v>0</v>
      </c>
      <c r="H1525" s="101">
        <f>VLOOKUP(Table_for_new_list_price[[#This Row],[ItemCode]],[1]sheet1!$1:$1048576,8,FALSE)</f>
        <v>71.78</v>
      </c>
      <c r="I1525" s="51">
        <f>VLOOKUP(Table_for_new_list_price[[#This Row],[Product Line]],'EDA SHEET'!$C$10:$D$57,2,FALSE)</f>
        <v>0.34699999999999998</v>
      </c>
      <c r="J1525" s="53">
        <f t="shared" si="25"/>
        <v>24.90766</v>
      </c>
      <c r="K1525" s="1" t="str">
        <f>VLOOKUP(Table_for_new_list_price[[#This Row],[ItemCode]],[1]sheet1!$1:$1048576,11,FALSE)</f>
        <v>China</v>
      </c>
    </row>
    <row r="1526" spans="1:11" hidden="1" x14ac:dyDescent="0.3">
      <c r="A1526" t="s">
        <v>2232</v>
      </c>
      <c r="B1526" t="str">
        <f>VLOOKUP(Table_for_new_list_price[[#This Row],[ItemCode]],[1]sheet1!$1:$1048576,4,FALSE)</f>
        <v>UNION C/W VENT AND TP CxM</v>
      </c>
      <c r="C1526">
        <f>VLOOKUP(Table_for_new_list_price[[#This Row],[ItemCode]],[1]sheet1!$1:$1048576,5,FALSE)</f>
        <v>0</v>
      </c>
      <c r="D1526" t="str">
        <f>VLOOKUP(Table_for_new_list_price[[#This Row],[ItemCode]],[1]sheet1!$1:$1048576,6,FALSE)</f>
        <v>BALK</v>
      </c>
      <c r="E1526" s="54" t="str">
        <f>VLOOKUP(Table_for_new_list_price[[#This Row],[ItemCode]],[1]sheet1!$1:$1048576,7,FALSE)</f>
        <v>BRASS DZR</v>
      </c>
      <c r="F1526" s="54" t="str">
        <f>VLOOKUP(Table_for_new_list_price[[#This Row],[ItemCode]],[1]sheet1!$1:$1048576,13,FALSE)</f>
        <v>0.62</v>
      </c>
      <c r="G1526" s="55">
        <f>VLOOKUP(Table_for_new_list_price[[#This Row],[ItemCode]],[1]sheet1!$1:$1048576,12,FALSE)</f>
        <v>0</v>
      </c>
      <c r="H1526" s="101">
        <f>VLOOKUP(Table_for_new_list_price[[#This Row],[ItemCode]],[1]sheet1!$1:$1048576,8,FALSE)</f>
        <v>67.08</v>
      </c>
      <c r="I1526" s="51">
        <f>VLOOKUP(Table_for_new_list_price[[#This Row],[Product Line]],'EDA SHEET'!$C$10:$D$57,2,FALSE)</f>
        <v>0.34699999999999998</v>
      </c>
      <c r="J1526" s="53">
        <f t="shared" si="25"/>
        <v>23.276759999999999</v>
      </c>
      <c r="K1526" s="1" t="str">
        <f>VLOOKUP(Table_for_new_list_price[[#This Row],[ItemCode]],[1]sheet1!$1:$1048576,11,FALSE)</f>
        <v>China</v>
      </c>
    </row>
    <row r="1527" spans="1:11" hidden="1" x14ac:dyDescent="0.3">
      <c r="A1527" t="s">
        <v>2233</v>
      </c>
      <c r="B1527" t="str">
        <f>VLOOKUP(Table_for_new_list_price[[#This Row],[ItemCode]],[1]sheet1!$1:$1048576,4,FALSE)</f>
        <v>UNION C/W VENT AND TP CxM</v>
      </c>
      <c r="C1527" t="str">
        <f>VLOOKUP(Table_for_new_list_price[[#This Row],[ItemCode]],[1]sheet1!$1:$1048576,5,FALSE)</f>
        <v>670779711188</v>
      </c>
      <c r="D1527" t="str">
        <f>VLOOKUP(Table_for_new_list_price[[#This Row],[ItemCode]],[1]sheet1!$1:$1048576,6,FALSE)</f>
        <v>BALK</v>
      </c>
      <c r="E1527" s="54" t="str">
        <f>VLOOKUP(Table_for_new_list_price[[#This Row],[ItemCode]],[1]sheet1!$1:$1048576,7,FALSE)</f>
        <v>BRASS DZR</v>
      </c>
      <c r="F1527" s="54" t="str">
        <f>VLOOKUP(Table_for_new_list_price[[#This Row],[ItemCode]],[1]sheet1!$1:$1048576,13,FALSE)</f>
        <v>0.62</v>
      </c>
      <c r="G1527" s="55">
        <f>VLOOKUP(Table_for_new_list_price[[#This Row],[ItemCode]],[1]sheet1!$1:$1048576,12,FALSE)</f>
        <v>0</v>
      </c>
      <c r="H1527" s="101">
        <f>VLOOKUP(Table_for_new_list_price[[#This Row],[ItemCode]],[1]sheet1!$1:$1048576,8,FALSE)</f>
        <v>67.08</v>
      </c>
      <c r="I1527" s="51">
        <f>VLOOKUP(Table_for_new_list_price[[#This Row],[Product Line]],'EDA SHEET'!$C$10:$D$57,2,FALSE)</f>
        <v>0.34699999999999998</v>
      </c>
      <c r="J1527" s="53">
        <f t="shared" si="25"/>
        <v>23.276759999999999</v>
      </c>
      <c r="K1527" s="1" t="str">
        <f>VLOOKUP(Table_for_new_list_price[[#This Row],[ItemCode]],[1]sheet1!$1:$1048576,11,FALSE)</f>
        <v>China</v>
      </c>
    </row>
    <row r="1528" spans="1:11" hidden="1" x14ac:dyDescent="0.3">
      <c r="A1528" t="s">
        <v>2234</v>
      </c>
      <c r="B1528" t="str">
        <f>VLOOKUP(Table_for_new_list_price[[#This Row],[ItemCode]],[1]sheet1!$1:$1048576,4,FALSE)</f>
        <v>UNION C/W VENT AND TP CxC</v>
      </c>
      <c r="C1528">
        <f>VLOOKUP(Table_for_new_list_price[[#This Row],[ItemCode]],[1]sheet1!$1:$1048576,5,FALSE)</f>
        <v>0</v>
      </c>
      <c r="D1528" t="str">
        <f>VLOOKUP(Table_for_new_list_price[[#This Row],[ItemCode]],[1]sheet1!$1:$1048576,6,FALSE)</f>
        <v>BALK</v>
      </c>
      <c r="E1528" s="54" t="str">
        <f>VLOOKUP(Table_for_new_list_price[[#This Row],[ItemCode]],[1]sheet1!$1:$1048576,7,FALSE)</f>
        <v>BRASS DZR</v>
      </c>
      <c r="F1528" s="54" t="str">
        <f>VLOOKUP(Table_for_new_list_price[[#This Row],[ItemCode]],[1]sheet1!$1:$1048576,13,FALSE)</f>
        <v>0.57</v>
      </c>
      <c r="G1528" s="55">
        <f>VLOOKUP(Table_for_new_list_price[[#This Row],[ItemCode]],[1]sheet1!$1:$1048576,12,FALSE)</f>
        <v>0</v>
      </c>
      <c r="H1528" s="101">
        <f>VLOOKUP(Table_for_new_list_price[[#This Row],[ItemCode]],[1]sheet1!$1:$1048576,8,FALSE)</f>
        <v>67.08</v>
      </c>
      <c r="I1528" s="51">
        <f>VLOOKUP(Table_for_new_list_price[[#This Row],[Product Line]],'EDA SHEET'!$C$10:$D$57,2,FALSE)</f>
        <v>0.34699999999999998</v>
      </c>
      <c r="J1528" s="53">
        <f t="shared" si="25"/>
        <v>23.276759999999999</v>
      </c>
      <c r="K1528" s="1" t="str">
        <f>VLOOKUP(Table_for_new_list_price[[#This Row],[ItemCode]],[1]sheet1!$1:$1048576,11,FALSE)</f>
        <v>China</v>
      </c>
    </row>
    <row r="1529" spans="1:11" hidden="1" x14ac:dyDescent="0.3">
      <c r="A1529" t="s">
        <v>2235</v>
      </c>
      <c r="B1529" t="str">
        <f>VLOOKUP(Table_for_new_list_price[[#This Row],[ItemCode]],[1]sheet1!$1:$1048576,4,FALSE)</f>
        <v>UNION C/W VENT AND TP FxF-DS2</v>
      </c>
      <c r="C1529">
        <f>VLOOKUP(Table_for_new_list_price[[#This Row],[ItemCode]],[1]sheet1!$1:$1048576,5,FALSE)</f>
        <v>0</v>
      </c>
      <c r="D1529" t="str">
        <f>VLOOKUP(Table_for_new_list_price[[#This Row],[ItemCode]],[1]sheet1!$1:$1048576,6,FALSE)</f>
        <v>BALK</v>
      </c>
      <c r="E1529" s="54" t="str">
        <f>VLOOKUP(Table_for_new_list_price[[#This Row],[ItemCode]],[1]sheet1!$1:$1048576,7,FALSE)</f>
        <v>BRASS DZR</v>
      </c>
      <c r="F1529" s="54" t="str">
        <f>VLOOKUP(Table_for_new_list_price[[#This Row],[ItemCode]],[1]sheet1!$1:$1048576,13,FALSE)</f>
        <v>0.84</v>
      </c>
      <c r="G1529" s="55" t="str">
        <f>VLOOKUP(Table_for_new_list_price[[#This Row],[ItemCode]],[1]sheet1!$1:$1048576,12,FALSE)</f>
        <v>1</v>
      </c>
      <c r="H1529" s="101">
        <f>VLOOKUP(Table_for_new_list_price[[#This Row],[ItemCode]],[1]sheet1!$1:$1048576,8,FALSE)</f>
        <v>95.21</v>
      </c>
      <c r="I1529" s="51">
        <f>VLOOKUP(Table_for_new_list_price[[#This Row],[Product Line]],'EDA SHEET'!$C$10:$D$57,2,FALSE)</f>
        <v>0.34699999999999998</v>
      </c>
      <c r="J1529" s="53">
        <f t="shared" si="25"/>
        <v>33.037869999999998</v>
      </c>
      <c r="K1529" s="1" t="str">
        <f>VLOOKUP(Table_for_new_list_price[[#This Row],[ItemCode]],[1]sheet1!$1:$1048576,11,FALSE)</f>
        <v>China</v>
      </c>
    </row>
    <row r="1530" spans="1:11" hidden="1" x14ac:dyDescent="0.3">
      <c r="A1530" t="s">
        <v>2236</v>
      </c>
      <c r="B1530" t="str">
        <f>VLOOKUP(Table_for_new_list_price[[#This Row],[ItemCode]],[1]sheet1!$1:$1048576,4,FALSE)</f>
        <v>UNION C/W VENT AND TP FxM</v>
      </c>
      <c r="C1530" t="str">
        <f>VLOOKUP(Table_for_new_list_price[[#This Row],[ItemCode]],[1]sheet1!$1:$1048576,5,FALSE)</f>
        <v>670779712154</v>
      </c>
      <c r="D1530" t="str">
        <f>VLOOKUP(Table_for_new_list_price[[#This Row],[ItemCode]],[1]sheet1!$1:$1048576,6,FALSE)</f>
        <v>BALK</v>
      </c>
      <c r="E1530" s="54" t="str">
        <f>VLOOKUP(Table_for_new_list_price[[#This Row],[ItemCode]],[1]sheet1!$1:$1048576,7,FALSE)</f>
        <v>BRASS DZR</v>
      </c>
      <c r="F1530" s="54" t="str">
        <f>VLOOKUP(Table_for_new_list_price[[#This Row],[ItemCode]],[1]sheet1!$1:$1048576,13,FALSE)</f>
        <v>0.84</v>
      </c>
      <c r="G1530" s="55" t="str">
        <f>VLOOKUP(Table_for_new_list_price[[#This Row],[ItemCode]],[1]sheet1!$1:$1048576,12,FALSE)</f>
        <v>1</v>
      </c>
      <c r="H1530" s="101">
        <f>VLOOKUP(Table_for_new_list_price[[#This Row],[ItemCode]],[1]sheet1!$1:$1048576,8,FALSE)</f>
        <v>75.709999999999994</v>
      </c>
      <c r="I1530" s="51">
        <f>VLOOKUP(Table_for_new_list_price[[#This Row],[Product Line]],'EDA SHEET'!$C$10:$D$57,2,FALSE)</f>
        <v>0.34699999999999998</v>
      </c>
      <c r="J1530" s="53">
        <f t="shared" si="25"/>
        <v>26.271369999999997</v>
      </c>
      <c r="K1530" s="1" t="str">
        <f>VLOOKUP(Table_for_new_list_price[[#This Row],[ItemCode]],[1]sheet1!$1:$1048576,11,FALSE)</f>
        <v>China</v>
      </c>
    </row>
    <row r="1531" spans="1:11" hidden="1" x14ac:dyDescent="0.3">
      <c r="A1531" t="s">
        <v>2237</v>
      </c>
      <c r="B1531" t="str">
        <f>VLOOKUP(Table_for_new_list_price[[#This Row],[ItemCode]],[1]sheet1!$1:$1048576,4,FALSE)</f>
        <v>UNION C/W VENT AND TP FxF-DS1</v>
      </c>
      <c r="C1531">
        <f>VLOOKUP(Table_for_new_list_price[[#This Row],[ItemCode]],[1]sheet1!$1:$1048576,5,FALSE)</f>
        <v>0</v>
      </c>
      <c r="D1531" t="str">
        <f>VLOOKUP(Table_for_new_list_price[[#This Row],[ItemCode]],[1]sheet1!$1:$1048576,6,FALSE)</f>
        <v>BALK</v>
      </c>
      <c r="E1531" s="54" t="str">
        <f>VLOOKUP(Table_for_new_list_price[[#This Row],[ItemCode]],[1]sheet1!$1:$1048576,7,FALSE)</f>
        <v>BRASS DZR</v>
      </c>
      <c r="F1531" s="54" t="str">
        <f>VLOOKUP(Table_for_new_list_price[[#This Row],[ItemCode]],[1]sheet1!$1:$1048576,13,FALSE)</f>
        <v>0.84</v>
      </c>
      <c r="G1531" s="55" t="str">
        <f>VLOOKUP(Table_for_new_list_price[[#This Row],[ItemCode]],[1]sheet1!$1:$1048576,12,FALSE)</f>
        <v>1</v>
      </c>
      <c r="H1531" s="101">
        <f>VLOOKUP(Table_for_new_list_price[[#This Row],[ItemCode]],[1]sheet1!$1:$1048576,8,FALSE)</f>
        <v>95.21</v>
      </c>
      <c r="I1531" s="51">
        <f>VLOOKUP(Table_for_new_list_price[[#This Row],[Product Line]],'EDA SHEET'!$C$10:$D$57,2,FALSE)</f>
        <v>0.34699999999999998</v>
      </c>
      <c r="J1531" s="53">
        <f t="shared" si="25"/>
        <v>33.037869999999998</v>
      </c>
      <c r="K1531" s="1" t="str">
        <f>VLOOKUP(Table_for_new_list_price[[#This Row],[ItemCode]],[1]sheet1!$1:$1048576,11,FALSE)</f>
        <v>China</v>
      </c>
    </row>
    <row r="1532" spans="1:11" hidden="1" x14ac:dyDescent="0.3">
      <c r="A1532" t="s">
        <v>2238</v>
      </c>
      <c r="B1532" t="str">
        <f>VLOOKUP(Table_for_new_list_price[[#This Row],[ItemCode]],[1]sheet1!$1:$1048576,4,FALSE)</f>
        <v>UNION C/W VENT AND TP FxM</v>
      </c>
      <c r="C1532" t="str">
        <f>VLOOKUP(Table_for_new_list_price[[#This Row],[ItemCode]],[1]sheet1!$1:$1048576,5,FALSE)</f>
        <v>670779712147</v>
      </c>
      <c r="D1532" t="str">
        <f>VLOOKUP(Table_for_new_list_price[[#This Row],[ItemCode]],[1]sheet1!$1:$1048576,6,FALSE)</f>
        <v>BALK</v>
      </c>
      <c r="E1532" s="54" t="str">
        <f>VLOOKUP(Table_for_new_list_price[[#This Row],[ItemCode]],[1]sheet1!$1:$1048576,7,FALSE)</f>
        <v>BRASS DZR</v>
      </c>
      <c r="F1532" s="54" t="str">
        <f>VLOOKUP(Table_for_new_list_price[[#This Row],[ItemCode]],[1]sheet1!$1:$1048576,13,FALSE)</f>
        <v>0.84</v>
      </c>
      <c r="G1532" s="55" t="str">
        <f>VLOOKUP(Table_for_new_list_price[[#This Row],[ItemCode]],[1]sheet1!$1:$1048576,12,FALSE)</f>
        <v>1</v>
      </c>
      <c r="H1532" s="101">
        <f>VLOOKUP(Table_for_new_list_price[[#This Row],[ItemCode]],[1]sheet1!$1:$1048576,8,FALSE)</f>
        <v>75.709999999999994</v>
      </c>
      <c r="I1532" s="51">
        <f>VLOOKUP(Table_for_new_list_price[[#This Row],[Product Line]],'EDA SHEET'!$C$10:$D$57,2,FALSE)</f>
        <v>0.34699999999999998</v>
      </c>
      <c r="J1532" s="53">
        <f t="shared" si="25"/>
        <v>26.271369999999997</v>
      </c>
      <c r="K1532" s="1" t="str">
        <f>VLOOKUP(Table_for_new_list_price[[#This Row],[ItemCode]],[1]sheet1!$1:$1048576,11,FALSE)</f>
        <v>China</v>
      </c>
    </row>
    <row r="1533" spans="1:11" hidden="1" x14ac:dyDescent="0.3">
      <c r="A1533" t="s">
        <v>2239</v>
      </c>
      <c r="B1533" t="str">
        <f>VLOOKUP(Table_for_new_list_price[[#This Row],[ItemCode]],[1]sheet1!$1:$1048576,4,FALSE)</f>
        <v>UNION C/W VENT AND TP FxF</v>
      </c>
      <c r="C1533">
        <f>VLOOKUP(Table_for_new_list_price[[#This Row],[ItemCode]],[1]sheet1!$1:$1048576,5,FALSE)</f>
        <v>0</v>
      </c>
      <c r="D1533" t="str">
        <f>VLOOKUP(Table_for_new_list_price[[#This Row],[ItemCode]],[1]sheet1!$1:$1048576,6,FALSE)</f>
        <v>BALK</v>
      </c>
      <c r="E1533" s="54" t="str">
        <f>VLOOKUP(Table_for_new_list_price[[#This Row],[ItemCode]],[1]sheet1!$1:$1048576,7,FALSE)</f>
        <v>BRASS DZR</v>
      </c>
      <c r="F1533" s="54" t="str">
        <f>VLOOKUP(Table_for_new_list_price[[#This Row],[ItemCode]],[1]sheet1!$1:$1048576,13,FALSE)</f>
        <v>0.84</v>
      </c>
      <c r="G1533" s="55" t="str">
        <f>VLOOKUP(Table_for_new_list_price[[#This Row],[ItemCode]],[1]sheet1!$1:$1048576,12,FALSE)</f>
        <v>1</v>
      </c>
      <c r="H1533" s="101">
        <f>VLOOKUP(Table_for_new_list_price[[#This Row],[ItemCode]],[1]sheet1!$1:$1048576,8,FALSE)</f>
        <v>95.21</v>
      </c>
      <c r="I1533" s="51">
        <f>VLOOKUP(Table_for_new_list_price[[#This Row],[Product Line]],'EDA SHEET'!$C$10:$D$57,2,FALSE)</f>
        <v>0.34699999999999998</v>
      </c>
      <c r="J1533" s="53">
        <f t="shared" si="25"/>
        <v>33.037869999999998</v>
      </c>
      <c r="K1533" s="1" t="str">
        <f>VLOOKUP(Table_for_new_list_price[[#This Row],[ItemCode]],[1]sheet1!$1:$1048576,11,FALSE)</f>
        <v>China</v>
      </c>
    </row>
    <row r="1534" spans="1:11" hidden="1" x14ac:dyDescent="0.3">
      <c r="A1534" t="s">
        <v>2240</v>
      </c>
      <c r="B1534" t="str">
        <f>VLOOKUP(Table_for_new_list_price[[#This Row],[ItemCode]],[1]sheet1!$1:$1048576,4,FALSE)</f>
        <v>UNION C/W VENT AND TP FxM</v>
      </c>
      <c r="C1534" t="str">
        <f>VLOOKUP(Table_for_new_list_price[[#This Row],[ItemCode]],[1]sheet1!$1:$1048576,5,FALSE)</f>
        <v>670779704296</v>
      </c>
      <c r="D1534" t="str">
        <f>VLOOKUP(Table_for_new_list_price[[#This Row],[ItemCode]],[1]sheet1!$1:$1048576,6,FALSE)</f>
        <v>BALK</v>
      </c>
      <c r="E1534" s="54" t="str">
        <f>VLOOKUP(Table_for_new_list_price[[#This Row],[ItemCode]],[1]sheet1!$1:$1048576,7,FALSE)</f>
        <v>BRASS DZR</v>
      </c>
      <c r="F1534" s="54" t="str">
        <f>VLOOKUP(Table_for_new_list_price[[#This Row],[ItemCode]],[1]sheet1!$1:$1048576,13,FALSE)</f>
        <v>0.84</v>
      </c>
      <c r="G1534" s="55" t="str">
        <f>VLOOKUP(Table_for_new_list_price[[#This Row],[ItemCode]],[1]sheet1!$1:$1048576,12,FALSE)</f>
        <v>1</v>
      </c>
      <c r="H1534" s="101">
        <f>VLOOKUP(Table_for_new_list_price[[#This Row],[ItemCode]],[1]sheet1!$1:$1048576,8,FALSE)</f>
        <v>75.709999999999994</v>
      </c>
      <c r="I1534" s="51">
        <f>VLOOKUP(Table_for_new_list_price[[#This Row],[Product Line]],'EDA SHEET'!$C$10:$D$57,2,FALSE)</f>
        <v>0.34699999999999998</v>
      </c>
      <c r="J1534" s="53">
        <f t="shared" si="25"/>
        <v>26.271369999999997</v>
      </c>
      <c r="K1534" s="1" t="str">
        <f>VLOOKUP(Table_for_new_list_price[[#This Row],[ItemCode]],[1]sheet1!$1:$1048576,11,FALSE)</f>
        <v>China</v>
      </c>
    </row>
    <row r="1535" spans="1:11" hidden="1" x14ac:dyDescent="0.3">
      <c r="A1535" t="s">
        <v>2241</v>
      </c>
      <c r="B1535" t="str">
        <f>VLOOKUP(Table_for_new_list_price[[#This Row],[ItemCode]],[1]sheet1!$1:$1048576,4,FALSE)</f>
        <v>UNION C/W VENT AND TP FxC</v>
      </c>
      <c r="C1535">
        <f>VLOOKUP(Table_for_new_list_price[[#This Row],[ItemCode]],[1]sheet1!$1:$1048576,5,FALSE)</f>
        <v>0</v>
      </c>
      <c r="D1535" t="str">
        <f>VLOOKUP(Table_for_new_list_price[[#This Row],[ItemCode]],[1]sheet1!$1:$1048576,6,FALSE)</f>
        <v>BALK</v>
      </c>
      <c r="E1535" s="54" t="str">
        <f>VLOOKUP(Table_for_new_list_price[[#This Row],[ItemCode]],[1]sheet1!$1:$1048576,7,FALSE)</f>
        <v>BRASS DZR</v>
      </c>
      <c r="F1535" s="54" t="str">
        <f>VLOOKUP(Table_for_new_list_price[[#This Row],[ItemCode]],[1]sheet1!$1:$1048576,13,FALSE)</f>
        <v>0.64</v>
      </c>
      <c r="G1535" s="55" t="str">
        <f>VLOOKUP(Table_for_new_list_price[[#This Row],[ItemCode]],[1]sheet1!$1:$1048576,12,FALSE)</f>
        <v>1</v>
      </c>
      <c r="H1535" s="101">
        <f>VLOOKUP(Table_for_new_list_price[[#This Row],[ItemCode]],[1]sheet1!$1:$1048576,8,FALSE)</f>
        <v>75.709999999999994</v>
      </c>
      <c r="I1535" s="51">
        <f>VLOOKUP(Table_for_new_list_price[[#This Row],[Product Line]],'EDA SHEET'!$C$10:$D$57,2,FALSE)</f>
        <v>0.34699999999999998</v>
      </c>
      <c r="J1535" s="53">
        <f t="shared" si="25"/>
        <v>26.271369999999997</v>
      </c>
      <c r="K1535" s="1" t="str">
        <f>VLOOKUP(Table_for_new_list_price[[#This Row],[ItemCode]],[1]sheet1!$1:$1048576,11,FALSE)</f>
        <v>China</v>
      </c>
    </row>
    <row r="1536" spans="1:11" hidden="1" x14ac:dyDescent="0.3">
      <c r="A1536" t="s">
        <v>2242</v>
      </c>
      <c r="B1536" t="str">
        <f>VLOOKUP(Table_for_new_list_price[[#This Row],[ItemCode]],[1]sheet1!$1:$1048576,4,FALSE)</f>
        <v>UNION C/W VENT AND TP PxM-DS2</v>
      </c>
      <c r="C1536" t="str">
        <f>VLOOKUP(Table_for_new_list_price[[#This Row],[ItemCode]],[1]sheet1!$1:$1048576,5,FALSE)</f>
        <v>670779726106</v>
      </c>
      <c r="D1536" t="str">
        <f>VLOOKUP(Table_for_new_list_price[[#This Row],[ItemCode]],[1]sheet1!$1:$1048576,6,FALSE)</f>
        <v>BALK</v>
      </c>
      <c r="E1536" s="54" t="str">
        <f>VLOOKUP(Table_for_new_list_price[[#This Row],[ItemCode]],[1]sheet1!$1:$1048576,7,FALSE)</f>
        <v>BRASS DZR</v>
      </c>
      <c r="F1536" s="54" t="str">
        <f>VLOOKUP(Table_for_new_list_price[[#This Row],[ItemCode]],[1]sheet1!$1:$1048576,13,FALSE)</f>
        <v>0</v>
      </c>
      <c r="G1536" s="55" t="str">
        <f>VLOOKUP(Table_for_new_list_price[[#This Row],[ItemCode]],[1]sheet1!$1:$1048576,12,FALSE)</f>
        <v>1</v>
      </c>
      <c r="H1536" s="101">
        <f>VLOOKUP(Table_for_new_list_price[[#This Row],[ItemCode]],[1]sheet1!$1:$1048576,8,FALSE)</f>
        <v>81.03</v>
      </c>
      <c r="I1536" s="51">
        <f>VLOOKUP(Table_for_new_list_price[[#This Row],[Product Line]],'EDA SHEET'!$C$10:$D$57,2,FALSE)</f>
        <v>0.34699999999999998</v>
      </c>
      <c r="J1536" s="53">
        <f t="shared" si="25"/>
        <v>28.11741</v>
      </c>
      <c r="K1536" s="1" t="str">
        <f>VLOOKUP(Table_for_new_list_price[[#This Row],[ItemCode]],[1]sheet1!$1:$1048576,11,FALSE)</f>
        <v>China</v>
      </c>
    </row>
    <row r="1537" spans="1:11" hidden="1" x14ac:dyDescent="0.3">
      <c r="A1537" t="s">
        <v>2243</v>
      </c>
      <c r="B1537" t="str">
        <f>VLOOKUP(Table_for_new_list_price[[#This Row],[ItemCode]],[1]sheet1!$1:$1048576,4,FALSE)</f>
        <v>UNION C/W VENT AND TP PxM-DS1</v>
      </c>
      <c r="C1537" t="str">
        <f>VLOOKUP(Table_for_new_list_price[[#This Row],[ItemCode]],[1]sheet1!$1:$1048576,5,FALSE)</f>
        <v>670779726090</v>
      </c>
      <c r="D1537" t="str">
        <f>VLOOKUP(Table_for_new_list_price[[#This Row],[ItemCode]],[1]sheet1!$1:$1048576,6,FALSE)</f>
        <v>BALK</v>
      </c>
      <c r="E1537" s="54" t="str">
        <f>VLOOKUP(Table_for_new_list_price[[#This Row],[ItemCode]],[1]sheet1!$1:$1048576,7,FALSE)</f>
        <v>BRASS DZR</v>
      </c>
      <c r="F1537" s="54" t="str">
        <f>VLOOKUP(Table_for_new_list_price[[#This Row],[ItemCode]],[1]sheet1!$1:$1048576,13,FALSE)</f>
        <v>0</v>
      </c>
      <c r="G1537" s="55" t="str">
        <f>VLOOKUP(Table_for_new_list_price[[#This Row],[ItemCode]],[1]sheet1!$1:$1048576,12,FALSE)</f>
        <v>1</v>
      </c>
      <c r="H1537" s="101">
        <f>VLOOKUP(Table_for_new_list_price[[#This Row],[ItemCode]],[1]sheet1!$1:$1048576,8,FALSE)</f>
        <v>81.03</v>
      </c>
      <c r="I1537" s="51">
        <f>VLOOKUP(Table_for_new_list_price[[#This Row],[Product Line]],'EDA SHEET'!$C$10:$D$57,2,FALSE)</f>
        <v>0.34699999999999998</v>
      </c>
      <c r="J1537" s="53">
        <f t="shared" si="25"/>
        <v>28.11741</v>
      </c>
      <c r="K1537" s="1" t="str">
        <f>VLOOKUP(Table_for_new_list_price[[#This Row],[ItemCode]],[1]sheet1!$1:$1048576,11,FALSE)</f>
        <v>China</v>
      </c>
    </row>
    <row r="1538" spans="1:11" hidden="1" x14ac:dyDescent="0.3">
      <c r="A1538" t="s">
        <v>2244</v>
      </c>
      <c r="B1538" t="str">
        <f>VLOOKUP(Table_for_new_list_price[[#This Row],[ItemCode]],[1]sheet1!$1:$1048576,4,FALSE)</f>
        <v>UNION C/W VENT AND TP PxM</v>
      </c>
      <c r="C1538" t="str">
        <f>VLOOKUP(Table_for_new_list_price[[#This Row],[ItemCode]],[1]sheet1!$1:$1048576,5,FALSE)</f>
        <v>670779726083</v>
      </c>
      <c r="D1538" t="str">
        <f>VLOOKUP(Table_for_new_list_price[[#This Row],[ItemCode]],[1]sheet1!$1:$1048576,6,FALSE)</f>
        <v>BALK</v>
      </c>
      <c r="E1538" s="54" t="str">
        <f>VLOOKUP(Table_for_new_list_price[[#This Row],[ItemCode]],[1]sheet1!$1:$1048576,7,FALSE)</f>
        <v>BRASS DZR</v>
      </c>
      <c r="F1538" s="54" t="str">
        <f>VLOOKUP(Table_for_new_list_price[[#This Row],[ItemCode]],[1]sheet1!$1:$1048576,13,FALSE)</f>
        <v>0</v>
      </c>
      <c r="G1538" s="55" t="str">
        <f>VLOOKUP(Table_for_new_list_price[[#This Row],[ItemCode]],[1]sheet1!$1:$1048576,12,FALSE)</f>
        <v>1</v>
      </c>
      <c r="H1538" s="101">
        <f>VLOOKUP(Table_for_new_list_price[[#This Row],[ItemCode]],[1]sheet1!$1:$1048576,8,FALSE)</f>
        <v>81.03</v>
      </c>
      <c r="I1538" s="51">
        <f>VLOOKUP(Table_for_new_list_price[[#This Row],[Product Line]],'EDA SHEET'!$C$10:$D$57,2,FALSE)</f>
        <v>0.34699999999999998</v>
      </c>
      <c r="J1538" s="53">
        <f t="shared" si="25"/>
        <v>28.11741</v>
      </c>
      <c r="K1538" s="1" t="str">
        <f>VLOOKUP(Table_for_new_list_price[[#This Row],[ItemCode]],[1]sheet1!$1:$1048576,11,FALSE)</f>
        <v>China</v>
      </c>
    </row>
    <row r="1539" spans="1:11" hidden="1" x14ac:dyDescent="0.3">
      <c r="A1539" t="s">
        <v>2245</v>
      </c>
      <c r="B1539" t="str">
        <f>VLOOKUP(Table_for_new_list_price[[#This Row],[ItemCode]],[1]sheet1!$1:$1048576,4,FALSE)</f>
        <v>UNION C/W VENT AND TP CxM</v>
      </c>
      <c r="C1539">
        <f>VLOOKUP(Table_for_new_list_price[[#This Row],[ItemCode]],[1]sheet1!$1:$1048576,5,FALSE)</f>
        <v>0</v>
      </c>
      <c r="D1539" t="str">
        <f>VLOOKUP(Table_for_new_list_price[[#This Row],[ItemCode]],[1]sheet1!$1:$1048576,6,FALSE)</f>
        <v>BALK</v>
      </c>
      <c r="E1539" s="54" t="str">
        <f>VLOOKUP(Table_for_new_list_price[[#This Row],[ItemCode]],[1]sheet1!$1:$1048576,7,FALSE)</f>
        <v>BRASS DZR</v>
      </c>
      <c r="F1539" s="54" t="str">
        <f>VLOOKUP(Table_for_new_list_price[[#This Row],[ItemCode]],[1]sheet1!$1:$1048576,13,FALSE)</f>
        <v>0.78</v>
      </c>
      <c r="G1539" s="55" t="str">
        <f>VLOOKUP(Table_for_new_list_price[[#This Row],[ItemCode]],[1]sheet1!$1:$1048576,12,FALSE)</f>
        <v>1</v>
      </c>
      <c r="H1539" s="101">
        <f>VLOOKUP(Table_for_new_list_price[[#This Row],[ItemCode]],[1]sheet1!$1:$1048576,8,FALSE)</f>
        <v>75.709999999999994</v>
      </c>
      <c r="I1539" s="51">
        <f>VLOOKUP(Table_for_new_list_price[[#This Row],[Product Line]],'EDA SHEET'!$C$10:$D$57,2,FALSE)</f>
        <v>0.34699999999999998</v>
      </c>
      <c r="J1539" s="53">
        <f t="shared" si="25"/>
        <v>26.271369999999997</v>
      </c>
      <c r="K1539" s="1" t="str">
        <f>VLOOKUP(Table_for_new_list_price[[#This Row],[ItemCode]],[1]sheet1!$1:$1048576,11,FALSE)</f>
        <v>China</v>
      </c>
    </row>
    <row r="1540" spans="1:11" hidden="1" x14ac:dyDescent="0.3">
      <c r="A1540" t="s">
        <v>2246</v>
      </c>
      <c r="B1540" t="str">
        <f>VLOOKUP(Table_for_new_list_price[[#This Row],[ItemCode]],[1]sheet1!$1:$1048576,4,FALSE)</f>
        <v>UNION C/W VENT AND TP CxM</v>
      </c>
      <c r="C1540">
        <f>VLOOKUP(Table_for_new_list_price[[#This Row],[ItemCode]],[1]sheet1!$1:$1048576,5,FALSE)</f>
        <v>0</v>
      </c>
      <c r="D1540" t="str">
        <f>VLOOKUP(Table_for_new_list_price[[#This Row],[ItemCode]],[1]sheet1!$1:$1048576,6,FALSE)</f>
        <v>BALK</v>
      </c>
      <c r="E1540" s="54" t="str">
        <f>VLOOKUP(Table_for_new_list_price[[#This Row],[ItemCode]],[1]sheet1!$1:$1048576,7,FALSE)</f>
        <v>BRASS DZR</v>
      </c>
      <c r="F1540" s="54" t="str">
        <f>VLOOKUP(Table_for_new_list_price[[#This Row],[ItemCode]],[1]sheet1!$1:$1048576,13,FALSE)</f>
        <v>0.78</v>
      </c>
      <c r="G1540" s="55" t="str">
        <f>VLOOKUP(Table_for_new_list_price[[#This Row],[ItemCode]],[1]sheet1!$1:$1048576,12,FALSE)</f>
        <v>1</v>
      </c>
      <c r="H1540" s="101">
        <f>VLOOKUP(Table_for_new_list_price[[#This Row],[ItemCode]],[1]sheet1!$1:$1048576,8,FALSE)</f>
        <v>75.709999999999994</v>
      </c>
      <c r="I1540" s="51">
        <f>VLOOKUP(Table_for_new_list_price[[#This Row],[Product Line]],'EDA SHEET'!$C$10:$D$57,2,FALSE)</f>
        <v>0.34699999999999998</v>
      </c>
      <c r="J1540" s="53">
        <f t="shared" si="25"/>
        <v>26.271369999999997</v>
      </c>
      <c r="K1540" s="1" t="str">
        <f>VLOOKUP(Table_for_new_list_price[[#This Row],[ItemCode]],[1]sheet1!$1:$1048576,11,FALSE)</f>
        <v>China</v>
      </c>
    </row>
    <row r="1541" spans="1:11" hidden="1" x14ac:dyDescent="0.3">
      <c r="A1541" t="s">
        <v>2247</v>
      </c>
      <c r="B1541" t="str">
        <f>VLOOKUP(Table_for_new_list_price[[#This Row],[ItemCode]],[1]sheet1!$1:$1048576,4,FALSE)</f>
        <v>UNION C/W VENT AND TP CxM</v>
      </c>
      <c r="C1541" t="str">
        <f>VLOOKUP(Table_for_new_list_price[[#This Row],[ItemCode]],[1]sheet1!$1:$1048576,5,FALSE)</f>
        <v>670779711195</v>
      </c>
      <c r="D1541" t="str">
        <f>VLOOKUP(Table_for_new_list_price[[#This Row],[ItemCode]],[1]sheet1!$1:$1048576,6,FALSE)</f>
        <v>BALK</v>
      </c>
      <c r="E1541" s="54" t="str">
        <f>VLOOKUP(Table_for_new_list_price[[#This Row],[ItemCode]],[1]sheet1!$1:$1048576,7,FALSE)</f>
        <v>BRASS DZR</v>
      </c>
      <c r="F1541" s="54" t="str">
        <f>VLOOKUP(Table_for_new_list_price[[#This Row],[ItemCode]],[1]sheet1!$1:$1048576,13,FALSE)</f>
        <v>0.78</v>
      </c>
      <c r="G1541" s="55" t="str">
        <f>VLOOKUP(Table_for_new_list_price[[#This Row],[ItemCode]],[1]sheet1!$1:$1048576,12,FALSE)</f>
        <v>1</v>
      </c>
      <c r="H1541" s="101">
        <f>VLOOKUP(Table_for_new_list_price[[#This Row],[ItemCode]],[1]sheet1!$1:$1048576,8,FALSE)</f>
        <v>75.709999999999994</v>
      </c>
      <c r="I1541" s="51">
        <f>VLOOKUP(Table_for_new_list_price[[#This Row],[Product Line]],'EDA SHEET'!$C$10:$D$57,2,FALSE)</f>
        <v>0.34699999999999998</v>
      </c>
      <c r="J1541" s="53">
        <f t="shared" si="25"/>
        <v>26.271369999999997</v>
      </c>
      <c r="K1541" s="1" t="str">
        <f>VLOOKUP(Table_for_new_list_price[[#This Row],[ItemCode]],[1]sheet1!$1:$1048576,11,FALSE)</f>
        <v>China</v>
      </c>
    </row>
    <row r="1542" spans="1:11" hidden="1" x14ac:dyDescent="0.3">
      <c r="A1542" t="s">
        <v>2248</v>
      </c>
      <c r="B1542" t="str">
        <f>VLOOKUP(Table_for_new_list_price[[#This Row],[ItemCode]],[1]sheet1!$1:$1048576,4,FALSE)</f>
        <v>UNION C/W VENT AND TP CxC</v>
      </c>
      <c r="C1542">
        <f>VLOOKUP(Table_for_new_list_price[[#This Row],[ItemCode]],[1]sheet1!$1:$1048576,5,FALSE)</f>
        <v>0</v>
      </c>
      <c r="D1542" t="str">
        <f>VLOOKUP(Table_for_new_list_price[[#This Row],[ItemCode]],[1]sheet1!$1:$1048576,6,FALSE)</f>
        <v>BALK</v>
      </c>
      <c r="E1542" s="54" t="str">
        <f>VLOOKUP(Table_for_new_list_price[[#This Row],[ItemCode]],[1]sheet1!$1:$1048576,7,FALSE)</f>
        <v>BRASS DZR</v>
      </c>
      <c r="F1542" s="54" t="str">
        <f>VLOOKUP(Table_for_new_list_price[[#This Row],[ItemCode]],[1]sheet1!$1:$1048576,13,FALSE)</f>
        <v>0.77</v>
      </c>
      <c r="G1542" s="55" t="str">
        <f>VLOOKUP(Table_for_new_list_price[[#This Row],[ItemCode]],[1]sheet1!$1:$1048576,12,FALSE)</f>
        <v>1</v>
      </c>
      <c r="H1542" s="101">
        <f>VLOOKUP(Table_for_new_list_price[[#This Row],[ItemCode]],[1]sheet1!$1:$1048576,8,FALSE)</f>
        <v>75.709999999999994</v>
      </c>
      <c r="I1542" s="51">
        <f>VLOOKUP(Table_for_new_list_price[[#This Row],[Product Line]],'EDA SHEET'!$C$10:$D$57,2,FALSE)</f>
        <v>0.34699999999999998</v>
      </c>
      <c r="J1542" s="53">
        <f t="shared" si="25"/>
        <v>26.271369999999997</v>
      </c>
      <c r="K1542" s="1" t="str">
        <f>VLOOKUP(Table_for_new_list_price[[#This Row],[ItemCode]],[1]sheet1!$1:$1048576,11,FALSE)</f>
        <v>China</v>
      </c>
    </row>
    <row r="1543" spans="1:11" hidden="1" x14ac:dyDescent="0.3">
      <c r="A1543" t="s">
        <v>2249</v>
      </c>
      <c r="B1543" t="str">
        <f>VLOOKUP(Table_for_new_list_price[[#This Row],[ItemCode]],[1]sheet1!$1:$1048576,4,FALSE)</f>
        <v>UNION C/W VENT AND TP FxM</v>
      </c>
      <c r="C1543">
        <f>VLOOKUP(Table_for_new_list_price[[#This Row],[ItemCode]],[1]sheet1!$1:$1048576,5,FALSE)</f>
        <v>0</v>
      </c>
      <c r="D1543" t="str">
        <f>VLOOKUP(Table_for_new_list_price[[#This Row],[ItemCode]],[1]sheet1!$1:$1048576,6,FALSE)</f>
        <v>BALK</v>
      </c>
      <c r="E1543" s="54" t="str">
        <f>VLOOKUP(Table_for_new_list_price[[#This Row],[ItemCode]],[1]sheet1!$1:$1048576,7,FALSE)</f>
        <v>BRASS DZR</v>
      </c>
      <c r="F1543" s="54" t="str">
        <f>VLOOKUP(Table_for_new_list_price[[#This Row],[ItemCode]],[1]sheet1!$1:$1048576,13,FALSE)</f>
        <v>1.1</v>
      </c>
      <c r="G1543" s="55">
        <f>VLOOKUP(Table_for_new_list_price[[#This Row],[ItemCode]],[1]sheet1!$1:$1048576,12,FALSE)</f>
        <v>0</v>
      </c>
      <c r="H1543" s="101">
        <f>VLOOKUP(Table_for_new_list_price[[#This Row],[ItemCode]],[1]sheet1!$1:$1048576,8,FALSE)</f>
        <v>93.04</v>
      </c>
      <c r="I1543" s="51">
        <f>VLOOKUP(Table_for_new_list_price[[#This Row],[Product Line]],'EDA SHEET'!$C$10:$D$57,2,FALSE)</f>
        <v>0.34699999999999998</v>
      </c>
      <c r="J1543" s="53">
        <f t="shared" si="25"/>
        <v>32.284880000000001</v>
      </c>
      <c r="K1543" s="1" t="str">
        <f>VLOOKUP(Table_for_new_list_price[[#This Row],[ItemCode]],[1]sheet1!$1:$1048576,11,FALSE)</f>
        <v>China</v>
      </c>
    </row>
    <row r="1544" spans="1:11" hidden="1" x14ac:dyDescent="0.3">
      <c r="A1544" t="s">
        <v>2250</v>
      </c>
      <c r="B1544" t="str">
        <f>VLOOKUP(Table_for_new_list_price[[#This Row],[ItemCode]],[1]sheet1!$1:$1048576,4,FALSE)</f>
        <v>UNION C/W VENT AND TP FxM</v>
      </c>
      <c r="C1544">
        <f>VLOOKUP(Table_for_new_list_price[[#This Row],[ItemCode]],[1]sheet1!$1:$1048576,5,FALSE)</f>
        <v>0</v>
      </c>
      <c r="D1544" t="str">
        <f>VLOOKUP(Table_for_new_list_price[[#This Row],[ItemCode]],[1]sheet1!$1:$1048576,6,FALSE)</f>
        <v>BALK</v>
      </c>
      <c r="E1544" s="54" t="str">
        <f>VLOOKUP(Table_for_new_list_price[[#This Row],[ItemCode]],[1]sheet1!$1:$1048576,7,FALSE)</f>
        <v>BRASS DZR</v>
      </c>
      <c r="F1544" s="54" t="str">
        <f>VLOOKUP(Table_for_new_list_price[[#This Row],[ItemCode]],[1]sheet1!$1:$1048576,13,FALSE)</f>
        <v>1.1</v>
      </c>
      <c r="G1544" s="55" t="str">
        <f>VLOOKUP(Table_for_new_list_price[[#This Row],[ItemCode]],[1]sheet1!$1:$1048576,12,FALSE)</f>
        <v>1</v>
      </c>
      <c r="H1544" s="101">
        <f>VLOOKUP(Table_for_new_list_price[[#This Row],[ItemCode]],[1]sheet1!$1:$1048576,8,FALSE)</f>
        <v>93.04</v>
      </c>
      <c r="I1544" s="51">
        <f>VLOOKUP(Table_for_new_list_price[[#This Row],[Product Line]],'EDA SHEET'!$C$10:$D$57,2,FALSE)</f>
        <v>0.34699999999999998</v>
      </c>
      <c r="J1544" s="53">
        <f t="shared" si="25"/>
        <v>32.284880000000001</v>
      </c>
      <c r="K1544" s="1" t="str">
        <f>VLOOKUP(Table_for_new_list_price[[#This Row],[ItemCode]],[1]sheet1!$1:$1048576,11,FALSE)</f>
        <v>China</v>
      </c>
    </row>
    <row r="1545" spans="1:11" hidden="1" x14ac:dyDescent="0.3">
      <c r="A1545" t="s">
        <v>2251</v>
      </c>
      <c r="B1545" t="str">
        <f>VLOOKUP(Table_for_new_list_price[[#This Row],[ItemCode]],[1]sheet1!$1:$1048576,4,FALSE)</f>
        <v>UNION C/W VENT AND TP FxF-DS1</v>
      </c>
      <c r="C1545">
        <f>VLOOKUP(Table_for_new_list_price[[#This Row],[ItemCode]],[1]sheet1!$1:$1048576,5,FALSE)</f>
        <v>0</v>
      </c>
      <c r="D1545" t="str">
        <f>VLOOKUP(Table_for_new_list_price[[#This Row],[ItemCode]],[1]sheet1!$1:$1048576,6,FALSE)</f>
        <v>BALK</v>
      </c>
      <c r="E1545" s="54" t="str">
        <f>VLOOKUP(Table_for_new_list_price[[#This Row],[ItemCode]],[1]sheet1!$1:$1048576,7,FALSE)</f>
        <v>BRASS DZR</v>
      </c>
      <c r="F1545" s="54" t="str">
        <f>VLOOKUP(Table_for_new_list_price[[#This Row],[ItemCode]],[1]sheet1!$1:$1048576,13,FALSE)</f>
        <v>1.1</v>
      </c>
      <c r="G1545" s="55" t="str">
        <f>VLOOKUP(Table_for_new_list_price[[#This Row],[ItemCode]],[1]sheet1!$1:$1048576,12,FALSE)</f>
        <v>1</v>
      </c>
      <c r="H1545" s="101">
        <f>VLOOKUP(Table_for_new_list_price[[#This Row],[ItemCode]],[1]sheet1!$1:$1048576,8,FALSE)</f>
        <v>117.48</v>
      </c>
      <c r="I1545" s="51">
        <f>VLOOKUP(Table_for_new_list_price[[#This Row],[Product Line]],'EDA SHEET'!$C$10:$D$57,2,FALSE)</f>
        <v>0.34699999999999998</v>
      </c>
      <c r="J1545" s="53">
        <f t="shared" si="25"/>
        <v>40.765560000000001</v>
      </c>
      <c r="K1545" s="1" t="str">
        <f>VLOOKUP(Table_for_new_list_price[[#This Row],[ItemCode]],[1]sheet1!$1:$1048576,11,FALSE)</f>
        <v>China</v>
      </c>
    </row>
    <row r="1546" spans="1:11" hidden="1" x14ac:dyDescent="0.3">
      <c r="A1546" t="s">
        <v>2252</v>
      </c>
      <c r="B1546" t="str">
        <f>VLOOKUP(Table_for_new_list_price[[#This Row],[ItemCode]],[1]sheet1!$1:$1048576,4,FALSE)</f>
        <v>UNION C/W VENT AND TP FxM</v>
      </c>
      <c r="C1546">
        <f>VLOOKUP(Table_for_new_list_price[[#This Row],[ItemCode]],[1]sheet1!$1:$1048576,5,FALSE)</f>
        <v>0</v>
      </c>
      <c r="D1546" t="str">
        <f>VLOOKUP(Table_for_new_list_price[[#This Row],[ItemCode]],[1]sheet1!$1:$1048576,6,FALSE)</f>
        <v>BALK</v>
      </c>
      <c r="E1546" s="54" t="str">
        <f>VLOOKUP(Table_for_new_list_price[[#This Row],[ItemCode]],[1]sheet1!$1:$1048576,7,FALSE)</f>
        <v>BRASS DZR</v>
      </c>
      <c r="F1546" s="54" t="str">
        <f>VLOOKUP(Table_for_new_list_price[[#This Row],[ItemCode]],[1]sheet1!$1:$1048576,13,FALSE)</f>
        <v>1.1</v>
      </c>
      <c r="G1546" s="55" t="str">
        <f>VLOOKUP(Table_for_new_list_price[[#This Row],[ItemCode]],[1]sheet1!$1:$1048576,12,FALSE)</f>
        <v>1</v>
      </c>
      <c r="H1546" s="101">
        <f>VLOOKUP(Table_for_new_list_price[[#This Row],[ItemCode]],[1]sheet1!$1:$1048576,8,FALSE)</f>
        <v>93.04</v>
      </c>
      <c r="I1546" s="51">
        <f>VLOOKUP(Table_for_new_list_price[[#This Row],[Product Line]],'EDA SHEET'!$C$10:$D$57,2,FALSE)</f>
        <v>0.34699999999999998</v>
      </c>
      <c r="J1546" s="53">
        <f t="shared" si="25"/>
        <v>32.284880000000001</v>
      </c>
      <c r="K1546" s="1" t="str">
        <f>VLOOKUP(Table_for_new_list_price[[#This Row],[ItemCode]],[1]sheet1!$1:$1048576,11,FALSE)</f>
        <v>China</v>
      </c>
    </row>
    <row r="1547" spans="1:11" hidden="1" x14ac:dyDescent="0.3">
      <c r="A1547" t="s">
        <v>2253</v>
      </c>
      <c r="B1547" t="str">
        <f>VLOOKUP(Table_for_new_list_price[[#This Row],[ItemCode]],[1]sheet1!$1:$1048576,4,FALSE)</f>
        <v>UNION C/W VENT AND TP FxF</v>
      </c>
      <c r="C1547">
        <f>VLOOKUP(Table_for_new_list_price[[#This Row],[ItemCode]],[1]sheet1!$1:$1048576,5,FALSE)</f>
        <v>0</v>
      </c>
      <c r="D1547" t="str">
        <f>VLOOKUP(Table_for_new_list_price[[#This Row],[ItemCode]],[1]sheet1!$1:$1048576,6,FALSE)</f>
        <v>BALK</v>
      </c>
      <c r="E1547" s="54" t="str">
        <f>VLOOKUP(Table_for_new_list_price[[#This Row],[ItemCode]],[1]sheet1!$1:$1048576,7,FALSE)</f>
        <v>BRASS DZR</v>
      </c>
      <c r="F1547" s="54" t="str">
        <f>VLOOKUP(Table_for_new_list_price[[#This Row],[ItemCode]],[1]sheet1!$1:$1048576,13,FALSE)</f>
        <v>1.1</v>
      </c>
      <c r="G1547" s="55" t="str">
        <f>VLOOKUP(Table_for_new_list_price[[#This Row],[ItemCode]],[1]sheet1!$1:$1048576,12,FALSE)</f>
        <v>1</v>
      </c>
      <c r="H1547" s="101">
        <f>VLOOKUP(Table_for_new_list_price[[#This Row],[ItemCode]],[1]sheet1!$1:$1048576,8,FALSE)</f>
        <v>117.48</v>
      </c>
      <c r="I1547" s="51">
        <f>VLOOKUP(Table_for_new_list_price[[#This Row],[Product Line]],'EDA SHEET'!$C$10:$D$57,2,FALSE)</f>
        <v>0.34699999999999998</v>
      </c>
      <c r="J1547" s="53">
        <f t="shared" si="25"/>
        <v>40.765560000000001</v>
      </c>
      <c r="K1547" s="1" t="str">
        <f>VLOOKUP(Table_for_new_list_price[[#This Row],[ItemCode]],[1]sheet1!$1:$1048576,11,FALSE)</f>
        <v>China</v>
      </c>
    </row>
    <row r="1548" spans="1:11" hidden="1" x14ac:dyDescent="0.3">
      <c r="A1548" t="s">
        <v>2254</v>
      </c>
      <c r="B1548" t="str">
        <f>VLOOKUP(Table_for_new_list_price[[#This Row],[ItemCode]],[1]sheet1!$1:$1048576,4,FALSE)</f>
        <v>UNION C/W VENT AND TP FxM</v>
      </c>
      <c r="C1548" t="str">
        <f>VLOOKUP(Table_for_new_list_price[[#This Row],[ItemCode]],[1]sheet1!$1:$1048576,5,FALSE)</f>
        <v>670779704302</v>
      </c>
      <c r="D1548" t="str">
        <f>VLOOKUP(Table_for_new_list_price[[#This Row],[ItemCode]],[1]sheet1!$1:$1048576,6,FALSE)</f>
        <v>BALK</v>
      </c>
      <c r="E1548" s="54" t="str">
        <f>VLOOKUP(Table_for_new_list_price[[#This Row],[ItemCode]],[1]sheet1!$1:$1048576,7,FALSE)</f>
        <v>BRASS DZR</v>
      </c>
      <c r="F1548" s="54" t="str">
        <f>VLOOKUP(Table_for_new_list_price[[#This Row],[ItemCode]],[1]sheet1!$1:$1048576,13,FALSE)</f>
        <v>1.1</v>
      </c>
      <c r="G1548" s="55" t="str">
        <f>VLOOKUP(Table_for_new_list_price[[#This Row],[ItemCode]],[1]sheet1!$1:$1048576,12,FALSE)</f>
        <v>1</v>
      </c>
      <c r="H1548" s="101">
        <f>VLOOKUP(Table_for_new_list_price[[#This Row],[ItemCode]],[1]sheet1!$1:$1048576,8,FALSE)</f>
        <v>93.04</v>
      </c>
      <c r="I1548" s="51">
        <f>VLOOKUP(Table_for_new_list_price[[#This Row],[Product Line]],'EDA SHEET'!$C$10:$D$57,2,FALSE)</f>
        <v>0.34699999999999998</v>
      </c>
      <c r="J1548" s="53">
        <f t="shared" si="25"/>
        <v>32.284880000000001</v>
      </c>
      <c r="K1548" s="1" t="str">
        <f>VLOOKUP(Table_for_new_list_price[[#This Row],[ItemCode]],[1]sheet1!$1:$1048576,11,FALSE)</f>
        <v>China</v>
      </c>
    </row>
    <row r="1549" spans="1:11" hidden="1" x14ac:dyDescent="0.3">
      <c r="A1549" t="s">
        <v>2255</v>
      </c>
      <c r="B1549" t="str">
        <f>VLOOKUP(Table_for_new_list_price[[#This Row],[ItemCode]],[1]sheet1!$1:$1048576,4,FALSE)</f>
        <v>UNION C/W VENT AND TP FxC</v>
      </c>
      <c r="C1549">
        <f>VLOOKUP(Table_for_new_list_price[[#This Row],[ItemCode]],[1]sheet1!$1:$1048576,5,FALSE)</f>
        <v>0</v>
      </c>
      <c r="D1549" t="str">
        <f>VLOOKUP(Table_for_new_list_price[[#This Row],[ItemCode]],[1]sheet1!$1:$1048576,6,FALSE)</f>
        <v>BALK</v>
      </c>
      <c r="E1549" s="54" t="str">
        <f>VLOOKUP(Table_for_new_list_price[[#This Row],[ItemCode]],[1]sheet1!$1:$1048576,7,FALSE)</f>
        <v>BRASS DZR</v>
      </c>
      <c r="F1549" s="54" t="str">
        <f>VLOOKUP(Table_for_new_list_price[[#This Row],[ItemCode]],[1]sheet1!$1:$1048576,13,FALSE)</f>
        <v>1.01</v>
      </c>
      <c r="G1549" s="55" t="str">
        <f>VLOOKUP(Table_for_new_list_price[[#This Row],[ItemCode]],[1]sheet1!$1:$1048576,12,FALSE)</f>
        <v>1</v>
      </c>
      <c r="H1549" s="101">
        <f>VLOOKUP(Table_for_new_list_price[[#This Row],[ItemCode]],[1]sheet1!$1:$1048576,8,FALSE)</f>
        <v>93.04</v>
      </c>
      <c r="I1549" s="51">
        <f>VLOOKUP(Table_for_new_list_price[[#This Row],[Product Line]],'EDA SHEET'!$C$10:$D$57,2,FALSE)</f>
        <v>0.34699999999999998</v>
      </c>
      <c r="J1549" s="53">
        <f t="shared" si="25"/>
        <v>32.284880000000001</v>
      </c>
      <c r="K1549" s="1" t="str">
        <f>VLOOKUP(Table_for_new_list_price[[#This Row],[ItemCode]],[1]sheet1!$1:$1048576,11,FALSE)</f>
        <v>China</v>
      </c>
    </row>
    <row r="1550" spans="1:11" hidden="1" x14ac:dyDescent="0.3">
      <c r="A1550" t="s">
        <v>2256</v>
      </c>
      <c r="B1550" t="str">
        <f>VLOOKUP(Table_for_new_list_price[[#This Row],[ItemCode]],[1]sheet1!$1:$1048576,4,FALSE)</f>
        <v>UNION C/W VENT AND TP PxM-DS3</v>
      </c>
      <c r="C1550" t="str">
        <f>VLOOKUP(Table_for_new_list_price[[#This Row],[ItemCode]],[1]sheet1!$1:$1048576,5,FALSE)</f>
        <v>670779726144</v>
      </c>
      <c r="D1550" t="str">
        <f>VLOOKUP(Table_for_new_list_price[[#This Row],[ItemCode]],[1]sheet1!$1:$1048576,6,FALSE)</f>
        <v>BALK</v>
      </c>
      <c r="E1550" s="54" t="str">
        <f>VLOOKUP(Table_for_new_list_price[[#This Row],[ItemCode]],[1]sheet1!$1:$1048576,7,FALSE)</f>
        <v>BRASS DZR</v>
      </c>
      <c r="F1550" s="54" t="str">
        <f>VLOOKUP(Table_for_new_list_price[[#This Row],[ItemCode]],[1]sheet1!$1:$1048576,13,FALSE)</f>
        <v>0</v>
      </c>
      <c r="G1550" s="55">
        <f>VLOOKUP(Table_for_new_list_price[[#This Row],[ItemCode]],[1]sheet1!$1:$1048576,12,FALSE)</f>
        <v>0</v>
      </c>
      <c r="H1550" s="101">
        <f>VLOOKUP(Table_for_new_list_price[[#This Row],[ItemCode]],[1]sheet1!$1:$1048576,8,FALSE)</f>
        <v>99.56</v>
      </c>
      <c r="I1550" s="51">
        <f>VLOOKUP(Table_for_new_list_price[[#This Row],[Product Line]],'EDA SHEET'!$C$10:$D$57,2,FALSE)</f>
        <v>0.34699999999999998</v>
      </c>
      <c r="J1550" s="53">
        <f t="shared" si="25"/>
        <v>34.547319999999999</v>
      </c>
      <c r="K1550" s="1" t="str">
        <f>VLOOKUP(Table_for_new_list_price[[#This Row],[ItemCode]],[1]sheet1!$1:$1048576,11,FALSE)</f>
        <v>China</v>
      </c>
    </row>
    <row r="1551" spans="1:11" hidden="1" x14ac:dyDescent="0.3">
      <c r="A1551" t="s">
        <v>2257</v>
      </c>
      <c r="B1551" t="str">
        <f>VLOOKUP(Table_for_new_list_price[[#This Row],[ItemCode]],[1]sheet1!$1:$1048576,4,FALSE)</f>
        <v>UNION C/W VENT AND TP PxM-DS2</v>
      </c>
      <c r="C1551" t="str">
        <f>VLOOKUP(Table_for_new_list_price[[#This Row],[ItemCode]],[1]sheet1!$1:$1048576,5,FALSE)</f>
        <v>670779726137</v>
      </c>
      <c r="D1551" t="str">
        <f>VLOOKUP(Table_for_new_list_price[[#This Row],[ItemCode]],[1]sheet1!$1:$1048576,6,FALSE)</f>
        <v>BALK</v>
      </c>
      <c r="E1551" s="54" t="str">
        <f>VLOOKUP(Table_for_new_list_price[[#This Row],[ItemCode]],[1]sheet1!$1:$1048576,7,FALSE)</f>
        <v>BRASS DZR</v>
      </c>
      <c r="F1551" s="54" t="str">
        <f>VLOOKUP(Table_for_new_list_price[[#This Row],[ItemCode]],[1]sheet1!$1:$1048576,13,FALSE)</f>
        <v>0</v>
      </c>
      <c r="G1551" s="55" t="str">
        <f>VLOOKUP(Table_for_new_list_price[[#This Row],[ItemCode]],[1]sheet1!$1:$1048576,12,FALSE)</f>
        <v>1</v>
      </c>
      <c r="H1551" s="101">
        <f>VLOOKUP(Table_for_new_list_price[[#This Row],[ItemCode]],[1]sheet1!$1:$1048576,8,FALSE)</f>
        <v>99.56</v>
      </c>
      <c r="I1551" s="51">
        <f>VLOOKUP(Table_for_new_list_price[[#This Row],[Product Line]],'EDA SHEET'!$C$10:$D$57,2,FALSE)</f>
        <v>0.34699999999999998</v>
      </c>
      <c r="J1551" s="53">
        <f t="shared" si="25"/>
        <v>34.547319999999999</v>
      </c>
      <c r="K1551" s="1" t="str">
        <f>VLOOKUP(Table_for_new_list_price[[#This Row],[ItemCode]],[1]sheet1!$1:$1048576,11,FALSE)</f>
        <v>China</v>
      </c>
    </row>
    <row r="1552" spans="1:11" hidden="1" x14ac:dyDescent="0.3">
      <c r="A1552" t="s">
        <v>2258</v>
      </c>
      <c r="B1552" t="str">
        <f>VLOOKUP(Table_for_new_list_price[[#This Row],[ItemCode]],[1]sheet1!$1:$1048576,4,FALSE)</f>
        <v>UNION C/W VENT AND TP PxM-DS1</v>
      </c>
      <c r="C1552" t="str">
        <f>VLOOKUP(Table_for_new_list_price[[#This Row],[ItemCode]],[1]sheet1!$1:$1048576,5,FALSE)</f>
        <v>670779726120</v>
      </c>
      <c r="D1552" t="str">
        <f>VLOOKUP(Table_for_new_list_price[[#This Row],[ItemCode]],[1]sheet1!$1:$1048576,6,FALSE)</f>
        <v>BALK</v>
      </c>
      <c r="E1552" s="54" t="str">
        <f>VLOOKUP(Table_for_new_list_price[[#This Row],[ItemCode]],[1]sheet1!$1:$1048576,7,FALSE)</f>
        <v>BRASS DZR</v>
      </c>
      <c r="F1552" s="54" t="str">
        <f>VLOOKUP(Table_for_new_list_price[[#This Row],[ItemCode]],[1]sheet1!$1:$1048576,13,FALSE)</f>
        <v>0</v>
      </c>
      <c r="G1552" s="55" t="str">
        <f>VLOOKUP(Table_for_new_list_price[[#This Row],[ItemCode]],[1]sheet1!$1:$1048576,12,FALSE)</f>
        <v>1</v>
      </c>
      <c r="H1552" s="101">
        <f>VLOOKUP(Table_for_new_list_price[[#This Row],[ItemCode]],[1]sheet1!$1:$1048576,8,FALSE)</f>
        <v>99.56</v>
      </c>
      <c r="I1552" s="51">
        <f>VLOOKUP(Table_for_new_list_price[[#This Row],[Product Line]],'EDA SHEET'!$C$10:$D$57,2,FALSE)</f>
        <v>0.34699999999999998</v>
      </c>
      <c r="J1552" s="53">
        <f t="shared" si="25"/>
        <v>34.547319999999999</v>
      </c>
      <c r="K1552" s="1" t="str">
        <f>VLOOKUP(Table_for_new_list_price[[#This Row],[ItemCode]],[1]sheet1!$1:$1048576,11,FALSE)</f>
        <v>China</v>
      </c>
    </row>
    <row r="1553" spans="1:11" hidden="1" x14ac:dyDescent="0.3">
      <c r="A1553" t="s">
        <v>2259</v>
      </c>
      <c r="B1553" t="str">
        <f>VLOOKUP(Table_for_new_list_price[[#This Row],[ItemCode]],[1]sheet1!$1:$1048576,4,FALSE)</f>
        <v>UNION C/W VENT AND TP PxM</v>
      </c>
      <c r="C1553" t="str">
        <f>VLOOKUP(Table_for_new_list_price[[#This Row],[ItemCode]],[1]sheet1!$1:$1048576,5,FALSE)</f>
        <v>670779726113</v>
      </c>
      <c r="D1553" t="str">
        <f>VLOOKUP(Table_for_new_list_price[[#This Row],[ItemCode]],[1]sheet1!$1:$1048576,6,FALSE)</f>
        <v>BALK</v>
      </c>
      <c r="E1553" s="54" t="str">
        <f>VLOOKUP(Table_for_new_list_price[[#This Row],[ItemCode]],[1]sheet1!$1:$1048576,7,FALSE)</f>
        <v>BRASS DZR</v>
      </c>
      <c r="F1553" s="54" t="str">
        <f>VLOOKUP(Table_for_new_list_price[[#This Row],[ItemCode]],[1]sheet1!$1:$1048576,13,FALSE)</f>
        <v>0</v>
      </c>
      <c r="G1553" s="55" t="str">
        <f>VLOOKUP(Table_for_new_list_price[[#This Row],[ItemCode]],[1]sheet1!$1:$1048576,12,FALSE)</f>
        <v>1</v>
      </c>
      <c r="H1553" s="101">
        <f>VLOOKUP(Table_for_new_list_price[[#This Row],[ItemCode]],[1]sheet1!$1:$1048576,8,FALSE)</f>
        <v>99.56</v>
      </c>
      <c r="I1553" s="51">
        <f>VLOOKUP(Table_for_new_list_price[[#This Row],[Product Line]],'EDA SHEET'!$C$10:$D$57,2,FALSE)</f>
        <v>0.34699999999999998</v>
      </c>
      <c r="J1553" s="53">
        <f t="shared" si="25"/>
        <v>34.547319999999999</v>
      </c>
      <c r="K1553" s="1" t="str">
        <f>VLOOKUP(Table_for_new_list_price[[#This Row],[ItemCode]],[1]sheet1!$1:$1048576,11,FALSE)</f>
        <v>China</v>
      </c>
    </row>
    <row r="1554" spans="1:11" hidden="1" x14ac:dyDescent="0.3">
      <c r="A1554" t="s">
        <v>2260</v>
      </c>
      <c r="B1554" t="str">
        <f>VLOOKUP(Table_for_new_list_price[[#This Row],[ItemCode]],[1]sheet1!$1:$1048576,4,FALSE)</f>
        <v>UNION C/W VENT AND TP SxM</v>
      </c>
      <c r="C1554">
        <f>VLOOKUP(Table_for_new_list_price[[#This Row],[ItemCode]],[1]sheet1!$1:$1048576,5,FALSE)</f>
        <v>0</v>
      </c>
      <c r="D1554" t="str">
        <f>VLOOKUP(Table_for_new_list_price[[#This Row],[ItemCode]],[1]sheet1!$1:$1048576,6,FALSE)</f>
        <v>BALK</v>
      </c>
      <c r="E1554" s="54" t="str">
        <f>VLOOKUP(Table_for_new_list_price[[#This Row],[ItemCode]],[1]sheet1!$1:$1048576,7,FALSE)</f>
        <v>BRASS DZR</v>
      </c>
      <c r="F1554" s="54" t="str">
        <f>VLOOKUP(Table_for_new_list_price[[#This Row],[ItemCode]],[1]sheet1!$1:$1048576,13,FALSE)</f>
        <v>1.05</v>
      </c>
      <c r="G1554" s="55">
        <f>VLOOKUP(Table_for_new_list_price[[#This Row],[ItemCode]],[1]sheet1!$1:$1048576,12,FALSE)</f>
        <v>0</v>
      </c>
      <c r="H1554" s="101">
        <f>VLOOKUP(Table_for_new_list_price[[#This Row],[ItemCode]],[1]sheet1!$1:$1048576,8,FALSE)</f>
        <v>93.04</v>
      </c>
      <c r="I1554" s="51">
        <f>VLOOKUP(Table_for_new_list_price[[#This Row],[Product Line]],'EDA SHEET'!$C$10:$D$57,2,FALSE)</f>
        <v>0.34699999999999998</v>
      </c>
      <c r="J1554" s="53">
        <f t="shared" si="25"/>
        <v>32.284880000000001</v>
      </c>
      <c r="K1554" s="1" t="str">
        <f>VLOOKUP(Table_for_new_list_price[[#This Row],[ItemCode]],[1]sheet1!$1:$1048576,11,FALSE)</f>
        <v>China</v>
      </c>
    </row>
    <row r="1555" spans="1:11" hidden="1" x14ac:dyDescent="0.3">
      <c r="A1555" t="s">
        <v>2261</v>
      </c>
      <c r="B1555" t="str">
        <f>VLOOKUP(Table_for_new_list_price[[#This Row],[ItemCode]],[1]sheet1!$1:$1048576,4,FALSE)</f>
        <v>UNION C/W VENT AND TP sxM</v>
      </c>
      <c r="C1555">
        <f>VLOOKUP(Table_for_new_list_price[[#This Row],[ItemCode]],[1]sheet1!$1:$1048576,5,FALSE)</f>
        <v>0</v>
      </c>
      <c r="D1555" t="str">
        <f>VLOOKUP(Table_for_new_list_price[[#This Row],[ItemCode]],[1]sheet1!$1:$1048576,6,FALSE)</f>
        <v>BALK</v>
      </c>
      <c r="E1555" s="54" t="str">
        <f>VLOOKUP(Table_for_new_list_price[[#This Row],[ItemCode]],[1]sheet1!$1:$1048576,7,FALSE)</f>
        <v>BRASS DZR</v>
      </c>
      <c r="F1555" s="54" t="str">
        <f>VLOOKUP(Table_for_new_list_price[[#This Row],[ItemCode]],[1]sheet1!$1:$1048576,13,FALSE)</f>
        <v>1.05</v>
      </c>
      <c r="G1555" s="55" t="str">
        <f>VLOOKUP(Table_for_new_list_price[[#This Row],[ItemCode]],[1]sheet1!$1:$1048576,12,FALSE)</f>
        <v>1</v>
      </c>
      <c r="H1555" s="101">
        <f>VLOOKUP(Table_for_new_list_price[[#This Row],[ItemCode]],[1]sheet1!$1:$1048576,8,FALSE)</f>
        <v>93.04</v>
      </c>
      <c r="I1555" s="51">
        <f>VLOOKUP(Table_for_new_list_price[[#This Row],[Product Line]],'EDA SHEET'!$C$10:$D$57,2,FALSE)</f>
        <v>0.34699999999999998</v>
      </c>
      <c r="J1555" s="53">
        <f t="shared" si="25"/>
        <v>32.284880000000001</v>
      </c>
      <c r="K1555" s="1" t="str">
        <f>VLOOKUP(Table_for_new_list_price[[#This Row],[ItemCode]],[1]sheet1!$1:$1048576,11,FALSE)</f>
        <v>China</v>
      </c>
    </row>
    <row r="1556" spans="1:11" hidden="1" x14ac:dyDescent="0.3">
      <c r="A1556" t="s">
        <v>2262</v>
      </c>
      <c r="B1556" t="str">
        <f>VLOOKUP(Table_for_new_list_price[[#This Row],[ItemCode]],[1]sheet1!$1:$1048576,4,FALSE)</f>
        <v>UNION C/W VENT AND TP SxM</v>
      </c>
      <c r="C1556">
        <f>VLOOKUP(Table_for_new_list_price[[#This Row],[ItemCode]],[1]sheet1!$1:$1048576,5,FALSE)</f>
        <v>0</v>
      </c>
      <c r="D1556" t="str">
        <f>VLOOKUP(Table_for_new_list_price[[#This Row],[ItemCode]],[1]sheet1!$1:$1048576,6,FALSE)</f>
        <v>BALK</v>
      </c>
      <c r="E1556" s="54" t="str">
        <f>VLOOKUP(Table_for_new_list_price[[#This Row],[ItemCode]],[1]sheet1!$1:$1048576,7,FALSE)</f>
        <v>BRASS DZR</v>
      </c>
      <c r="F1556" s="54" t="str">
        <f>VLOOKUP(Table_for_new_list_price[[#This Row],[ItemCode]],[1]sheet1!$1:$1048576,13,FALSE)</f>
        <v>1.05</v>
      </c>
      <c r="G1556" s="55" t="str">
        <f>VLOOKUP(Table_for_new_list_price[[#This Row],[ItemCode]],[1]sheet1!$1:$1048576,12,FALSE)</f>
        <v>1</v>
      </c>
      <c r="H1556" s="101">
        <f>VLOOKUP(Table_for_new_list_price[[#This Row],[ItemCode]],[1]sheet1!$1:$1048576,8,FALSE)</f>
        <v>93.04</v>
      </c>
      <c r="I1556" s="51">
        <f>VLOOKUP(Table_for_new_list_price[[#This Row],[Product Line]],'EDA SHEET'!$C$10:$D$57,2,FALSE)</f>
        <v>0.34699999999999998</v>
      </c>
      <c r="J1556" s="53">
        <f t="shared" si="25"/>
        <v>32.284880000000001</v>
      </c>
      <c r="K1556" s="1" t="str">
        <f>VLOOKUP(Table_for_new_list_price[[#This Row],[ItemCode]],[1]sheet1!$1:$1048576,11,FALSE)</f>
        <v>China</v>
      </c>
    </row>
    <row r="1557" spans="1:11" hidden="1" x14ac:dyDescent="0.3">
      <c r="A1557" t="s">
        <v>2263</v>
      </c>
      <c r="B1557" t="str">
        <f>VLOOKUP(Table_for_new_list_price[[#This Row],[ItemCode]],[1]sheet1!$1:$1048576,4,FALSE)</f>
        <v>UNION C/W VENT AND TP SxM</v>
      </c>
      <c r="C1557">
        <f>VLOOKUP(Table_for_new_list_price[[#This Row],[ItemCode]],[1]sheet1!$1:$1048576,5,FALSE)</f>
        <v>0</v>
      </c>
      <c r="D1557" t="str">
        <f>VLOOKUP(Table_for_new_list_price[[#This Row],[ItemCode]],[1]sheet1!$1:$1048576,6,FALSE)</f>
        <v>BALK</v>
      </c>
      <c r="E1557" s="54" t="str">
        <f>VLOOKUP(Table_for_new_list_price[[#This Row],[ItemCode]],[1]sheet1!$1:$1048576,7,FALSE)</f>
        <v>BRASS DZR</v>
      </c>
      <c r="F1557" s="54" t="str">
        <f>VLOOKUP(Table_for_new_list_price[[#This Row],[ItemCode]],[1]sheet1!$1:$1048576,13,FALSE)</f>
        <v>1.05</v>
      </c>
      <c r="G1557" s="55" t="str">
        <f>VLOOKUP(Table_for_new_list_price[[#This Row],[ItemCode]],[1]sheet1!$1:$1048576,12,FALSE)</f>
        <v>1</v>
      </c>
      <c r="H1557" s="101">
        <f>VLOOKUP(Table_for_new_list_price[[#This Row],[ItemCode]],[1]sheet1!$1:$1048576,8,FALSE)</f>
        <v>93.04</v>
      </c>
      <c r="I1557" s="51">
        <f>VLOOKUP(Table_for_new_list_price[[#This Row],[Product Line]],'EDA SHEET'!$C$10:$D$57,2,FALSE)</f>
        <v>0.34699999999999998</v>
      </c>
      <c r="J1557" s="53">
        <f t="shared" si="25"/>
        <v>32.284880000000001</v>
      </c>
      <c r="K1557" s="1" t="str">
        <f>VLOOKUP(Table_for_new_list_price[[#This Row],[ItemCode]],[1]sheet1!$1:$1048576,11,FALSE)</f>
        <v>China</v>
      </c>
    </row>
    <row r="1558" spans="1:11" hidden="1" x14ac:dyDescent="0.3">
      <c r="A1558" t="s">
        <v>2264</v>
      </c>
      <c r="B1558" t="str">
        <f>VLOOKUP(Table_for_new_list_price[[#This Row],[ItemCode]],[1]sheet1!$1:$1048576,4,FALSE)</f>
        <v>UNION C/W VENT AND TP SxS</v>
      </c>
      <c r="C1558">
        <f>VLOOKUP(Table_for_new_list_price[[#This Row],[ItemCode]],[1]sheet1!$1:$1048576,5,FALSE)</f>
        <v>0</v>
      </c>
      <c r="D1558" t="str">
        <f>VLOOKUP(Table_for_new_list_price[[#This Row],[ItemCode]],[1]sheet1!$1:$1048576,6,FALSE)</f>
        <v>BALK</v>
      </c>
      <c r="E1558" s="54" t="str">
        <f>VLOOKUP(Table_for_new_list_price[[#This Row],[ItemCode]],[1]sheet1!$1:$1048576,7,FALSE)</f>
        <v>BRASS DZR</v>
      </c>
      <c r="F1558" s="54" t="str">
        <f>VLOOKUP(Table_for_new_list_price[[#This Row],[ItemCode]],[1]sheet1!$1:$1048576,13,FALSE)</f>
        <v>0.96</v>
      </c>
      <c r="G1558" s="55" t="str">
        <f>VLOOKUP(Table_for_new_list_price[[#This Row],[ItemCode]],[1]sheet1!$1:$1048576,12,FALSE)</f>
        <v>1</v>
      </c>
      <c r="H1558" s="101">
        <f>VLOOKUP(Table_for_new_list_price[[#This Row],[ItemCode]],[1]sheet1!$1:$1048576,8,FALSE)</f>
        <v>93.04</v>
      </c>
      <c r="I1558" s="51">
        <f>VLOOKUP(Table_for_new_list_price[[#This Row],[Product Line]],'EDA SHEET'!$C$10:$D$57,2,FALSE)</f>
        <v>0.34699999999999998</v>
      </c>
      <c r="J1558" s="53">
        <f t="shared" si="25"/>
        <v>32.284880000000001</v>
      </c>
      <c r="K1558" s="1" t="str">
        <f>VLOOKUP(Table_for_new_list_price[[#This Row],[ItemCode]],[1]sheet1!$1:$1048576,11,FALSE)</f>
        <v>China</v>
      </c>
    </row>
    <row r="1559" spans="1:11" hidden="1" x14ac:dyDescent="0.3">
      <c r="A1559" t="s">
        <v>2265</v>
      </c>
      <c r="B1559" t="str">
        <f>VLOOKUP(Table_for_new_list_price[[#This Row],[ItemCode]],[1]sheet1!$1:$1048576,4,FALSE)</f>
        <v>UNION C/W VENT AND TP FxM</v>
      </c>
      <c r="C1559">
        <f>VLOOKUP(Table_for_new_list_price[[#This Row],[ItemCode]],[1]sheet1!$1:$1048576,5,FALSE)</f>
        <v>0</v>
      </c>
      <c r="D1559" t="str">
        <f>VLOOKUP(Table_for_new_list_price[[#This Row],[ItemCode]],[1]sheet1!$1:$1048576,6,FALSE)</f>
        <v>BALK</v>
      </c>
      <c r="E1559" s="54" t="str">
        <f>VLOOKUP(Table_for_new_list_price[[#This Row],[ItemCode]],[1]sheet1!$1:$1048576,7,FALSE)</f>
        <v>BRASS DZR</v>
      </c>
      <c r="F1559" s="54" t="str">
        <f>VLOOKUP(Table_for_new_list_price[[#This Row],[ItemCode]],[1]sheet1!$1:$1048576,13,FALSE)</f>
        <v>1.81</v>
      </c>
      <c r="G1559" s="55">
        <f>VLOOKUP(Table_for_new_list_price[[#This Row],[ItemCode]],[1]sheet1!$1:$1048576,12,FALSE)</f>
        <v>0</v>
      </c>
      <c r="H1559" s="101">
        <f>VLOOKUP(Table_for_new_list_price[[#This Row],[ItemCode]],[1]sheet1!$1:$1048576,8,FALSE)</f>
        <v>139.36000000000001</v>
      </c>
      <c r="I1559" s="51">
        <f>VLOOKUP(Table_for_new_list_price[[#This Row],[Product Line]],'EDA SHEET'!$C$10:$D$57,2,FALSE)</f>
        <v>0.34699999999999998</v>
      </c>
      <c r="J1559" s="53">
        <f t="shared" si="25"/>
        <v>48.35792</v>
      </c>
      <c r="K1559" s="1" t="str">
        <f>VLOOKUP(Table_for_new_list_price[[#This Row],[ItemCode]],[1]sheet1!$1:$1048576,11,FALSE)</f>
        <v>China</v>
      </c>
    </row>
    <row r="1560" spans="1:11" hidden="1" x14ac:dyDescent="0.3">
      <c r="A1560" t="s">
        <v>2266</v>
      </c>
      <c r="B1560" t="str">
        <f>VLOOKUP(Table_for_new_list_price[[#This Row],[ItemCode]],[1]sheet1!$1:$1048576,4,FALSE)</f>
        <v>UNION C/W VENT AND TP FxM</v>
      </c>
      <c r="C1560">
        <f>VLOOKUP(Table_for_new_list_price[[#This Row],[ItemCode]],[1]sheet1!$1:$1048576,5,FALSE)</f>
        <v>0</v>
      </c>
      <c r="D1560" t="str">
        <f>VLOOKUP(Table_for_new_list_price[[#This Row],[ItemCode]],[1]sheet1!$1:$1048576,6,FALSE)</f>
        <v>BALK</v>
      </c>
      <c r="E1560" s="54" t="str">
        <f>VLOOKUP(Table_for_new_list_price[[#This Row],[ItemCode]],[1]sheet1!$1:$1048576,7,FALSE)</f>
        <v>BRASS DZR</v>
      </c>
      <c r="F1560" s="54" t="str">
        <f>VLOOKUP(Table_for_new_list_price[[#This Row],[ItemCode]],[1]sheet1!$1:$1048576,13,FALSE)</f>
        <v>1.81</v>
      </c>
      <c r="G1560" s="55" t="str">
        <f>VLOOKUP(Table_for_new_list_price[[#This Row],[ItemCode]],[1]sheet1!$1:$1048576,12,FALSE)</f>
        <v>1</v>
      </c>
      <c r="H1560" s="101">
        <f>VLOOKUP(Table_for_new_list_price[[#This Row],[ItemCode]],[1]sheet1!$1:$1048576,8,FALSE)</f>
        <v>139.36000000000001</v>
      </c>
      <c r="I1560" s="51">
        <f>VLOOKUP(Table_for_new_list_price[[#This Row],[Product Line]],'EDA SHEET'!$C$10:$D$57,2,FALSE)</f>
        <v>0.34699999999999998</v>
      </c>
      <c r="J1560" s="53">
        <f t="shared" si="25"/>
        <v>48.35792</v>
      </c>
      <c r="K1560" s="1" t="str">
        <f>VLOOKUP(Table_for_new_list_price[[#This Row],[ItemCode]],[1]sheet1!$1:$1048576,11,FALSE)</f>
        <v>China</v>
      </c>
    </row>
    <row r="1561" spans="1:11" hidden="1" x14ac:dyDescent="0.3">
      <c r="A1561" t="s">
        <v>2267</v>
      </c>
      <c r="B1561" t="str">
        <f>VLOOKUP(Table_for_new_list_price[[#This Row],[ItemCode]],[1]sheet1!$1:$1048576,4,FALSE)</f>
        <v>UNION C/W VENT AND TP FxF-DS1</v>
      </c>
      <c r="C1561">
        <f>VLOOKUP(Table_for_new_list_price[[#This Row],[ItemCode]],[1]sheet1!$1:$1048576,5,FALSE)</f>
        <v>0</v>
      </c>
      <c r="D1561" t="str">
        <f>VLOOKUP(Table_for_new_list_price[[#This Row],[ItemCode]],[1]sheet1!$1:$1048576,6,FALSE)</f>
        <v>BALK</v>
      </c>
      <c r="E1561" s="54" t="str">
        <f>VLOOKUP(Table_for_new_list_price[[#This Row],[ItemCode]],[1]sheet1!$1:$1048576,7,FALSE)</f>
        <v>BRASS DZR</v>
      </c>
      <c r="F1561" s="54">
        <f>VLOOKUP(Table_for_new_list_price[[#This Row],[ItemCode]],[1]sheet1!$1:$1048576,13,FALSE)</f>
        <v>0</v>
      </c>
      <c r="G1561" s="55" t="str">
        <f>VLOOKUP(Table_for_new_list_price[[#This Row],[ItemCode]],[1]sheet1!$1:$1048576,12,FALSE)</f>
        <v>1</v>
      </c>
      <c r="H1561" s="101">
        <f>VLOOKUP(Table_for_new_list_price[[#This Row],[ItemCode]],[1]sheet1!$1:$1048576,8,FALSE)</f>
        <v>150.36000000000001</v>
      </c>
      <c r="I1561" s="51">
        <f>VLOOKUP(Table_for_new_list_price[[#This Row],[Product Line]],'EDA SHEET'!$C$10:$D$57,2,FALSE)</f>
        <v>0.34699999999999998</v>
      </c>
      <c r="J1561" s="53">
        <f t="shared" si="25"/>
        <v>52.17492</v>
      </c>
      <c r="K1561" s="1" t="str">
        <f>VLOOKUP(Table_for_new_list_price[[#This Row],[ItemCode]],[1]sheet1!$1:$1048576,11,FALSE)</f>
        <v>China</v>
      </c>
    </row>
    <row r="1562" spans="1:11" hidden="1" x14ac:dyDescent="0.3">
      <c r="A1562" t="s">
        <v>2268</v>
      </c>
      <c r="B1562" t="str">
        <f>VLOOKUP(Table_for_new_list_price[[#This Row],[ItemCode]],[1]sheet1!$1:$1048576,4,FALSE)</f>
        <v>UNION C/W VENT AND TP FxM</v>
      </c>
      <c r="C1562">
        <f>VLOOKUP(Table_for_new_list_price[[#This Row],[ItemCode]],[1]sheet1!$1:$1048576,5,FALSE)</f>
        <v>0</v>
      </c>
      <c r="D1562" t="str">
        <f>VLOOKUP(Table_for_new_list_price[[#This Row],[ItemCode]],[1]sheet1!$1:$1048576,6,FALSE)</f>
        <v>BALK</v>
      </c>
      <c r="E1562" s="54" t="str">
        <f>VLOOKUP(Table_for_new_list_price[[#This Row],[ItemCode]],[1]sheet1!$1:$1048576,7,FALSE)</f>
        <v>BRASS DZR</v>
      </c>
      <c r="F1562" s="54" t="str">
        <f>VLOOKUP(Table_for_new_list_price[[#This Row],[ItemCode]],[1]sheet1!$1:$1048576,13,FALSE)</f>
        <v>1.81</v>
      </c>
      <c r="G1562" s="55" t="str">
        <f>VLOOKUP(Table_for_new_list_price[[#This Row],[ItemCode]],[1]sheet1!$1:$1048576,12,FALSE)</f>
        <v>1</v>
      </c>
      <c r="H1562" s="101">
        <f>VLOOKUP(Table_for_new_list_price[[#This Row],[ItemCode]],[1]sheet1!$1:$1048576,8,FALSE)</f>
        <v>139.36000000000001</v>
      </c>
      <c r="I1562" s="51">
        <f>VLOOKUP(Table_for_new_list_price[[#This Row],[Product Line]],'EDA SHEET'!$C$10:$D$57,2,FALSE)</f>
        <v>0.34699999999999998</v>
      </c>
      <c r="J1562" s="53">
        <f t="shared" si="25"/>
        <v>48.35792</v>
      </c>
      <c r="K1562" s="1" t="str">
        <f>VLOOKUP(Table_for_new_list_price[[#This Row],[ItemCode]],[1]sheet1!$1:$1048576,11,FALSE)</f>
        <v>China</v>
      </c>
    </row>
    <row r="1563" spans="1:11" hidden="1" x14ac:dyDescent="0.3">
      <c r="A1563" t="s">
        <v>2269</v>
      </c>
      <c r="B1563" t="str">
        <f>VLOOKUP(Table_for_new_list_price[[#This Row],[ItemCode]],[1]sheet1!$1:$1048576,4,FALSE)</f>
        <v>UNION C/W VENT AND TP FxF</v>
      </c>
      <c r="C1563">
        <f>VLOOKUP(Table_for_new_list_price[[#This Row],[ItemCode]],[1]sheet1!$1:$1048576,5,FALSE)</f>
        <v>0</v>
      </c>
      <c r="D1563" t="str">
        <f>VLOOKUP(Table_for_new_list_price[[#This Row],[ItemCode]],[1]sheet1!$1:$1048576,6,FALSE)</f>
        <v>BALK</v>
      </c>
      <c r="E1563" s="54" t="str">
        <f>VLOOKUP(Table_for_new_list_price[[#This Row],[ItemCode]],[1]sheet1!$1:$1048576,7,FALSE)</f>
        <v>BRASS DZR</v>
      </c>
      <c r="F1563" s="54">
        <f>VLOOKUP(Table_for_new_list_price[[#This Row],[ItemCode]],[1]sheet1!$1:$1048576,13,FALSE)</f>
        <v>0</v>
      </c>
      <c r="G1563" s="55" t="str">
        <f>VLOOKUP(Table_for_new_list_price[[#This Row],[ItemCode]],[1]sheet1!$1:$1048576,12,FALSE)</f>
        <v>1</v>
      </c>
      <c r="H1563" s="101">
        <f>VLOOKUP(Table_for_new_list_price[[#This Row],[ItemCode]],[1]sheet1!$1:$1048576,8,FALSE)</f>
        <v>150.36000000000001</v>
      </c>
      <c r="I1563" s="51">
        <f>VLOOKUP(Table_for_new_list_price[[#This Row],[Product Line]],'EDA SHEET'!$C$10:$D$57,2,FALSE)</f>
        <v>0.34699999999999998</v>
      </c>
      <c r="J1563" s="53">
        <f t="shared" si="25"/>
        <v>52.17492</v>
      </c>
      <c r="K1563" s="1" t="str">
        <f>VLOOKUP(Table_for_new_list_price[[#This Row],[ItemCode]],[1]sheet1!$1:$1048576,11,FALSE)</f>
        <v>China</v>
      </c>
    </row>
    <row r="1564" spans="1:11" hidden="1" x14ac:dyDescent="0.3">
      <c r="A1564" t="s">
        <v>2270</v>
      </c>
      <c r="B1564" t="str">
        <f>VLOOKUP(Table_for_new_list_price[[#This Row],[ItemCode]],[1]sheet1!$1:$1048576,4,FALSE)</f>
        <v>UNION C/W VENT AND TP FxM</v>
      </c>
      <c r="C1564" t="str">
        <f>VLOOKUP(Table_for_new_list_price[[#This Row],[ItemCode]],[1]sheet1!$1:$1048576,5,FALSE)</f>
        <v>670779704319</v>
      </c>
      <c r="D1564" t="str">
        <f>VLOOKUP(Table_for_new_list_price[[#This Row],[ItemCode]],[1]sheet1!$1:$1048576,6,FALSE)</f>
        <v>BALK</v>
      </c>
      <c r="E1564" s="54" t="str">
        <f>VLOOKUP(Table_for_new_list_price[[#This Row],[ItemCode]],[1]sheet1!$1:$1048576,7,FALSE)</f>
        <v>BRASS DZR</v>
      </c>
      <c r="F1564" s="54" t="str">
        <f>VLOOKUP(Table_for_new_list_price[[#This Row],[ItemCode]],[1]sheet1!$1:$1048576,13,FALSE)</f>
        <v>1.81</v>
      </c>
      <c r="G1564" s="55" t="str">
        <f>VLOOKUP(Table_for_new_list_price[[#This Row],[ItemCode]],[1]sheet1!$1:$1048576,12,FALSE)</f>
        <v>1</v>
      </c>
      <c r="H1564" s="101">
        <f>VLOOKUP(Table_for_new_list_price[[#This Row],[ItemCode]],[1]sheet1!$1:$1048576,8,FALSE)</f>
        <v>139.36000000000001</v>
      </c>
      <c r="I1564" s="51">
        <f>VLOOKUP(Table_for_new_list_price[[#This Row],[Product Line]],'EDA SHEET'!$C$10:$D$57,2,FALSE)</f>
        <v>0.34699999999999998</v>
      </c>
      <c r="J1564" s="53">
        <f t="shared" si="25"/>
        <v>48.35792</v>
      </c>
      <c r="K1564" s="1" t="str">
        <f>VLOOKUP(Table_for_new_list_price[[#This Row],[ItemCode]],[1]sheet1!$1:$1048576,11,FALSE)</f>
        <v>China</v>
      </c>
    </row>
    <row r="1565" spans="1:11" hidden="1" x14ac:dyDescent="0.3">
      <c r="A1565" t="s">
        <v>2271</v>
      </c>
      <c r="B1565" t="str">
        <f>VLOOKUP(Table_for_new_list_price[[#This Row],[ItemCode]],[1]sheet1!$1:$1048576,4,FALSE)</f>
        <v>UNION C/W VENT AND TP FxC</v>
      </c>
      <c r="C1565">
        <f>VLOOKUP(Table_for_new_list_price[[#This Row],[ItemCode]],[1]sheet1!$1:$1048576,5,FALSE)</f>
        <v>0</v>
      </c>
      <c r="D1565" t="str">
        <f>VLOOKUP(Table_for_new_list_price[[#This Row],[ItemCode]],[1]sheet1!$1:$1048576,6,FALSE)</f>
        <v>BALK</v>
      </c>
      <c r="E1565" s="54" t="str">
        <f>VLOOKUP(Table_for_new_list_price[[#This Row],[ItemCode]],[1]sheet1!$1:$1048576,7,FALSE)</f>
        <v>BRASS DZR</v>
      </c>
      <c r="F1565" s="54" t="str">
        <f>VLOOKUP(Table_for_new_list_price[[#This Row],[ItemCode]],[1]sheet1!$1:$1048576,13,FALSE)</f>
        <v>1.66</v>
      </c>
      <c r="G1565" s="55" t="str">
        <f>VLOOKUP(Table_for_new_list_price[[#This Row],[ItemCode]],[1]sheet1!$1:$1048576,12,FALSE)</f>
        <v>1</v>
      </c>
      <c r="H1565" s="101">
        <f>VLOOKUP(Table_for_new_list_price[[#This Row],[ItemCode]],[1]sheet1!$1:$1048576,8,FALSE)</f>
        <v>139.36000000000001</v>
      </c>
      <c r="I1565" s="51">
        <f>VLOOKUP(Table_for_new_list_price[[#This Row],[Product Line]],'EDA SHEET'!$C$10:$D$57,2,FALSE)</f>
        <v>0.34699999999999998</v>
      </c>
      <c r="J1565" s="53">
        <f t="shared" si="25"/>
        <v>48.35792</v>
      </c>
      <c r="K1565" s="1" t="str">
        <f>VLOOKUP(Table_for_new_list_price[[#This Row],[ItemCode]],[1]sheet1!$1:$1048576,11,FALSE)</f>
        <v>China</v>
      </c>
    </row>
    <row r="1566" spans="1:11" hidden="1" x14ac:dyDescent="0.3">
      <c r="A1566" t="s">
        <v>2272</v>
      </c>
      <c r="B1566" t="str">
        <f>VLOOKUP(Table_for_new_list_price[[#This Row],[ItemCode]],[1]sheet1!$1:$1048576,4,FALSE)</f>
        <v>UNION C/W VENT AND TP PxM-DS3</v>
      </c>
      <c r="C1566" t="str">
        <f>VLOOKUP(Table_for_new_list_price[[#This Row],[ItemCode]],[1]sheet1!$1:$1048576,5,FALSE)</f>
        <v>670779726182</v>
      </c>
      <c r="D1566" t="str">
        <f>VLOOKUP(Table_for_new_list_price[[#This Row],[ItemCode]],[1]sheet1!$1:$1048576,6,FALSE)</f>
        <v>BALK</v>
      </c>
      <c r="E1566" s="54" t="str">
        <f>VLOOKUP(Table_for_new_list_price[[#This Row],[ItemCode]],[1]sheet1!$1:$1048576,7,FALSE)</f>
        <v>BRASS DZR</v>
      </c>
      <c r="F1566" s="54" t="str">
        <f>VLOOKUP(Table_for_new_list_price[[#This Row],[ItemCode]],[1]sheet1!$1:$1048576,13,FALSE)</f>
        <v>0</v>
      </c>
      <c r="G1566" s="55">
        <f>VLOOKUP(Table_for_new_list_price[[#This Row],[ItemCode]],[1]sheet1!$1:$1048576,12,FALSE)</f>
        <v>0</v>
      </c>
      <c r="H1566" s="101">
        <f>VLOOKUP(Table_for_new_list_price[[#This Row],[ItemCode]],[1]sheet1!$1:$1048576,8,FALSE)</f>
        <v>149.13999999999999</v>
      </c>
      <c r="I1566" s="51">
        <f>VLOOKUP(Table_for_new_list_price[[#This Row],[Product Line]],'EDA SHEET'!$C$10:$D$57,2,FALSE)</f>
        <v>0.34699999999999998</v>
      </c>
      <c r="J1566" s="53">
        <f t="shared" si="25"/>
        <v>51.75157999999999</v>
      </c>
      <c r="K1566" s="1" t="str">
        <f>VLOOKUP(Table_for_new_list_price[[#This Row],[ItemCode]],[1]sheet1!$1:$1048576,11,FALSE)</f>
        <v>China</v>
      </c>
    </row>
    <row r="1567" spans="1:11" hidden="1" x14ac:dyDescent="0.3">
      <c r="A1567" t="s">
        <v>2273</v>
      </c>
      <c r="B1567" t="str">
        <f>VLOOKUP(Table_for_new_list_price[[#This Row],[ItemCode]],[1]sheet1!$1:$1048576,4,FALSE)</f>
        <v>UNION C/W VENT AND TP PxM-DS2</v>
      </c>
      <c r="C1567" t="str">
        <f>VLOOKUP(Table_for_new_list_price[[#This Row],[ItemCode]],[1]sheet1!$1:$1048576,5,FALSE)</f>
        <v>670779726175</v>
      </c>
      <c r="D1567" t="str">
        <f>VLOOKUP(Table_for_new_list_price[[#This Row],[ItemCode]],[1]sheet1!$1:$1048576,6,FALSE)</f>
        <v>BALK</v>
      </c>
      <c r="E1567" s="54" t="str">
        <f>VLOOKUP(Table_for_new_list_price[[#This Row],[ItemCode]],[1]sheet1!$1:$1048576,7,FALSE)</f>
        <v>BRASS DZR</v>
      </c>
      <c r="F1567" s="54" t="str">
        <f>VLOOKUP(Table_for_new_list_price[[#This Row],[ItemCode]],[1]sheet1!$1:$1048576,13,FALSE)</f>
        <v>0</v>
      </c>
      <c r="G1567" s="55" t="str">
        <f>VLOOKUP(Table_for_new_list_price[[#This Row],[ItemCode]],[1]sheet1!$1:$1048576,12,FALSE)</f>
        <v>1</v>
      </c>
      <c r="H1567" s="101">
        <f>VLOOKUP(Table_for_new_list_price[[#This Row],[ItemCode]],[1]sheet1!$1:$1048576,8,FALSE)</f>
        <v>149.13999999999999</v>
      </c>
      <c r="I1567" s="51">
        <f>VLOOKUP(Table_for_new_list_price[[#This Row],[Product Line]],'EDA SHEET'!$C$10:$D$57,2,FALSE)</f>
        <v>0.34699999999999998</v>
      </c>
      <c r="J1567" s="53">
        <f t="shared" si="25"/>
        <v>51.75157999999999</v>
      </c>
      <c r="K1567" s="1" t="str">
        <f>VLOOKUP(Table_for_new_list_price[[#This Row],[ItemCode]],[1]sheet1!$1:$1048576,11,FALSE)</f>
        <v>China</v>
      </c>
    </row>
    <row r="1568" spans="1:11" hidden="1" x14ac:dyDescent="0.3">
      <c r="A1568" t="s">
        <v>2274</v>
      </c>
      <c r="B1568" t="str">
        <f>VLOOKUP(Table_for_new_list_price[[#This Row],[ItemCode]],[1]sheet1!$1:$1048576,4,FALSE)</f>
        <v>UNION C/W VENT AND TP PxM-DS1</v>
      </c>
      <c r="C1568" t="str">
        <f>VLOOKUP(Table_for_new_list_price[[#This Row],[ItemCode]],[1]sheet1!$1:$1048576,5,FALSE)</f>
        <v>670779726168</v>
      </c>
      <c r="D1568" t="str">
        <f>VLOOKUP(Table_for_new_list_price[[#This Row],[ItemCode]],[1]sheet1!$1:$1048576,6,FALSE)</f>
        <v>BALK</v>
      </c>
      <c r="E1568" s="54" t="str">
        <f>VLOOKUP(Table_for_new_list_price[[#This Row],[ItemCode]],[1]sheet1!$1:$1048576,7,FALSE)</f>
        <v>BRASS DZR</v>
      </c>
      <c r="F1568" s="54" t="str">
        <f>VLOOKUP(Table_for_new_list_price[[#This Row],[ItemCode]],[1]sheet1!$1:$1048576,13,FALSE)</f>
        <v>0</v>
      </c>
      <c r="G1568" s="55" t="str">
        <f>VLOOKUP(Table_for_new_list_price[[#This Row],[ItemCode]],[1]sheet1!$1:$1048576,12,FALSE)</f>
        <v>1</v>
      </c>
      <c r="H1568" s="101">
        <f>VLOOKUP(Table_for_new_list_price[[#This Row],[ItemCode]],[1]sheet1!$1:$1048576,8,FALSE)</f>
        <v>149.13999999999999</v>
      </c>
      <c r="I1568" s="51">
        <f>VLOOKUP(Table_for_new_list_price[[#This Row],[Product Line]],'EDA SHEET'!$C$10:$D$57,2,FALSE)</f>
        <v>0.34699999999999998</v>
      </c>
      <c r="J1568" s="53">
        <f t="shared" si="25"/>
        <v>51.75157999999999</v>
      </c>
      <c r="K1568" s="1" t="str">
        <f>VLOOKUP(Table_for_new_list_price[[#This Row],[ItemCode]],[1]sheet1!$1:$1048576,11,FALSE)</f>
        <v>China</v>
      </c>
    </row>
    <row r="1569" spans="1:11" hidden="1" x14ac:dyDescent="0.3">
      <c r="A1569" t="s">
        <v>2275</v>
      </c>
      <c r="B1569" t="str">
        <f>VLOOKUP(Table_for_new_list_price[[#This Row],[ItemCode]],[1]sheet1!$1:$1048576,4,FALSE)</f>
        <v>UNION C/W VENT AND TP PxM</v>
      </c>
      <c r="C1569" t="str">
        <f>VLOOKUP(Table_for_new_list_price[[#This Row],[ItemCode]],[1]sheet1!$1:$1048576,5,FALSE)</f>
        <v>670779726151</v>
      </c>
      <c r="D1569" t="str">
        <f>VLOOKUP(Table_for_new_list_price[[#This Row],[ItemCode]],[1]sheet1!$1:$1048576,6,FALSE)</f>
        <v>BALK</v>
      </c>
      <c r="E1569" s="54" t="str">
        <f>VLOOKUP(Table_for_new_list_price[[#This Row],[ItemCode]],[1]sheet1!$1:$1048576,7,FALSE)</f>
        <v>BRASS DZR</v>
      </c>
      <c r="F1569" s="54" t="str">
        <f>VLOOKUP(Table_for_new_list_price[[#This Row],[ItemCode]],[1]sheet1!$1:$1048576,13,FALSE)</f>
        <v>0</v>
      </c>
      <c r="G1569" s="55" t="str">
        <f>VLOOKUP(Table_for_new_list_price[[#This Row],[ItemCode]],[1]sheet1!$1:$1048576,12,FALSE)</f>
        <v>1</v>
      </c>
      <c r="H1569" s="101">
        <f>VLOOKUP(Table_for_new_list_price[[#This Row],[ItemCode]],[1]sheet1!$1:$1048576,8,FALSE)</f>
        <v>149.13999999999999</v>
      </c>
      <c r="I1569" s="51">
        <f>VLOOKUP(Table_for_new_list_price[[#This Row],[Product Line]],'EDA SHEET'!$C$10:$D$57,2,FALSE)</f>
        <v>0.34699999999999998</v>
      </c>
      <c r="J1569" s="53">
        <f t="shared" ref="J1569:J1632" si="26">H1569*I1569</f>
        <v>51.75157999999999</v>
      </c>
      <c r="K1569" s="1" t="str">
        <f>VLOOKUP(Table_for_new_list_price[[#This Row],[ItemCode]],[1]sheet1!$1:$1048576,11,FALSE)</f>
        <v>China</v>
      </c>
    </row>
    <row r="1570" spans="1:11" hidden="1" x14ac:dyDescent="0.3">
      <c r="A1570" t="s">
        <v>2276</v>
      </c>
      <c r="B1570" t="str">
        <f>VLOOKUP(Table_for_new_list_price[[#This Row],[ItemCode]],[1]sheet1!$1:$1048576,4,FALSE)</f>
        <v>UNION C/W VENT AND TP SxM</v>
      </c>
      <c r="C1570">
        <f>VLOOKUP(Table_for_new_list_price[[#This Row],[ItemCode]],[1]sheet1!$1:$1048576,5,FALSE)</f>
        <v>0</v>
      </c>
      <c r="D1570" t="str">
        <f>VLOOKUP(Table_for_new_list_price[[#This Row],[ItemCode]],[1]sheet1!$1:$1048576,6,FALSE)</f>
        <v>BALK</v>
      </c>
      <c r="E1570" s="54" t="str">
        <f>VLOOKUP(Table_for_new_list_price[[#This Row],[ItemCode]],[1]sheet1!$1:$1048576,7,FALSE)</f>
        <v>BRASS DZR</v>
      </c>
      <c r="F1570" s="54" t="str">
        <f>VLOOKUP(Table_for_new_list_price[[#This Row],[ItemCode]],[1]sheet1!$1:$1048576,13,FALSE)</f>
        <v>1.75</v>
      </c>
      <c r="G1570" s="55">
        <f>VLOOKUP(Table_for_new_list_price[[#This Row],[ItemCode]],[1]sheet1!$1:$1048576,12,FALSE)</f>
        <v>0</v>
      </c>
      <c r="H1570" s="101">
        <f>VLOOKUP(Table_for_new_list_price[[#This Row],[ItemCode]],[1]sheet1!$1:$1048576,8,FALSE)</f>
        <v>139.36000000000001</v>
      </c>
      <c r="I1570" s="51">
        <f>VLOOKUP(Table_for_new_list_price[[#This Row],[Product Line]],'EDA SHEET'!$C$10:$D$57,2,FALSE)</f>
        <v>0.34699999999999998</v>
      </c>
      <c r="J1570" s="53">
        <f t="shared" si="26"/>
        <v>48.35792</v>
      </c>
      <c r="K1570" s="1" t="str">
        <f>VLOOKUP(Table_for_new_list_price[[#This Row],[ItemCode]],[1]sheet1!$1:$1048576,11,FALSE)</f>
        <v>China</v>
      </c>
    </row>
    <row r="1571" spans="1:11" hidden="1" x14ac:dyDescent="0.3">
      <c r="A1571" t="s">
        <v>2277</v>
      </c>
      <c r="B1571" t="str">
        <f>VLOOKUP(Table_for_new_list_price[[#This Row],[ItemCode]],[1]sheet1!$1:$1048576,4,FALSE)</f>
        <v>UNION C/W VENT AND TP SxM</v>
      </c>
      <c r="C1571">
        <f>VLOOKUP(Table_for_new_list_price[[#This Row],[ItemCode]],[1]sheet1!$1:$1048576,5,FALSE)</f>
        <v>0</v>
      </c>
      <c r="D1571" t="str">
        <f>VLOOKUP(Table_for_new_list_price[[#This Row],[ItemCode]],[1]sheet1!$1:$1048576,6,FALSE)</f>
        <v>BALK</v>
      </c>
      <c r="E1571" s="54" t="str">
        <f>VLOOKUP(Table_for_new_list_price[[#This Row],[ItemCode]],[1]sheet1!$1:$1048576,7,FALSE)</f>
        <v>BRASS DZR</v>
      </c>
      <c r="F1571" s="54" t="str">
        <f>VLOOKUP(Table_for_new_list_price[[#This Row],[ItemCode]],[1]sheet1!$1:$1048576,13,FALSE)</f>
        <v>1.75</v>
      </c>
      <c r="G1571" s="55" t="str">
        <f>VLOOKUP(Table_for_new_list_price[[#This Row],[ItemCode]],[1]sheet1!$1:$1048576,12,FALSE)</f>
        <v>1</v>
      </c>
      <c r="H1571" s="101">
        <f>VLOOKUP(Table_for_new_list_price[[#This Row],[ItemCode]],[1]sheet1!$1:$1048576,8,FALSE)</f>
        <v>139.36000000000001</v>
      </c>
      <c r="I1571" s="51">
        <f>VLOOKUP(Table_for_new_list_price[[#This Row],[Product Line]],'EDA SHEET'!$C$10:$D$57,2,FALSE)</f>
        <v>0.34699999999999998</v>
      </c>
      <c r="J1571" s="53">
        <f t="shared" si="26"/>
        <v>48.35792</v>
      </c>
      <c r="K1571" s="1" t="str">
        <f>VLOOKUP(Table_for_new_list_price[[#This Row],[ItemCode]],[1]sheet1!$1:$1048576,11,FALSE)</f>
        <v>China</v>
      </c>
    </row>
    <row r="1572" spans="1:11" hidden="1" x14ac:dyDescent="0.3">
      <c r="A1572" t="s">
        <v>2278</v>
      </c>
      <c r="B1572" t="str">
        <f>VLOOKUP(Table_for_new_list_price[[#This Row],[ItemCode]],[1]sheet1!$1:$1048576,4,FALSE)</f>
        <v>UNION C/W VENT AND TP SxM</v>
      </c>
      <c r="C1572">
        <f>VLOOKUP(Table_for_new_list_price[[#This Row],[ItemCode]],[1]sheet1!$1:$1048576,5,FALSE)</f>
        <v>0</v>
      </c>
      <c r="D1572" t="str">
        <f>VLOOKUP(Table_for_new_list_price[[#This Row],[ItemCode]],[1]sheet1!$1:$1048576,6,FALSE)</f>
        <v>BALK</v>
      </c>
      <c r="E1572" s="54" t="str">
        <f>VLOOKUP(Table_for_new_list_price[[#This Row],[ItemCode]],[1]sheet1!$1:$1048576,7,FALSE)</f>
        <v>BRASS DZR</v>
      </c>
      <c r="F1572" s="54" t="str">
        <f>VLOOKUP(Table_for_new_list_price[[#This Row],[ItemCode]],[1]sheet1!$1:$1048576,13,FALSE)</f>
        <v>1.75</v>
      </c>
      <c r="G1572" s="55" t="str">
        <f>VLOOKUP(Table_for_new_list_price[[#This Row],[ItemCode]],[1]sheet1!$1:$1048576,12,FALSE)</f>
        <v>1</v>
      </c>
      <c r="H1572" s="101">
        <f>VLOOKUP(Table_for_new_list_price[[#This Row],[ItemCode]],[1]sheet1!$1:$1048576,8,FALSE)</f>
        <v>139.36000000000001</v>
      </c>
      <c r="I1572" s="51">
        <f>VLOOKUP(Table_for_new_list_price[[#This Row],[Product Line]],'EDA SHEET'!$C$10:$D$57,2,FALSE)</f>
        <v>0.34699999999999998</v>
      </c>
      <c r="J1572" s="53">
        <f t="shared" si="26"/>
        <v>48.35792</v>
      </c>
      <c r="K1572" s="1" t="str">
        <f>VLOOKUP(Table_for_new_list_price[[#This Row],[ItemCode]],[1]sheet1!$1:$1048576,11,FALSE)</f>
        <v>China</v>
      </c>
    </row>
    <row r="1573" spans="1:11" hidden="1" x14ac:dyDescent="0.3">
      <c r="A1573" t="s">
        <v>2279</v>
      </c>
      <c r="B1573" t="str">
        <f>VLOOKUP(Table_for_new_list_price[[#This Row],[ItemCode]],[1]sheet1!$1:$1048576,4,FALSE)</f>
        <v>UNION C/W VENT AND TP SxM</v>
      </c>
      <c r="C1573">
        <f>VLOOKUP(Table_for_new_list_price[[#This Row],[ItemCode]],[1]sheet1!$1:$1048576,5,FALSE)</f>
        <v>0</v>
      </c>
      <c r="D1573" t="str">
        <f>VLOOKUP(Table_for_new_list_price[[#This Row],[ItemCode]],[1]sheet1!$1:$1048576,6,FALSE)</f>
        <v>BALK</v>
      </c>
      <c r="E1573" s="54" t="str">
        <f>VLOOKUP(Table_for_new_list_price[[#This Row],[ItemCode]],[1]sheet1!$1:$1048576,7,FALSE)</f>
        <v>BRASS DZR</v>
      </c>
      <c r="F1573" s="54" t="str">
        <f>VLOOKUP(Table_for_new_list_price[[#This Row],[ItemCode]],[1]sheet1!$1:$1048576,13,FALSE)</f>
        <v>1.75</v>
      </c>
      <c r="G1573" s="55" t="str">
        <f>VLOOKUP(Table_for_new_list_price[[#This Row],[ItemCode]],[1]sheet1!$1:$1048576,12,FALSE)</f>
        <v>1</v>
      </c>
      <c r="H1573" s="101">
        <f>VLOOKUP(Table_for_new_list_price[[#This Row],[ItemCode]],[1]sheet1!$1:$1048576,8,FALSE)</f>
        <v>139.36000000000001</v>
      </c>
      <c r="I1573" s="51">
        <f>VLOOKUP(Table_for_new_list_price[[#This Row],[Product Line]],'EDA SHEET'!$C$10:$D$57,2,FALSE)</f>
        <v>0.34699999999999998</v>
      </c>
      <c r="J1573" s="53">
        <f t="shared" si="26"/>
        <v>48.35792</v>
      </c>
      <c r="K1573" s="1" t="str">
        <f>VLOOKUP(Table_for_new_list_price[[#This Row],[ItemCode]],[1]sheet1!$1:$1048576,11,FALSE)</f>
        <v>China</v>
      </c>
    </row>
    <row r="1574" spans="1:11" hidden="1" x14ac:dyDescent="0.3">
      <c r="A1574" t="s">
        <v>2280</v>
      </c>
      <c r="B1574" t="str">
        <f>VLOOKUP(Table_for_new_list_price[[#This Row],[ItemCode]],[1]sheet1!$1:$1048576,4,FALSE)</f>
        <v>UNION C/W VENT AND TP SxS</v>
      </c>
      <c r="C1574">
        <f>VLOOKUP(Table_for_new_list_price[[#This Row],[ItemCode]],[1]sheet1!$1:$1048576,5,FALSE)</f>
        <v>0</v>
      </c>
      <c r="D1574" t="str">
        <f>VLOOKUP(Table_for_new_list_price[[#This Row],[ItemCode]],[1]sheet1!$1:$1048576,6,FALSE)</f>
        <v>BALK</v>
      </c>
      <c r="E1574" s="54" t="str">
        <f>VLOOKUP(Table_for_new_list_price[[#This Row],[ItemCode]],[1]sheet1!$1:$1048576,7,FALSE)</f>
        <v>BRASS DZR</v>
      </c>
      <c r="F1574" s="54" t="str">
        <f>VLOOKUP(Table_for_new_list_price[[#This Row],[ItemCode]],[1]sheet1!$1:$1048576,13,FALSE)</f>
        <v>1.60</v>
      </c>
      <c r="G1574" s="55" t="str">
        <f>VLOOKUP(Table_for_new_list_price[[#This Row],[ItemCode]],[1]sheet1!$1:$1048576,12,FALSE)</f>
        <v>1</v>
      </c>
      <c r="H1574" s="101">
        <f>VLOOKUP(Table_for_new_list_price[[#This Row],[ItemCode]],[1]sheet1!$1:$1048576,8,FALSE)</f>
        <v>139.36000000000001</v>
      </c>
      <c r="I1574" s="51">
        <f>VLOOKUP(Table_for_new_list_price[[#This Row],[Product Line]],'EDA SHEET'!$C$10:$D$57,2,FALSE)</f>
        <v>0.34699999999999998</v>
      </c>
      <c r="J1574" s="53">
        <f t="shared" si="26"/>
        <v>48.35792</v>
      </c>
      <c r="K1574" s="1" t="str">
        <f>VLOOKUP(Table_for_new_list_price[[#This Row],[ItemCode]],[1]sheet1!$1:$1048576,11,FALSE)</f>
        <v>China</v>
      </c>
    </row>
    <row r="1575" spans="1:11" hidden="1" x14ac:dyDescent="0.3">
      <c r="A1575" t="s">
        <v>2281</v>
      </c>
      <c r="B1575" t="str">
        <f>VLOOKUP(Table_for_new_list_price[[#This Row],[ItemCode]],[1]sheet1!$1:$1048576,4,FALSE)</f>
        <v>UNION C/W VENT AND TP FxM</v>
      </c>
      <c r="C1575">
        <f>VLOOKUP(Table_for_new_list_price[[#This Row],[ItemCode]],[1]sheet1!$1:$1048576,5,FALSE)</f>
        <v>0</v>
      </c>
      <c r="D1575" t="str">
        <f>VLOOKUP(Table_for_new_list_price[[#This Row],[ItemCode]],[1]sheet1!$1:$1048576,6,FALSE)</f>
        <v>BALK</v>
      </c>
      <c r="E1575" s="54" t="str">
        <f>VLOOKUP(Table_for_new_list_price[[#This Row],[ItemCode]],[1]sheet1!$1:$1048576,7,FALSE)</f>
        <v>BRASS DZR</v>
      </c>
      <c r="F1575" s="54" t="str">
        <f>VLOOKUP(Table_for_new_list_price[[#This Row],[ItemCode]],[1]sheet1!$1:$1048576,13,FALSE)</f>
        <v>2.18</v>
      </c>
      <c r="G1575" s="55">
        <f>VLOOKUP(Table_for_new_list_price[[#This Row],[ItemCode]],[1]sheet1!$1:$1048576,12,FALSE)</f>
        <v>0</v>
      </c>
      <c r="H1575" s="101">
        <f>VLOOKUP(Table_for_new_list_price[[#This Row],[ItemCode]],[1]sheet1!$1:$1048576,8,FALSE)</f>
        <v>167.6</v>
      </c>
      <c r="I1575" s="51">
        <f>VLOOKUP(Table_for_new_list_price[[#This Row],[Product Line]],'EDA SHEET'!$C$10:$D$57,2,FALSE)</f>
        <v>0.34699999999999998</v>
      </c>
      <c r="J1575" s="53">
        <f t="shared" si="26"/>
        <v>58.157199999999996</v>
      </c>
      <c r="K1575" s="1" t="str">
        <f>VLOOKUP(Table_for_new_list_price[[#This Row],[ItemCode]],[1]sheet1!$1:$1048576,11,FALSE)</f>
        <v>China</v>
      </c>
    </row>
    <row r="1576" spans="1:11" hidden="1" x14ac:dyDescent="0.3">
      <c r="A1576" t="s">
        <v>2282</v>
      </c>
      <c r="B1576" t="str">
        <f>VLOOKUP(Table_for_new_list_price[[#This Row],[ItemCode]],[1]sheet1!$1:$1048576,4,FALSE)</f>
        <v>UNION C/W VENT AND TP FxM</v>
      </c>
      <c r="C1576">
        <f>VLOOKUP(Table_for_new_list_price[[#This Row],[ItemCode]],[1]sheet1!$1:$1048576,5,FALSE)</f>
        <v>0</v>
      </c>
      <c r="D1576" t="str">
        <f>VLOOKUP(Table_for_new_list_price[[#This Row],[ItemCode]],[1]sheet1!$1:$1048576,6,FALSE)</f>
        <v>BALK</v>
      </c>
      <c r="E1576" s="54" t="str">
        <f>VLOOKUP(Table_for_new_list_price[[#This Row],[ItemCode]],[1]sheet1!$1:$1048576,7,FALSE)</f>
        <v>BRASS DZR</v>
      </c>
      <c r="F1576" s="54" t="str">
        <f>VLOOKUP(Table_for_new_list_price[[#This Row],[ItemCode]],[1]sheet1!$1:$1048576,13,FALSE)</f>
        <v>2.18</v>
      </c>
      <c r="G1576" s="55" t="str">
        <f>VLOOKUP(Table_for_new_list_price[[#This Row],[ItemCode]],[1]sheet1!$1:$1048576,12,FALSE)</f>
        <v>1</v>
      </c>
      <c r="H1576" s="101">
        <f>VLOOKUP(Table_for_new_list_price[[#This Row],[ItemCode]],[1]sheet1!$1:$1048576,8,FALSE)</f>
        <v>167.6</v>
      </c>
      <c r="I1576" s="51">
        <f>VLOOKUP(Table_for_new_list_price[[#This Row],[Product Line]],'EDA SHEET'!$C$10:$D$57,2,FALSE)</f>
        <v>0.34699999999999998</v>
      </c>
      <c r="J1576" s="53">
        <f t="shared" si="26"/>
        <v>58.157199999999996</v>
      </c>
      <c r="K1576" s="1" t="str">
        <f>VLOOKUP(Table_for_new_list_price[[#This Row],[ItemCode]],[1]sheet1!$1:$1048576,11,FALSE)</f>
        <v>China</v>
      </c>
    </row>
    <row r="1577" spans="1:11" hidden="1" x14ac:dyDescent="0.3">
      <c r="A1577" t="s">
        <v>2283</v>
      </c>
      <c r="B1577" t="str">
        <f>VLOOKUP(Table_for_new_list_price[[#This Row],[ItemCode]],[1]sheet1!$1:$1048576,4,FALSE)</f>
        <v>UNION C/W VENT AND TP FxF-DS1</v>
      </c>
      <c r="C1577">
        <f>VLOOKUP(Table_for_new_list_price[[#This Row],[ItemCode]],[1]sheet1!$1:$1048576,5,FALSE)</f>
        <v>0</v>
      </c>
      <c r="D1577" t="str">
        <f>VLOOKUP(Table_for_new_list_price[[#This Row],[ItemCode]],[1]sheet1!$1:$1048576,6,FALSE)</f>
        <v>BALK</v>
      </c>
      <c r="E1577" s="54" t="str">
        <f>VLOOKUP(Table_for_new_list_price[[#This Row],[ItemCode]],[1]sheet1!$1:$1048576,7,FALSE)</f>
        <v>BRASS DZR</v>
      </c>
      <c r="F1577" s="54">
        <f>VLOOKUP(Table_for_new_list_price[[#This Row],[ItemCode]],[1]sheet1!$1:$1048576,13,FALSE)</f>
        <v>0</v>
      </c>
      <c r="G1577" s="55" t="str">
        <f>VLOOKUP(Table_for_new_list_price[[#This Row],[ItemCode]],[1]sheet1!$1:$1048576,12,FALSE)</f>
        <v>1</v>
      </c>
      <c r="H1577" s="101">
        <f>VLOOKUP(Table_for_new_list_price[[#This Row],[ItemCode]],[1]sheet1!$1:$1048576,8,FALSE)</f>
        <v>213.15</v>
      </c>
      <c r="I1577" s="51">
        <f>VLOOKUP(Table_for_new_list_price[[#This Row],[Product Line]],'EDA SHEET'!$C$10:$D$57,2,FALSE)</f>
        <v>0.34699999999999998</v>
      </c>
      <c r="J1577" s="53">
        <f t="shared" si="26"/>
        <v>73.963049999999996</v>
      </c>
      <c r="K1577" s="1" t="str">
        <f>VLOOKUP(Table_for_new_list_price[[#This Row],[ItemCode]],[1]sheet1!$1:$1048576,11,FALSE)</f>
        <v>China</v>
      </c>
    </row>
    <row r="1578" spans="1:11" hidden="1" x14ac:dyDescent="0.3">
      <c r="A1578" t="s">
        <v>2284</v>
      </c>
      <c r="B1578" t="str">
        <f>VLOOKUP(Table_for_new_list_price[[#This Row],[ItemCode]],[1]sheet1!$1:$1048576,4,FALSE)</f>
        <v>UNION C/W VENT AND TP FxM</v>
      </c>
      <c r="C1578">
        <f>VLOOKUP(Table_for_new_list_price[[#This Row],[ItemCode]],[1]sheet1!$1:$1048576,5,FALSE)</f>
        <v>0</v>
      </c>
      <c r="D1578" t="str">
        <f>VLOOKUP(Table_for_new_list_price[[#This Row],[ItemCode]],[1]sheet1!$1:$1048576,6,FALSE)</f>
        <v>BALK</v>
      </c>
      <c r="E1578" s="54" t="str">
        <f>VLOOKUP(Table_for_new_list_price[[#This Row],[ItemCode]],[1]sheet1!$1:$1048576,7,FALSE)</f>
        <v>BRASS DZR</v>
      </c>
      <c r="F1578" s="54" t="str">
        <f>VLOOKUP(Table_for_new_list_price[[#This Row],[ItemCode]],[1]sheet1!$1:$1048576,13,FALSE)</f>
        <v>2.18</v>
      </c>
      <c r="G1578" s="55" t="str">
        <f>VLOOKUP(Table_for_new_list_price[[#This Row],[ItemCode]],[1]sheet1!$1:$1048576,12,FALSE)</f>
        <v>1</v>
      </c>
      <c r="H1578" s="101">
        <f>VLOOKUP(Table_for_new_list_price[[#This Row],[ItemCode]],[1]sheet1!$1:$1048576,8,FALSE)</f>
        <v>167.6</v>
      </c>
      <c r="I1578" s="51">
        <f>VLOOKUP(Table_for_new_list_price[[#This Row],[Product Line]],'EDA SHEET'!$C$10:$D$57,2,FALSE)</f>
        <v>0.34699999999999998</v>
      </c>
      <c r="J1578" s="53">
        <f t="shared" si="26"/>
        <v>58.157199999999996</v>
      </c>
      <c r="K1578" s="1" t="str">
        <f>VLOOKUP(Table_for_new_list_price[[#This Row],[ItemCode]],[1]sheet1!$1:$1048576,11,FALSE)</f>
        <v>China</v>
      </c>
    </row>
    <row r="1579" spans="1:11" hidden="1" x14ac:dyDescent="0.3">
      <c r="A1579" t="s">
        <v>2285</v>
      </c>
      <c r="B1579" t="str">
        <f>VLOOKUP(Table_for_new_list_price[[#This Row],[ItemCode]],[1]sheet1!$1:$1048576,4,FALSE)</f>
        <v>UNION C/W VENT AND TP FxF</v>
      </c>
      <c r="C1579">
        <f>VLOOKUP(Table_for_new_list_price[[#This Row],[ItemCode]],[1]sheet1!$1:$1048576,5,FALSE)</f>
        <v>0</v>
      </c>
      <c r="D1579" t="str">
        <f>VLOOKUP(Table_for_new_list_price[[#This Row],[ItemCode]],[1]sheet1!$1:$1048576,6,FALSE)</f>
        <v>BALK</v>
      </c>
      <c r="E1579" s="54" t="str">
        <f>VLOOKUP(Table_for_new_list_price[[#This Row],[ItemCode]],[1]sheet1!$1:$1048576,7,FALSE)</f>
        <v>BRASS DZR</v>
      </c>
      <c r="F1579" s="54">
        <f>VLOOKUP(Table_for_new_list_price[[#This Row],[ItemCode]],[1]sheet1!$1:$1048576,13,FALSE)</f>
        <v>0</v>
      </c>
      <c r="G1579" s="55" t="str">
        <f>VLOOKUP(Table_for_new_list_price[[#This Row],[ItemCode]],[1]sheet1!$1:$1048576,12,FALSE)</f>
        <v>1</v>
      </c>
      <c r="H1579" s="101">
        <f>VLOOKUP(Table_for_new_list_price[[#This Row],[ItemCode]],[1]sheet1!$1:$1048576,8,FALSE)</f>
        <v>213.15</v>
      </c>
      <c r="I1579" s="51">
        <f>VLOOKUP(Table_for_new_list_price[[#This Row],[Product Line]],'EDA SHEET'!$C$10:$D$57,2,FALSE)</f>
        <v>0.34699999999999998</v>
      </c>
      <c r="J1579" s="53">
        <f t="shared" si="26"/>
        <v>73.963049999999996</v>
      </c>
      <c r="K1579" s="1" t="str">
        <f>VLOOKUP(Table_for_new_list_price[[#This Row],[ItemCode]],[1]sheet1!$1:$1048576,11,FALSE)</f>
        <v>China</v>
      </c>
    </row>
    <row r="1580" spans="1:11" hidden="1" x14ac:dyDescent="0.3">
      <c r="A1580" t="s">
        <v>2286</v>
      </c>
      <c r="B1580" t="str">
        <f>VLOOKUP(Table_for_new_list_price[[#This Row],[ItemCode]],[1]sheet1!$1:$1048576,4,FALSE)</f>
        <v>UNION C/W VENT AND TP FxM</v>
      </c>
      <c r="C1580" t="str">
        <f>VLOOKUP(Table_for_new_list_price[[#This Row],[ItemCode]],[1]sheet1!$1:$1048576,5,FALSE)</f>
        <v>670779704326</v>
      </c>
      <c r="D1580" t="str">
        <f>VLOOKUP(Table_for_new_list_price[[#This Row],[ItemCode]],[1]sheet1!$1:$1048576,6,FALSE)</f>
        <v>BALK</v>
      </c>
      <c r="E1580" s="54" t="str">
        <f>VLOOKUP(Table_for_new_list_price[[#This Row],[ItemCode]],[1]sheet1!$1:$1048576,7,FALSE)</f>
        <v>BRASS DZR</v>
      </c>
      <c r="F1580" s="54" t="str">
        <f>VLOOKUP(Table_for_new_list_price[[#This Row],[ItemCode]],[1]sheet1!$1:$1048576,13,FALSE)</f>
        <v>2.18</v>
      </c>
      <c r="G1580" s="55" t="str">
        <f>VLOOKUP(Table_for_new_list_price[[#This Row],[ItemCode]],[1]sheet1!$1:$1048576,12,FALSE)</f>
        <v>1</v>
      </c>
      <c r="H1580" s="101">
        <f>VLOOKUP(Table_for_new_list_price[[#This Row],[ItemCode]],[1]sheet1!$1:$1048576,8,FALSE)</f>
        <v>167.6</v>
      </c>
      <c r="I1580" s="51">
        <f>VLOOKUP(Table_for_new_list_price[[#This Row],[Product Line]],'EDA SHEET'!$C$10:$D$57,2,FALSE)</f>
        <v>0.34699999999999998</v>
      </c>
      <c r="J1580" s="53">
        <f t="shared" si="26"/>
        <v>58.157199999999996</v>
      </c>
      <c r="K1580" s="1" t="str">
        <f>VLOOKUP(Table_for_new_list_price[[#This Row],[ItemCode]],[1]sheet1!$1:$1048576,11,FALSE)</f>
        <v>China</v>
      </c>
    </row>
    <row r="1581" spans="1:11" hidden="1" x14ac:dyDescent="0.3">
      <c r="A1581" t="s">
        <v>2287</v>
      </c>
      <c r="B1581" t="str">
        <f>VLOOKUP(Table_for_new_list_price[[#This Row],[ItemCode]],[1]sheet1!$1:$1048576,4,FALSE)</f>
        <v>UNION C/W VENT AND TP FxS</v>
      </c>
      <c r="C1581">
        <f>VLOOKUP(Table_for_new_list_price[[#This Row],[ItemCode]],[1]sheet1!$1:$1048576,5,FALSE)</f>
        <v>0</v>
      </c>
      <c r="D1581" t="str">
        <f>VLOOKUP(Table_for_new_list_price[[#This Row],[ItemCode]],[1]sheet1!$1:$1048576,6,FALSE)</f>
        <v>BALK</v>
      </c>
      <c r="E1581" s="54" t="str">
        <f>VLOOKUP(Table_for_new_list_price[[#This Row],[ItemCode]],[1]sheet1!$1:$1048576,7,FALSE)</f>
        <v>BRASS DZR</v>
      </c>
      <c r="F1581" s="54" t="str">
        <f>VLOOKUP(Table_for_new_list_price[[#This Row],[ItemCode]],[1]sheet1!$1:$1048576,13,FALSE)</f>
        <v>1.95</v>
      </c>
      <c r="G1581" s="55" t="str">
        <f>VLOOKUP(Table_for_new_list_price[[#This Row],[ItemCode]],[1]sheet1!$1:$1048576,12,FALSE)</f>
        <v>1</v>
      </c>
      <c r="H1581" s="101">
        <f>VLOOKUP(Table_for_new_list_price[[#This Row],[ItemCode]],[1]sheet1!$1:$1048576,8,FALSE)</f>
        <v>167.6</v>
      </c>
      <c r="I1581" s="51">
        <f>VLOOKUP(Table_for_new_list_price[[#This Row],[Product Line]],'EDA SHEET'!$C$10:$D$57,2,FALSE)</f>
        <v>0.34699999999999998</v>
      </c>
      <c r="J1581" s="53">
        <f t="shared" si="26"/>
        <v>58.157199999999996</v>
      </c>
      <c r="K1581" s="1" t="str">
        <f>VLOOKUP(Table_for_new_list_price[[#This Row],[ItemCode]],[1]sheet1!$1:$1048576,11,FALSE)</f>
        <v>China</v>
      </c>
    </row>
    <row r="1582" spans="1:11" hidden="1" x14ac:dyDescent="0.3">
      <c r="A1582" t="s">
        <v>2288</v>
      </c>
      <c r="B1582" t="str">
        <f>VLOOKUP(Table_for_new_list_price[[#This Row],[ItemCode]],[1]sheet1!$1:$1048576,4,FALSE)</f>
        <v>UNION C/W VENT AND TP PxM-DS3</v>
      </c>
      <c r="C1582" t="str">
        <f>VLOOKUP(Table_for_new_list_price[[#This Row],[ItemCode]],[1]sheet1!$1:$1048576,5,FALSE)</f>
        <v>670779726229</v>
      </c>
      <c r="D1582" t="str">
        <f>VLOOKUP(Table_for_new_list_price[[#This Row],[ItemCode]],[1]sheet1!$1:$1048576,6,FALSE)</f>
        <v>BALK</v>
      </c>
      <c r="E1582" s="54" t="str">
        <f>VLOOKUP(Table_for_new_list_price[[#This Row],[ItemCode]],[1]sheet1!$1:$1048576,7,FALSE)</f>
        <v>BRASS DZR</v>
      </c>
      <c r="F1582" s="54" t="str">
        <f>VLOOKUP(Table_for_new_list_price[[#This Row],[ItemCode]],[1]sheet1!$1:$1048576,13,FALSE)</f>
        <v>0</v>
      </c>
      <c r="G1582" s="55">
        <f>VLOOKUP(Table_for_new_list_price[[#This Row],[ItemCode]],[1]sheet1!$1:$1048576,12,FALSE)</f>
        <v>0</v>
      </c>
      <c r="H1582" s="101">
        <f>VLOOKUP(Table_for_new_list_price[[#This Row],[ItemCode]],[1]sheet1!$1:$1048576,8,FALSE)</f>
        <v>179.32</v>
      </c>
      <c r="I1582" s="51">
        <f>VLOOKUP(Table_for_new_list_price[[#This Row],[Product Line]],'EDA SHEET'!$C$10:$D$57,2,FALSE)</f>
        <v>0.34699999999999998</v>
      </c>
      <c r="J1582" s="53">
        <f t="shared" si="26"/>
        <v>62.224039999999995</v>
      </c>
      <c r="K1582" s="1" t="str">
        <f>VLOOKUP(Table_for_new_list_price[[#This Row],[ItemCode]],[1]sheet1!$1:$1048576,11,FALSE)</f>
        <v>China</v>
      </c>
    </row>
    <row r="1583" spans="1:11" hidden="1" x14ac:dyDescent="0.3">
      <c r="A1583" t="s">
        <v>2289</v>
      </c>
      <c r="B1583" t="str">
        <f>VLOOKUP(Table_for_new_list_price[[#This Row],[ItemCode]],[1]sheet1!$1:$1048576,4,FALSE)</f>
        <v>UNION C/W VENT AND TP PxM-DS2</v>
      </c>
      <c r="C1583" t="str">
        <f>VLOOKUP(Table_for_new_list_price[[#This Row],[ItemCode]],[1]sheet1!$1:$1048576,5,FALSE)</f>
        <v>670779726212</v>
      </c>
      <c r="D1583" t="str">
        <f>VLOOKUP(Table_for_new_list_price[[#This Row],[ItemCode]],[1]sheet1!$1:$1048576,6,FALSE)</f>
        <v>BALK</v>
      </c>
      <c r="E1583" s="54" t="str">
        <f>VLOOKUP(Table_for_new_list_price[[#This Row],[ItemCode]],[1]sheet1!$1:$1048576,7,FALSE)</f>
        <v>BRASS DZR</v>
      </c>
      <c r="F1583" s="54" t="str">
        <f>VLOOKUP(Table_for_new_list_price[[#This Row],[ItemCode]],[1]sheet1!$1:$1048576,13,FALSE)</f>
        <v>0</v>
      </c>
      <c r="G1583" s="55" t="str">
        <f>VLOOKUP(Table_for_new_list_price[[#This Row],[ItemCode]],[1]sheet1!$1:$1048576,12,FALSE)</f>
        <v>1</v>
      </c>
      <c r="H1583" s="101">
        <f>VLOOKUP(Table_for_new_list_price[[#This Row],[ItemCode]],[1]sheet1!$1:$1048576,8,FALSE)</f>
        <v>179.32</v>
      </c>
      <c r="I1583" s="51">
        <f>VLOOKUP(Table_for_new_list_price[[#This Row],[Product Line]],'EDA SHEET'!$C$10:$D$57,2,FALSE)</f>
        <v>0.34699999999999998</v>
      </c>
      <c r="J1583" s="53">
        <f t="shared" si="26"/>
        <v>62.224039999999995</v>
      </c>
      <c r="K1583" s="1" t="str">
        <f>VLOOKUP(Table_for_new_list_price[[#This Row],[ItemCode]],[1]sheet1!$1:$1048576,11,FALSE)</f>
        <v>China</v>
      </c>
    </row>
    <row r="1584" spans="1:11" hidden="1" x14ac:dyDescent="0.3">
      <c r="A1584" t="s">
        <v>2290</v>
      </c>
      <c r="B1584" t="str">
        <f>VLOOKUP(Table_for_new_list_price[[#This Row],[ItemCode]],[1]sheet1!$1:$1048576,4,FALSE)</f>
        <v>UNION C/W VENT AND TP PxM-DS1</v>
      </c>
      <c r="C1584" t="str">
        <f>VLOOKUP(Table_for_new_list_price[[#This Row],[ItemCode]],[1]sheet1!$1:$1048576,5,FALSE)</f>
        <v>670779726205</v>
      </c>
      <c r="D1584" t="str">
        <f>VLOOKUP(Table_for_new_list_price[[#This Row],[ItemCode]],[1]sheet1!$1:$1048576,6,FALSE)</f>
        <v>BALK</v>
      </c>
      <c r="E1584" s="54" t="str">
        <f>VLOOKUP(Table_for_new_list_price[[#This Row],[ItemCode]],[1]sheet1!$1:$1048576,7,FALSE)</f>
        <v>BRASS DZR</v>
      </c>
      <c r="F1584" s="54" t="str">
        <f>VLOOKUP(Table_for_new_list_price[[#This Row],[ItemCode]],[1]sheet1!$1:$1048576,13,FALSE)</f>
        <v>0</v>
      </c>
      <c r="G1584" s="55" t="str">
        <f>VLOOKUP(Table_for_new_list_price[[#This Row],[ItemCode]],[1]sheet1!$1:$1048576,12,FALSE)</f>
        <v>1</v>
      </c>
      <c r="H1584" s="101">
        <f>VLOOKUP(Table_for_new_list_price[[#This Row],[ItemCode]],[1]sheet1!$1:$1048576,8,FALSE)</f>
        <v>179.32</v>
      </c>
      <c r="I1584" s="51">
        <f>VLOOKUP(Table_for_new_list_price[[#This Row],[Product Line]],'EDA SHEET'!$C$10:$D$57,2,FALSE)</f>
        <v>0.34699999999999998</v>
      </c>
      <c r="J1584" s="53">
        <f t="shared" si="26"/>
        <v>62.224039999999995</v>
      </c>
      <c r="K1584" s="1" t="str">
        <f>VLOOKUP(Table_for_new_list_price[[#This Row],[ItemCode]],[1]sheet1!$1:$1048576,11,FALSE)</f>
        <v>China</v>
      </c>
    </row>
    <row r="1585" spans="1:11" hidden="1" x14ac:dyDescent="0.3">
      <c r="A1585" t="s">
        <v>2291</v>
      </c>
      <c r="B1585" t="str">
        <f>VLOOKUP(Table_for_new_list_price[[#This Row],[ItemCode]],[1]sheet1!$1:$1048576,4,FALSE)</f>
        <v>UNION C/W VENT AND TP PxM</v>
      </c>
      <c r="C1585" t="str">
        <f>VLOOKUP(Table_for_new_list_price[[#This Row],[ItemCode]],[1]sheet1!$1:$1048576,5,FALSE)</f>
        <v>670779726199</v>
      </c>
      <c r="D1585" t="str">
        <f>VLOOKUP(Table_for_new_list_price[[#This Row],[ItemCode]],[1]sheet1!$1:$1048576,6,FALSE)</f>
        <v>BALK</v>
      </c>
      <c r="E1585" s="54" t="str">
        <f>VLOOKUP(Table_for_new_list_price[[#This Row],[ItemCode]],[1]sheet1!$1:$1048576,7,FALSE)</f>
        <v>BRASS DZR</v>
      </c>
      <c r="F1585" s="54" t="str">
        <f>VLOOKUP(Table_for_new_list_price[[#This Row],[ItemCode]],[1]sheet1!$1:$1048576,13,FALSE)</f>
        <v>0</v>
      </c>
      <c r="G1585" s="55" t="str">
        <f>VLOOKUP(Table_for_new_list_price[[#This Row],[ItemCode]],[1]sheet1!$1:$1048576,12,FALSE)</f>
        <v>1</v>
      </c>
      <c r="H1585" s="101">
        <f>VLOOKUP(Table_for_new_list_price[[#This Row],[ItemCode]],[1]sheet1!$1:$1048576,8,FALSE)</f>
        <v>179.32</v>
      </c>
      <c r="I1585" s="51">
        <f>VLOOKUP(Table_for_new_list_price[[#This Row],[Product Line]],'EDA SHEET'!$C$10:$D$57,2,FALSE)</f>
        <v>0.34699999999999998</v>
      </c>
      <c r="J1585" s="53">
        <f t="shared" si="26"/>
        <v>62.224039999999995</v>
      </c>
      <c r="K1585" s="1" t="str">
        <f>VLOOKUP(Table_for_new_list_price[[#This Row],[ItemCode]],[1]sheet1!$1:$1048576,11,FALSE)</f>
        <v>China</v>
      </c>
    </row>
    <row r="1586" spans="1:11" hidden="1" x14ac:dyDescent="0.3">
      <c r="A1586" t="s">
        <v>2292</v>
      </c>
      <c r="B1586" t="str">
        <f>VLOOKUP(Table_for_new_list_price[[#This Row],[ItemCode]],[1]sheet1!$1:$1048576,4,FALSE)</f>
        <v>UNION C/W VENT AND TP SxM</v>
      </c>
      <c r="C1586">
        <f>VLOOKUP(Table_for_new_list_price[[#This Row],[ItemCode]],[1]sheet1!$1:$1048576,5,FALSE)</f>
        <v>0</v>
      </c>
      <c r="D1586" t="str">
        <f>VLOOKUP(Table_for_new_list_price[[#This Row],[ItemCode]],[1]sheet1!$1:$1048576,6,FALSE)</f>
        <v>BALK</v>
      </c>
      <c r="E1586" s="54" t="str">
        <f>VLOOKUP(Table_for_new_list_price[[#This Row],[ItemCode]],[1]sheet1!$1:$1048576,7,FALSE)</f>
        <v>BRASS DZR</v>
      </c>
      <c r="F1586" s="54" t="str">
        <f>VLOOKUP(Table_for_new_list_price[[#This Row],[ItemCode]],[1]sheet1!$1:$1048576,13,FALSE)</f>
        <v>2.18</v>
      </c>
      <c r="G1586" s="55" t="str">
        <f>VLOOKUP(Table_for_new_list_price[[#This Row],[ItemCode]],[1]sheet1!$1:$1048576,12,FALSE)</f>
        <v>0</v>
      </c>
      <c r="H1586" s="101">
        <f>VLOOKUP(Table_for_new_list_price[[#This Row],[ItemCode]],[1]sheet1!$1:$1048576,8,FALSE)</f>
        <v>167.6</v>
      </c>
      <c r="I1586" s="51">
        <f>VLOOKUP(Table_for_new_list_price[[#This Row],[Product Line]],'EDA SHEET'!$C$10:$D$57,2,FALSE)</f>
        <v>0.34699999999999998</v>
      </c>
      <c r="J1586" s="53">
        <f t="shared" si="26"/>
        <v>58.157199999999996</v>
      </c>
      <c r="K1586" s="1" t="str">
        <f>VLOOKUP(Table_for_new_list_price[[#This Row],[ItemCode]],[1]sheet1!$1:$1048576,11,FALSE)</f>
        <v>China</v>
      </c>
    </row>
    <row r="1587" spans="1:11" hidden="1" x14ac:dyDescent="0.3">
      <c r="A1587" t="s">
        <v>2293</v>
      </c>
      <c r="B1587" t="str">
        <f>VLOOKUP(Table_for_new_list_price[[#This Row],[ItemCode]],[1]sheet1!$1:$1048576,4,FALSE)</f>
        <v>UNION C/W VENT AND TP SxM</v>
      </c>
      <c r="C1587">
        <f>VLOOKUP(Table_for_new_list_price[[#This Row],[ItemCode]],[1]sheet1!$1:$1048576,5,FALSE)</f>
        <v>0</v>
      </c>
      <c r="D1587" t="str">
        <f>VLOOKUP(Table_for_new_list_price[[#This Row],[ItemCode]],[1]sheet1!$1:$1048576,6,FALSE)</f>
        <v>BALK</v>
      </c>
      <c r="E1587" s="54" t="str">
        <f>VLOOKUP(Table_for_new_list_price[[#This Row],[ItemCode]],[1]sheet1!$1:$1048576,7,FALSE)</f>
        <v>BRASS DZR</v>
      </c>
      <c r="F1587" s="54" t="str">
        <f>VLOOKUP(Table_for_new_list_price[[#This Row],[ItemCode]],[1]sheet1!$1:$1048576,13,FALSE)</f>
        <v>2.18</v>
      </c>
      <c r="G1587" s="55" t="str">
        <f>VLOOKUP(Table_for_new_list_price[[#This Row],[ItemCode]],[1]sheet1!$1:$1048576,12,FALSE)</f>
        <v>1</v>
      </c>
      <c r="H1587" s="101">
        <f>VLOOKUP(Table_for_new_list_price[[#This Row],[ItemCode]],[1]sheet1!$1:$1048576,8,FALSE)</f>
        <v>167.6</v>
      </c>
      <c r="I1587" s="51">
        <f>VLOOKUP(Table_for_new_list_price[[#This Row],[Product Line]],'EDA SHEET'!$C$10:$D$57,2,FALSE)</f>
        <v>0.34699999999999998</v>
      </c>
      <c r="J1587" s="53">
        <f t="shared" si="26"/>
        <v>58.157199999999996</v>
      </c>
      <c r="K1587" s="1" t="str">
        <f>VLOOKUP(Table_for_new_list_price[[#This Row],[ItemCode]],[1]sheet1!$1:$1048576,11,FALSE)</f>
        <v>China</v>
      </c>
    </row>
    <row r="1588" spans="1:11" hidden="1" x14ac:dyDescent="0.3">
      <c r="A1588" t="s">
        <v>2294</v>
      </c>
      <c r="B1588" t="str">
        <f>VLOOKUP(Table_for_new_list_price[[#This Row],[ItemCode]],[1]sheet1!$1:$1048576,4,FALSE)</f>
        <v>UNION C/W VENT AND TP SxM</v>
      </c>
      <c r="C1588">
        <f>VLOOKUP(Table_for_new_list_price[[#This Row],[ItemCode]],[1]sheet1!$1:$1048576,5,FALSE)</f>
        <v>0</v>
      </c>
      <c r="D1588" t="str">
        <f>VLOOKUP(Table_for_new_list_price[[#This Row],[ItemCode]],[1]sheet1!$1:$1048576,6,FALSE)</f>
        <v>BALK</v>
      </c>
      <c r="E1588" s="54" t="str">
        <f>VLOOKUP(Table_for_new_list_price[[#This Row],[ItemCode]],[1]sheet1!$1:$1048576,7,FALSE)</f>
        <v>BRASS DZR</v>
      </c>
      <c r="F1588" s="54" t="str">
        <f>VLOOKUP(Table_for_new_list_price[[#This Row],[ItemCode]],[1]sheet1!$1:$1048576,13,FALSE)</f>
        <v>2.18</v>
      </c>
      <c r="G1588" s="55" t="str">
        <f>VLOOKUP(Table_for_new_list_price[[#This Row],[ItemCode]],[1]sheet1!$1:$1048576,12,FALSE)</f>
        <v>1</v>
      </c>
      <c r="H1588" s="101">
        <f>VLOOKUP(Table_for_new_list_price[[#This Row],[ItemCode]],[1]sheet1!$1:$1048576,8,FALSE)</f>
        <v>167.6</v>
      </c>
      <c r="I1588" s="51">
        <f>VLOOKUP(Table_for_new_list_price[[#This Row],[Product Line]],'EDA SHEET'!$C$10:$D$57,2,FALSE)</f>
        <v>0.34699999999999998</v>
      </c>
      <c r="J1588" s="53">
        <f t="shared" si="26"/>
        <v>58.157199999999996</v>
      </c>
      <c r="K1588" s="1" t="str">
        <f>VLOOKUP(Table_for_new_list_price[[#This Row],[ItemCode]],[1]sheet1!$1:$1048576,11,FALSE)</f>
        <v>China</v>
      </c>
    </row>
    <row r="1589" spans="1:11" hidden="1" x14ac:dyDescent="0.3">
      <c r="A1589" t="s">
        <v>2295</v>
      </c>
      <c r="B1589" t="str">
        <f>VLOOKUP(Table_for_new_list_price[[#This Row],[ItemCode]],[1]sheet1!$1:$1048576,4,FALSE)</f>
        <v>UNION C/W VENT AND TP SxM</v>
      </c>
      <c r="C1589">
        <f>VLOOKUP(Table_for_new_list_price[[#This Row],[ItemCode]],[1]sheet1!$1:$1048576,5,FALSE)</f>
        <v>0</v>
      </c>
      <c r="D1589" t="str">
        <f>VLOOKUP(Table_for_new_list_price[[#This Row],[ItemCode]],[1]sheet1!$1:$1048576,6,FALSE)</f>
        <v>BALK</v>
      </c>
      <c r="E1589" s="54" t="str">
        <f>VLOOKUP(Table_for_new_list_price[[#This Row],[ItemCode]],[1]sheet1!$1:$1048576,7,FALSE)</f>
        <v>BRASS DZR</v>
      </c>
      <c r="F1589" s="54" t="str">
        <f>VLOOKUP(Table_for_new_list_price[[#This Row],[ItemCode]],[1]sheet1!$1:$1048576,13,FALSE)</f>
        <v>2.18</v>
      </c>
      <c r="G1589" s="55" t="str">
        <f>VLOOKUP(Table_for_new_list_price[[#This Row],[ItemCode]],[1]sheet1!$1:$1048576,12,FALSE)</f>
        <v>1</v>
      </c>
      <c r="H1589" s="101">
        <f>VLOOKUP(Table_for_new_list_price[[#This Row],[ItemCode]],[1]sheet1!$1:$1048576,8,FALSE)</f>
        <v>167.6</v>
      </c>
      <c r="I1589" s="51">
        <f>VLOOKUP(Table_for_new_list_price[[#This Row],[Product Line]],'EDA SHEET'!$C$10:$D$57,2,FALSE)</f>
        <v>0.34699999999999998</v>
      </c>
      <c r="J1589" s="53">
        <f t="shared" si="26"/>
        <v>58.157199999999996</v>
      </c>
      <c r="K1589" s="1" t="str">
        <f>VLOOKUP(Table_for_new_list_price[[#This Row],[ItemCode]],[1]sheet1!$1:$1048576,11,FALSE)</f>
        <v>China</v>
      </c>
    </row>
    <row r="1590" spans="1:11" hidden="1" x14ac:dyDescent="0.3">
      <c r="A1590" t="s">
        <v>2296</v>
      </c>
      <c r="B1590" t="str">
        <f>VLOOKUP(Table_for_new_list_price[[#This Row],[ItemCode]],[1]sheet1!$1:$1048576,4,FALSE)</f>
        <v>UNION C/W VENT AND TP SxS</v>
      </c>
      <c r="C1590">
        <f>VLOOKUP(Table_for_new_list_price[[#This Row],[ItemCode]],[1]sheet1!$1:$1048576,5,FALSE)</f>
        <v>0</v>
      </c>
      <c r="D1590" t="str">
        <f>VLOOKUP(Table_for_new_list_price[[#This Row],[ItemCode]],[1]sheet1!$1:$1048576,6,FALSE)</f>
        <v>BALK</v>
      </c>
      <c r="E1590" s="54" t="str">
        <f>VLOOKUP(Table_for_new_list_price[[#This Row],[ItemCode]],[1]sheet1!$1:$1048576,7,FALSE)</f>
        <v>BRASS DZR</v>
      </c>
      <c r="F1590" s="54" t="str">
        <f>VLOOKUP(Table_for_new_list_price[[#This Row],[ItemCode]],[1]sheet1!$1:$1048576,13,FALSE)</f>
        <v>1.95</v>
      </c>
      <c r="G1590" s="55" t="str">
        <f>VLOOKUP(Table_for_new_list_price[[#This Row],[ItemCode]],[1]sheet1!$1:$1048576,12,FALSE)</f>
        <v>1</v>
      </c>
      <c r="H1590" s="101">
        <f>VLOOKUP(Table_for_new_list_price[[#This Row],[ItemCode]],[1]sheet1!$1:$1048576,8,FALSE)</f>
        <v>167.6</v>
      </c>
      <c r="I1590" s="51">
        <f>VLOOKUP(Table_for_new_list_price[[#This Row],[Product Line]],'EDA SHEET'!$C$10:$D$57,2,FALSE)</f>
        <v>0.34699999999999998</v>
      </c>
      <c r="J1590" s="53">
        <f t="shared" si="26"/>
        <v>58.157199999999996</v>
      </c>
      <c r="K1590" s="1" t="str">
        <f>VLOOKUP(Table_for_new_list_price[[#This Row],[ItemCode]],[1]sheet1!$1:$1048576,11,FALSE)</f>
        <v>China</v>
      </c>
    </row>
    <row r="1591" spans="1:11" hidden="1" x14ac:dyDescent="0.3">
      <c r="A1591" t="s">
        <v>2442</v>
      </c>
      <c r="B1591" t="str">
        <f>VLOOKUP(Table_for_new_list_price[[#This Row],[ItemCode]],[1]sheet1!$1:$1048576,4,FALSE)</f>
        <v>AIR VENT AUTOMATIC CAST IRON</v>
      </c>
      <c r="C1591" t="str">
        <f>VLOOKUP(Table_for_new_list_price[[#This Row],[ItemCode]],[1]sheet1!$1:$1048576,5,FALSE)</f>
        <v>670779707815</v>
      </c>
      <c r="D1591" t="str">
        <f>VLOOKUP(Table_for_new_list_price[[#This Row],[ItemCode]],[1]sheet1!$1:$1048576,6,FALSE)</f>
        <v>BALK</v>
      </c>
      <c r="E1591" s="54">
        <f>VLOOKUP(Table_for_new_list_price[[#This Row],[ItemCode]],[1]sheet1!$1:$1048576,7,FALSE)</f>
        <v>0</v>
      </c>
      <c r="F1591" s="54" t="str">
        <f>VLOOKUP(Table_for_new_list_price[[#This Row],[ItemCode]],[1]sheet1!$1:$1048576,13,FALSE)</f>
        <v>9.70</v>
      </c>
      <c r="G1591" s="55" t="str">
        <f>VLOOKUP(Table_for_new_list_price[[#This Row],[ItemCode]],[1]sheet1!$1:$1048576,12,FALSE)</f>
        <v>0</v>
      </c>
      <c r="H1591" s="101">
        <f>VLOOKUP(Table_for_new_list_price[[#This Row],[ItemCode]],[1]sheet1!$1:$1048576,8,FALSE)</f>
        <v>297.37</v>
      </c>
      <c r="I1591" s="51">
        <f>VLOOKUP(Table_for_new_list_price[[#This Row],[Product Line]],'EDA SHEET'!$C$10:$D$57,2,FALSE)</f>
        <v>0.34699999999999998</v>
      </c>
      <c r="J1591" s="53">
        <f t="shared" si="26"/>
        <v>103.18738999999999</v>
      </c>
      <c r="K1591" s="1" t="str">
        <f>VLOOKUP(Table_for_new_list_price[[#This Row],[ItemCode]],[1]sheet1!$1:$1048576,11,FALSE)</f>
        <v>China</v>
      </c>
    </row>
    <row r="1592" spans="1:11" hidden="1" x14ac:dyDescent="0.3">
      <c r="A1592" t="s">
        <v>2443</v>
      </c>
      <c r="B1592" t="str">
        <f>VLOOKUP(Table_for_new_list_price[[#This Row],[ItemCode]],[1]sheet1!$1:$1048576,4,FALSE)</f>
        <v>AIR VENT AUTOMATIC CAST IRON</v>
      </c>
      <c r="C1592" t="str">
        <f>VLOOKUP(Table_for_new_list_price[[#This Row],[ItemCode]],[1]sheet1!$1:$1048576,5,FALSE)</f>
        <v>670779707792</v>
      </c>
      <c r="D1592" t="str">
        <f>VLOOKUP(Table_for_new_list_price[[#This Row],[ItemCode]],[1]sheet1!$1:$1048576,6,FALSE)</f>
        <v>BALK</v>
      </c>
      <c r="E1592" s="54">
        <f>VLOOKUP(Table_for_new_list_price[[#This Row],[ItemCode]],[1]sheet1!$1:$1048576,7,FALSE)</f>
        <v>0</v>
      </c>
      <c r="F1592" s="54" t="str">
        <f>VLOOKUP(Table_for_new_list_price[[#This Row],[ItemCode]],[1]sheet1!$1:$1048576,13,FALSE)</f>
        <v>9.48</v>
      </c>
      <c r="G1592" s="55" t="str">
        <f>VLOOKUP(Table_for_new_list_price[[#This Row],[ItemCode]],[1]sheet1!$1:$1048576,12,FALSE)</f>
        <v>0</v>
      </c>
      <c r="H1592" s="101">
        <f>VLOOKUP(Table_for_new_list_price[[#This Row],[ItemCode]],[1]sheet1!$1:$1048576,8,FALSE)</f>
        <v>267.69</v>
      </c>
      <c r="I1592" s="51">
        <f>VLOOKUP(Table_for_new_list_price[[#This Row],[Product Line]],'EDA SHEET'!$C$10:$D$57,2,FALSE)</f>
        <v>0.34699999999999998</v>
      </c>
      <c r="J1592" s="53">
        <f t="shared" si="26"/>
        <v>92.88843</v>
      </c>
      <c r="K1592" s="1" t="str">
        <f>VLOOKUP(Table_for_new_list_price[[#This Row],[ItemCode]],[1]sheet1!$1:$1048576,11,FALSE)</f>
        <v>China</v>
      </c>
    </row>
    <row r="1593" spans="1:11" hidden="1" x14ac:dyDescent="0.3">
      <c r="A1593" t="s">
        <v>2444</v>
      </c>
      <c r="B1593" t="str">
        <f>VLOOKUP(Table_for_new_list_price[[#This Row],[ItemCode]],[1]sheet1!$1:$1048576,4,FALSE)</f>
        <v>AIR VENT AUTOMATIC CAST IRON</v>
      </c>
      <c r="C1593" t="str">
        <f>VLOOKUP(Table_for_new_list_price[[#This Row],[ItemCode]],[1]sheet1!$1:$1048576,5,FALSE)</f>
        <v>670779707808</v>
      </c>
      <c r="D1593" t="str">
        <f>VLOOKUP(Table_for_new_list_price[[#This Row],[ItemCode]],[1]sheet1!$1:$1048576,6,FALSE)</f>
        <v>BALK</v>
      </c>
      <c r="E1593" s="54">
        <f>VLOOKUP(Table_for_new_list_price[[#This Row],[ItemCode]],[1]sheet1!$1:$1048576,7,FALSE)</f>
        <v>0</v>
      </c>
      <c r="F1593" s="54" t="str">
        <f>VLOOKUP(Table_for_new_list_price[[#This Row],[ItemCode]],[1]sheet1!$1:$1048576,13,FALSE)</f>
        <v>9.48</v>
      </c>
      <c r="G1593" s="55" t="str">
        <f>VLOOKUP(Table_for_new_list_price[[#This Row],[ItemCode]],[1]sheet1!$1:$1048576,12,FALSE)</f>
        <v>0</v>
      </c>
      <c r="H1593" s="101">
        <f>VLOOKUP(Table_for_new_list_price[[#This Row],[ItemCode]],[1]sheet1!$1:$1048576,8,FALSE)</f>
        <v>277.61</v>
      </c>
      <c r="I1593" s="51">
        <f>VLOOKUP(Table_for_new_list_price[[#This Row],[Product Line]],'EDA SHEET'!$C$10:$D$57,2,FALSE)</f>
        <v>0.34699999999999998</v>
      </c>
      <c r="J1593" s="53">
        <f t="shared" si="26"/>
        <v>96.330669999999998</v>
      </c>
      <c r="K1593" s="1" t="str">
        <f>VLOOKUP(Table_for_new_list_price[[#This Row],[ItemCode]],[1]sheet1!$1:$1048576,11,FALSE)</f>
        <v>China</v>
      </c>
    </row>
    <row r="1594" spans="1:11" hidden="1" x14ac:dyDescent="0.3">
      <c r="A1594" t="s">
        <v>2587</v>
      </c>
      <c r="B1594" t="str">
        <f>VLOOKUP(Table_for_new_list_price[[#This Row],[ItemCode]],[1]sheet1!$1:$1048576,4,FALSE)</f>
        <v>AIR VENT AUTOMATIC BRASS</v>
      </c>
      <c r="C1594" t="str">
        <f>VLOOKUP(Table_for_new_list_price[[#This Row],[ItemCode]],[1]sheet1!$1:$1048576,5,FALSE)</f>
        <v>670779707785</v>
      </c>
      <c r="D1594" t="str">
        <f>VLOOKUP(Table_for_new_list_price[[#This Row],[ItemCode]],[1]sheet1!$1:$1048576,6,FALSE)</f>
        <v>BALK</v>
      </c>
      <c r="E1594" s="54">
        <f>VLOOKUP(Table_for_new_list_price[[#This Row],[ItemCode]],[1]sheet1!$1:$1048576,7,FALSE)</f>
        <v>0</v>
      </c>
      <c r="F1594" s="54" t="str">
        <f>VLOOKUP(Table_for_new_list_price[[#This Row],[ItemCode]],[1]sheet1!$1:$1048576,13,FALSE)</f>
        <v>0.34</v>
      </c>
      <c r="G1594" s="55" t="str">
        <f>VLOOKUP(Table_for_new_list_price[[#This Row],[ItemCode]],[1]sheet1!$1:$1048576,12,FALSE)</f>
        <v>0</v>
      </c>
      <c r="H1594" s="101">
        <f>VLOOKUP(Table_for_new_list_price[[#This Row],[ItemCode]],[1]sheet1!$1:$1048576,8,FALSE)</f>
        <v>31.26</v>
      </c>
      <c r="I1594" s="51">
        <f>VLOOKUP(Table_for_new_list_price[[#This Row],[Product Line]],'EDA SHEET'!$C$10:$D$57,2,FALSE)</f>
        <v>0.34699999999999998</v>
      </c>
      <c r="J1594" s="53">
        <f t="shared" si="26"/>
        <v>10.84722</v>
      </c>
      <c r="K1594" s="1" t="str">
        <f>VLOOKUP(Table_for_new_list_price[[#This Row],[ItemCode]],[1]sheet1!$1:$1048576,11,FALSE)</f>
        <v>China</v>
      </c>
    </row>
    <row r="1595" spans="1:11" hidden="1" x14ac:dyDescent="0.3">
      <c r="A1595" t="s">
        <v>2588</v>
      </c>
      <c r="B1595" t="str">
        <f>VLOOKUP(Table_for_new_list_price[[#This Row],[ItemCode]],[1]sheet1!$1:$1048576,4,FALSE)</f>
        <v>AIR VENT AUTOMATIC BRASS</v>
      </c>
      <c r="C1595" t="str">
        <f>VLOOKUP(Table_for_new_list_price[[#This Row],[ItemCode]],[1]sheet1!$1:$1048576,5,FALSE)</f>
        <v>670779707778</v>
      </c>
      <c r="D1595" t="str">
        <f>VLOOKUP(Table_for_new_list_price[[#This Row],[ItemCode]],[1]sheet1!$1:$1048576,6,FALSE)</f>
        <v>BALK</v>
      </c>
      <c r="E1595" s="54">
        <f>VLOOKUP(Table_for_new_list_price[[#This Row],[ItemCode]],[1]sheet1!$1:$1048576,7,FALSE)</f>
        <v>0</v>
      </c>
      <c r="F1595" s="54" t="str">
        <f>VLOOKUP(Table_for_new_list_price[[#This Row],[ItemCode]],[1]sheet1!$1:$1048576,13,FALSE)</f>
        <v>0.34</v>
      </c>
      <c r="G1595" s="55" t="str">
        <f>VLOOKUP(Table_for_new_list_price[[#This Row],[ItemCode]],[1]sheet1!$1:$1048576,12,FALSE)</f>
        <v>0</v>
      </c>
      <c r="H1595" s="101">
        <f>VLOOKUP(Table_for_new_list_price[[#This Row],[ItemCode]],[1]sheet1!$1:$1048576,8,FALSE)</f>
        <v>31.26</v>
      </c>
      <c r="I1595" s="51">
        <f>VLOOKUP(Table_for_new_list_price[[#This Row],[Product Line]],'EDA SHEET'!$C$10:$D$57,2,FALSE)</f>
        <v>0.34699999999999998</v>
      </c>
      <c r="J1595" s="53">
        <f t="shared" si="26"/>
        <v>10.84722</v>
      </c>
      <c r="K1595" s="1" t="str">
        <f>VLOOKUP(Table_for_new_list_price[[#This Row],[ItemCode]],[1]sheet1!$1:$1048576,11,FALSE)</f>
        <v>China</v>
      </c>
    </row>
    <row r="1596" spans="1:11" hidden="1" x14ac:dyDescent="0.3">
      <c r="A1596" t="s">
        <v>2589</v>
      </c>
      <c r="B1596" t="str">
        <f>VLOOKUP(Table_for_new_list_price[[#This Row],[ItemCode]],[1]sheet1!$1:$1048576,4,FALSE)</f>
        <v>AIR VENT AUTOMATIC BRASS</v>
      </c>
      <c r="C1596" t="str">
        <f>VLOOKUP(Table_for_new_list_price[[#This Row],[ItemCode]],[1]sheet1!$1:$1048576,5,FALSE)</f>
        <v>670779708850</v>
      </c>
      <c r="D1596" t="str">
        <f>VLOOKUP(Table_for_new_list_price[[#This Row],[ItemCode]],[1]sheet1!$1:$1048576,6,FALSE)</f>
        <v>BALK</v>
      </c>
      <c r="E1596" s="54">
        <f>VLOOKUP(Table_for_new_list_price[[#This Row],[ItemCode]],[1]sheet1!$1:$1048576,7,FALSE)</f>
        <v>0</v>
      </c>
      <c r="F1596" s="54" t="str">
        <f>VLOOKUP(Table_for_new_list_price[[#This Row],[ItemCode]],[1]sheet1!$1:$1048576,13,FALSE)</f>
        <v>0.34</v>
      </c>
      <c r="G1596" s="55" t="str">
        <f>VLOOKUP(Table_for_new_list_price[[#This Row],[ItemCode]],[1]sheet1!$1:$1048576,12,FALSE)</f>
        <v>0</v>
      </c>
      <c r="H1596" s="101">
        <f>VLOOKUP(Table_for_new_list_price[[#This Row],[ItemCode]],[1]sheet1!$1:$1048576,8,FALSE)</f>
        <v>31.26</v>
      </c>
      <c r="I1596" s="51">
        <f>VLOOKUP(Table_for_new_list_price[[#This Row],[Product Line]],'EDA SHEET'!$C$10:$D$57,2,FALSE)</f>
        <v>0.34699999999999998</v>
      </c>
      <c r="J1596" s="53">
        <f t="shared" si="26"/>
        <v>10.84722</v>
      </c>
      <c r="K1596" s="1" t="str">
        <f>VLOOKUP(Table_for_new_list_price[[#This Row],[ItemCode]],[1]sheet1!$1:$1048576,11,FALSE)</f>
        <v>China</v>
      </c>
    </row>
    <row r="1597" spans="1:11" hidden="1" x14ac:dyDescent="0.3">
      <c r="A1597" t="s">
        <v>2844</v>
      </c>
      <c r="B1597" t="str">
        <f>VLOOKUP(Table_for_new_list_price[[#This Row],[ItemCode]],[1]sheet1!$1:$1048576,4,FALSE)</f>
        <v>MANUAL AIR VENT 1/4</v>
      </c>
      <c r="C1597" t="str">
        <f>VLOOKUP(Table_for_new_list_price[[#This Row],[ItemCode]],[1]sheet1!$1:$1048576,5,FALSE)</f>
        <v>670779722726</v>
      </c>
      <c r="D1597" t="str">
        <f>VLOOKUP(Table_for_new_list_price[[#This Row],[ItemCode]],[1]sheet1!$1:$1048576,6,FALSE)</f>
        <v>BALK</v>
      </c>
      <c r="E1597" s="54" t="str">
        <f>VLOOKUP(Table_for_new_list_price[[#This Row],[ItemCode]],[1]sheet1!$1:$1048576,7,FALSE)</f>
        <v>BRASS</v>
      </c>
      <c r="F1597" s="54" t="str">
        <f>VLOOKUP(Table_for_new_list_price[[#This Row],[ItemCode]],[1]sheet1!$1:$1048576,13,FALSE)</f>
        <v>.05</v>
      </c>
      <c r="G1597" s="55" t="str">
        <f>VLOOKUP(Table_for_new_list_price[[#This Row],[ItemCode]],[1]sheet1!$1:$1048576,12,FALSE)</f>
        <v>400</v>
      </c>
      <c r="H1597" s="101">
        <f>VLOOKUP(Table_for_new_list_price[[#This Row],[ItemCode]],[1]sheet1!$1:$1048576,8,FALSE)</f>
        <v>14.29</v>
      </c>
      <c r="I1597" s="51">
        <f>VLOOKUP(Table_for_new_list_price[[#This Row],[Product Line]],'EDA SHEET'!$C$10:$D$57,2,FALSE)</f>
        <v>0.34699999999999998</v>
      </c>
      <c r="J1597" s="53">
        <f t="shared" si="26"/>
        <v>4.9586299999999994</v>
      </c>
      <c r="K1597" s="1" t="str">
        <f>VLOOKUP(Table_for_new_list_price[[#This Row],[ItemCode]],[1]sheet1!$1:$1048576,11,FALSE)</f>
        <v>China</v>
      </c>
    </row>
    <row r="1598" spans="1:11" hidden="1" x14ac:dyDescent="0.3">
      <c r="A1598" t="s">
        <v>3582</v>
      </c>
      <c r="B1598" t="str">
        <f>VLOOKUP(Table_for_new_list_price[[#This Row],[ItemCode]],[1]sheet1!$1:$1048576,4,FALSE)</f>
        <v>IBV 1/2 PEX x NUT MICRO</v>
      </c>
      <c r="C1598" t="str">
        <f>VLOOKUP(Table_for_new_list_price[[#This Row],[ItemCode]],[1]sheet1!$1:$1048576,5,FALSE)</f>
        <v>670779720852</v>
      </c>
      <c r="D1598" t="str">
        <f>VLOOKUP(Table_for_new_list_price[[#This Row],[ItemCode]],[1]sheet1!$1:$1048576,6,FALSE)</f>
        <v>BALK</v>
      </c>
      <c r="E1598" s="54" t="str">
        <f>VLOOKUP(Table_for_new_list_price[[#This Row],[ItemCode]],[1]sheet1!$1:$1048576,7,FALSE)</f>
        <v>BRASS DZR</v>
      </c>
      <c r="F1598" s="54" t="str">
        <f>VLOOKUP(Table_for_new_list_price[[#This Row],[ItemCode]],[1]sheet1!$1:$1048576,13,FALSE)</f>
        <v>0.41</v>
      </c>
      <c r="G1598" s="55">
        <f>VLOOKUP(Table_for_new_list_price[[#This Row],[ItemCode]],[1]sheet1!$1:$1048576,12,FALSE)</f>
        <v>0</v>
      </c>
      <c r="H1598" s="101">
        <f>VLOOKUP(Table_for_new_list_price[[#This Row],[ItemCode]],[1]sheet1!$1:$1048576,8,FALSE)</f>
        <v>26.86</v>
      </c>
      <c r="I1598" s="51">
        <f>VLOOKUP(Table_for_new_list_price[[#This Row],[Product Line]],'EDA SHEET'!$C$10:$D$57,2,FALSE)</f>
        <v>0.34699999999999998</v>
      </c>
      <c r="J1598" s="53">
        <f t="shared" si="26"/>
        <v>9.3204199999999986</v>
      </c>
      <c r="K1598" s="1" t="str">
        <f>VLOOKUP(Table_for_new_list_price[[#This Row],[ItemCode]],[1]sheet1!$1:$1048576,11,FALSE)</f>
        <v>China</v>
      </c>
    </row>
    <row r="1599" spans="1:11" hidden="1" x14ac:dyDescent="0.3">
      <c r="A1599" t="s">
        <v>3583</v>
      </c>
      <c r="B1599" t="str">
        <f>VLOOKUP(Table_for_new_list_price[[#This Row],[ItemCode]],[1]sheet1!$1:$1048576,4,FALSE)</f>
        <v>IBV 1/2 PEX x NUT MINI</v>
      </c>
      <c r="C1599" t="str">
        <f>VLOOKUP(Table_for_new_list_price[[#This Row],[ItemCode]],[1]sheet1!$1:$1048576,5,FALSE)</f>
        <v>670779720869</v>
      </c>
      <c r="D1599" t="str">
        <f>VLOOKUP(Table_for_new_list_price[[#This Row],[ItemCode]],[1]sheet1!$1:$1048576,6,FALSE)</f>
        <v>BALK</v>
      </c>
      <c r="E1599" s="54" t="str">
        <f>VLOOKUP(Table_for_new_list_price[[#This Row],[ItemCode]],[1]sheet1!$1:$1048576,7,FALSE)</f>
        <v>BRASS DZR</v>
      </c>
      <c r="F1599" s="54" t="str">
        <f>VLOOKUP(Table_for_new_list_price[[#This Row],[ItemCode]],[1]sheet1!$1:$1048576,13,FALSE)</f>
        <v>0.47</v>
      </c>
      <c r="G1599" s="55">
        <f>VLOOKUP(Table_for_new_list_price[[#This Row],[ItemCode]],[1]sheet1!$1:$1048576,12,FALSE)</f>
        <v>0</v>
      </c>
      <c r="H1599" s="101">
        <f>VLOOKUP(Table_for_new_list_price[[#This Row],[ItemCode]],[1]sheet1!$1:$1048576,8,FALSE)</f>
        <v>30.77</v>
      </c>
      <c r="I1599" s="51">
        <f>VLOOKUP(Table_for_new_list_price[[#This Row],[Product Line]],'EDA SHEET'!$C$10:$D$57,2,FALSE)</f>
        <v>0.34699999999999998</v>
      </c>
      <c r="J1599" s="53">
        <f t="shared" si="26"/>
        <v>10.67719</v>
      </c>
      <c r="K1599" s="1" t="str">
        <f>VLOOKUP(Table_for_new_list_price[[#This Row],[ItemCode]],[1]sheet1!$1:$1048576,11,FALSE)</f>
        <v>China</v>
      </c>
    </row>
    <row r="1600" spans="1:11" hidden="1" x14ac:dyDescent="0.3">
      <c r="A1600" t="s">
        <v>3584</v>
      </c>
      <c r="B1600" t="str">
        <f>VLOOKUP(Table_for_new_list_price[[#This Row],[ItemCode]],[1]sheet1!$1:$1048576,4,FALSE)</f>
        <v>IBV 1/2 FNPT x NUT MICRO</v>
      </c>
      <c r="C1600" t="str">
        <f>VLOOKUP(Table_for_new_list_price[[#This Row],[ItemCode]],[1]sheet1!$1:$1048576,5,FALSE)</f>
        <v>670779720517</v>
      </c>
      <c r="D1600" t="str">
        <f>VLOOKUP(Table_for_new_list_price[[#This Row],[ItemCode]],[1]sheet1!$1:$1048576,6,FALSE)</f>
        <v>BALK</v>
      </c>
      <c r="E1600" s="54" t="str">
        <f>VLOOKUP(Table_for_new_list_price[[#This Row],[ItemCode]],[1]sheet1!$1:$1048576,7,FALSE)</f>
        <v>BRASS DZR</v>
      </c>
      <c r="F1600" s="54" t="str">
        <f>VLOOKUP(Table_for_new_list_price[[#This Row],[ItemCode]],[1]sheet1!$1:$1048576,13,FALSE)</f>
        <v>0.51</v>
      </c>
      <c r="G1600" s="55">
        <f>VLOOKUP(Table_for_new_list_price[[#This Row],[ItemCode]],[1]sheet1!$1:$1048576,12,FALSE)</f>
        <v>0</v>
      </c>
      <c r="H1600" s="101">
        <f>VLOOKUP(Table_for_new_list_price[[#This Row],[ItemCode]],[1]sheet1!$1:$1048576,8,FALSE)</f>
        <v>33.18</v>
      </c>
      <c r="I1600" s="51">
        <f>VLOOKUP(Table_for_new_list_price[[#This Row],[Product Line]],'EDA SHEET'!$C$10:$D$57,2,FALSE)</f>
        <v>0.34699999999999998</v>
      </c>
      <c r="J1600" s="53">
        <f t="shared" si="26"/>
        <v>11.513459999999998</v>
      </c>
      <c r="K1600" s="1" t="str">
        <f>VLOOKUP(Table_for_new_list_price[[#This Row],[ItemCode]],[1]sheet1!$1:$1048576,11,FALSE)</f>
        <v>China</v>
      </c>
    </row>
    <row r="1601" spans="1:11" hidden="1" x14ac:dyDescent="0.3">
      <c r="A1601" t="s">
        <v>3585</v>
      </c>
      <c r="B1601" t="str">
        <f>VLOOKUP(Table_for_new_list_price[[#This Row],[ItemCode]],[1]sheet1!$1:$1048576,4,FALSE)</f>
        <v>IBV 1/2 FNPT x NUT MINI</v>
      </c>
      <c r="C1601" t="str">
        <f>VLOOKUP(Table_for_new_list_price[[#This Row],[ItemCode]],[1]sheet1!$1:$1048576,5,FALSE)</f>
        <v>670779720524</v>
      </c>
      <c r="D1601" t="str">
        <f>VLOOKUP(Table_for_new_list_price[[#This Row],[ItemCode]],[1]sheet1!$1:$1048576,6,FALSE)</f>
        <v>BALK</v>
      </c>
      <c r="E1601" s="54" t="str">
        <f>VLOOKUP(Table_for_new_list_price[[#This Row],[ItemCode]],[1]sheet1!$1:$1048576,7,FALSE)</f>
        <v>BRASS DZR</v>
      </c>
      <c r="F1601" s="54" t="str">
        <f>VLOOKUP(Table_for_new_list_price[[#This Row],[ItemCode]],[1]sheet1!$1:$1048576,13,FALSE)</f>
        <v>0.55</v>
      </c>
      <c r="G1601" s="55">
        <f>VLOOKUP(Table_for_new_list_price[[#This Row],[ItemCode]],[1]sheet1!$1:$1048576,12,FALSE)</f>
        <v>0</v>
      </c>
      <c r="H1601" s="101">
        <f>VLOOKUP(Table_for_new_list_price[[#This Row],[ItemCode]],[1]sheet1!$1:$1048576,8,FALSE)</f>
        <v>36.29</v>
      </c>
      <c r="I1601" s="51">
        <f>VLOOKUP(Table_for_new_list_price[[#This Row],[Product Line]],'EDA SHEET'!$C$10:$D$57,2,FALSE)</f>
        <v>0.34699999999999998</v>
      </c>
      <c r="J1601" s="53">
        <f t="shared" si="26"/>
        <v>12.592629999999998</v>
      </c>
      <c r="K1601" s="1" t="str">
        <f>VLOOKUP(Table_for_new_list_price[[#This Row],[ItemCode]],[1]sheet1!$1:$1048576,11,FALSE)</f>
        <v>China</v>
      </c>
    </row>
    <row r="1602" spans="1:11" hidden="1" x14ac:dyDescent="0.3">
      <c r="A1602" t="s">
        <v>3586</v>
      </c>
      <c r="B1602" t="str">
        <f>VLOOKUP(Table_for_new_list_price[[#This Row],[ItemCode]],[1]sheet1!$1:$1048576,4,FALSE)</f>
        <v>IBV 1/2 PRESS x NUT MICRO</v>
      </c>
      <c r="C1602" t="str">
        <f>VLOOKUP(Table_for_new_list_price[[#This Row],[ItemCode]],[1]sheet1!$1:$1048576,5,FALSE)</f>
        <v>670779720746</v>
      </c>
      <c r="D1602" t="str">
        <f>VLOOKUP(Table_for_new_list_price[[#This Row],[ItemCode]],[1]sheet1!$1:$1048576,6,FALSE)</f>
        <v>BALK</v>
      </c>
      <c r="E1602" s="54" t="str">
        <f>VLOOKUP(Table_for_new_list_price[[#This Row],[ItemCode]],[1]sheet1!$1:$1048576,7,FALSE)</f>
        <v>BRASS DZR</v>
      </c>
      <c r="F1602" s="54" t="str">
        <f>VLOOKUP(Table_for_new_list_price[[#This Row],[ItemCode]],[1]sheet1!$1:$1048576,13,FALSE)</f>
        <v>0.52</v>
      </c>
      <c r="G1602" s="55">
        <f>VLOOKUP(Table_for_new_list_price[[#This Row],[ItemCode]],[1]sheet1!$1:$1048576,12,FALSE)</f>
        <v>0</v>
      </c>
      <c r="H1602" s="101">
        <f>VLOOKUP(Table_for_new_list_price[[#This Row],[ItemCode]],[1]sheet1!$1:$1048576,8,FALSE)</f>
        <v>34.83</v>
      </c>
      <c r="I1602" s="51">
        <f>VLOOKUP(Table_for_new_list_price[[#This Row],[Product Line]],'EDA SHEET'!$C$10:$D$57,2,FALSE)</f>
        <v>0.34699999999999998</v>
      </c>
      <c r="J1602" s="53">
        <f t="shared" si="26"/>
        <v>12.086009999999998</v>
      </c>
      <c r="K1602" s="1" t="str">
        <f>VLOOKUP(Table_for_new_list_price[[#This Row],[ItemCode]],[1]sheet1!$1:$1048576,11,FALSE)</f>
        <v>China</v>
      </c>
    </row>
    <row r="1603" spans="1:11" hidden="1" x14ac:dyDescent="0.3">
      <c r="A1603" t="s">
        <v>3587</v>
      </c>
      <c r="B1603" t="str">
        <f>VLOOKUP(Table_for_new_list_price[[#This Row],[ItemCode]],[1]sheet1!$1:$1048576,4,FALSE)</f>
        <v>IBV 1/2 PRESS x NUT MINI</v>
      </c>
      <c r="C1603" t="str">
        <f>VLOOKUP(Table_for_new_list_price[[#This Row],[ItemCode]],[1]sheet1!$1:$1048576,5,FALSE)</f>
        <v>670779720753</v>
      </c>
      <c r="D1603" t="str">
        <f>VLOOKUP(Table_for_new_list_price[[#This Row],[ItemCode]],[1]sheet1!$1:$1048576,6,FALSE)</f>
        <v>BALK</v>
      </c>
      <c r="E1603" s="54" t="str">
        <f>VLOOKUP(Table_for_new_list_price[[#This Row],[ItemCode]],[1]sheet1!$1:$1048576,7,FALSE)</f>
        <v>BRASS DZR</v>
      </c>
      <c r="F1603" s="54" t="str">
        <f>VLOOKUP(Table_for_new_list_price[[#This Row],[ItemCode]],[1]sheet1!$1:$1048576,13,FALSE)</f>
        <v>0.58</v>
      </c>
      <c r="G1603" s="55">
        <f>VLOOKUP(Table_for_new_list_price[[#This Row],[ItemCode]],[1]sheet1!$1:$1048576,12,FALSE)</f>
        <v>0</v>
      </c>
      <c r="H1603" s="101">
        <f>VLOOKUP(Table_for_new_list_price[[#This Row],[ItemCode]],[1]sheet1!$1:$1048576,8,FALSE)</f>
        <v>38.090000000000003</v>
      </c>
      <c r="I1603" s="51">
        <f>VLOOKUP(Table_for_new_list_price[[#This Row],[Product Line]],'EDA SHEET'!$C$10:$D$57,2,FALSE)</f>
        <v>0.34699999999999998</v>
      </c>
      <c r="J1603" s="53">
        <f t="shared" si="26"/>
        <v>13.217230000000001</v>
      </c>
      <c r="K1603" s="1" t="str">
        <f>VLOOKUP(Table_for_new_list_price[[#This Row],[ItemCode]],[1]sheet1!$1:$1048576,11,FALSE)</f>
        <v>China</v>
      </c>
    </row>
    <row r="1604" spans="1:11" hidden="1" x14ac:dyDescent="0.3">
      <c r="A1604" t="s">
        <v>3588</v>
      </c>
      <c r="B1604" t="str">
        <f>VLOOKUP(Table_for_new_list_price[[#This Row],[ItemCode]],[1]sheet1!$1:$1048576,4,FALSE)</f>
        <v>IBV 1/2 SOLDER x NUT MICRO</v>
      </c>
      <c r="C1604" t="str">
        <f>VLOOKUP(Table_for_new_list_price[[#This Row],[ItemCode]],[1]sheet1!$1:$1048576,5,FALSE)</f>
        <v>670779720630</v>
      </c>
      <c r="D1604" t="str">
        <f>VLOOKUP(Table_for_new_list_price[[#This Row],[ItemCode]],[1]sheet1!$1:$1048576,6,FALSE)</f>
        <v>BALK</v>
      </c>
      <c r="E1604" s="54" t="str">
        <f>VLOOKUP(Table_for_new_list_price[[#This Row],[ItemCode]],[1]sheet1!$1:$1048576,7,FALSE)</f>
        <v>BRASS DZR</v>
      </c>
      <c r="F1604" s="54" t="str">
        <f>VLOOKUP(Table_for_new_list_price[[#This Row],[ItemCode]],[1]sheet1!$1:$1048576,13,FALSE)</f>
        <v>0.50</v>
      </c>
      <c r="G1604" s="55">
        <f>VLOOKUP(Table_for_new_list_price[[#This Row],[ItemCode]],[1]sheet1!$1:$1048576,12,FALSE)</f>
        <v>0</v>
      </c>
      <c r="H1604" s="101">
        <f>VLOOKUP(Table_for_new_list_price[[#This Row],[ItemCode]],[1]sheet1!$1:$1048576,8,FALSE)</f>
        <v>33.18</v>
      </c>
      <c r="I1604" s="51">
        <f>VLOOKUP(Table_for_new_list_price[[#This Row],[Product Line]],'EDA SHEET'!$C$10:$D$57,2,FALSE)</f>
        <v>0.34699999999999998</v>
      </c>
      <c r="J1604" s="53">
        <f t="shared" si="26"/>
        <v>11.513459999999998</v>
      </c>
      <c r="K1604" s="1" t="str">
        <f>VLOOKUP(Table_for_new_list_price[[#This Row],[ItemCode]],[1]sheet1!$1:$1048576,11,FALSE)</f>
        <v>China</v>
      </c>
    </row>
    <row r="1605" spans="1:11" hidden="1" x14ac:dyDescent="0.3">
      <c r="A1605" t="s">
        <v>3589</v>
      </c>
      <c r="B1605" t="str">
        <f>VLOOKUP(Table_for_new_list_price[[#This Row],[ItemCode]],[1]sheet1!$1:$1048576,4,FALSE)</f>
        <v>IBV 1/2 SOLDER x NUT MINI</v>
      </c>
      <c r="C1605" t="str">
        <f>VLOOKUP(Table_for_new_list_price[[#This Row],[ItemCode]],[1]sheet1!$1:$1048576,5,FALSE)</f>
        <v>670779720647</v>
      </c>
      <c r="D1605" t="str">
        <f>VLOOKUP(Table_for_new_list_price[[#This Row],[ItemCode]],[1]sheet1!$1:$1048576,6,FALSE)</f>
        <v>BALK</v>
      </c>
      <c r="E1605" s="54" t="str">
        <f>VLOOKUP(Table_for_new_list_price[[#This Row],[ItemCode]],[1]sheet1!$1:$1048576,7,FALSE)</f>
        <v>BRASS DZR</v>
      </c>
      <c r="F1605" s="54" t="str">
        <f>VLOOKUP(Table_for_new_list_price[[#This Row],[ItemCode]],[1]sheet1!$1:$1048576,13,FALSE)</f>
        <v>0.55</v>
      </c>
      <c r="G1605" s="55">
        <f>VLOOKUP(Table_for_new_list_price[[#This Row],[ItemCode]],[1]sheet1!$1:$1048576,12,FALSE)</f>
        <v>0</v>
      </c>
      <c r="H1605" s="101">
        <f>VLOOKUP(Table_for_new_list_price[[#This Row],[ItemCode]],[1]sheet1!$1:$1048576,8,FALSE)</f>
        <v>36.29</v>
      </c>
      <c r="I1605" s="51">
        <f>VLOOKUP(Table_for_new_list_price[[#This Row],[Product Line]],'EDA SHEET'!$C$10:$D$57,2,FALSE)</f>
        <v>0.34699999999999998</v>
      </c>
      <c r="J1605" s="53">
        <f t="shared" si="26"/>
        <v>12.592629999999998</v>
      </c>
      <c r="K1605" s="1" t="str">
        <f>VLOOKUP(Table_for_new_list_price[[#This Row],[ItemCode]],[1]sheet1!$1:$1048576,11,FALSE)</f>
        <v>China</v>
      </c>
    </row>
    <row r="1606" spans="1:11" hidden="1" x14ac:dyDescent="0.3">
      <c r="A1606" t="s">
        <v>3590</v>
      </c>
      <c r="B1606" t="str">
        <f>VLOOKUP(Table_for_new_list_price[[#This Row],[ItemCode]],[1]sheet1!$1:$1048576,4,FALSE)</f>
        <v>IBV 3/4 PEX x NUT MINI</v>
      </c>
      <c r="C1606" t="str">
        <f>VLOOKUP(Table_for_new_list_price[[#This Row],[ItemCode]],[1]sheet1!$1:$1048576,5,FALSE)</f>
        <v>670779720876</v>
      </c>
      <c r="D1606" t="str">
        <f>VLOOKUP(Table_for_new_list_price[[#This Row],[ItemCode]],[1]sheet1!$1:$1048576,6,FALSE)</f>
        <v>BALK</v>
      </c>
      <c r="E1606" s="54" t="str">
        <f>VLOOKUP(Table_for_new_list_price[[#This Row],[ItemCode]],[1]sheet1!$1:$1048576,7,FALSE)</f>
        <v>BRASS DZR</v>
      </c>
      <c r="F1606" s="54" t="str">
        <f>VLOOKUP(Table_for_new_list_price[[#This Row],[ItemCode]],[1]sheet1!$1:$1048576,13,FALSE)</f>
        <v>0.67</v>
      </c>
      <c r="G1606" s="55" t="str">
        <f>VLOOKUP(Table_for_new_list_price[[#This Row],[ItemCode]],[1]sheet1!$1:$1048576,12,FALSE)</f>
        <v>100</v>
      </c>
      <c r="H1606" s="101">
        <f>VLOOKUP(Table_for_new_list_price[[#This Row],[ItemCode]],[1]sheet1!$1:$1048576,8,FALSE)</f>
        <v>43.88</v>
      </c>
      <c r="I1606" s="51">
        <f>VLOOKUP(Table_for_new_list_price[[#This Row],[Product Line]],'EDA SHEET'!$C$10:$D$57,2,FALSE)</f>
        <v>0.34699999999999998</v>
      </c>
      <c r="J1606" s="53">
        <f t="shared" si="26"/>
        <v>15.22636</v>
      </c>
      <c r="K1606" s="1" t="str">
        <f>VLOOKUP(Table_for_new_list_price[[#This Row],[ItemCode]],[1]sheet1!$1:$1048576,11,FALSE)</f>
        <v>China</v>
      </c>
    </row>
    <row r="1607" spans="1:11" hidden="1" x14ac:dyDescent="0.3">
      <c r="A1607" t="s">
        <v>3591</v>
      </c>
      <c r="B1607" t="str">
        <f>VLOOKUP(Table_for_new_list_price[[#This Row],[ItemCode]],[1]sheet1!$1:$1048576,4,FALSE)</f>
        <v>IBV 3/4 PEX x NUT SMALL1</v>
      </c>
      <c r="C1607" t="str">
        <f>VLOOKUP(Table_for_new_list_price[[#This Row],[ItemCode]],[1]sheet1!$1:$1048576,5,FALSE)</f>
        <v>670779720883</v>
      </c>
      <c r="D1607" t="str">
        <f>VLOOKUP(Table_for_new_list_price[[#This Row],[ItemCode]],[1]sheet1!$1:$1048576,6,FALSE)</f>
        <v>BALK</v>
      </c>
      <c r="E1607" s="54" t="str">
        <f>VLOOKUP(Table_for_new_list_price[[#This Row],[ItemCode]],[1]sheet1!$1:$1048576,7,FALSE)</f>
        <v>BRASS DZR</v>
      </c>
      <c r="F1607" s="54" t="str">
        <f>VLOOKUP(Table_for_new_list_price[[#This Row],[ItemCode]],[1]sheet1!$1:$1048576,13,FALSE)</f>
        <v>0.72</v>
      </c>
      <c r="G1607" s="55">
        <f>VLOOKUP(Table_for_new_list_price[[#This Row],[ItemCode]],[1]sheet1!$1:$1048576,12,FALSE)</f>
        <v>0</v>
      </c>
      <c r="H1607" s="101">
        <f>VLOOKUP(Table_for_new_list_price[[#This Row],[ItemCode]],[1]sheet1!$1:$1048576,8,FALSE)</f>
        <v>47.65</v>
      </c>
      <c r="I1607" s="51">
        <f>VLOOKUP(Table_for_new_list_price[[#This Row],[Product Line]],'EDA SHEET'!$C$10:$D$57,2,FALSE)</f>
        <v>0.34699999999999998</v>
      </c>
      <c r="J1607" s="53">
        <f t="shared" si="26"/>
        <v>16.534549999999999</v>
      </c>
      <c r="K1607" s="1" t="str">
        <f>VLOOKUP(Table_for_new_list_price[[#This Row],[ItemCode]],[1]sheet1!$1:$1048576,11,FALSE)</f>
        <v>China</v>
      </c>
    </row>
    <row r="1608" spans="1:11" hidden="1" x14ac:dyDescent="0.3">
      <c r="A1608" t="s">
        <v>3592</v>
      </c>
      <c r="B1608" t="str">
        <f>VLOOKUP(Table_for_new_list_price[[#This Row],[ItemCode]],[1]sheet1!$1:$1048576,4,FALSE)</f>
        <v>IBV 3/4 FNPT x NUT MINI</v>
      </c>
      <c r="C1608" t="str">
        <f>VLOOKUP(Table_for_new_list_price[[#This Row],[ItemCode]],[1]sheet1!$1:$1048576,5,FALSE)</f>
        <v>670779720531</v>
      </c>
      <c r="D1608" t="str">
        <f>VLOOKUP(Table_for_new_list_price[[#This Row],[ItemCode]],[1]sheet1!$1:$1048576,6,FALSE)</f>
        <v>BALK</v>
      </c>
      <c r="E1608" s="54" t="str">
        <f>VLOOKUP(Table_for_new_list_price[[#This Row],[ItemCode]],[1]sheet1!$1:$1048576,7,FALSE)</f>
        <v>BRASS DZR</v>
      </c>
      <c r="F1608" s="54" t="str">
        <f>VLOOKUP(Table_for_new_list_price[[#This Row],[ItemCode]],[1]sheet1!$1:$1048576,13,FALSE)</f>
        <v>0.71</v>
      </c>
      <c r="G1608" s="55" t="str">
        <f>VLOOKUP(Table_for_new_list_price[[#This Row],[ItemCode]],[1]sheet1!$1:$1048576,12,FALSE)</f>
        <v>100</v>
      </c>
      <c r="H1608" s="101">
        <f>VLOOKUP(Table_for_new_list_price[[#This Row],[ItemCode]],[1]sheet1!$1:$1048576,8,FALSE)</f>
        <v>46.01</v>
      </c>
      <c r="I1608" s="51">
        <f>VLOOKUP(Table_for_new_list_price[[#This Row],[Product Line]],'EDA SHEET'!$C$10:$D$57,2,FALSE)</f>
        <v>0.34699999999999998</v>
      </c>
      <c r="J1608" s="53">
        <f t="shared" si="26"/>
        <v>15.965469999999998</v>
      </c>
      <c r="K1608" s="1" t="str">
        <f>VLOOKUP(Table_for_new_list_price[[#This Row],[ItemCode]],[1]sheet1!$1:$1048576,11,FALSE)</f>
        <v>China</v>
      </c>
    </row>
    <row r="1609" spans="1:11" hidden="1" x14ac:dyDescent="0.3">
      <c r="A1609" t="s">
        <v>3593</v>
      </c>
      <c r="B1609" t="str">
        <f>VLOOKUP(Table_for_new_list_price[[#This Row],[ItemCode]],[1]sheet1!$1:$1048576,4,FALSE)</f>
        <v>IBV 3/4 FNPT x NUT SMALL1</v>
      </c>
      <c r="C1609" t="str">
        <f>VLOOKUP(Table_for_new_list_price[[#This Row],[ItemCode]],[1]sheet1!$1:$1048576,5,FALSE)</f>
        <v>670779720548</v>
      </c>
      <c r="D1609" t="str">
        <f>VLOOKUP(Table_for_new_list_price[[#This Row],[ItemCode]],[1]sheet1!$1:$1048576,6,FALSE)</f>
        <v>BALK</v>
      </c>
      <c r="E1609" s="54" t="str">
        <f>VLOOKUP(Table_for_new_list_price[[#This Row],[ItemCode]],[1]sheet1!$1:$1048576,7,FALSE)</f>
        <v>BRASS DZR</v>
      </c>
      <c r="F1609" s="54" t="str">
        <f>VLOOKUP(Table_for_new_list_price[[#This Row],[ItemCode]],[1]sheet1!$1:$1048576,13,FALSE)</f>
        <v>0.77</v>
      </c>
      <c r="G1609" s="55">
        <f>VLOOKUP(Table_for_new_list_price[[#This Row],[ItemCode]],[1]sheet1!$1:$1048576,12,FALSE)</f>
        <v>0</v>
      </c>
      <c r="H1609" s="101">
        <f>VLOOKUP(Table_for_new_list_price[[#This Row],[ItemCode]],[1]sheet1!$1:$1048576,8,FALSE)</f>
        <v>48.83</v>
      </c>
      <c r="I1609" s="51">
        <f>VLOOKUP(Table_for_new_list_price[[#This Row],[Product Line]],'EDA SHEET'!$C$10:$D$57,2,FALSE)</f>
        <v>0.34699999999999998</v>
      </c>
      <c r="J1609" s="53">
        <f t="shared" si="26"/>
        <v>16.944009999999999</v>
      </c>
      <c r="K1609" s="1" t="str">
        <f>VLOOKUP(Table_for_new_list_price[[#This Row],[ItemCode]],[1]sheet1!$1:$1048576,11,FALSE)</f>
        <v>China</v>
      </c>
    </row>
    <row r="1610" spans="1:11" hidden="1" x14ac:dyDescent="0.3">
      <c r="A1610" t="s">
        <v>3594</v>
      </c>
      <c r="B1610" t="str">
        <f>VLOOKUP(Table_for_new_list_price[[#This Row],[ItemCode]],[1]sheet1!$1:$1048576,4,FALSE)</f>
        <v>IBV 3/4 PRESS x NUT MINI</v>
      </c>
      <c r="C1610" t="str">
        <f>VLOOKUP(Table_for_new_list_price[[#This Row],[ItemCode]],[1]sheet1!$1:$1048576,5,FALSE)</f>
        <v>670779720760</v>
      </c>
      <c r="D1610" t="str">
        <f>VLOOKUP(Table_for_new_list_price[[#This Row],[ItemCode]],[1]sheet1!$1:$1048576,6,FALSE)</f>
        <v>BALK</v>
      </c>
      <c r="E1610" s="54" t="str">
        <f>VLOOKUP(Table_for_new_list_price[[#This Row],[ItemCode]],[1]sheet1!$1:$1048576,7,FALSE)</f>
        <v>BRASS DZR</v>
      </c>
      <c r="F1610" s="54" t="str">
        <f>VLOOKUP(Table_for_new_list_price[[#This Row],[ItemCode]],[1]sheet1!$1:$1048576,13,FALSE)</f>
        <v>0.75</v>
      </c>
      <c r="G1610" s="55" t="str">
        <f>VLOOKUP(Table_for_new_list_price[[#This Row],[ItemCode]],[1]sheet1!$1:$1048576,12,FALSE)</f>
        <v>100</v>
      </c>
      <c r="H1610" s="101">
        <f>VLOOKUP(Table_for_new_list_price[[#This Row],[ItemCode]],[1]sheet1!$1:$1048576,8,FALSE)</f>
        <v>48.71</v>
      </c>
      <c r="I1610" s="51">
        <f>VLOOKUP(Table_for_new_list_price[[#This Row],[Product Line]],'EDA SHEET'!$C$10:$D$57,2,FALSE)</f>
        <v>0.34699999999999998</v>
      </c>
      <c r="J1610" s="53">
        <f t="shared" si="26"/>
        <v>16.902369999999998</v>
      </c>
      <c r="K1610" s="1" t="str">
        <f>VLOOKUP(Table_for_new_list_price[[#This Row],[ItemCode]],[1]sheet1!$1:$1048576,11,FALSE)</f>
        <v>China</v>
      </c>
    </row>
    <row r="1611" spans="1:11" hidden="1" x14ac:dyDescent="0.3">
      <c r="A1611" t="s">
        <v>3595</v>
      </c>
      <c r="B1611" t="str">
        <f>VLOOKUP(Table_for_new_list_price[[#This Row],[ItemCode]],[1]sheet1!$1:$1048576,4,FALSE)</f>
        <v>IBV 3/4 PRESS x NUT SMALL1</v>
      </c>
      <c r="C1611" t="str">
        <f>VLOOKUP(Table_for_new_list_price[[#This Row],[ItemCode]],[1]sheet1!$1:$1048576,5,FALSE)</f>
        <v>670779720777</v>
      </c>
      <c r="D1611" t="str">
        <f>VLOOKUP(Table_for_new_list_price[[#This Row],[ItemCode]],[1]sheet1!$1:$1048576,6,FALSE)</f>
        <v>BALK</v>
      </c>
      <c r="E1611" s="54" t="str">
        <f>VLOOKUP(Table_for_new_list_price[[#This Row],[ItemCode]],[1]sheet1!$1:$1048576,7,FALSE)</f>
        <v>BRASS DZR</v>
      </c>
      <c r="F1611" s="54" t="str">
        <f>VLOOKUP(Table_for_new_list_price[[#This Row],[ItemCode]],[1]sheet1!$1:$1048576,13,FALSE)</f>
        <v>0.80</v>
      </c>
      <c r="G1611" s="55">
        <f>VLOOKUP(Table_for_new_list_price[[#This Row],[ItemCode]],[1]sheet1!$1:$1048576,12,FALSE)</f>
        <v>0</v>
      </c>
      <c r="H1611" s="101">
        <f>VLOOKUP(Table_for_new_list_price[[#This Row],[ItemCode]],[1]sheet1!$1:$1048576,8,FALSE)</f>
        <v>51.93</v>
      </c>
      <c r="I1611" s="51">
        <f>VLOOKUP(Table_for_new_list_price[[#This Row],[Product Line]],'EDA SHEET'!$C$10:$D$57,2,FALSE)</f>
        <v>0.34699999999999998</v>
      </c>
      <c r="J1611" s="53">
        <f t="shared" si="26"/>
        <v>18.01971</v>
      </c>
      <c r="K1611" s="1" t="str">
        <f>VLOOKUP(Table_for_new_list_price[[#This Row],[ItemCode]],[1]sheet1!$1:$1048576,11,FALSE)</f>
        <v>China</v>
      </c>
    </row>
    <row r="1612" spans="1:11" hidden="1" x14ac:dyDescent="0.3">
      <c r="A1612" t="s">
        <v>3596</v>
      </c>
      <c r="B1612" t="str">
        <f>VLOOKUP(Table_for_new_list_price[[#This Row],[ItemCode]],[1]sheet1!$1:$1048576,4,FALSE)</f>
        <v>IBV 3/4 SOLDER x NUT MINI</v>
      </c>
      <c r="C1612" t="str">
        <f>VLOOKUP(Table_for_new_list_price[[#This Row],[ItemCode]],[1]sheet1!$1:$1048576,5,FALSE)</f>
        <v>670779720654</v>
      </c>
      <c r="D1612" t="str">
        <f>VLOOKUP(Table_for_new_list_price[[#This Row],[ItemCode]],[1]sheet1!$1:$1048576,6,FALSE)</f>
        <v>BALK</v>
      </c>
      <c r="E1612" s="54" t="str">
        <f>VLOOKUP(Table_for_new_list_price[[#This Row],[ItemCode]],[1]sheet1!$1:$1048576,7,FALSE)</f>
        <v>BRASS DZR</v>
      </c>
      <c r="F1612" s="54" t="str">
        <f>VLOOKUP(Table_for_new_list_price[[#This Row],[ItemCode]],[1]sheet1!$1:$1048576,13,FALSE)</f>
        <v>0.70</v>
      </c>
      <c r="G1612" s="55" t="str">
        <f>VLOOKUP(Table_for_new_list_price[[#This Row],[ItemCode]],[1]sheet1!$1:$1048576,12,FALSE)</f>
        <v>100</v>
      </c>
      <c r="H1612" s="101">
        <f>VLOOKUP(Table_for_new_list_price[[#This Row],[ItemCode]],[1]sheet1!$1:$1048576,8,FALSE)</f>
        <v>46.01</v>
      </c>
      <c r="I1612" s="51">
        <f>VLOOKUP(Table_for_new_list_price[[#This Row],[Product Line]],'EDA SHEET'!$C$10:$D$57,2,FALSE)</f>
        <v>0.34699999999999998</v>
      </c>
      <c r="J1612" s="53">
        <f t="shared" si="26"/>
        <v>15.965469999999998</v>
      </c>
      <c r="K1612" s="1" t="str">
        <f>VLOOKUP(Table_for_new_list_price[[#This Row],[ItemCode]],[1]sheet1!$1:$1048576,11,FALSE)</f>
        <v>China</v>
      </c>
    </row>
    <row r="1613" spans="1:11" hidden="1" x14ac:dyDescent="0.3">
      <c r="A1613" t="s">
        <v>3597</v>
      </c>
      <c r="B1613" t="str">
        <f>VLOOKUP(Table_for_new_list_price[[#This Row],[ItemCode]],[1]sheet1!$1:$1048576,4,FALSE)</f>
        <v>IBV 3/4 SOLDER x NUT SMALL1</v>
      </c>
      <c r="C1613" t="str">
        <f>VLOOKUP(Table_for_new_list_price[[#This Row],[ItemCode]],[1]sheet1!$1:$1048576,5,FALSE)</f>
        <v>670779720661</v>
      </c>
      <c r="D1613" t="str">
        <f>VLOOKUP(Table_for_new_list_price[[#This Row],[ItemCode]],[1]sheet1!$1:$1048576,6,FALSE)</f>
        <v>BALK</v>
      </c>
      <c r="E1613" s="54" t="str">
        <f>VLOOKUP(Table_for_new_list_price[[#This Row],[ItemCode]],[1]sheet1!$1:$1048576,7,FALSE)</f>
        <v>BRASS DZR</v>
      </c>
      <c r="F1613" s="54" t="str">
        <f>VLOOKUP(Table_for_new_list_price[[#This Row],[ItemCode]],[1]sheet1!$1:$1048576,13,FALSE)</f>
        <v>0.76</v>
      </c>
      <c r="G1613" s="55">
        <f>VLOOKUP(Table_for_new_list_price[[#This Row],[ItemCode]],[1]sheet1!$1:$1048576,12,FALSE)</f>
        <v>0</v>
      </c>
      <c r="H1613" s="101">
        <f>VLOOKUP(Table_for_new_list_price[[#This Row],[ItemCode]],[1]sheet1!$1:$1048576,8,FALSE)</f>
        <v>48.83</v>
      </c>
      <c r="I1613" s="51">
        <f>VLOOKUP(Table_for_new_list_price[[#This Row],[Product Line]],'EDA SHEET'!$C$10:$D$57,2,FALSE)</f>
        <v>0.34699999999999998</v>
      </c>
      <c r="J1613" s="53">
        <f t="shared" si="26"/>
        <v>16.944009999999999</v>
      </c>
      <c r="K1613" s="1" t="str">
        <f>VLOOKUP(Table_for_new_list_price[[#This Row],[ItemCode]],[1]sheet1!$1:$1048576,11,FALSE)</f>
        <v>China</v>
      </c>
    </row>
    <row r="1614" spans="1:11" hidden="1" x14ac:dyDescent="0.3">
      <c r="A1614" t="s">
        <v>3598</v>
      </c>
      <c r="B1614" t="str">
        <f>VLOOKUP(Table_for_new_list_price[[#This Row],[ItemCode]],[1]sheet1!$1:$1048576,4,FALSE)</f>
        <v>IBV 1 PEX x NUT SMALL1</v>
      </c>
      <c r="C1614" t="str">
        <f>VLOOKUP(Table_for_new_list_price[[#This Row],[ItemCode]],[1]sheet1!$1:$1048576,5,FALSE)</f>
        <v>670779720890</v>
      </c>
      <c r="D1614" t="str">
        <f>VLOOKUP(Table_for_new_list_price[[#This Row],[ItemCode]],[1]sheet1!$1:$1048576,6,FALSE)</f>
        <v>BALK</v>
      </c>
      <c r="E1614" s="54" t="str">
        <f>VLOOKUP(Table_for_new_list_price[[#This Row],[ItemCode]],[1]sheet1!$1:$1048576,7,FALSE)</f>
        <v>BRASS DZR</v>
      </c>
      <c r="F1614" s="54" t="str">
        <f>VLOOKUP(Table_for_new_list_price[[#This Row],[ItemCode]],[1]sheet1!$1:$1048576,13,FALSE)</f>
        <v>1.03</v>
      </c>
      <c r="G1614" s="55">
        <f>VLOOKUP(Table_for_new_list_price[[#This Row],[ItemCode]],[1]sheet1!$1:$1048576,12,FALSE)</f>
        <v>0</v>
      </c>
      <c r="H1614" s="101">
        <f>VLOOKUP(Table_for_new_list_price[[#This Row],[ItemCode]],[1]sheet1!$1:$1048576,8,FALSE)</f>
        <v>70.489999999999995</v>
      </c>
      <c r="I1614" s="51">
        <f>VLOOKUP(Table_for_new_list_price[[#This Row],[Product Line]],'EDA SHEET'!$C$10:$D$57,2,FALSE)</f>
        <v>0.34699999999999998</v>
      </c>
      <c r="J1614" s="53">
        <f t="shared" si="26"/>
        <v>24.460029999999996</v>
      </c>
      <c r="K1614" s="1" t="str">
        <f>VLOOKUP(Table_for_new_list_price[[#This Row],[ItemCode]],[1]sheet1!$1:$1048576,11,FALSE)</f>
        <v>China</v>
      </c>
    </row>
    <row r="1615" spans="1:11" hidden="1" x14ac:dyDescent="0.3">
      <c r="A1615" t="s">
        <v>3599</v>
      </c>
      <c r="B1615" t="str">
        <f>VLOOKUP(Table_for_new_list_price[[#This Row],[ItemCode]],[1]sheet1!$1:$1048576,4,FALSE)</f>
        <v>IBV 1 PEX x NUT SMALL2</v>
      </c>
      <c r="C1615" t="str">
        <f>VLOOKUP(Table_for_new_list_price[[#This Row],[ItemCode]],[1]sheet1!$1:$1048576,5,FALSE)</f>
        <v>670779720906</v>
      </c>
      <c r="D1615" t="str">
        <f>VLOOKUP(Table_for_new_list_price[[#This Row],[ItemCode]],[1]sheet1!$1:$1048576,6,FALSE)</f>
        <v>BALK</v>
      </c>
      <c r="E1615" s="54" t="str">
        <f>VLOOKUP(Table_for_new_list_price[[#This Row],[ItemCode]],[1]sheet1!$1:$1048576,7,FALSE)</f>
        <v>BRASS DZR</v>
      </c>
      <c r="F1615" s="54" t="str">
        <f>VLOOKUP(Table_for_new_list_price[[#This Row],[ItemCode]],[1]sheet1!$1:$1048576,13,FALSE)</f>
        <v>1.07</v>
      </c>
      <c r="G1615" s="55">
        <f>VLOOKUP(Table_for_new_list_price[[#This Row],[ItemCode]],[1]sheet1!$1:$1048576,12,FALSE)</f>
        <v>0</v>
      </c>
      <c r="H1615" s="101">
        <f>VLOOKUP(Table_for_new_list_price[[#This Row],[ItemCode]],[1]sheet1!$1:$1048576,8,FALSE)</f>
        <v>74.040000000000006</v>
      </c>
      <c r="I1615" s="51">
        <f>VLOOKUP(Table_for_new_list_price[[#This Row],[Product Line]],'EDA SHEET'!$C$10:$D$57,2,FALSE)</f>
        <v>0.34699999999999998</v>
      </c>
      <c r="J1615" s="53">
        <f t="shared" si="26"/>
        <v>25.691880000000001</v>
      </c>
      <c r="K1615" s="1" t="str">
        <f>VLOOKUP(Table_for_new_list_price[[#This Row],[ItemCode]],[1]sheet1!$1:$1048576,11,FALSE)</f>
        <v>China</v>
      </c>
    </row>
    <row r="1616" spans="1:11" hidden="1" x14ac:dyDescent="0.3">
      <c r="A1616" t="s">
        <v>3600</v>
      </c>
      <c r="B1616" t="str">
        <f>VLOOKUP(Table_for_new_list_price[[#This Row],[ItemCode]],[1]sheet1!$1:$1048576,4,FALSE)</f>
        <v>IBV 1 FNPT x NUT SMALL1</v>
      </c>
      <c r="C1616" t="str">
        <f>VLOOKUP(Table_for_new_list_price[[#This Row],[ItemCode]],[1]sheet1!$1:$1048576,5,FALSE)</f>
        <v>670779720555</v>
      </c>
      <c r="D1616" t="str">
        <f>VLOOKUP(Table_for_new_list_price[[#This Row],[ItemCode]],[1]sheet1!$1:$1048576,6,FALSE)</f>
        <v>BALK</v>
      </c>
      <c r="E1616" s="54" t="str">
        <f>VLOOKUP(Table_for_new_list_price[[#This Row],[ItemCode]],[1]sheet1!$1:$1048576,7,FALSE)</f>
        <v>BRASS DZR</v>
      </c>
      <c r="F1616" s="54" t="str">
        <f>VLOOKUP(Table_for_new_list_price[[#This Row],[ItemCode]],[1]sheet1!$1:$1048576,13,FALSE)</f>
        <v>1.21</v>
      </c>
      <c r="G1616" s="55">
        <f>VLOOKUP(Table_for_new_list_price[[#This Row],[ItemCode]],[1]sheet1!$1:$1048576,12,FALSE)</f>
        <v>0</v>
      </c>
      <c r="H1616" s="101">
        <f>VLOOKUP(Table_for_new_list_price[[#This Row],[ItemCode]],[1]sheet1!$1:$1048576,8,FALSE)</f>
        <v>73.67</v>
      </c>
      <c r="I1616" s="51">
        <f>VLOOKUP(Table_for_new_list_price[[#This Row],[Product Line]],'EDA SHEET'!$C$10:$D$57,2,FALSE)</f>
        <v>0.34699999999999998</v>
      </c>
      <c r="J1616" s="53">
        <f t="shared" si="26"/>
        <v>25.563489999999998</v>
      </c>
      <c r="K1616" s="1" t="str">
        <f>VLOOKUP(Table_for_new_list_price[[#This Row],[ItemCode]],[1]sheet1!$1:$1048576,11,FALSE)</f>
        <v>China</v>
      </c>
    </row>
    <row r="1617" spans="1:11" hidden="1" x14ac:dyDescent="0.3">
      <c r="A1617" t="s">
        <v>3601</v>
      </c>
      <c r="B1617" t="str">
        <f>VLOOKUP(Table_for_new_list_price[[#This Row],[ItemCode]],[1]sheet1!$1:$1048576,4,FALSE)</f>
        <v>IBV 1 FNPT x NUT SMALL2</v>
      </c>
      <c r="C1617" t="str">
        <f>VLOOKUP(Table_for_new_list_price[[#This Row],[ItemCode]],[1]sheet1!$1:$1048576,5,FALSE)</f>
        <v>670779720562</v>
      </c>
      <c r="D1617" t="str">
        <f>VLOOKUP(Table_for_new_list_price[[#This Row],[ItemCode]],[1]sheet1!$1:$1048576,6,FALSE)</f>
        <v>BALK</v>
      </c>
      <c r="E1617" s="54" t="str">
        <f>VLOOKUP(Table_for_new_list_price[[#This Row],[ItemCode]],[1]sheet1!$1:$1048576,7,FALSE)</f>
        <v>BRASS DZR</v>
      </c>
      <c r="F1617" s="54" t="str">
        <f>VLOOKUP(Table_for_new_list_price[[#This Row],[ItemCode]],[1]sheet1!$1:$1048576,13,FALSE)</f>
        <v>1.26</v>
      </c>
      <c r="G1617" s="55">
        <f>VLOOKUP(Table_for_new_list_price[[#This Row],[ItemCode]],[1]sheet1!$1:$1048576,12,FALSE)</f>
        <v>0</v>
      </c>
      <c r="H1617" s="101">
        <f>VLOOKUP(Table_for_new_list_price[[#This Row],[ItemCode]],[1]sheet1!$1:$1048576,8,FALSE)</f>
        <v>76.510000000000005</v>
      </c>
      <c r="I1617" s="51">
        <f>VLOOKUP(Table_for_new_list_price[[#This Row],[Product Line]],'EDA SHEET'!$C$10:$D$57,2,FALSE)</f>
        <v>0.34699999999999998</v>
      </c>
      <c r="J1617" s="53">
        <f t="shared" si="26"/>
        <v>26.548970000000001</v>
      </c>
      <c r="K1617" s="1" t="str">
        <f>VLOOKUP(Table_for_new_list_price[[#This Row],[ItemCode]],[1]sheet1!$1:$1048576,11,FALSE)</f>
        <v>China</v>
      </c>
    </row>
    <row r="1618" spans="1:11" hidden="1" x14ac:dyDescent="0.3">
      <c r="A1618" t="s">
        <v>3602</v>
      </c>
      <c r="B1618" t="str">
        <f>VLOOKUP(Table_for_new_list_price[[#This Row],[ItemCode]],[1]sheet1!$1:$1048576,4,FALSE)</f>
        <v>IBV 1 PRESS x NUT SMALL1</v>
      </c>
      <c r="C1618" t="str">
        <f>VLOOKUP(Table_for_new_list_price[[#This Row],[ItemCode]],[1]sheet1!$1:$1048576,5,FALSE)</f>
        <v>670779720784</v>
      </c>
      <c r="D1618" t="str">
        <f>VLOOKUP(Table_for_new_list_price[[#This Row],[ItemCode]],[1]sheet1!$1:$1048576,6,FALSE)</f>
        <v>BALK</v>
      </c>
      <c r="E1618" s="54" t="str">
        <f>VLOOKUP(Table_for_new_list_price[[#This Row],[ItemCode]],[1]sheet1!$1:$1048576,7,FALSE)</f>
        <v>BRASS DZR</v>
      </c>
      <c r="F1618" s="54" t="str">
        <f>VLOOKUP(Table_for_new_list_price[[#This Row],[ItemCode]],[1]sheet1!$1:$1048576,13,FALSE)</f>
        <v>1.21</v>
      </c>
      <c r="G1618" s="55">
        <f>VLOOKUP(Table_for_new_list_price[[#This Row],[ItemCode]],[1]sheet1!$1:$1048576,12,FALSE)</f>
        <v>0</v>
      </c>
      <c r="H1618" s="101">
        <f>VLOOKUP(Table_for_new_list_price[[#This Row],[ItemCode]],[1]sheet1!$1:$1048576,8,FALSE)</f>
        <v>77.349999999999994</v>
      </c>
      <c r="I1618" s="51">
        <f>VLOOKUP(Table_for_new_list_price[[#This Row],[Product Line]],'EDA SHEET'!$C$10:$D$57,2,FALSE)</f>
        <v>0.34699999999999998</v>
      </c>
      <c r="J1618" s="53">
        <f t="shared" si="26"/>
        <v>26.840449999999997</v>
      </c>
      <c r="K1618" s="1" t="str">
        <f>VLOOKUP(Table_for_new_list_price[[#This Row],[ItemCode]],[1]sheet1!$1:$1048576,11,FALSE)</f>
        <v>China</v>
      </c>
    </row>
    <row r="1619" spans="1:11" hidden="1" x14ac:dyDescent="0.3">
      <c r="A1619" t="s">
        <v>3603</v>
      </c>
      <c r="B1619" t="str">
        <f>VLOOKUP(Table_for_new_list_price[[#This Row],[ItemCode]],[1]sheet1!$1:$1048576,4,FALSE)</f>
        <v>IBV 1 PRESS x NUT SMALL2</v>
      </c>
      <c r="C1619" t="str">
        <f>VLOOKUP(Table_for_new_list_price[[#This Row],[ItemCode]],[1]sheet1!$1:$1048576,5,FALSE)</f>
        <v>670779720791</v>
      </c>
      <c r="D1619" t="str">
        <f>VLOOKUP(Table_for_new_list_price[[#This Row],[ItemCode]],[1]sheet1!$1:$1048576,6,FALSE)</f>
        <v>BALK</v>
      </c>
      <c r="E1619" s="54" t="str">
        <f>VLOOKUP(Table_for_new_list_price[[#This Row],[ItemCode]],[1]sheet1!$1:$1048576,7,FALSE)</f>
        <v>BRASS DZR</v>
      </c>
      <c r="F1619" s="54" t="str">
        <f>VLOOKUP(Table_for_new_list_price[[#This Row],[ItemCode]],[1]sheet1!$1:$1048576,13,FALSE)</f>
        <v>1.26</v>
      </c>
      <c r="G1619" s="55">
        <f>VLOOKUP(Table_for_new_list_price[[#This Row],[ItemCode]],[1]sheet1!$1:$1048576,12,FALSE)</f>
        <v>0</v>
      </c>
      <c r="H1619" s="101">
        <f>VLOOKUP(Table_for_new_list_price[[#This Row],[ItemCode]],[1]sheet1!$1:$1048576,8,FALSE)</f>
        <v>80.319999999999993</v>
      </c>
      <c r="I1619" s="51">
        <f>VLOOKUP(Table_for_new_list_price[[#This Row],[Product Line]],'EDA SHEET'!$C$10:$D$57,2,FALSE)</f>
        <v>0.34699999999999998</v>
      </c>
      <c r="J1619" s="53">
        <f t="shared" si="26"/>
        <v>27.871039999999997</v>
      </c>
      <c r="K1619" s="1" t="str">
        <f>VLOOKUP(Table_for_new_list_price[[#This Row],[ItemCode]],[1]sheet1!$1:$1048576,11,FALSE)</f>
        <v>China</v>
      </c>
    </row>
    <row r="1620" spans="1:11" hidden="1" x14ac:dyDescent="0.3">
      <c r="A1620" t="s">
        <v>3604</v>
      </c>
      <c r="B1620" t="str">
        <f>VLOOKUP(Table_for_new_list_price[[#This Row],[ItemCode]],[1]sheet1!$1:$1048576,4,FALSE)</f>
        <v>IBV 1 SOLDER x NUT SMALL1</v>
      </c>
      <c r="C1620" t="str">
        <f>VLOOKUP(Table_for_new_list_price[[#This Row],[ItemCode]],[1]sheet1!$1:$1048576,5,FALSE)</f>
        <v>670779720678</v>
      </c>
      <c r="D1620" t="str">
        <f>VLOOKUP(Table_for_new_list_price[[#This Row],[ItemCode]],[1]sheet1!$1:$1048576,6,FALSE)</f>
        <v>BALK</v>
      </c>
      <c r="E1620" s="54" t="str">
        <f>VLOOKUP(Table_for_new_list_price[[#This Row],[ItemCode]],[1]sheet1!$1:$1048576,7,FALSE)</f>
        <v>BRASS DZR</v>
      </c>
      <c r="F1620" s="54" t="str">
        <f>VLOOKUP(Table_for_new_list_price[[#This Row],[ItemCode]],[1]sheet1!$1:$1048576,13,FALSE)</f>
        <v>1.18</v>
      </c>
      <c r="G1620" s="55">
        <f>VLOOKUP(Table_for_new_list_price[[#This Row],[ItemCode]],[1]sheet1!$1:$1048576,12,FALSE)</f>
        <v>0</v>
      </c>
      <c r="H1620" s="101">
        <f>VLOOKUP(Table_for_new_list_price[[#This Row],[ItemCode]],[1]sheet1!$1:$1048576,8,FALSE)</f>
        <v>73.67</v>
      </c>
      <c r="I1620" s="51">
        <f>VLOOKUP(Table_for_new_list_price[[#This Row],[Product Line]],'EDA SHEET'!$C$10:$D$57,2,FALSE)</f>
        <v>0.34699999999999998</v>
      </c>
      <c r="J1620" s="53">
        <f t="shared" si="26"/>
        <v>25.563489999999998</v>
      </c>
      <c r="K1620" s="1" t="str">
        <f>VLOOKUP(Table_for_new_list_price[[#This Row],[ItemCode]],[1]sheet1!$1:$1048576,11,FALSE)</f>
        <v>China</v>
      </c>
    </row>
    <row r="1621" spans="1:11" hidden="1" x14ac:dyDescent="0.3">
      <c r="A1621" t="s">
        <v>3605</v>
      </c>
      <c r="B1621" t="str">
        <f>VLOOKUP(Table_for_new_list_price[[#This Row],[ItemCode]],[1]sheet1!$1:$1048576,4,FALSE)</f>
        <v>IBV 1 SOLDER x NUT SMALL2</v>
      </c>
      <c r="C1621" t="str">
        <f>VLOOKUP(Table_for_new_list_price[[#This Row],[ItemCode]],[1]sheet1!$1:$1048576,5,FALSE)</f>
        <v>670779720685</v>
      </c>
      <c r="D1621" t="str">
        <f>VLOOKUP(Table_for_new_list_price[[#This Row],[ItemCode]],[1]sheet1!$1:$1048576,6,FALSE)</f>
        <v>BALK</v>
      </c>
      <c r="E1621" s="54" t="str">
        <f>VLOOKUP(Table_for_new_list_price[[#This Row],[ItemCode]],[1]sheet1!$1:$1048576,7,FALSE)</f>
        <v>BRASS DZR</v>
      </c>
      <c r="F1621" s="54" t="str">
        <f>VLOOKUP(Table_for_new_list_price[[#This Row],[ItemCode]],[1]sheet1!$1:$1048576,13,FALSE)</f>
        <v>1.23</v>
      </c>
      <c r="G1621" s="55">
        <f>VLOOKUP(Table_for_new_list_price[[#This Row],[ItemCode]],[1]sheet1!$1:$1048576,12,FALSE)</f>
        <v>0</v>
      </c>
      <c r="H1621" s="101">
        <f>VLOOKUP(Table_for_new_list_price[[#This Row],[ItemCode]],[1]sheet1!$1:$1048576,8,FALSE)</f>
        <v>76.510000000000005</v>
      </c>
      <c r="I1621" s="51">
        <f>VLOOKUP(Table_for_new_list_price[[#This Row],[Product Line]],'EDA SHEET'!$C$10:$D$57,2,FALSE)</f>
        <v>0.34699999999999998</v>
      </c>
      <c r="J1621" s="53">
        <f t="shared" si="26"/>
        <v>26.548970000000001</v>
      </c>
      <c r="K1621" s="1" t="str">
        <f>VLOOKUP(Table_for_new_list_price[[#This Row],[ItemCode]],[1]sheet1!$1:$1048576,11,FALSE)</f>
        <v>China</v>
      </c>
    </row>
    <row r="1622" spans="1:11" hidden="1" x14ac:dyDescent="0.3">
      <c r="A1622" t="s">
        <v>3606</v>
      </c>
      <c r="B1622" t="str">
        <f>VLOOKUP(Table_for_new_list_price[[#This Row],[ItemCode]],[1]sheet1!$1:$1048576,4,FALSE)</f>
        <v>IBV 1-1/4 PEX x NUT SMALL2</v>
      </c>
      <c r="C1622" t="str">
        <f>VLOOKUP(Table_for_new_list_price[[#This Row],[ItemCode]],[1]sheet1!$1:$1048576,5,FALSE)</f>
        <v>670779720913</v>
      </c>
      <c r="D1622" t="str">
        <f>VLOOKUP(Table_for_new_list_price[[#This Row],[ItemCode]],[1]sheet1!$1:$1048576,6,FALSE)</f>
        <v>BALK</v>
      </c>
      <c r="E1622" s="54" t="str">
        <f>VLOOKUP(Table_for_new_list_price[[#This Row],[ItemCode]],[1]sheet1!$1:$1048576,7,FALSE)</f>
        <v>BRASS DZR</v>
      </c>
      <c r="F1622" s="54" t="str">
        <f>VLOOKUP(Table_for_new_list_price[[#This Row],[ItemCode]],[1]sheet1!$1:$1048576,13,FALSE)</f>
        <v>1.43</v>
      </c>
      <c r="G1622" s="55">
        <f>VLOOKUP(Table_for_new_list_price[[#This Row],[ItemCode]],[1]sheet1!$1:$1048576,12,FALSE)</f>
        <v>0</v>
      </c>
      <c r="H1622" s="101">
        <f>VLOOKUP(Table_for_new_list_price[[#This Row],[ItemCode]],[1]sheet1!$1:$1048576,8,FALSE)</f>
        <v>85.83</v>
      </c>
      <c r="I1622" s="51">
        <f>VLOOKUP(Table_for_new_list_price[[#This Row],[Product Line]],'EDA SHEET'!$C$10:$D$57,2,FALSE)</f>
        <v>0.34699999999999998</v>
      </c>
      <c r="J1622" s="53">
        <f t="shared" si="26"/>
        <v>29.783009999999997</v>
      </c>
      <c r="K1622" s="1" t="str">
        <f>VLOOKUP(Table_for_new_list_price[[#This Row],[ItemCode]],[1]sheet1!$1:$1048576,11,FALSE)</f>
        <v>China</v>
      </c>
    </row>
    <row r="1623" spans="1:11" hidden="1" x14ac:dyDescent="0.3">
      <c r="A1623" t="s">
        <v>3607</v>
      </c>
      <c r="B1623" t="str">
        <f>VLOOKUP(Table_for_new_list_price[[#This Row],[ItemCode]],[1]sheet1!$1:$1048576,4,FALSE)</f>
        <v>IBV 1-1/4 PEX x NUT MEDIUM1</v>
      </c>
      <c r="C1623" t="str">
        <f>VLOOKUP(Table_for_new_list_price[[#This Row],[ItemCode]],[1]sheet1!$1:$1048576,5,FALSE)</f>
        <v>670779720920</v>
      </c>
      <c r="D1623" t="str">
        <f>VLOOKUP(Table_for_new_list_price[[#This Row],[ItemCode]],[1]sheet1!$1:$1048576,6,FALSE)</f>
        <v>BALK</v>
      </c>
      <c r="E1623" s="54" t="str">
        <f>VLOOKUP(Table_for_new_list_price[[#This Row],[ItemCode]],[1]sheet1!$1:$1048576,7,FALSE)</f>
        <v>BRASS DZR</v>
      </c>
      <c r="F1623" s="54" t="str">
        <f>VLOOKUP(Table_for_new_list_price[[#This Row],[ItemCode]],[1]sheet1!$1:$1048576,13,FALSE)</f>
        <v>1.66</v>
      </c>
      <c r="G1623" s="55">
        <f>VLOOKUP(Table_for_new_list_price[[#This Row],[ItemCode]],[1]sheet1!$1:$1048576,12,FALSE)</f>
        <v>0</v>
      </c>
      <c r="H1623" s="101">
        <f>VLOOKUP(Table_for_new_list_price[[#This Row],[ItemCode]],[1]sheet1!$1:$1048576,8,FALSE)</f>
        <v>115.65</v>
      </c>
      <c r="I1623" s="51">
        <f>VLOOKUP(Table_for_new_list_price[[#This Row],[Product Line]],'EDA SHEET'!$C$10:$D$57,2,FALSE)</f>
        <v>0.34699999999999998</v>
      </c>
      <c r="J1623" s="53">
        <f t="shared" si="26"/>
        <v>40.130549999999999</v>
      </c>
      <c r="K1623" s="1" t="str">
        <f>VLOOKUP(Table_for_new_list_price[[#This Row],[ItemCode]],[1]sheet1!$1:$1048576,11,FALSE)</f>
        <v>China</v>
      </c>
    </row>
    <row r="1624" spans="1:11" hidden="1" x14ac:dyDescent="0.3">
      <c r="A1624" t="s">
        <v>3608</v>
      </c>
      <c r="B1624" t="str">
        <f>VLOOKUP(Table_for_new_list_price[[#This Row],[ItemCode]],[1]sheet1!$1:$1048576,4,FALSE)</f>
        <v>IBV 1-1/4 FNPT x NUT SMALL2</v>
      </c>
      <c r="C1624" t="str">
        <f>VLOOKUP(Table_for_new_list_price[[#This Row],[ItemCode]],[1]sheet1!$1:$1048576,5,FALSE)</f>
        <v>670779720579</v>
      </c>
      <c r="D1624" t="str">
        <f>VLOOKUP(Table_for_new_list_price[[#This Row],[ItemCode]],[1]sheet1!$1:$1048576,6,FALSE)</f>
        <v>BALK</v>
      </c>
      <c r="E1624" s="54" t="str">
        <f>VLOOKUP(Table_for_new_list_price[[#This Row],[ItemCode]],[1]sheet1!$1:$1048576,7,FALSE)</f>
        <v>BRASS DZR</v>
      </c>
      <c r="F1624" s="54" t="str">
        <f>VLOOKUP(Table_for_new_list_price[[#This Row],[ItemCode]],[1]sheet1!$1:$1048576,13,FALSE)</f>
        <v>1.62</v>
      </c>
      <c r="G1624" s="55">
        <f>VLOOKUP(Table_for_new_list_price[[#This Row],[ItemCode]],[1]sheet1!$1:$1048576,12,FALSE)</f>
        <v>0</v>
      </c>
      <c r="H1624" s="101">
        <f>VLOOKUP(Table_for_new_list_price[[#This Row],[ItemCode]],[1]sheet1!$1:$1048576,8,FALSE)</f>
        <v>103.37</v>
      </c>
      <c r="I1624" s="51">
        <f>VLOOKUP(Table_for_new_list_price[[#This Row],[Product Line]],'EDA SHEET'!$C$10:$D$57,2,FALSE)</f>
        <v>0.34699999999999998</v>
      </c>
      <c r="J1624" s="53">
        <f t="shared" si="26"/>
        <v>35.869389999999996</v>
      </c>
      <c r="K1624" s="1" t="str">
        <f>VLOOKUP(Table_for_new_list_price[[#This Row],[ItemCode]],[1]sheet1!$1:$1048576,11,FALSE)</f>
        <v>China</v>
      </c>
    </row>
    <row r="1625" spans="1:11" hidden="1" x14ac:dyDescent="0.3">
      <c r="A1625" t="s">
        <v>3609</v>
      </c>
      <c r="B1625" t="str">
        <f>VLOOKUP(Table_for_new_list_price[[#This Row],[ItemCode]],[1]sheet1!$1:$1048576,4,FALSE)</f>
        <v>IBV 1-1/4 FNPT x NUT MEDIUM1</v>
      </c>
      <c r="C1625" t="str">
        <f>VLOOKUP(Table_for_new_list_price[[#This Row],[ItemCode]],[1]sheet1!$1:$1048576,5,FALSE)</f>
        <v>670779720586</v>
      </c>
      <c r="D1625" t="str">
        <f>VLOOKUP(Table_for_new_list_price[[#This Row],[ItemCode]],[1]sheet1!$1:$1048576,6,FALSE)</f>
        <v>BALK</v>
      </c>
      <c r="E1625" s="54" t="str">
        <f>VLOOKUP(Table_for_new_list_price[[#This Row],[ItemCode]],[1]sheet1!$1:$1048576,7,FALSE)</f>
        <v>BRASS DZR</v>
      </c>
      <c r="F1625" s="54" t="str">
        <f>VLOOKUP(Table_for_new_list_price[[#This Row],[ItemCode]],[1]sheet1!$1:$1048576,13,FALSE)</f>
        <v>1.86</v>
      </c>
      <c r="G1625" s="55">
        <f>VLOOKUP(Table_for_new_list_price[[#This Row],[ItemCode]],[1]sheet1!$1:$1048576,12,FALSE)</f>
        <v>0</v>
      </c>
      <c r="H1625" s="101">
        <f>VLOOKUP(Table_for_new_list_price[[#This Row],[ItemCode]],[1]sheet1!$1:$1048576,8,FALSE)</f>
        <v>117.44</v>
      </c>
      <c r="I1625" s="51">
        <f>VLOOKUP(Table_for_new_list_price[[#This Row],[Product Line]],'EDA SHEET'!$C$10:$D$57,2,FALSE)</f>
        <v>0.34699999999999998</v>
      </c>
      <c r="J1625" s="53">
        <f t="shared" si="26"/>
        <v>40.751679999999993</v>
      </c>
      <c r="K1625" s="1" t="str">
        <f>VLOOKUP(Table_for_new_list_price[[#This Row],[ItemCode]],[1]sheet1!$1:$1048576,11,FALSE)</f>
        <v>China</v>
      </c>
    </row>
    <row r="1626" spans="1:11" hidden="1" x14ac:dyDescent="0.3">
      <c r="A1626" t="s">
        <v>3610</v>
      </c>
      <c r="B1626" t="str">
        <f>VLOOKUP(Table_for_new_list_price[[#This Row],[ItemCode]],[1]sheet1!$1:$1048576,4,FALSE)</f>
        <v>IBV 1-1/4 PRESS x NUT SMALL2</v>
      </c>
      <c r="C1626" t="str">
        <f>VLOOKUP(Table_for_new_list_price[[#This Row],[ItemCode]],[1]sheet1!$1:$1048576,5,FALSE)</f>
        <v>670779720807</v>
      </c>
      <c r="D1626" t="str">
        <f>VLOOKUP(Table_for_new_list_price[[#This Row],[ItemCode]],[1]sheet1!$1:$1048576,6,FALSE)</f>
        <v>BALK</v>
      </c>
      <c r="E1626" s="54" t="str">
        <f>VLOOKUP(Table_for_new_list_price[[#This Row],[ItemCode]],[1]sheet1!$1:$1048576,7,FALSE)</f>
        <v>BRASS DZR</v>
      </c>
      <c r="F1626" s="54" t="str">
        <f>VLOOKUP(Table_for_new_list_price[[#This Row],[ItemCode]],[1]sheet1!$1:$1048576,13,FALSE)</f>
        <v>1.58</v>
      </c>
      <c r="G1626" s="55">
        <f>VLOOKUP(Table_for_new_list_price[[#This Row],[ItemCode]],[1]sheet1!$1:$1048576,12,FALSE)</f>
        <v>0</v>
      </c>
      <c r="H1626" s="101">
        <f>VLOOKUP(Table_for_new_list_price[[#This Row],[ItemCode]],[1]sheet1!$1:$1048576,8,FALSE)</f>
        <v>108.54</v>
      </c>
      <c r="I1626" s="51">
        <f>VLOOKUP(Table_for_new_list_price[[#This Row],[Product Line]],'EDA SHEET'!$C$10:$D$57,2,FALSE)</f>
        <v>0.34699999999999998</v>
      </c>
      <c r="J1626" s="53">
        <f t="shared" si="26"/>
        <v>37.663379999999997</v>
      </c>
      <c r="K1626" s="1" t="str">
        <f>VLOOKUP(Table_for_new_list_price[[#This Row],[ItemCode]],[1]sheet1!$1:$1048576,11,FALSE)</f>
        <v>China</v>
      </c>
    </row>
    <row r="1627" spans="1:11" hidden="1" x14ac:dyDescent="0.3">
      <c r="A1627" t="s">
        <v>3611</v>
      </c>
      <c r="B1627" t="str">
        <f>VLOOKUP(Table_for_new_list_price[[#This Row],[ItemCode]],[1]sheet1!$1:$1048576,4,FALSE)</f>
        <v>IBV 1-1/4 PRESS x NUT MEDIUM1</v>
      </c>
      <c r="C1627" t="str">
        <f>VLOOKUP(Table_for_new_list_price[[#This Row],[ItemCode]],[1]sheet1!$1:$1048576,5,FALSE)</f>
        <v>670779720814</v>
      </c>
      <c r="D1627" t="str">
        <f>VLOOKUP(Table_for_new_list_price[[#This Row],[ItemCode]],[1]sheet1!$1:$1048576,6,FALSE)</f>
        <v>BALK</v>
      </c>
      <c r="E1627" s="54" t="str">
        <f>VLOOKUP(Table_for_new_list_price[[#This Row],[ItemCode]],[1]sheet1!$1:$1048576,7,FALSE)</f>
        <v>BRASS DZR</v>
      </c>
      <c r="F1627" s="54" t="str">
        <f>VLOOKUP(Table_for_new_list_price[[#This Row],[ItemCode]],[1]sheet1!$1:$1048576,13,FALSE)</f>
        <v>1.82</v>
      </c>
      <c r="G1627" s="55">
        <f>VLOOKUP(Table_for_new_list_price[[#This Row],[ItemCode]],[1]sheet1!$1:$1048576,12,FALSE)</f>
        <v>0</v>
      </c>
      <c r="H1627" s="101">
        <f>VLOOKUP(Table_for_new_list_price[[#This Row],[ItemCode]],[1]sheet1!$1:$1048576,8,FALSE)</f>
        <v>123.29</v>
      </c>
      <c r="I1627" s="51">
        <f>VLOOKUP(Table_for_new_list_price[[#This Row],[Product Line]],'EDA SHEET'!$C$10:$D$57,2,FALSE)</f>
        <v>0.34699999999999998</v>
      </c>
      <c r="J1627" s="53">
        <f t="shared" si="26"/>
        <v>42.78163</v>
      </c>
      <c r="K1627" s="1" t="str">
        <f>VLOOKUP(Table_for_new_list_price[[#This Row],[ItemCode]],[1]sheet1!$1:$1048576,11,FALSE)</f>
        <v>China</v>
      </c>
    </row>
    <row r="1628" spans="1:11" hidden="1" x14ac:dyDescent="0.3">
      <c r="A1628" t="s">
        <v>3612</v>
      </c>
      <c r="B1628" t="str">
        <f>VLOOKUP(Table_for_new_list_price[[#This Row],[ItemCode]],[1]sheet1!$1:$1048576,4,FALSE)</f>
        <v>IBV 1-1/4 SOLDER x NUT SMALL2</v>
      </c>
      <c r="C1628" t="str">
        <f>VLOOKUP(Table_for_new_list_price[[#This Row],[ItemCode]],[1]sheet1!$1:$1048576,5,FALSE)</f>
        <v>670779720692</v>
      </c>
      <c r="D1628" t="str">
        <f>VLOOKUP(Table_for_new_list_price[[#This Row],[ItemCode]],[1]sheet1!$1:$1048576,6,FALSE)</f>
        <v>BALK</v>
      </c>
      <c r="E1628" s="54" t="str">
        <f>VLOOKUP(Table_for_new_list_price[[#This Row],[ItemCode]],[1]sheet1!$1:$1048576,7,FALSE)</f>
        <v>BRASS DZR</v>
      </c>
      <c r="F1628" s="54" t="str">
        <f>VLOOKUP(Table_for_new_list_price[[#This Row],[ItemCode]],[1]sheet1!$1:$1048576,13,FALSE)</f>
        <v>1.54</v>
      </c>
      <c r="G1628" s="55">
        <f>VLOOKUP(Table_for_new_list_price[[#This Row],[ItemCode]],[1]sheet1!$1:$1048576,12,FALSE)</f>
        <v>0</v>
      </c>
      <c r="H1628" s="101">
        <f>VLOOKUP(Table_for_new_list_price[[#This Row],[ItemCode]],[1]sheet1!$1:$1048576,8,FALSE)</f>
        <v>103.37</v>
      </c>
      <c r="I1628" s="51">
        <f>VLOOKUP(Table_for_new_list_price[[#This Row],[Product Line]],'EDA SHEET'!$C$10:$D$57,2,FALSE)</f>
        <v>0.34699999999999998</v>
      </c>
      <c r="J1628" s="53">
        <f t="shared" si="26"/>
        <v>35.869389999999996</v>
      </c>
      <c r="K1628" s="1" t="str">
        <f>VLOOKUP(Table_for_new_list_price[[#This Row],[ItemCode]],[1]sheet1!$1:$1048576,11,FALSE)</f>
        <v>China</v>
      </c>
    </row>
    <row r="1629" spans="1:11" hidden="1" x14ac:dyDescent="0.3">
      <c r="A1629" t="s">
        <v>3613</v>
      </c>
      <c r="B1629" t="str">
        <f>VLOOKUP(Table_for_new_list_price[[#This Row],[ItemCode]],[1]sheet1!$1:$1048576,4,FALSE)</f>
        <v>IBV 1-1/4 SOLDER x NUT MEDIUM1</v>
      </c>
      <c r="C1629" t="str">
        <f>VLOOKUP(Table_for_new_list_price[[#This Row],[ItemCode]],[1]sheet1!$1:$1048576,5,FALSE)</f>
        <v>670779720708</v>
      </c>
      <c r="D1629" t="str">
        <f>VLOOKUP(Table_for_new_list_price[[#This Row],[ItemCode]],[1]sheet1!$1:$1048576,6,FALSE)</f>
        <v>BALK</v>
      </c>
      <c r="E1629" s="54" t="str">
        <f>VLOOKUP(Table_for_new_list_price[[#This Row],[ItemCode]],[1]sheet1!$1:$1048576,7,FALSE)</f>
        <v>BRASS DZR</v>
      </c>
      <c r="F1629" s="54" t="str">
        <f>VLOOKUP(Table_for_new_list_price[[#This Row],[ItemCode]],[1]sheet1!$1:$1048576,13,FALSE)</f>
        <v>1.78</v>
      </c>
      <c r="G1629" s="55">
        <f>VLOOKUP(Table_for_new_list_price[[#This Row],[ItemCode]],[1]sheet1!$1:$1048576,12,FALSE)</f>
        <v>0</v>
      </c>
      <c r="H1629" s="101">
        <f>VLOOKUP(Table_for_new_list_price[[#This Row],[ItemCode]],[1]sheet1!$1:$1048576,8,FALSE)</f>
        <v>117.44</v>
      </c>
      <c r="I1629" s="51">
        <f>VLOOKUP(Table_for_new_list_price[[#This Row],[Product Line]],'EDA SHEET'!$C$10:$D$57,2,FALSE)</f>
        <v>0.34699999999999998</v>
      </c>
      <c r="J1629" s="53">
        <f t="shared" si="26"/>
        <v>40.751679999999993</v>
      </c>
      <c r="K1629" s="1" t="str">
        <f>VLOOKUP(Table_for_new_list_price[[#This Row],[ItemCode]],[1]sheet1!$1:$1048576,11,FALSE)</f>
        <v>China</v>
      </c>
    </row>
    <row r="1630" spans="1:11" hidden="1" x14ac:dyDescent="0.3">
      <c r="A1630" t="s">
        <v>3614</v>
      </c>
      <c r="B1630" t="str">
        <f>VLOOKUP(Table_for_new_list_price[[#This Row],[ItemCode]],[1]sheet1!$1:$1048576,4,FALSE)</f>
        <v>IBV 1-1/2 PEX x NUT MEDIUM1</v>
      </c>
      <c r="C1630" t="str">
        <f>VLOOKUP(Table_for_new_list_price[[#This Row],[ItemCode]],[1]sheet1!$1:$1048576,5,FALSE)</f>
        <v>670779720937</v>
      </c>
      <c r="D1630" t="str">
        <f>VLOOKUP(Table_for_new_list_price[[#This Row],[ItemCode]],[1]sheet1!$1:$1048576,6,FALSE)</f>
        <v>BALK</v>
      </c>
      <c r="E1630" s="54" t="str">
        <f>VLOOKUP(Table_for_new_list_price[[#This Row],[ItemCode]],[1]sheet1!$1:$1048576,7,FALSE)</f>
        <v>BRASS DZR</v>
      </c>
      <c r="F1630" s="54" t="str">
        <f>VLOOKUP(Table_for_new_list_price[[#This Row],[ItemCode]],[1]sheet1!$1:$1048576,13,FALSE)</f>
        <v>2.00</v>
      </c>
      <c r="G1630" s="55">
        <f>VLOOKUP(Table_for_new_list_price[[#This Row],[ItemCode]],[1]sheet1!$1:$1048576,12,FALSE)</f>
        <v>0</v>
      </c>
      <c r="H1630" s="101">
        <f>VLOOKUP(Table_for_new_list_price[[#This Row],[ItemCode]],[1]sheet1!$1:$1048576,8,FALSE)</f>
        <v>146.63</v>
      </c>
      <c r="I1630" s="51">
        <f>VLOOKUP(Table_for_new_list_price[[#This Row],[Product Line]],'EDA SHEET'!$C$10:$D$57,2,FALSE)</f>
        <v>0.34699999999999998</v>
      </c>
      <c r="J1630" s="53">
        <f t="shared" si="26"/>
        <v>50.880609999999997</v>
      </c>
      <c r="K1630" s="1" t="str">
        <f>VLOOKUP(Table_for_new_list_price[[#This Row],[ItemCode]],[1]sheet1!$1:$1048576,11,FALSE)</f>
        <v>China</v>
      </c>
    </row>
    <row r="1631" spans="1:11" hidden="1" x14ac:dyDescent="0.3">
      <c r="A1631" t="s">
        <v>3615</v>
      </c>
      <c r="B1631" t="str">
        <f>VLOOKUP(Table_for_new_list_price[[#This Row],[ItemCode]],[1]sheet1!$1:$1048576,4,FALSE)</f>
        <v>IBV 1-1/2 PEX x NUT MEDIUM2</v>
      </c>
      <c r="C1631" t="str">
        <f>VLOOKUP(Table_for_new_list_price[[#This Row],[ItemCode]],[1]sheet1!$1:$1048576,5,FALSE)</f>
        <v>670779720944</v>
      </c>
      <c r="D1631" t="str">
        <f>VLOOKUP(Table_for_new_list_price[[#This Row],[ItemCode]],[1]sheet1!$1:$1048576,6,FALSE)</f>
        <v>BALK</v>
      </c>
      <c r="E1631" s="54" t="str">
        <f>VLOOKUP(Table_for_new_list_price[[#This Row],[ItemCode]],[1]sheet1!$1:$1048576,7,FALSE)</f>
        <v>BRASS DZR</v>
      </c>
      <c r="F1631" s="54" t="str">
        <f>VLOOKUP(Table_for_new_list_price[[#This Row],[ItemCode]],[1]sheet1!$1:$1048576,13,FALSE)</f>
        <v>2.48</v>
      </c>
      <c r="G1631" s="55">
        <f>VLOOKUP(Table_for_new_list_price[[#This Row],[ItemCode]],[1]sheet1!$1:$1048576,12,FALSE)</f>
        <v>0</v>
      </c>
      <c r="H1631" s="101">
        <f>VLOOKUP(Table_for_new_list_price[[#This Row],[ItemCode]],[1]sheet1!$1:$1048576,8,FALSE)</f>
        <v>180.43</v>
      </c>
      <c r="I1631" s="51">
        <f>VLOOKUP(Table_for_new_list_price[[#This Row],[Product Line]],'EDA SHEET'!$C$10:$D$57,2,FALSE)</f>
        <v>0.34699999999999998</v>
      </c>
      <c r="J1631" s="53">
        <f t="shared" si="26"/>
        <v>62.609209999999997</v>
      </c>
      <c r="K1631" s="1" t="str">
        <f>VLOOKUP(Table_for_new_list_price[[#This Row],[ItemCode]],[1]sheet1!$1:$1048576,11,FALSE)</f>
        <v>China</v>
      </c>
    </row>
    <row r="1632" spans="1:11" hidden="1" x14ac:dyDescent="0.3">
      <c r="A1632" t="s">
        <v>3616</v>
      </c>
      <c r="B1632" t="str">
        <f>VLOOKUP(Table_for_new_list_price[[#This Row],[ItemCode]],[1]sheet1!$1:$1048576,4,FALSE)</f>
        <v>IBV 1-1/2 FNPT x NUT MEDIUM1</v>
      </c>
      <c r="C1632" t="str">
        <f>VLOOKUP(Table_for_new_list_price[[#This Row],[ItemCode]],[1]sheet1!$1:$1048576,5,FALSE)</f>
        <v>670779720593</v>
      </c>
      <c r="D1632" t="str">
        <f>VLOOKUP(Table_for_new_list_price[[#This Row],[ItemCode]],[1]sheet1!$1:$1048576,6,FALSE)</f>
        <v>BALK</v>
      </c>
      <c r="E1632" s="54" t="str">
        <f>VLOOKUP(Table_for_new_list_price[[#This Row],[ItemCode]],[1]sheet1!$1:$1048576,7,FALSE)</f>
        <v>BRASS DZR</v>
      </c>
      <c r="F1632" s="54" t="str">
        <f>VLOOKUP(Table_for_new_list_price[[#This Row],[ItemCode]],[1]sheet1!$1:$1048576,13,FALSE)</f>
        <v>2.53</v>
      </c>
      <c r="G1632" s="55">
        <f>VLOOKUP(Table_for_new_list_price[[#This Row],[ItemCode]],[1]sheet1!$1:$1048576,12,FALSE)</f>
        <v>0</v>
      </c>
      <c r="H1632" s="101">
        <f>VLOOKUP(Table_for_new_list_price[[#This Row],[ItemCode]],[1]sheet1!$1:$1048576,8,FALSE)</f>
        <v>154.52000000000001</v>
      </c>
      <c r="I1632" s="51">
        <f>VLOOKUP(Table_for_new_list_price[[#This Row],[Product Line]],'EDA SHEET'!$C$10:$D$57,2,FALSE)</f>
        <v>0.34699999999999998</v>
      </c>
      <c r="J1632" s="53">
        <f t="shared" si="26"/>
        <v>53.61844</v>
      </c>
      <c r="K1632" s="1" t="str">
        <f>VLOOKUP(Table_for_new_list_price[[#This Row],[ItemCode]],[1]sheet1!$1:$1048576,11,FALSE)</f>
        <v>China</v>
      </c>
    </row>
    <row r="1633" spans="1:11" hidden="1" x14ac:dyDescent="0.3">
      <c r="A1633" t="s">
        <v>3617</v>
      </c>
      <c r="B1633" t="str">
        <f>VLOOKUP(Table_for_new_list_price[[#This Row],[ItemCode]],[1]sheet1!$1:$1048576,4,FALSE)</f>
        <v>IBV 1-1/2 FNPT x NUT MEDIUM2</v>
      </c>
      <c r="C1633" t="str">
        <f>VLOOKUP(Table_for_new_list_price[[#This Row],[ItemCode]],[1]sheet1!$1:$1048576,5,FALSE)</f>
        <v>670779720609</v>
      </c>
      <c r="D1633" t="str">
        <f>VLOOKUP(Table_for_new_list_price[[#This Row],[ItemCode]],[1]sheet1!$1:$1048576,6,FALSE)</f>
        <v>BALK</v>
      </c>
      <c r="E1633" s="54" t="str">
        <f>VLOOKUP(Table_for_new_list_price[[#This Row],[ItemCode]],[1]sheet1!$1:$1048576,7,FALSE)</f>
        <v>BRASS DZR</v>
      </c>
      <c r="F1633" s="54" t="str">
        <f>VLOOKUP(Table_for_new_list_price[[#This Row],[ItemCode]],[1]sheet1!$1:$1048576,13,FALSE)</f>
        <v>3.02</v>
      </c>
      <c r="G1633" s="55">
        <f>VLOOKUP(Table_for_new_list_price[[#This Row],[ItemCode]],[1]sheet1!$1:$1048576,12,FALSE)</f>
        <v>0</v>
      </c>
      <c r="H1633" s="101">
        <f>VLOOKUP(Table_for_new_list_price[[#This Row],[ItemCode]],[1]sheet1!$1:$1048576,8,FALSE)</f>
        <v>182.15</v>
      </c>
      <c r="I1633" s="51">
        <f>VLOOKUP(Table_for_new_list_price[[#This Row],[Product Line]],'EDA SHEET'!$C$10:$D$57,2,FALSE)</f>
        <v>0.34699999999999998</v>
      </c>
      <c r="J1633" s="53">
        <f t="shared" ref="J1633:J1641" si="27">H1633*I1633</f>
        <v>63.206049999999998</v>
      </c>
      <c r="K1633" s="1" t="str">
        <f>VLOOKUP(Table_for_new_list_price[[#This Row],[ItemCode]],[1]sheet1!$1:$1048576,11,FALSE)</f>
        <v>China</v>
      </c>
    </row>
    <row r="1634" spans="1:11" hidden="1" x14ac:dyDescent="0.3">
      <c r="A1634" t="s">
        <v>3618</v>
      </c>
      <c r="B1634" t="str">
        <f>VLOOKUP(Table_for_new_list_price[[#This Row],[ItemCode]],[1]sheet1!$1:$1048576,4,FALSE)</f>
        <v>IBV 1-1/2 PRESS x NUT MEDIUM1</v>
      </c>
      <c r="C1634" t="str">
        <f>VLOOKUP(Table_for_new_list_price[[#This Row],[ItemCode]],[1]sheet1!$1:$1048576,5,FALSE)</f>
        <v>670779720821</v>
      </c>
      <c r="D1634" t="str">
        <f>VLOOKUP(Table_for_new_list_price[[#This Row],[ItemCode]],[1]sheet1!$1:$1048576,6,FALSE)</f>
        <v>BALK</v>
      </c>
      <c r="E1634" s="54" t="str">
        <f>VLOOKUP(Table_for_new_list_price[[#This Row],[ItemCode]],[1]sheet1!$1:$1048576,7,FALSE)</f>
        <v>BRASS DZR</v>
      </c>
      <c r="F1634" s="54" t="str">
        <f>VLOOKUP(Table_for_new_list_price[[#This Row],[ItemCode]],[1]sheet1!$1:$1048576,13,FALSE)</f>
        <v>2.59</v>
      </c>
      <c r="G1634" s="55">
        <f>VLOOKUP(Table_for_new_list_price[[#This Row],[ItemCode]],[1]sheet1!$1:$1048576,12,FALSE)</f>
        <v>0</v>
      </c>
      <c r="H1634" s="101">
        <f>VLOOKUP(Table_for_new_list_price[[#This Row],[ItemCode]],[1]sheet1!$1:$1048576,8,FALSE)</f>
        <v>162.26</v>
      </c>
      <c r="I1634" s="51">
        <f>VLOOKUP(Table_for_new_list_price[[#This Row],[Product Line]],'EDA SHEET'!$C$10:$D$57,2,FALSE)</f>
        <v>0.34699999999999998</v>
      </c>
      <c r="J1634" s="53">
        <f t="shared" si="27"/>
        <v>56.304219999999994</v>
      </c>
      <c r="K1634" s="1" t="str">
        <f>VLOOKUP(Table_for_new_list_price[[#This Row],[ItemCode]],[1]sheet1!$1:$1048576,11,FALSE)</f>
        <v>China</v>
      </c>
    </row>
    <row r="1635" spans="1:11" hidden="1" x14ac:dyDescent="0.3">
      <c r="A1635" t="s">
        <v>3619</v>
      </c>
      <c r="B1635" t="str">
        <f>VLOOKUP(Table_for_new_list_price[[#This Row],[ItemCode]],[1]sheet1!$1:$1048576,4,FALSE)</f>
        <v>IBV 1-1/2 PRESS x NUT MEDIUM2</v>
      </c>
      <c r="C1635" t="str">
        <f>VLOOKUP(Table_for_new_list_price[[#This Row],[ItemCode]],[1]sheet1!$1:$1048576,5,FALSE)</f>
        <v>670779720838</v>
      </c>
      <c r="D1635" t="str">
        <f>VLOOKUP(Table_for_new_list_price[[#This Row],[ItemCode]],[1]sheet1!$1:$1048576,6,FALSE)</f>
        <v>BALK</v>
      </c>
      <c r="E1635" s="54" t="str">
        <f>VLOOKUP(Table_for_new_list_price[[#This Row],[ItemCode]],[1]sheet1!$1:$1048576,7,FALSE)</f>
        <v>BRASS DZR</v>
      </c>
      <c r="F1635" s="54" t="str">
        <f>VLOOKUP(Table_for_new_list_price[[#This Row],[ItemCode]],[1]sheet1!$1:$1048576,13,FALSE)</f>
        <v>3.08</v>
      </c>
      <c r="G1635" s="55">
        <f>VLOOKUP(Table_for_new_list_price[[#This Row],[ItemCode]],[1]sheet1!$1:$1048576,12,FALSE)</f>
        <v>0</v>
      </c>
      <c r="H1635" s="101">
        <f>VLOOKUP(Table_for_new_list_price[[#This Row],[ItemCode]],[1]sheet1!$1:$1048576,8,FALSE)</f>
        <v>191.26</v>
      </c>
      <c r="I1635" s="51">
        <f>VLOOKUP(Table_for_new_list_price[[#This Row],[Product Line]],'EDA SHEET'!$C$10:$D$57,2,FALSE)</f>
        <v>0.34699999999999998</v>
      </c>
      <c r="J1635" s="53">
        <f t="shared" si="27"/>
        <v>66.367219999999989</v>
      </c>
      <c r="K1635" s="1" t="str">
        <f>VLOOKUP(Table_for_new_list_price[[#This Row],[ItemCode]],[1]sheet1!$1:$1048576,11,FALSE)</f>
        <v>China</v>
      </c>
    </row>
    <row r="1636" spans="1:11" hidden="1" x14ac:dyDescent="0.3">
      <c r="A1636" t="s">
        <v>3620</v>
      </c>
      <c r="B1636" t="str">
        <f>VLOOKUP(Table_for_new_list_price[[#This Row],[ItemCode]],[1]sheet1!$1:$1048576,4,FALSE)</f>
        <v>IBV 1-1/2 SOLDER x NUT MEDIUM1</v>
      </c>
      <c r="C1636" t="str">
        <f>VLOOKUP(Table_for_new_list_price[[#This Row],[ItemCode]],[1]sheet1!$1:$1048576,5,FALSE)</f>
        <v>670779720715</v>
      </c>
      <c r="D1636" t="str">
        <f>VLOOKUP(Table_for_new_list_price[[#This Row],[ItemCode]],[1]sheet1!$1:$1048576,6,FALSE)</f>
        <v>BALK</v>
      </c>
      <c r="E1636" s="54" t="str">
        <f>VLOOKUP(Table_for_new_list_price[[#This Row],[ItemCode]],[1]sheet1!$1:$1048576,7,FALSE)</f>
        <v>BRASS DZR</v>
      </c>
      <c r="F1636" s="54" t="str">
        <f>VLOOKUP(Table_for_new_list_price[[#This Row],[ItemCode]],[1]sheet1!$1:$1048576,13,FALSE)</f>
        <v>2.48</v>
      </c>
      <c r="G1636" s="55">
        <f>VLOOKUP(Table_for_new_list_price[[#This Row],[ItemCode]],[1]sheet1!$1:$1048576,12,FALSE)</f>
        <v>0</v>
      </c>
      <c r="H1636" s="101">
        <f>VLOOKUP(Table_for_new_list_price[[#This Row],[ItemCode]],[1]sheet1!$1:$1048576,8,FALSE)</f>
        <v>154.52000000000001</v>
      </c>
      <c r="I1636" s="51">
        <f>VLOOKUP(Table_for_new_list_price[[#This Row],[Product Line]],'EDA SHEET'!$C$10:$D$57,2,FALSE)</f>
        <v>0.34699999999999998</v>
      </c>
      <c r="J1636" s="53">
        <f t="shared" si="27"/>
        <v>53.61844</v>
      </c>
      <c r="K1636" s="1" t="str">
        <f>VLOOKUP(Table_for_new_list_price[[#This Row],[ItemCode]],[1]sheet1!$1:$1048576,11,FALSE)</f>
        <v>China</v>
      </c>
    </row>
    <row r="1637" spans="1:11" hidden="1" x14ac:dyDescent="0.3">
      <c r="A1637" t="s">
        <v>3621</v>
      </c>
      <c r="B1637" t="str">
        <f>VLOOKUP(Table_for_new_list_price[[#This Row],[ItemCode]],[1]sheet1!$1:$1048576,4,FALSE)</f>
        <v>IBV 1-1/2 SOLDER x NUT MEDIUM2</v>
      </c>
      <c r="C1637" t="str">
        <f>VLOOKUP(Table_for_new_list_price[[#This Row],[ItemCode]],[1]sheet1!$1:$1048576,5,FALSE)</f>
        <v>670779720722</v>
      </c>
      <c r="D1637" t="str">
        <f>VLOOKUP(Table_for_new_list_price[[#This Row],[ItemCode]],[1]sheet1!$1:$1048576,6,FALSE)</f>
        <v>BALK</v>
      </c>
      <c r="E1637" s="54" t="str">
        <f>VLOOKUP(Table_for_new_list_price[[#This Row],[ItemCode]],[1]sheet1!$1:$1048576,7,FALSE)</f>
        <v>BRASS DZR</v>
      </c>
      <c r="F1637" s="54" t="str">
        <f>VLOOKUP(Table_for_new_list_price[[#This Row],[ItemCode]],[1]sheet1!$1:$1048576,13,FALSE)</f>
        <v>2.97</v>
      </c>
      <c r="G1637" s="55">
        <f>VLOOKUP(Table_for_new_list_price[[#This Row],[ItemCode]],[1]sheet1!$1:$1048576,12,FALSE)</f>
        <v>0</v>
      </c>
      <c r="H1637" s="101">
        <f>VLOOKUP(Table_for_new_list_price[[#This Row],[ItemCode]],[1]sheet1!$1:$1048576,8,FALSE)</f>
        <v>182.15</v>
      </c>
      <c r="I1637" s="51">
        <f>VLOOKUP(Table_for_new_list_price[[#This Row],[Product Line]],'EDA SHEET'!$C$10:$D$57,2,FALSE)</f>
        <v>0.34699999999999998</v>
      </c>
      <c r="J1637" s="53">
        <f t="shared" si="27"/>
        <v>63.206049999999998</v>
      </c>
      <c r="K1637" s="1" t="str">
        <f>VLOOKUP(Table_for_new_list_price[[#This Row],[ItemCode]],[1]sheet1!$1:$1048576,11,FALSE)</f>
        <v>China</v>
      </c>
    </row>
    <row r="1638" spans="1:11" hidden="1" x14ac:dyDescent="0.3">
      <c r="A1638" t="s">
        <v>3622</v>
      </c>
      <c r="B1638" t="str">
        <f>VLOOKUP(Table_for_new_list_price[[#This Row],[ItemCode]],[1]sheet1!$1:$1048576,4,FALSE)</f>
        <v>IBV 2 PEX x NUT MEDIUM2</v>
      </c>
      <c r="C1638" t="str">
        <f>VLOOKUP(Table_for_new_list_price[[#This Row],[ItemCode]],[1]sheet1!$1:$1048576,5,FALSE)</f>
        <v>670779720951</v>
      </c>
      <c r="D1638" t="str">
        <f>VLOOKUP(Table_for_new_list_price[[#This Row],[ItemCode]],[1]sheet1!$1:$1048576,6,FALSE)</f>
        <v>BALK</v>
      </c>
      <c r="E1638" s="54" t="str">
        <f>VLOOKUP(Table_for_new_list_price[[#This Row],[ItemCode]],[1]sheet1!$1:$1048576,7,FALSE)</f>
        <v>BRASS DZR</v>
      </c>
      <c r="F1638" s="54" t="str">
        <f>VLOOKUP(Table_for_new_list_price[[#This Row],[ItemCode]],[1]sheet1!$1:$1048576,13,FALSE)</f>
        <v>4.01</v>
      </c>
      <c r="G1638" s="55">
        <f>VLOOKUP(Table_for_new_list_price[[#This Row],[ItemCode]],[1]sheet1!$1:$1048576,12,FALSE)</f>
        <v>0</v>
      </c>
      <c r="H1638" s="101">
        <f>VLOOKUP(Table_for_new_list_price[[#This Row],[ItemCode]],[1]sheet1!$1:$1048576,8,FALSE)</f>
        <v>297.13</v>
      </c>
      <c r="I1638" s="51">
        <f>VLOOKUP(Table_for_new_list_price[[#This Row],[Product Line]],'EDA SHEET'!$C$10:$D$57,2,FALSE)</f>
        <v>0.34699999999999998</v>
      </c>
      <c r="J1638" s="53">
        <f t="shared" si="27"/>
        <v>103.10410999999999</v>
      </c>
      <c r="K1638" s="1" t="str">
        <f>VLOOKUP(Table_for_new_list_price[[#This Row],[ItemCode]],[1]sheet1!$1:$1048576,11,FALSE)</f>
        <v>China</v>
      </c>
    </row>
    <row r="1639" spans="1:11" hidden="1" x14ac:dyDescent="0.3">
      <c r="A1639" t="s">
        <v>3623</v>
      </c>
      <c r="B1639" t="str">
        <f>VLOOKUP(Table_for_new_list_price[[#This Row],[ItemCode]],[1]sheet1!$1:$1048576,4,FALSE)</f>
        <v>IBV 2 FNPT x NUT MEDIUM2</v>
      </c>
      <c r="C1639" t="str">
        <f>VLOOKUP(Table_for_new_list_price[[#This Row],[ItemCode]],[1]sheet1!$1:$1048576,5,FALSE)</f>
        <v>670779720616</v>
      </c>
      <c r="D1639" t="str">
        <f>VLOOKUP(Table_for_new_list_price[[#This Row],[ItemCode]],[1]sheet1!$1:$1048576,6,FALSE)</f>
        <v>BALK</v>
      </c>
      <c r="E1639" s="54" t="str">
        <f>VLOOKUP(Table_for_new_list_price[[#This Row],[ItemCode]],[1]sheet1!$1:$1048576,7,FALSE)</f>
        <v>BRASS DZR</v>
      </c>
      <c r="F1639" s="54" t="str">
        <f>VLOOKUP(Table_for_new_list_price[[#This Row],[ItemCode]],[1]sheet1!$1:$1048576,13,FALSE)</f>
        <v>4.04</v>
      </c>
      <c r="G1639" s="55">
        <f>VLOOKUP(Table_for_new_list_price[[#This Row],[ItemCode]],[1]sheet1!$1:$1048576,12,FALSE)</f>
        <v>0</v>
      </c>
      <c r="H1639" s="101">
        <f>VLOOKUP(Table_for_new_list_price[[#This Row],[ItemCode]],[1]sheet1!$1:$1048576,8,FALSE)</f>
        <v>250.86</v>
      </c>
      <c r="I1639" s="51">
        <f>VLOOKUP(Table_for_new_list_price[[#This Row],[Product Line]],'EDA SHEET'!$C$10:$D$57,2,FALSE)</f>
        <v>0.34699999999999998</v>
      </c>
      <c r="J1639" s="53">
        <f t="shared" si="27"/>
        <v>87.048419999999993</v>
      </c>
      <c r="K1639" s="1" t="str">
        <f>VLOOKUP(Table_for_new_list_price[[#This Row],[ItemCode]],[1]sheet1!$1:$1048576,11,FALSE)</f>
        <v>China</v>
      </c>
    </row>
    <row r="1640" spans="1:11" hidden="1" x14ac:dyDescent="0.3">
      <c r="A1640" t="s">
        <v>3624</v>
      </c>
      <c r="B1640" t="str">
        <f>VLOOKUP(Table_for_new_list_price[[#This Row],[ItemCode]],[1]sheet1!$1:$1048576,4,FALSE)</f>
        <v>IBV 2 PRESS x NUT MEDIUM2</v>
      </c>
      <c r="C1640" t="str">
        <f>VLOOKUP(Table_for_new_list_price[[#This Row],[ItemCode]],[1]sheet1!$1:$1048576,5,FALSE)</f>
        <v>670779720845</v>
      </c>
      <c r="D1640" t="str">
        <f>VLOOKUP(Table_for_new_list_price[[#This Row],[ItemCode]],[1]sheet1!$1:$1048576,6,FALSE)</f>
        <v>BALK</v>
      </c>
      <c r="E1640" s="54" t="str">
        <f>VLOOKUP(Table_for_new_list_price[[#This Row],[ItemCode]],[1]sheet1!$1:$1048576,7,FALSE)</f>
        <v>BRASS DZR</v>
      </c>
      <c r="F1640" s="54" t="str">
        <f>VLOOKUP(Table_for_new_list_price[[#This Row],[ItemCode]],[1]sheet1!$1:$1048576,13,FALSE)</f>
        <v>4.07</v>
      </c>
      <c r="G1640" s="55">
        <f>VLOOKUP(Table_for_new_list_price[[#This Row],[ItemCode]],[1]sheet1!$1:$1048576,12,FALSE)</f>
        <v>0</v>
      </c>
      <c r="H1640" s="101">
        <f>VLOOKUP(Table_for_new_list_price[[#This Row],[ItemCode]],[1]sheet1!$1:$1048576,8,FALSE)</f>
        <v>263.38</v>
      </c>
      <c r="I1640" s="51">
        <f>VLOOKUP(Table_for_new_list_price[[#This Row],[Product Line]],'EDA SHEET'!$C$10:$D$57,2,FALSE)</f>
        <v>0.34699999999999998</v>
      </c>
      <c r="J1640" s="53">
        <f t="shared" si="27"/>
        <v>91.392859999999999</v>
      </c>
      <c r="K1640" s="1" t="str">
        <f>VLOOKUP(Table_for_new_list_price[[#This Row],[ItemCode]],[1]sheet1!$1:$1048576,11,FALSE)</f>
        <v>China</v>
      </c>
    </row>
    <row r="1641" spans="1:11" hidden="1" x14ac:dyDescent="0.3">
      <c r="A1641" t="s">
        <v>3625</v>
      </c>
      <c r="B1641" t="str">
        <f>VLOOKUP(Table_for_new_list_price[[#This Row],[ItemCode]],[1]sheet1!$1:$1048576,4,FALSE)</f>
        <v>IBV 2 SOLDER x NUT MEDIUM2</v>
      </c>
      <c r="C1641" t="str">
        <f>VLOOKUP(Table_for_new_list_price[[#This Row],[ItemCode]],[1]sheet1!$1:$1048576,5,FALSE)</f>
        <v>670779720739</v>
      </c>
      <c r="D1641" t="str">
        <f>VLOOKUP(Table_for_new_list_price[[#This Row],[ItemCode]],[1]sheet1!$1:$1048576,6,FALSE)</f>
        <v>BALK</v>
      </c>
      <c r="E1641" s="54" t="str">
        <f>VLOOKUP(Table_for_new_list_price[[#This Row],[ItemCode]],[1]sheet1!$1:$1048576,7,FALSE)</f>
        <v>BRASS DZR</v>
      </c>
      <c r="F1641" s="54" t="str">
        <f>VLOOKUP(Table_for_new_list_price[[#This Row],[ItemCode]],[1]sheet1!$1:$1048576,13,FALSE)</f>
        <v>4.01</v>
      </c>
      <c r="G1641" s="55">
        <f>VLOOKUP(Table_for_new_list_price[[#This Row],[ItemCode]],[1]sheet1!$1:$1048576,12,FALSE)</f>
        <v>0</v>
      </c>
      <c r="H1641" s="101">
        <f>VLOOKUP(Table_for_new_list_price[[#This Row],[ItemCode]],[1]sheet1!$1:$1048576,8,FALSE)</f>
        <v>250.86</v>
      </c>
      <c r="I1641" s="51">
        <f>VLOOKUP(Table_for_new_list_price[[#This Row],[Product Line]],'EDA SHEET'!$C$10:$D$57,2,FALSE)</f>
        <v>0.34699999999999998</v>
      </c>
      <c r="J1641" s="53">
        <f t="shared" si="27"/>
        <v>87.048419999999993</v>
      </c>
      <c r="K1641" s="1" t="str">
        <f>VLOOKUP(Table_for_new_list_price[[#This Row],[ItemCode]],[1]sheet1!$1:$1048576,11,FALSE)</f>
        <v>China</v>
      </c>
    </row>
    <row r="1642" spans="1:11" hidden="1" x14ac:dyDescent="0.3">
      <c r="A1642" t="s">
        <v>3670</v>
      </c>
      <c r="B1642" t="e">
        <f>VLOOKUP(Table_for_new_list_price[[#This Row],[ItemCode]],[1]sheet1!$1:$1048576,4,FALSE)</f>
        <v>#N/A</v>
      </c>
      <c r="C1642" t="e">
        <f>VLOOKUP(Table_for_new_list_price[[#This Row],[ItemCode]],[1]sheet1!$1:$1048576,5,FALSE)</f>
        <v>#N/A</v>
      </c>
      <c r="D1642" t="e">
        <f>VLOOKUP(Table_for_new_list_price[[#This Row],[ItemCode]],[1]sheet1!$1:$1048576,6,FALSE)</f>
        <v>#N/A</v>
      </c>
      <c r="E1642" s="54" t="e">
        <f>VLOOKUP(Table_for_new_list_price[[#This Row],[ItemCode]],[1]sheet1!$1:$1048576,7,FALSE)</f>
        <v>#N/A</v>
      </c>
      <c r="F1642" s="54" t="e">
        <f>VLOOKUP(Table_for_new_list_price[[#This Row],[ItemCode]],[1]sheet1!$1:$1048576,13,FALSE)</f>
        <v>#N/A</v>
      </c>
      <c r="G1642" s="55" t="e">
        <f>VLOOKUP(Table_for_new_list_price[[#This Row],[ItemCode]],[1]sheet1!$1:$1048576,12,FALSE)</f>
        <v>#N/A</v>
      </c>
      <c r="H1642" s="101" t="e">
        <f>VLOOKUP(Table_for_new_list_price[[#This Row],[ItemCode]],[1]sheet1!$1:$1048576,8,FALSE)</f>
        <v>#N/A</v>
      </c>
      <c r="I1642" s="51" t="e">
        <f>VLOOKUP(Table_for_new_list_price[[#This Row],[Product Line]],'EDA SHEET'!$C$10:$D$57,2,FALSE)</f>
        <v>#N/A</v>
      </c>
      <c r="J1642" s="53" t="e">
        <f t="shared" ref="J1642" si="28">H1642*I1642</f>
        <v>#N/A</v>
      </c>
      <c r="K1642" s="1" t="e">
        <f>VLOOKUP(Table_for_new_list_price[[#This Row],[ItemCode]],[1]sheet1!$1:$1048576,11,FALSE)</f>
        <v>#N/A</v>
      </c>
    </row>
    <row r="1643" spans="1:11" hidden="1" x14ac:dyDescent="0.3">
      <c r="A1643" t="s">
        <v>3704</v>
      </c>
      <c r="B1643" t="e">
        <f>VLOOKUP(Table_for_new_list_price[[#This Row],[ItemCode]],[1]sheet1!$1:$1048576,4,FALSE)</f>
        <v>#N/A</v>
      </c>
      <c r="C1643" t="e">
        <f>VLOOKUP(Table_for_new_list_price[[#This Row],[ItemCode]],[1]sheet1!$1:$1048576,5,FALSE)</f>
        <v>#N/A</v>
      </c>
      <c r="D1643" t="e">
        <f>VLOOKUP(Table_for_new_list_price[[#This Row],[ItemCode]],[1]sheet1!$1:$1048576,6,FALSE)</f>
        <v>#N/A</v>
      </c>
      <c r="E1643" s="54" t="e">
        <f>VLOOKUP(Table_for_new_list_price[[#This Row],[ItemCode]],[1]sheet1!$1:$1048576,7,FALSE)</f>
        <v>#N/A</v>
      </c>
      <c r="F1643" s="54" t="e">
        <f>VLOOKUP(Table_for_new_list_price[[#This Row],[ItemCode]],[1]sheet1!$1:$1048576,13,FALSE)</f>
        <v>#N/A</v>
      </c>
      <c r="G1643" s="55" t="e">
        <f>VLOOKUP(Table_for_new_list_price[[#This Row],[ItemCode]],[1]sheet1!$1:$1048576,12,FALSE)</f>
        <v>#N/A</v>
      </c>
      <c r="H1643" s="101" t="e">
        <f>VLOOKUP(Table_for_new_list_price[[#This Row],[ItemCode]],[1]sheet1!$1:$1048576,8,FALSE)</f>
        <v>#N/A</v>
      </c>
      <c r="I1643" s="51" t="e">
        <f>VLOOKUP(Table_for_new_list_price[[#This Row],[Product Line]],'EDA SHEET'!$C$10:$D$57,2,FALSE)</f>
        <v>#N/A</v>
      </c>
      <c r="J1643" s="53" t="e">
        <f t="shared" ref="J1643:J1655" si="29">H1643*I1643</f>
        <v>#N/A</v>
      </c>
      <c r="K1643" s="1" t="e">
        <f>VLOOKUP(Table_for_new_list_price[[#This Row],[ItemCode]],[1]sheet1!$1:$1048576,11,FALSE)</f>
        <v>#N/A</v>
      </c>
    </row>
    <row r="1644" spans="1:11" hidden="1" x14ac:dyDescent="0.3">
      <c r="A1644" t="s">
        <v>3710</v>
      </c>
      <c r="B1644" t="e">
        <f>VLOOKUP(Table_for_new_list_price[[#This Row],[ItemCode]],[1]sheet1!$1:$1048576,4,FALSE)</f>
        <v>#N/A</v>
      </c>
      <c r="C1644" t="e">
        <f>VLOOKUP(Table_for_new_list_price[[#This Row],[ItemCode]],[1]sheet1!$1:$1048576,5,FALSE)</f>
        <v>#N/A</v>
      </c>
      <c r="D1644" t="e">
        <f>VLOOKUP(Table_for_new_list_price[[#This Row],[ItemCode]],[1]sheet1!$1:$1048576,6,FALSE)</f>
        <v>#N/A</v>
      </c>
      <c r="E1644" s="54" t="e">
        <f>VLOOKUP(Table_for_new_list_price[[#This Row],[ItemCode]],[1]sheet1!$1:$1048576,7,FALSE)</f>
        <v>#N/A</v>
      </c>
      <c r="F1644" s="54" t="e">
        <f>VLOOKUP(Table_for_new_list_price[[#This Row],[ItemCode]],[1]sheet1!$1:$1048576,13,FALSE)</f>
        <v>#N/A</v>
      </c>
      <c r="G1644" s="55" t="e">
        <f>VLOOKUP(Table_for_new_list_price[[#This Row],[ItemCode]],[1]sheet1!$1:$1048576,12,FALSE)</f>
        <v>#N/A</v>
      </c>
      <c r="H1644" s="101" t="e">
        <f>VLOOKUP(Table_for_new_list_price[[#This Row],[ItemCode]],[1]sheet1!$1:$1048576,8,FALSE)</f>
        <v>#N/A</v>
      </c>
      <c r="I1644" s="51" t="e">
        <f>VLOOKUP(Table_for_new_list_price[[#This Row],[Product Line]],'EDA SHEET'!$C$10:$D$57,2,FALSE)</f>
        <v>#N/A</v>
      </c>
      <c r="J1644" s="53" t="e">
        <f t="shared" si="29"/>
        <v>#N/A</v>
      </c>
      <c r="K1644" s="1" t="e">
        <f>VLOOKUP(Table_for_new_list_price[[#This Row],[ItemCode]],[1]sheet1!$1:$1048576,11,FALSE)</f>
        <v>#N/A</v>
      </c>
    </row>
    <row r="1645" spans="1:11" hidden="1" x14ac:dyDescent="0.3">
      <c r="A1645" t="s">
        <v>3758</v>
      </c>
      <c r="B1645" t="e">
        <f>VLOOKUP(Table_for_new_list_price[[#This Row],[ItemCode]],[1]sheet1!$1:$1048576,4,FALSE)</f>
        <v>#N/A</v>
      </c>
      <c r="C1645" t="e">
        <f>VLOOKUP(Table_for_new_list_price[[#This Row],[ItemCode]],[1]sheet1!$1:$1048576,5,FALSE)</f>
        <v>#N/A</v>
      </c>
      <c r="D1645" t="e">
        <f>VLOOKUP(Table_for_new_list_price[[#This Row],[ItemCode]],[1]sheet1!$1:$1048576,6,FALSE)</f>
        <v>#N/A</v>
      </c>
      <c r="E1645" s="54" t="e">
        <f>VLOOKUP(Table_for_new_list_price[[#This Row],[ItemCode]],[1]sheet1!$1:$1048576,7,FALSE)</f>
        <v>#N/A</v>
      </c>
      <c r="F1645" s="54" t="e">
        <f>VLOOKUP(Table_for_new_list_price[[#This Row],[ItemCode]],[1]sheet1!$1:$1048576,13,FALSE)</f>
        <v>#N/A</v>
      </c>
      <c r="G1645" s="55" t="e">
        <f>VLOOKUP(Table_for_new_list_price[[#This Row],[ItemCode]],[1]sheet1!$1:$1048576,12,FALSE)</f>
        <v>#N/A</v>
      </c>
      <c r="H1645" s="101" t="e">
        <f>VLOOKUP(Table_for_new_list_price[[#This Row],[ItemCode]],[1]sheet1!$1:$1048576,8,FALSE)</f>
        <v>#N/A</v>
      </c>
      <c r="I1645" s="51" t="e">
        <f>VLOOKUP(Table_for_new_list_price[[#This Row],[Product Line]],'EDA SHEET'!$C$10:$D$57,2,FALSE)</f>
        <v>#N/A</v>
      </c>
      <c r="J1645" s="53" t="e">
        <f t="shared" si="29"/>
        <v>#N/A</v>
      </c>
      <c r="K1645" s="1" t="e">
        <f>VLOOKUP(Table_for_new_list_price[[#This Row],[ItemCode]],[1]sheet1!$1:$1048576,11,FALSE)</f>
        <v>#N/A</v>
      </c>
    </row>
    <row r="1646" spans="1:11" hidden="1" x14ac:dyDescent="0.3">
      <c r="A1646" t="s">
        <v>3759</v>
      </c>
      <c r="B1646" t="e">
        <f>VLOOKUP(Table_for_new_list_price[[#This Row],[ItemCode]],[1]sheet1!$1:$1048576,4,FALSE)</f>
        <v>#N/A</v>
      </c>
      <c r="C1646" t="e">
        <f>VLOOKUP(Table_for_new_list_price[[#This Row],[ItemCode]],[1]sheet1!$1:$1048576,5,FALSE)</f>
        <v>#N/A</v>
      </c>
      <c r="D1646" t="e">
        <f>VLOOKUP(Table_for_new_list_price[[#This Row],[ItemCode]],[1]sheet1!$1:$1048576,6,FALSE)</f>
        <v>#N/A</v>
      </c>
      <c r="E1646" s="54" t="e">
        <f>VLOOKUP(Table_for_new_list_price[[#This Row],[ItemCode]],[1]sheet1!$1:$1048576,7,FALSE)</f>
        <v>#N/A</v>
      </c>
      <c r="F1646" s="54" t="e">
        <f>VLOOKUP(Table_for_new_list_price[[#This Row],[ItemCode]],[1]sheet1!$1:$1048576,13,FALSE)</f>
        <v>#N/A</v>
      </c>
      <c r="G1646" s="55" t="e">
        <f>VLOOKUP(Table_for_new_list_price[[#This Row],[ItemCode]],[1]sheet1!$1:$1048576,12,FALSE)</f>
        <v>#N/A</v>
      </c>
      <c r="H1646" s="101" t="e">
        <f>VLOOKUP(Table_for_new_list_price[[#This Row],[ItemCode]],[1]sheet1!$1:$1048576,8,FALSE)</f>
        <v>#N/A</v>
      </c>
      <c r="I1646" s="51" t="e">
        <f>VLOOKUP(Table_for_new_list_price[[#This Row],[Product Line]],'EDA SHEET'!$C$10:$D$57,2,FALSE)</f>
        <v>#N/A</v>
      </c>
      <c r="J1646" s="53" t="e">
        <f t="shared" si="29"/>
        <v>#N/A</v>
      </c>
      <c r="K1646" s="1" t="e">
        <f>VLOOKUP(Table_for_new_list_price[[#This Row],[ItemCode]],[1]sheet1!$1:$1048576,11,FALSE)</f>
        <v>#N/A</v>
      </c>
    </row>
    <row r="1647" spans="1:11" hidden="1" x14ac:dyDescent="0.3">
      <c r="A1647" t="s">
        <v>3760</v>
      </c>
      <c r="B1647" t="e">
        <f>VLOOKUP(Table_for_new_list_price[[#This Row],[ItemCode]],[1]sheet1!$1:$1048576,4,FALSE)</f>
        <v>#N/A</v>
      </c>
      <c r="C1647" t="e">
        <f>VLOOKUP(Table_for_new_list_price[[#This Row],[ItemCode]],[1]sheet1!$1:$1048576,5,FALSE)</f>
        <v>#N/A</v>
      </c>
      <c r="D1647" t="e">
        <f>VLOOKUP(Table_for_new_list_price[[#This Row],[ItemCode]],[1]sheet1!$1:$1048576,6,FALSE)</f>
        <v>#N/A</v>
      </c>
      <c r="E1647" s="54" t="e">
        <f>VLOOKUP(Table_for_new_list_price[[#This Row],[ItemCode]],[1]sheet1!$1:$1048576,7,FALSE)</f>
        <v>#N/A</v>
      </c>
      <c r="F1647" s="54" t="e">
        <f>VLOOKUP(Table_for_new_list_price[[#This Row],[ItemCode]],[1]sheet1!$1:$1048576,13,FALSE)</f>
        <v>#N/A</v>
      </c>
      <c r="G1647" s="55" t="e">
        <f>VLOOKUP(Table_for_new_list_price[[#This Row],[ItemCode]],[1]sheet1!$1:$1048576,12,FALSE)</f>
        <v>#N/A</v>
      </c>
      <c r="H1647" s="101" t="e">
        <f>VLOOKUP(Table_for_new_list_price[[#This Row],[ItemCode]],[1]sheet1!$1:$1048576,8,FALSE)</f>
        <v>#N/A</v>
      </c>
      <c r="I1647" s="51" t="e">
        <f>VLOOKUP(Table_for_new_list_price[[#This Row],[Product Line]],'EDA SHEET'!$C$10:$D$57,2,FALSE)</f>
        <v>#N/A</v>
      </c>
      <c r="J1647" s="53" t="e">
        <f t="shared" si="29"/>
        <v>#N/A</v>
      </c>
      <c r="K1647" s="1" t="e">
        <f>VLOOKUP(Table_for_new_list_price[[#This Row],[ItemCode]],[1]sheet1!$1:$1048576,11,FALSE)</f>
        <v>#N/A</v>
      </c>
    </row>
    <row r="1648" spans="1:11" hidden="1" x14ac:dyDescent="0.3">
      <c r="A1648" t="s">
        <v>3761</v>
      </c>
      <c r="B1648" t="e">
        <f>VLOOKUP(Table_for_new_list_price[[#This Row],[ItemCode]],[1]sheet1!$1:$1048576,4,FALSE)</f>
        <v>#N/A</v>
      </c>
      <c r="C1648" t="e">
        <f>VLOOKUP(Table_for_new_list_price[[#This Row],[ItemCode]],[1]sheet1!$1:$1048576,5,FALSE)</f>
        <v>#N/A</v>
      </c>
      <c r="D1648" t="e">
        <f>VLOOKUP(Table_for_new_list_price[[#This Row],[ItemCode]],[1]sheet1!$1:$1048576,6,FALSE)</f>
        <v>#N/A</v>
      </c>
      <c r="E1648" s="54" t="e">
        <f>VLOOKUP(Table_for_new_list_price[[#This Row],[ItemCode]],[1]sheet1!$1:$1048576,7,FALSE)</f>
        <v>#N/A</v>
      </c>
      <c r="F1648" s="54" t="e">
        <f>VLOOKUP(Table_for_new_list_price[[#This Row],[ItemCode]],[1]sheet1!$1:$1048576,13,FALSE)</f>
        <v>#N/A</v>
      </c>
      <c r="G1648" s="55" t="e">
        <f>VLOOKUP(Table_for_new_list_price[[#This Row],[ItemCode]],[1]sheet1!$1:$1048576,12,FALSE)</f>
        <v>#N/A</v>
      </c>
      <c r="H1648" s="101" t="e">
        <f>VLOOKUP(Table_for_new_list_price[[#This Row],[ItemCode]],[1]sheet1!$1:$1048576,8,FALSE)</f>
        <v>#N/A</v>
      </c>
      <c r="I1648" s="51" t="e">
        <f>VLOOKUP(Table_for_new_list_price[[#This Row],[Product Line]],'EDA SHEET'!$C$10:$D$57,2,FALSE)</f>
        <v>#N/A</v>
      </c>
      <c r="J1648" s="53" t="e">
        <f t="shared" si="29"/>
        <v>#N/A</v>
      </c>
      <c r="K1648" s="1" t="e">
        <f>VLOOKUP(Table_for_new_list_price[[#This Row],[ItemCode]],[1]sheet1!$1:$1048576,11,FALSE)</f>
        <v>#N/A</v>
      </c>
    </row>
    <row r="1649" spans="1:11" hidden="1" x14ac:dyDescent="0.3">
      <c r="A1649" t="s">
        <v>3762</v>
      </c>
      <c r="B1649" t="e">
        <f>VLOOKUP(Table_for_new_list_price[[#This Row],[ItemCode]],[1]sheet1!$1:$1048576,4,FALSE)</f>
        <v>#N/A</v>
      </c>
      <c r="C1649" t="e">
        <f>VLOOKUP(Table_for_new_list_price[[#This Row],[ItemCode]],[1]sheet1!$1:$1048576,5,FALSE)</f>
        <v>#N/A</v>
      </c>
      <c r="D1649" t="e">
        <f>VLOOKUP(Table_for_new_list_price[[#This Row],[ItemCode]],[1]sheet1!$1:$1048576,6,FALSE)</f>
        <v>#N/A</v>
      </c>
      <c r="E1649" s="54" t="e">
        <f>VLOOKUP(Table_for_new_list_price[[#This Row],[ItemCode]],[1]sheet1!$1:$1048576,7,FALSE)</f>
        <v>#N/A</v>
      </c>
      <c r="F1649" s="54" t="e">
        <f>VLOOKUP(Table_for_new_list_price[[#This Row],[ItemCode]],[1]sheet1!$1:$1048576,13,FALSE)</f>
        <v>#N/A</v>
      </c>
      <c r="G1649" s="55" t="e">
        <f>VLOOKUP(Table_for_new_list_price[[#This Row],[ItemCode]],[1]sheet1!$1:$1048576,12,FALSE)</f>
        <v>#N/A</v>
      </c>
      <c r="H1649" s="101" t="e">
        <f>VLOOKUP(Table_for_new_list_price[[#This Row],[ItemCode]],[1]sheet1!$1:$1048576,8,FALSE)</f>
        <v>#N/A</v>
      </c>
      <c r="I1649" s="51" t="e">
        <f>VLOOKUP(Table_for_new_list_price[[#This Row],[Product Line]],'EDA SHEET'!$C$10:$D$57,2,FALSE)</f>
        <v>#N/A</v>
      </c>
      <c r="J1649" s="53" t="e">
        <f t="shared" si="29"/>
        <v>#N/A</v>
      </c>
      <c r="K1649" s="1" t="e">
        <f>VLOOKUP(Table_for_new_list_price[[#This Row],[ItemCode]],[1]sheet1!$1:$1048576,11,FALSE)</f>
        <v>#N/A</v>
      </c>
    </row>
    <row r="1650" spans="1:11" hidden="1" x14ac:dyDescent="0.3">
      <c r="A1650" t="s">
        <v>3763</v>
      </c>
      <c r="B1650" t="e">
        <f>VLOOKUP(Table_for_new_list_price[[#This Row],[ItemCode]],[1]sheet1!$1:$1048576,4,FALSE)</f>
        <v>#N/A</v>
      </c>
      <c r="C1650" t="e">
        <f>VLOOKUP(Table_for_new_list_price[[#This Row],[ItemCode]],[1]sheet1!$1:$1048576,5,FALSE)</f>
        <v>#N/A</v>
      </c>
      <c r="D1650" t="e">
        <f>VLOOKUP(Table_for_new_list_price[[#This Row],[ItemCode]],[1]sheet1!$1:$1048576,6,FALSE)</f>
        <v>#N/A</v>
      </c>
      <c r="E1650" s="54" t="e">
        <f>VLOOKUP(Table_for_new_list_price[[#This Row],[ItemCode]],[1]sheet1!$1:$1048576,7,FALSE)</f>
        <v>#N/A</v>
      </c>
      <c r="F1650" s="54" t="e">
        <f>VLOOKUP(Table_for_new_list_price[[#This Row],[ItemCode]],[1]sheet1!$1:$1048576,13,FALSE)</f>
        <v>#N/A</v>
      </c>
      <c r="G1650" s="55" t="e">
        <f>VLOOKUP(Table_for_new_list_price[[#This Row],[ItemCode]],[1]sheet1!$1:$1048576,12,FALSE)</f>
        <v>#N/A</v>
      </c>
      <c r="H1650" s="101" t="e">
        <f>VLOOKUP(Table_for_new_list_price[[#This Row],[ItemCode]],[1]sheet1!$1:$1048576,8,FALSE)</f>
        <v>#N/A</v>
      </c>
      <c r="I1650" s="51" t="e">
        <f>VLOOKUP(Table_for_new_list_price[[#This Row],[Product Line]],'EDA SHEET'!$C$10:$D$57,2,FALSE)</f>
        <v>#N/A</v>
      </c>
      <c r="J1650" s="53" t="e">
        <f t="shared" si="29"/>
        <v>#N/A</v>
      </c>
      <c r="K1650" s="1" t="e">
        <f>VLOOKUP(Table_for_new_list_price[[#This Row],[ItemCode]],[1]sheet1!$1:$1048576,11,FALSE)</f>
        <v>#N/A</v>
      </c>
    </row>
    <row r="1651" spans="1:11" hidden="1" x14ac:dyDescent="0.3">
      <c r="A1651" t="s">
        <v>3764</v>
      </c>
      <c r="B1651" t="e">
        <f>VLOOKUP(Table_for_new_list_price[[#This Row],[ItemCode]],[1]sheet1!$1:$1048576,4,FALSE)</f>
        <v>#N/A</v>
      </c>
      <c r="C1651" t="e">
        <f>VLOOKUP(Table_for_new_list_price[[#This Row],[ItemCode]],[1]sheet1!$1:$1048576,5,FALSE)</f>
        <v>#N/A</v>
      </c>
      <c r="D1651" t="e">
        <f>VLOOKUP(Table_for_new_list_price[[#This Row],[ItemCode]],[1]sheet1!$1:$1048576,6,FALSE)</f>
        <v>#N/A</v>
      </c>
      <c r="E1651" s="54" t="e">
        <f>VLOOKUP(Table_for_new_list_price[[#This Row],[ItemCode]],[1]sheet1!$1:$1048576,7,FALSE)</f>
        <v>#N/A</v>
      </c>
      <c r="F1651" s="54" t="e">
        <f>VLOOKUP(Table_for_new_list_price[[#This Row],[ItemCode]],[1]sheet1!$1:$1048576,13,FALSE)</f>
        <v>#N/A</v>
      </c>
      <c r="G1651" s="55" t="e">
        <f>VLOOKUP(Table_for_new_list_price[[#This Row],[ItemCode]],[1]sheet1!$1:$1048576,12,FALSE)</f>
        <v>#N/A</v>
      </c>
      <c r="H1651" s="101" t="e">
        <f>VLOOKUP(Table_for_new_list_price[[#This Row],[ItemCode]],[1]sheet1!$1:$1048576,8,FALSE)</f>
        <v>#N/A</v>
      </c>
      <c r="I1651" s="51" t="e">
        <f>VLOOKUP(Table_for_new_list_price[[#This Row],[Product Line]],'EDA SHEET'!$C$10:$D$57,2,FALSE)</f>
        <v>#N/A</v>
      </c>
      <c r="J1651" s="53" t="e">
        <f t="shared" si="29"/>
        <v>#N/A</v>
      </c>
      <c r="K1651" s="1" t="e">
        <f>VLOOKUP(Table_for_new_list_price[[#This Row],[ItemCode]],[1]sheet1!$1:$1048576,11,FALSE)</f>
        <v>#N/A</v>
      </c>
    </row>
    <row r="1652" spans="1:11" hidden="1" x14ac:dyDescent="0.3">
      <c r="A1652" t="s">
        <v>3783</v>
      </c>
      <c r="B1652" t="e">
        <f>VLOOKUP(Table_for_new_list_price[[#This Row],[ItemCode]],[1]sheet1!$1:$1048576,4,FALSE)</f>
        <v>#N/A</v>
      </c>
      <c r="C1652" t="e">
        <f>VLOOKUP(Table_for_new_list_price[[#This Row],[ItemCode]],[1]sheet1!$1:$1048576,5,FALSE)</f>
        <v>#N/A</v>
      </c>
      <c r="D1652" t="e">
        <f>VLOOKUP(Table_for_new_list_price[[#This Row],[ItemCode]],[1]sheet1!$1:$1048576,6,FALSE)</f>
        <v>#N/A</v>
      </c>
      <c r="E1652" s="54" t="e">
        <f>VLOOKUP(Table_for_new_list_price[[#This Row],[ItemCode]],[1]sheet1!$1:$1048576,7,FALSE)</f>
        <v>#N/A</v>
      </c>
      <c r="F1652" s="54" t="e">
        <f>VLOOKUP(Table_for_new_list_price[[#This Row],[ItemCode]],[1]sheet1!$1:$1048576,13,FALSE)</f>
        <v>#N/A</v>
      </c>
      <c r="G1652" s="55" t="e">
        <f>VLOOKUP(Table_for_new_list_price[[#This Row],[ItemCode]],[1]sheet1!$1:$1048576,12,FALSE)</f>
        <v>#N/A</v>
      </c>
      <c r="H1652" s="101" t="e">
        <f>VLOOKUP(Table_for_new_list_price[[#This Row],[ItemCode]],[1]sheet1!$1:$1048576,8,FALSE)</f>
        <v>#N/A</v>
      </c>
      <c r="I1652" s="51" t="e">
        <f>VLOOKUP(Table_for_new_list_price[[#This Row],[Product Line]],'EDA SHEET'!$C$10:$D$57,2,FALSE)</f>
        <v>#N/A</v>
      </c>
      <c r="J1652" s="53" t="e">
        <f t="shared" si="29"/>
        <v>#N/A</v>
      </c>
      <c r="K1652" s="1" t="e">
        <f>VLOOKUP(Table_for_new_list_price[[#This Row],[ItemCode]],[1]sheet1!$1:$1048576,11,FALSE)</f>
        <v>#N/A</v>
      </c>
    </row>
    <row r="1653" spans="1:11" hidden="1" x14ac:dyDescent="0.3">
      <c r="A1653" t="s">
        <v>3784</v>
      </c>
      <c r="B1653" t="e">
        <f>VLOOKUP(Table_for_new_list_price[[#This Row],[ItemCode]],[1]sheet1!$1:$1048576,4,FALSE)</f>
        <v>#N/A</v>
      </c>
      <c r="C1653" t="e">
        <f>VLOOKUP(Table_for_new_list_price[[#This Row],[ItemCode]],[1]sheet1!$1:$1048576,5,FALSE)</f>
        <v>#N/A</v>
      </c>
      <c r="D1653" t="e">
        <f>VLOOKUP(Table_for_new_list_price[[#This Row],[ItemCode]],[1]sheet1!$1:$1048576,6,FALSE)</f>
        <v>#N/A</v>
      </c>
      <c r="E1653" s="54" t="e">
        <f>VLOOKUP(Table_for_new_list_price[[#This Row],[ItemCode]],[1]sheet1!$1:$1048576,7,FALSE)</f>
        <v>#N/A</v>
      </c>
      <c r="F1653" s="54" t="e">
        <f>VLOOKUP(Table_for_new_list_price[[#This Row],[ItemCode]],[1]sheet1!$1:$1048576,13,FALSE)</f>
        <v>#N/A</v>
      </c>
      <c r="G1653" s="55" t="e">
        <f>VLOOKUP(Table_for_new_list_price[[#This Row],[ItemCode]],[1]sheet1!$1:$1048576,12,FALSE)</f>
        <v>#N/A</v>
      </c>
      <c r="H1653" s="101" t="e">
        <f>VLOOKUP(Table_for_new_list_price[[#This Row],[ItemCode]],[1]sheet1!$1:$1048576,8,FALSE)</f>
        <v>#N/A</v>
      </c>
      <c r="I1653" s="51" t="e">
        <f>VLOOKUP(Table_for_new_list_price[[#This Row],[Product Line]],'EDA SHEET'!$C$10:$D$57,2,FALSE)</f>
        <v>#N/A</v>
      </c>
      <c r="J1653" s="53" t="e">
        <f t="shared" si="29"/>
        <v>#N/A</v>
      </c>
      <c r="K1653" s="1" t="e">
        <f>VLOOKUP(Table_for_new_list_price[[#This Row],[ItemCode]],[1]sheet1!$1:$1048576,11,FALSE)</f>
        <v>#N/A</v>
      </c>
    </row>
    <row r="1654" spans="1:11" hidden="1" x14ac:dyDescent="0.3">
      <c r="A1654" t="s">
        <v>3785</v>
      </c>
      <c r="B1654" t="e">
        <f>VLOOKUP(Table_for_new_list_price[[#This Row],[ItemCode]],[1]sheet1!$1:$1048576,4,FALSE)</f>
        <v>#N/A</v>
      </c>
      <c r="C1654" t="e">
        <f>VLOOKUP(Table_for_new_list_price[[#This Row],[ItemCode]],[1]sheet1!$1:$1048576,5,FALSE)</f>
        <v>#N/A</v>
      </c>
      <c r="D1654" t="e">
        <f>VLOOKUP(Table_for_new_list_price[[#This Row],[ItemCode]],[1]sheet1!$1:$1048576,6,FALSE)</f>
        <v>#N/A</v>
      </c>
      <c r="E1654" s="54" t="e">
        <f>VLOOKUP(Table_for_new_list_price[[#This Row],[ItemCode]],[1]sheet1!$1:$1048576,7,FALSE)</f>
        <v>#N/A</v>
      </c>
      <c r="F1654" s="54" t="e">
        <f>VLOOKUP(Table_for_new_list_price[[#This Row],[ItemCode]],[1]sheet1!$1:$1048576,13,FALSE)</f>
        <v>#N/A</v>
      </c>
      <c r="G1654" s="55" t="e">
        <f>VLOOKUP(Table_for_new_list_price[[#This Row],[ItemCode]],[1]sheet1!$1:$1048576,12,FALSE)</f>
        <v>#N/A</v>
      </c>
      <c r="H1654" s="101" t="e">
        <f>VLOOKUP(Table_for_new_list_price[[#This Row],[ItemCode]],[1]sheet1!$1:$1048576,8,FALSE)</f>
        <v>#N/A</v>
      </c>
      <c r="I1654" s="51" t="e">
        <f>VLOOKUP(Table_for_new_list_price[[#This Row],[Product Line]],'EDA SHEET'!$C$10:$D$57,2,FALSE)</f>
        <v>#N/A</v>
      </c>
      <c r="J1654" s="53" t="e">
        <f t="shared" si="29"/>
        <v>#N/A</v>
      </c>
      <c r="K1654" s="1" t="e">
        <f>VLOOKUP(Table_for_new_list_price[[#This Row],[ItemCode]],[1]sheet1!$1:$1048576,11,FALSE)</f>
        <v>#N/A</v>
      </c>
    </row>
    <row r="1655" spans="1:11" hidden="1" x14ac:dyDescent="0.3">
      <c r="A1655" t="s">
        <v>3786</v>
      </c>
      <c r="B1655" t="e">
        <f>VLOOKUP(Table_for_new_list_price[[#This Row],[ItemCode]],[1]sheet1!$1:$1048576,4,FALSE)</f>
        <v>#N/A</v>
      </c>
      <c r="C1655" t="e">
        <f>VLOOKUP(Table_for_new_list_price[[#This Row],[ItemCode]],[1]sheet1!$1:$1048576,5,FALSE)</f>
        <v>#N/A</v>
      </c>
      <c r="D1655" t="e">
        <f>VLOOKUP(Table_for_new_list_price[[#This Row],[ItemCode]],[1]sheet1!$1:$1048576,6,FALSE)</f>
        <v>#N/A</v>
      </c>
      <c r="E1655" s="54" t="e">
        <f>VLOOKUP(Table_for_new_list_price[[#This Row],[ItemCode]],[1]sheet1!$1:$1048576,7,FALSE)</f>
        <v>#N/A</v>
      </c>
      <c r="F1655" s="54" t="e">
        <f>VLOOKUP(Table_for_new_list_price[[#This Row],[ItemCode]],[1]sheet1!$1:$1048576,13,FALSE)</f>
        <v>#N/A</v>
      </c>
      <c r="G1655" s="55" t="e">
        <f>VLOOKUP(Table_for_new_list_price[[#This Row],[ItemCode]],[1]sheet1!$1:$1048576,12,FALSE)</f>
        <v>#N/A</v>
      </c>
      <c r="H1655" s="101" t="e">
        <f>VLOOKUP(Table_for_new_list_price[[#This Row],[ItemCode]],[1]sheet1!$1:$1048576,8,FALSE)</f>
        <v>#N/A</v>
      </c>
      <c r="I1655" s="51" t="e">
        <f>VLOOKUP(Table_for_new_list_price[[#This Row],[Product Line]],'EDA SHEET'!$C$10:$D$57,2,FALSE)</f>
        <v>#N/A</v>
      </c>
      <c r="J1655" s="53" t="e">
        <f t="shared" si="29"/>
        <v>#N/A</v>
      </c>
      <c r="K1655" s="1" t="e">
        <f>VLOOKUP(Table_for_new_list_price[[#This Row],[ItemCode]],[1]sheet1!$1:$1048576,11,FALSE)</f>
        <v>#N/A</v>
      </c>
    </row>
    <row r="1656" spans="1:11" hidden="1" x14ac:dyDescent="0.3">
      <c r="A1656" t="s">
        <v>3787</v>
      </c>
      <c r="B1656" t="e">
        <f>VLOOKUP(Table_for_new_list_price[[#This Row],[ItemCode]],[1]sheet1!$1:$1048576,4,FALSE)</f>
        <v>#N/A</v>
      </c>
      <c r="C1656" t="e">
        <f>VLOOKUP(Table_for_new_list_price[[#This Row],[ItemCode]],[1]sheet1!$1:$1048576,5,FALSE)</f>
        <v>#N/A</v>
      </c>
      <c r="D1656" t="e">
        <f>VLOOKUP(Table_for_new_list_price[[#This Row],[ItemCode]],[1]sheet1!$1:$1048576,6,FALSE)</f>
        <v>#N/A</v>
      </c>
      <c r="E1656" s="54" t="e">
        <f>VLOOKUP(Table_for_new_list_price[[#This Row],[ItemCode]],[1]sheet1!$1:$1048576,7,FALSE)</f>
        <v>#N/A</v>
      </c>
      <c r="F1656" s="54" t="e">
        <f>VLOOKUP(Table_for_new_list_price[[#This Row],[ItemCode]],[1]sheet1!$1:$1048576,13,FALSE)</f>
        <v>#N/A</v>
      </c>
      <c r="G1656" s="55" t="e">
        <f>VLOOKUP(Table_for_new_list_price[[#This Row],[ItemCode]],[1]sheet1!$1:$1048576,12,FALSE)</f>
        <v>#N/A</v>
      </c>
      <c r="H1656" s="101" t="e">
        <f>VLOOKUP(Table_for_new_list_price[[#This Row],[ItemCode]],[1]sheet1!$1:$1048576,8,FALSE)</f>
        <v>#N/A</v>
      </c>
      <c r="I1656" s="51" t="e">
        <f>VLOOKUP(Table_for_new_list_price[[#This Row],[Product Line]],'EDA SHEET'!$C$10:$D$57,2,FALSE)</f>
        <v>#N/A</v>
      </c>
      <c r="J1656" s="53" t="e">
        <f t="shared" ref="J1656:J1669" si="30">H1656*I1656</f>
        <v>#N/A</v>
      </c>
      <c r="K1656" s="1" t="e">
        <f>VLOOKUP(Table_for_new_list_price[[#This Row],[ItemCode]],[1]sheet1!$1:$1048576,11,FALSE)</f>
        <v>#N/A</v>
      </c>
    </row>
    <row r="1657" spans="1:11" hidden="1" x14ac:dyDescent="0.3">
      <c r="A1657" t="s">
        <v>3788</v>
      </c>
      <c r="B1657" t="e">
        <f>VLOOKUP(Table_for_new_list_price[[#This Row],[ItemCode]],[1]sheet1!$1:$1048576,4,FALSE)</f>
        <v>#N/A</v>
      </c>
      <c r="C1657" t="e">
        <f>VLOOKUP(Table_for_new_list_price[[#This Row],[ItemCode]],[1]sheet1!$1:$1048576,5,FALSE)</f>
        <v>#N/A</v>
      </c>
      <c r="D1657" t="e">
        <f>VLOOKUP(Table_for_new_list_price[[#This Row],[ItemCode]],[1]sheet1!$1:$1048576,6,FALSE)</f>
        <v>#N/A</v>
      </c>
      <c r="E1657" s="54" t="e">
        <f>VLOOKUP(Table_for_new_list_price[[#This Row],[ItemCode]],[1]sheet1!$1:$1048576,7,FALSE)</f>
        <v>#N/A</v>
      </c>
      <c r="F1657" s="54" t="e">
        <f>VLOOKUP(Table_for_new_list_price[[#This Row],[ItemCode]],[1]sheet1!$1:$1048576,13,FALSE)</f>
        <v>#N/A</v>
      </c>
      <c r="G1657" s="55" t="e">
        <f>VLOOKUP(Table_for_new_list_price[[#This Row],[ItemCode]],[1]sheet1!$1:$1048576,12,FALSE)</f>
        <v>#N/A</v>
      </c>
      <c r="H1657" s="101" t="e">
        <f>VLOOKUP(Table_for_new_list_price[[#This Row],[ItemCode]],[1]sheet1!$1:$1048576,8,FALSE)</f>
        <v>#N/A</v>
      </c>
      <c r="I1657" s="51" t="e">
        <f>VLOOKUP(Table_for_new_list_price[[#This Row],[Product Line]],'EDA SHEET'!$C$10:$D$57,2,FALSE)</f>
        <v>#N/A</v>
      </c>
      <c r="J1657" s="53" t="e">
        <f t="shared" si="30"/>
        <v>#N/A</v>
      </c>
      <c r="K1657" s="1" t="e">
        <f>VLOOKUP(Table_for_new_list_price[[#This Row],[ItemCode]],[1]sheet1!$1:$1048576,11,FALSE)</f>
        <v>#N/A</v>
      </c>
    </row>
    <row r="1658" spans="1:11" hidden="1" x14ac:dyDescent="0.3">
      <c r="A1658" t="s">
        <v>3884</v>
      </c>
      <c r="B1658" t="e">
        <f>VLOOKUP(Table_for_new_list_price[[#This Row],[ItemCode]],[1]sheet1!$1:$1048576,4,FALSE)</f>
        <v>#N/A</v>
      </c>
      <c r="C1658" t="e">
        <f>VLOOKUP(Table_for_new_list_price[[#This Row],[ItemCode]],[1]sheet1!$1:$1048576,5,FALSE)</f>
        <v>#N/A</v>
      </c>
      <c r="D1658" t="e">
        <f>VLOOKUP(Table_for_new_list_price[[#This Row],[ItemCode]],[1]sheet1!$1:$1048576,6,FALSE)</f>
        <v>#N/A</v>
      </c>
      <c r="E1658" s="54" t="e">
        <f>VLOOKUP(Table_for_new_list_price[[#This Row],[ItemCode]],[1]sheet1!$1:$1048576,7,FALSE)</f>
        <v>#N/A</v>
      </c>
      <c r="F1658" s="54" t="e">
        <f>VLOOKUP(Table_for_new_list_price[[#This Row],[ItemCode]],[1]sheet1!$1:$1048576,13,FALSE)</f>
        <v>#N/A</v>
      </c>
      <c r="G1658" s="55" t="e">
        <f>VLOOKUP(Table_for_new_list_price[[#This Row],[ItemCode]],[1]sheet1!$1:$1048576,12,FALSE)</f>
        <v>#N/A</v>
      </c>
      <c r="H1658" s="101" t="e">
        <f>VLOOKUP(Table_for_new_list_price[[#This Row],[ItemCode]],[1]sheet1!$1:$1048576,8,FALSE)</f>
        <v>#N/A</v>
      </c>
      <c r="I1658" s="51" t="e">
        <f>VLOOKUP(Table_for_new_list_price[[#This Row],[Product Line]],'EDA SHEET'!$C$10:$D$57,2,FALSE)</f>
        <v>#N/A</v>
      </c>
      <c r="J1658" s="53" t="e">
        <f t="shared" si="30"/>
        <v>#N/A</v>
      </c>
      <c r="K1658" s="1" t="e">
        <f>VLOOKUP(Table_for_new_list_price[[#This Row],[ItemCode]],[1]sheet1!$1:$1048576,11,FALSE)</f>
        <v>#N/A</v>
      </c>
    </row>
    <row r="1659" spans="1:11" hidden="1" x14ac:dyDescent="0.3">
      <c r="A1659" t="s">
        <v>3885</v>
      </c>
      <c r="B1659" t="e">
        <f>VLOOKUP(Table_for_new_list_price[[#This Row],[ItemCode]],[1]sheet1!$1:$1048576,4,FALSE)</f>
        <v>#N/A</v>
      </c>
      <c r="C1659" t="e">
        <f>VLOOKUP(Table_for_new_list_price[[#This Row],[ItemCode]],[1]sheet1!$1:$1048576,5,FALSE)</f>
        <v>#N/A</v>
      </c>
      <c r="D1659" t="e">
        <f>VLOOKUP(Table_for_new_list_price[[#This Row],[ItemCode]],[1]sheet1!$1:$1048576,6,FALSE)</f>
        <v>#N/A</v>
      </c>
      <c r="E1659" s="54" t="e">
        <f>VLOOKUP(Table_for_new_list_price[[#This Row],[ItemCode]],[1]sheet1!$1:$1048576,7,FALSE)</f>
        <v>#N/A</v>
      </c>
      <c r="F1659" s="54" t="e">
        <f>VLOOKUP(Table_for_new_list_price[[#This Row],[ItemCode]],[1]sheet1!$1:$1048576,13,FALSE)</f>
        <v>#N/A</v>
      </c>
      <c r="G1659" s="55" t="e">
        <f>VLOOKUP(Table_for_new_list_price[[#This Row],[ItemCode]],[1]sheet1!$1:$1048576,12,FALSE)</f>
        <v>#N/A</v>
      </c>
      <c r="H1659" s="101" t="e">
        <f>VLOOKUP(Table_for_new_list_price[[#This Row],[ItemCode]],[1]sheet1!$1:$1048576,8,FALSE)</f>
        <v>#N/A</v>
      </c>
      <c r="I1659" s="51" t="e">
        <f>VLOOKUP(Table_for_new_list_price[[#This Row],[Product Line]],'EDA SHEET'!$C$10:$D$57,2,FALSE)</f>
        <v>#N/A</v>
      </c>
      <c r="J1659" s="53" t="e">
        <f t="shared" si="30"/>
        <v>#N/A</v>
      </c>
      <c r="K1659" s="1" t="e">
        <f>VLOOKUP(Table_for_new_list_price[[#This Row],[ItemCode]],[1]sheet1!$1:$1048576,11,FALSE)</f>
        <v>#N/A</v>
      </c>
    </row>
    <row r="1660" spans="1:11" hidden="1" x14ac:dyDescent="0.3">
      <c r="A1660" t="s">
        <v>3886</v>
      </c>
      <c r="B1660" t="e">
        <f>VLOOKUP(Table_for_new_list_price[[#This Row],[ItemCode]],[1]sheet1!$1:$1048576,4,FALSE)</f>
        <v>#N/A</v>
      </c>
      <c r="C1660" t="e">
        <f>VLOOKUP(Table_for_new_list_price[[#This Row],[ItemCode]],[1]sheet1!$1:$1048576,5,FALSE)</f>
        <v>#N/A</v>
      </c>
      <c r="D1660" t="e">
        <f>VLOOKUP(Table_for_new_list_price[[#This Row],[ItemCode]],[1]sheet1!$1:$1048576,6,FALSE)</f>
        <v>#N/A</v>
      </c>
      <c r="E1660" s="54" t="e">
        <f>VLOOKUP(Table_for_new_list_price[[#This Row],[ItemCode]],[1]sheet1!$1:$1048576,7,FALSE)</f>
        <v>#N/A</v>
      </c>
      <c r="F1660" s="54" t="e">
        <f>VLOOKUP(Table_for_new_list_price[[#This Row],[ItemCode]],[1]sheet1!$1:$1048576,13,FALSE)</f>
        <v>#N/A</v>
      </c>
      <c r="G1660" s="55" t="e">
        <f>VLOOKUP(Table_for_new_list_price[[#This Row],[ItemCode]],[1]sheet1!$1:$1048576,12,FALSE)</f>
        <v>#N/A</v>
      </c>
      <c r="H1660" s="101" t="e">
        <f>VLOOKUP(Table_for_new_list_price[[#This Row],[ItemCode]],[1]sheet1!$1:$1048576,8,FALSE)</f>
        <v>#N/A</v>
      </c>
      <c r="I1660" s="51" t="e">
        <f>VLOOKUP(Table_for_new_list_price[[#This Row],[Product Line]],'EDA SHEET'!$C$10:$D$57,2,FALSE)</f>
        <v>#N/A</v>
      </c>
      <c r="J1660" s="53" t="e">
        <f t="shared" si="30"/>
        <v>#N/A</v>
      </c>
      <c r="K1660" s="1" t="e">
        <f>VLOOKUP(Table_for_new_list_price[[#This Row],[ItemCode]],[1]sheet1!$1:$1048576,11,FALSE)</f>
        <v>#N/A</v>
      </c>
    </row>
    <row r="1661" spans="1:11" hidden="1" x14ac:dyDescent="0.3">
      <c r="A1661" t="s">
        <v>3887</v>
      </c>
      <c r="B1661" t="e">
        <f>VLOOKUP(Table_for_new_list_price[[#This Row],[ItemCode]],[1]sheet1!$1:$1048576,4,FALSE)</f>
        <v>#N/A</v>
      </c>
      <c r="C1661" t="e">
        <f>VLOOKUP(Table_for_new_list_price[[#This Row],[ItemCode]],[1]sheet1!$1:$1048576,5,FALSE)</f>
        <v>#N/A</v>
      </c>
      <c r="D1661" t="e">
        <f>VLOOKUP(Table_for_new_list_price[[#This Row],[ItemCode]],[1]sheet1!$1:$1048576,6,FALSE)</f>
        <v>#N/A</v>
      </c>
      <c r="E1661" s="54" t="e">
        <f>VLOOKUP(Table_for_new_list_price[[#This Row],[ItemCode]],[1]sheet1!$1:$1048576,7,FALSE)</f>
        <v>#N/A</v>
      </c>
      <c r="F1661" s="54" t="e">
        <f>VLOOKUP(Table_for_new_list_price[[#This Row],[ItemCode]],[1]sheet1!$1:$1048576,13,FALSE)</f>
        <v>#N/A</v>
      </c>
      <c r="G1661" s="55" t="e">
        <f>VLOOKUP(Table_for_new_list_price[[#This Row],[ItemCode]],[1]sheet1!$1:$1048576,12,FALSE)</f>
        <v>#N/A</v>
      </c>
      <c r="H1661" s="101" t="e">
        <f>VLOOKUP(Table_for_new_list_price[[#This Row],[ItemCode]],[1]sheet1!$1:$1048576,8,FALSE)</f>
        <v>#N/A</v>
      </c>
      <c r="I1661" s="51" t="e">
        <f>VLOOKUP(Table_for_new_list_price[[#This Row],[Product Line]],'EDA SHEET'!$C$10:$D$57,2,FALSE)</f>
        <v>#N/A</v>
      </c>
      <c r="J1661" s="53" t="e">
        <f t="shared" si="30"/>
        <v>#N/A</v>
      </c>
      <c r="K1661" s="1" t="e">
        <f>VLOOKUP(Table_for_new_list_price[[#This Row],[ItemCode]],[1]sheet1!$1:$1048576,11,FALSE)</f>
        <v>#N/A</v>
      </c>
    </row>
    <row r="1662" spans="1:11" hidden="1" x14ac:dyDescent="0.3">
      <c r="A1662" t="s">
        <v>3888</v>
      </c>
      <c r="B1662" t="e">
        <f>VLOOKUP(Table_for_new_list_price[[#This Row],[ItemCode]],[1]sheet1!$1:$1048576,4,FALSE)</f>
        <v>#N/A</v>
      </c>
      <c r="C1662" t="e">
        <f>VLOOKUP(Table_for_new_list_price[[#This Row],[ItemCode]],[1]sheet1!$1:$1048576,5,FALSE)</f>
        <v>#N/A</v>
      </c>
      <c r="D1662" t="e">
        <f>VLOOKUP(Table_for_new_list_price[[#This Row],[ItemCode]],[1]sheet1!$1:$1048576,6,FALSE)</f>
        <v>#N/A</v>
      </c>
      <c r="E1662" s="54" t="e">
        <f>VLOOKUP(Table_for_new_list_price[[#This Row],[ItemCode]],[1]sheet1!$1:$1048576,7,FALSE)</f>
        <v>#N/A</v>
      </c>
      <c r="F1662" s="54" t="e">
        <f>VLOOKUP(Table_for_new_list_price[[#This Row],[ItemCode]],[1]sheet1!$1:$1048576,13,FALSE)</f>
        <v>#N/A</v>
      </c>
      <c r="G1662" s="55" t="e">
        <f>VLOOKUP(Table_for_new_list_price[[#This Row],[ItemCode]],[1]sheet1!$1:$1048576,12,FALSE)</f>
        <v>#N/A</v>
      </c>
      <c r="H1662" s="101" t="e">
        <f>VLOOKUP(Table_for_new_list_price[[#This Row],[ItemCode]],[1]sheet1!$1:$1048576,8,FALSE)</f>
        <v>#N/A</v>
      </c>
      <c r="I1662" s="51" t="e">
        <f>VLOOKUP(Table_for_new_list_price[[#This Row],[Product Line]],'EDA SHEET'!$C$10:$D$57,2,FALSE)</f>
        <v>#N/A</v>
      </c>
      <c r="J1662" s="53" t="e">
        <f t="shared" si="30"/>
        <v>#N/A</v>
      </c>
      <c r="K1662" s="1" t="e">
        <f>VLOOKUP(Table_for_new_list_price[[#This Row],[ItemCode]],[1]sheet1!$1:$1048576,11,FALSE)</f>
        <v>#N/A</v>
      </c>
    </row>
    <row r="1663" spans="1:11" hidden="1" x14ac:dyDescent="0.3">
      <c r="A1663" t="s">
        <v>3889</v>
      </c>
      <c r="B1663" t="e">
        <f>VLOOKUP(Table_for_new_list_price[[#This Row],[ItemCode]],[1]sheet1!$1:$1048576,4,FALSE)</f>
        <v>#N/A</v>
      </c>
      <c r="C1663" t="e">
        <f>VLOOKUP(Table_for_new_list_price[[#This Row],[ItemCode]],[1]sheet1!$1:$1048576,5,FALSE)</f>
        <v>#N/A</v>
      </c>
      <c r="D1663" t="e">
        <f>VLOOKUP(Table_for_new_list_price[[#This Row],[ItemCode]],[1]sheet1!$1:$1048576,6,FALSE)</f>
        <v>#N/A</v>
      </c>
      <c r="E1663" s="54" t="e">
        <f>VLOOKUP(Table_for_new_list_price[[#This Row],[ItemCode]],[1]sheet1!$1:$1048576,7,FALSE)</f>
        <v>#N/A</v>
      </c>
      <c r="F1663" s="54" t="e">
        <f>VLOOKUP(Table_for_new_list_price[[#This Row],[ItemCode]],[1]sheet1!$1:$1048576,13,FALSE)</f>
        <v>#N/A</v>
      </c>
      <c r="G1663" s="55" t="e">
        <f>VLOOKUP(Table_for_new_list_price[[#This Row],[ItemCode]],[1]sheet1!$1:$1048576,12,FALSE)</f>
        <v>#N/A</v>
      </c>
      <c r="H1663" s="101" t="e">
        <f>VLOOKUP(Table_for_new_list_price[[#This Row],[ItemCode]],[1]sheet1!$1:$1048576,8,FALSE)</f>
        <v>#N/A</v>
      </c>
      <c r="I1663" s="51" t="e">
        <f>VLOOKUP(Table_for_new_list_price[[#This Row],[Product Line]],'EDA SHEET'!$C$10:$D$57,2,FALSE)</f>
        <v>#N/A</v>
      </c>
      <c r="J1663" s="53" t="e">
        <f t="shared" si="30"/>
        <v>#N/A</v>
      </c>
      <c r="K1663" s="1" t="e">
        <f>VLOOKUP(Table_for_new_list_price[[#This Row],[ItemCode]],[1]sheet1!$1:$1048576,11,FALSE)</f>
        <v>#N/A</v>
      </c>
    </row>
    <row r="1664" spans="1:11" hidden="1" x14ac:dyDescent="0.3">
      <c r="A1664" t="s">
        <v>3890</v>
      </c>
      <c r="B1664" t="e">
        <f>VLOOKUP(Table_for_new_list_price[[#This Row],[ItemCode]],[1]sheet1!$1:$1048576,4,FALSE)</f>
        <v>#N/A</v>
      </c>
      <c r="C1664" t="e">
        <f>VLOOKUP(Table_for_new_list_price[[#This Row],[ItemCode]],[1]sheet1!$1:$1048576,5,FALSE)</f>
        <v>#N/A</v>
      </c>
      <c r="D1664" t="e">
        <f>VLOOKUP(Table_for_new_list_price[[#This Row],[ItemCode]],[1]sheet1!$1:$1048576,6,FALSE)</f>
        <v>#N/A</v>
      </c>
      <c r="E1664" s="54" t="e">
        <f>VLOOKUP(Table_for_new_list_price[[#This Row],[ItemCode]],[1]sheet1!$1:$1048576,7,FALSE)</f>
        <v>#N/A</v>
      </c>
      <c r="F1664" s="54" t="e">
        <f>VLOOKUP(Table_for_new_list_price[[#This Row],[ItemCode]],[1]sheet1!$1:$1048576,13,FALSE)</f>
        <v>#N/A</v>
      </c>
      <c r="G1664" s="55" t="e">
        <f>VLOOKUP(Table_for_new_list_price[[#This Row],[ItemCode]],[1]sheet1!$1:$1048576,12,FALSE)</f>
        <v>#N/A</v>
      </c>
      <c r="H1664" s="101" t="e">
        <f>VLOOKUP(Table_for_new_list_price[[#This Row],[ItemCode]],[1]sheet1!$1:$1048576,8,FALSE)</f>
        <v>#N/A</v>
      </c>
      <c r="I1664" s="51" t="e">
        <f>VLOOKUP(Table_for_new_list_price[[#This Row],[Product Line]],'EDA SHEET'!$C$10:$D$57,2,FALSE)</f>
        <v>#N/A</v>
      </c>
      <c r="J1664" s="53" t="e">
        <f t="shared" si="30"/>
        <v>#N/A</v>
      </c>
      <c r="K1664" s="1" t="e">
        <f>VLOOKUP(Table_for_new_list_price[[#This Row],[ItemCode]],[1]sheet1!$1:$1048576,11,FALSE)</f>
        <v>#N/A</v>
      </c>
    </row>
    <row r="1665" spans="1:11" hidden="1" x14ac:dyDescent="0.3">
      <c r="A1665" t="s">
        <v>3891</v>
      </c>
      <c r="B1665" t="e">
        <f>VLOOKUP(Table_for_new_list_price[[#This Row],[ItemCode]],[1]sheet1!$1:$1048576,4,FALSE)</f>
        <v>#N/A</v>
      </c>
      <c r="C1665" t="e">
        <f>VLOOKUP(Table_for_new_list_price[[#This Row],[ItemCode]],[1]sheet1!$1:$1048576,5,FALSE)</f>
        <v>#N/A</v>
      </c>
      <c r="D1665" t="e">
        <f>VLOOKUP(Table_for_new_list_price[[#This Row],[ItemCode]],[1]sheet1!$1:$1048576,6,FALSE)</f>
        <v>#N/A</v>
      </c>
      <c r="E1665" s="54" t="e">
        <f>VLOOKUP(Table_for_new_list_price[[#This Row],[ItemCode]],[1]sheet1!$1:$1048576,7,FALSE)</f>
        <v>#N/A</v>
      </c>
      <c r="F1665" s="54" t="e">
        <f>VLOOKUP(Table_for_new_list_price[[#This Row],[ItemCode]],[1]sheet1!$1:$1048576,13,FALSE)</f>
        <v>#N/A</v>
      </c>
      <c r="G1665" s="55" t="e">
        <f>VLOOKUP(Table_for_new_list_price[[#This Row],[ItemCode]],[1]sheet1!$1:$1048576,12,FALSE)</f>
        <v>#N/A</v>
      </c>
      <c r="H1665" s="101" t="e">
        <f>VLOOKUP(Table_for_new_list_price[[#This Row],[ItemCode]],[1]sheet1!$1:$1048576,8,FALSE)</f>
        <v>#N/A</v>
      </c>
      <c r="I1665" s="51" t="e">
        <f>VLOOKUP(Table_for_new_list_price[[#This Row],[Product Line]],'EDA SHEET'!$C$10:$D$57,2,FALSE)</f>
        <v>#N/A</v>
      </c>
      <c r="J1665" s="53" t="e">
        <f t="shared" si="30"/>
        <v>#N/A</v>
      </c>
      <c r="K1665" s="1" t="e">
        <f>VLOOKUP(Table_for_new_list_price[[#This Row],[ItemCode]],[1]sheet1!$1:$1048576,11,FALSE)</f>
        <v>#N/A</v>
      </c>
    </row>
    <row r="1666" spans="1:11" hidden="1" x14ac:dyDescent="0.3">
      <c r="A1666" t="s">
        <v>3892</v>
      </c>
      <c r="B1666" t="e">
        <f>VLOOKUP(Table_for_new_list_price[[#This Row],[ItemCode]],[1]sheet1!$1:$1048576,4,FALSE)</f>
        <v>#N/A</v>
      </c>
      <c r="C1666" t="e">
        <f>VLOOKUP(Table_for_new_list_price[[#This Row],[ItemCode]],[1]sheet1!$1:$1048576,5,FALSE)</f>
        <v>#N/A</v>
      </c>
      <c r="D1666" t="e">
        <f>VLOOKUP(Table_for_new_list_price[[#This Row],[ItemCode]],[1]sheet1!$1:$1048576,6,FALSE)</f>
        <v>#N/A</v>
      </c>
      <c r="E1666" s="54" t="e">
        <f>VLOOKUP(Table_for_new_list_price[[#This Row],[ItemCode]],[1]sheet1!$1:$1048576,7,FALSE)</f>
        <v>#N/A</v>
      </c>
      <c r="F1666" s="54" t="e">
        <f>VLOOKUP(Table_for_new_list_price[[#This Row],[ItemCode]],[1]sheet1!$1:$1048576,13,FALSE)</f>
        <v>#N/A</v>
      </c>
      <c r="G1666" s="55" t="e">
        <f>VLOOKUP(Table_for_new_list_price[[#This Row],[ItemCode]],[1]sheet1!$1:$1048576,12,FALSE)</f>
        <v>#N/A</v>
      </c>
      <c r="H1666" s="101" t="e">
        <f>VLOOKUP(Table_for_new_list_price[[#This Row],[ItemCode]],[1]sheet1!$1:$1048576,8,FALSE)</f>
        <v>#N/A</v>
      </c>
      <c r="I1666" s="51" t="e">
        <f>VLOOKUP(Table_for_new_list_price[[#This Row],[Product Line]],'EDA SHEET'!$C$10:$D$57,2,FALSE)</f>
        <v>#N/A</v>
      </c>
      <c r="J1666" s="53" t="e">
        <f t="shared" si="30"/>
        <v>#N/A</v>
      </c>
      <c r="K1666" s="1" t="e">
        <f>VLOOKUP(Table_for_new_list_price[[#This Row],[ItemCode]],[1]sheet1!$1:$1048576,11,FALSE)</f>
        <v>#N/A</v>
      </c>
    </row>
    <row r="1667" spans="1:11" hidden="1" x14ac:dyDescent="0.3">
      <c r="A1667" t="s">
        <v>3893</v>
      </c>
      <c r="B1667" t="e">
        <f>VLOOKUP(Table_for_new_list_price[[#This Row],[ItemCode]],[1]sheet1!$1:$1048576,4,FALSE)</f>
        <v>#N/A</v>
      </c>
      <c r="C1667" t="e">
        <f>VLOOKUP(Table_for_new_list_price[[#This Row],[ItemCode]],[1]sheet1!$1:$1048576,5,FALSE)</f>
        <v>#N/A</v>
      </c>
      <c r="D1667" t="e">
        <f>VLOOKUP(Table_for_new_list_price[[#This Row],[ItemCode]],[1]sheet1!$1:$1048576,6,FALSE)</f>
        <v>#N/A</v>
      </c>
      <c r="E1667" s="54" t="e">
        <f>VLOOKUP(Table_for_new_list_price[[#This Row],[ItemCode]],[1]sheet1!$1:$1048576,7,FALSE)</f>
        <v>#N/A</v>
      </c>
      <c r="F1667" s="54" t="e">
        <f>VLOOKUP(Table_for_new_list_price[[#This Row],[ItemCode]],[1]sheet1!$1:$1048576,13,FALSE)</f>
        <v>#N/A</v>
      </c>
      <c r="G1667" s="55" t="e">
        <f>VLOOKUP(Table_for_new_list_price[[#This Row],[ItemCode]],[1]sheet1!$1:$1048576,12,FALSE)</f>
        <v>#N/A</v>
      </c>
      <c r="H1667" s="101" t="e">
        <f>VLOOKUP(Table_for_new_list_price[[#This Row],[ItemCode]],[1]sheet1!$1:$1048576,8,FALSE)</f>
        <v>#N/A</v>
      </c>
      <c r="I1667" s="51" t="e">
        <f>VLOOKUP(Table_for_new_list_price[[#This Row],[Product Line]],'EDA SHEET'!$C$10:$D$57,2,FALSE)</f>
        <v>#N/A</v>
      </c>
      <c r="J1667" s="53" t="e">
        <f t="shared" si="30"/>
        <v>#N/A</v>
      </c>
      <c r="K1667" s="1" t="e">
        <f>VLOOKUP(Table_for_new_list_price[[#This Row],[ItemCode]],[1]sheet1!$1:$1048576,11,FALSE)</f>
        <v>#N/A</v>
      </c>
    </row>
    <row r="1668" spans="1:11" hidden="1" x14ac:dyDescent="0.3">
      <c r="A1668" t="s">
        <v>3895</v>
      </c>
      <c r="B1668" t="e">
        <f>VLOOKUP(Table_for_new_list_price[[#This Row],[ItemCode]],[1]sheet1!$1:$1048576,4,FALSE)</f>
        <v>#N/A</v>
      </c>
      <c r="C1668" t="e">
        <f>VLOOKUP(Table_for_new_list_price[[#This Row],[ItemCode]],[1]sheet1!$1:$1048576,5,FALSE)</f>
        <v>#N/A</v>
      </c>
      <c r="D1668" t="e">
        <f>VLOOKUP(Table_for_new_list_price[[#This Row],[ItemCode]],[1]sheet1!$1:$1048576,6,FALSE)</f>
        <v>#N/A</v>
      </c>
      <c r="E1668" s="54" t="e">
        <f>VLOOKUP(Table_for_new_list_price[[#This Row],[ItemCode]],[1]sheet1!$1:$1048576,7,FALSE)</f>
        <v>#N/A</v>
      </c>
      <c r="F1668" s="54" t="e">
        <f>VLOOKUP(Table_for_new_list_price[[#This Row],[ItemCode]],[1]sheet1!$1:$1048576,13,FALSE)</f>
        <v>#N/A</v>
      </c>
      <c r="G1668" s="55" t="e">
        <f>VLOOKUP(Table_for_new_list_price[[#This Row],[ItemCode]],[1]sheet1!$1:$1048576,12,FALSE)</f>
        <v>#N/A</v>
      </c>
      <c r="H1668" s="101" t="e">
        <f>VLOOKUP(Table_for_new_list_price[[#This Row],[ItemCode]],[1]sheet1!$1:$1048576,8,FALSE)</f>
        <v>#N/A</v>
      </c>
      <c r="I1668" s="51" t="e">
        <f>VLOOKUP(Table_for_new_list_price[[#This Row],[Product Line]],'EDA SHEET'!$C$10:$D$57,2,FALSE)</f>
        <v>#N/A</v>
      </c>
      <c r="J1668" s="53" t="e">
        <f t="shared" si="30"/>
        <v>#N/A</v>
      </c>
      <c r="K1668" s="1" t="e">
        <f>VLOOKUP(Table_for_new_list_price[[#This Row],[ItemCode]],[1]sheet1!$1:$1048576,11,FALSE)</f>
        <v>#N/A</v>
      </c>
    </row>
    <row r="1669" spans="1:11" hidden="1" x14ac:dyDescent="0.3">
      <c r="A1669" t="s">
        <v>3896</v>
      </c>
      <c r="B1669" t="e">
        <f>VLOOKUP(Table_for_new_list_price[[#This Row],[ItemCode]],[1]sheet1!$1:$1048576,4,FALSE)</f>
        <v>#N/A</v>
      </c>
      <c r="C1669" t="e">
        <f>VLOOKUP(Table_for_new_list_price[[#This Row],[ItemCode]],[1]sheet1!$1:$1048576,5,FALSE)</f>
        <v>#N/A</v>
      </c>
      <c r="D1669" t="e">
        <f>VLOOKUP(Table_for_new_list_price[[#This Row],[ItemCode]],[1]sheet1!$1:$1048576,6,FALSE)</f>
        <v>#N/A</v>
      </c>
      <c r="E1669" s="54" t="e">
        <f>VLOOKUP(Table_for_new_list_price[[#This Row],[ItemCode]],[1]sheet1!$1:$1048576,7,FALSE)</f>
        <v>#N/A</v>
      </c>
      <c r="F1669" s="54" t="e">
        <f>VLOOKUP(Table_for_new_list_price[[#This Row],[ItemCode]],[1]sheet1!$1:$1048576,13,FALSE)</f>
        <v>#N/A</v>
      </c>
      <c r="G1669" s="55" t="e">
        <f>VLOOKUP(Table_for_new_list_price[[#This Row],[ItemCode]],[1]sheet1!$1:$1048576,12,FALSE)</f>
        <v>#N/A</v>
      </c>
      <c r="H1669" s="101" t="e">
        <f>VLOOKUP(Table_for_new_list_price[[#This Row],[ItemCode]],[1]sheet1!$1:$1048576,8,FALSE)</f>
        <v>#N/A</v>
      </c>
      <c r="I1669" s="51" t="e">
        <f>VLOOKUP(Table_for_new_list_price[[#This Row],[Product Line]],'EDA SHEET'!$C$10:$D$57,2,FALSE)</f>
        <v>#N/A</v>
      </c>
      <c r="J1669" s="53" t="e">
        <f t="shared" si="30"/>
        <v>#N/A</v>
      </c>
      <c r="K1669" s="1" t="e">
        <f>VLOOKUP(Table_for_new_list_price[[#This Row],[ItemCode]],[1]sheet1!$1:$1048576,11,FALSE)</f>
        <v>#N/A</v>
      </c>
    </row>
    <row r="1670" spans="1:11" hidden="1" x14ac:dyDescent="0.3">
      <c r="A1670" t="s">
        <v>3897</v>
      </c>
      <c r="B1670" t="e">
        <f>VLOOKUP(Table_for_new_list_price[[#This Row],[ItemCode]],[1]sheet1!$1:$1048576,4,FALSE)</f>
        <v>#N/A</v>
      </c>
      <c r="C1670" t="e">
        <f>VLOOKUP(Table_for_new_list_price[[#This Row],[ItemCode]],[1]sheet1!$1:$1048576,5,FALSE)</f>
        <v>#N/A</v>
      </c>
      <c r="D1670" t="e">
        <f>VLOOKUP(Table_for_new_list_price[[#This Row],[ItemCode]],[1]sheet1!$1:$1048576,6,FALSE)</f>
        <v>#N/A</v>
      </c>
      <c r="E1670" s="54" t="e">
        <f>VLOOKUP(Table_for_new_list_price[[#This Row],[ItemCode]],[1]sheet1!$1:$1048576,7,FALSE)</f>
        <v>#N/A</v>
      </c>
      <c r="F1670" s="54" t="e">
        <f>VLOOKUP(Table_for_new_list_price[[#This Row],[ItemCode]],[1]sheet1!$1:$1048576,13,FALSE)</f>
        <v>#N/A</v>
      </c>
      <c r="G1670" s="55" t="e">
        <f>VLOOKUP(Table_for_new_list_price[[#This Row],[ItemCode]],[1]sheet1!$1:$1048576,12,FALSE)</f>
        <v>#N/A</v>
      </c>
      <c r="H1670" s="101" t="e">
        <f>VLOOKUP(Table_for_new_list_price[[#This Row],[ItemCode]],[1]sheet1!$1:$1048576,8,FALSE)</f>
        <v>#N/A</v>
      </c>
      <c r="I1670" s="51" t="e">
        <f>VLOOKUP(Table_for_new_list_price[[#This Row],[Product Line]],'EDA SHEET'!$C$10:$D$57,2,FALSE)</f>
        <v>#N/A</v>
      </c>
      <c r="J1670" s="53" t="e">
        <f t="shared" ref="J1670:J1715" si="31">H1670*I1670</f>
        <v>#N/A</v>
      </c>
      <c r="K1670" s="1" t="e">
        <f>VLOOKUP(Table_for_new_list_price[[#This Row],[ItemCode]],[1]sheet1!$1:$1048576,11,FALSE)</f>
        <v>#N/A</v>
      </c>
    </row>
    <row r="1671" spans="1:11" hidden="1" x14ac:dyDescent="0.3">
      <c r="A1671" t="s">
        <v>3898</v>
      </c>
      <c r="B1671" t="e">
        <f>VLOOKUP(Table_for_new_list_price[[#This Row],[ItemCode]],[1]sheet1!$1:$1048576,4,FALSE)</f>
        <v>#N/A</v>
      </c>
      <c r="C1671" t="e">
        <f>VLOOKUP(Table_for_new_list_price[[#This Row],[ItemCode]],[1]sheet1!$1:$1048576,5,FALSE)</f>
        <v>#N/A</v>
      </c>
      <c r="D1671" t="e">
        <f>VLOOKUP(Table_for_new_list_price[[#This Row],[ItemCode]],[1]sheet1!$1:$1048576,6,FALSE)</f>
        <v>#N/A</v>
      </c>
      <c r="E1671" s="54" t="e">
        <f>VLOOKUP(Table_for_new_list_price[[#This Row],[ItemCode]],[1]sheet1!$1:$1048576,7,FALSE)</f>
        <v>#N/A</v>
      </c>
      <c r="F1671" s="54" t="e">
        <f>VLOOKUP(Table_for_new_list_price[[#This Row],[ItemCode]],[1]sheet1!$1:$1048576,13,FALSE)</f>
        <v>#N/A</v>
      </c>
      <c r="G1671" s="55" t="e">
        <f>VLOOKUP(Table_for_new_list_price[[#This Row],[ItemCode]],[1]sheet1!$1:$1048576,12,FALSE)</f>
        <v>#N/A</v>
      </c>
      <c r="H1671" s="101" t="e">
        <f>VLOOKUP(Table_for_new_list_price[[#This Row],[ItemCode]],[1]sheet1!$1:$1048576,8,FALSE)</f>
        <v>#N/A</v>
      </c>
      <c r="I1671" s="51" t="e">
        <f>VLOOKUP(Table_for_new_list_price[[#This Row],[Product Line]],'EDA SHEET'!$C$10:$D$57,2,FALSE)</f>
        <v>#N/A</v>
      </c>
      <c r="J1671" s="53" t="e">
        <f t="shared" si="31"/>
        <v>#N/A</v>
      </c>
      <c r="K1671" s="1" t="e">
        <f>VLOOKUP(Table_for_new_list_price[[#This Row],[ItemCode]],[1]sheet1!$1:$1048576,11,FALSE)</f>
        <v>#N/A</v>
      </c>
    </row>
    <row r="1672" spans="1:11" hidden="1" x14ac:dyDescent="0.3">
      <c r="A1672" t="s">
        <v>3899</v>
      </c>
      <c r="B1672" t="e">
        <f>VLOOKUP(Table_for_new_list_price[[#This Row],[ItemCode]],[1]sheet1!$1:$1048576,4,FALSE)</f>
        <v>#N/A</v>
      </c>
      <c r="C1672" t="e">
        <f>VLOOKUP(Table_for_new_list_price[[#This Row],[ItemCode]],[1]sheet1!$1:$1048576,5,FALSE)</f>
        <v>#N/A</v>
      </c>
      <c r="D1672" t="e">
        <f>VLOOKUP(Table_for_new_list_price[[#This Row],[ItemCode]],[1]sheet1!$1:$1048576,6,FALSE)</f>
        <v>#N/A</v>
      </c>
      <c r="E1672" s="54" t="e">
        <f>VLOOKUP(Table_for_new_list_price[[#This Row],[ItemCode]],[1]sheet1!$1:$1048576,7,FALSE)</f>
        <v>#N/A</v>
      </c>
      <c r="F1672" s="54" t="e">
        <f>VLOOKUP(Table_for_new_list_price[[#This Row],[ItemCode]],[1]sheet1!$1:$1048576,13,FALSE)</f>
        <v>#N/A</v>
      </c>
      <c r="G1672" s="55" t="e">
        <f>VLOOKUP(Table_for_new_list_price[[#This Row],[ItemCode]],[1]sheet1!$1:$1048576,12,FALSE)</f>
        <v>#N/A</v>
      </c>
      <c r="H1672" s="101" t="e">
        <f>VLOOKUP(Table_for_new_list_price[[#This Row],[ItemCode]],[1]sheet1!$1:$1048576,8,FALSE)</f>
        <v>#N/A</v>
      </c>
      <c r="I1672" s="51" t="e">
        <f>VLOOKUP(Table_for_new_list_price[[#This Row],[Product Line]],'EDA SHEET'!$C$10:$D$57,2,FALSE)</f>
        <v>#N/A</v>
      </c>
      <c r="J1672" s="53" t="e">
        <f t="shared" si="31"/>
        <v>#N/A</v>
      </c>
      <c r="K1672" s="1" t="e">
        <f>VLOOKUP(Table_for_new_list_price[[#This Row],[ItemCode]],[1]sheet1!$1:$1048576,11,FALSE)</f>
        <v>#N/A</v>
      </c>
    </row>
    <row r="1673" spans="1:11" hidden="1" x14ac:dyDescent="0.3">
      <c r="A1673" t="s">
        <v>3900</v>
      </c>
      <c r="B1673" t="e">
        <f>VLOOKUP(Table_for_new_list_price[[#This Row],[ItemCode]],[1]sheet1!$1:$1048576,4,FALSE)</f>
        <v>#N/A</v>
      </c>
      <c r="C1673" t="e">
        <f>VLOOKUP(Table_for_new_list_price[[#This Row],[ItemCode]],[1]sheet1!$1:$1048576,5,FALSE)</f>
        <v>#N/A</v>
      </c>
      <c r="D1673" t="e">
        <f>VLOOKUP(Table_for_new_list_price[[#This Row],[ItemCode]],[1]sheet1!$1:$1048576,6,FALSE)</f>
        <v>#N/A</v>
      </c>
      <c r="E1673" s="54" t="e">
        <f>VLOOKUP(Table_for_new_list_price[[#This Row],[ItemCode]],[1]sheet1!$1:$1048576,7,FALSE)</f>
        <v>#N/A</v>
      </c>
      <c r="F1673" s="54" t="e">
        <f>VLOOKUP(Table_for_new_list_price[[#This Row],[ItemCode]],[1]sheet1!$1:$1048576,13,FALSE)</f>
        <v>#N/A</v>
      </c>
      <c r="G1673" s="55" t="e">
        <f>VLOOKUP(Table_for_new_list_price[[#This Row],[ItemCode]],[1]sheet1!$1:$1048576,12,FALSE)</f>
        <v>#N/A</v>
      </c>
      <c r="H1673" s="101" t="e">
        <f>VLOOKUP(Table_for_new_list_price[[#This Row],[ItemCode]],[1]sheet1!$1:$1048576,8,FALSE)</f>
        <v>#N/A</v>
      </c>
      <c r="I1673" s="51" t="e">
        <f>VLOOKUP(Table_for_new_list_price[[#This Row],[Product Line]],'EDA SHEET'!$C$10:$D$57,2,FALSE)</f>
        <v>#N/A</v>
      </c>
      <c r="J1673" s="53" t="e">
        <f t="shared" si="31"/>
        <v>#N/A</v>
      </c>
      <c r="K1673" s="1" t="e">
        <f>VLOOKUP(Table_for_new_list_price[[#This Row],[ItemCode]],[1]sheet1!$1:$1048576,11,FALSE)</f>
        <v>#N/A</v>
      </c>
    </row>
    <row r="1674" spans="1:11" hidden="1" x14ac:dyDescent="0.3">
      <c r="A1674" t="s">
        <v>3901</v>
      </c>
      <c r="B1674" t="e">
        <f>VLOOKUP(Table_for_new_list_price[[#This Row],[ItemCode]],[1]sheet1!$1:$1048576,4,FALSE)</f>
        <v>#N/A</v>
      </c>
      <c r="C1674" t="e">
        <f>VLOOKUP(Table_for_new_list_price[[#This Row],[ItemCode]],[1]sheet1!$1:$1048576,5,FALSE)</f>
        <v>#N/A</v>
      </c>
      <c r="D1674" t="e">
        <f>VLOOKUP(Table_for_new_list_price[[#This Row],[ItemCode]],[1]sheet1!$1:$1048576,6,FALSE)</f>
        <v>#N/A</v>
      </c>
      <c r="E1674" s="54" t="e">
        <f>VLOOKUP(Table_for_new_list_price[[#This Row],[ItemCode]],[1]sheet1!$1:$1048576,7,FALSE)</f>
        <v>#N/A</v>
      </c>
      <c r="F1674" s="54" t="e">
        <f>VLOOKUP(Table_for_new_list_price[[#This Row],[ItemCode]],[1]sheet1!$1:$1048576,13,FALSE)</f>
        <v>#N/A</v>
      </c>
      <c r="G1674" s="55" t="e">
        <f>VLOOKUP(Table_for_new_list_price[[#This Row],[ItemCode]],[1]sheet1!$1:$1048576,12,FALSE)</f>
        <v>#N/A</v>
      </c>
      <c r="H1674" s="101" t="e">
        <f>VLOOKUP(Table_for_new_list_price[[#This Row],[ItemCode]],[1]sheet1!$1:$1048576,8,FALSE)</f>
        <v>#N/A</v>
      </c>
      <c r="I1674" s="51" t="e">
        <f>VLOOKUP(Table_for_new_list_price[[#This Row],[Product Line]],'EDA SHEET'!$C$10:$D$57,2,FALSE)</f>
        <v>#N/A</v>
      </c>
      <c r="J1674" s="53" t="e">
        <f t="shared" si="31"/>
        <v>#N/A</v>
      </c>
      <c r="K1674" s="1" t="e">
        <f>VLOOKUP(Table_for_new_list_price[[#This Row],[ItemCode]],[1]sheet1!$1:$1048576,11,FALSE)</f>
        <v>#N/A</v>
      </c>
    </row>
    <row r="1675" spans="1:11" hidden="1" x14ac:dyDescent="0.3">
      <c r="A1675" t="s">
        <v>3902</v>
      </c>
      <c r="B1675" t="e">
        <f>VLOOKUP(Table_for_new_list_price[[#This Row],[ItemCode]],[1]sheet1!$1:$1048576,4,FALSE)</f>
        <v>#N/A</v>
      </c>
      <c r="C1675" t="e">
        <f>VLOOKUP(Table_for_new_list_price[[#This Row],[ItemCode]],[1]sheet1!$1:$1048576,5,FALSE)</f>
        <v>#N/A</v>
      </c>
      <c r="D1675" t="e">
        <f>VLOOKUP(Table_for_new_list_price[[#This Row],[ItemCode]],[1]sheet1!$1:$1048576,6,FALSE)</f>
        <v>#N/A</v>
      </c>
      <c r="E1675" s="54" t="e">
        <f>VLOOKUP(Table_for_new_list_price[[#This Row],[ItemCode]],[1]sheet1!$1:$1048576,7,FALSE)</f>
        <v>#N/A</v>
      </c>
      <c r="F1675" s="54" t="e">
        <f>VLOOKUP(Table_for_new_list_price[[#This Row],[ItemCode]],[1]sheet1!$1:$1048576,13,FALSE)</f>
        <v>#N/A</v>
      </c>
      <c r="G1675" s="55" t="e">
        <f>VLOOKUP(Table_for_new_list_price[[#This Row],[ItemCode]],[1]sheet1!$1:$1048576,12,FALSE)</f>
        <v>#N/A</v>
      </c>
      <c r="H1675" s="101" t="e">
        <f>VLOOKUP(Table_for_new_list_price[[#This Row],[ItemCode]],[1]sheet1!$1:$1048576,8,FALSE)</f>
        <v>#N/A</v>
      </c>
      <c r="I1675" s="51" t="e">
        <f>VLOOKUP(Table_for_new_list_price[[#This Row],[Product Line]],'EDA SHEET'!$C$10:$D$57,2,FALSE)</f>
        <v>#N/A</v>
      </c>
      <c r="J1675" s="53" t="e">
        <f t="shared" si="31"/>
        <v>#N/A</v>
      </c>
      <c r="K1675" s="1" t="e">
        <f>VLOOKUP(Table_for_new_list_price[[#This Row],[ItemCode]],[1]sheet1!$1:$1048576,11,FALSE)</f>
        <v>#N/A</v>
      </c>
    </row>
    <row r="1676" spans="1:11" hidden="1" x14ac:dyDescent="0.3">
      <c r="A1676" t="s">
        <v>3903</v>
      </c>
      <c r="B1676" t="e">
        <f>VLOOKUP(Table_for_new_list_price[[#This Row],[ItemCode]],[1]sheet1!$1:$1048576,4,FALSE)</f>
        <v>#N/A</v>
      </c>
      <c r="C1676" t="e">
        <f>VLOOKUP(Table_for_new_list_price[[#This Row],[ItemCode]],[1]sheet1!$1:$1048576,5,FALSE)</f>
        <v>#N/A</v>
      </c>
      <c r="D1676" t="e">
        <f>VLOOKUP(Table_for_new_list_price[[#This Row],[ItemCode]],[1]sheet1!$1:$1048576,6,FALSE)</f>
        <v>#N/A</v>
      </c>
      <c r="E1676" s="54" t="e">
        <f>VLOOKUP(Table_for_new_list_price[[#This Row],[ItemCode]],[1]sheet1!$1:$1048576,7,FALSE)</f>
        <v>#N/A</v>
      </c>
      <c r="F1676" s="54" t="e">
        <f>VLOOKUP(Table_for_new_list_price[[#This Row],[ItemCode]],[1]sheet1!$1:$1048576,13,FALSE)</f>
        <v>#N/A</v>
      </c>
      <c r="G1676" s="55" t="e">
        <f>VLOOKUP(Table_for_new_list_price[[#This Row],[ItemCode]],[1]sheet1!$1:$1048576,12,FALSE)</f>
        <v>#N/A</v>
      </c>
      <c r="H1676" s="101" t="e">
        <f>VLOOKUP(Table_for_new_list_price[[#This Row],[ItemCode]],[1]sheet1!$1:$1048576,8,FALSE)</f>
        <v>#N/A</v>
      </c>
      <c r="I1676" s="51" t="e">
        <f>VLOOKUP(Table_for_new_list_price[[#This Row],[Product Line]],'EDA SHEET'!$C$10:$D$57,2,FALSE)</f>
        <v>#N/A</v>
      </c>
      <c r="J1676" s="53" t="e">
        <f t="shared" si="31"/>
        <v>#N/A</v>
      </c>
      <c r="K1676" s="1" t="e">
        <f>VLOOKUP(Table_for_new_list_price[[#This Row],[ItemCode]],[1]sheet1!$1:$1048576,11,FALSE)</f>
        <v>#N/A</v>
      </c>
    </row>
    <row r="1677" spans="1:11" hidden="1" x14ac:dyDescent="0.3">
      <c r="A1677" t="s">
        <v>3975</v>
      </c>
      <c r="B1677" t="str">
        <f>VLOOKUP(Table_for_new_list_price[[#This Row],[ItemCode]],[1]sheet1!$1:$1048576,4,FALSE)</f>
        <v>TAILP./NUT/GSKT KIT 1/2P SM1</v>
      </c>
      <c r="C1677" t="str">
        <f>VLOOKUP(Table_for_new_list_price[[#This Row],[ItemCode]],[1]sheet1!$1:$1048576,5,FALSE)</f>
        <v>670779726410</v>
      </c>
      <c r="D1677" t="str">
        <f>VLOOKUP(Table_for_new_list_price[[#This Row],[ItemCode]],[1]sheet1!$1:$1048576,6,FALSE)</f>
        <v>BALK</v>
      </c>
      <c r="E1677" s="54">
        <f>VLOOKUP(Table_for_new_list_price[[#This Row],[ItemCode]],[1]sheet1!$1:$1048576,7,FALSE)</f>
        <v>0</v>
      </c>
      <c r="F1677" s="54" t="str">
        <f>VLOOKUP(Table_for_new_list_price[[#This Row],[ItemCode]],[1]sheet1!$1:$1048576,13,FALSE)</f>
        <v>0.256</v>
      </c>
      <c r="G1677" s="55">
        <f>VLOOKUP(Table_for_new_list_price[[#This Row],[ItemCode]],[1]sheet1!$1:$1048576,12,FALSE)</f>
        <v>0</v>
      </c>
      <c r="H1677" s="101">
        <f>VLOOKUP(Table_for_new_list_price[[#This Row],[ItemCode]],[1]sheet1!$1:$1048576,8,FALSE)</f>
        <v>25.01</v>
      </c>
      <c r="I1677" s="51">
        <f>VLOOKUP(Table_for_new_list_price[[#This Row],[Product Line]],'EDA SHEET'!$C$10:$D$57,2,FALSE)</f>
        <v>0.34699999999999998</v>
      </c>
      <c r="J1677" s="53">
        <f t="shared" si="31"/>
        <v>8.6784700000000008</v>
      </c>
      <c r="K1677" s="1" t="str">
        <f>VLOOKUP(Table_for_new_list_price[[#This Row],[ItemCode]],[1]sheet1!$1:$1048576,11,FALSE)</f>
        <v>China</v>
      </c>
    </row>
    <row r="1678" spans="1:11" hidden="1" x14ac:dyDescent="0.3">
      <c r="A1678" t="s">
        <v>3976</v>
      </c>
      <c r="B1678" t="str">
        <f>VLOOKUP(Table_for_new_list_price[[#This Row],[ItemCode]],[1]sheet1!$1:$1048576,4,FALSE)</f>
        <v>TAILP./NUT/GSKT KIT 3/4E SM1</v>
      </c>
      <c r="C1678" t="str">
        <f>VLOOKUP(Table_for_new_list_price[[#This Row],[ItemCode]],[1]sheet1!$1:$1048576,5,FALSE)</f>
        <v>670779726663</v>
      </c>
      <c r="D1678" t="str">
        <f>VLOOKUP(Table_for_new_list_price[[#This Row],[ItemCode]],[1]sheet1!$1:$1048576,6,FALSE)</f>
        <v>BALK</v>
      </c>
      <c r="E1678" s="54">
        <f>VLOOKUP(Table_for_new_list_price[[#This Row],[ItemCode]],[1]sheet1!$1:$1048576,7,FALSE)</f>
        <v>0</v>
      </c>
      <c r="F1678" s="54" t="str">
        <f>VLOOKUP(Table_for_new_list_price[[#This Row],[ItemCode]],[1]sheet1!$1:$1048576,13,FALSE)</f>
        <v>0.263</v>
      </c>
      <c r="G1678" s="55">
        <f>VLOOKUP(Table_for_new_list_price[[#This Row],[ItemCode]],[1]sheet1!$1:$1048576,12,FALSE)</f>
        <v>0</v>
      </c>
      <c r="H1678" s="101">
        <f>VLOOKUP(Table_for_new_list_price[[#This Row],[ItemCode]],[1]sheet1!$1:$1048576,8,FALSE)</f>
        <v>29.02</v>
      </c>
      <c r="I1678" s="51">
        <f>VLOOKUP(Table_for_new_list_price[[#This Row],[Product Line]],'EDA SHEET'!$C$10:$D$57,2,FALSE)</f>
        <v>0.34699999999999998</v>
      </c>
      <c r="J1678" s="53">
        <f t="shared" si="31"/>
        <v>10.069939999999999</v>
      </c>
      <c r="K1678" s="1" t="str">
        <f>VLOOKUP(Table_for_new_list_price[[#This Row],[ItemCode]],[1]sheet1!$1:$1048576,11,FALSE)</f>
        <v>China</v>
      </c>
    </row>
    <row r="1679" spans="1:11" hidden="1" x14ac:dyDescent="0.3">
      <c r="A1679" t="s">
        <v>3977</v>
      </c>
      <c r="B1679" t="str">
        <f>VLOOKUP(Table_for_new_list_price[[#This Row],[ItemCode]],[1]sheet1!$1:$1048576,4,FALSE)</f>
        <v>TAILP./NUT/GSKT KIT 3/4P SM1</v>
      </c>
      <c r="C1679" t="str">
        <f>VLOOKUP(Table_for_new_list_price[[#This Row],[ItemCode]],[1]sheet1!$1:$1048576,5,FALSE)</f>
        <v>670779726427</v>
      </c>
      <c r="D1679" t="str">
        <f>VLOOKUP(Table_for_new_list_price[[#This Row],[ItemCode]],[1]sheet1!$1:$1048576,6,FALSE)</f>
        <v>BALK</v>
      </c>
      <c r="E1679" s="54">
        <f>VLOOKUP(Table_for_new_list_price[[#This Row],[ItemCode]],[1]sheet1!$1:$1048576,7,FALSE)</f>
        <v>0</v>
      </c>
      <c r="F1679" s="54" t="str">
        <f>VLOOKUP(Table_for_new_list_price[[#This Row],[ItemCode]],[1]sheet1!$1:$1048576,13,FALSE)</f>
        <v>0.263</v>
      </c>
      <c r="G1679" s="55">
        <f>VLOOKUP(Table_for_new_list_price[[#This Row],[ItemCode]],[1]sheet1!$1:$1048576,12,FALSE)</f>
        <v>0</v>
      </c>
      <c r="H1679" s="101">
        <f>VLOOKUP(Table_for_new_list_price[[#This Row],[ItemCode]],[1]sheet1!$1:$1048576,8,FALSE)</f>
        <v>29.02</v>
      </c>
      <c r="I1679" s="51">
        <f>VLOOKUP(Table_for_new_list_price[[#This Row],[Product Line]],'EDA SHEET'!$C$10:$D$57,2,FALSE)</f>
        <v>0.34699999999999998</v>
      </c>
      <c r="J1679" s="53">
        <f t="shared" si="31"/>
        <v>10.069939999999999</v>
      </c>
      <c r="K1679" s="1" t="str">
        <f>VLOOKUP(Table_for_new_list_price[[#This Row],[ItemCode]],[1]sheet1!$1:$1048576,11,FALSE)</f>
        <v>China</v>
      </c>
    </row>
    <row r="1680" spans="1:11" hidden="1" x14ac:dyDescent="0.3">
      <c r="A1680" t="s">
        <v>1725</v>
      </c>
      <c r="B1680" t="str">
        <f>VLOOKUP(Table_for_new_list_price[[#This Row],[ItemCode]],[1]sheet1!$1:$1048576,4,FALSE)</f>
        <v>DIGITAL MANOMETER T650F RWV</v>
      </c>
      <c r="C1680" t="str">
        <f>VLOOKUP(Table_for_new_list_price[[#This Row],[ItemCode]],[1]sheet1!$1:$1048576,5,FALSE)</f>
        <v>670779725963</v>
      </c>
      <c r="D1680" t="str">
        <f>VLOOKUP(Table_for_new_list_price[[#This Row],[ItemCode]],[1]sheet1!$1:$1048576,6,FALSE)</f>
        <v>BALV</v>
      </c>
      <c r="E1680" s="54">
        <f>VLOOKUP(Table_for_new_list_price[[#This Row],[ItemCode]],[1]sheet1!$1:$1048576,7,FALSE)</f>
        <v>0</v>
      </c>
      <c r="F1680" s="54" t="str">
        <f>VLOOKUP(Table_for_new_list_price[[#This Row],[ItemCode]],[1]sheet1!$1:$1048576,13,FALSE)</f>
        <v>1.1</v>
      </c>
      <c r="G1680" s="55" t="str">
        <f>VLOOKUP(Table_for_new_list_price[[#This Row],[ItemCode]],[1]sheet1!$1:$1048576,12,FALSE)</f>
        <v>5</v>
      </c>
      <c r="H1680" s="101">
        <f>VLOOKUP(Table_for_new_list_price[[#This Row],[ItemCode]],[1]sheet1!$1:$1048576,8,FALSE)</f>
        <v>9798.44</v>
      </c>
      <c r="I1680" s="51">
        <f>VLOOKUP(Table_for_new_list_price[[#This Row],[Product Line]],'EDA SHEET'!$C$10:$D$57,2,FALSE)</f>
        <v>0.34699999999999998</v>
      </c>
      <c r="J1680" s="53">
        <f t="shared" si="31"/>
        <v>3400.0586800000001</v>
      </c>
      <c r="K1680" s="1" t="str">
        <f>VLOOKUP(Table_for_new_list_price[[#This Row],[ItemCode]],[1]sheet1!$1:$1048576,11,FALSE)</f>
        <v>Italy</v>
      </c>
    </row>
    <row r="1681" spans="1:11" hidden="1" x14ac:dyDescent="0.3">
      <c r="A1681" t="s">
        <v>1726</v>
      </c>
      <c r="B1681" t="str">
        <f>VLOOKUP(Table_for_new_list_price[[#This Row],[ItemCode]],[1]sheet1!$1:$1048576,4,FALSE)</f>
        <v>FILTER/O-RING 2PC SET FOR MD</v>
      </c>
      <c r="C1681">
        <f>VLOOKUP(Table_for_new_list_price[[#This Row],[ItemCode]],[1]sheet1!$1:$1048576,5,FALSE)</f>
        <v>0</v>
      </c>
      <c r="D1681" t="str">
        <f>VLOOKUP(Table_for_new_list_price[[#This Row],[ItemCode]],[1]sheet1!$1:$1048576,6,FALSE)</f>
        <v>BALV</v>
      </c>
      <c r="E1681" s="54">
        <f>VLOOKUP(Table_for_new_list_price[[#This Row],[ItemCode]],[1]sheet1!$1:$1048576,7,FALSE)</f>
        <v>0</v>
      </c>
      <c r="F1681" s="54">
        <f>VLOOKUP(Table_for_new_list_price[[#This Row],[ItemCode]],[1]sheet1!$1:$1048576,13,FALSE)</f>
        <v>0</v>
      </c>
      <c r="G1681" s="55" t="str">
        <f>VLOOKUP(Table_for_new_list_price[[#This Row],[ItemCode]],[1]sheet1!$1:$1048576,12,FALSE)</f>
        <v>1</v>
      </c>
      <c r="H1681" s="101">
        <f>VLOOKUP(Table_for_new_list_price[[#This Row],[ItemCode]],[1]sheet1!$1:$1048576,8,FALSE)</f>
        <v>22.13</v>
      </c>
      <c r="I1681" s="51">
        <f>VLOOKUP(Table_for_new_list_price[[#This Row],[Product Line]],'EDA SHEET'!$C$10:$D$57,2,FALSE)</f>
        <v>0.34699999999999998</v>
      </c>
      <c r="J1681" s="53">
        <f t="shared" si="31"/>
        <v>7.6791099999999988</v>
      </c>
      <c r="K1681" s="1" t="str">
        <f>VLOOKUP(Table_for_new_list_price[[#This Row],[ItemCode]],[1]sheet1!$1:$1048576,11,FALSE)</f>
        <v>Italy</v>
      </c>
    </row>
    <row r="1682" spans="1:11" hidden="1" x14ac:dyDescent="0.3">
      <c r="A1682" t="s">
        <v>1727</v>
      </c>
      <c r="B1682" t="str">
        <f>VLOOKUP(Table_for_new_list_price[[#This Row],[ItemCode]],[1]sheet1!$1:$1048576,4,FALSE)</f>
        <v>PROBE 2PC SET FOR MANOMETER</v>
      </c>
      <c r="C1682" t="str">
        <f>VLOOKUP(Table_for_new_list_price[[#This Row],[ItemCode]],[1]sheet1!$1:$1048576,5,FALSE)</f>
        <v>670779714981</v>
      </c>
      <c r="D1682" t="str">
        <f>VLOOKUP(Table_for_new_list_price[[#This Row],[ItemCode]],[1]sheet1!$1:$1048576,6,FALSE)</f>
        <v>BALV</v>
      </c>
      <c r="E1682" s="54">
        <f>VLOOKUP(Table_for_new_list_price[[#This Row],[ItemCode]],[1]sheet1!$1:$1048576,7,FALSE)</f>
        <v>0</v>
      </c>
      <c r="F1682" s="54">
        <f>VLOOKUP(Table_for_new_list_price[[#This Row],[ItemCode]],[1]sheet1!$1:$1048576,13,FALSE)</f>
        <v>0</v>
      </c>
      <c r="G1682" s="55" t="str">
        <f>VLOOKUP(Table_for_new_list_price[[#This Row],[ItemCode]],[1]sheet1!$1:$1048576,12,FALSE)</f>
        <v>1</v>
      </c>
      <c r="H1682" s="101">
        <f>VLOOKUP(Table_for_new_list_price[[#This Row],[ItemCode]],[1]sheet1!$1:$1048576,8,FALSE)</f>
        <v>294.32</v>
      </c>
      <c r="I1682" s="51">
        <f>VLOOKUP(Table_for_new_list_price[[#This Row],[Product Line]],'EDA SHEET'!$C$10:$D$57,2,FALSE)</f>
        <v>0.34699999999999998</v>
      </c>
      <c r="J1682" s="53">
        <f t="shared" si="31"/>
        <v>102.12903999999999</v>
      </c>
      <c r="K1682" s="1" t="str">
        <f>VLOOKUP(Table_for_new_list_price[[#This Row],[ItemCode]],[1]sheet1!$1:$1048576,11,FALSE)</f>
        <v>Italy</v>
      </c>
    </row>
    <row r="1683" spans="1:11" hidden="1" x14ac:dyDescent="0.3">
      <c r="A1683" t="s">
        <v>2590</v>
      </c>
      <c r="B1683" t="str">
        <f>VLOOKUP(Table_for_new_list_price[[#This Row],[ItemCode]],[1]sheet1!$1:$1048576,4,FALSE)</f>
        <v>DZR BRASS METERING STN THD</v>
      </c>
      <c r="C1683" t="str">
        <f>VLOOKUP(Table_for_new_list_price[[#This Row],[ItemCode]],[1]sheet1!$1:$1048576,5,FALSE)</f>
        <v>670779925066</v>
      </c>
      <c r="D1683" t="str">
        <f>VLOOKUP(Table_for_new_list_price[[#This Row],[ItemCode]],[1]sheet1!$1:$1048576,6,FALSE)</f>
        <v>BALV</v>
      </c>
      <c r="E1683" s="54" t="str">
        <f>VLOOKUP(Table_for_new_list_price[[#This Row],[ItemCode]],[1]sheet1!$1:$1048576,7,FALSE)</f>
        <v>BRASS DZR</v>
      </c>
      <c r="F1683" s="54" t="str">
        <f>VLOOKUP(Table_for_new_list_price[[#This Row],[ItemCode]],[1]sheet1!$1:$1048576,13,FALSE)</f>
        <v>0.82</v>
      </c>
      <c r="G1683" s="55" t="str">
        <f>VLOOKUP(Table_for_new_list_price[[#This Row],[ItemCode]],[1]sheet1!$1:$1048576,12,FALSE)</f>
        <v>20</v>
      </c>
      <c r="H1683" s="101">
        <f>VLOOKUP(Table_for_new_list_price[[#This Row],[ItemCode]],[1]sheet1!$1:$1048576,8,FALSE)</f>
        <v>95.92</v>
      </c>
      <c r="I1683" s="51">
        <f>VLOOKUP(Table_for_new_list_price[[#This Row],[Product Line]],'EDA SHEET'!$C$10:$D$57,2,FALSE)</f>
        <v>0.34699999999999998</v>
      </c>
      <c r="J1683" s="53">
        <f t="shared" si="31"/>
        <v>33.284239999999997</v>
      </c>
      <c r="K1683" s="1" t="str">
        <f>VLOOKUP(Table_for_new_list_price[[#This Row],[ItemCode]],[1]sheet1!$1:$1048576,11,FALSE)</f>
        <v>Italy</v>
      </c>
    </row>
    <row r="1684" spans="1:11" hidden="1" x14ac:dyDescent="0.3">
      <c r="A1684" t="s">
        <v>2591</v>
      </c>
      <c r="B1684" t="str">
        <f>VLOOKUP(Table_for_new_list_price[[#This Row],[ItemCode]],[1]sheet1!$1:$1048576,4,FALSE)</f>
        <v>DZR BRASS METERING STN THD</v>
      </c>
      <c r="C1684" t="str">
        <f>VLOOKUP(Table_for_new_list_price[[#This Row],[ItemCode]],[1]sheet1!$1:$1048576,5,FALSE)</f>
        <v>670779925080</v>
      </c>
      <c r="D1684" t="str">
        <f>VLOOKUP(Table_for_new_list_price[[#This Row],[ItemCode]],[1]sheet1!$1:$1048576,6,FALSE)</f>
        <v>BALV</v>
      </c>
      <c r="E1684" s="54" t="str">
        <f>VLOOKUP(Table_for_new_list_price[[#This Row],[ItemCode]],[1]sheet1!$1:$1048576,7,FALSE)</f>
        <v>BRASS DZR</v>
      </c>
      <c r="F1684" s="54" t="str">
        <f>VLOOKUP(Table_for_new_list_price[[#This Row],[ItemCode]],[1]sheet1!$1:$1048576,13,FALSE)</f>
        <v>1.28</v>
      </c>
      <c r="G1684" s="55" t="str">
        <f>VLOOKUP(Table_for_new_list_price[[#This Row],[ItemCode]],[1]sheet1!$1:$1048576,12,FALSE)</f>
        <v>15</v>
      </c>
      <c r="H1684" s="101">
        <f>VLOOKUP(Table_for_new_list_price[[#This Row],[ItemCode]],[1]sheet1!$1:$1048576,8,FALSE)</f>
        <v>134.57</v>
      </c>
      <c r="I1684" s="51">
        <f>VLOOKUP(Table_for_new_list_price[[#This Row],[Product Line]],'EDA SHEET'!$C$10:$D$57,2,FALSE)</f>
        <v>0.34699999999999998</v>
      </c>
      <c r="J1684" s="53">
        <f t="shared" si="31"/>
        <v>46.695789999999995</v>
      </c>
      <c r="K1684" s="1" t="str">
        <f>VLOOKUP(Table_for_new_list_price[[#This Row],[ItemCode]],[1]sheet1!$1:$1048576,11,FALSE)</f>
        <v>Italy</v>
      </c>
    </row>
    <row r="1685" spans="1:11" hidden="1" x14ac:dyDescent="0.3">
      <c r="A1685" t="s">
        <v>2592</v>
      </c>
      <c r="B1685" t="str">
        <f>VLOOKUP(Table_for_new_list_price[[#This Row],[ItemCode]],[1]sheet1!$1:$1048576,4,FALSE)</f>
        <v>DZR BRASS METERING STN THD</v>
      </c>
      <c r="C1685" t="str">
        <f>VLOOKUP(Table_for_new_list_price[[#This Row],[ItemCode]],[1]sheet1!$1:$1048576,5,FALSE)</f>
        <v>670779925073</v>
      </c>
      <c r="D1685" t="str">
        <f>VLOOKUP(Table_for_new_list_price[[#This Row],[ItemCode]],[1]sheet1!$1:$1048576,6,FALSE)</f>
        <v>BALV</v>
      </c>
      <c r="E1685" s="54" t="str">
        <f>VLOOKUP(Table_for_new_list_price[[#This Row],[ItemCode]],[1]sheet1!$1:$1048576,7,FALSE)</f>
        <v>BRASS DZR</v>
      </c>
      <c r="F1685" s="54" t="str">
        <f>VLOOKUP(Table_for_new_list_price[[#This Row],[ItemCode]],[1]sheet1!$1:$1048576,13,FALSE)</f>
        <v>1.1</v>
      </c>
      <c r="G1685" s="55" t="str">
        <f>VLOOKUP(Table_for_new_list_price[[#This Row],[ItemCode]],[1]sheet1!$1:$1048576,12,FALSE)</f>
        <v>15</v>
      </c>
      <c r="H1685" s="101">
        <f>VLOOKUP(Table_for_new_list_price[[#This Row],[ItemCode]],[1]sheet1!$1:$1048576,8,FALSE)</f>
        <v>120.1</v>
      </c>
      <c r="I1685" s="51">
        <f>VLOOKUP(Table_for_new_list_price[[#This Row],[Product Line]],'EDA SHEET'!$C$10:$D$57,2,FALSE)</f>
        <v>0.34699999999999998</v>
      </c>
      <c r="J1685" s="53">
        <f t="shared" si="31"/>
        <v>41.674699999999994</v>
      </c>
      <c r="K1685" s="1" t="str">
        <f>VLOOKUP(Table_for_new_list_price[[#This Row],[ItemCode]],[1]sheet1!$1:$1048576,11,FALSE)</f>
        <v>Italy</v>
      </c>
    </row>
    <row r="1686" spans="1:11" hidden="1" x14ac:dyDescent="0.3">
      <c r="A1686" t="s">
        <v>2593</v>
      </c>
      <c r="B1686" t="str">
        <f>VLOOKUP(Table_for_new_list_price[[#This Row],[ItemCode]],[1]sheet1!$1:$1048576,4,FALSE)</f>
        <v>DZR BRASS METERING STN THD</v>
      </c>
      <c r="C1686" t="str">
        <f>VLOOKUP(Table_for_new_list_price[[#This Row],[ItemCode]],[1]sheet1!$1:$1048576,5,FALSE)</f>
        <v>670779925042</v>
      </c>
      <c r="D1686" t="str">
        <f>VLOOKUP(Table_for_new_list_price[[#This Row],[ItemCode]],[1]sheet1!$1:$1048576,6,FALSE)</f>
        <v>BALV</v>
      </c>
      <c r="E1686" s="54" t="str">
        <f>VLOOKUP(Table_for_new_list_price[[#This Row],[ItemCode]],[1]sheet1!$1:$1048576,7,FALSE)</f>
        <v>BRASS DZR</v>
      </c>
      <c r="F1686" s="54" t="str">
        <f>VLOOKUP(Table_for_new_list_price[[#This Row],[ItemCode]],[1]sheet1!$1:$1048576,13,FALSE)</f>
        <v>0.54</v>
      </c>
      <c r="G1686" s="55" t="str">
        <f>VLOOKUP(Table_for_new_list_price[[#This Row],[ItemCode]],[1]sheet1!$1:$1048576,12,FALSE)</f>
        <v>30</v>
      </c>
      <c r="H1686" s="101">
        <f>VLOOKUP(Table_for_new_list_price[[#This Row],[ItemCode]],[1]sheet1!$1:$1048576,8,FALSE)</f>
        <v>70.88</v>
      </c>
      <c r="I1686" s="51">
        <f>VLOOKUP(Table_for_new_list_price[[#This Row],[Product Line]],'EDA SHEET'!$C$10:$D$57,2,FALSE)</f>
        <v>0.34699999999999998</v>
      </c>
      <c r="J1686" s="53">
        <f t="shared" si="31"/>
        <v>24.595359999999996</v>
      </c>
      <c r="K1686" s="1" t="str">
        <f>VLOOKUP(Table_for_new_list_price[[#This Row],[ItemCode]],[1]sheet1!$1:$1048576,11,FALSE)</f>
        <v>Italy</v>
      </c>
    </row>
    <row r="1687" spans="1:11" hidden="1" x14ac:dyDescent="0.3">
      <c r="A1687" t="s">
        <v>2594</v>
      </c>
      <c r="B1687" t="str">
        <f>VLOOKUP(Table_for_new_list_price[[#This Row],[ItemCode]],[1]sheet1!$1:$1048576,4,FALSE)</f>
        <v>DZR BRASS METERING STN THD</v>
      </c>
      <c r="C1687" t="str">
        <f>VLOOKUP(Table_for_new_list_price[[#This Row],[ItemCode]],[1]sheet1!$1:$1048576,5,FALSE)</f>
        <v>670779925202</v>
      </c>
      <c r="D1687" t="str">
        <f>VLOOKUP(Table_for_new_list_price[[#This Row],[ItemCode]],[1]sheet1!$1:$1048576,6,FALSE)</f>
        <v>BALV</v>
      </c>
      <c r="E1687" s="54" t="str">
        <f>VLOOKUP(Table_for_new_list_price[[#This Row],[ItemCode]],[1]sheet1!$1:$1048576,7,FALSE)</f>
        <v>BRASS DZR</v>
      </c>
      <c r="F1687" s="54" t="str">
        <f>VLOOKUP(Table_for_new_list_price[[#This Row],[ItemCode]],[1]sheet1!$1:$1048576,13,FALSE)</f>
        <v>1.74</v>
      </c>
      <c r="G1687" s="55" t="str">
        <f>VLOOKUP(Table_for_new_list_price[[#This Row],[ItemCode]],[1]sheet1!$1:$1048576,12,FALSE)</f>
        <v>15</v>
      </c>
      <c r="H1687" s="101">
        <f>VLOOKUP(Table_for_new_list_price[[#This Row],[ItemCode]],[1]sheet1!$1:$1048576,8,FALSE)</f>
        <v>181.7</v>
      </c>
      <c r="I1687" s="51">
        <f>VLOOKUP(Table_for_new_list_price[[#This Row],[Product Line]],'EDA SHEET'!$C$10:$D$57,2,FALSE)</f>
        <v>0.34699999999999998</v>
      </c>
      <c r="J1687" s="53">
        <f t="shared" si="31"/>
        <v>63.049899999999994</v>
      </c>
      <c r="K1687" s="1" t="str">
        <f>VLOOKUP(Table_for_new_list_price[[#This Row],[ItemCode]],[1]sheet1!$1:$1048576,11,FALSE)</f>
        <v>Italy</v>
      </c>
    </row>
    <row r="1688" spans="1:11" hidden="1" x14ac:dyDescent="0.3">
      <c r="A1688" t="s">
        <v>2595</v>
      </c>
      <c r="B1688" t="str">
        <f>VLOOKUP(Table_for_new_list_price[[#This Row],[ItemCode]],[1]sheet1!$1:$1048576,4,FALSE)</f>
        <v>DZR BRASS METERING STN THD</v>
      </c>
      <c r="C1688" t="str">
        <f>VLOOKUP(Table_for_new_list_price[[#This Row],[ItemCode]],[1]sheet1!$1:$1048576,5,FALSE)</f>
        <v>670779925059</v>
      </c>
      <c r="D1688" t="str">
        <f>VLOOKUP(Table_for_new_list_price[[#This Row],[ItemCode]],[1]sheet1!$1:$1048576,6,FALSE)</f>
        <v>BALV</v>
      </c>
      <c r="E1688" s="54" t="str">
        <f>VLOOKUP(Table_for_new_list_price[[#This Row],[ItemCode]],[1]sheet1!$1:$1048576,7,FALSE)</f>
        <v>BRASS DZR</v>
      </c>
      <c r="F1688" s="54" t="str">
        <f>VLOOKUP(Table_for_new_list_price[[#This Row],[ItemCode]],[1]sheet1!$1:$1048576,13,FALSE)</f>
        <v>0.64</v>
      </c>
      <c r="G1688" s="55" t="str">
        <f>VLOOKUP(Table_for_new_list_price[[#This Row],[ItemCode]],[1]sheet1!$1:$1048576,12,FALSE)</f>
        <v>25</v>
      </c>
      <c r="H1688" s="101">
        <f>VLOOKUP(Table_for_new_list_price[[#This Row],[ItemCode]],[1]sheet1!$1:$1048576,8,FALSE)</f>
        <v>76.900000000000006</v>
      </c>
      <c r="I1688" s="51">
        <f>VLOOKUP(Table_for_new_list_price[[#This Row],[Product Line]],'EDA SHEET'!$C$10:$D$57,2,FALSE)</f>
        <v>0.34699999999999998</v>
      </c>
      <c r="J1688" s="53">
        <f t="shared" si="31"/>
        <v>26.6843</v>
      </c>
      <c r="K1688" s="1" t="str">
        <f>VLOOKUP(Table_for_new_list_price[[#This Row],[ItemCode]],[1]sheet1!$1:$1048576,11,FALSE)</f>
        <v>Italy</v>
      </c>
    </row>
    <row r="1689" spans="1:11" hidden="1" x14ac:dyDescent="0.3">
      <c r="A1689" t="s">
        <v>2596</v>
      </c>
      <c r="B1689" t="str">
        <f>VLOOKUP(Table_for_new_list_price[[#This Row],[ItemCode]],[1]sheet1!$1:$1048576,4,FALSE)</f>
        <v>DZR BRASS METERING STN THD</v>
      </c>
      <c r="C1689" t="str">
        <f>VLOOKUP(Table_for_new_list_price[[#This Row],[ItemCode]],[1]sheet1!$1:$1048576,5,FALSE)</f>
        <v>670779714813</v>
      </c>
      <c r="D1689" t="str">
        <f>VLOOKUP(Table_for_new_list_price[[#This Row],[ItemCode]],[1]sheet1!$1:$1048576,6,FALSE)</f>
        <v>BALV</v>
      </c>
      <c r="E1689" s="54" t="str">
        <f>VLOOKUP(Table_for_new_list_price[[#This Row],[ItemCode]],[1]sheet1!$1:$1048576,7,FALSE)</f>
        <v>BRONZE</v>
      </c>
      <c r="F1689" s="54" t="str">
        <f>VLOOKUP(Table_for_new_list_price[[#This Row],[ItemCode]],[1]sheet1!$1:$1048576,13,FALSE)</f>
        <v>.81</v>
      </c>
      <c r="G1689" s="55" t="str">
        <f>VLOOKUP(Table_for_new_list_price[[#This Row],[ItemCode]],[1]sheet1!$1:$1048576,12,FALSE)</f>
        <v>30</v>
      </c>
      <c r="H1689" s="101">
        <f>VLOOKUP(Table_for_new_list_price[[#This Row],[ItemCode]],[1]sheet1!$1:$1048576,8,FALSE)</f>
        <v>70.88</v>
      </c>
      <c r="I1689" s="51">
        <f>VLOOKUP(Table_for_new_list_price[[#This Row],[Product Line]],'EDA SHEET'!$C$10:$D$57,2,FALSE)</f>
        <v>0.34699999999999998</v>
      </c>
      <c r="J1689" s="53">
        <f t="shared" si="31"/>
        <v>24.595359999999996</v>
      </c>
      <c r="K1689" s="1" t="str">
        <f>VLOOKUP(Table_for_new_list_price[[#This Row],[ItemCode]],[1]sheet1!$1:$1048576,11,FALSE)</f>
        <v>Italy</v>
      </c>
    </row>
    <row r="1690" spans="1:11" hidden="1" x14ac:dyDescent="0.3">
      <c r="A1690" t="s">
        <v>2597</v>
      </c>
      <c r="B1690" t="str">
        <f>VLOOKUP(Table_for_new_list_price[[#This Row],[ItemCode]],[1]sheet1!$1:$1048576,4,FALSE)</f>
        <v>DZR BRASS METERING STN THD</v>
      </c>
      <c r="C1690" t="str">
        <f>VLOOKUP(Table_for_new_list_price[[#This Row],[ItemCode]],[1]sheet1!$1:$1048576,5,FALSE)</f>
        <v>670779714806</v>
      </c>
      <c r="D1690" t="str">
        <f>VLOOKUP(Table_for_new_list_price[[#This Row],[ItemCode]],[1]sheet1!$1:$1048576,6,FALSE)</f>
        <v>BALV</v>
      </c>
      <c r="E1690" s="54" t="str">
        <f>VLOOKUP(Table_for_new_list_price[[#This Row],[ItemCode]],[1]sheet1!$1:$1048576,7,FALSE)</f>
        <v>BRONZE</v>
      </c>
      <c r="F1690" s="54" t="str">
        <f>VLOOKUP(Table_for_new_list_price[[#This Row],[ItemCode]],[1]sheet1!$1:$1048576,13,FALSE)</f>
        <v>.81</v>
      </c>
      <c r="G1690" s="55" t="str">
        <f>VLOOKUP(Table_for_new_list_price[[#This Row],[ItemCode]],[1]sheet1!$1:$1048576,12,FALSE)</f>
        <v>30</v>
      </c>
      <c r="H1690" s="101">
        <f>VLOOKUP(Table_for_new_list_price[[#This Row],[ItemCode]],[1]sheet1!$1:$1048576,8,FALSE)</f>
        <v>70.88</v>
      </c>
      <c r="I1690" s="51">
        <f>VLOOKUP(Table_for_new_list_price[[#This Row],[Product Line]],'EDA SHEET'!$C$10:$D$57,2,FALSE)</f>
        <v>0.34699999999999998</v>
      </c>
      <c r="J1690" s="53">
        <f t="shared" si="31"/>
        <v>24.595359999999996</v>
      </c>
      <c r="K1690" s="1" t="str">
        <f>VLOOKUP(Table_for_new_list_price[[#This Row],[ItemCode]],[1]sheet1!$1:$1048576,11,FALSE)</f>
        <v>Italy</v>
      </c>
    </row>
    <row r="1691" spans="1:11" hidden="1" x14ac:dyDescent="0.3">
      <c r="A1691" t="s">
        <v>2598</v>
      </c>
      <c r="B1691" t="str">
        <f>VLOOKUP(Table_for_new_list_price[[#This Row],[ItemCode]],[1]sheet1!$1:$1048576,4,FALSE)</f>
        <v>DZR BRASS METERING STN THD</v>
      </c>
      <c r="C1691" t="str">
        <f>VLOOKUP(Table_for_new_list_price[[#This Row],[ItemCode]],[1]sheet1!$1:$1048576,5,FALSE)</f>
        <v>670779714790</v>
      </c>
      <c r="D1691" t="str">
        <f>VLOOKUP(Table_for_new_list_price[[#This Row],[ItemCode]],[1]sheet1!$1:$1048576,6,FALSE)</f>
        <v>BALV</v>
      </c>
      <c r="E1691" s="54" t="str">
        <f>VLOOKUP(Table_for_new_list_price[[#This Row],[ItemCode]],[1]sheet1!$1:$1048576,7,FALSE)</f>
        <v>BRONZE</v>
      </c>
      <c r="F1691" s="54" t="str">
        <f>VLOOKUP(Table_for_new_list_price[[#This Row],[ItemCode]],[1]sheet1!$1:$1048576,13,FALSE)</f>
        <v>.81</v>
      </c>
      <c r="G1691" s="55" t="str">
        <f>VLOOKUP(Table_for_new_list_price[[#This Row],[ItemCode]],[1]sheet1!$1:$1048576,12,FALSE)</f>
        <v>30</v>
      </c>
      <c r="H1691" s="101">
        <f>VLOOKUP(Table_for_new_list_price[[#This Row],[ItemCode]],[1]sheet1!$1:$1048576,8,FALSE)</f>
        <v>70.88</v>
      </c>
      <c r="I1691" s="51">
        <f>VLOOKUP(Table_for_new_list_price[[#This Row],[Product Line]],'EDA SHEET'!$C$10:$D$57,2,FALSE)</f>
        <v>0.34699999999999998</v>
      </c>
      <c r="J1691" s="53">
        <f t="shared" si="31"/>
        <v>24.595359999999996</v>
      </c>
      <c r="K1691" s="1" t="str">
        <f>VLOOKUP(Table_for_new_list_price[[#This Row],[ItemCode]],[1]sheet1!$1:$1048576,11,FALSE)</f>
        <v>Italy</v>
      </c>
    </row>
    <row r="1692" spans="1:11" hidden="1" x14ac:dyDescent="0.3">
      <c r="A1692" t="s">
        <v>2599</v>
      </c>
      <c r="B1692" t="str">
        <f>VLOOKUP(Table_for_new_list_price[[#This Row],[ItemCode]],[1]sheet1!$1:$1048576,4,FALSE)</f>
        <v>316SS ORIFICE PLATE</v>
      </c>
      <c r="C1692" t="str">
        <f>VLOOKUP(Table_for_new_list_price[[#This Row],[ItemCode]],[1]sheet1!$1:$1048576,5,FALSE)</f>
        <v>670779705644</v>
      </c>
      <c r="D1692" t="str">
        <f>VLOOKUP(Table_for_new_list_price[[#This Row],[ItemCode]],[1]sheet1!$1:$1048576,6,FALSE)</f>
        <v>BALV</v>
      </c>
      <c r="E1692" s="54" t="str">
        <f>VLOOKUP(Table_for_new_list_price[[#This Row],[ItemCode]],[1]sheet1!$1:$1048576,7,FALSE)</f>
        <v>STEEL STAINLESS</v>
      </c>
      <c r="F1692" s="54" t="str">
        <f>VLOOKUP(Table_for_new_list_price[[#This Row],[ItemCode]],[1]sheet1!$1:$1048576,13,FALSE)</f>
        <v>12</v>
      </c>
      <c r="G1692" s="55" t="str">
        <f>VLOOKUP(Table_for_new_list_price[[#This Row],[ItemCode]],[1]sheet1!$1:$1048576,12,FALSE)</f>
        <v>0</v>
      </c>
      <c r="H1692" s="101">
        <f>VLOOKUP(Table_for_new_list_price[[#This Row],[ItemCode]],[1]sheet1!$1:$1048576,8,FALSE)</f>
        <v>2055.2399999999998</v>
      </c>
      <c r="I1692" s="51">
        <f>VLOOKUP(Table_for_new_list_price[[#This Row],[Product Line]],'EDA SHEET'!$C$10:$D$57,2,FALSE)</f>
        <v>0.34699999999999998</v>
      </c>
      <c r="J1692" s="53">
        <f t="shared" si="31"/>
        <v>713.16827999999987</v>
      </c>
      <c r="K1692" s="1" t="str">
        <f>VLOOKUP(Table_for_new_list_price[[#This Row],[ItemCode]],[1]sheet1!$1:$1048576,11,FALSE)</f>
        <v>Taiwan</v>
      </c>
    </row>
    <row r="1693" spans="1:11" hidden="1" x14ac:dyDescent="0.3">
      <c r="A1693" t="s">
        <v>2600</v>
      </c>
      <c r="B1693" t="str">
        <f>VLOOKUP(Table_for_new_list_price[[#This Row],[ItemCode]],[1]sheet1!$1:$1048576,4,FALSE)</f>
        <v>316SS ORIFICE PLATE</v>
      </c>
      <c r="C1693" t="str">
        <f>VLOOKUP(Table_for_new_list_price[[#This Row],[ItemCode]],[1]sheet1!$1:$1048576,5,FALSE)</f>
        <v>670779705651</v>
      </c>
      <c r="D1693" t="str">
        <f>VLOOKUP(Table_for_new_list_price[[#This Row],[ItemCode]],[1]sheet1!$1:$1048576,6,FALSE)</f>
        <v>BALV</v>
      </c>
      <c r="E1693" s="54" t="str">
        <f>VLOOKUP(Table_for_new_list_price[[#This Row],[ItemCode]],[1]sheet1!$1:$1048576,7,FALSE)</f>
        <v>STEEL STAINLESS</v>
      </c>
      <c r="F1693" s="54" t="str">
        <f>VLOOKUP(Table_for_new_list_price[[#This Row],[ItemCode]],[1]sheet1!$1:$1048576,13,FALSE)</f>
        <v>15.6</v>
      </c>
      <c r="G1693" s="55" t="str">
        <f>VLOOKUP(Table_for_new_list_price[[#This Row],[ItemCode]],[1]sheet1!$1:$1048576,12,FALSE)</f>
        <v>0</v>
      </c>
      <c r="H1693" s="101">
        <f>VLOOKUP(Table_for_new_list_price[[#This Row],[ItemCode]],[1]sheet1!$1:$1048576,8,FALSE)</f>
        <v>2841.27</v>
      </c>
      <c r="I1693" s="51">
        <f>VLOOKUP(Table_for_new_list_price[[#This Row],[Product Line]],'EDA SHEET'!$C$10:$D$57,2,FALSE)</f>
        <v>0.34699999999999998</v>
      </c>
      <c r="J1693" s="53">
        <f t="shared" si="31"/>
        <v>985.92068999999992</v>
      </c>
      <c r="K1693" s="1" t="str">
        <f>VLOOKUP(Table_for_new_list_price[[#This Row],[ItemCode]],[1]sheet1!$1:$1048576,11,FALSE)</f>
        <v>Taiwan</v>
      </c>
    </row>
    <row r="1694" spans="1:11" hidden="1" x14ac:dyDescent="0.3">
      <c r="A1694" t="s">
        <v>2601</v>
      </c>
      <c r="B1694" t="str">
        <f>VLOOKUP(Table_for_new_list_price[[#This Row],[ItemCode]],[1]sheet1!$1:$1048576,4,FALSE)</f>
        <v>316SS ORIFICE PLATE</v>
      </c>
      <c r="C1694" t="str">
        <f>VLOOKUP(Table_for_new_list_price[[#This Row],[ItemCode]],[1]sheet1!$1:$1048576,5,FALSE)</f>
        <v>670779705583</v>
      </c>
      <c r="D1694" t="str">
        <f>VLOOKUP(Table_for_new_list_price[[#This Row],[ItemCode]],[1]sheet1!$1:$1048576,6,FALSE)</f>
        <v>BALV</v>
      </c>
      <c r="E1694" s="54" t="str">
        <f>VLOOKUP(Table_for_new_list_price[[#This Row],[ItemCode]],[1]sheet1!$1:$1048576,7,FALSE)</f>
        <v>STEEL STAINLESS</v>
      </c>
      <c r="F1694" s="54" t="str">
        <f>VLOOKUP(Table_for_new_list_price[[#This Row],[ItemCode]],[1]sheet1!$1:$1048576,13,FALSE)</f>
        <v>3.4</v>
      </c>
      <c r="G1694" s="55" t="str">
        <f>VLOOKUP(Table_for_new_list_price[[#This Row],[ItemCode]],[1]sheet1!$1:$1048576,12,FALSE)</f>
        <v>0</v>
      </c>
      <c r="H1694" s="101">
        <f>VLOOKUP(Table_for_new_list_price[[#This Row],[ItemCode]],[1]sheet1!$1:$1048576,8,FALSE)</f>
        <v>393.9</v>
      </c>
      <c r="I1694" s="51">
        <f>VLOOKUP(Table_for_new_list_price[[#This Row],[Product Line]],'EDA SHEET'!$C$10:$D$57,2,FALSE)</f>
        <v>0.34699999999999998</v>
      </c>
      <c r="J1694" s="53">
        <f t="shared" si="31"/>
        <v>136.68329999999997</v>
      </c>
      <c r="K1694" s="1" t="str">
        <f>VLOOKUP(Table_for_new_list_price[[#This Row],[ItemCode]],[1]sheet1!$1:$1048576,11,FALSE)</f>
        <v>Taiwan</v>
      </c>
    </row>
    <row r="1695" spans="1:11" hidden="1" x14ac:dyDescent="0.3">
      <c r="A1695" t="s">
        <v>2602</v>
      </c>
      <c r="B1695" t="str">
        <f>VLOOKUP(Table_for_new_list_price[[#This Row],[ItemCode]],[1]sheet1!$1:$1048576,4,FALSE)</f>
        <v>316SS ORIFICE PLATE</v>
      </c>
      <c r="C1695" t="str">
        <f>VLOOKUP(Table_for_new_list_price[[#This Row],[ItemCode]],[1]sheet1!$1:$1048576,5,FALSE)</f>
        <v>670779705590</v>
      </c>
      <c r="D1695" t="str">
        <f>VLOOKUP(Table_for_new_list_price[[#This Row],[ItemCode]],[1]sheet1!$1:$1048576,6,FALSE)</f>
        <v>BALV</v>
      </c>
      <c r="E1695" s="54" t="str">
        <f>VLOOKUP(Table_for_new_list_price[[#This Row],[ItemCode]],[1]sheet1!$1:$1048576,7,FALSE)</f>
        <v>STEEL STAINLESS</v>
      </c>
      <c r="F1695" s="54" t="str">
        <f>VLOOKUP(Table_for_new_list_price[[#This Row],[ItemCode]],[1]sheet1!$1:$1048576,13,FALSE)</f>
        <v>4</v>
      </c>
      <c r="G1695" s="55" t="str">
        <f>VLOOKUP(Table_for_new_list_price[[#This Row],[ItemCode]],[1]sheet1!$1:$1048576,12,FALSE)</f>
        <v>0</v>
      </c>
      <c r="H1695" s="101">
        <f>VLOOKUP(Table_for_new_list_price[[#This Row],[ItemCode]],[1]sheet1!$1:$1048576,8,FALSE)</f>
        <v>474.28</v>
      </c>
      <c r="I1695" s="51">
        <f>VLOOKUP(Table_for_new_list_price[[#This Row],[Product Line]],'EDA SHEET'!$C$10:$D$57,2,FALSE)</f>
        <v>0.34699999999999998</v>
      </c>
      <c r="J1695" s="53">
        <f t="shared" si="31"/>
        <v>164.57515999999998</v>
      </c>
      <c r="K1695" s="1" t="str">
        <f>VLOOKUP(Table_for_new_list_price[[#This Row],[ItemCode]],[1]sheet1!$1:$1048576,11,FALSE)</f>
        <v>Taiwan</v>
      </c>
    </row>
    <row r="1696" spans="1:11" hidden="1" x14ac:dyDescent="0.3">
      <c r="A1696" t="s">
        <v>2603</v>
      </c>
      <c r="B1696" t="str">
        <f>VLOOKUP(Table_for_new_list_price[[#This Row],[ItemCode]],[1]sheet1!$1:$1048576,4,FALSE)</f>
        <v>316SS ORIFICE PLATE</v>
      </c>
      <c r="C1696" t="str">
        <f>VLOOKUP(Table_for_new_list_price[[#This Row],[ItemCode]],[1]sheet1!$1:$1048576,5,FALSE)</f>
        <v>670779705606</v>
      </c>
      <c r="D1696" t="str">
        <f>VLOOKUP(Table_for_new_list_price[[#This Row],[ItemCode]],[1]sheet1!$1:$1048576,6,FALSE)</f>
        <v>BALV</v>
      </c>
      <c r="E1696" s="54" t="str">
        <f>VLOOKUP(Table_for_new_list_price[[#This Row],[ItemCode]],[1]sheet1!$1:$1048576,7,FALSE)</f>
        <v>STEEL STAINLESS</v>
      </c>
      <c r="F1696" s="54" t="str">
        <f>VLOOKUP(Table_for_new_list_price[[#This Row],[ItemCode]],[1]sheet1!$1:$1048576,13,FALSE)</f>
        <v>4.4</v>
      </c>
      <c r="G1696" s="55" t="str">
        <f>VLOOKUP(Table_for_new_list_price[[#This Row],[ItemCode]],[1]sheet1!$1:$1048576,12,FALSE)</f>
        <v>0</v>
      </c>
      <c r="H1696" s="101">
        <f>VLOOKUP(Table_for_new_list_price[[#This Row],[ItemCode]],[1]sheet1!$1:$1048576,8,FALSE)</f>
        <v>580.86</v>
      </c>
      <c r="I1696" s="51">
        <f>VLOOKUP(Table_for_new_list_price[[#This Row],[Product Line]],'EDA SHEET'!$C$10:$D$57,2,FALSE)</f>
        <v>0.34699999999999998</v>
      </c>
      <c r="J1696" s="53">
        <f t="shared" si="31"/>
        <v>201.55841999999998</v>
      </c>
      <c r="K1696" s="1" t="str">
        <f>VLOOKUP(Table_for_new_list_price[[#This Row],[ItemCode]],[1]sheet1!$1:$1048576,11,FALSE)</f>
        <v>Taiwan</v>
      </c>
    </row>
    <row r="1697" spans="1:11" hidden="1" x14ac:dyDescent="0.3">
      <c r="A1697" t="s">
        <v>2604</v>
      </c>
      <c r="B1697" t="str">
        <f>VLOOKUP(Table_for_new_list_price[[#This Row],[ItemCode]],[1]sheet1!$1:$1048576,4,FALSE)</f>
        <v>316SS ORIFICE PLATE</v>
      </c>
      <c r="C1697" t="str">
        <f>VLOOKUP(Table_for_new_list_price[[#This Row],[ItemCode]],[1]sheet1!$1:$1048576,5,FALSE)</f>
        <v>670779705613</v>
      </c>
      <c r="D1697" t="str">
        <f>VLOOKUP(Table_for_new_list_price[[#This Row],[ItemCode]],[1]sheet1!$1:$1048576,6,FALSE)</f>
        <v>BALV</v>
      </c>
      <c r="E1697" s="54" t="str">
        <f>VLOOKUP(Table_for_new_list_price[[#This Row],[ItemCode]],[1]sheet1!$1:$1048576,7,FALSE)</f>
        <v>STEEL STAINLESS</v>
      </c>
      <c r="F1697" s="54" t="str">
        <f>VLOOKUP(Table_for_new_list_price[[#This Row],[ItemCode]],[1]sheet1!$1:$1048576,13,FALSE)</f>
        <v>5.8</v>
      </c>
      <c r="G1697" s="55" t="str">
        <f>VLOOKUP(Table_for_new_list_price[[#This Row],[ItemCode]],[1]sheet1!$1:$1048576,12,FALSE)</f>
        <v>0</v>
      </c>
      <c r="H1697" s="101">
        <f>VLOOKUP(Table_for_new_list_price[[#This Row],[ItemCode]],[1]sheet1!$1:$1048576,8,FALSE)</f>
        <v>816.01</v>
      </c>
      <c r="I1697" s="51">
        <f>VLOOKUP(Table_for_new_list_price[[#This Row],[Product Line]],'EDA SHEET'!$C$10:$D$57,2,FALSE)</f>
        <v>0.34699999999999998</v>
      </c>
      <c r="J1697" s="53">
        <f t="shared" si="31"/>
        <v>283.15546999999998</v>
      </c>
      <c r="K1697" s="1" t="str">
        <f>VLOOKUP(Table_for_new_list_price[[#This Row],[ItemCode]],[1]sheet1!$1:$1048576,11,FALSE)</f>
        <v>Taiwan</v>
      </c>
    </row>
    <row r="1698" spans="1:11" hidden="1" x14ac:dyDescent="0.3">
      <c r="A1698" t="s">
        <v>2605</v>
      </c>
      <c r="B1698" t="str">
        <f>VLOOKUP(Table_for_new_list_price[[#This Row],[ItemCode]],[1]sheet1!$1:$1048576,4,FALSE)</f>
        <v>316SS ORIFICE PLATE</v>
      </c>
      <c r="C1698" t="str">
        <f>VLOOKUP(Table_for_new_list_price[[#This Row],[ItemCode]],[1]sheet1!$1:$1048576,5,FALSE)</f>
        <v>670779705620</v>
      </c>
      <c r="D1698" t="str">
        <f>VLOOKUP(Table_for_new_list_price[[#This Row],[ItemCode]],[1]sheet1!$1:$1048576,6,FALSE)</f>
        <v>BALV</v>
      </c>
      <c r="E1698" s="54" t="str">
        <f>VLOOKUP(Table_for_new_list_price[[#This Row],[ItemCode]],[1]sheet1!$1:$1048576,7,FALSE)</f>
        <v>STEEL STAINLESS</v>
      </c>
      <c r="F1698" s="54" t="str">
        <f>VLOOKUP(Table_for_new_list_price[[#This Row],[ItemCode]],[1]sheet1!$1:$1048576,13,FALSE)</f>
        <v>6.8</v>
      </c>
      <c r="G1698" s="55" t="str">
        <f>VLOOKUP(Table_for_new_list_price[[#This Row],[ItemCode]],[1]sheet1!$1:$1048576,12,FALSE)</f>
        <v>0</v>
      </c>
      <c r="H1698" s="101">
        <f>VLOOKUP(Table_for_new_list_price[[#This Row],[ItemCode]],[1]sheet1!$1:$1048576,8,FALSE)</f>
        <v>956.9</v>
      </c>
      <c r="I1698" s="51">
        <f>VLOOKUP(Table_for_new_list_price[[#This Row],[Product Line]],'EDA SHEET'!$C$10:$D$57,2,FALSE)</f>
        <v>0.34699999999999998</v>
      </c>
      <c r="J1698" s="53">
        <f t="shared" si="31"/>
        <v>332.04429999999996</v>
      </c>
      <c r="K1698" s="1" t="str">
        <f>VLOOKUP(Table_for_new_list_price[[#This Row],[ItemCode]],[1]sheet1!$1:$1048576,11,FALSE)</f>
        <v>Taiwan</v>
      </c>
    </row>
    <row r="1699" spans="1:11" hidden="1" x14ac:dyDescent="0.3">
      <c r="A1699" t="s">
        <v>2606</v>
      </c>
      <c r="B1699" t="str">
        <f>VLOOKUP(Table_for_new_list_price[[#This Row],[ItemCode]],[1]sheet1!$1:$1048576,4,FALSE)</f>
        <v>316SS ORIFICE PLATE</v>
      </c>
      <c r="C1699" t="str">
        <f>VLOOKUP(Table_for_new_list_price[[#This Row],[ItemCode]],[1]sheet1!$1:$1048576,5,FALSE)</f>
        <v>670779705637</v>
      </c>
      <c r="D1699" t="str">
        <f>VLOOKUP(Table_for_new_list_price[[#This Row],[ItemCode]],[1]sheet1!$1:$1048576,6,FALSE)</f>
        <v>BALV</v>
      </c>
      <c r="E1699" s="54" t="str">
        <f>VLOOKUP(Table_for_new_list_price[[#This Row],[ItemCode]],[1]sheet1!$1:$1048576,7,FALSE)</f>
        <v>STEEL STAINLESS</v>
      </c>
      <c r="F1699" s="54" t="str">
        <f>VLOOKUP(Table_for_new_list_price[[#This Row],[ItemCode]],[1]sheet1!$1:$1048576,13,FALSE)</f>
        <v>9.4</v>
      </c>
      <c r="G1699" s="55" t="str">
        <f>VLOOKUP(Table_for_new_list_price[[#This Row],[ItemCode]],[1]sheet1!$1:$1048576,12,FALSE)</f>
        <v>0</v>
      </c>
      <c r="H1699" s="101">
        <f>VLOOKUP(Table_for_new_list_price[[#This Row],[ItemCode]],[1]sheet1!$1:$1048576,8,FALSE)</f>
        <v>1488.39</v>
      </c>
      <c r="I1699" s="51">
        <f>VLOOKUP(Table_for_new_list_price[[#This Row],[Product Line]],'EDA SHEET'!$C$10:$D$57,2,FALSE)</f>
        <v>0.34699999999999998</v>
      </c>
      <c r="J1699" s="53">
        <f t="shared" si="31"/>
        <v>516.47132999999997</v>
      </c>
      <c r="K1699" s="1" t="str">
        <f>VLOOKUP(Table_for_new_list_price[[#This Row],[ItemCode]],[1]sheet1!$1:$1048576,11,FALSE)</f>
        <v>Taiwan</v>
      </c>
    </row>
    <row r="1700" spans="1:11" hidden="1" x14ac:dyDescent="0.3">
      <c r="A1700" t="s">
        <v>2607</v>
      </c>
      <c r="B1700" t="str">
        <f>VLOOKUP(Table_for_new_list_price[[#This Row],[ItemCode]],[1]sheet1!$1:$1048576,4,FALSE)</f>
        <v>HANDLE KIT for 9517/19</v>
      </c>
      <c r="C1700" t="str">
        <f>VLOOKUP(Table_for_new_list_price[[#This Row],[ItemCode]],[1]sheet1!$1:$1048576,5,FALSE)</f>
        <v>670779713069</v>
      </c>
      <c r="D1700" t="str">
        <f>VLOOKUP(Table_for_new_list_price[[#This Row],[ItemCode]],[1]sheet1!$1:$1048576,6,FALSE)</f>
        <v>BALV</v>
      </c>
      <c r="E1700" s="54">
        <f>VLOOKUP(Table_for_new_list_price[[#This Row],[ItemCode]],[1]sheet1!$1:$1048576,7,FALSE)</f>
        <v>0</v>
      </c>
      <c r="F1700" s="54" t="str">
        <f>VLOOKUP(Table_for_new_list_price[[#This Row],[ItemCode]],[1]sheet1!$1:$1048576,13,FALSE)</f>
        <v>0</v>
      </c>
      <c r="G1700" s="55" t="str">
        <f>VLOOKUP(Table_for_new_list_price[[#This Row],[ItemCode]],[1]sheet1!$1:$1048576,12,FALSE)</f>
        <v>1</v>
      </c>
      <c r="H1700" s="101">
        <f>VLOOKUP(Table_for_new_list_price[[#This Row],[ItemCode]],[1]sheet1!$1:$1048576,8,FALSE)</f>
        <v>12.12</v>
      </c>
      <c r="I1700" s="51">
        <f>VLOOKUP(Table_for_new_list_price[[#This Row],[Product Line]],'EDA SHEET'!$C$10:$D$57,2,FALSE)</f>
        <v>0.34699999999999998</v>
      </c>
      <c r="J1700" s="53">
        <f t="shared" si="31"/>
        <v>4.2056399999999998</v>
      </c>
      <c r="K1700" s="1" t="str">
        <f>VLOOKUP(Table_for_new_list_price[[#This Row],[ItemCode]],[1]sheet1!$1:$1048576,11,FALSE)</f>
        <v>Italy</v>
      </c>
    </row>
    <row r="1701" spans="1:11" hidden="1" x14ac:dyDescent="0.3">
      <c r="A1701" t="s">
        <v>2608</v>
      </c>
      <c r="B1701" t="str">
        <f>VLOOKUP(Table_for_new_list_price[[#This Row],[ItemCode]],[1]sheet1!$1:$1048576,4,FALSE)</f>
        <v>DRZ BRASS BALANCING VLV THD</v>
      </c>
      <c r="C1701" t="str">
        <f>VLOOKUP(Table_for_new_list_price[[#This Row],[ItemCode]],[1]sheet1!$1:$1048576,5,FALSE)</f>
        <v>670779951065</v>
      </c>
      <c r="D1701" t="str">
        <f>VLOOKUP(Table_for_new_list_price[[#This Row],[ItemCode]],[1]sheet1!$1:$1048576,6,FALSE)</f>
        <v>BALV</v>
      </c>
      <c r="E1701" s="54" t="str">
        <f>VLOOKUP(Table_for_new_list_price[[#This Row],[ItemCode]],[1]sheet1!$1:$1048576,7,FALSE)</f>
        <v>BRASS DZR</v>
      </c>
      <c r="F1701" s="54" t="str">
        <f>VLOOKUP(Table_for_new_list_price[[#This Row],[ItemCode]],[1]sheet1!$1:$1048576,13,FALSE)</f>
        <v>1.68</v>
      </c>
      <c r="G1701" s="55" t="str">
        <f>VLOOKUP(Table_for_new_list_price[[#This Row],[ItemCode]],[1]sheet1!$1:$1048576,12,FALSE)</f>
        <v>10</v>
      </c>
      <c r="H1701" s="101">
        <f>VLOOKUP(Table_for_new_list_price[[#This Row],[ItemCode]],[1]sheet1!$1:$1048576,8,FALSE)</f>
        <v>148.09</v>
      </c>
      <c r="I1701" s="51">
        <f>VLOOKUP(Table_for_new_list_price[[#This Row],[Product Line]],'EDA SHEET'!$C$10:$D$57,2,FALSE)</f>
        <v>0.34699999999999998</v>
      </c>
      <c r="J1701" s="53">
        <f t="shared" si="31"/>
        <v>51.387229999999995</v>
      </c>
      <c r="K1701" s="1" t="str">
        <f>VLOOKUP(Table_for_new_list_price[[#This Row],[ItemCode]],[1]sheet1!$1:$1048576,11,FALSE)</f>
        <v>Italy</v>
      </c>
    </row>
    <row r="1702" spans="1:11" hidden="1" x14ac:dyDescent="0.3">
      <c r="A1702" t="s">
        <v>2609</v>
      </c>
      <c r="B1702" t="str">
        <f>VLOOKUP(Table_for_new_list_price[[#This Row],[ItemCode]],[1]sheet1!$1:$1048576,4,FALSE)</f>
        <v>DRZ BRASS BALANCING VLV THD</v>
      </c>
      <c r="C1702" t="str">
        <f>VLOOKUP(Table_for_new_list_price[[#This Row],[ItemCode]],[1]sheet1!$1:$1048576,5,FALSE)</f>
        <v>670779951089</v>
      </c>
      <c r="D1702" t="str">
        <f>VLOOKUP(Table_for_new_list_price[[#This Row],[ItemCode]],[1]sheet1!$1:$1048576,6,FALSE)</f>
        <v>BALV</v>
      </c>
      <c r="E1702" s="54" t="str">
        <f>VLOOKUP(Table_for_new_list_price[[#This Row],[ItemCode]],[1]sheet1!$1:$1048576,7,FALSE)</f>
        <v>BRASS DZR</v>
      </c>
      <c r="F1702" s="54" t="str">
        <f>VLOOKUP(Table_for_new_list_price[[#This Row],[ItemCode]],[1]sheet1!$1:$1048576,13,FALSE)</f>
        <v>3.44</v>
      </c>
      <c r="G1702" s="55" t="str">
        <f>VLOOKUP(Table_for_new_list_price[[#This Row],[ItemCode]],[1]sheet1!$1:$1048576,12,FALSE)</f>
        <v>10</v>
      </c>
      <c r="H1702" s="101">
        <f>VLOOKUP(Table_for_new_list_price[[#This Row],[ItemCode]],[1]sheet1!$1:$1048576,8,FALSE)</f>
        <v>260.89999999999998</v>
      </c>
      <c r="I1702" s="51">
        <f>VLOOKUP(Table_for_new_list_price[[#This Row],[Product Line]],'EDA SHEET'!$C$10:$D$57,2,FALSE)</f>
        <v>0.34699999999999998</v>
      </c>
      <c r="J1702" s="53">
        <f t="shared" si="31"/>
        <v>90.532299999999992</v>
      </c>
      <c r="K1702" s="1" t="str">
        <f>VLOOKUP(Table_for_new_list_price[[#This Row],[ItemCode]],[1]sheet1!$1:$1048576,11,FALSE)</f>
        <v>Italy</v>
      </c>
    </row>
    <row r="1703" spans="1:11" hidden="1" x14ac:dyDescent="0.3">
      <c r="A1703" t="s">
        <v>2610</v>
      </c>
      <c r="B1703" t="str">
        <f>VLOOKUP(Table_for_new_list_price[[#This Row],[ItemCode]],[1]sheet1!$1:$1048576,4,FALSE)</f>
        <v>DRZ BRASS BALANCING VLV THD</v>
      </c>
      <c r="C1703" t="str">
        <f>VLOOKUP(Table_for_new_list_price[[#This Row],[ItemCode]],[1]sheet1!$1:$1048576,5,FALSE)</f>
        <v>670779951072</v>
      </c>
      <c r="D1703" t="str">
        <f>VLOOKUP(Table_for_new_list_price[[#This Row],[ItemCode]],[1]sheet1!$1:$1048576,6,FALSE)</f>
        <v>BALV</v>
      </c>
      <c r="E1703" s="54" t="str">
        <f>VLOOKUP(Table_for_new_list_price[[#This Row],[ItemCode]],[1]sheet1!$1:$1048576,7,FALSE)</f>
        <v>BRASS DZR</v>
      </c>
      <c r="F1703" s="54" t="str">
        <f>VLOOKUP(Table_for_new_list_price[[#This Row],[ItemCode]],[1]sheet1!$1:$1048576,13,FALSE)</f>
        <v>2.74</v>
      </c>
      <c r="G1703" s="55" t="str">
        <f>VLOOKUP(Table_for_new_list_price[[#This Row],[ItemCode]],[1]sheet1!$1:$1048576,12,FALSE)</f>
        <v>10</v>
      </c>
      <c r="H1703" s="101">
        <f>VLOOKUP(Table_for_new_list_price[[#This Row],[ItemCode]],[1]sheet1!$1:$1048576,8,FALSE)</f>
        <v>216.02</v>
      </c>
      <c r="I1703" s="51">
        <f>VLOOKUP(Table_for_new_list_price[[#This Row],[Product Line]],'EDA SHEET'!$C$10:$D$57,2,FALSE)</f>
        <v>0.34699999999999998</v>
      </c>
      <c r="J1703" s="53">
        <f t="shared" si="31"/>
        <v>74.958939999999998</v>
      </c>
      <c r="K1703" s="1" t="str">
        <f>VLOOKUP(Table_for_new_list_price[[#This Row],[ItemCode]],[1]sheet1!$1:$1048576,11,FALSE)</f>
        <v>Italy</v>
      </c>
    </row>
    <row r="1704" spans="1:11" hidden="1" x14ac:dyDescent="0.3">
      <c r="A1704" t="s">
        <v>2611</v>
      </c>
      <c r="B1704" t="str">
        <f>VLOOKUP(Table_for_new_list_price[[#This Row],[ItemCode]],[1]sheet1!$1:$1048576,4,FALSE)</f>
        <v>DRZ BRASS BALANCING VLV THD</v>
      </c>
      <c r="C1704" t="str">
        <f>VLOOKUP(Table_for_new_list_price[[#This Row],[ItemCode]],[1]sheet1!$1:$1048576,5,FALSE)</f>
        <v>670779951041</v>
      </c>
      <c r="D1704" t="str">
        <f>VLOOKUP(Table_for_new_list_price[[#This Row],[ItemCode]],[1]sheet1!$1:$1048576,6,FALSE)</f>
        <v>BALV</v>
      </c>
      <c r="E1704" s="54" t="str">
        <f>VLOOKUP(Table_for_new_list_price[[#This Row],[ItemCode]],[1]sheet1!$1:$1048576,7,FALSE)</f>
        <v>BRASS DZR</v>
      </c>
      <c r="F1704" s="54" t="str">
        <f>VLOOKUP(Table_for_new_list_price[[#This Row],[ItemCode]],[1]sheet1!$1:$1048576,13,FALSE)</f>
        <v>1.24</v>
      </c>
      <c r="G1704" s="55" t="str">
        <f>VLOOKUP(Table_for_new_list_price[[#This Row],[ItemCode]],[1]sheet1!$1:$1048576,12,FALSE)</f>
        <v>20</v>
      </c>
      <c r="H1704" s="101">
        <f>VLOOKUP(Table_for_new_list_price[[#This Row],[ItemCode]],[1]sheet1!$1:$1048576,8,FALSE)</f>
        <v>121.57</v>
      </c>
      <c r="I1704" s="51">
        <f>VLOOKUP(Table_for_new_list_price[[#This Row],[Product Line]],'EDA SHEET'!$C$10:$D$57,2,FALSE)</f>
        <v>0.34699999999999998</v>
      </c>
      <c r="J1704" s="53">
        <f t="shared" si="31"/>
        <v>42.184789999999992</v>
      </c>
      <c r="K1704" s="1" t="str">
        <f>VLOOKUP(Table_for_new_list_price[[#This Row],[ItemCode]],[1]sheet1!$1:$1048576,11,FALSE)</f>
        <v>Italy</v>
      </c>
    </row>
    <row r="1705" spans="1:11" hidden="1" x14ac:dyDescent="0.3">
      <c r="A1705" t="s">
        <v>2612</v>
      </c>
      <c r="B1705" t="str">
        <f>VLOOKUP(Table_for_new_list_price[[#This Row],[ItemCode]],[1]sheet1!$1:$1048576,4,FALSE)</f>
        <v>DRZ BRASS BALANCING VLV THD</v>
      </c>
      <c r="C1705" t="str">
        <f>VLOOKUP(Table_for_new_list_price[[#This Row],[ItemCode]],[1]sheet1!$1:$1048576,5,FALSE)</f>
        <v>670779951201</v>
      </c>
      <c r="D1705" t="str">
        <f>VLOOKUP(Table_for_new_list_price[[#This Row],[ItemCode]],[1]sheet1!$1:$1048576,6,FALSE)</f>
        <v>BALV</v>
      </c>
      <c r="E1705" s="54" t="str">
        <f>VLOOKUP(Table_for_new_list_price[[#This Row],[ItemCode]],[1]sheet1!$1:$1048576,7,FALSE)</f>
        <v>BRASS DZR</v>
      </c>
      <c r="F1705" s="54" t="str">
        <f>VLOOKUP(Table_for_new_list_price[[#This Row],[ItemCode]],[1]sheet1!$1:$1048576,13,FALSE)</f>
        <v>4.74</v>
      </c>
      <c r="G1705" s="55" t="str">
        <f>VLOOKUP(Table_for_new_list_price[[#This Row],[ItemCode]],[1]sheet1!$1:$1048576,12,FALSE)</f>
        <v>5</v>
      </c>
      <c r="H1705" s="101">
        <f>VLOOKUP(Table_for_new_list_price[[#This Row],[ItemCode]],[1]sheet1!$1:$1048576,8,FALSE)</f>
        <v>347.91</v>
      </c>
      <c r="I1705" s="51">
        <f>VLOOKUP(Table_for_new_list_price[[#This Row],[Product Line]],'EDA SHEET'!$C$10:$D$57,2,FALSE)</f>
        <v>0.34699999999999998</v>
      </c>
      <c r="J1705" s="53">
        <f t="shared" si="31"/>
        <v>120.72477000000001</v>
      </c>
      <c r="K1705" s="1" t="str">
        <f>VLOOKUP(Table_for_new_list_price[[#This Row],[ItemCode]],[1]sheet1!$1:$1048576,11,FALSE)</f>
        <v>Italy</v>
      </c>
    </row>
    <row r="1706" spans="1:11" hidden="1" x14ac:dyDescent="0.3">
      <c r="A1706" t="s">
        <v>2613</v>
      </c>
      <c r="B1706" t="str">
        <f>VLOOKUP(Table_for_new_list_price[[#This Row],[ItemCode]],[1]sheet1!$1:$1048576,4,FALSE)</f>
        <v>DRZ BRASS BALANCING VLV THD</v>
      </c>
      <c r="C1706" t="str">
        <f>VLOOKUP(Table_for_new_list_price[[#This Row],[ItemCode]],[1]sheet1!$1:$1048576,5,FALSE)</f>
        <v>670779951058</v>
      </c>
      <c r="D1706" t="str">
        <f>VLOOKUP(Table_for_new_list_price[[#This Row],[ItemCode]],[1]sheet1!$1:$1048576,6,FALSE)</f>
        <v>BALV</v>
      </c>
      <c r="E1706" s="54" t="str">
        <f>VLOOKUP(Table_for_new_list_price[[#This Row],[ItemCode]],[1]sheet1!$1:$1048576,7,FALSE)</f>
        <v>BRASS DZR</v>
      </c>
      <c r="F1706" s="54" t="str">
        <f>VLOOKUP(Table_for_new_list_price[[#This Row],[ItemCode]],[1]sheet1!$1:$1048576,13,FALSE)</f>
        <v>1.42</v>
      </c>
      <c r="G1706" s="55" t="str">
        <f>VLOOKUP(Table_for_new_list_price[[#This Row],[ItemCode]],[1]sheet1!$1:$1048576,12,FALSE)</f>
        <v>15</v>
      </c>
      <c r="H1706" s="101">
        <f>VLOOKUP(Table_for_new_list_price[[#This Row],[ItemCode]],[1]sheet1!$1:$1048576,8,FALSE)</f>
        <v>130.44999999999999</v>
      </c>
      <c r="I1706" s="51">
        <f>VLOOKUP(Table_for_new_list_price[[#This Row],[Product Line]],'EDA SHEET'!$C$10:$D$57,2,FALSE)</f>
        <v>0.34699999999999998</v>
      </c>
      <c r="J1706" s="53">
        <f t="shared" si="31"/>
        <v>45.266149999999996</v>
      </c>
      <c r="K1706" s="1" t="str">
        <f>VLOOKUP(Table_for_new_list_price[[#This Row],[ItemCode]],[1]sheet1!$1:$1048576,11,FALSE)</f>
        <v>Italy</v>
      </c>
    </row>
    <row r="1707" spans="1:11" hidden="1" x14ac:dyDescent="0.3">
      <c r="A1707" t="s">
        <v>2623</v>
      </c>
      <c r="B1707" t="str">
        <f>VLOOKUP(Table_for_new_list_price[[#This Row],[ItemCode]],[1]sheet1!$1:$1048576,4,FALSE)</f>
        <v>9517IBV 050 050F050F</v>
      </c>
      <c r="C1707">
        <f>VLOOKUP(Table_for_new_list_price[[#This Row],[ItemCode]],[1]sheet1!$1:$1048576,5,FALSE)</f>
        <v>0</v>
      </c>
      <c r="D1707" t="str">
        <f>VLOOKUP(Table_for_new_list_price[[#This Row],[ItemCode]],[1]sheet1!$1:$1048576,6,FALSE)</f>
        <v>BALV</v>
      </c>
      <c r="E1707" s="54" t="str">
        <f>VLOOKUP(Table_for_new_list_price[[#This Row],[ItemCode]],[1]sheet1!$1:$1048576,7,FALSE)</f>
        <v>BRASS DZR</v>
      </c>
      <c r="F1707" s="54" t="str">
        <f>VLOOKUP(Table_for_new_list_price[[#This Row],[ItemCode]],[1]sheet1!$1:$1048576,13,FALSE)</f>
        <v>2.08</v>
      </c>
      <c r="G1707" s="55">
        <f>VLOOKUP(Table_for_new_list_price[[#This Row],[ItemCode]],[1]sheet1!$1:$1048576,12,FALSE)</f>
        <v>0</v>
      </c>
      <c r="H1707" s="101">
        <f>VLOOKUP(Table_for_new_list_price[[#This Row],[ItemCode]],[1]sheet1!$1:$1048576,8,FALSE)</f>
        <v>148.72</v>
      </c>
      <c r="I1707" s="51">
        <f>VLOOKUP(Table_for_new_list_price[[#This Row],[Product Line]],'EDA SHEET'!$C$10:$D$57,2,FALSE)</f>
        <v>0.34699999999999998</v>
      </c>
      <c r="J1707" s="53">
        <f t="shared" si="31"/>
        <v>51.605839999999993</v>
      </c>
      <c r="K1707" s="1" t="str">
        <f>VLOOKUP(Table_for_new_list_price[[#This Row],[ItemCode]],[1]sheet1!$1:$1048576,11,FALSE)</f>
        <v>Italy</v>
      </c>
    </row>
    <row r="1708" spans="1:11" hidden="1" x14ac:dyDescent="0.3">
      <c r="A1708" t="s">
        <v>2624</v>
      </c>
      <c r="B1708" t="str">
        <f>VLOOKUP(Table_for_new_list_price[[#This Row],[ItemCode]],[1]sheet1!$1:$1048576,4,FALSE)</f>
        <v>9517IBV 050 050F050P</v>
      </c>
      <c r="C1708">
        <f>VLOOKUP(Table_for_new_list_price[[#This Row],[ItemCode]],[1]sheet1!$1:$1048576,5,FALSE)</f>
        <v>0</v>
      </c>
      <c r="D1708" t="str">
        <f>VLOOKUP(Table_for_new_list_price[[#This Row],[ItemCode]],[1]sheet1!$1:$1048576,6,FALSE)</f>
        <v>BALV</v>
      </c>
      <c r="E1708" s="54" t="str">
        <f>VLOOKUP(Table_for_new_list_price[[#This Row],[ItemCode]],[1]sheet1!$1:$1048576,7,FALSE)</f>
        <v>BRASS DZR</v>
      </c>
      <c r="F1708" s="54">
        <f>VLOOKUP(Table_for_new_list_price[[#This Row],[ItemCode]],[1]sheet1!$1:$1048576,13,FALSE)</f>
        <v>0</v>
      </c>
      <c r="G1708" s="55" t="str">
        <f>VLOOKUP(Table_for_new_list_price[[#This Row],[ItemCode]],[1]sheet1!$1:$1048576,12,FALSE)</f>
        <v>20</v>
      </c>
      <c r="H1708" s="101">
        <f>VLOOKUP(Table_for_new_list_price[[#This Row],[ItemCode]],[1]sheet1!$1:$1048576,8,FALSE)</f>
        <v>156.13</v>
      </c>
      <c r="I1708" s="51">
        <f>VLOOKUP(Table_for_new_list_price[[#This Row],[Product Line]],'EDA SHEET'!$C$10:$D$57,2,FALSE)</f>
        <v>0.34699999999999998</v>
      </c>
      <c r="J1708" s="53">
        <f t="shared" si="31"/>
        <v>54.177109999999992</v>
      </c>
      <c r="K1708" s="1" t="str">
        <f>VLOOKUP(Table_for_new_list_price[[#This Row],[ItemCode]],[1]sheet1!$1:$1048576,11,FALSE)</f>
        <v>Italy</v>
      </c>
    </row>
    <row r="1709" spans="1:11" hidden="1" x14ac:dyDescent="0.3">
      <c r="A1709" t="s">
        <v>2625</v>
      </c>
      <c r="B1709" t="str">
        <f>VLOOKUP(Table_for_new_list_price[[#This Row],[ItemCode]],[1]sheet1!$1:$1048576,4,FALSE)</f>
        <v>9517IBV 050 050M050E</v>
      </c>
      <c r="C1709">
        <f>VLOOKUP(Table_for_new_list_price[[#This Row],[ItemCode]],[1]sheet1!$1:$1048576,5,FALSE)</f>
        <v>0</v>
      </c>
      <c r="D1709" t="str">
        <f>VLOOKUP(Table_for_new_list_price[[#This Row],[ItemCode]],[1]sheet1!$1:$1048576,6,FALSE)</f>
        <v>BALV</v>
      </c>
      <c r="E1709" s="54" t="str">
        <f>VLOOKUP(Table_for_new_list_price[[#This Row],[ItemCode]],[1]sheet1!$1:$1048576,7,FALSE)</f>
        <v>BRASS DZR</v>
      </c>
      <c r="F1709" s="54" t="str">
        <f>VLOOKUP(Table_for_new_list_price[[#This Row],[ItemCode]],[1]sheet1!$1:$1048576,13,FALSE)</f>
        <v>0</v>
      </c>
      <c r="G1709" s="55" t="str">
        <f>VLOOKUP(Table_for_new_list_price[[#This Row],[ItemCode]],[1]sheet1!$1:$1048576,12,FALSE)</f>
        <v>20</v>
      </c>
      <c r="H1709" s="101">
        <f>VLOOKUP(Table_for_new_list_price[[#This Row],[ItemCode]],[1]sheet1!$1:$1048576,8,FALSE)</f>
        <v>148.72</v>
      </c>
      <c r="I1709" s="51">
        <f>VLOOKUP(Table_for_new_list_price[[#This Row],[Product Line]],'EDA SHEET'!$C$10:$D$57,2,FALSE)</f>
        <v>0.34699999999999998</v>
      </c>
      <c r="J1709" s="53">
        <f t="shared" si="31"/>
        <v>51.605839999999993</v>
      </c>
      <c r="K1709" s="1" t="str">
        <f>VLOOKUP(Table_for_new_list_price[[#This Row],[ItemCode]],[1]sheet1!$1:$1048576,11,FALSE)</f>
        <v>Italy</v>
      </c>
    </row>
    <row r="1710" spans="1:11" hidden="1" x14ac:dyDescent="0.3">
      <c r="A1710" t="s">
        <v>2626</v>
      </c>
      <c r="B1710" t="str">
        <f>VLOOKUP(Table_for_new_list_price[[#This Row],[ItemCode]],[1]sheet1!$1:$1048576,4,FALSE)</f>
        <v>9517IBV 050 050M050F</v>
      </c>
      <c r="C1710">
        <f>VLOOKUP(Table_for_new_list_price[[#This Row],[ItemCode]],[1]sheet1!$1:$1048576,5,FALSE)</f>
        <v>0</v>
      </c>
      <c r="D1710" t="str">
        <f>VLOOKUP(Table_for_new_list_price[[#This Row],[ItemCode]],[1]sheet1!$1:$1048576,6,FALSE)</f>
        <v>BALV</v>
      </c>
      <c r="E1710" s="54" t="str">
        <f>VLOOKUP(Table_for_new_list_price[[#This Row],[ItemCode]],[1]sheet1!$1:$1048576,7,FALSE)</f>
        <v>BRASS DZR</v>
      </c>
      <c r="F1710" s="54" t="str">
        <f>VLOOKUP(Table_for_new_list_price[[#This Row],[ItemCode]],[1]sheet1!$1:$1048576,13,FALSE)</f>
        <v>2.08</v>
      </c>
      <c r="G1710" s="55" t="str">
        <f>VLOOKUP(Table_for_new_list_price[[#This Row],[ItemCode]],[1]sheet1!$1:$1048576,12,FALSE)</f>
        <v>20</v>
      </c>
      <c r="H1710" s="101">
        <f>VLOOKUP(Table_for_new_list_price[[#This Row],[ItemCode]],[1]sheet1!$1:$1048576,8,FALSE)</f>
        <v>148.72</v>
      </c>
      <c r="I1710" s="51">
        <f>VLOOKUP(Table_for_new_list_price[[#This Row],[Product Line]],'EDA SHEET'!$C$10:$D$57,2,FALSE)</f>
        <v>0.34699999999999998</v>
      </c>
      <c r="J1710" s="53">
        <f t="shared" si="31"/>
        <v>51.605839999999993</v>
      </c>
      <c r="K1710" s="1" t="str">
        <f>VLOOKUP(Table_for_new_list_price[[#This Row],[ItemCode]],[1]sheet1!$1:$1048576,11,FALSE)</f>
        <v>Italy</v>
      </c>
    </row>
    <row r="1711" spans="1:11" hidden="1" x14ac:dyDescent="0.3">
      <c r="A1711" t="s">
        <v>2627</v>
      </c>
      <c r="B1711" t="str">
        <f>VLOOKUP(Table_for_new_list_price[[#This Row],[ItemCode]],[1]sheet1!$1:$1048576,4,FALSE)</f>
        <v>9517IBV 050 050M050P</v>
      </c>
      <c r="C1711">
        <f>VLOOKUP(Table_for_new_list_price[[#This Row],[ItemCode]],[1]sheet1!$1:$1048576,5,FALSE)</f>
        <v>0</v>
      </c>
      <c r="D1711" t="str">
        <f>VLOOKUP(Table_for_new_list_price[[#This Row],[ItemCode]],[1]sheet1!$1:$1048576,6,FALSE)</f>
        <v>BALV</v>
      </c>
      <c r="E1711" s="54" t="str">
        <f>VLOOKUP(Table_for_new_list_price[[#This Row],[ItemCode]],[1]sheet1!$1:$1048576,7,FALSE)</f>
        <v>BRASS DZR</v>
      </c>
      <c r="F1711" s="54">
        <f>VLOOKUP(Table_for_new_list_price[[#This Row],[ItemCode]],[1]sheet1!$1:$1048576,13,FALSE)</f>
        <v>0</v>
      </c>
      <c r="G1711" s="55" t="str">
        <f>VLOOKUP(Table_for_new_list_price[[#This Row],[ItemCode]],[1]sheet1!$1:$1048576,12,FALSE)</f>
        <v>20</v>
      </c>
      <c r="H1711" s="101">
        <f>VLOOKUP(Table_for_new_list_price[[#This Row],[ItemCode]],[1]sheet1!$1:$1048576,8,FALSE)</f>
        <v>156.13</v>
      </c>
      <c r="I1711" s="51">
        <f>VLOOKUP(Table_for_new_list_price[[#This Row],[Product Line]],'EDA SHEET'!$C$10:$D$57,2,FALSE)</f>
        <v>0.34699999999999998</v>
      </c>
      <c r="J1711" s="53">
        <f t="shared" si="31"/>
        <v>54.177109999999992</v>
      </c>
      <c r="K1711" s="1" t="str">
        <f>VLOOKUP(Table_for_new_list_price[[#This Row],[ItemCode]],[1]sheet1!$1:$1048576,11,FALSE)</f>
        <v>Italy</v>
      </c>
    </row>
    <row r="1712" spans="1:11" hidden="1" x14ac:dyDescent="0.3">
      <c r="A1712" t="s">
        <v>2628</v>
      </c>
      <c r="B1712" t="str">
        <f>VLOOKUP(Table_for_new_list_price[[#This Row],[ItemCode]],[1]sheet1!$1:$1048576,4,FALSE)</f>
        <v>9517IBV 050 050M050S</v>
      </c>
      <c r="C1712">
        <f>VLOOKUP(Table_for_new_list_price[[#This Row],[ItemCode]],[1]sheet1!$1:$1048576,5,FALSE)</f>
        <v>0</v>
      </c>
      <c r="D1712" t="str">
        <f>VLOOKUP(Table_for_new_list_price[[#This Row],[ItemCode]],[1]sheet1!$1:$1048576,6,FALSE)</f>
        <v>BALV</v>
      </c>
      <c r="E1712" s="54" t="str">
        <f>VLOOKUP(Table_for_new_list_price[[#This Row],[ItemCode]],[1]sheet1!$1:$1048576,7,FALSE)</f>
        <v>BRASS DZR</v>
      </c>
      <c r="F1712" s="54" t="str">
        <f>VLOOKUP(Table_for_new_list_price[[#This Row],[ItemCode]],[1]sheet1!$1:$1048576,13,FALSE)</f>
        <v>2.08</v>
      </c>
      <c r="G1712" s="55" t="str">
        <f>VLOOKUP(Table_for_new_list_price[[#This Row],[ItemCode]],[1]sheet1!$1:$1048576,12,FALSE)</f>
        <v>20</v>
      </c>
      <c r="H1712" s="101">
        <f>VLOOKUP(Table_for_new_list_price[[#This Row],[ItemCode]],[1]sheet1!$1:$1048576,8,FALSE)</f>
        <v>148.72</v>
      </c>
      <c r="I1712" s="51">
        <f>VLOOKUP(Table_for_new_list_price[[#This Row],[Product Line]],'EDA SHEET'!$C$10:$D$57,2,FALSE)</f>
        <v>0.34699999999999998</v>
      </c>
      <c r="J1712" s="53">
        <f t="shared" si="31"/>
        <v>51.605839999999993</v>
      </c>
      <c r="K1712" s="1" t="str">
        <f>VLOOKUP(Table_for_new_list_price[[#This Row],[ItemCode]],[1]sheet1!$1:$1048576,11,FALSE)</f>
        <v>Italy</v>
      </c>
    </row>
    <row r="1713" spans="1:11" hidden="1" x14ac:dyDescent="0.3">
      <c r="A1713" t="s">
        <v>2629</v>
      </c>
      <c r="B1713" t="str">
        <f>VLOOKUP(Table_for_new_list_price[[#This Row],[ItemCode]],[1]sheet1!$1:$1048576,4,FALSE)</f>
        <v>9517IBV 050 050M075E</v>
      </c>
      <c r="C1713">
        <f>VLOOKUP(Table_for_new_list_price[[#This Row],[ItemCode]],[1]sheet1!$1:$1048576,5,FALSE)</f>
        <v>0</v>
      </c>
      <c r="D1713" t="str">
        <f>VLOOKUP(Table_for_new_list_price[[#This Row],[ItemCode]],[1]sheet1!$1:$1048576,6,FALSE)</f>
        <v>BALV</v>
      </c>
      <c r="E1713" s="54" t="str">
        <f>VLOOKUP(Table_for_new_list_price[[#This Row],[ItemCode]],[1]sheet1!$1:$1048576,7,FALSE)</f>
        <v>BRASS DZR</v>
      </c>
      <c r="F1713" s="54" t="str">
        <f>VLOOKUP(Table_for_new_list_price[[#This Row],[ItemCode]],[1]sheet1!$1:$1048576,13,FALSE)</f>
        <v>0</v>
      </c>
      <c r="G1713" s="55" t="str">
        <f>VLOOKUP(Table_for_new_list_price[[#This Row],[ItemCode]],[1]sheet1!$1:$1048576,12,FALSE)</f>
        <v>20</v>
      </c>
      <c r="H1713" s="101">
        <f>VLOOKUP(Table_for_new_list_price[[#This Row],[ItemCode]],[1]sheet1!$1:$1048576,8,FALSE)</f>
        <v>148.72</v>
      </c>
      <c r="I1713" s="51">
        <f>VLOOKUP(Table_for_new_list_price[[#This Row],[Product Line]],'EDA SHEET'!$C$10:$D$57,2,FALSE)</f>
        <v>0.34699999999999998</v>
      </c>
      <c r="J1713" s="53">
        <f t="shared" si="31"/>
        <v>51.605839999999993</v>
      </c>
      <c r="K1713" s="1" t="str">
        <f>VLOOKUP(Table_for_new_list_price[[#This Row],[ItemCode]],[1]sheet1!$1:$1048576,11,FALSE)</f>
        <v>Italy</v>
      </c>
    </row>
    <row r="1714" spans="1:11" hidden="1" x14ac:dyDescent="0.3">
      <c r="A1714" t="s">
        <v>2630</v>
      </c>
      <c r="B1714" t="str">
        <f>VLOOKUP(Table_for_new_list_price[[#This Row],[ItemCode]],[1]sheet1!$1:$1048576,4,FALSE)</f>
        <v>9517IBV 050 050M075F</v>
      </c>
      <c r="C1714">
        <f>VLOOKUP(Table_for_new_list_price[[#This Row],[ItemCode]],[1]sheet1!$1:$1048576,5,FALSE)</f>
        <v>0</v>
      </c>
      <c r="D1714" t="str">
        <f>VLOOKUP(Table_for_new_list_price[[#This Row],[ItemCode]],[1]sheet1!$1:$1048576,6,FALSE)</f>
        <v>BALV</v>
      </c>
      <c r="E1714" s="54" t="str">
        <f>VLOOKUP(Table_for_new_list_price[[#This Row],[ItemCode]],[1]sheet1!$1:$1048576,7,FALSE)</f>
        <v>BRASS DZR</v>
      </c>
      <c r="F1714" s="54" t="str">
        <f>VLOOKUP(Table_for_new_list_price[[#This Row],[ItemCode]],[1]sheet1!$1:$1048576,13,FALSE)</f>
        <v>2.08</v>
      </c>
      <c r="G1714" s="55" t="str">
        <f>VLOOKUP(Table_for_new_list_price[[#This Row],[ItemCode]],[1]sheet1!$1:$1048576,12,FALSE)</f>
        <v>20</v>
      </c>
      <c r="H1714" s="101">
        <f>VLOOKUP(Table_for_new_list_price[[#This Row],[ItemCode]],[1]sheet1!$1:$1048576,8,FALSE)</f>
        <v>148.72</v>
      </c>
      <c r="I1714" s="51">
        <f>VLOOKUP(Table_for_new_list_price[[#This Row],[Product Line]],'EDA SHEET'!$C$10:$D$57,2,FALSE)</f>
        <v>0.34699999999999998</v>
      </c>
      <c r="J1714" s="53">
        <f t="shared" si="31"/>
        <v>51.605839999999993</v>
      </c>
      <c r="K1714" s="1" t="str">
        <f>VLOOKUP(Table_for_new_list_price[[#This Row],[ItemCode]],[1]sheet1!$1:$1048576,11,FALSE)</f>
        <v>Italy</v>
      </c>
    </row>
    <row r="1715" spans="1:11" hidden="1" x14ac:dyDescent="0.3">
      <c r="A1715" t="s">
        <v>2631</v>
      </c>
      <c r="B1715" t="str">
        <f>VLOOKUP(Table_for_new_list_price[[#This Row],[ItemCode]],[1]sheet1!$1:$1048576,4,FALSE)</f>
        <v>9517IBV 050 050M075P</v>
      </c>
      <c r="C1715">
        <f>VLOOKUP(Table_for_new_list_price[[#This Row],[ItemCode]],[1]sheet1!$1:$1048576,5,FALSE)</f>
        <v>0</v>
      </c>
      <c r="D1715" t="str">
        <f>VLOOKUP(Table_for_new_list_price[[#This Row],[ItemCode]],[1]sheet1!$1:$1048576,6,FALSE)</f>
        <v>BALV</v>
      </c>
      <c r="E1715" s="54" t="str">
        <f>VLOOKUP(Table_for_new_list_price[[#This Row],[ItemCode]],[1]sheet1!$1:$1048576,7,FALSE)</f>
        <v>BRASS DZR</v>
      </c>
      <c r="F1715" s="54">
        <f>VLOOKUP(Table_for_new_list_price[[#This Row],[ItemCode]],[1]sheet1!$1:$1048576,13,FALSE)</f>
        <v>0</v>
      </c>
      <c r="G1715" s="55" t="str">
        <f>VLOOKUP(Table_for_new_list_price[[#This Row],[ItemCode]],[1]sheet1!$1:$1048576,12,FALSE)</f>
        <v>20</v>
      </c>
      <c r="H1715" s="101">
        <f>VLOOKUP(Table_for_new_list_price[[#This Row],[ItemCode]],[1]sheet1!$1:$1048576,8,FALSE)</f>
        <v>156.13</v>
      </c>
      <c r="I1715" s="51">
        <f>VLOOKUP(Table_for_new_list_price[[#This Row],[Product Line]],'EDA SHEET'!$C$10:$D$57,2,FALSE)</f>
        <v>0.34699999999999998</v>
      </c>
      <c r="J1715" s="53">
        <f t="shared" si="31"/>
        <v>54.177109999999992</v>
      </c>
      <c r="K1715" s="1" t="str">
        <f>VLOOKUP(Table_for_new_list_price[[#This Row],[ItemCode]],[1]sheet1!$1:$1048576,11,FALSE)</f>
        <v>Italy</v>
      </c>
    </row>
    <row r="1716" spans="1:11" hidden="1" x14ac:dyDescent="0.3">
      <c r="A1716" t="s">
        <v>2632</v>
      </c>
      <c r="B1716" t="str">
        <f>VLOOKUP(Table_for_new_list_price[[#This Row],[ItemCode]],[1]sheet1!$1:$1048576,4,FALSE)</f>
        <v>9517IBV 050 050M075S</v>
      </c>
      <c r="C1716">
        <f>VLOOKUP(Table_for_new_list_price[[#This Row],[ItemCode]],[1]sheet1!$1:$1048576,5,FALSE)</f>
        <v>0</v>
      </c>
      <c r="D1716" t="str">
        <f>VLOOKUP(Table_for_new_list_price[[#This Row],[ItemCode]],[1]sheet1!$1:$1048576,6,FALSE)</f>
        <v>BALV</v>
      </c>
      <c r="E1716" s="54" t="str">
        <f>VLOOKUP(Table_for_new_list_price[[#This Row],[ItemCode]],[1]sheet1!$1:$1048576,7,FALSE)</f>
        <v>BRASS DZR</v>
      </c>
      <c r="F1716" s="54" t="str">
        <f>VLOOKUP(Table_for_new_list_price[[#This Row],[ItemCode]],[1]sheet1!$1:$1048576,13,FALSE)</f>
        <v>2.08</v>
      </c>
      <c r="G1716" s="55" t="str">
        <f>VLOOKUP(Table_for_new_list_price[[#This Row],[ItemCode]],[1]sheet1!$1:$1048576,12,FALSE)</f>
        <v>20</v>
      </c>
      <c r="H1716" s="101">
        <f>VLOOKUP(Table_for_new_list_price[[#This Row],[ItemCode]],[1]sheet1!$1:$1048576,8,FALSE)</f>
        <v>148.72</v>
      </c>
      <c r="I1716" s="51">
        <f>VLOOKUP(Table_for_new_list_price[[#This Row],[Product Line]],'EDA SHEET'!$C$10:$D$57,2,FALSE)</f>
        <v>0.34699999999999998</v>
      </c>
      <c r="J1716" s="53">
        <f t="shared" ref="J1716:J1779" si="32">H1716*I1716</f>
        <v>51.605839999999993</v>
      </c>
      <c r="K1716" s="1" t="str">
        <f>VLOOKUP(Table_for_new_list_price[[#This Row],[ItemCode]],[1]sheet1!$1:$1048576,11,FALSE)</f>
        <v>Italy</v>
      </c>
    </row>
    <row r="1717" spans="1:11" hidden="1" x14ac:dyDescent="0.3">
      <c r="A1717" t="s">
        <v>2633</v>
      </c>
      <c r="B1717" t="str">
        <f>VLOOKUP(Table_for_new_list_price[[#This Row],[ItemCode]],[1]sheet1!$1:$1048576,4,FALSE)</f>
        <v>9517IBV 050 050P050P</v>
      </c>
      <c r="C1717">
        <f>VLOOKUP(Table_for_new_list_price[[#This Row],[ItemCode]],[1]sheet1!$1:$1048576,5,FALSE)</f>
        <v>0</v>
      </c>
      <c r="D1717" t="str">
        <f>VLOOKUP(Table_for_new_list_price[[#This Row],[ItemCode]],[1]sheet1!$1:$1048576,6,FALSE)</f>
        <v>BALV</v>
      </c>
      <c r="E1717" s="54" t="str">
        <f>VLOOKUP(Table_for_new_list_price[[#This Row],[ItemCode]],[1]sheet1!$1:$1048576,7,FALSE)</f>
        <v>BRASS DZR</v>
      </c>
      <c r="F1717" s="54">
        <f>VLOOKUP(Table_for_new_list_price[[#This Row],[ItemCode]],[1]sheet1!$1:$1048576,13,FALSE)</f>
        <v>0</v>
      </c>
      <c r="G1717" s="55" t="str">
        <f>VLOOKUP(Table_for_new_list_price[[#This Row],[ItemCode]],[1]sheet1!$1:$1048576,12,FALSE)</f>
        <v>20</v>
      </c>
      <c r="H1717" s="101">
        <f>VLOOKUP(Table_for_new_list_price[[#This Row],[ItemCode]],[1]sheet1!$1:$1048576,8,FALSE)</f>
        <v>156.13</v>
      </c>
      <c r="I1717" s="51">
        <f>VLOOKUP(Table_for_new_list_price[[#This Row],[Product Line]],'EDA SHEET'!$C$10:$D$57,2,FALSE)</f>
        <v>0.34699999999999998</v>
      </c>
      <c r="J1717" s="53">
        <f t="shared" si="32"/>
        <v>54.177109999999992</v>
      </c>
      <c r="K1717" s="1" t="str">
        <f>VLOOKUP(Table_for_new_list_price[[#This Row],[ItemCode]],[1]sheet1!$1:$1048576,11,FALSE)</f>
        <v>Italy</v>
      </c>
    </row>
    <row r="1718" spans="1:11" hidden="1" x14ac:dyDescent="0.3">
      <c r="A1718" t="s">
        <v>2634</v>
      </c>
      <c r="B1718" t="str">
        <f>VLOOKUP(Table_for_new_list_price[[#This Row],[ItemCode]],[1]sheet1!$1:$1048576,4,FALSE)</f>
        <v>9517IBV 050 050S050S</v>
      </c>
      <c r="C1718">
        <f>VLOOKUP(Table_for_new_list_price[[#This Row],[ItemCode]],[1]sheet1!$1:$1048576,5,FALSE)</f>
        <v>0</v>
      </c>
      <c r="D1718" t="str">
        <f>VLOOKUP(Table_for_new_list_price[[#This Row],[ItemCode]],[1]sheet1!$1:$1048576,6,FALSE)</f>
        <v>BALV</v>
      </c>
      <c r="E1718" s="54" t="str">
        <f>VLOOKUP(Table_for_new_list_price[[#This Row],[ItemCode]],[1]sheet1!$1:$1048576,7,FALSE)</f>
        <v>BRASS DZR</v>
      </c>
      <c r="F1718" s="54" t="str">
        <f>VLOOKUP(Table_for_new_list_price[[#This Row],[ItemCode]],[1]sheet1!$1:$1048576,13,FALSE)</f>
        <v>2.08</v>
      </c>
      <c r="G1718" s="55">
        <f>VLOOKUP(Table_for_new_list_price[[#This Row],[ItemCode]],[1]sheet1!$1:$1048576,12,FALSE)</f>
        <v>0</v>
      </c>
      <c r="H1718" s="101">
        <f>VLOOKUP(Table_for_new_list_price[[#This Row],[ItemCode]],[1]sheet1!$1:$1048576,8,FALSE)</f>
        <v>148.72</v>
      </c>
      <c r="I1718" s="51">
        <f>VLOOKUP(Table_for_new_list_price[[#This Row],[Product Line]],'EDA SHEET'!$C$10:$D$57,2,FALSE)</f>
        <v>0.34699999999999998</v>
      </c>
      <c r="J1718" s="53">
        <f t="shared" si="32"/>
        <v>51.605839999999993</v>
      </c>
      <c r="K1718" s="1" t="str">
        <f>VLOOKUP(Table_for_new_list_price[[#This Row],[ItemCode]],[1]sheet1!$1:$1048576,11,FALSE)</f>
        <v>Italy</v>
      </c>
    </row>
    <row r="1719" spans="1:11" hidden="1" x14ac:dyDescent="0.3">
      <c r="A1719" t="s">
        <v>2635</v>
      </c>
      <c r="B1719" t="str">
        <f>VLOOKUP(Table_for_new_list_price[[#This Row],[ItemCode]],[1]sheet1!$1:$1048576,4,FALSE)</f>
        <v>9517IBV 075 050M075E</v>
      </c>
      <c r="C1719">
        <f>VLOOKUP(Table_for_new_list_price[[#This Row],[ItemCode]],[1]sheet1!$1:$1048576,5,FALSE)</f>
        <v>0</v>
      </c>
      <c r="D1719" t="str">
        <f>VLOOKUP(Table_for_new_list_price[[#This Row],[ItemCode]],[1]sheet1!$1:$1048576,6,FALSE)</f>
        <v>BALV</v>
      </c>
      <c r="E1719" s="54" t="str">
        <f>VLOOKUP(Table_for_new_list_price[[#This Row],[ItemCode]],[1]sheet1!$1:$1048576,7,FALSE)</f>
        <v>BRASS DZR</v>
      </c>
      <c r="F1719" s="54" t="str">
        <f>VLOOKUP(Table_for_new_list_price[[#This Row],[ItemCode]],[1]sheet1!$1:$1048576,13,FALSE)</f>
        <v>0</v>
      </c>
      <c r="G1719" s="55" t="str">
        <f>VLOOKUP(Table_for_new_list_price[[#This Row],[ItemCode]],[1]sheet1!$1:$1048576,12,FALSE)</f>
        <v>20</v>
      </c>
      <c r="H1719" s="101">
        <f>VLOOKUP(Table_for_new_list_price[[#This Row],[ItemCode]],[1]sheet1!$1:$1048576,8,FALSE)</f>
        <v>171.77</v>
      </c>
      <c r="I1719" s="51">
        <f>VLOOKUP(Table_for_new_list_price[[#This Row],[Product Line]],'EDA SHEET'!$C$10:$D$57,2,FALSE)</f>
        <v>0.34699999999999998</v>
      </c>
      <c r="J1719" s="53">
        <f t="shared" si="32"/>
        <v>59.604190000000003</v>
      </c>
      <c r="K1719" s="1" t="str">
        <f>VLOOKUP(Table_for_new_list_price[[#This Row],[ItemCode]],[1]sheet1!$1:$1048576,11,FALSE)</f>
        <v>Italy</v>
      </c>
    </row>
    <row r="1720" spans="1:11" hidden="1" x14ac:dyDescent="0.3">
      <c r="A1720" t="s">
        <v>2636</v>
      </c>
      <c r="B1720" t="str">
        <f>VLOOKUP(Table_for_new_list_price[[#This Row],[ItemCode]],[1]sheet1!$1:$1048576,4,FALSE)</f>
        <v>9517IBV 075 050M075F</v>
      </c>
      <c r="C1720">
        <f>VLOOKUP(Table_for_new_list_price[[#This Row],[ItemCode]],[1]sheet1!$1:$1048576,5,FALSE)</f>
        <v>0</v>
      </c>
      <c r="D1720" t="str">
        <f>VLOOKUP(Table_for_new_list_price[[#This Row],[ItemCode]],[1]sheet1!$1:$1048576,6,FALSE)</f>
        <v>BALV</v>
      </c>
      <c r="E1720" s="54" t="str">
        <f>VLOOKUP(Table_for_new_list_price[[#This Row],[ItemCode]],[1]sheet1!$1:$1048576,7,FALSE)</f>
        <v>BRASS DZR</v>
      </c>
      <c r="F1720" s="54" t="str">
        <f>VLOOKUP(Table_for_new_list_price[[#This Row],[ItemCode]],[1]sheet1!$1:$1048576,13,FALSE)</f>
        <v>2.81</v>
      </c>
      <c r="G1720" s="55" t="str">
        <f>VLOOKUP(Table_for_new_list_price[[#This Row],[ItemCode]],[1]sheet1!$1:$1048576,12,FALSE)</f>
        <v>20</v>
      </c>
      <c r="H1720" s="101">
        <f>VLOOKUP(Table_for_new_list_price[[#This Row],[ItemCode]],[1]sheet1!$1:$1048576,8,FALSE)</f>
        <v>171.77</v>
      </c>
      <c r="I1720" s="51">
        <f>VLOOKUP(Table_for_new_list_price[[#This Row],[Product Line]],'EDA SHEET'!$C$10:$D$57,2,FALSE)</f>
        <v>0.34699999999999998</v>
      </c>
      <c r="J1720" s="53">
        <f t="shared" si="32"/>
        <v>59.604190000000003</v>
      </c>
      <c r="K1720" s="1" t="str">
        <f>VLOOKUP(Table_for_new_list_price[[#This Row],[ItemCode]],[1]sheet1!$1:$1048576,11,FALSE)</f>
        <v>Italy</v>
      </c>
    </row>
    <row r="1721" spans="1:11" hidden="1" x14ac:dyDescent="0.3">
      <c r="A1721" t="s">
        <v>2637</v>
      </c>
      <c r="B1721" t="str">
        <f>VLOOKUP(Table_for_new_list_price[[#This Row],[ItemCode]],[1]sheet1!$1:$1048576,4,FALSE)</f>
        <v>9517IBV 075 050M075P</v>
      </c>
      <c r="C1721">
        <f>VLOOKUP(Table_for_new_list_price[[#This Row],[ItemCode]],[1]sheet1!$1:$1048576,5,FALSE)</f>
        <v>0</v>
      </c>
      <c r="D1721" t="str">
        <f>VLOOKUP(Table_for_new_list_price[[#This Row],[ItemCode]],[1]sheet1!$1:$1048576,6,FALSE)</f>
        <v>BALV</v>
      </c>
      <c r="E1721" s="54" t="str">
        <f>VLOOKUP(Table_for_new_list_price[[#This Row],[ItemCode]],[1]sheet1!$1:$1048576,7,FALSE)</f>
        <v>BRASS DZR</v>
      </c>
      <c r="F1721" s="54">
        <f>VLOOKUP(Table_for_new_list_price[[#This Row],[ItemCode]],[1]sheet1!$1:$1048576,13,FALSE)</f>
        <v>0</v>
      </c>
      <c r="G1721" s="55" t="str">
        <f>VLOOKUP(Table_for_new_list_price[[#This Row],[ItemCode]],[1]sheet1!$1:$1048576,12,FALSE)</f>
        <v>15</v>
      </c>
      <c r="H1721" s="101">
        <f>VLOOKUP(Table_for_new_list_price[[#This Row],[ItemCode]],[1]sheet1!$1:$1048576,8,FALSE)</f>
        <v>180.33</v>
      </c>
      <c r="I1721" s="51">
        <f>VLOOKUP(Table_for_new_list_price[[#This Row],[Product Line]],'EDA SHEET'!$C$10:$D$57,2,FALSE)</f>
        <v>0.34699999999999998</v>
      </c>
      <c r="J1721" s="53">
        <f t="shared" si="32"/>
        <v>62.574509999999997</v>
      </c>
      <c r="K1721" s="1" t="str">
        <f>VLOOKUP(Table_for_new_list_price[[#This Row],[ItemCode]],[1]sheet1!$1:$1048576,11,FALSE)</f>
        <v>Italy</v>
      </c>
    </row>
    <row r="1722" spans="1:11" hidden="1" x14ac:dyDescent="0.3">
      <c r="A1722" t="s">
        <v>2638</v>
      </c>
      <c r="B1722" t="str">
        <f>VLOOKUP(Table_for_new_list_price[[#This Row],[ItemCode]],[1]sheet1!$1:$1048576,4,FALSE)</f>
        <v>9517IBV 075 050M075S</v>
      </c>
      <c r="C1722">
        <f>VLOOKUP(Table_for_new_list_price[[#This Row],[ItemCode]],[1]sheet1!$1:$1048576,5,FALSE)</f>
        <v>0</v>
      </c>
      <c r="D1722" t="str">
        <f>VLOOKUP(Table_for_new_list_price[[#This Row],[ItemCode]],[1]sheet1!$1:$1048576,6,FALSE)</f>
        <v>BALV</v>
      </c>
      <c r="E1722" s="54" t="str">
        <f>VLOOKUP(Table_for_new_list_price[[#This Row],[ItemCode]],[1]sheet1!$1:$1048576,7,FALSE)</f>
        <v>BRASS DZR</v>
      </c>
      <c r="F1722" s="54" t="str">
        <f>VLOOKUP(Table_for_new_list_price[[#This Row],[ItemCode]],[1]sheet1!$1:$1048576,13,FALSE)</f>
        <v>2.83</v>
      </c>
      <c r="G1722" s="55" t="str">
        <f>VLOOKUP(Table_for_new_list_price[[#This Row],[ItemCode]],[1]sheet1!$1:$1048576,12,FALSE)</f>
        <v>20</v>
      </c>
      <c r="H1722" s="101">
        <f>VLOOKUP(Table_for_new_list_price[[#This Row],[ItemCode]],[1]sheet1!$1:$1048576,8,FALSE)</f>
        <v>171.77</v>
      </c>
      <c r="I1722" s="51">
        <f>VLOOKUP(Table_for_new_list_price[[#This Row],[Product Line]],'EDA SHEET'!$C$10:$D$57,2,FALSE)</f>
        <v>0.34699999999999998</v>
      </c>
      <c r="J1722" s="53">
        <f t="shared" si="32"/>
        <v>59.604190000000003</v>
      </c>
      <c r="K1722" s="1" t="str">
        <f>VLOOKUP(Table_for_new_list_price[[#This Row],[ItemCode]],[1]sheet1!$1:$1048576,11,FALSE)</f>
        <v>Italy</v>
      </c>
    </row>
    <row r="1723" spans="1:11" hidden="1" x14ac:dyDescent="0.3">
      <c r="A1723" t="s">
        <v>2639</v>
      </c>
      <c r="B1723" t="str">
        <f>VLOOKUP(Table_for_new_list_price[[#This Row],[ItemCode]],[1]sheet1!$1:$1048576,4,FALSE)</f>
        <v>9517IBV 075 050M100E</v>
      </c>
      <c r="C1723">
        <f>VLOOKUP(Table_for_new_list_price[[#This Row],[ItemCode]],[1]sheet1!$1:$1048576,5,FALSE)</f>
        <v>0</v>
      </c>
      <c r="D1723" t="str">
        <f>VLOOKUP(Table_for_new_list_price[[#This Row],[ItemCode]],[1]sheet1!$1:$1048576,6,FALSE)</f>
        <v>BALV</v>
      </c>
      <c r="E1723" s="54" t="str">
        <f>VLOOKUP(Table_for_new_list_price[[#This Row],[ItemCode]],[1]sheet1!$1:$1048576,7,FALSE)</f>
        <v>BRASS DZR</v>
      </c>
      <c r="F1723" s="54" t="str">
        <f>VLOOKUP(Table_for_new_list_price[[#This Row],[ItemCode]],[1]sheet1!$1:$1048576,13,FALSE)</f>
        <v>0</v>
      </c>
      <c r="G1723" s="55" t="str">
        <f>VLOOKUP(Table_for_new_list_price[[#This Row],[ItemCode]],[1]sheet1!$1:$1048576,12,FALSE)</f>
        <v>20</v>
      </c>
      <c r="H1723" s="101">
        <f>VLOOKUP(Table_for_new_list_price[[#This Row],[ItemCode]],[1]sheet1!$1:$1048576,8,FALSE)</f>
        <v>171.77</v>
      </c>
      <c r="I1723" s="51">
        <f>VLOOKUP(Table_for_new_list_price[[#This Row],[Product Line]],'EDA SHEET'!$C$10:$D$57,2,FALSE)</f>
        <v>0.34699999999999998</v>
      </c>
      <c r="J1723" s="53">
        <f t="shared" si="32"/>
        <v>59.604190000000003</v>
      </c>
      <c r="K1723" s="1" t="str">
        <f>VLOOKUP(Table_for_new_list_price[[#This Row],[ItemCode]],[1]sheet1!$1:$1048576,11,FALSE)</f>
        <v>Italy</v>
      </c>
    </row>
    <row r="1724" spans="1:11" hidden="1" x14ac:dyDescent="0.3">
      <c r="A1724" t="s">
        <v>2640</v>
      </c>
      <c r="B1724" t="str">
        <f>VLOOKUP(Table_for_new_list_price[[#This Row],[ItemCode]],[1]sheet1!$1:$1048576,4,FALSE)</f>
        <v>9517IBV 075 050M100F</v>
      </c>
      <c r="C1724">
        <f>VLOOKUP(Table_for_new_list_price[[#This Row],[ItemCode]],[1]sheet1!$1:$1048576,5,FALSE)</f>
        <v>0</v>
      </c>
      <c r="D1724" t="str">
        <f>VLOOKUP(Table_for_new_list_price[[#This Row],[ItemCode]],[1]sheet1!$1:$1048576,6,FALSE)</f>
        <v>BALV</v>
      </c>
      <c r="E1724" s="54" t="str">
        <f>VLOOKUP(Table_for_new_list_price[[#This Row],[ItemCode]],[1]sheet1!$1:$1048576,7,FALSE)</f>
        <v>BRASS DZR</v>
      </c>
      <c r="F1724" s="54" t="str">
        <f>VLOOKUP(Table_for_new_list_price[[#This Row],[ItemCode]],[1]sheet1!$1:$1048576,13,FALSE)</f>
        <v>2.81</v>
      </c>
      <c r="G1724" s="55" t="str">
        <f>VLOOKUP(Table_for_new_list_price[[#This Row],[ItemCode]],[1]sheet1!$1:$1048576,12,FALSE)</f>
        <v>20</v>
      </c>
      <c r="H1724" s="101">
        <f>VLOOKUP(Table_for_new_list_price[[#This Row],[ItemCode]],[1]sheet1!$1:$1048576,8,FALSE)</f>
        <v>171.77</v>
      </c>
      <c r="I1724" s="51">
        <f>VLOOKUP(Table_for_new_list_price[[#This Row],[Product Line]],'EDA SHEET'!$C$10:$D$57,2,FALSE)</f>
        <v>0.34699999999999998</v>
      </c>
      <c r="J1724" s="53">
        <f t="shared" si="32"/>
        <v>59.604190000000003</v>
      </c>
      <c r="K1724" s="1" t="str">
        <f>VLOOKUP(Table_for_new_list_price[[#This Row],[ItemCode]],[1]sheet1!$1:$1048576,11,FALSE)</f>
        <v>Italy</v>
      </c>
    </row>
    <row r="1725" spans="1:11" hidden="1" x14ac:dyDescent="0.3">
      <c r="A1725" t="s">
        <v>2641</v>
      </c>
      <c r="B1725" t="str">
        <f>VLOOKUP(Table_for_new_list_price[[#This Row],[ItemCode]],[1]sheet1!$1:$1048576,4,FALSE)</f>
        <v>9517IBV 075 050M100P</v>
      </c>
      <c r="C1725">
        <f>VLOOKUP(Table_for_new_list_price[[#This Row],[ItemCode]],[1]sheet1!$1:$1048576,5,FALSE)</f>
        <v>0</v>
      </c>
      <c r="D1725" t="str">
        <f>VLOOKUP(Table_for_new_list_price[[#This Row],[ItemCode]],[1]sheet1!$1:$1048576,6,FALSE)</f>
        <v>BALV</v>
      </c>
      <c r="E1725" s="54" t="str">
        <f>VLOOKUP(Table_for_new_list_price[[#This Row],[ItemCode]],[1]sheet1!$1:$1048576,7,FALSE)</f>
        <v>BRASS DZR</v>
      </c>
      <c r="F1725" s="54">
        <f>VLOOKUP(Table_for_new_list_price[[#This Row],[ItemCode]],[1]sheet1!$1:$1048576,13,FALSE)</f>
        <v>0</v>
      </c>
      <c r="G1725" s="55" t="str">
        <f>VLOOKUP(Table_for_new_list_price[[#This Row],[ItemCode]],[1]sheet1!$1:$1048576,12,FALSE)</f>
        <v>15</v>
      </c>
      <c r="H1725" s="101">
        <f>VLOOKUP(Table_for_new_list_price[[#This Row],[ItemCode]],[1]sheet1!$1:$1048576,8,FALSE)</f>
        <v>180.33</v>
      </c>
      <c r="I1725" s="51">
        <f>VLOOKUP(Table_for_new_list_price[[#This Row],[Product Line]],'EDA SHEET'!$C$10:$D$57,2,FALSE)</f>
        <v>0.34699999999999998</v>
      </c>
      <c r="J1725" s="53">
        <f t="shared" si="32"/>
        <v>62.574509999999997</v>
      </c>
      <c r="K1725" s="1" t="str">
        <f>VLOOKUP(Table_for_new_list_price[[#This Row],[ItemCode]],[1]sheet1!$1:$1048576,11,FALSE)</f>
        <v>Italy</v>
      </c>
    </row>
    <row r="1726" spans="1:11" hidden="1" x14ac:dyDescent="0.3">
      <c r="A1726" t="s">
        <v>2642</v>
      </c>
      <c r="B1726" t="str">
        <f>VLOOKUP(Table_for_new_list_price[[#This Row],[ItemCode]],[1]sheet1!$1:$1048576,4,FALSE)</f>
        <v>9517IBV 075 050M100S</v>
      </c>
      <c r="C1726">
        <f>VLOOKUP(Table_for_new_list_price[[#This Row],[ItemCode]],[1]sheet1!$1:$1048576,5,FALSE)</f>
        <v>0</v>
      </c>
      <c r="D1726" t="str">
        <f>VLOOKUP(Table_for_new_list_price[[#This Row],[ItemCode]],[1]sheet1!$1:$1048576,6,FALSE)</f>
        <v>BALV</v>
      </c>
      <c r="E1726" s="54" t="str">
        <f>VLOOKUP(Table_for_new_list_price[[#This Row],[ItemCode]],[1]sheet1!$1:$1048576,7,FALSE)</f>
        <v>BRASS DZR</v>
      </c>
      <c r="F1726" s="54" t="str">
        <f>VLOOKUP(Table_for_new_list_price[[#This Row],[ItemCode]],[1]sheet1!$1:$1048576,13,FALSE)</f>
        <v>2.83</v>
      </c>
      <c r="G1726" s="55" t="str">
        <f>VLOOKUP(Table_for_new_list_price[[#This Row],[ItemCode]],[1]sheet1!$1:$1048576,12,FALSE)</f>
        <v>20</v>
      </c>
      <c r="H1726" s="101">
        <f>VLOOKUP(Table_for_new_list_price[[#This Row],[ItemCode]],[1]sheet1!$1:$1048576,8,FALSE)</f>
        <v>171.77</v>
      </c>
      <c r="I1726" s="51">
        <f>VLOOKUP(Table_for_new_list_price[[#This Row],[Product Line]],'EDA SHEET'!$C$10:$D$57,2,FALSE)</f>
        <v>0.34699999999999998</v>
      </c>
      <c r="J1726" s="53">
        <f t="shared" si="32"/>
        <v>59.604190000000003</v>
      </c>
      <c r="K1726" s="1" t="str">
        <f>VLOOKUP(Table_for_new_list_price[[#This Row],[ItemCode]],[1]sheet1!$1:$1048576,11,FALSE)</f>
        <v>Italy</v>
      </c>
    </row>
    <row r="1727" spans="1:11" hidden="1" x14ac:dyDescent="0.3">
      <c r="A1727" t="s">
        <v>2643</v>
      </c>
      <c r="B1727" t="str">
        <f>VLOOKUP(Table_for_new_list_price[[#This Row],[ItemCode]],[1]sheet1!$1:$1048576,4,FALSE)</f>
        <v>9517IBV 075 075F075F</v>
      </c>
      <c r="C1727">
        <f>VLOOKUP(Table_for_new_list_price[[#This Row],[ItemCode]],[1]sheet1!$1:$1048576,5,FALSE)</f>
        <v>0</v>
      </c>
      <c r="D1727" t="str">
        <f>VLOOKUP(Table_for_new_list_price[[#This Row],[ItemCode]],[1]sheet1!$1:$1048576,6,FALSE)</f>
        <v>BALV</v>
      </c>
      <c r="E1727" s="54" t="str">
        <f>VLOOKUP(Table_for_new_list_price[[#This Row],[ItemCode]],[1]sheet1!$1:$1048576,7,FALSE)</f>
        <v>BRASS DZR</v>
      </c>
      <c r="F1727" s="54" t="str">
        <f>VLOOKUP(Table_for_new_list_price[[#This Row],[ItemCode]],[1]sheet1!$1:$1048576,13,FALSE)</f>
        <v>2.81</v>
      </c>
      <c r="G1727" s="55">
        <f>VLOOKUP(Table_for_new_list_price[[#This Row],[ItemCode]],[1]sheet1!$1:$1048576,12,FALSE)</f>
        <v>0</v>
      </c>
      <c r="H1727" s="101">
        <f>VLOOKUP(Table_for_new_list_price[[#This Row],[ItemCode]],[1]sheet1!$1:$1048576,8,FALSE)</f>
        <v>171.77</v>
      </c>
      <c r="I1727" s="51">
        <f>VLOOKUP(Table_for_new_list_price[[#This Row],[Product Line]],'EDA SHEET'!$C$10:$D$57,2,FALSE)</f>
        <v>0.34699999999999998</v>
      </c>
      <c r="J1727" s="53">
        <f t="shared" si="32"/>
        <v>59.604190000000003</v>
      </c>
      <c r="K1727" s="1" t="str">
        <f>VLOOKUP(Table_for_new_list_price[[#This Row],[ItemCode]],[1]sheet1!$1:$1048576,11,FALSE)</f>
        <v>Italy</v>
      </c>
    </row>
    <row r="1728" spans="1:11" hidden="1" x14ac:dyDescent="0.3">
      <c r="A1728" t="s">
        <v>2644</v>
      </c>
      <c r="B1728" t="str">
        <f>VLOOKUP(Table_for_new_list_price[[#This Row],[ItemCode]],[1]sheet1!$1:$1048576,4,FALSE)</f>
        <v>9517IBV 075 075F075P</v>
      </c>
      <c r="C1728">
        <f>VLOOKUP(Table_for_new_list_price[[#This Row],[ItemCode]],[1]sheet1!$1:$1048576,5,FALSE)</f>
        <v>0</v>
      </c>
      <c r="D1728" t="str">
        <f>VLOOKUP(Table_for_new_list_price[[#This Row],[ItemCode]],[1]sheet1!$1:$1048576,6,FALSE)</f>
        <v>BALV</v>
      </c>
      <c r="E1728" s="54" t="str">
        <f>VLOOKUP(Table_for_new_list_price[[#This Row],[ItemCode]],[1]sheet1!$1:$1048576,7,FALSE)</f>
        <v>BRASS DZR</v>
      </c>
      <c r="F1728" s="54">
        <f>VLOOKUP(Table_for_new_list_price[[#This Row],[ItemCode]],[1]sheet1!$1:$1048576,13,FALSE)</f>
        <v>0</v>
      </c>
      <c r="G1728" s="55" t="str">
        <f>VLOOKUP(Table_for_new_list_price[[#This Row],[ItemCode]],[1]sheet1!$1:$1048576,12,FALSE)</f>
        <v>15</v>
      </c>
      <c r="H1728" s="101">
        <f>VLOOKUP(Table_for_new_list_price[[#This Row],[ItemCode]],[1]sheet1!$1:$1048576,8,FALSE)</f>
        <v>180.33</v>
      </c>
      <c r="I1728" s="51">
        <f>VLOOKUP(Table_for_new_list_price[[#This Row],[Product Line]],'EDA SHEET'!$C$10:$D$57,2,FALSE)</f>
        <v>0.34699999999999998</v>
      </c>
      <c r="J1728" s="53">
        <f t="shared" si="32"/>
        <v>62.574509999999997</v>
      </c>
      <c r="K1728" s="1" t="str">
        <f>VLOOKUP(Table_for_new_list_price[[#This Row],[ItemCode]],[1]sheet1!$1:$1048576,11,FALSE)</f>
        <v>Italy</v>
      </c>
    </row>
    <row r="1729" spans="1:11" hidden="1" x14ac:dyDescent="0.3">
      <c r="A1729" t="s">
        <v>2645</v>
      </c>
      <c r="B1729" t="str">
        <f>VLOOKUP(Table_for_new_list_price[[#This Row],[ItemCode]],[1]sheet1!$1:$1048576,4,FALSE)</f>
        <v>9517IBV 075 075M075E</v>
      </c>
      <c r="C1729">
        <f>VLOOKUP(Table_for_new_list_price[[#This Row],[ItemCode]],[1]sheet1!$1:$1048576,5,FALSE)</f>
        <v>0</v>
      </c>
      <c r="D1729" t="str">
        <f>VLOOKUP(Table_for_new_list_price[[#This Row],[ItemCode]],[1]sheet1!$1:$1048576,6,FALSE)</f>
        <v>BALV</v>
      </c>
      <c r="E1729" s="54" t="str">
        <f>VLOOKUP(Table_for_new_list_price[[#This Row],[ItemCode]],[1]sheet1!$1:$1048576,7,FALSE)</f>
        <v>BRASS DZR</v>
      </c>
      <c r="F1729" s="54" t="str">
        <f>VLOOKUP(Table_for_new_list_price[[#This Row],[ItemCode]],[1]sheet1!$1:$1048576,13,FALSE)</f>
        <v>0</v>
      </c>
      <c r="G1729" s="55" t="str">
        <f>VLOOKUP(Table_for_new_list_price[[#This Row],[ItemCode]],[1]sheet1!$1:$1048576,12,FALSE)</f>
        <v>20</v>
      </c>
      <c r="H1729" s="101">
        <f>VLOOKUP(Table_for_new_list_price[[#This Row],[ItemCode]],[1]sheet1!$1:$1048576,8,FALSE)</f>
        <v>171.77</v>
      </c>
      <c r="I1729" s="51">
        <f>VLOOKUP(Table_for_new_list_price[[#This Row],[Product Line]],'EDA SHEET'!$C$10:$D$57,2,FALSE)</f>
        <v>0.34699999999999998</v>
      </c>
      <c r="J1729" s="53">
        <f t="shared" si="32"/>
        <v>59.604190000000003</v>
      </c>
      <c r="K1729" s="1" t="str">
        <f>VLOOKUP(Table_for_new_list_price[[#This Row],[ItemCode]],[1]sheet1!$1:$1048576,11,FALSE)</f>
        <v>Italy</v>
      </c>
    </row>
    <row r="1730" spans="1:11" hidden="1" x14ac:dyDescent="0.3">
      <c r="A1730" t="s">
        <v>2646</v>
      </c>
      <c r="B1730" t="str">
        <f>VLOOKUP(Table_for_new_list_price[[#This Row],[ItemCode]],[1]sheet1!$1:$1048576,4,FALSE)</f>
        <v>9517IBV 075 075M075F</v>
      </c>
      <c r="C1730">
        <f>VLOOKUP(Table_for_new_list_price[[#This Row],[ItemCode]],[1]sheet1!$1:$1048576,5,FALSE)</f>
        <v>0</v>
      </c>
      <c r="D1730" t="str">
        <f>VLOOKUP(Table_for_new_list_price[[#This Row],[ItemCode]],[1]sheet1!$1:$1048576,6,FALSE)</f>
        <v>BALV</v>
      </c>
      <c r="E1730" s="54" t="str">
        <f>VLOOKUP(Table_for_new_list_price[[#This Row],[ItemCode]],[1]sheet1!$1:$1048576,7,FALSE)</f>
        <v>BRASS DZR</v>
      </c>
      <c r="F1730" s="54" t="str">
        <f>VLOOKUP(Table_for_new_list_price[[#This Row],[ItemCode]],[1]sheet1!$1:$1048576,13,FALSE)</f>
        <v>2.81</v>
      </c>
      <c r="G1730" s="55" t="str">
        <f>VLOOKUP(Table_for_new_list_price[[#This Row],[ItemCode]],[1]sheet1!$1:$1048576,12,FALSE)</f>
        <v>20</v>
      </c>
      <c r="H1730" s="101">
        <f>VLOOKUP(Table_for_new_list_price[[#This Row],[ItemCode]],[1]sheet1!$1:$1048576,8,FALSE)</f>
        <v>171.77</v>
      </c>
      <c r="I1730" s="51">
        <f>VLOOKUP(Table_for_new_list_price[[#This Row],[Product Line]],'EDA SHEET'!$C$10:$D$57,2,FALSE)</f>
        <v>0.34699999999999998</v>
      </c>
      <c r="J1730" s="53">
        <f t="shared" si="32"/>
        <v>59.604190000000003</v>
      </c>
      <c r="K1730" s="1" t="str">
        <f>VLOOKUP(Table_for_new_list_price[[#This Row],[ItemCode]],[1]sheet1!$1:$1048576,11,FALSE)</f>
        <v>Italy</v>
      </c>
    </row>
    <row r="1731" spans="1:11" hidden="1" x14ac:dyDescent="0.3">
      <c r="A1731" t="s">
        <v>2647</v>
      </c>
      <c r="B1731" t="str">
        <f>VLOOKUP(Table_for_new_list_price[[#This Row],[ItemCode]],[1]sheet1!$1:$1048576,4,FALSE)</f>
        <v>9517IBV 075 075M075P</v>
      </c>
      <c r="C1731">
        <f>VLOOKUP(Table_for_new_list_price[[#This Row],[ItemCode]],[1]sheet1!$1:$1048576,5,FALSE)</f>
        <v>0</v>
      </c>
      <c r="D1731" t="str">
        <f>VLOOKUP(Table_for_new_list_price[[#This Row],[ItemCode]],[1]sheet1!$1:$1048576,6,FALSE)</f>
        <v>BALV</v>
      </c>
      <c r="E1731" s="54" t="str">
        <f>VLOOKUP(Table_for_new_list_price[[#This Row],[ItemCode]],[1]sheet1!$1:$1048576,7,FALSE)</f>
        <v>BRASS DZR</v>
      </c>
      <c r="F1731" s="54">
        <f>VLOOKUP(Table_for_new_list_price[[#This Row],[ItemCode]],[1]sheet1!$1:$1048576,13,FALSE)</f>
        <v>0</v>
      </c>
      <c r="G1731" s="55" t="str">
        <f>VLOOKUP(Table_for_new_list_price[[#This Row],[ItemCode]],[1]sheet1!$1:$1048576,12,FALSE)</f>
        <v>15</v>
      </c>
      <c r="H1731" s="101">
        <f>VLOOKUP(Table_for_new_list_price[[#This Row],[ItemCode]],[1]sheet1!$1:$1048576,8,FALSE)</f>
        <v>180.33</v>
      </c>
      <c r="I1731" s="51">
        <f>VLOOKUP(Table_for_new_list_price[[#This Row],[Product Line]],'EDA SHEET'!$C$10:$D$57,2,FALSE)</f>
        <v>0.34699999999999998</v>
      </c>
      <c r="J1731" s="53">
        <f t="shared" si="32"/>
        <v>62.574509999999997</v>
      </c>
      <c r="K1731" s="1" t="str">
        <f>VLOOKUP(Table_for_new_list_price[[#This Row],[ItemCode]],[1]sheet1!$1:$1048576,11,FALSE)</f>
        <v>Italy</v>
      </c>
    </row>
    <row r="1732" spans="1:11" hidden="1" x14ac:dyDescent="0.3">
      <c r="A1732" t="s">
        <v>2648</v>
      </c>
      <c r="B1732" t="str">
        <f>VLOOKUP(Table_for_new_list_price[[#This Row],[ItemCode]],[1]sheet1!$1:$1048576,4,FALSE)</f>
        <v>9517IBV 075 075M075S</v>
      </c>
      <c r="C1732">
        <f>VLOOKUP(Table_for_new_list_price[[#This Row],[ItemCode]],[1]sheet1!$1:$1048576,5,FALSE)</f>
        <v>0</v>
      </c>
      <c r="D1732" t="str">
        <f>VLOOKUP(Table_for_new_list_price[[#This Row],[ItemCode]],[1]sheet1!$1:$1048576,6,FALSE)</f>
        <v>BALV</v>
      </c>
      <c r="E1732" s="54" t="str">
        <f>VLOOKUP(Table_for_new_list_price[[#This Row],[ItemCode]],[1]sheet1!$1:$1048576,7,FALSE)</f>
        <v>BRASS DZR</v>
      </c>
      <c r="F1732" s="54" t="str">
        <f>VLOOKUP(Table_for_new_list_price[[#This Row],[ItemCode]],[1]sheet1!$1:$1048576,13,FALSE)</f>
        <v>2.83</v>
      </c>
      <c r="G1732" s="55" t="str">
        <f>VLOOKUP(Table_for_new_list_price[[#This Row],[ItemCode]],[1]sheet1!$1:$1048576,12,FALSE)</f>
        <v>20</v>
      </c>
      <c r="H1732" s="101">
        <f>VLOOKUP(Table_for_new_list_price[[#This Row],[ItemCode]],[1]sheet1!$1:$1048576,8,FALSE)</f>
        <v>171.77</v>
      </c>
      <c r="I1732" s="51">
        <f>VLOOKUP(Table_for_new_list_price[[#This Row],[Product Line]],'EDA SHEET'!$C$10:$D$57,2,FALSE)</f>
        <v>0.34699999999999998</v>
      </c>
      <c r="J1732" s="53">
        <f t="shared" si="32"/>
        <v>59.604190000000003</v>
      </c>
      <c r="K1732" s="1" t="str">
        <f>VLOOKUP(Table_for_new_list_price[[#This Row],[ItemCode]],[1]sheet1!$1:$1048576,11,FALSE)</f>
        <v>Italy</v>
      </c>
    </row>
    <row r="1733" spans="1:11" hidden="1" x14ac:dyDescent="0.3">
      <c r="A1733" t="s">
        <v>2649</v>
      </c>
      <c r="B1733" t="str">
        <f>VLOOKUP(Table_for_new_list_price[[#This Row],[ItemCode]],[1]sheet1!$1:$1048576,4,FALSE)</f>
        <v>9517IBV 075 075M100E</v>
      </c>
      <c r="C1733">
        <f>VLOOKUP(Table_for_new_list_price[[#This Row],[ItemCode]],[1]sheet1!$1:$1048576,5,FALSE)</f>
        <v>0</v>
      </c>
      <c r="D1733" t="str">
        <f>VLOOKUP(Table_for_new_list_price[[#This Row],[ItemCode]],[1]sheet1!$1:$1048576,6,FALSE)</f>
        <v>BALV</v>
      </c>
      <c r="E1733" s="54" t="str">
        <f>VLOOKUP(Table_for_new_list_price[[#This Row],[ItemCode]],[1]sheet1!$1:$1048576,7,FALSE)</f>
        <v>BRASS DZR</v>
      </c>
      <c r="F1733" s="54" t="str">
        <f>VLOOKUP(Table_for_new_list_price[[#This Row],[ItemCode]],[1]sheet1!$1:$1048576,13,FALSE)</f>
        <v>0</v>
      </c>
      <c r="G1733" s="55" t="str">
        <f>VLOOKUP(Table_for_new_list_price[[#This Row],[ItemCode]],[1]sheet1!$1:$1048576,12,FALSE)</f>
        <v>20</v>
      </c>
      <c r="H1733" s="101">
        <f>VLOOKUP(Table_for_new_list_price[[#This Row],[ItemCode]],[1]sheet1!$1:$1048576,8,FALSE)</f>
        <v>171.77</v>
      </c>
      <c r="I1733" s="51">
        <f>VLOOKUP(Table_for_new_list_price[[#This Row],[Product Line]],'EDA SHEET'!$C$10:$D$57,2,FALSE)</f>
        <v>0.34699999999999998</v>
      </c>
      <c r="J1733" s="53">
        <f t="shared" si="32"/>
        <v>59.604190000000003</v>
      </c>
      <c r="K1733" s="1" t="str">
        <f>VLOOKUP(Table_for_new_list_price[[#This Row],[ItemCode]],[1]sheet1!$1:$1048576,11,FALSE)</f>
        <v>Italy</v>
      </c>
    </row>
    <row r="1734" spans="1:11" hidden="1" x14ac:dyDescent="0.3">
      <c r="A1734" t="s">
        <v>2650</v>
      </c>
      <c r="B1734" t="str">
        <f>VLOOKUP(Table_for_new_list_price[[#This Row],[ItemCode]],[1]sheet1!$1:$1048576,4,FALSE)</f>
        <v>9517IBV 075 075M100F</v>
      </c>
      <c r="C1734">
        <f>VLOOKUP(Table_for_new_list_price[[#This Row],[ItemCode]],[1]sheet1!$1:$1048576,5,FALSE)</f>
        <v>0</v>
      </c>
      <c r="D1734" t="str">
        <f>VLOOKUP(Table_for_new_list_price[[#This Row],[ItemCode]],[1]sheet1!$1:$1048576,6,FALSE)</f>
        <v>BALV</v>
      </c>
      <c r="E1734" s="54" t="str">
        <f>VLOOKUP(Table_for_new_list_price[[#This Row],[ItemCode]],[1]sheet1!$1:$1048576,7,FALSE)</f>
        <v>BRASS DZR</v>
      </c>
      <c r="F1734" s="54" t="str">
        <f>VLOOKUP(Table_for_new_list_price[[#This Row],[ItemCode]],[1]sheet1!$1:$1048576,13,FALSE)</f>
        <v>2.81</v>
      </c>
      <c r="G1734" s="55" t="str">
        <f>VLOOKUP(Table_for_new_list_price[[#This Row],[ItemCode]],[1]sheet1!$1:$1048576,12,FALSE)</f>
        <v>20</v>
      </c>
      <c r="H1734" s="101">
        <f>VLOOKUP(Table_for_new_list_price[[#This Row],[ItemCode]],[1]sheet1!$1:$1048576,8,FALSE)</f>
        <v>171.77</v>
      </c>
      <c r="I1734" s="51">
        <f>VLOOKUP(Table_for_new_list_price[[#This Row],[Product Line]],'EDA SHEET'!$C$10:$D$57,2,FALSE)</f>
        <v>0.34699999999999998</v>
      </c>
      <c r="J1734" s="53">
        <f t="shared" si="32"/>
        <v>59.604190000000003</v>
      </c>
      <c r="K1734" s="1" t="str">
        <f>VLOOKUP(Table_for_new_list_price[[#This Row],[ItemCode]],[1]sheet1!$1:$1048576,11,FALSE)</f>
        <v>Italy</v>
      </c>
    </row>
    <row r="1735" spans="1:11" hidden="1" x14ac:dyDescent="0.3">
      <c r="A1735" t="s">
        <v>2651</v>
      </c>
      <c r="B1735" t="str">
        <f>VLOOKUP(Table_for_new_list_price[[#This Row],[ItemCode]],[1]sheet1!$1:$1048576,4,FALSE)</f>
        <v>9517IBV 075 075M100P</v>
      </c>
      <c r="C1735">
        <f>VLOOKUP(Table_for_new_list_price[[#This Row],[ItemCode]],[1]sheet1!$1:$1048576,5,FALSE)</f>
        <v>0</v>
      </c>
      <c r="D1735" t="str">
        <f>VLOOKUP(Table_for_new_list_price[[#This Row],[ItemCode]],[1]sheet1!$1:$1048576,6,FALSE)</f>
        <v>BALV</v>
      </c>
      <c r="E1735" s="54" t="str">
        <f>VLOOKUP(Table_for_new_list_price[[#This Row],[ItemCode]],[1]sheet1!$1:$1048576,7,FALSE)</f>
        <v>BRASS DZR</v>
      </c>
      <c r="F1735" s="54">
        <f>VLOOKUP(Table_for_new_list_price[[#This Row],[ItemCode]],[1]sheet1!$1:$1048576,13,FALSE)</f>
        <v>0</v>
      </c>
      <c r="G1735" s="55" t="str">
        <f>VLOOKUP(Table_for_new_list_price[[#This Row],[ItemCode]],[1]sheet1!$1:$1048576,12,FALSE)</f>
        <v>15</v>
      </c>
      <c r="H1735" s="101">
        <f>VLOOKUP(Table_for_new_list_price[[#This Row],[ItemCode]],[1]sheet1!$1:$1048576,8,FALSE)</f>
        <v>180.33</v>
      </c>
      <c r="I1735" s="51">
        <f>VLOOKUP(Table_for_new_list_price[[#This Row],[Product Line]],'EDA SHEET'!$C$10:$D$57,2,FALSE)</f>
        <v>0.34699999999999998</v>
      </c>
      <c r="J1735" s="53">
        <f t="shared" si="32"/>
        <v>62.574509999999997</v>
      </c>
      <c r="K1735" s="1" t="str">
        <f>VLOOKUP(Table_for_new_list_price[[#This Row],[ItemCode]],[1]sheet1!$1:$1048576,11,FALSE)</f>
        <v>Italy</v>
      </c>
    </row>
    <row r="1736" spans="1:11" hidden="1" x14ac:dyDescent="0.3">
      <c r="A1736" t="s">
        <v>2652</v>
      </c>
      <c r="B1736" t="str">
        <f>VLOOKUP(Table_for_new_list_price[[#This Row],[ItemCode]],[1]sheet1!$1:$1048576,4,FALSE)</f>
        <v>9517IBV 075 075M100S</v>
      </c>
      <c r="C1736">
        <f>VLOOKUP(Table_for_new_list_price[[#This Row],[ItemCode]],[1]sheet1!$1:$1048576,5,FALSE)</f>
        <v>0</v>
      </c>
      <c r="D1736" t="str">
        <f>VLOOKUP(Table_for_new_list_price[[#This Row],[ItemCode]],[1]sheet1!$1:$1048576,6,FALSE)</f>
        <v>BALV</v>
      </c>
      <c r="E1736" s="54" t="str">
        <f>VLOOKUP(Table_for_new_list_price[[#This Row],[ItemCode]],[1]sheet1!$1:$1048576,7,FALSE)</f>
        <v>BRASS DZR</v>
      </c>
      <c r="F1736" s="54" t="str">
        <f>VLOOKUP(Table_for_new_list_price[[#This Row],[ItemCode]],[1]sheet1!$1:$1048576,13,FALSE)</f>
        <v>2.83</v>
      </c>
      <c r="G1736" s="55" t="str">
        <f>VLOOKUP(Table_for_new_list_price[[#This Row],[ItemCode]],[1]sheet1!$1:$1048576,12,FALSE)</f>
        <v>20</v>
      </c>
      <c r="H1736" s="101">
        <f>VLOOKUP(Table_for_new_list_price[[#This Row],[ItemCode]],[1]sheet1!$1:$1048576,8,FALSE)</f>
        <v>171.77</v>
      </c>
      <c r="I1736" s="51">
        <f>VLOOKUP(Table_for_new_list_price[[#This Row],[Product Line]],'EDA SHEET'!$C$10:$D$57,2,FALSE)</f>
        <v>0.34699999999999998</v>
      </c>
      <c r="J1736" s="53">
        <f t="shared" si="32"/>
        <v>59.604190000000003</v>
      </c>
      <c r="K1736" s="1" t="str">
        <f>VLOOKUP(Table_for_new_list_price[[#This Row],[ItemCode]],[1]sheet1!$1:$1048576,11,FALSE)</f>
        <v>Italy</v>
      </c>
    </row>
    <row r="1737" spans="1:11" hidden="1" x14ac:dyDescent="0.3">
      <c r="A1737" t="s">
        <v>2653</v>
      </c>
      <c r="B1737" t="str">
        <f>VLOOKUP(Table_for_new_list_price[[#This Row],[ItemCode]],[1]sheet1!$1:$1048576,4,FALSE)</f>
        <v>9517IBV 075 075P075P</v>
      </c>
      <c r="C1737">
        <f>VLOOKUP(Table_for_new_list_price[[#This Row],[ItemCode]],[1]sheet1!$1:$1048576,5,FALSE)</f>
        <v>0</v>
      </c>
      <c r="D1737" t="str">
        <f>VLOOKUP(Table_for_new_list_price[[#This Row],[ItemCode]],[1]sheet1!$1:$1048576,6,FALSE)</f>
        <v>BALV</v>
      </c>
      <c r="E1737" s="54" t="str">
        <f>VLOOKUP(Table_for_new_list_price[[#This Row],[ItemCode]],[1]sheet1!$1:$1048576,7,FALSE)</f>
        <v>BRASS DZR</v>
      </c>
      <c r="F1737" s="54">
        <f>VLOOKUP(Table_for_new_list_price[[#This Row],[ItemCode]],[1]sheet1!$1:$1048576,13,FALSE)</f>
        <v>0</v>
      </c>
      <c r="G1737" s="55" t="str">
        <f>VLOOKUP(Table_for_new_list_price[[#This Row],[ItemCode]],[1]sheet1!$1:$1048576,12,FALSE)</f>
        <v>15</v>
      </c>
      <c r="H1737" s="101">
        <f>VLOOKUP(Table_for_new_list_price[[#This Row],[ItemCode]],[1]sheet1!$1:$1048576,8,FALSE)</f>
        <v>180.33</v>
      </c>
      <c r="I1737" s="51">
        <f>VLOOKUP(Table_for_new_list_price[[#This Row],[Product Line]],'EDA SHEET'!$C$10:$D$57,2,FALSE)</f>
        <v>0.34699999999999998</v>
      </c>
      <c r="J1737" s="53">
        <f t="shared" si="32"/>
        <v>62.574509999999997</v>
      </c>
      <c r="K1737" s="1" t="str">
        <f>VLOOKUP(Table_for_new_list_price[[#This Row],[ItemCode]],[1]sheet1!$1:$1048576,11,FALSE)</f>
        <v>Italy</v>
      </c>
    </row>
    <row r="1738" spans="1:11" hidden="1" x14ac:dyDescent="0.3">
      <c r="A1738" t="s">
        <v>2654</v>
      </c>
      <c r="B1738" t="str">
        <f>VLOOKUP(Table_for_new_list_price[[#This Row],[ItemCode]],[1]sheet1!$1:$1048576,4,FALSE)</f>
        <v>9517IBV 075 075S075S</v>
      </c>
      <c r="C1738">
        <f>VLOOKUP(Table_for_new_list_price[[#This Row],[ItemCode]],[1]sheet1!$1:$1048576,5,FALSE)</f>
        <v>0</v>
      </c>
      <c r="D1738" t="str">
        <f>VLOOKUP(Table_for_new_list_price[[#This Row],[ItemCode]],[1]sheet1!$1:$1048576,6,FALSE)</f>
        <v>BALV</v>
      </c>
      <c r="E1738" s="54" t="str">
        <f>VLOOKUP(Table_for_new_list_price[[#This Row],[ItemCode]],[1]sheet1!$1:$1048576,7,FALSE)</f>
        <v>BRASS DZR</v>
      </c>
      <c r="F1738" s="54" t="str">
        <f>VLOOKUP(Table_for_new_list_price[[#This Row],[ItemCode]],[1]sheet1!$1:$1048576,13,FALSE)</f>
        <v>2.83</v>
      </c>
      <c r="G1738" s="55">
        <f>VLOOKUP(Table_for_new_list_price[[#This Row],[ItemCode]],[1]sheet1!$1:$1048576,12,FALSE)</f>
        <v>0</v>
      </c>
      <c r="H1738" s="101">
        <f>VLOOKUP(Table_for_new_list_price[[#This Row],[ItemCode]],[1]sheet1!$1:$1048576,8,FALSE)</f>
        <v>171.77</v>
      </c>
      <c r="I1738" s="51">
        <f>VLOOKUP(Table_for_new_list_price[[#This Row],[Product Line]],'EDA SHEET'!$C$10:$D$57,2,FALSE)</f>
        <v>0.34699999999999998</v>
      </c>
      <c r="J1738" s="53">
        <f t="shared" si="32"/>
        <v>59.604190000000003</v>
      </c>
      <c r="K1738" s="1" t="str">
        <f>VLOOKUP(Table_for_new_list_price[[#This Row],[ItemCode]],[1]sheet1!$1:$1048576,11,FALSE)</f>
        <v>Italy</v>
      </c>
    </row>
    <row r="1739" spans="1:11" hidden="1" x14ac:dyDescent="0.3">
      <c r="A1739" t="s">
        <v>2655</v>
      </c>
      <c r="B1739" t="str">
        <f>VLOOKUP(Table_for_new_list_price[[#This Row],[ItemCode]],[1]sheet1!$1:$1048576,4,FALSE)</f>
        <v>9517IBV 100 050M100E</v>
      </c>
      <c r="C1739">
        <f>VLOOKUP(Table_for_new_list_price[[#This Row],[ItemCode]],[1]sheet1!$1:$1048576,5,FALSE)</f>
        <v>0</v>
      </c>
      <c r="D1739" t="str">
        <f>VLOOKUP(Table_for_new_list_price[[#This Row],[ItemCode]],[1]sheet1!$1:$1048576,6,FALSE)</f>
        <v>BALV</v>
      </c>
      <c r="E1739" s="54" t="str">
        <f>VLOOKUP(Table_for_new_list_price[[#This Row],[ItemCode]],[1]sheet1!$1:$1048576,7,FALSE)</f>
        <v>BRASS DZR</v>
      </c>
      <c r="F1739" s="54" t="str">
        <f>VLOOKUP(Table_for_new_list_price[[#This Row],[ItemCode]],[1]sheet1!$1:$1048576,13,FALSE)</f>
        <v>0</v>
      </c>
      <c r="G1739" s="55" t="str">
        <f>VLOOKUP(Table_for_new_list_price[[#This Row],[ItemCode]],[1]sheet1!$1:$1048576,12,FALSE)</f>
        <v>20</v>
      </c>
      <c r="H1739" s="101">
        <f>VLOOKUP(Table_for_new_list_price[[#This Row],[ItemCode]],[1]sheet1!$1:$1048576,8,FALSE)</f>
        <v>206.42</v>
      </c>
      <c r="I1739" s="51">
        <f>VLOOKUP(Table_for_new_list_price[[#This Row],[Product Line]],'EDA SHEET'!$C$10:$D$57,2,FALSE)</f>
        <v>0.34699999999999998</v>
      </c>
      <c r="J1739" s="53">
        <f t="shared" si="32"/>
        <v>71.627739999999989</v>
      </c>
      <c r="K1739" s="1" t="str">
        <f>VLOOKUP(Table_for_new_list_price[[#This Row],[ItemCode]],[1]sheet1!$1:$1048576,11,FALSE)</f>
        <v>Italy</v>
      </c>
    </row>
    <row r="1740" spans="1:11" hidden="1" x14ac:dyDescent="0.3">
      <c r="A1740" t="s">
        <v>2656</v>
      </c>
      <c r="B1740" t="str">
        <f>VLOOKUP(Table_for_new_list_price[[#This Row],[ItemCode]],[1]sheet1!$1:$1048576,4,FALSE)</f>
        <v>9517IBV 100 050M100F</v>
      </c>
      <c r="C1740">
        <f>VLOOKUP(Table_for_new_list_price[[#This Row],[ItemCode]],[1]sheet1!$1:$1048576,5,FALSE)</f>
        <v>0</v>
      </c>
      <c r="D1740" t="str">
        <f>VLOOKUP(Table_for_new_list_price[[#This Row],[ItemCode]],[1]sheet1!$1:$1048576,6,FALSE)</f>
        <v>BALV</v>
      </c>
      <c r="E1740" s="54" t="str">
        <f>VLOOKUP(Table_for_new_list_price[[#This Row],[ItemCode]],[1]sheet1!$1:$1048576,7,FALSE)</f>
        <v>BRASS DZR</v>
      </c>
      <c r="F1740" s="54" t="str">
        <f>VLOOKUP(Table_for_new_list_price[[#This Row],[ItemCode]],[1]sheet1!$1:$1048576,13,FALSE)</f>
        <v>3.39</v>
      </c>
      <c r="G1740" s="55" t="str">
        <f>VLOOKUP(Table_for_new_list_price[[#This Row],[ItemCode]],[1]sheet1!$1:$1048576,12,FALSE)</f>
        <v>20</v>
      </c>
      <c r="H1740" s="101">
        <f>VLOOKUP(Table_for_new_list_price[[#This Row],[ItemCode]],[1]sheet1!$1:$1048576,8,FALSE)</f>
        <v>206.42</v>
      </c>
      <c r="I1740" s="51">
        <f>VLOOKUP(Table_for_new_list_price[[#This Row],[Product Line]],'EDA SHEET'!$C$10:$D$57,2,FALSE)</f>
        <v>0.34699999999999998</v>
      </c>
      <c r="J1740" s="53">
        <f t="shared" si="32"/>
        <v>71.627739999999989</v>
      </c>
      <c r="K1740" s="1" t="str">
        <f>VLOOKUP(Table_for_new_list_price[[#This Row],[ItemCode]],[1]sheet1!$1:$1048576,11,FALSE)</f>
        <v>Italy</v>
      </c>
    </row>
    <row r="1741" spans="1:11" hidden="1" x14ac:dyDescent="0.3">
      <c r="A1741" t="s">
        <v>2657</v>
      </c>
      <c r="B1741" t="str">
        <f>VLOOKUP(Table_for_new_list_price[[#This Row],[ItemCode]],[1]sheet1!$1:$1048576,4,FALSE)</f>
        <v>9517IBV 100 050M100P</v>
      </c>
      <c r="C1741">
        <f>VLOOKUP(Table_for_new_list_price[[#This Row],[ItemCode]],[1]sheet1!$1:$1048576,5,FALSE)</f>
        <v>0</v>
      </c>
      <c r="D1741" t="str">
        <f>VLOOKUP(Table_for_new_list_price[[#This Row],[ItemCode]],[1]sheet1!$1:$1048576,6,FALSE)</f>
        <v>BALV</v>
      </c>
      <c r="E1741" s="54" t="str">
        <f>VLOOKUP(Table_for_new_list_price[[#This Row],[ItemCode]],[1]sheet1!$1:$1048576,7,FALSE)</f>
        <v>BRASS DZR</v>
      </c>
      <c r="F1741" s="54">
        <f>VLOOKUP(Table_for_new_list_price[[#This Row],[ItemCode]],[1]sheet1!$1:$1048576,13,FALSE)</f>
        <v>0</v>
      </c>
      <c r="G1741" s="55" t="str">
        <f>VLOOKUP(Table_for_new_list_price[[#This Row],[ItemCode]],[1]sheet1!$1:$1048576,12,FALSE)</f>
        <v>10</v>
      </c>
      <c r="H1741" s="101">
        <f>VLOOKUP(Table_for_new_list_price[[#This Row],[ItemCode]],[1]sheet1!$1:$1048576,8,FALSE)</f>
        <v>216.72</v>
      </c>
      <c r="I1741" s="51">
        <f>VLOOKUP(Table_for_new_list_price[[#This Row],[Product Line]],'EDA SHEET'!$C$10:$D$57,2,FALSE)</f>
        <v>0.34699999999999998</v>
      </c>
      <c r="J1741" s="53">
        <f t="shared" si="32"/>
        <v>75.20183999999999</v>
      </c>
      <c r="K1741" s="1" t="str">
        <f>VLOOKUP(Table_for_new_list_price[[#This Row],[ItemCode]],[1]sheet1!$1:$1048576,11,FALSE)</f>
        <v>Italy</v>
      </c>
    </row>
    <row r="1742" spans="1:11" hidden="1" x14ac:dyDescent="0.3">
      <c r="A1742" t="s">
        <v>2658</v>
      </c>
      <c r="B1742" t="str">
        <f>VLOOKUP(Table_for_new_list_price[[#This Row],[ItemCode]],[1]sheet1!$1:$1048576,4,FALSE)</f>
        <v>9517IBV 100 050M100S</v>
      </c>
      <c r="C1742">
        <f>VLOOKUP(Table_for_new_list_price[[#This Row],[ItemCode]],[1]sheet1!$1:$1048576,5,FALSE)</f>
        <v>0</v>
      </c>
      <c r="D1742" t="str">
        <f>VLOOKUP(Table_for_new_list_price[[#This Row],[ItemCode]],[1]sheet1!$1:$1048576,6,FALSE)</f>
        <v>BALV</v>
      </c>
      <c r="E1742" s="54" t="str">
        <f>VLOOKUP(Table_for_new_list_price[[#This Row],[ItemCode]],[1]sheet1!$1:$1048576,7,FALSE)</f>
        <v>BRASS DZR</v>
      </c>
      <c r="F1742" s="54" t="str">
        <f>VLOOKUP(Table_for_new_list_price[[#This Row],[ItemCode]],[1]sheet1!$1:$1048576,13,FALSE)</f>
        <v>3.35</v>
      </c>
      <c r="G1742" s="55" t="str">
        <f>VLOOKUP(Table_for_new_list_price[[#This Row],[ItemCode]],[1]sheet1!$1:$1048576,12,FALSE)</f>
        <v>20</v>
      </c>
      <c r="H1742" s="101">
        <f>VLOOKUP(Table_for_new_list_price[[#This Row],[ItemCode]],[1]sheet1!$1:$1048576,8,FALSE)</f>
        <v>206.42</v>
      </c>
      <c r="I1742" s="51">
        <f>VLOOKUP(Table_for_new_list_price[[#This Row],[Product Line]],'EDA SHEET'!$C$10:$D$57,2,FALSE)</f>
        <v>0.34699999999999998</v>
      </c>
      <c r="J1742" s="53">
        <f t="shared" si="32"/>
        <v>71.627739999999989</v>
      </c>
      <c r="K1742" s="1" t="str">
        <f>VLOOKUP(Table_for_new_list_price[[#This Row],[ItemCode]],[1]sheet1!$1:$1048576,11,FALSE)</f>
        <v>Italy</v>
      </c>
    </row>
    <row r="1743" spans="1:11" hidden="1" x14ac:dyDescent="0.3">
      <c r="A1743" t="s">
        <v>2659</v>
      </c>
      <c r="B1743" t="str">
        <f>VLOOKUP(Table_for_new_list_price[[#This Row],[ItemCode]],[1]sheet1!$1:$1048576,4,FALSE)</f>
        <v>9517IBV 100 050M125E</v>
      </c>
      <c r="C1743">
        <f>VLOOKUP(Table_for_new_list_price[[#This Row],[ItemCode]],[1]sheet1!$1:$1048576,5,FALSE)</f>
        <v>0</v>
      </c>
      <c r="D1743" t="str">
        <f>VLOOKUP(Table_for_new_list_price[[#This Row],[ItemCode]],[1]sheet1!$1:$1048576,6,FALSE)</f>
        <v>BALV</v>
      </c>
      <c r="E1743" s="54" t="str">
        <f>VLOOKUP(Table_for_new_list_price[[#This Row],[ItemCode]],[1]sheet1!$1:$1048576,7,FALSE)</f>
        <v>BRASS DZR</v>
      </c>
      <c r="F1743" s="54" t="str">
        <f>VLOOKUP(Table_for_new_list_price[[#This Row],[ItemCode]],[1]sheet1!$1:$1048576,13,FALSE)</f>
        <v>0</v>
      </c>
      <c r="G1743" s="55" t="str">
        <f>VLOOKUP(Table_for_new_list_price[[#This Row],[ItemCode]],[1]sheet1!$1:$1048576,12,FALSE)</f>
        <v>20</v>
      </c>
      <c r="H1743" s="101">
        <f>VLOOKUP(Table_for_new_list_price[[#This Row],[ItemCode]],[1]sheet1!$1:$1048576,8,FALSE)</f>
        <v>206.42</v>
      </c>
      <c r="I1743" s="51">
        <f>VLOOKUP(Table_for_new_list_price[[#This Row],[Product Line]],'EDA SHEET'!$C$10:$D$57,2,FALSE)</f>
        <v>0.34699999999999998</v>
      </c>
      <c r="J1743" s="53">
        <f t="shared" si="32"/>
        <v>71.627739999999989</v>
      </c>
      <c r="K1743" s="1" t="str">
        <f>VLOOKUP(Table_for_new_list_price[[#This Row],[ItemCode]],[1]sheet1!$1:$1048576,11,FALSE)</f>
        <v>Italy</v>
      </c>
    </row>
    <row r="1744" spans="1:11" hidden="1" x14ac:dyDescent="0.3">
      <c r="A1744" t="s">
        <v>2660</v>
      </c>
      <c r="B1744" t="str">
        <f>VLOOKUP(Table_for_new_list_price[[#This Row],[ItemCode]],[1]sheet1!$1:$1048576,4,FALSE)</f>
        <v>9517IBV 100 050M125F</v>
      </c>
      <c r="C1744">
        <f>VLOOKUP(Table_for_new_list_price[[#This Row],[ItemCode]],[1]sheet1!$1:$1048576,5,FALSE)</f>
        <v>0</v>
      </c>
      <c r="D1744" t="str">
        <f>VLOOKUP(Table_for_new_list_price[[#This Row],[ItemCode]],[1]sheet1!$1:$1048576,6,FALSE)</f>
        <v>BALV</v>
      </c>
      <c r="E1744" s="54" t="str">
        <f>VLOOKUP(Table_for_new_list_price[[#This Row],[ItemCode]],[1]sheet1!$1:$1048576,7,FALSE)</f>
        <v>BRASS DZR</v>
      </c>
      <c r="F1744" s="54" t="str">
        <f>VLOOKUP(Table_for_new_list_price[[#This Row],[ItemCode]],[1]sheet1!$1:$1048576,13,FALSE)</f>
        <v>3.39</v>
      </c>
      <c r="G1744" s="55" t="str">
        <f>VLOOKUP(Table_for_new_list_price[[#This Row],[ItemCode]],[1]sheet1!$1:$1048576,12,FALSE)</f>
        <v>20</v>
      </c>
      <c r="H1744" s="101">
        <f>VLOOKUP(Table_for_new_list_price[[#This Row],[ItemCode]],[1]sheet1!$1:$1048576,8,FALSE)</f>
        <v>206.42</v>
      </c>
      <c r="I1744" s="51">
        <f>VLOOKUP(Table_for_new_list_price[[#This Row],[Product Line]],'EDA SHEET'!$C$10:$D$57,2,FALSE)</f>
        <v>0.34699999999999998</v>
      </c>
      <c r="J1744" s="53">
        <f t="shared" si="32"/>
        <v>71.627739999999989</v>
      </c>
      <c r="K1744" s="1" t="str">
        <f>VLOOKUP(Table_for_new_list_price[[#This Row],[ItemCode]],[1]sheet1!$1:$1048576,11,FALSE)</f>
        <v>Italy</v>
      </c>
    </row>
    <row r="1745" spans="1:11" hidden="1" x14ac:dyDescent="0.3">
      <c r="A1745" t="s">
        <v>2661</v>
      </c>
      <c r="B1745" t="str">
        <f>VLOOKUP(Table_for_new_list_price[[#This Row],[ItemCode]],[1]sheet1!$1:$1048576,4,FALSE)</f>
        <v>9517IBV 100 050M125P</v>
      </c>
      <c r="C1745">
        <f>VLOOKUP(Table_for_new_list_price[[#This Row],[ItemCode]],[1]sheet1!$1:$1048576,5,FALSE)</f>
        <v>0</v>
      </c>
      <c r="D1745" t="str">
        <f>VLOOKUP(Table_for_new_list_price[[#This Row],[ItemCode]],[1]sheet1!$1:$1048576,6,FALSE)</f>
        <v>BALV</v>
      </c>
      <c r="E1745" s="54" t="str">
        <f>VLOOKUP(Table_for_new_list_price[[#This Row],[ItemCode]],[1]sheet1!$1:$1048576,7,FALSE)</f>
        <v>BRASS DZR</v>
      </c>
      <c r="F1745" s="54">
        <f>VLOOKUP(Table_for_new_list_price[[#This Row],[ItemCode]],[1]sheet1!$1:$1048576,13,FALSE)</f>
        <v>0</v>
      </c>
      <c r="G1745" s="55" t="str">
        <f>VLOOKUP(Table_for_new_list_price[[#This Row],[ItemCode]],[1]sheet1!$1:$1048576,12,FALSE)</f>
        <v>10</v>
      </c>
      <c r="H1745" s="101">
        <f>VLOOKUP(Table_for_new_list_price[[#This Row],[ItemCode]],[1]sheet1!$1:$1048576,8,FALSE)</f>
        <v>216.72</v>
      </c>
      <c r="I1745" s="51">
        <f>VLOOKUP(Table_for_new_list_price[[#This Row],[Product Line]],'EDA SHEET'!$C$10:$D$57,2,FALSE)</f>
        <v>0.34699999999999998</v>
      </c>
      <c r="J1745" s="53">
        <f t="shared" si="32"/>
        <v>75.20183999999999</v>
      </c>
      <c r="K1745" s="1" t="str">
        <f>VLOOKUP(Table_for_new_list_price[[#This Row],[ItemCode]],[1]sheet1!$1:$1048576,11,FALSE)</f>
        <v>Italy</v>
      </c>
    </row>
    <row r="1746" spans="1:11" hidden="1" x14ac:dyDescent="0.3">
      <c r="A1746" t="s">
        <v>2662</v>
      </c>
      <c r="B1746" t="str">
        <f>VLOOKUP(Table_for_new_list_price[[#This Row],[ItemCode]],[1]sheet1!$1:$1048576,4,FALSE)</f>
        <v>9517IBV 100 050M125S</v>
      </c>
      <c r="C1746">
        <f>VLOOKUP(Table_for_new_list_price[[#This Row],[ItemCode]],[1]sheet1!$1:$1048576,5,FALSE)</f>
        <v>0</v>
      </c>
      <c r="D1746" t="str">
        <f>VLOOKUP(Table_for_new_list_price[[#This Row],[ItemCode]],[1]sheet1!$1:$1048576,6,FALSE)</f>
        <v>BALV</v>
      </c>
      <c r="E1746" s="54" t="str">
        <f>VLOOKUP(Table_for_new_list_price[[#This Row],[ItemCode]],[1]sheet1!$1:$1048576,7,FALSE)</f>
        <v>BRASS DZR</v>
      </c>
      <c r="F1746" s="54" t="str">
        <f>VLOOKUP(Table_for_new_list_price[[#This Row],[ItemCode]],[1]sheet1!$1:$1048576,13,FALSE)</f>
        <v>3.35</v>
      </c>
      <c r="G1746" s="55" t="str">
        <f>VLOOKUP(Table_for_new_list_price[[#This Row],[ItemCode]],[1]sheet1!$1:$1048576,12,FALSE)</f>
        <v>20</v>
      </c>
      <c r="H1746" s="101">
        <f>VLOOKUP(Table_for_new_list_price[[#This Row],[ItemCode]],[1]sheet1!$1:$1048576,8,FALSE)</f>
        <v>206.42</v>
      </c>
      <c r="I1746" s="51">
        <f>VLOOKUP(Table_for_new_list_price[[#This Row],[Product Line]],'EDA SHEET'!$C$10:$D$57,2,FALSE)</f>
        <v>0.34699999999999998</v>
      </c>
      <c r="J1746" s="53">
        <f t="shared" si="32"/>
        <v>71.627739999999989</v>
      </c>
      <c r="K1746" s="1" t="str">
        <f>VLOOKUP(Table_for_new_list_price[[#This Row],[ItemCode]],[1]sheet1!$1:$1048576,11,FALSE)</f>
        <v>Italy</v>
      </c>
    </row>
    <row r="1747" spans="1:11" hidden="1" x14ac:dyDescent="0.3">
      <c r="A1747" t="s">
        <v>2663</v>
      </c>
      <c r="B1747" t="str">
        <f>VLOOKUP(Table_for_new_list_price[[#This Row],[ItemCode]],[1]sheet1!$1:$1048576,4,FALSE)</f>
        <v>9517IBV 100 075M100E</v>
      </c>
      <c r="C1747">
        <f>VLOOKUP(Table_for_new_list_price[[#This Row],[ItemCode]],[1]sheet1!$1:$1048576,5,FALSE)</f>
        <v>0</v>
      </c>
      <c r="D1747" t="str">
        <f>VLOOKUP(Table_for_new_list_price[[#This Row],[ItemCode]],[1]sheet1!$1:$1048576,6,FALSE)</f>
        <v>BALV</v>
      </c>
      <c r="E1747" s="54" t="str">
        <f>VLOOKUP(Table_for_new_list_price[[#This Row],[ItemCode]],[1]sheet1!$1:$1048576,7,FALSE)</f>
        <v>BRASS DZR</v>
      </c>
      <c r="F1747" s="54" t="str">
        <f>VLOOKUP(Table_for_new_list_price[[#This Row],[ItemCode]],[1]sheet1!$1:$1048576,13,FALSE)</f>
        <v>0</v>
      </c>
      <c r="G1747" s="55" t="str">
        <f>VLOOKUP(Table_for_new_list_price[[#This Row],[ItemCode]],[1]sheet1!$1:$1048576,12,FALSE)</f>
        <v>20</v>
      </c>
      <c r="H1747" s="101">
        <f>VLOOKUP(Table_for_new_list_price[[#This Row],[ItemCode]],[1]sheet1!$1:$1048576,8,FALSE)</f>
        <v>206.42</v>
      </c>
      <c r="I1747" s="51">
        <f>VLOOKUP(Table_for_new_list_price[[#This Row],[Product Line]],'EDA SHEET'!$C$10:$D$57,2,FALSE)</f>
        <v>0.34699999999999998</v>
      </c>
      <c r="J1747" s="53">
        <f t="shared" si="32"/>
        <v>71.627739999999989</v>
      </c>
      <c r="K1747" s="1" t="str">
        <f>VLOOKUP(Table_for_new_list_price[[#This Row],[ItemCode]],[1]sheet1!$1:$1048576,11,FALSE)</f>
        <v>Italy</v>
      </c>
    </row>
    <row r="1748" spans="1:11" hidden="1" x14ac:dyDescent="0.3">
      <c r="A1748" t="s">
        <v>2664</v>
      </c>
      <c r="B1748" t="str">
        <f>VLOOKUP(Table_for_new_list_price[[#This Row],[ItemCode]],[1]sheet1!$1:$1048576,4,FALSE)</f>
        <v>9517IBV 100 075M100F</v>
      </c>
      <c r="C1748">
        <f>VLOOKUP(Table_for_new_list_price[[#This Row],[ItemCode]],[1]sheet1!$1:$1048576,5,FALSE)</f>
        <v>0</v>
      </c>
      <c r="D1748" t="str">
        <f>VLOOKUP(Table_for_new_list_price[[#This Row],[ItemCode]],[1]sheet1!$1:$1048576,6,FALSE)</f>
        <v>BALV</v>
      </c>
      <c r="E1748" s="54" t="str">
        <f>VLOOKUP(Table_for_new_list_price[[#This Row],[ItemCode]],[1]sheet1!$1:$1048576,7,FALSE)</f>
        <v>BRASS DZR</v>
      </c>
      <c r="F1748" s="54" t="str">
        <f>VLOOKUP(Table_for_new_list_price[[#This Row],[ItemCode]],[1]sheet1!$1:$1048576,13,FALSE)</f>
        <v>3.39</v>
      </c>
      <c r="G1748" s="55" t="str">
        <f>VLOOKUP(Table_for_new_list_price[[#This Row],[ItemCode]],[1]sheet1!$1:$1048576,12,FALSE)</f>
        <v>20</v>
      </c>
      <c r="H1748" s="101">
        <f>VLOOKUP(Table_for_new_list_price[[#This Row],[ItemCode]],[1]sheet1!$1:$1048576,8,FALSE)</f>
        <v>206.42</v>
      </c>
      <c r="I1748" s="51">
        <f>VLOOKUP(Table_for_new_list_price[[#This Row],[Product Line]],'EDA SHEET'!$C$10:$D$57,2,FALSE)</f>
        <v>0.34699999999999998</v>
      </c>
      <c r="J1748" s="53">
        <f t="shared" si="32"/>
        <v>71.627739999999989</v>
      </c>
      <c r="K1748" s="1" t="str">
        <f>VLOOKUP(Table_for_new_list_price[[#This Row],[ItemCode]],[1]sheet1!$1:$1048576,11,FALSE)</f>
        <v>Italy</v>
      </c>
    </row>
    <row r="1749" spans="1:11" hidden="1" x14ac:dyDescent="0.3">
      <c r="A1749" t="s">
        <v>2665</v>
      </c>
      <c r="B1749" t="str">
        <f>VLOOKUP(Table_for_new_list_price[[#This Row],[ItemCode]],[1]sheet1!$1:$1048576,4,FALSE)</f>
        <v>9517IBV 100 075M100P</v>
      </c>
      <c r="C1749">
        <f>VLOOKUP(Table_for_new_list_price[[#This Row],[ItemCode]],[1]sheet1!$1:$1048576,5,FALSE)</f>
        <v>0</v>
      </c>
      <c r="D1749" t="str">
        <f>VLOOKUP(Table_for_new_list_price[[#This Row],[ItemCode]],[1]sheet1!$1:$1048576,6,FALSE)</f>
        <v>BALV</v>
      </c>
      <c r="E1749" s="54" t="str">
        <f>VLOOKUP(Table_for_new_list_price[[#This Row],[ItemCode]],[1]sheet1!$1:$1048576,7,FALSE)</f>
        <v>BRASS DZR</v>
      </c>
      <c r="F1749" s="54">
        <f>VLOOKUP(Table_for_new_list_price[[#This Row],[ItemCode]],[1]sheet1!$1:$1048576,13,FALSE)</f>
        <v>0</v>
      </c>
      <c r="G1749" s="55" t="str">
        <f>VLOOKUP(Table_for_new_list_price[[#This Row],[ItemCode]],[1]sheet1!$1:$1048576,12,FALSE)</f>
        <v>10</v>
      </c>
      <c r="H1749" s="101">
        <f>VLOOKUP(Table_for_new_list_price[[#This Row],[ItemCode]],[1]sheet1!$1:$1048576,8,FALSE)</f>
        <v>216.72</v>
      </c>
      <c r="I1749" s="51">
        <f>VLOOKUP(Table_for_new_list_price[[#This Row],[Product Line]],'EDA SHEET'!$C$10:$D$57,2,FALSE)</f>
        <v>0.34699999999999998</v>
      </c>
      <c r="J1749" s="53">
        <f t="shared" si="32"/>
        <v>75.20183999999999</v>
      </c>
      <c r="K1749" s="1" t="str">
        <f>VLOOKUP(Table_for_new_list_price[[#This Row],[ItemCode]],[1]sheet1!$1:$1048576,11,FALSE)</f>
        <v>Italy</v>
      </c>
    </row>
    <row r="1750" spans="1:11" hidden="1" x14ac:dyDescent="0.3">
      <c r="A1750" t="s">
        <v>2666</v>
      </c>
      <c r="B1750" t="str">
        <f>VLOOKUP(Table_for_new_list_price[[#This Row],[ItemCode]],[1]sheet1!$1:$1048576,4,FALSE)</f>
        <v>9517IBV 100 075M100S</v>
      </c>
      <c r="C1750">
        <f>VLOOKUP(Table_for_new_list_price[[#This Row],[ItemCode]],[1]sheet1!$1:$1048576,5,FALSE)</f>
        <v>0</v>
      </c>
      <c r="D1750" t="str">
        <f>VLOOKUP(Table_for_new_list_price[[#This Row],[ItemCode]],[1]sheet1!$1:$1048576,6,FALSE)</f>
        <v>BALV</v>
      </c>
      <c r="E1750" s="54" t="str">
        <f>VLOOKUP(Table_for_new_list_price[[#This Row],[ItemCode]],[1]sheet1!$1:$1048576,7,FALSE)</f>
        <v>BRASS DZR</v>
      </c>
      <c r="F1750" s="54" t="str">
        <f>VLOOKUP(Table_for_new_list_price[[#This Row],[ItemCode]],[1]sheet1!$1:$1048576,13,FALSE)</f>
        <v>3.35</v>
      </c>
      <c r="G1750" s="55" t="str">
        <f>VLOOKUP(Table_for_new_list_price[[#This Row],[ItemCode]],[1]sheet1!$1:$1048576,12,FALSE)</f>
        <v>20</v>
      </c>
      <c r="H1750" s="101">
        <f>VLOOKUP(Table_for_new_list_price[[#This Row],[ItemCode]],[1]sheet1!$1:$1048576,8,FALSE)</f>
        <v>206.42</v>
      </c>
      <c r="I1750" s="51">
        <f>VLOOKUP(Table_for_new_list_price[[#This Row],[Product Line]],'EDA SHEET'!$C$10:$D$57,2,FALSE)</f>
        <v>0.34699999999999998</v>
      </c>
      <c r="J1750" s="53">
        <f t="shared" si="32"/>
        <v>71.627739999999989</v>
      </c>
      <c r="K1750" s="1" t="str">
        <f>VLOOKUP(Table_for_new_list_price[[#This Row],[ItemCode]],[1]sheet1!$1:$1048576,11,FALSE)</f>
        <v>Italy</v>
      </c>
    </row>
    <row r="1751" spans="1:11" hidden="1" x14ac:dyDescent="0.3">
      <c r="A1751" t="s">
        <v>2667</v>
      </c>
      <c r="B1751" t="str">
        <f>VLOOKUP(Table_for_new_list_price[[#This Row],[ItemCode]],[1]sheet1!$1:$1048576,4,FALSE)</f>
        <v>9517IBV 100 075M125E</v>
      </c>
      <c r="C1751">
        <f>VLOOKUP(Table_for_new_list_price[[#This Row],[ItemCode]],[1]sheet1!$1:$1048576,5,FALSE)</f>
        <v>0</v>
      </c>
      <c r="D1751" t="str">
        <f>VLOOKUP(Table_for_new_list_price[[#This Row],[ItemCode]],[1]sheet1!$1:$1048576,6,FALSE)</f>
        <v>BALV</v>
      </c>
      <c r="E1751" s="54" t="str">
        <f>VLOOKUP(Table_for_new_list_price[[#This Row],[ItemCode]],[1]sheet1!$1:$1048576,7,FALSE)</f>
        <v>BRASS DZR</v>
      </c>
      <c r="F1751" s="54" t="str">
        <f>VLOOKUP(Table_for_new_list_price[[#This Row],[ItemCode]],[1]sheet1!$1:$1048576,13,FALSE)</f>
        <v>0</v>
      </c>
      <c r="G1751" s="55" t="str">
        <f>VLOOKUP(Table_for_new_list_price[[#This Row],[ItemCode]],[1]sheet1!$1:$1048576,12,FALSE)</f>
        <v>20</v>
      </c>
      <c r="H1751" s="101">
        <f>VLOOKUP(Table_for_new_list_price[[#This Row],[ItemCode]],[1]sheet1!$1:$1048576,8,FALSE)</f>
        <v>206.42</v>
      </c>
      <c r="I1751" s="51">
        <f>VLOOKUP(Table_for_new_list_price[[#This Row],[Product Line]],'EDA SHEET'!$C$10:$D$57,2,FALSE)</f>
        <v>0.34699999999999998</v>
      </c>
      <c r="J1751" s="53">
        <f t="shared" si="32"/>
        <v>71.627739999999989</v>
      </c>
      <c r="K1751" s="1" t="str">
        <f>VLOOKUP(Table_for_new_list_price[[#This Row],[ItemCode]],[1]sheet1!$1:$1048576,11,FALSE)</f>
        <v>Italy</v>
      </c>
    </row>
    <row r="1752" spans="1:11" hidden="1" x14ac:dyDescent="0.3">
      <c r="A1752" t="s">
        <v>2668</v>
      </c>
      <c r="B1752" t="str">
        <f>VLOOKUP(Table_for_new_list_price[[#This Row],[ItemCode]],[1]sheet1!$1:$1048576,4,FALSE)</f>
        <v>9517IBV 100 075M125F</v>
      </c>
      <c r="C1752">
        <f>VLOOKUP(Table_for_new_list_price[[#This Row],[ItemCode]],[1]sheet1!$1:$1048576,5,FALSE)</f>
        <v>0</v>
      </c>
      <c r="D1752" t="str">
        <f>VLOOKUP(Table_for_new_list_price[[#This Row],[ItemCode]],[1]sheet1!$1:$1048576,6,FALSE)</f>
        <v>BALV</v>
      </c>
      <c r="E1752" s="54" t="str">
        <f>VLOOKUP(Table_for_new_list_price[[#This Row],[ItemCode]],[1]sheet1!$1:$1048576,7,FALSE)</f>
        <v>BRASS DZR</v>
      </c>
      <c r="F1752" s="54" t="str">
        <f>VLOOKUP(Table_for_new_list_price[[#This Row],[ItemCode]],[1]sheet1!$1:$1048576,13,FALSE)</f>
        <v>3.39</v>
      </c>
      <c r="G1752" s="55" t="str">
        <f>VLOOKUP(Table_for_new_list_price[[#This Row],[ItemCode]],[1]sheet1!$1:$1048576,12,FALSE)</f>
        <v>20</v>
      </c>
      <c r="H1752" s="101">
        <f>VLOOKUP(Table_for_new_list_price[[#This Row],[ItemCode]],[1]sheet1!$1:$1048576,8,FALSE)</f>
        <v>206.42</v>
      </c>
      <c r="I1752" s="51">
        <f>VLOOKUP(Table_for_new_list_price[[#This Row],[Product Line]],'EDA SHEET'!$C$10:$D$57,2,FALSE)</f>
        <v>0.34699999999999998</v>
      </c>
      <c r="J1752" s="53">
        <f t="shared" si="32"/>
        <v>71.627739999999989</v>
      </c>
      <c r="K1752" s="1" t="str">
        <f>VLOOKUP(Table_for_new_list_price[[#This Row],[ItemCode]],[1]sheet1!$1:$1048576,11,FALSE)</f>
        <v>Italy</v>
      </c>
    </row>
    <row r="1753" spans="1:11" hidden="1" x14ac:dyDescent="0.3">
      <c r="A1753" t="s">
        <v>2669</v>
      </c>
      <c r="B1753" t="str">
        <f>VLOOKUP(Table_for_new_list_price[[#This Row],[ItemCode]],[1]sheet1!$1:$1048576,4,FALSE)</f>
        <v>9517IBV 100 075M125P</v>
      </c>
      <c r="C1753">
        <f>VLOOKUP(Table_for_new_list_price[[#This Row],[ItemCode]],[1]sheet1!$1:$1048576,5,FALSE)</f>
        <v>0</v>
      </c>
      <c r="D1753" t="str">
        <f>VLOOKUP(Table_for_new_list_price[[#This Row],[ItemCode]],[1]sheet1!$1:$1048576,6,FALSE)</f>
        <v>BALV</v>
      </c>
      <c r="E1753" s="54" t="str">
        <f>VLOOKUP(Table_for_new_list_price[[#This Row],[ItemCode]],[1]sheet1!$1:$1048576,7,FALSE)</f>
        <v>BRASS DZR</v>
      </c>
      <c r="F1753" s="54">
        <f>VLOOKUP(Table_for_new_list_price[[#This Row],[ItemCode]],[1]sheet1!$1:$1048576,13,FALSE)</f>
        <v>0</v>
      </c>
      <c r="G1753" s="55" t="str">
        <f>VLOOKUP(Table_for_new_list_price[[#This Row],[ItemCode]],[1]sheet1!$1:$1048576,12,FALSE)</f>
        <v>10</v>
      </c>
      <c r="H1753" s="101">
        <f>VLOOKUP(Table_for_new_list_price[[#This Row],[ItemCode]],[1]sheet1!$1:$1048576,8,FALSE)</f>
        <v>216.72</v>
      </c>
      <c r="I1753" s="51">
        <f>VLOOKUP(Table_for_new_list_price[[#This Row],[Product Line]],'EDA SHEET'!$C$10:$D$57,2,FALSE)</f>
        <v>0.34699999999999998</v>
      </c>
      <c r="J1753" s="53">
        <f t="shared" si="32"/>
        <v>75.20183999999999</v>
      </c>
      <c r="K1753" s="1" t="str">
        <f>VLOOKUP(Table_for_new_list_price[[#This Row],[ItemCode]],[1]sheet1!$1:$1048576,11,FALSE)</f>
        <v>Italy</v>
      </c>
    </row>
    <row r="1754" spans="1:11" hidden="1" x14ac:dyDescent="0.3">
      <c r="A1754" t="s">
        <v>2670</v>
      </c>
      <c r="B1754" t="str">
        <f>VLOOKUP(Table_for_new_list_price[[#This Row],[ItemCode]],[1]sheet1!$1:$1048576,4,FALSE)</f>
        <v>9517IBV 100 075M125S</v>
      </c>
      <c r="C1754">
        <f>VLOOKUP(Table_for_new_list_price[[#This Row],[ItemCode]],[1]sheet1!$1:$1048576,5,FALSE)</f>
        <v>0</v>
      </c>
      <c r="D1754" t="str">
        <f>VLOOKUP(Table_for_new_list_price[[#This Row],[ItemCode]],[1]sheet1!$1:$1048576,6,FALSE)</f>
        <v>BALV</v>
      </c>
      <c r="E1754" s="54" t="str">
        <f>VLOOKUP(Table_for_new_list_price[[#This Row],[ItemCode]],[1]sheet1!$1:$1048576,7,FALSE)</f>
        <v>BRASS DZR</v>
      </c>
      <c r="F1754" s="54" t="str">
        <f>VLOOKUP(Table_for_new_list_price[[#This Row],[ItemCode]],[1]sheet1!$1:$1048576,13,FALSE)</f>
        <v>3.35</v>
      </c>
      <c r="G1754" s="55" t="str">
        <f>VLOOKUP(Table_for_new_list_price[[#This Row],[ItemCode]],[1]sheet1!$1:$1048576,12,FALSE)</f>
        <v>20</v>
      </c>
      <c r="H1754" s="101">
        <f>VLOOKUP(Table_for_new_list_price[[#This Row],[ItemCode]],[1]sheet1!$1:$1048576,8,FALSE)</f>
        <v>206.42</v>
      </c>
      <c r="I1754" s="51">
        <f>VLOOKUP(Table_for_new_list_price[[#This Row],[Product Line]],'EDA SHEET'!$C$10:$D$57,2,FALSE)</f>
        <v>0.34699999999999998</v>
      </c>
      <c r="J1754" s="53">
        <f t="shared" si="32"/>
        <v>71.627739999999989</v>
      </c>
      <c r="K1754" s="1" t="str">
        <f>VLOOKUP(Table_for_new_list_price[[#This Row],[ItemCode]],[1]sheet1!$1:$1048576,11,FALSE)</f>
        <v>Italy</v>
      </c>
    </row>
    <row r="1755" spans="1:11" hidden="1" x14ac:dyDescent="0.3">
      <c r="A1755" t="s">
        <v>2671</v>
      </c>
      <c r="B1755" t="str">
        <f>VLOOKUP(Table_for_new_list_price[[#This Row],[ItemCode]],[1]sheet1!$1:$1048576,4,FALSE)</f>
        <v>9517IBV 100 100F100F</v>
      </c>
      <c r="C1755">
        <f>VLOOKUP(Table_for_new_list_price[[#This Row],[ItemCode]],[1]sheet1!$1:$1048576,5,FALSE)</f>
        <v>0</v>
      </c>
      <c r="D1755" t="str">
        <f>VLOOKUP(Table_for_new_list_price[[#This Row],[ItemCode]],[1]sheet1!$1:$1048576,6,FALSE)</f>
        <v>BALV</v>
      </c>
      <c r="E1755" s="54" t="str">
        <f>VLOOKUP(Table_for_new_list_price[[#This Row],[ItemCode]],[1]sheet1!$1:$1048576,7,FALSE)</f>
        <v>BRASS DZR</v>
      </c>
      <c r="F1755" s="54" t="str">
        <f>VLOOKUP(Table_for_new_list_price[[#This Row],[ItemCode]],[1]sheet1!$1:$1048576,13,FALSE)</f>
        <v>3.39</v>
      </c>
      <c r="G1755" s="55">
        <f>VLOOKUP(Table_for_new_list_price[[#This Row],[ItemCode]],[1]sheet1!$1:$1048576,12,FALSE)</f>
        <v>0</v>
      </c>
      <c r="H1755" s="101">
        <f>VLOOKUP(Table_for_new_list_price[[#This Row],[ItemCode]],[1]sheet1!$1:$1048576,8,FALSE)</f>
        <v>206.42</v>
      </c>
      <c r="I1755" s="51">
        <f>VLOOKUP(Table_for_new_list_price[[#This Row],[Product Line]],'EDA SHEET'!$C$10:$D$57,2,FALSE)</f>
        <v>0.34699999999999998</v>
      </c>
      <c r="J1755" s="53">
        <f t="shared" si="32"/>
        <v>71.627739999999989</v>
      </c>
      <c r="K1755" s="1" t="str">
        <f>VLOOKUP(Table_for_new_list_price[[#This Row],[ItemCode]],[1]sheet1!$1:$1048576,11,FALSE)</f>
        <v>Italy</v>
      </c>
    </row>
    <row r="1756" spans="1:11" hidden="1" x14ac:dyDescent="0.3">
      <c r="A1756" t="s">
        <v>2672</v>
      </c>
      <c r="B1756" t="str">
        <f>VLOOKUP(Table_for_new_list_price[[#This Row],[ItemCode]],[1]sheet1!$1:$1048576,4,FALSE)</f>
        <v>9517IBV 100 100F100P</v>
      </c>
      <c r="C1756">
        <f>VLOOKUP(Table_for_new_list_price[[#This Row],[ItemCode]],[1]sheet1!$1:$1048576,5,FALSE)</f>
        <v>0</v>
      </c>
      <c r="D1756" t="str">
        <f>VLOOKUP(Table_for_new_list_price[[#This Row],[ItemCode]],[1]sheet1!$1:$1048576,6,FALSE)</f>
        <v>BALV</v>
      </c>
      <c r="E1756" s="54" t="str">
        <f>VLOOKUP(Table_for_new_list_price[[#This Row],[ItemCode]],[1]sheet1!$1:$1048576,7,FALSE)</f>
        <v>BRASS DZR</v>
      </c>
      <c r="F1756" s="54">
        <f>VLOOKUP(Table_for_new_list_price[[#This Row],[ItemCode]],[1]sheet1!$1:$1048576,13,FALSE)</f>
        <v>0</v>
      </c>
      <c r="G1756" s="55" t="str">
        <f>VLOOKUP(Table_for_new_list_price[[#This Row],[ItemCode]],[1]sheet1!$1:$1048576,12,FALSE)</f>
        <v>10</v>
      </c>
      <c r="H1756" s="101">
        <f>VLOOKUP(Table_for_new_list_price[[#This Row],[ItemCode]],[1]sheet1!$1:$1048576,8,FALSE)</f>
        <v>216.72</v>
      </c>
      <c r="I1756" s="51">
        <f>VLOOKUP(Table_for_new_list_price[[#This Row],[Product Line]],'EDA SHEET'!$C$10:$D$57,2,FALSE)</f>
        <v>0.34699999999999998</v>
      </c>
      <c r="J1756" s="53">
        <f t="shared" si="32"/>
        <v>75.20183999999999</v>
      </c>
      <c r="K1756" s="1" t="str">
        <f>VLOOKUP(Table_for_new_list_price[[#This Row],[ItemCode]],[1]sheet1!$1:$1048576,11,FALSE)</f>
        <v>Italy</v>
      </c>
    </row>
    <row r="1757" spans="1:11" hidden="1" x14ac:dyDescent="0.3">
      <c r="A1757" t="s">
        <v>2673</v>
      </c>
      <c r="B1757" t="str">
        <f>VLOOKUP(Table_for_new_list_price[[#This Row],[ItemCode]],[1]sheet1!$1:$1048576,4,FALSE)</f>
        <v>9517IBV 100 100M100E</v>
      </c>
      <c r="C1757">
        <f>VLOOKUP(Table_for_new_list_price[[#This Row],[ItemCode]],[1]sheet1!$1:$1048576,5,FALSE)</f>
        <v>0</v>
      </c>
      <c r="D1757" t="str">
        <f>VLOOKUP(Table_for_new_list_price[[#This Row],[ItemCode]],[1]sheet1!$1:$1048576,6,FALSE)</f>
        <v>BALV</v>
      </c>
      <c r="E1757" s="54" t="str">
        <f>VLOOKUP(Table_for_new_list_price[[#This Row],[ItemCode]],[1]sheet1!$1:$1048576,7,FALSE)</f>
        <v>BRASS DZR</v>
      </c>
      <c r="F1757" s="54" t="str">
        <f>VLOOKUP(Table_for_new_list_price[[#This Row],[ItemCode]],[1]sheet1!$1:$1048576,13,FALSE)</f>
        <v>0</v>
      </c>
      <c r="G1757" s="55" t="str">
        <f>VLOOKUP(Table_for_new_list_price[[#This Row],[ItemCode]],[1]sheet1!$1:$1048576,12,FALSE)</f>
        <v>20</v>
      </c>
      <c r="H1757" s="101">
        <f>VLOOKUP(Table_for_new_list_price[[#This Row],[ItemCode]],[1]sheet1!$1:$1048576,8,FALSE)</f>
        <v>206.42</v>
      </c>
      <c r="I1757" s="51">
        <f>VLOOKUP(Table_for_new_list_price[[#This Row],[Product Line]],'EDA SHEET'!$C$10:$D$57,2,FALSE)</f>
        <v>0.34699999999999998</v>
      </c>
      <c r="J1757" s="53">
        <f t="shared" si="32"/>
        <v>71.627739999999989</v>
      </c>
      <c r="K1757" s="1" t="str">
        <f>VLOOKUP(Table_for_new_list_price[[#This Row],[ItemCode]],[1]sheet1!$1:$1048576,11,FALSE)</f>
        <v>Italy</v>
      </c>
    </row>
    <row r="1758" spans="1:11" hidden="1" x14ac:dyDescent="0.3">
      <c r="A1758" t="s">
        <v>2674</v>
      </c>
      <c r="B1758" t="str">
        <f>VLOOKUP(Table_for_new_list_price[[#This Row],[ItemCode]],[1]sheet1!$1:$1048576,4,FALSE)</f>
        <v>9517IBV 100 100M100F</v>
      </c>
      <c r="C1758">
        <f>VLOOKUP(Table_for_new_list_price[[#This Row],[ItemCode]],[1]sheet1!$1:$1048576,5,FALSE)</f>
        <v>0</v>
      </c>
      <c r="D1758" t="str">
        <f>VLOOKUP(Table_for_new_list_price[[#This Row],[ItemCode]],[1]sheet1!$1:$1048576,6,FALSE)</f>
        <v>BALV</v>
      </c>
      <c r="E1758" s="54" t="str">
        <f>VLOOKUP(Table_for_new_list_price[[#This Row],[ItemCode]],[1]sheet1!$1:$1048576,7,FALSE)</f>
        <v>BRASS DZR</v>
      </c>
      <c r="F1758" s="54" t="str">
        <f>VLOOKUP(Table_for_new_list_price[[#This Row],[ItemCode]],[1]sheet1!$1:$1048576,13,FALSE)</f>
        <v>3.39</v>
      </c>
      <c r="G1758" s="55" t="str">
        <f>VLOOKUP(Table_for_new_list_price[[#This Row],[ItemCode]],[1]sheet1!$1:$1048576,12,FALSE)</f>
        <v>20</v>
      </c>
      <c r="H1758" s="101">
        <f>VLOOKUP(Table_for_new_list_price[[#This Row],[ItemCode]],[1]sheet1!$1:$1048576,8,FALSE)</f>
        <v>206.42</v>
      </c>
      <c r="I1758" s="51">
        <f>VLOOKUP(Table_for_new_list_price[[#This Row],[Product Line]],'EDA SHEET'!$C$10:$D$57,2,FALSE)</f>
        <v>0.34699999999999998</v>
      </c>
      <c r="J1758" s="53">
        <f t="shared" si="32"/>
        <v>71.627739999999989</v>
      </c>
      <c r="K1758" s="1" t="str">
        <f>VLOOKUP(Table_for_new_list_price[[#This Row],[ItemCode]],[1]sheet1!$1:$1048576,11,FALSE)</f>
        <v>Italy</v>
      </c>
    </row>
    <row r="1759" spans="1:11" hidden="1" x14ac:dyDescent="0.3">
      <c r="A1759" t="s">
        <v>2675</v>
      </c>
      <c r="B1759" t="str">
        <f>VLOOKUP(Table_for_new_list_price[[#This Row],[ItemCode]],[1]sheet1!$1:$1048576,4,FALSE)</f>
        <v>9517IBV 100 100M100P</v>
      </c>
      <c r="C1759">
        <f>VLOOKUP(Table_for_new_list_price[[#This Row],[ItemCode]],[1]sheet1!$1:$1048576,5,FALSE)</f>
        <v>0</v>
      </c>
      <c r="D1759" t="str">
        <f>VLOOKUP(Table_for_new_list_price[[#This Row],[ItemCode]],[1]sheet1!$1:$1048576,6,FALSE)</f>
        <v>BALV</v>
      </c>
      <c r="E1759" s="54" t="str">
        <f>VLOOKUP(Table_for_new_list_price[[#This Row],[ItemCode]],[1]sheet1!$1:$1048576,7,FALSE)</f>
        <v>BRASS DZR</v>
      </c>
      <c r="F1759" s="54">
        <f>VLOOKUP(Table_for_new_list_price[[#This Row],[ItemCode]],[1]sheet1!$1:$1048576,13,FALSE)</f>
        <v>0</v>
      </c>
      <c r="G1759" s="55" t="str">
        <f>VLOOKUP(Table_for_new_list_price[[#This Row],[ItemCode]],[1]sheet1!$1:$1048576,12,FALSE)</f>
        <v>10</v>
      </c>
      <c r="H1759" s="101">
        <f>VLOOKUP(Table_for_new_list_price[[#This Row],[ItemCode]],[1]sheet1!$1:$1048576,8,FALSE)</f>
        <v>216.72</v>
      </c>
      <c r="I1759" s="51">
        <f>VLOOKUP(Table_for_new_list_price[[#This Row],[Product Line]],'EDA SHEET'!$C$10:$D$57,2,FALSE)</f>
        <v>0.34699999999999998</v>
      </c>
      <c r="J1759" s="53">
        <f t="shared" si="32"/>
        <v>75.20183999999999</v>
      </c>
      <c r="K1759" s="1" t="str">
        <f>VLOOKUP(Table_for_new_list_price[[#This Row],[ItemCode]],[1]sheet1!$1:$1048576,11,FALSE)</f>
        <v>Italy</v>
      </c>
    </row>
    <row r="1760" spans="1:11" hidden="1" x14ac:dyDescent="0.3">
      <c r="A1760" t="s">
        <v>2676</v>
      </c>
      <c r="B1760" t="str">
        <f>VLOOKUP(Table_for_new_list_price[[#This Row],[ItemCode]],[1]sheet1!$1:$1048576,4,FALSE)</f>
        <v>9517IBV 100 100M100S</v>
      </c>
      <c r="C1760">
        <f>VLOOKUP(Table_for_new_list_price[[#This Row],[ItemCode]],[1]sheet1!$1:$1048576,5,FALSE)</f>
        <v>0</v>
      </c>
      <c r="D1760" t="str">
        <f>VLOOKUP(Table_for_new_list_price[[#This Row],[ItemCode]],[1]sheet1!$1:$1048576,6,FALSE)</f>
        <v>BALV</v>
      </c>
      <c r="E1760" s="54" t="str">
        <f>VLOOKUP(Table_for_new_list_price[[#This Row],[ItemCode]],[1]sheet1!$1:$1048576,7,FALSE)</f>
        <v>BRASS DZR</v>
      </c>
      <c r="F1760" s="54" t="str">
        <f>VLOOKUP(Table_for_new_list_price[[#This Row],[ItemCode]],[1]sheet1!$1:$1048576,13,FALSE)</f>
        <v>3.35</v>
      </c>
      <c r="G1760" s="55" t="str">
        <f>VLOOKUP(Table_for_new_list_price[[#This Row],[ItemCode]],[1]sheet1!$1:$1048576,12,FALSE)</f>
        <v>20</v>
      </c>
      <c r="H1760" s="101">
        <f>VLOOKUP(Table_for_new_list_price[[#This Row],[ItemCode]],[1]sheet1!$1:$1048576,8,FALSE)</f>
        <v>206.42</v>
      </c>
      <c r="I1760" s="51">
        <f>VLOOKUP(Table_for_new_list_price[[#This Row],[Product Line]],'EDA SHEET'!$C$10:$D$57,2,FALSE)</f>
        <v>0.34699999999999998</v>
      </c>
      <c r="J1760" s="53">
        <f t="shared" si="32"/>
        <v>71.627739999999989</v>
      </c>
      <c r="K1760" s="1" t="str">
        <f>VLOOKUP(Table_for_new_list_price[[#This Row],[ItemCode]],[1]sheet1!$1:$1048576,11,FALSE)</f>
        <v>Italy</v>
      </c>
    </row>
    <row r="1761" spans="1:11" hidden="1" x14ac:dyDescent="0.3">
      <c r="A1761" t="s">
        <v>2677</v>
      </c>
      <c r="B1761" t="str">
        <f>VLOOKUP(Table_for_new_list_price[[#This Row],[ItemCode]],[1]sheet1!$1:$1048576,4,FALSE)</f>
        <v>9517IBV 100 100M125E</v>
      </c>
      <c r="C1761">
        <f>VLOOKUP(Table_for_new_list_price[[#This Row],[ItemCode]],[1]sheet1!$1:$1048576,5,FALSE)</f>
        <v>0</v>
      </c>
      <c r="D1761" t="str">
        <f>VLOOKUP(Table_for_new_list_price[[#This Row],[ItemCode]],[1]sheet1!$1:$1048576,6,FALSE)</f>
        <v>BALV</v>
      </c>
      <c r="E1761" s="54" t="str">
        <f>VLOOKUP(Table_for_new_list_price[[#This Row],[ItemCode]],[1]sheet1!$1:$1048576,7,FALSE)</f>
        <v>BRASS DZR</v>
      </c>
      <c r="F1761" s="54" t="str">
        <f>VLOOKUP(Table_for_new_list_price[[#This Row],[ItemCode]],[1]sheet1!$1:$1048576,13,FALSE)</f>
        <v>0</v>
      </c>
      <c r="G1761" s="55" t="str">
        <f>VLOOKUP(Table_for_new_list_price[[#This Row],[ItemCode]],[1]sheet1!$1:$1048576,12,FALSE)</f>
        <v>20</v>
      </c>
      <c r="H1761" s="101">
        <f>VLOOKUP(Table_for_new_list_price[[#This Row],[ItemCode]],[1]sheet1!$1:$1048576,8,FALSE)</f>
        <v>206.42</v>
      </c>
      <c r="I1761" s="51">
        <f>VLOOKUP(Table_for_new_list_price[[#This Row],[Product Line]],'EDA SHEET'!$C$10:$D$57,2,FALSE)</f>
        <v>0.34699999999999998</v>
      </c>
      <c r="J1761" s="53">
        <f t="shared" si="32"/>
        <v>71.627739999999989</v>
      </c>
      <c r="K1761" s="1" t="str">
        <f>VLOOKUP(Table_for_new_list_price[[#This Row],[ItemCode]],[1]sheet1!$1:$1048576,11,FALSE)</f>
        <v>Italy</v>
      </c>
    </row>
    <row r="1762" spans="1:11" hidden="1" x14ac:dyDescent="0.3">
      <c r="A1762" t="s">
        <v>2678</v>
      </c>
      <c r="B1762" t="str">
        <f>VLOOKUP(Table_for_new_list_price[[#This Row],[ItemCode]],[1]sheet1!$1:$1048576,4,FALSE)</f>
        <v>9517IBV 100 100M125F</v>
      </c>
      <c r="C1762">
        <f>VLOOKUP(Table_for_new_list_price[[#This Row],[ItemCode]],[1]sheet1!$1:$1048576,5,FALSE)</f>
        <v>0</v>
      </c>
      <c r="D1762" t="str">
        <f>VLOOKUP(Table_for_new_list_price[[#This Row],[ItemCode]],[1]sheet1!$1:$1048576,6,FALSE)</f>
        <v>BALV</v>
      </c>
      <c r="E1762" s="54" t="str">
        <f>VLOOKUP(Table_for_new_list_price[[#This Row],[ItemCode]],[1]sheet1!$1:$1048576,7,FALSE)</f>
        <v>BRASS DZR</v>
      </c>
      <c r="F1762" s="54" t="str">
        <f>VLOOKUP(Table_for_new_list_price[[#This Row],[ItemCode]],[1]sheet1!$1:$1048576,13,FALSE)</f>
        <v>3.39</v>
      </c>
      <c r="G1762" s="55" t="str">
        <f>VLOOKUP(Table_for_new_list_price[[#This Row],[ItemCode]],[1]sheet1!$1:$1048576,12,FALSE)</f>
        <v>20</v>
      </c>
      <c r="H1762" s="101">
        <f>VLOOKUP(Table_for_new_list_price[[#This Row],[ItemCode]],[1]sheet1!$1:$1048576,8,FALSE)</f>
        <v>206.42</v>
      </c>
      <c r="I1762" s="51">
        <f>VLOOKUP(Table_for_new_list_price[[#This Row],[Product Line]],'EDA SHEET'!$C$10:$D$57,2,FALSE)</f>
        <v>0.34699999999999998</v>
      </c>
      <c r="J1762" s="53">
        <f t="shared" si="32"/>
        <v>71.627739999999989</v>
      </c>
      <c r="K1762" s="1" t="str">
        <f>VLOOKUP(Table_for_new_list_price[[#This Row],[ItemCode]],[1]sheet1!$1:$1048576,11,FALSE)</f>
        <v>Italy</v>
      </c>
    </row>
    <row r="1763" spans="1:11" hidden="1" x14ac:dyDescent="0.3">
      <c r="A1763" t="s">
        <v>2679</v>
      </c>
      <c r="B1763" t="str">
        <f>VLOOKUP(Table_for_new_list_price[[#This Row],[ItemCode]],[1]sheet1!$1:$1048576,4,FALSE)</f>
        <v>9517IBV 100 100M125P</v>
      </c>
      <c r="C1763">
        <f>VLOOKUP(Table_for_new_list_price[[#This Row],[ItemCode]],[1]sheet1!$1:$1048576,5,FALSE)</f>
        <v>0</v>
      </c>
      <c r="D1763" t="str">
        <f>VLOOKUP(Table_for_new_list_price[[#This Row],[ItemCode]],[1]sheet1!$1:$1048576,6,FALSE)</f>
        <v>BALV</v>
      </c>
      <c r="E1763" s="54" t="str">
        <f>VLOOKUP(Table_for_new_list_price[[#This Row],[ItemCode]],[1]sheet1!$1:$1048576,7,FALSE)</f>
        <v>BRASS DZR</v>
      </c>
      <c r="F1763" s="54">
        <f>VLOOKUP(Table_for_new_list_price[[#This Row],[ItemCode]],[1]sheet1!$1:$1048576,13,FALSE)</f>
        <v>0</v>
      </c>
      <c r="G1763" s="55" t="str">
        <f>VLOOKUP(Table_for_new_list_price[[#This Row],[ItemCode]],[1]sheet1!$1:$1048576,12,FALSE)</f>
        <v>10</v>
      </c>
      <c r="H1763" s="101">
        <f>VLOOKUP(Table_for_new_list_price[[#This Row],[ItemCode]],[1]sheet1!$1:$1048576,8,FALSE)</f>
        <v>216.72</v>
      </c>
      <c r="I1763" s="51">
        <f>VLOOKUP(Table_for_new_list_price[[#This Row],[Product Line]],'EDA SHEET'!$C$10:$D$57,2,FALSE)</f>
        <v>0.34699999999999998</v>
      </c>
      <c r="J1763" s="53">
        <f t="shared" si="32"/>
        <v>75.20183999999999</v>
      </c>
      <c r="K1763" s="1" t="str">
        <f>VLOOKUP(Table_for_new_list_price[[#This Row],[ItemCode]],[1]sheet1!$1:$1048576,11,FALSE)</f>
        <v>Italy</v>
      </c>
    </row>
    <row r="1764" spans="1:11" hidden="1" x14ac:dyDescent="0.3">
      <c r="A1764" t="s">
        <v>2680</v>
      </c>
      <c r="B1764" t="str">
        <f>VLOOKUP(Table_for_new_list_price[[#This Row],[ItemCode]],[1]sheet1!$1:$1048576,4,FALSE)</f>
        <v>9517IBV 100 100M125S</v>
      </c>
      <c r="C1764">
        <f>VLOOKUP(Table_for_new_list_price[[#This Row],[ItemCode]],[1]sheet1!$1:$1048576,5,FALSE)</f>
        <v>0</v>
      </c>
      <c r="D1764" t="str">
        <f>VLOOKUP(Table_for_new_list_price[[#This Row],[ItemCode]],[1]sheet1!$1:$1048576,6,FALSE)</f>
        <v>BALV</v>
      </c>
      <c r="E1764" s="54" t="str">
        <f>VLOOKUP(Table_for_new_list_price[[#This Row],[ItemCode]],[1]sheet1!$1:$1048576,7,FALSE)</f>
        <v>BRASS DZR</v>
      </c>
      <c r="F1764" s="54" t="str">
        <f>VLOOKUP(Table_for_new_list_price[[#This Row],[ItemCode]],[1]sheet1!$1:$1048576,13,FALSE)</f>
        <v>3.35</v>
      </c>
      <c r="G1764" s="55" t="str">
        <f>VLOOKUP(Table_for_new_list_price[[#This Row],[ItemCode]],[1]sheet1!$1:$1048576,12,FALSE)</f>
        <v>20</v>
      </c>
      <c r="H1764" s="101">
        <f>VLOOKUP(Table_for_new_list_price[[#This Row],[ItemCode]],[1]sheet1!$1:$1048576,8,FALSE)</f>
        <v>206.42</v>
      </c>
      <c r="I1764" s="51">
        <f>VLOOKUP(Table_for_new_list_price[[#This Row],[Product Line]],'EDA SHEET'!$C$10:$D$57,2,FALSE)</f>
        <v>0.34699999999999998</v>
      </c>
      <c r="J1764" s="53">
        <f t="shared" si="32"/>
        <v>71.627739999999989</v>
      </c>
      <c r="K1764" s="1" t="str">
        <f>VLOOKUP(Table_for_new_list_price[[#This Row],[ItemCode]],[1]sheet1!$1:$1048576,11,FALSE)</f>
        <v>Italy</v>
      </c>
    </row>
    <row r="1765" spans="1:11" hidden="1" x14ac:dyDescent="0.3">
      <c r="A1765" t="s">
        <v>2681</v>
      </c>
      <c r="B1765" t="str">
        <f>VLOOKUP(Table_for_new_list_price[[#This Row],[ItemCode]],[1]sheet1!$1:$1048576,4,FALSE)</f>
        <v>9517IBV 100 100P100P</v>
      </c>
      <c r="C1765">
        <f>VLOOKUP(Table_for_new_list_price[[#This Row],[ItemCode]],[1]sheet1!$1:$1048576,5,FALSE)</f>
        <v>0</v>
      </c>
      <c r="D1765" t="str">
        <f>VLOOKUP(Table_for_new_list_price[[#This Row],[ItemCode]],[1]sheet1!$1:$1048576,6,FALSE)</f>
        <v>BALV</v>
      </c>
      <c r="E1765" s="54" t="str">
        <f>VLOOKUP(Table_for_new_list_price[[#This Row],[ItemCode]],[1]sheet1!$1:$1048576,7,FALSE)</f>
        <v>BRASS DZR</v>
      </c>
      <c r="F1765" s="54">
        <f>VLOOKUP(Table_for_new_list_price[[#This Row],[ItemCode]],[1]sheet1!$1:$1048576,13,FALSE)</f>
        <v>0</v>
      </c>
      <c r="G1765" s="55" t="str">
        <f>VLOOKUP(Table_for_new_list_price[[#This Row],[ItemCode]],[1]sheet1!$1:$1048576,12,FALSE)</f>
        <v>10</v>
      </c>
      <c r="H1765" s="101">
        <f>VLOOKUP(Table_for_new_list_price[[#This Row],[ItemCode]],[1]sheet1!$1:$1048576,8,FALSE)</f>
        <v>216.72</v>
      </c>
      <c r="I1765" s="51">
        <f>VLOOKUP(Table_for_new_list_price[[#This Row],[Product Line]],'EDA SHEET'!$C$10:$D$57,2,FALSE)</f>
        <v>0.34699999999999998</v>
      </c>
      <c r="J1765" s="53">
        <f t="shared" si="32"/>
        <v>75.20183999999999</v>
      </c>
      <c r="K1765" s="1" t="str">
        <f>VLOOKUP(Table_for_new_list_price[[#This Row],[ItemCode]],[1]sheet1!$1:$1048576,11,FALSE)</f>
        <v>Italy</v>
      </c>
    </row>
    <row r="1766" spans="1:11" hidden="1" x14ac:dyDescent="0.3">
      <c r="A1766" t="s">
        <v>2682</v>
      </c>
      <c r="B1766" t="str">
        <f>VLOOKUP(Table_for_new_list_price[[#This Row],[ItemCode]],[1]sheet1!$1:$1048576,4,FALSE)</f>
        <v>9517IBV 100 100S100S</v>
      </c>
      <c r="C1766">
        <f>VLOOKUP(Table_for_new_list_price[[#This Row],[ItemCode]],[1]sheet1!$1:$1048576,5,FALSE)</f>
        <v>0</v>
      </c>
      <c r="D1766" t="str">
        <f>VLOOKUP(Table_for_new_list_price[[#This Row],[ItemCode]],[1]sheet1!$1:$1048576,6,FALSE)</f>
        <v>BALV</v>
      </c>
      <c r="E1766" s="54" t="str">
        <f>VLOOKUP(Table_for_new_list_price[[#This Row],[ItemCode]],[1]sheet1!$1:$1048576,7,FALSE)</f>
        <v>BRASS DZR</v>
      </c>
      <c r="F1766" s="54" t="str">
        <f>VLOOKUP(Table_for_new_list_price[[#This Row],[ItemCode]],[1]sheet1!$1:$1048576,13,FALSE)</f>
        <v>3.35</v>
      </c>
      <c r="G1766" s="55">
        <f>VLOOKUP(Table_for_new_list_price[[#This Row],[ItemCode]],[1]sheet1!$1:$1048576,12,FALSE)</f>
        <v>0</v>
      </c>
      <c r="H1766" s="101">
        <f>VLOOKUP(Table_for_new_list_price[[#This Row],[ItemCode]],[1]sheet1!$1:$1048576,8,FALSE)</f>
        <v>206.42</v>
      </c>
      <c r="I1766" s="51">
        <f>VLOOKUP(Table_for_new_list_price[[#This Row],[Product Line]],'EDA SHEET'!$C$10:$D$57,2,FALSE)</f>
        <v>0.34699999999999998</v>
      </c>
      <c r="J1766" s="53">
        <f t="shared" si="32"/>
        <v>71.627739999999989</v>
      </c>
      <c r="K1766" s="1" t="str">
        <f>VLOOKUP(Table_for_new_list_price[[#This Row],[ItemCode]],[1]sheet1!$1:$1048576,11,FALSE)</f>
        <v>Italy</v>
      </c>
    </row>
    <row r="1767" spans="1:11" hidden="1" x14ac:dyDescent="0.3">
      <c r="A1767" t="s">
        <v>2683</v>
      </c>
      <c r="B1767" t="str">
        <f>VLOOKUP(Table_for_new_list_price[[#This Row],[ItemCode]],[1]sheet1!$1:$1048576,4,FALSE)</f>
        <v>9517IBVL 050 050F050F</v>
      </c>
      <c r="C1767">
        <f>VLOOKUP(Table_for_new_list_price[[#This Row],[ItemCode]],[1]sheet1!$1:$1048576,5,FALSE)</f>
        <v>0</v>
      </c>
      <c r="D1767" t="str">
        <f>VLOOKUP(Table_for_new_list_price[[#This Row],[ItemCode]],[1]sheet1!$1:$1048576,6,FALSE)</f>
        <v>BALV</v>
      </c>
      <c r="E1767" s="54" t="str">
        <f>VLOOKUP(Table_for_new_list_price[[#This Row],[ItemCode]],[1]sheet1!$1:$1048576,7,FALSE)</f>
        <v>BRASS DZR</v>
      </c>
      <c r="F1767" s="54" t="str">
        <f>VLOOKUP(Table_for_new_list_price[[#This Row],[ItemCode]],[1]sheet1!$1:$1048576,13,FALSE)</f>
        <v>2.08</v>
      </c>
      <c r="G1767" s="55">
        <f>VLOOKUP(Table_for_new_list_price[[#This Row],[ItemCode]],[1]sheet1!$1:$1048576,12,FALSE)</f>
        <v>0</v>
      </c>
      <c r="H1767" s="101">
        <f>VLOOKUP(Table_for_new_list_price[[#This Row],[ItemCode]],[1]sheet1!$1:$1048576,8,FALSE)</f>
        <v>148.72</v>
      </c>
      <c r="I1767" s="51">
        <f>VLOOKUP(Table_for_new_list_price[[#This Row],[Product Line]],'EDA SHEET'!$C$10:$D$57,2,FALSE)</f>
        <v>0.34699999999999998</v>
      </c>
      <c r="J1767" s="53">
        <f t="shared" si="32"/>
        <v>51.605839999999993</v>
      </c>
      <c r="K1767" s="1" t="str">
        <f>VLOOKUP(Table_for_new_list_price[[#This Row],[ItemCode]],[1]sheet1!$1:$1048576,11,FALSE)</f>
        <v>Italy</v>
      </c>
    </row>
    <row r="1768" spans="1:11" hidden="1" x14ac:dyDescent="0.3">
      <c r="A1768" t="s">
        <v>2684</v>
      </c>
      <c r="B1768" t="str">
        <f>VLOOKUP(Table_for_new_list_price[[#This Row],[ItemCode]],[1]sheet1!$1:$1048576,4,FALSE)</f>
        <v>9517IBVL 050 050F050P</v>
      </c>
      <c r="C1768">
        <f>VLOOKUP(Table_for_new_list_price[[#This Row],[ItemCode]],[1]sheet1!$1:$1048576,5,FALSE)</f>
        <v>0</v>
      </c>
      <c r="D1768" t="str">
        <f>VLOOKUP(Table_for_new_list_price[[#This Row],[ItemCode]],[1]sheet1!$1:$1048576,6,FALSE)</f>
        <v>BALV</v>
      </c>
      <c r="E1768" s="54" t="str">
        <f>VLOOKUP(Table_for_new_list_price[[#This Row],[ItemCode]],[1]sheet1!$1:$1048576,7,FALSE)</f>
        <v>BRASS DZR</v>
      </c>
      <c r="F1768" s="54">
        <f>VLOOKUP(Table_for_new_list_price[[#This Row],[ItemCode]],[1]sheet1!$1:$1048576,13,FALSE)</f>
        <v>0</v>
      </c>
      <c r="G1768" s="55" t="str">
        <f>VLOOKUP(Table_for_new_list_price[[#This Row],[ItemCode]],[1]sheet1!$1:$1048576,12,FALSE)</f>
        <v>20</v>
      </c>
      <c r="H1768" s="101">
        <f>VLOOKUP(Table_for_new_list_price[[#This Row],[ItemCode]],[1]sheet1!$1:$1048576,8,FALSE)</f>
        <v>156.13</v>
      </c>
      <c r="I1768" s="51">
        <f>VLOOKUP(Table_for_new_list_price[[#This Row],[Product Line]],'EDA SHEET'!$C$10:$D$57,2,FALSE)</f>
        <v>0.34699999999999998</v>
      </c>
      <c r="J1768" s="53">
        <f t="shared" si="32"/>
        <v>54.177109999999992</v>
      </c>
      <c r="K1768" s="1" t="str">
        <f>VLOOKUP(Table_for_new_list_price[[#This Row],[ItemCode]],[1]sheet1!$1:$1048576,11,FALSE)</f>
        <v>Italy</v>
      </c>
    </row>
    <row r="1769" spans="1:11" hidden="1" x14ac:dyDescent="0.3">
      <c r="A1769" t="s">
        <v>2685</v>
      </c>
      <c r="B1769" t="str">
        <f>VLOOKUP(Table_for_new_list_price[[#This Row],[ItemCode]],[1]sheet1!$1:$1048576,4,FALSE)</f>
        <v>9517IBVL 050 050M050E</v>
      </c>
      <c r="C1769">
        <f>VLOOKUP(Table_for_new_list_price[[#This Row],[ItemCode]],[1]sheet1!$1:$1048576,5,FALSE)</f>
        <v>0</v>
      </c>
      <c r="D1769" t="str">
        <f>VLOOKUP(Table_for_new_list_price[[#This Row],[ItemCode]],[1]sheet1!$1:$1048576,6,FALSE)</f>
        <v>BALV</v>
      </c>
      <c r="E1769" s="54" t="str">
        <f>VLOOKUP(Table_for_new_list_price[[#This Row],[ItemCode]],[1]sheet1!$1:$1048576,7,FALSE)</f>
        <v>BRASS DZR</v>
      </c>
      <c r="F1769" s="54" t="str">
        <f>VLOOKUP(Table_for_new_list_price[[#This Row],[ItemCode]],[1]sheet1!$1:$1048576,13,FALSE)</f>
        <v>0</v>
      </c>
      <c r="G1769" s="55" t="str">
        <f>VLOOKUP(Table_for_new_list_price[[#This Row],[ItemCode]],[1]sheet1!$1:$1048576,12,FALSE)</f>
        <v>20</v>
      </c>
      <c r="H1769" s="101">
        <f>VLOOKUP(Table_for_new_list_price[[#This Row],[ItemCode]],[1]sheet1!$1:$1048576,8,FALSE)</f>
        <v>148.72</v>
      </c>
      <c r="I1769" s="51">
        <f>VLOOKUP(Table_for_new_list_price[[#This Row],[Product Line]],'EDA SHEET'!$C$10:$D$57,2,FALSE)</f>
        <v>0.34699999999999998</v>
      </c>
      <c r="J1769" s="53">
        <f t="shared" si="32"/>
        <v>51.605839999999993</v>
      </c>
      <c r="K1769" s="1" t="str">
        <f>VLOOKUP(Table_for_new_list_price[[#This Row],[ItemCode]],[1]sheet1!$1:$1048576,11,FALSE)</f>
        <v>Italy</v>
      </c>
    </row>
    <row r="1770" spans="1:11" hidden="1" x14ac:dyDescent="0.3">
      <c r="A1770" t="s">
        <v>2686</v>
      </c>
      <c r="B1770" t="str">
        <f>VLOOKUP(Table_for_new_list_price[[#This Row],[ItemCode]],[1]sheet1!$1:$1048576,4,FALSE)</f>
        <v>9517IBVL 050 050M050F</v>
      </c>
      <c r="C1770">
        <f>VLOOKUP(Table_for_new_list_price[[#This Row],[ItemCode]],[1]sheet1!$1:$1048576,5,FALSE)</f>
        <v>0</v>
      </c>
      <c r="D1770" t="str">
        <f>VLOOKUP(Table_for_new_list_price[[#This Row],[ItemCode]],[1]sheet1!$1:$1048576,6,FALSE)</f>
        <v>BALV</v>
      </c>
      <c r="E1770" s="54" t="str">
        <f>VLOOKUP(Table_for_new_list_price[[#This Row],[ItemCode]],[1]sheet1!$1:$1048576,7,FALSE)</f>
        <v>BRASS DZR</v>
      </c>
      <c r="F1770" s="54" t="str">
        <f>VLOOKUP(Table_for_new_list_price[[#This Row],[ItemCode]],[1]sheet1!$1:$1048576,13,FALSE)</f>
        <v>2.08</v>
      </c>
      <c r="G1770" s="55" t="str">
        <f>VLOOKUP(Table_for_new_list_price[[#This Row],[ItemCode]],[1]sheet1!$1:$1048576,12,FALSE)</f>
        <v>20</v>
      </c>
      <c r="H1770" s="101">
        <f>VLOOKUP(Table_for_new_list_price[[#This Row],[ItemCode]],[1]sheet1!$1:$1048576,8,FALSE)</f>
        <v>148.72</v>
      </c>
      <c r="I1770" s="51">
        <f>VLOOKUP(Table_for_new_list_price[[#This Row],[Product Line]],'EDA SHEET'!$C$10:$D$57,2,FALSE)</f>
        <v>0.34699999999999998</v>
      </c>
      <c r="J1770" s="53">
        <f t="shared" si="32"/>
        <v>51.605839999999993</v>
      </c>
      <c r="K1770" s="1" t="str">
        <f>VLOOKUP(Table_for_new_list_price[[#This Row],[ItemCode]],[1]sheet1!$1:$1048576,11,FALSE)</f>
        <v>Italy</v>
      </c>
    </row>
    <row r="1771" spans="1:11" hidden="1" x14ac:dyDescent="0.3">
      <c r="A1771" t="s">
        <v>2687</v>
      </c>
      <c r="B1771" t="str">
        <f>VLOOKUP(Table_for_new_list_price[[#This Row],[ItemCode]],[1]sheet1!$1:$1048576,4,FALSE)</f>
        <v>9517IBVL 050 050M050P</v>
      </c>
      <c r="C1771">
        <f>VLOOKUP(Table_for_new_list_price[[#This Row],[ItemCode]],[1]sheet1!$1:$1048576,5,FALSE)</f>
        <v>0</v>
      </c>
      <c r="D1771" t="str">
        <f>VLOOKUP(Table_for_new_list_price[[#This Row],[ItemCode]],[1]sheet1!$1:$1048576,6,FALSE)</f>
        <v>BALV</v>
      </c>
      <c r="E1771" s="54" t="str">
        <f>VLOOKUP(Table_for_new_list_price[[#This Row],[ItemCode]],[1]sheet1!$1:$1048576,7,FALSE)</f>
        <v>BRASS DZR</v>
      </c>
      <c r="F1771" s="54">
        <f>VLOOKUP(Table_for_new_list_price[[#This Row],[ItemCode]],[1]sheet1!$1:$1048576,13,FALSE)</f>
        <v>0</v>
      </c>
      <c r="G1771" s="55" t="str">
        <f>VLOOKUP(Table_for_new_list_price[[#This Row],[ItemCode]],[1]sheet1!$1:$1048576,12,FALSE)</f>
        <v>20</v>
      </c>
      <c r="H1771" s="101">
        <f>VLOOKUP(Table_for_new_list_price[[#This Row],[ItemCode]],[1]sheet1!$1:$1048576,8,FALSE)</f>
        <v>156.13</v>
      </c>
      <c r="I1771" s="51">
        <f>VLOOKUP(Table_for_new_list_price[[#This Row],[Product Line]],'EDA SHEET'!$C$10:$D$57,2,FALSE)</f>
        <v>0.34699999999999998</v>
      </c>
      <c r="J1771" s="53">
        <f t="shared" si="32"/>
        <v>54.177109999999992</v>
      </c>
      <c r="K1771" s="1" t="str">
        <f>VLOOKUP(Table_for_new_list_price[[#This Row],[ItemCode]],[1]sheet1!$1:$1048576,11,FALSE)</f>
        <v>Italy</v>
      </c>
    </row>
    <row r="1772" spans="1:11" hidden="1" x14ac:dyDescent="0.3">
      <c r="A1772" t="s">
        <v>2688</v>
      </c>
      <c r="B1772" t="str">
        <f>VLOOKUP(Table_for_new_list_price[[#This Row],[ItemCode]],[1]sheet1!$1:$1048576,4,FALSE)</f>
        <v>9517IBVL 050 050M050S</v>
      </c>
      <c r="C1772">
        <f>VLOOKUP(Table_for_new_list_price[[#This Row],[ItemCode]],[1]sheet1!$1:$1048576,5,FALSE)</f>
        <v>0</v>
      </c>
      <c r="D1772" t="str">
        <f>VLOOKUP(Table_for_new_list_price[[#This Row],[ItemCode]],[1]sheet1!$1:$1048576,6,FALSE)</f>
        <v>BALV</v>
      </c>
      <c r="E1772" s="54" t="str">
        <f>VLOOKUP(Table_for_new_list_price[[#This Row],[ItemCode]],[1]sheet1!$1:$1048576,7,FALSE)</f>
        <v>BRASS DZR</v>
      </c>
      <c r="F1772" s="54" t="str">
        <f>VLOOKUP(Table_for_new_list_price[[#This Row],[ItemCode]],[1]sheet1!$1:$1048576,13,FALSE)</f>
        <v>2.08</v>
      </c>
      <c r="G1772" s="55" t="str">
        <f>VLOOKUP(Table_for_new_list_price[[#This Row],[ItemCode]],[1]sheet1!$1:$1048576,12,FALSE)</f>
        <v>20</v>
      </c>
      <c r="H1772" s="101">
        <f>VLOOKUP(Table_for_new_list_price[[#This Row],[ItemCode]],[1]sheet1!$1:$1048576,8,FALSE)</f>
        <v>148.72</v>
      </c>
      <c r="I1772" s="51">
        <f>VLOOKUP(Table_for_new_list_price[[#This Row],[Product Line]],'EDA SHEET'!$C$10:$D$57,2,FALSE)</f>
        <v>0.34699999999999998</v>
      </c>
      <c r="J1772" s="53">
        <f t="shared" si="32"/>
        <v>51.605839999999993</v>
      </c>
      <c r="K1772" s="1" t="str">
        <f>VLOOKUP(Table_for_new_list_price[[#This Row],[ItemCode]],[1]sheet1!$1:$1048576,11,FALSE)</f>
        <v>Italy</v>
      </c>
    </row>
    <row r="1773" spans="1:11" hidden="1" x14ac:dyDescent="0.3">
      <c r="A1773" t="s">
        <v>2689</v>
      </c>
      <c r="B1773" t="str">
        <f>VLOOKUP(Table_for_new_list_price[[#This Row],[ItemCode]],[1]sheet1!$1:$1048576,4,FALSE)</f>
        <v>9517IBVL 050 050M075E</v>
      </c>
      <c r="C1773">
        <f>VLOOKUP(Table_for_new_list_price[[#This Row],[ItemCode]],[1]sheet1!$1:$1048576,5,FALSE)</f>
        <v>0</v>
      </c>
      <c r="D1773" t="str">
        <f>VLOOKUP(Table_for_new_list_price[[#This Row],[ItemCode]],[1]sheet1!$1:$1048576,6,FALSE)</f>
        <v>BALV</v>
      </c>
      <c r="E1773" s="54" t="str">
        <f>VLOOKUP(Table_for_new_list_price[[#This Row],[ItemCode]],[1]sheet1!$1:$1048576,7,FALSE)</f>
        <v>BRASS DZR</v>
      </c>
      <c r="F1773" s="54" t="str">
        <f>VLOOKUP(Table_for_new_list_price[[#This Row],[ItemCode]],[1]sheet1!$1:$1048576,13,FALSE)</f>
        <v>0</v>
      </c>
      <c r="G1773" s="55" t="str">
        <f>VLOOKUP(Table_for_new_list_price[[#This Row],[ItemCode]],[1]sheet1!$1:$1048576,12,FALSE)</f>
        <v>20</v>
      </c>
      <c r="H1773" s="101">
        <f>VLOOKUP(Table_for_new_list_price[[#This Row],[ItemCode]],[1]sheet1!$1:$1048576,8,FALSE)</f>
        <v>148.72</v>
      </c>
      <c r="I1773" s="51">
        <f>VLOOKUP(Table_for_new_list_price[[#This Row],[Product Line]],'EDA SHEET'!$C$10:$D$57,2,FALSE)</f>
        <v>0.34699999999999998</v>
      </c>
      <c r="J1773" s="53">
        <f t="shared" si="32"/>
        <v>51.605839999999993</v>
      </c>
      <c r="K1773" s="1" t="str">
        <f>VLOOKUP(Table_for_new_list_price[[#This Row],[ItemCode]],[1]sheet1!$1:$1048576,11,FALSE)</f>
        <v>Italy</v>
      </c>
    </row>
    <row r="1774" spans="1:11" hidden="1" x14ac:dyDescent="0.3">
      <c r="A1774" t="s">
        <v>2690</v>
      </c>
      <c r="B1774" t="str">
        <f>VLOOKUP(Table_for_new_list_price[[#This Row],[ItemCode]],[1]sheet1!$1:$1048576,4,FALSE)</f>
        <v>9517IBVL 050 050M075F</v>
      </c>
      <c r="C1774">
        <f>VLOOKUP(Table_for_new_list_price[[#This Row],[ItemCode]],[1]sheet1!$1:$1048576,5,FALSE)</f>
        <v>0</v>
      </c>
      <c r="D1774" t="str">
        <f>VLOOKUP(Table_for_new_list_price[[#This Row],[ItemCode]],[1]sheet1!$1:$1048576,6,FALSE)</f>
        <v>BALV</v>
      </c>
      <c r="E1774" s="54" t="str">
        <f>VLOOKUP(Table_for_new_list_price[[#This Row],[ItemCode]],[1]sheet1!$1:$1048576,7,FALSE)</f>
        <v>BRASS DZR</v>
      </c>
      <c r="F1774" s="54" t="str">
        <f>VLOOKUP(Table_for_new_list_price[[#This Row],[ItemCode]],[1]sheet1!$1:$1048576,13,FALSE)</f>
        <v>2.81</v>
      </c>
      <c r="G1774" s="55" t="str">
        <f>VLOOKUP(Table_for_new_list_price[[#This Row],[ItemCode]],[1]sheet1!$1:$1048576,12,FALSE)</f>
        <v>20</v>
      </c>
      <c r="H1774" s="101">
        <f>VLOOKUP(Table_for_new_list_price[[#This Row],[ItemCode]],[1]sheet1!$1:$1048576,8,FALSE)</f>
        <v>148.72</v>
      </c>
      <c r="I1774" s="51">
        <f>VLOOKUP(Table_for_new_list_price[[#This Row],[Product Line]],'EDA SHEET'!$C$10:$D$57,2,FALSE)</f>
        <v>0.34699999999999998</v>
      </c>
      <c r="J1774" s="53">
        <f t="shared" si="32"/>
        <v>51.605839999999993</v>
      </c>
      <c r="K1774" s="1" t="str">
        <f>VLOOKUP(Table_for_new_list_price[[#This Row],[ItemCode]],[1]sheet1!$1:$1048576,11,FALSE)</f>
        <v>Italy</v>
      </c>
    </row>
    <row r="1775" spans="1:11" hidden="1" x14ac:dyDescent="0.3">
      <c r="A1775" t="s">
        <v>2691</v>
      </c>
      <c r="B1775" t="str">
        <f>VLOOKUP(Table_for_new_list_price[[#This Row],[ItemCode]],[1]sheet1!$1:$1048576,4,FALSE)</f>
        <v>9517IBVL 050 050M075P</v>
      </c>
      <c r="C1775">
        <f>VLOOKUP(Table_for_new_list_price[[#This Row],[ItemCode]],[1]sheet1!$1:$1048576,5,FALSE)</f>
        <v>0</v>
      </c>
      <c r="D1775" t="str">
        <f>VLOOKUP(Table_for_new_list_price[[#This Row],[ItemCode]],[1]sheet1!$1:$1048576,6,FALSE)</f>
        <v>BALV</v>
      </c>
      <c r="E1775" s="54" t="str">
        <f>VLOOKUP(Table_for_new_list_price[[#This Row],[ItemCode]],[1]sheet1!$1:$1048576,7,FALSE)</f>
        <v>BRASS DZR</v>
      </c>
      <c r="F1775" s="54">
        <f>VLOOKUP(Table_for_new_list_price[[#This Row],[ItemCode]],[1]sheet1!$1:$1048576,13,FALSE)</f>
        <v>0</v>
      </c>
      <c r="G1775" s="55" t="str">
        <f>VLOOKUP(Table_for_new_list_price[[#This Row],[ItemCode]],[1]sheet1!$1:$1048576,12,FALSE)</f>
        <v>20</v>
      </c>
      <c r="H1775" s="101">
        <f>VLOOKUP(Table_for_new_list_price[[#This Row],[ItemCode]],[1]sheet1!$1:$1048576,8,FALSE)</f>
        <v>156.13</v>
      </c>
      <c r="I1775" s="51">
        <f>VLOOKUP(Table_for_new_list_price[[#This Row],[Product Line]],'EDA SHEET'!$C$10:$D$57,2,FALSE)</f>
        <v>0.34699999999999998</v>
      </c>
      <c r="J1775" s="53">
        <f t="shared" si="32"/>
        <v>54.177109999999992</v>
      </c>
      <c r="K1775" s="1" t="str">
        <f>VLOOKUP(Table_for_new_list_price[[#This Row],[ItemCode]],[1]sheet1!$1:$1048576,11,FALSE)</f>
        <v>Italy</v>
      </c>
    </row>
    <row r="1776" spans="1:11" hidden="1" x14ac:dyDescent="0.3">
      <c r="A1776" t="s">
        <v>2692</v>
      </c>
      <c r="B1776" t="str">
        <f>VLOOKUP(Table_for_new_list_price[[#This Row],[ItemCode]],[1]sheet1!$1:$1048576,4,FALSE)</f>
        <v>9517IBVL 050 050M075S</v>
      </c>
      <c r="C1776">
        <f>VLOOKUP(Table_for_new_list_price[[#This Row],[ItemCode]],[1]sheet1!$1:$1048576,5,FALSE)</f>
        <v>0</v>
      </c>
      <c r="D1776" t="str">
        <f>VLOOKUP(Table_for_new_list_price[[#This Row],[ItemCode]],[1]sheet1!$1:$1048576,6,FALSE)</f>
        <v>BALV</v>
      </c>
      <c r="E1776" s="54" t="str">
        <f>VLOOKUP(Table_for_new_list_price[[#This Row],[ItemCode]],[1]sheet1!$1:$1048576,7,FALSE)</f>
        <v>BRASS DZR</v>
      </c>
      <c r="F1776" s="54" t="str">
        <f>VLOOKUP(Table_for_new_list_price[[#This Row],[ItemCode]],[1]sheet1!$1:$1048576,13,FALSE)</f>
        <v>2.08</v>
      </c>
      <c r="G1776" s="55" t="str">
        <f>VLOOKUP(Table_for_new_list_price[[#This Row],[ItemCode]],[1]sheet1!$1:$1048576,12,FALSE)</f>
        <v>20</v>
      </c>
      <c r="H1776" s="101">
        <f>VLOOKUP(Table_for_new_list_price[[#This Row],[ItemCode]],[1]sheet1!$1:$1048576,8,FALSE)</f>
        <v>148.72</v>
      </c>
      <c r="I1776" s="51">
        <f>VLOOKUP(Table_for_new_list_price[[#This Row],[Product Line]],'EDA SHEET'!$C$10:$D$57,2,FALSE)</f>
        <v>0.34699999999999998</v>
      </c>
      <c r="J1776" s="53">
        <f t="shared" si="32"/>
        <v>51.605839999999993</v>
      </c>
      <c r="K1776" s="1" t="str">
        <f>VLOOKUP(Table_for_new_list_price[[#This Row],[ItemCode]],[1]sheet1!$1:$1048576,11,FALSE)</f>
        <v>Italy</v>
      </c>
    </row>
    <row r="1777" spans="1:11" hidden="1" x14ac:dyDescent="0.3">
      <c r="A1777" t="s">
        <v>2693</v>
      </c>
      <c r="B1777" t="str">
        <f>VLOOKUP(Table_for_new_list_price[[#This Row],[ItemCode]],[1]sheet1!$1:$1048576,4,FALSE)</f>
        <v>9517IBVL 050 050P050P</v>
      </c>
      <c r="C1777">
        <f>VLOOKUP(Table_for_new_list_price[[#This Row],[ItemCode]],[1]sheet1!$1:$1048576,5,FALSE)</f>
        <v>0</v>
      </c>
      <c r="D1777" t="str">
        <f>VLOOKUP(Table_for_new_list_price[[#This Row],[ItemCode]],[1]sheet1!$1:$1048576,6,FALSE)</f>
        <v>BALV</v>
      </c>
      <c r="E1777" s="54" t="str">
        <f>VLOOKUP(Table_for_new_list_price[[#This Row],[ItemCode]],[1]sheet1!$1:$1048576,7,FALSE)</f>
        <v>BRASS DZR</v>
      </c>
      <c r="F1777" s="54">
        <f>VLOOKUP(Table_for_new_list_price[[#This Row],[ItemCode]],[1]sheet1!$1:$1048576,13,FALSE)</f>
        <v>0</v>
      </c>
      <c r="G1777" s="55" t="str">
        <f>VLOOKUP(Table_for_new_list_price[[#This Row],[ItemCode]],[1]sheet1!$1:$1048576,12,FALSE)</f>
        <v>20</v>
      </c>
      <c r="H1777" s="101">
        <f>VLOOKUP(Table_for_new_list_price[[#This Row],[ItemCode]],[1]sheet1!$1:$1048576,8,FALSE)</f>
        <v>156.13</v>
      </c>
      <c r="I1777" s="51">
        <f>VLOOKUP(Table_for_new_list_price[[#This Row],[Product Line]],'EDA SHEET'!$C$10:$D$57,2,FALSE)</f>
        <v>0.34699999999999998</v>
      </c>
      <c r="J1777" s="53">
        <f t="shared" si="32"/>
        <v>54.177109999999992</v>
      </c>
      <c r="K1777" s="1" t="str">
        <f>VLOOKUP(Table_for_new_list_price[[#This Row],[ItemCode]],[1]sheet1!$1:$1048576,11,FALSE)</f>
        <v>Italy</v>
      </c>
    </row>
    <row r="1778" spans="1:11" hidden="1" x14ac:dyDescent="0.3">
      <c r="A1778" t="s">
        <v>2694</v>
      </c>
      <c r="B1778" t="str">
        <f>VLOOKUP(Table_for_new_list_price[[#This Row],[ItemCode]],[1]sheet1!$1:$1048576,4,FALSE)</f>
        <v>9517IBVL 050 050S050S</v>
      </c>
      <c r="C1778">
        <f>VLOOKUP(Table_for_new_list_price[[#This Row],[ItemCode]],[1]sheet1!$1:$1048576,5,FALSE)</f>
        <v>0</v>
      </c>
      <c r="D1778" t="str">
        <f>VLOOKUP(Table_for_new_list_price[[#This Row],[ItemCode]],[1]sheet1!$1:$1048576,6,FALSE)</f>
        <v>BALV</v>
      </c>
      <c r="E1778" s="54" t="str">
        <f>VLOOKUP(Table_for_new_list_price[[#This Row],[ItemCode]],[1]sheet1!$1:$1048576,7,FALSE)</f>
        <v>BRASS DZR</v>
      </c>
      <c r="F1778" s="54" t="str">
        <f>VLOOKUP(Table_for_new_list_price[[#This Row],[ItemCode]],[1]sheet1!$1:$1048576,13,FALSE)</f>
        <v>2.08</v>
      </c>
      <c r="G1778" s="55">
        <f>VLOOKUP(Table_for_new_list_price[[#This Row],[ItemCode]],[1]sheet1!$1:$1048576,12,FALSE)</f>
        <v>0</v>
      </c>
      <c r="H1778" s="101">
        <f>VLOOKUP(Table_for_new_list_price[[#This Row],[ItemCode]],[1]sheet1!$1:$1048576,8,FALSE)</f>
        <v>148.72</v>
      </c>
      <c r="I1778" s="51">
        <f>VLOOKUP(Table_for_new_list_price[[#This Row],[Product Line]],'EDA SHEET'!$C$10:$D$57,2,FALSE)</f>
        <v>0.34699999999999998</v>
      </c>
      <c r="J1778" s="53">
        <f t="shared" si="32"/>
        <v>51.605839999999993</v>
      </c>
      <c r="K1778" s="1" t="str">
        <f>VLOOKUP(Table_for_new_list_price[[#This Row],[ItemCode]],[1]sheet1!$1:$1048576,11,FALSE)</f>
        <v>Italy</v>
      </c>
    </row>
    <row r="1779" spans="1:11" hidden="1" x14ac:dyDescent="0.3">
      <c r="A1779" t="s">
        <v>2695</v>
      </c>
      <c r="B1779" t="str">
        <f>VLOOKUP(Table_for_new_list_price[[#This Row],[ItemCode]],[1]sheet1!$1:$1048576,4,FALSE)</f>
        <v>9517IBVU 050 050F050F</v>
      </c>
      <c r="C1779">
        <f>VLOOKUP(Table_for_new_list_price[[#This Row],[ItemCode]],[1]sheet1!$1:$1048576,5,FALSE)</f>
        <v>0</v>
      </c>
      <c r="D1779" t="str">
        <f>VLOOKUP(Table_for_new_list_price[[#This Row],[ItemCode]],[1]sheet1!$1:$1048576,6,FALSE)</f>
        <v>BALV</v>
      </c>
      <c r="E1779" s="54" t="str">
        <f>VLOOKUP(Table_for_new_list_price[[#This Row],[ItemCode]],[1]sheet1!$1:$1048576,7,FALSE)</f>
        <v>BRASS DZR</v>
      </c>
      <c r="F1779" s="54" t="str">
        <f>VLOOKUP(Table_for_new_list_price[[#This Row],[ItemCode]],[1]sheet1!$1:$1048576,13,FALSE)</f>
        <v>2.08</v>
      </c>
      <c r="G1779" s="55">
        <f>VLOOKUP(Table_for_new_list_price[[#This Row],[ItemCode]],[1]sheet1!$1:$1048576,12,FALSE)</f>
        <v>0</v>
      </c>
      <c r="H1779" s="101">
        <f>VLOOKUP(Table_for_new_list_price[[#This Row],[ItemCode]],[1]sheet1!$1:$1048576,8,FALSE)</f>
        <v>148.72</v>
      </c>
      <c r="I1779" s="51">
        <f>VLOOKUP(Table_for_new_list_price[[#This Row],[Product Line]],'EDA SHEET'!$C$10:$D$57,2,FALSE)</f>
        <v>0.34699999999999998</v>
      </c>
      <c r="J1779" s="53">
        <f t="shared" si="32"/>
        <v>51.605839999999993</v>
      </c>
      <c r="K1779" s="1" t="str">
        <f>VLOOKUP(Table_for_new_list_price[[#This Row],[ItemCode]],[1]sheet1!$1:$1048576,11,FALSE)</f>
        <v>Italy</v>
      </c>
    </row>
    <row r="1780" spans="1:11" hidden="1" x14ac:dyDescent="0.3">
      <c r="A1780" t="s">
        <v>2696</v>
      </c>
      <c r="B1780" t="str">
        <f>VLOOKUP(Table_for_new_list_price[[#This Row],[ItemCode]],[1]sheet1!$1:$1048576,4,FALSE)</f>
        <v>9517IBVU 050 050F050P</v>
      </c>
      <c r="C1780">
        <f>VLOOKUP(Table_for_new_list_price[[#This Row],[ItemCode]],[1]sheet1!$1:$1048576,5,FALSE)</f>
        <v>0</v>
      </c>
      <c r="D1780" t="str">
        <f>VLOOKUP(Table_for_new_list_price[[#This Row],[ItemCode]],[1]sheet1!$1:$1048576,6,FALSE)</f>
        <v>BALV</v>
      </c>
      <c r="E1780" s="54" t="str">
        <f>VLOOKUP(Table_for_new_list_price[[#This Row],[ItemCode]],[1]sheet1!$1:$1048576,7,FALSE)</f>
        <v>BRASS DZR</v>
      </c>
      <c r="F1780" s="54">
        <f>VLOOKUP(Table_for_new_list_price[[#This Row],[ItemCode]],[1]sheet1!$1:$1048576,13,FALSE)</f>
        <v>0</v>
      </c>
      <c r="G1780" s="55" t="str">
        <f>VLOOKUP(Table_for_new_list_price[[#This Row],[ItemCode]],[1]sheet1!$1:$1048576,12,FALSE)</f>
        <v>20</v>
      </c>
      <c r="H1780" s="101">
        <f>VLOOKUP(Table_for_new_list_price[[#This Row],[ItemCode]],[1]sheet1!$1:$1048576,8,FALSE)</f>
        <v>156.13</v>
      </c>
      <c r="I1780" s="51">
        <f>VLOOKUP(Table_for_new_list_price[[#This Row],[Product Line]],'EDA SHEET'!$C$10:$D$57,2,FALSE)</f>
        <v>0.34699999999999998</v>
      </c>
      <c r="J1780" s="53">
        <f t="shared" ref="J1780:J1843" si="33">H1780*I1780</f>
        <v>54.177109999999992</v>
      </c>
      <c r="K1780" s="1" t="str">
        <f>VLOOKUP(Table_for_new_list_price[[#This Row],[ItemCode]],[1]sheet1!$1:$1048576,11,FALSE)</f>
        <v>Italy</v>
      </c>
    </row>
    <row r="1781" spans="1:11" hidden="1" x14ac:dyDescent="0.3">
      <c r="A1781" t="s">
        <v>2697</v>
      </c>
      <c r="B1781" t="str">
        <f>VLOOKUP(Table_for_new_list_price[[#This Row],[ItemCode]],[1]sheet1!$1:$1048576,4,FALSE)</f>
        <v>9517IBVU 050 050M050E</v>
      </c>
      <c r="C1781">
        <f>VLOOKUP(Table_for_new_list_price[[#This Row],[ItemCode]],[1]sheet1!$1:$1048576,5,FALSE)</f>
        <v>0</v>
      </c>
      <c r="D1781" t="str">
        <f>VLOOKUP(Table_for_new_list_price[[#This Row],[ItemCode]],[1]sheet1!$1:$1048576,6,FALSE)</f>
        <v>BALV</v>
      </c>
      <c r="E1781" s="54" t="str">
        <f>VLOOKUP(Table_for_new_list_price[[#This Row],[ItemCode]],[1]sheet1!$1:$1048576,7,FALSE)</f>
        <v>BRASS DZR</v>
      </c>
      <c r="F1781" s="54" t="str">
        <f>VLOOKUP(Table_for_new_list_price[[#This Row],[ItemCode]],[1]sheet1!$1:$1048576,13,FALSE)</f>
        <v>0</v>
      </c>
      <c r="G1781" s="55" t="str">
        <f>VLOOKUP(Table_for_new_list_price[[#This Row],[ItemCode]],[1]sheet1!$1:$1048576,12,FALSE)</f>
        <v>20</v>
      </c>
      <c r="H1781" s="101">
        <f>VLOOKUP(Table_for_new_list_price[[#This Row],[ItemCode]],[1]sheet1!$1:$1048576,8,FALSE)</f>
        <v>148.72</v>
      </c>
      <c r="I1781" s="51">
        <f>VLOOKUP(Table_for_new_list_price[[#This Row],[Product Line]],'EDA SHEET'!$C$10:$D$57,2,FALSE)</f>
        <v>0.34699999999999998</v>
      </c>
      <c r="J1781" s="53">
        <f t="shared" si="33"/>
        <v>51.605839999999993</v>
      </c>
      <c r="K1781" s="1" t="str">
        <f>VLOOKUP(Table_for_new_list_price[[#This Row],[ItemCode]],[1]sheet1!$1:$1048576,11,FALSE)</f>
        <v>Italy</v>
      </c>
    </row>
    <row r="1782" spans="1:11" hidden="1" x14ac:dyDescent="0.3">
      <c r="A1782" t="s">
        <v>2698</v>
      </c>
      <c r="B1782" t="str">
        <f>VLOOKUP(Table_for_new_list_price[[#This Row],[ItemCode]],[1]sheet1!$1:$1048576,4,FALSE)</f>
        <v>9517IBVU 050 050M050F</v>
      </c>
      <c r="C1782">
        <f>VLOOKUP(Table_for_new_list_price[[#This Row],[ItemCode]],[1]sheet1!$1:$1048576,5,FALSE)</f>
        <v>0</v>
      </c>
      <c r="D1782" t="str">
        <f>VLOOKUP(Table_for_new_list_price[[#This Row],[ItemCode]],[1]sheet1!$1:$1048576,6,FALSE)</f>
        <v>BALV</v>
      </c>
      <c r="E1782" s="54" t="str">
        <f>VLOOKUP(Table_for_new_list_price[[#This Row],[ItemCode]],[1]sheet1!$1:$1048576,7,FALSE)</f>
        <v>BRASS DZR</v>
      </c>
      <c r="F1782" s="54" t="str">
        <f>VLOOKUP(Table_for_new_list_price[[#This Row],[ItemCode]],[1]sheet1!$1:$1048576,13,FALSE)</f>
        <v>2.08</v>
      </c>
      <c r="G1782" s="55" t="str">
        <f>VLOOKUP(Table_for_new_list_price[[#This Row],[ItemCode]],[1]sheet1!$1:$1048576,12,FALSE)</f>
        <v>20</v>
      </c>
      <c r="H1782" s="101">
        <f>VLOOKUP(Table_for_new_list_price[[#This Row],[ItemCode]],[1]sheet1!$1:$1048576,8,FALSE)</f>
        <v>148.72</v>
      </c>
      <c r="I1782" s="51">
        <f>VLOOKUP(Table_for_new_list_price[[#This Row],[Product Line]],'EDA SHEET'!$C$10:$D$57,2,FALSE)</f>
        <v>0.34699999999999998</v>
      </c>
      <c r="J1782" s="53">
        <f t="shared" si="33"/>
        <v>51.605839999999993</v>
      </c>
      <c r="K1782" s="1" t="str">
        <f>VLOOKUP(Table_for_new_list_price[[#This Row],[ItemCode]],[1]sheet1!$1:$1048576,11,FALSE)</f>
        <v>Italy</v>
      </c>
    </row>
    <row r="1783" spans="1:11" hidden="1" x14ac:dyDescent="0.3">
      <c r="A1783" t="s">
        <v>2699</v>
      </c>
      <c r="B1783" t="str">
        <f>VLOOKUP(Table_for_new_list_price[[#This Row],[ItemCode]],[1]sheet1!$1:$1048576,4,FALSE)</f>
        <v>9517IBVU 050 050M050P</v>
      </c>
      <c r="C1783">
        <f>VLOOKUP(Table_for_new_list_price[[#This Row],[ItemCode]],[1]sheet1!$1:$1048576,5,FALSE)</f>
        <v>0</v>
      </c>
      <c r="D1783" t="str">
        <f>VLOOKUP(Table_for_new_list_price[[#This Row],[ItemCode]],[1]sheet1!$1:$1048576,6,FALSE)</f>
        <v>BALV</v>
      </c>
      <c r="E1783" s="54" t="str">
        <f>VLOOKUP(Table_for_new_list_price[[#This Row],[ItemCode]],[1]sheet1!$1:$1048576,7,FALSE)</f>
        <v>BRASS DZR</v>
      </c>
      <c r="F1783" s="54">
        <f>VLOOKUP(Table_for_new_list_price[[#This Row],[ItemCode]],[1]sheet1!$1:$1048576,13,FALSE)</f>
        <v>0</v>
      </c>
      <c r="G1783" s="55" t="str">
        <f>VLOOKUP(Table_for_new_list_price[[#This Row],[ItemCode]],[1]sheet1!$1:$1048576,12,FALSE)</f>
        <v>20</v>
      </c>
      <c r="H1783" s="101">
        <f>VLOOKUP(Table_for_new_list_price[[#This Row],[ItemCode]],[1]sheet1!$1:$1048576,8,FALSE)</f>
        <v>156.13</v>
      </c>
      <c r="I1783" s="51">
        <f>VLOOKUP(Table_for_new_list_price[[#This Row],[Product Line]],'EDA SHEET'!$C$10:$D$57,2,FALSE)</f>
        <v>0.34699999999999998</v>
      </c>
      <c r="J1783" s="53">
        <f t="shared" si="33"/>
        <v>54.177109999999992</v>
      </c>
      <c r="K1783" s="1" t="str">
        <f>VLOOKUP(Table_for_new_list_price[[#This Row],[ItemCode]],[1]sheet1!$1:$1048576,11,FALSE)</f>
        <v>Italy</v>
      </c>
    </row>
    <row r="1784" spans="1:11" hidden="1" x14ac:dyDescent="0.3">
      <c r="A1784" t="s">
        <v>2700</v>
      </c>
      <c r="B1784" t="str">
        <f>VLOOKUP(Table_for_new_list_price[[#This Row],[ItemCode]],[1]sheet1!$1:$1048576,4,FALSE)</f>
        <v>9517IBVU 050 050M050S</v>
      </c>
      <c r="C1784">
        <f>VLOOKUP(Table_for_new_list_price[[#This Row],[ItemCode]],[1]sheet1!$1:$1048576,5,FALSE)</f>
        <v>0</v>
      </c>
      <c r="D1784" t="str">
        <f>VLOOKUP(Table_for_new_list_price[[#This Row],[ItemCode]],[1]sheet1!$1:$1048576,6,FALSE)</f>
        <v>BALV</v>
      </c>
      <c r="E1784" s="54" t="str">
        <f>VLOOKUP(Table_for_new_list_price[[#This Row],[ItemCode]],[1]sheet1!$1:$1048576,7,FALSE)</f>
        <v>BRASS DZR</v>
      </c>
      <c r="F1784" s="54" t="str">
        <f>VLOOKUP(Table_for_new_list_price[[#This Row],[ItemCode]],[1]sheet1!$1:$1048576,13,FALSE)</f>
        <v>2.08</v>
      </c>
      <c r="G1784" s="55" t="str">
        <f>VLOOKUP(Table_for_new_list_price[[#This Row],[ItemCode]],[1]sheet1!$1:$1048576,12,FALSE)</f>
        <v>20</v>
      </c>
      <c r="H1784" s="101">
        <f>VLOOKUP(Table_for_new_list_price[[#This Row],[ItemCode]],[1]sheet1!$1:$1048576,8,FALSE)</f>
        <v>148.72</v>
      </c>
      <c r="I1784" s="51">
        <f>VLOOKUP(Table_for_new_list_price[[#This Row],[Product Line]],'EDA SHEET'!$C$10:$D$57,2,FALSE)</f>
        <v>0.34699999999999998</v>
      </c>
      <c r="J1784" s="53">
        <f t="shared" si="33"/>
        <v>51.605839999999993</v>
      </c>
      <c r="K1784" s="1" t="str">
        <f>VLOOKUP(Table_for_new_list_price[[#This Row],[ItemCode]],[1]sheet1!$1:$1048576,11,FALSE)</f>
        <v>Italy</v>
      </c>
    </row>
    <row r="1785" spans="1:11" hidden="1" x14ac:dyDescent="0.3">
      <c r="A1785" t="s">
        <v>2701</v>
      </c>
      <c r="B1785" t="str">
        <f>VLOOKUP(Table_for_new_list_price[[#This Row],[ItemCode]],[1]sheet1!$1:$1048576,4,FALSE)</f>
        <v>9517IBVU 050 050M075E</v>
      </c>
      <c r="C1785">
        <f>VLOOKUP(Table_for_new_list_price[[#This Row],[ItemCode]],[1]sheet1!$1:$1048576,5,FALSE)</f>
        <v>0</v>
      </c>
      <c r="D1785" t="str">
        <f>VLOOKUP(Table_for_new_list_price[[#This Row],[ItemCode]],[1]sheet1!$1:$1048576,6,FALSE)</f>
        <v>BALV</v>
      </c>
      <c r="E1785" s="54" t="str">
        <f>VLOOKUP(Table_for_new_list_price[[#This Row],[ItemCode]],[1]sheet1!$1:$1048576,7,FALSE)</f>
        <v>BRASS DZR</v>
      </c>
      <c r="F1785" s="54" t="str">
        <f>VLOOKUP(Table_for_new_list_price[[#This Row],[ItemCode]],[1]sheet1!$1:$1048576,13,FALSE)</f>
        <v>0</v>
      </c>
      <c r="G1785" s="55" t="str">
        <f>VLOOKUP(Table_for_new_list_price[[#This Row],[ItemCode]],[1]sheet1!$1:$1048576,12,FALSE)</f>
        <v>20</v>
      </c>
      <c r="H1785" s="101">
        <f>VLOOKUP(Table_for_new_list_price[[#This Row],[ItemCode]],[1]sheet1!$1:$1048576,8,FALSE)</f>
        <v>148.72</v>
      </c>
      <c r="I1785" s="51">
        <f>VLOOKUP(Table_for_new_list_price[[#This Row],[Product Line]],'EDA SHEET'!$C$10:$D$57,2,FALSE)</f>
        <v>0.34699999999999998</v>
      </c>
      <c r="J1785" s="53">
        <f t="shared" si="33"/>
        <v>51.605839999999993</v>
      </c>
      <c r="K1785" s="1" t="str">
        <f>VLOOKUP(Table_for_new_list_price[[#This Row],[ItemCode]],[1]sheet1!$1:$1048576,11,FALSE)</f>
        <v>Italy</v>
      </c>
    </row>
    <row r="1786" spans="1:11" hidden="1" x14ac:dyDescent="0.3">
      <c r="A1786" t="s">
        <v>2702</v>
      </c>
      <c r="B1786" t="str">
        <f>VLOOKUP(Table_for_new_list_price[[#This Row],[ItemCode]],[1]sheet1!$1:$1048576,4,FALSE)</f>
        <v>9517IBVU 050 050M075F</v>
      </c>
      <c r="C1786">
        <f>VLOOKUP(Table_for_new_list_price[[#This Row],[ItemCode]],[1]sheet1!$1:$1048576,5,FALSE)</f>
        <v>0</v>
      </c>
      <c r="D1786" t="str">
        <f>VLOOKUP(Table_for_new_list_price[[#This Row],[ItemCode]],[1]sheet1!$1:$1048576,6,FALSE)</f>
        <v>BALV</v>
      </c>
      <c r="E1786" s="54" t="str">
        <f>VLOOKUP(Table_for_new_list_price[[#This Row],[ItemCode]],[1]sheet1!$1:$1048576,7,FALSE)</f>
        <v>BRASS DZR</v>
      </c>
      <c r="F1786" s="54" t="str">
        <f>VLOOKUP(Table_for_new_list_price[[#This Row],[ItemCode]],[1]sheet1!$1:$1048576,13,FALSE)</f>
        <v>2.08</v>
      </c>
      <c r="G1786" s="55" t="str">
        <f>VLOOKUP(Table_for_new_list_price[[#This Row],[ItemCode]],[1]sheet1!$1:$1048576,12,FALSE)</f>
        <v>20</v>
      </c>
      <c r="H1786" s="101">
        <f>VLOOKUP(Table_for_new_list_price[[#This Row],[ItemCode]],[1]sheet1!$1:$1048576,8,FALSE)</f>
        <v>148.72</v>
      </c>
      <c r="I1786" s="51">
        <f>VLOOKUP(Table_for_new_list_price[[#This Row],[Product Line]],'EDA SHEET'!$C$10:$D$57,2,FALSE)</f>
        <v>0.34699999999999998</v>
      </c>
      <c r="J1786" s="53">
        <f t="shared" si="33"/>
        <v>51.605839999999993</v>
      </c>
      <c r="K1786" s="1" t="str">
        <f>VLOOKUP(Table_for_new_list_price[[#This Row],[ItemCode]],[1]sheet1!$1:$1048576,11,FALSE)</f>
        <v>Italy</v>
      </c>
    </row>
    <row r="1787" spans="1:11" hidden="1" x14ac:dyDescent="0.3">
      <c r="A1787" t="s">
        <v>2703</v>
      </c>
      <c r="B1787" t="str">
        <f>VLOOKUP(Table_for_new_list_price[[#This Row],[ItemCode]],[1]sheet1!$1:$1048576,4,FALSE)</f>
        <v>9517IBVU 050 050M075P</v>
      </c>
      <c r="C1787">
        <f>VLOOKUP(Table_for_new_list_price[[#This Row],[ItemCode]],[1]sheet1!$1:$1048576,5,FALSE)</f>
        <v>0</v>
      </c>
      <c r="D1787" t="str">
        <f>VLOOKUP(Table_for_new_list_price[[#This Row],[ItemCode]],[1]sheet1!$1:$1048576,6,FALSE)</f>
        <v>BALV</v>
      </c>
      <c r="E1787" s="54" t="str">
        <f>VLOOKUP(Table_for_new_list_price[[#This Row],[ItemCode]],[1]sheet1!$1:$1048576,7,FALSE)</f>
        <v>BRASS DZR</v>
      </c>
      <c r="F1787" s="54">
        <f>VLOOKUP(Table_for_new_list_price[[#This Row],[ItemCode]],[1]sheet1!$1:$1048576,13,FALSE)</f>
        <v>0</v>
      </c>
      <c r="G1787" s="55" t="str">
        <f>VLOOKUP(Table_for_new_list_price[[#This Row],[ItemCode]],[1]sheet1!$1:$1048576,12,FALSE)</f>
        <v>20</v>
      </c>
      <c r="H1787" s="101">
        <f>VLOOKUP(Table_for_new_list_price[[#This Row],[ItemCode]],[1]sheet1!$1:$1048576,8,FALSE)</f>
        <v>156.13</v>
      </c>
      <c r="I1787" s="51">
        <f>VLOOKUP(Table_for_new_list_price[[#This Row],[Product Line]],'EDA SHEET'!$C$10:$D$57,2,FALSE)</f>
        <v>0.34699999999999998</v>
      </c>
      <c r="J1787" s="53">
        <f t="shared" si="33"/>
        <v>54.177109999999992</v>
      </c>
      <c r="K1787" s="1" t="str">
        <f>VLOOKUP(Table_for_new_list_price[[#This Row],[ItemCode]],[1]sheet1!$1:$1048576,11,FALSE)</f>
        <v>Italy</v>
      </c>
    </row>
    <row r="1788" spans="1:11" hidden="1" x14ac:dyDescent="0.3">
      <c r="A1788" t="s">
        <v>2704</v>
      </c>
      <c r="B1788" t="str">
        <f>VLOOKUP(Table_for_new_list_price[[#This Row],[ItemCode]],[1]sheet1!$1:$1048576,4,FALSE)</f>
        <v>9517IBVU 050 050M075S</v>
      </c>
      <c r="C1788">
        <f>VLOOKUP(Table_for_new_list_price[[#This Row],[ItemCode]],[1]sheet1!$1:$1048576,5,FALSE)</f>
        <v>0</v>
      </c>
      <c r="D1788" t="str">
        <f>VLOOKUP(Table_for_new_list_price[[#This Row],[ItemCode]],[1]sheet1!$1:$1048576,6,FALSE)</f>
        <v>BALV</v>
      </c>
      <c r="E1788" s="54" t="str">
        <f>VLOOKUP(Table_for_new_list_price[[#This Row],[ItemCode]],[1]sheet1!$1:$1048576,7,FALSE)</f>
        <v>BRASS DZR</v>
      </c>
      <c r="F1788" s="54" t="str">
        <f>VLOOKUP(Table_for_new_list_price[[#This Row],[ItemCode]],[1]sheet1!$1:$1048576,13,FALSE)</f>
        <v>2.08</v>
      </c>
      <c r="G1788" s="55" t="str">
        <f>VLOOKUP(Table_for_new_list_price[[#This Row],[ItemCode]],[1]sheet1!$1:$1048576,12,FALSE)</f>
        <v>20</v>
      </c>
      <c r="H1788" s="101">
        <f>VLOOKUP(Table_for_new_list_price[[#This Row],[ItemCode]],[1]sheet1!$1:$1048576,8,FALSE)</f>
        <v>148.72</v>
      </c>
      <c r="I1788" s="51">
        <f>VLOOKUP(Table_for_new_list_price[[#This Row],[Product Line]],'EDA SHEET'!$C$10:$D$57,2,FALSE)</f>
        <v>0.34699999999999998</v>
      </c>
      <c r="J1788" s="53">
        <f t="shared" si="33"/>
        <v>51.605839999999993</v>
      </c>
      <c r="K1788" s="1" t="str">
        <f>VLOOKUP(Table_for_new_list_price[[#This Row],[ItemCode]],[1]sheet1!$1:$1048576,11,FALSE)</f>
        <v>Italy</v>
      </c>
    </row>
    <row r="1789" spans="1:11" hidden="1" x14ac:dyDescent="0.3">
      <c r="A1789" t="s">
        <v>2705</v>
      </c>
      <c r="B1789" t="str">
        <f>VLOOKUP(Table_for_new_list_price[[#This Row],[ItemCode]],[1]sheet1!$1:$1048576,4,FALSE)</f>
        <v>9517IBVU 050 050P050P</v>
      </c>
      <c r="C1789">
        <f>VLOOKUP(Table_for_new_list_price[[#This Row],[ItemCode]],[1]sheet1!$1:$1048576,5,FALSE)</f>
        <v>0</v>
      </c>
      <c r="D1789" t="str">
        <f>VLOOKUP(Table_for_new_list_price[[#This Row],[ItemCode]],[1]sheet1!$1:$1048576,6,FALSE)</f>
        <v>BALV</v>
      </c>
      <c r="E1789" s="54" t="str">
        <f>VLOOKUP(Table_for_new_list_price[[#This Row],[ItemCode]],[1]sheet1!$1:$1048576,7,FALSE)</f>
        <v>BRASS DZR</v>
      </c>
      <c r="F1789" s="54">
        <f>VLOOKUP(Table_for_new_list_price[[#This Row],[ItemCode]],[1]sheet1!$1:$1048576,13,FALSE)</f>
        <v>0</v>
      </c>
      <c r="G1789" s="55" t="str">
        <f>VLOOKUP(Table_for_new_list_price[[#This Row],[ItemCode]],[1]sheet1!$1:$1048576,12,FALSE)</f>
        <v>20</v>
      </c>
      <c r="H1789" s="101">
        <f>VLOOKUP(Table_for_new_list_price[[#This Row],[ItemCode]],[1]sheet1!$1:$1048576,8,FALSE)</f>
        <v>156.13</v>
      </c>
      <c r="I1789" s="51">
        <f>VLOOKUP(Table_for_new_list_price[[#This Row],[Product Line]],'EDA SHEET'!$C$10:$D$57,2,FALSE)</f>
        <v>0.34699999999999998</v>
      </c>
      <c r="J1789" s="53">
        <f t="shared" si="33"/>
        <v>54.177109999999992</v>
      </c>
      <c r="K1789" s="1" t="str">
        <f>VLOOKUP(Table_for_new_list_price[[#This Row],[ItemCode]],[1]sheet1!$1:$1048576,11,FALSE)</f>
        <v>Italy</v>
      </c>
    </row>
    <row r="1790" spans="1:11" hidden="1" x14ac:dyDescent="0.3">
      <c r="A1790" t="s">
        <v>2706</v>
      </c>
      <c r="B1790" t="str">
        <f>VLOOKUP(Table_for_new_list_price[[#This Row],[ItemCode]],[1]sheet1!$1:$1048576,4,FALSE)</f>
        <v>9517IBVU 050 050S050S</v>
      </c>
      <c r="C1790">
        <f>VLOOKUP(Table_for_new_list_price[[#This Row],[ItemCode]],[1]sheet1!$1:$1048576,5,FALSE)</f>
        <v>0</v>
      </c>
      <c r="D1790" t="str">
        <f>VLOOKUP(Table_for_new_list_price[[#This Row],[ItemCode]],[1]sheet1!$1:$1048576,6,FALSE)</f>
        <v>BALV</v>
      </c>
      <c r="E1790" s="54" t="str">
        <f>VLOOKUP(Table_for_new_list_price[[#This Row],[ItemCode]],[1]sheet1!$1:$1048576,7,FALSE)</f>
        <v>BRASS DZR</v>
      </c>
      <c r="F1790" s="54" t="str">
        <f>VLOOKUP(Table_for_new_list_price[[#This Row],[ItemCode]],[1]sheet1!$1:$1048576,13,FALSE)</f>
        <v>2.08</v>
      </c>
      <c r="G1790" s="55">
        <f>VLOOKUP(Table_for_new_list_price[[#This Row],[ItemCode]],[1]sheet1!$1:$1048576,12,FALSE)</f>
        <v>0</v>
      </c>
      <c r="H1790" s="101">
        <f>VLOOKUP(Table_for_new_list_price[[#This Row],[ItemCode]],[1]sheet1!$1:$1048576,8,FALSE)</f>
        <v>148.72</v>
      </c>
      <c r="I1790" s="51">
        <f>VLOOKUP(Table_for_new_list_price[[#This Row],[Product Line]],'EDA SHEET'!$C$10:$D$57,2,FALSE)</f>
        <v>0.34699999999999998</v>
      </c>
      <c r="J1790" s="53">
        <f t="shared" si="33"/>
        <v>51.605839999999993</v>
      </c>
      <c r="K1790" s="1" t="str">
        <f>VLOOKUP(Table_for_new_list_price[[#This Row],[ItemCode]],[1]sheet1!$1:$1048576,11,FALSE)</f>
        <v>Italy</v>
      </c>
    </row>
    <row r="1791" spans="1:11" hidden="1" x14ac:dyDescent="0.3">
      <c r="A1791" t="s">
        <v>2707</v>
      </c>
      <c r="B1791" t="str">
        <f>VLOOKUP(Table_for_new_list_price[[#This Row],[ItemCode]],[1]sheet1!$1:$1048576,4,FALSE)</f>
        <v>9517IBVX 050 050F050F</v>
      </c>
      <c r="C1791">
        <f>VLOOKUP(Table_for_new_list_price[[#This Row],[ItemCode]],[1]sheet1!$1:$1048576,5,FALSE)</f>
        <v>0</v>
      </c>
      <c r="D1791" t="str">
        <f>VLOOKUP(Table_for_new_list_price[[#This Row],[ItemCode]],[1]sheet1!$1:$1048576,6,FALSE)</f>
        <v>BALV</v>
      </c>
      <c r="E1791" s="54" t="str">
        <f>VLOOKUP(Table_for_new_list_price[[#This Row],[ItemCode]],[1]sheet1!$1:$1048576,7,FALSE)</f>
        <v>BRASS DZR</v>
      </c>
      <c r="F1791" s="54" t="str">
        <f>VLOOKUP(Table_for_new_list_price[[#This Row],[ItemCode]],[1]sheet1!$1:$1048576,13,FALSE)</f>
        <v>2.08</v>
      </c>
      <c r="G1791" s="55" t="str">
        <f>VLOOKUP(Table_for_new_list_price[[#This Row],[ItemCode]],[1]sheet1!$1:$1048576,12,FALSE)</f>
        <v>20</v>
      </c>
      <c r="H1791" s="101">
        <f>VLOOKUP(Table_for_new_list_price[[#This Row],[ItemCode]],[1]sheet1!$1:$1048576,8,FALSE)</f>
        <v>148.72</v>
      </c>
      <c r="I1791" s="51">
        <f>VLOOKUP(Table_for_new_list_price[[#This Row],[Product Line]],'EDA SHEET'!$C$10:$D$57,2,FALSE)</f>
        <v>0.34699999999999998</v>
      </c>
      <c r="J1791" s="53">
        <f t="shared" si="33"/>
        <v>51.605839999999993</v>
      </c>
      <c r="K1791" s="1" t="str">
        <f>VLOOKUP(Table_for_new_list_price[[#This Row],[ItemCode]],[1]sheet1!$1:$1048576,11,FALSE)</f>
        <v>Italy</v>
      </c>
    </row>
    <row r="1792" spans="1:11" hidden="1" x14ac:dyDescent="0.3">
      <c r="A1792" t="s">
        <v>2708</v>
      </c>
      <c r="B1792" t="str">
        <f>VLOOKUP(Table_for_new_list_price[[#This Row],[ItemCode]],[1]sheet1!$1:$1048576,4,FALSE)</f>
        <v>9517IBVX 050 050M050E</v>
      </c>
      <c r="C1792">
        <f>VLOOKUP(Table_for_new_list_price[[#This Row],[ItemCode]],[1]sheet1!$1:$1048576,5,FALSE)</f>
        <v>0</v>
      </c>
      <c r="D1792" t="str">
        <f>VLOOKUP(Table_for_new_list_price[[#This Row],[ItemCode]],[1]sheet1!$1:$1048576,6,FALSE)</f>
        <v>BALV</v>
      </c>
      <c r="E1792" s="54" t="str">
        <f>VLOOKUP(Table_for_new_list_price[[#This Row],[ItemCode]],[1]sheet1!$1:$1048576,7,FALSE)</f>
        <v>BRASS DZR</v>
      </c>
      <c r="F1792" s="54" t="str">
        <f>VLOOKUP(Table_for_new_list_price[[#This Row],[ItemCode]],[1]sheet1!$1:$1048576,13,FALSE)</f>
        <v>0</v>
      </c>
      <c r="G1792" s="55" t="str">
        <f>VLOOKUP(Table_for_new_list_price[[#This Row],[ItemCode]],[1]sheet1!$1:$1048576,12,FALSE)</f>
        <v>20</v>
      </c>
      <c r="H1792" s="101">
        <f>VLOOKUP(Table_for_new_list_price[[#This Row],[ItemCode]],[1]sheet1!$1:$1048576,8,FALSE)</f>
        <v>148.72</v>
      </c>
      <c r="I1792" s="51">
        <f>VLOOKUP(Table_for_new_list_price[[#This Row],[Product Line]],'EDA SHEET'!$C$10:$D$57,2,FALSE)</f>
        <v>0.34699999999999998</v>
      </c>
      <c r="J1792" s="53">
        <f t="shared" si="33"/>
        <v>51.605839999999993</v>
      </c>
      <c r="K1792" s="1" t="str">
        <f>VLOOKUP(Table_for_new_list_price[[#This Row],[ItemCode]],[1]sheet1!$1:$1048576,11,FALSE)</f>
        <v>Italy</v>
      </c>
    </row>
    <row r="1793" spans="1:11" hidden="1" x14ac:dyDescent="0.3">
      <c r="A1793" t="s">
        <v>2709</v>
      </c>
      <c r="B1793" t="str">
        <f>VLOOKUP(Table_for_new_list_price[[#This Row],[ItemCode]],[1]sheet1!$1:$1048576,4,FALSE)</f>
        <v>9517IBVX 050 050M050F</v>
      </c>
      <c r="C1793">
        <f>VLOOKUP(Table_for_new_list_price[[#This Row],[ItemCode]],[1]sheet1!$1:$1048576,5,FALSE)</f>
        <v>0</v>
      </c>
      <c r="D1793" t="str">
        <f>VLOOKUP(Table_for_new_list_price[[#This Row],[ItemCode]],[1]sheet1!$1:$1048576,6,FALSE)</f>
        <v>BALV</v>
      </c>
      <c r="E1793" s="54" t="str">
        <f>VLOOKUP(Table_for_new_list_price[[#This Row],[ItemCode]],[1]sheet1!$1:$1048576,7,FALSE)</f>
        <v>BRASS DZR</v>
      </c>
      <c r="F1793" s="54" t="str">
        <f>VLOOKUP(Table_for_new_list_price[[#This Row],[ItemCode]],[1]sheet1!$1:$1048576,13,FALSE)</f>
        <v>2.08</v>
      </c>
      <c r="G1793" s="55" t="str">
        <f>VLOOKUP(Table_for_new_list_price[[#This Row],[ItemCode]],[1]sheet1!$1:$1048576,12,FALSE)</f>
        <v>20</v>
      </c>
      <c r="H1793" s="101">
        <f>VLOOKUP(Table_for_new_list_price[[#This Row],[ItemCode]],[1]sheet1!$1:$1048576,8,FALSE)</f>
        <v>148.72</v>
      </c>
      <c r="I1793" s="51">
        <f>VLOOKUP(Table_for_new_list_price[[#This Row],[Product Line]],'EDA SHEET'!$C$10:$D$57,2,FALSE)</f>
        <v>0.34699999999999998</v>
      </c>
      <c r="J1793" s="53">
        <f t="shared" si="33"/>
        <v>51.605839999999993</v>
      </c>
      <c r="K1793" s="1" t="str">
        <f>VLOOKUP(Table_for_new_list_price[[#This Row],[ItemCode]],[1]sheet1!$1:$1048576,11,FALSE)</f>
        <v>Italy</v>
      </c>
    </row>
    <row r="1794" spans="1:11" hidden="1" x14ac:dyDescent="0.3">
      <c r="A1794" t="s">
        <v>2710</v>
      </c>
      <c r="B1794" t="str">
        <f>VLOOKUP(Table_for_new_list_price[[#This Row],[ItemCode]],[1]sheet1!$1:$1048576,4,FALSE)</f>
        <v>9517IBVX 050 050M050P</v>
      </c>
      <c r="C1794">
        <f>VLOOKUP(Table_for_new_list_price[[#This Row],[ItemCode]],[1]sheet1!$1:$1048576,5,FALSE)</f>
        <v>0</v>
      </c>
      <c r="D1794" t="str">
        <f>VLOOKUP(Table_for_new_list_price[[#This Row],[ItemCode]],[1]sheet1!$1:$1048576,6,FALSE)</f>
        <v>BALV</v>
      </c>
      <c r="E1794" s="54" t="str">
        <f>VLOOKUP(Table_for_new_list_price[[#This Row],[ItemCode]],[1]sheet1!$1:$1048576,7,FALSE)</f>
        <v>BRASS DZR</v>
      </c>
      <c r="F1794" s="54">
        <f>VLOOKUP(Table_for_new_list_price[[#This Row],[ItemCode]],[1]sheet1!$1:$1048576,13,FALSE)</f>
        <v>0</v>
      </c>
      <c r="G1794" s="55" t="str">
        <f>VLOOKUP(Table_for_new_list_price[[#This Row],[ItemCode]],[1]sheet1!$1:$1048576,12,FALSE)</f>
        <v>20</v>
      </c>
      <c r="H1794" s="101">
        <f>VLOOKUP(Table_for_new_list_price[[#This Row],[ItemCode]],[1]sheet1!$1:$1048576,8,FALSE)</f>
        <v>156.13</v>
      </c>
      <c r="I1794" s="51">
        <f>VLOOKUP(Table_for_new_list_price[[#This Row],[Product Line]],'EDA SHEET'!$C$10:$D$57,2,FALSE)</f>
        <v>0.34699999999999998</v>
      </c>
      <c r="J1794" s="53">
        <f t="shared" si="33"/>
        <v>54.177109999999992</v>
      </c>
      <c r="K1794" s="1" t="str">
        <f>VLOOKUP(Table_for_new_list_price[[#This Row],[ItemCode]],[1]sheet1!$1:$1048576,11,FALSE)</f>
        <v>Italy</v>
      </c>
    </row>
    <row r="1795" spans="1:11" hidden="1" x14ac:dyDescent="0.3">
      <c r="A1795" t="s">
        <v>2711</v>
      </c>
      <c r="B1795" t="str">
        <f>VLOOKUP(Table_for_new_list_price[[#This Row],[ItemCode]],[1]sheet1!$1:$1048576,4,FALSE)</f>
        <v>9517IBVX 050 050M050S</v>
      </c>
      <c r="C1795">
        <f>VLOOKUP(Table_for_new_list_price[[#This Row],[ItemCode]],[1]sheet1!$1:$1048576,5,FALSE)</f>
        <v>0</v>
      </c>
      <c r="D1795" t="str">
        <f>VLOOKUP(Table_for_new_list_price[[#This Row],[ItemCode]],[1]sheet1!$1:$1048576,6,FALSE)</f>
        <v>BALV</v>
      </c>
      <c r="E1795" s="54" t="str">
        <f>VLOOKUP(Table_for_new_list_price[[#This Row],[ItemCode]],[1]sheet1!$1:$1048576,7,FALSE)</f>
        <v>BRASS DZR</v>
      </c>
      <c r="F1795" s="54" t="str">
        <f>VLOOKUP(Table_for_new_list_price[[#This Row],[ItemCode]],[1]sheet1!$1:$1048576,13,FALSE)</f>
        <v>2.08</v>
      </c>
      <c r="G1795" s="55" t="str">
        <f>VLOOKUP(Table_for_new_list_price[[#This Row],[ItemCode]],[1]sheet1!$1:$1048576,12,FALSE)</f>
        <v>20</v>
      </c>
      <c r="H1795" s="101">
        <f>VLOOKUP(Table_for_new_list_price[[#This Row],[ItemCode]],[1]sheet1!$1:$1048576,8,FALSE)</f>
        <v>148.72</v>
      </c>
      <c r="I1795" s="51">
        <f>VLOOKUP(Table_for_new_list_price[[#This Row],[Product Line]],'EDA SHEET'!$C$10:$D$57,2,FALSE)</f>
        <v>0.34699999999999998</v>
      </c>
      <c r="J1795" s="53">
        <f t="shared" si="33"/>
        <v>51.605839999999993</v>
      </c>
      <c r="K1795" s="1" t="str">
        <f>VLOOKUP(Table_for_new_list_price[[#This Row],[ItemCode]],[1]sheet1!$1:$1048576,11,FALSE)</f>
        <v>Italy</v>
      </c>
    </row>
    <row r="1796" spans="1:11" hidden="1" x14ac:dyDescent="0.3">
      <c r="A1796" t="s">
        <v>2712</v>
      </c>
      <c r="B1796" t="str">
        <f>VLOOKUP(Table_for_new_list_price[[#This Row],[ItemCode]],[1]sheet1!$1:$1048576,4,FALSE)</f>
        <v>9517IBVX 050 050M075E</v>
      </c>
      <c r="C1796">
        <f>VLOOKUP(Table_for_new_list_price[[#This Row],[ItemCode]],[1]sheet1!$1:$1048576,5,FALSE)</f>
        <v>0</v>
      </c>
      <c r="D1796" t="str">
        <f>VLOOKUP(Table_for_new_list_price[[#This Row],[ItemCode]],[1]sheet1!$1:$1048576,6,FALSE)</f>
        <v>BALV</v>
      </c>
      <c r="E1796" s="54" t="str">
        <f>VLOOKUP(Table_for_new_list_price[[#This Row],[ItemCode]],[1]sheet1!$1:$1048576,7,FALSE)</f>
        <v>BRASS DZR</v>
      </c>
      <c r="F1796" s="54" t="str">
        <f>VLOOKUP(Table_for_new_list_price[[#This Row],[ItemCode]],[1]sheet1!$1:$1048576,13,FALSE)</f>
        <v>0</v>
      </c>
      <c r="G1796" s="55" t="str">
        <f>VLOOKUP(Table_for_new_list_price[[#This Row],[ItemCode]],[1]sheet1!$1:$1048576,12,FALSE)</f>
        <v>20</v>
      </c>
      <c r="H1796" s="101">
        <f>VLOOKUP(Table_for_new_list_price[[#This Row],[ItemCode]],[1]sheet1!$1:$1048576,8,FALSE)</f>
        <v>148.72</v>
      </c>
      <c r="I1796" s="51">
        <f>VLOOKUP(Table_for_new_list_price[[#This Row],[Product Line]],'EDA SHEET'!$C$10:$D$57,2,FALSE)</f>
        <v>0.34699999999999998</v>
      </c>
      <c r="J1796" s="53">
        <f t="shared" si="33"/>
        <v>51.605839999999993</v>
      </c>
      <c r="K1796" s="1" t="str">
        <f>VLOOKUP(Table_for_new_list_price[[#This Row],[ItemCode]],[1]sheet1!$1:$1048576,11,FALSE)</f>
        <v>Italy</v>
      </c>
    </row>
    <row r="1797" spans="1:11" hidden="1" x14ac:dyDescent="0.3">
      <c r="A1797" t="s">
        <v>2713</v>
      </c>
      <c r="B1797" t="str">
        <f>VLOOKUP(Table_for_new_list_price[[#This Row],[ItemCode]],[1]sheet1!$1:$1048576,4,FALSE)</f>
        <v>9517IBVX 050 050M075F</v>
      </c>
      <c r="C1797">
        <f>VLOOKUP(Table_for_new_list_price[[#This Row],[ItemCode]],[1]sheet1!$1:$1048576,5,FALSE)</f>
        <v>0</v>
      </c>
      <c r="D1797" t="str">
        <f>VLOOKUP(Table_for_new_list_price[[#This Row],[ItemCode]],[1]sheet1!$1:$1048576,6,FALSE)</f>
        <v>BALV</v>
      </c>
      <c r="E1797" s="54" t="str">
        <f>VLOOKUP(Table_for_new_list_price[[#This Row],[ItemCode]],[1]sheet1!$1:$1048576,7,FALSE)</f>
        <v>BRASS DZR</v>
      </c>
      <c r="F1797" s="54" t="str">
        <f>VLOOKUP(Table_for_new_list_price[[#This Row],[ItemCode]],[1]sheet1!$1:$1048576,13,FALSE)</f>
        <v>2.08</v>
      </c>
      <c r="G1797" s="55" t="str">
        <f>VLOOKUP(Table_for_new_list_price[[#This Row],[ItemCode]],[1]sheet1!$1:$1048576,12,FALSE)</f>
        <v>20</v>
      </c>
      <c r="H1797" s="101">
        <f>VLOOKUP(Table_for_new_list_price[[#This Row],[ItemCode]],[1]sheet1!$1:$1048576,8,FALSE)</f>
        <v>148.72</v>
      </c>
      <c r="I1797" s="51">
        <f>VLOOKUP(Table_for_new_list_price[[#This Row],[Product Line]],'EDA SHEET'!$C$10:$D$57,2,FALSE)</f>
        <v>0.34699999999999998</v>
      </c>
      <c r="J1797" s="53">
        <f t="shared" si="33"/>
        <v>51.605839999999993</v>
      </c>
      <c r="K1797" s="1" t="str">
        <f>VLOOKUP(Table_for_new_list_price[[#This Row],[ItemCode]],[1]sheet1!$1:$1048576,11,FALSE)</f>
        <v>Italy</v>
      </c>
    </row>
    <row r="1798" spans="1:11" hidden="1" x14ac:dyDescent="0.3">
      <c r="A1798" t="s">
        <v>2714</v>
      </c>
      <c r="B1798" t="str">
        <f>VLOOKUP(Table_for_new_list_price[[#This Row],[ItemCode]],[1]sheet1!$1:$1048576,4,FALSE)</f>
        <v>9517IBVX 050 050M075P</v>
      </c>
      <c r="C1798">
        <f>VLOOKUP(Table_for_new_list_price[[#This Row],[ItemCode]],[1]sheet1!$1:$1048576,5,FALSE)</f>
        <v>0</v>
      </c>
      <c r="D1798" t="str">
        <f>VLOOKUP(Table_for_new_list_price[[#This Row],[ItemCode]],[1]sheet1!$1:$1048576,6,FALSE)</f>
        <v>BALV</v>
      </c>
      <c r="E1798" s="54" t="str">
        <f>VLOOKUP(Table_for_new_list_price[[#This Row],[ItemCode]],[1]sheet1!$1:$1048576,7,FALSE)</f>
        <v>BRASS DZR</v>
      </c>
      <c r="F1798" s="54">
        <f>VLOOKUP(Table_for_new_list_price[[#This Row],[ItemCode]],[1]sheet1!$1:$1048576,13,FALSE)</f>
        <v>0</v>
      </c>
      <c r="G1798" s="55" t="str">
        <f>VLOOKUP(Table_for_new_list_price[[#This Row],[ItemCode]],[1]sheet1!$1:$1048576,12,FALSE)</f>
        <v>20</v>
      </c>
      <c r="H1798" s="101">
        <f>VLOOKUP(Table_for_new_list_price[[#This Row],[ItemCode]],[1]sheet1!$1:$1048576,8,FALSE)</f>
        <v>156.13</v>
      </c>
      <c r="I1798" s="51">
        <f>VLOOKUP(Table_for_new_list_price[[#This Row],[Product Line]],'EDA SHEET'!$C$10:$D$57,2,FALSE)</f>
        <v>0.34699999999999998</v>
      </c>
      <c r="J1798" s="53">
        <f t="shared" si="33"/>
        <v>54.177109999999992</v>
      </c>
      <c r="K1798" s="1" t="str">
        <f>VLOOKUP(Table_for_new_list_price[[#This Row],[ItemCode]],[1]sheet1!$1:$1048576,11,FALSE)</f>
        <v>Italy</v>
      </c>
    </row>
    <row r="1799" spans="1:11" hidden="1" x14ac:dyDescent="0.3">
      <c r="A1799" t="s">
        <v>2715</v>
      </c>
      <c r="B1799" t="str">
        <f>VLOOKUP(Table_for_new_list_price[[#This Row],[ItemCode]],[1]sheet1!$1:$1048576,4,FALSE)</f>
        <v>9517IBVX 050 050M075S</v>
      </c>
      <c r="C1799">
        <f>VLOOKUP(Table_for_new_list_price[[#This Row],[ItemCode]],[1]sheet1!$1:$1048576,5,FALSE)</f>
        <v>0</v>
      </c>
      <c r="D1799" t="str">
        <f>VLOOKUP(Table_for_new_list_price[[#This Row],[ItemCode]],[1]sheet1!$1:$1048576,6,FALSE)</f>
        <v>BALV</v>
      </c>
      <c r="E1799" s="54" t="str">
        <f>VLOOKUP(Table_for_new_list_price[[#This Row],[ItemCode]],[1]sheet1!$1:$1048576,7,FALSE)</f>
        <v>BRASS DZR</v>
      </c>
      <c r="F1799" s="54" t="str">
        <f>VLOOKUP(Table_for_new_list_price[[#This Row],[ItemCode]],[1]sheet1!$1:$1048576,13,FALSE)</f>
        <v>2.08</v>
      </c>
      <c r="G1799" s="55" t="str">
        <f>VLOOKUP(Table_for_new_list_price[[#This Row],[ItemCode]],[1]sheet1!$1:$1048576,12,FALSE)</f>
        <v>20</v>
      </c>
      <c r="H1799" s="101">
        <f>VLOOKUP(Table_for_new_list_price[[#This Row],[ItemCode]],[1]sheet1!$1:$1048576,8,FALSE)</f>
        <v>148.72</v>
      </c>
      <c r="I1799" s="51">
        <f>VLOOKUP(Table_for_new_list_price[[#This Row],[Product Line]],'EDA SHEET'!$C$10:$D$57,2,FALSE)</f>
        <v>0.34699999999999998</v>
      </c>
      <c r="J1799" s="53">
        <f t="shared" si="33"/>
        <v>51.605839999999993</v>
      </c>
      <c r="K1799" s="1" t="str">
        <f>VLOOKUP(Table_for_new_list_price[[#This Row],[ItemCode]],[1]sheet1!$1:$1048576,11,FALSE)</f>
        <v>Italy</v>
      </c>
    </row>
    <row r="1800" spans="1:11" hidden="1" x14ac:dyDescent="0.3">
      <c r="A1800" t="s">
        <v>2716</v>
      </c>
      <c r="B1800" t="str">
        <f>VLOOKUP(Table_for_new_list_price[[#This Row],[ItemCode]],[1]sheet1!$1:$1048576,4,FALSE)</f>
        <v>9517IBVX 050 050P050P</v>
      </c>
      <c r="C1800">
        <f>VLOOKUP(Table_for_new_list_price[[#This Row],[ItemCode]],[1]sheet1!$1:$1048576,5,FALSE)</f>
        <v>0</v>
      </c>
      <c r="D1800" t="str">
        <f>VLOOKUP(Table_for_new_list_price[[#This Row],[ItemCode]],[1]sheet1!$1:$1048576,6,FALSE)</f>
        <v>BALV</v>
      </c>
      <c r="E1800" s="54" t="str">
        <f>VLOOKUP(Table_for_new_list_price[[#This Row],[ItemCode]],[1]sheet1!$1:$1048576,7,FALSE)</f>
        <v>BRASS DZR</v>
      </c>
      <c r="F1800" s="54">
        <f>VLOOKUP(Table_for_new_list_price[[#This Row],[ItemCode]],[1]sheet1!$1:$1048576,13,FALSE)</f>
        <v>0</v>
      </c>
      <c r="G1800" s="55" t="str">
        <f>VLOOKUP(Table_for_new_list_price[[#This Row],[ItemCode]],[1]sheet1!$1:$1048576,12,FALSE)</f>
        <v>20</v>
      </c>
      <c r="H1800" s="101">
        <f>VLOOKUP(Table_for_new_list_price[[#This Row],[ItemCode]],[1]sheet1!$1:$1048576,8,FALSE)</f>
        <v>156.13</v>
      </c>
      <c r="I1800" s="51">
        <f>VLOOKUP(Table_for_new_list_price[[#This Row],[Product Line]],'EDA SHEET'!$C$10:$D$57,2,FALSE)</f>
        <v>0.34699999999999998</v>
      </c>
      <c r="J1800" s="53">
        <f t="shared" si="33"/>
        <v>54.177109999999992</v>
      </c>
      <c r="K1800" s="1" t="str">
        <f>VLOOKUP(Table_for_new_list_price[[#This Row],[ItemCode]],[1]sheet1!$1:$1048576,11,FALSE)</f>
        <v>Italy</v>
      </c>
    </row>
    <row r="1801" spans="1:11" hidden="1" x14ac:dyDescent="0.3">
      <c r="A1801" t="s">
        <v>2717</v>
      </c>
      <c r="B1801" t="str">
        <f>VLOOKUP(Table_for_new_list_price[[#This Row],[ItemCode]],[1]sheet1!$1:$1048576,4,FALSE)</f>
        <v>9517IBVX 050 050S050S</v>
      </c>
      <c r="C1801">
        <f>VLOOKUP(Table_for_new_list_price[[#This Row],[ItemCode]],[1]sheet1!$1:$1048576,5,FALSE)</f>
        <v>0</v>
      </c>
      <c r="D1801" t="str">
        <f>VLOOKUP(Table_for_new_list_price[[#This Row],[ItemCode]],[1]sheet1!$1:$1048576,6,FALSE)</f>
        <v>BALV</v>
      </c>
      <c r="E1801" s="54" t="str">
        <f>VLOOKUP(Table_for_new_list_price[[#This Row],[ItemCode]],[1]sheet1!$1:$1048576,7,FALSE)</f>
        <v>BRASS DZR</v>
      </c>
      <c r="F1801" s="54" t="str">
        <f>VLOOKUP(Table_for_new_list_price[[#This Row],[ItemCode]],[1]sheet1!$1:$1048576,13,FALSE)</f>
        <v>2.08</v>
      </c>
      <c r="G1801" s="55">
        <f>VLOOKUP(Table_for_new_list_price[[#This Row],[ItemCode]],[1]sheet1!$1:$1048576,12,FALSE)</f>
        <v>0</v>
      </c>
      <c r="H1801" s="101">
        <f>VLOOKUP(Table_for_new_list_price[[#This Row],[ItemCode]],[1]sheet1!$1:$1048576,8,FALSE)</f>
        <v>148.72</v>
      </c>
      <c r="I1801" s="51">
        <f>VLOOKUP(Table_for_new_list_price[[#This Row],[Product Line]],'EDA SHEET'!$C$10:$D$57,2,FALSE)</f>
        <v>0.34699999999999998</v>
      </c>
      <c r="J1801" s="53">
        <f t="shared" si="33"/>
        <v>51.605839999999993</v>
      </c>
      <c r="K1801" s="1" t="str">
        <f>VLOOKUP(Table_for_new_list_price[[#This Row],[ItemCode]],[1]sheet1!$1:$1048576,11,FALSE)</f>
        <v>Italy</v>
      </c>
    </row>
    <row r="1802" spans="1:11" hidden="1" x14ac:dyDescent="0.3">
      <c r="A1802" t="s">
        <v>2718</v>
      </c>
      <c r="B1802" t="str">
        <f>VLOOKUP(Table_for_new_list_price[[#This Row],[ItemCode]],[1]sheet1!$1:$1048576,4,FALSE)</f>
        <v>DRZ BRASS BALANCING VLV THD</v>
      </c>
      <c r="C1802" t="str">
        <f>VLOOKUP(Table_for_new_list_price[[#This Row],[ItemCode]],[1]sheet1!$1:$1048576,5,FALSE)</f>
        <v>670779714622</v>
      </c>
      <c r="D1802" t="str">
        <f>VLOOKUP(Table_for_new_list_price[[#This Row],[ItemCode]],[1]sheet1!$1:$1048576,6,FALSE)</f>
        <v>BALV</v>
      </c>
      <c r="E1802" s="54" t="str">
        <f>VLOOKUP(Table_for_new_list_price[[#This Row],[ItemCode]],[1]sheet1!$1:$1048576,7,FALSE)</f>
        <v>BRASS DZR</v>
      </c>
      <c r="F1802" s="54" t="str">
        <f>VLOOKUP(Table_for_new_list_price[[#This Row],[ItemCode]],[1]sheet1!$1:$1048576,13,FALSE)</f>
        <v>1.2</v>
      </c>
      <c r="G1802" s="55" t="str">
        <f>VLOOKUP(Table_for_new_list_price[[#This Row],[ItemCode]],[1]sheet1!$1:$1048576,12,FALSE)</f>
        <v>20</v>
      </c>
      <c r="H1802" s="101">
        <f>VLOOKUP(Table_for_new_list_price[[#This Row],[ItemCode]],[1]sheet1!$1:$1048576,8,FALSE)</f>
        <v>121.57</v>
      </c>
      <c r="I1802" s="51">
        <f>VLOOKUP(Table_for_new_list_price[[#This Row],[Product Line]],'EDA SHEET'!$C$10:$D$57,2,FALSE)</f>
        <v>0.34699999999999998</v>
      </c>
      <c r="J1802" s="53">
        <f t="shared" si="33"/>
        <v>42.184789999999992</v>
      </c>
      <c r="K1802" s="1" t="str">
        <f>VLOOKUP(Table_for_new_list_price[[#This Row],[ItemCode]],[1]sheet1!$1:$1048576,11,FALSE)</f>
        <v>Italy</v>
      </c>
    </row>
    <row r="1803" spans="1:11" hidden="1" x14ac:dyDescent="0.3">
      <c r="A1803" t="s">
        <v>2719</v>
      </c>
      <c r="B1803" t="str">
        <f>VLOOKUP(Table_for_new_list_price[[#This Row],[ItemCode]],[1]sheet1!$1:$1048576,4,FALSE)</f>
        <v>9517T 050 050E050E</v>
      </c>
      <c r="C1803">
        <f>VLOOKUP(Table_for_new_list_price[[#This Row],[ItemCode]],[1]sheet1!$1:$1048576,5,FALSE)</f>
        <v>0</v>
      </c>
      <c r="D1803" t="str">
        <f>VLOOKUP(Table_for_new_list_price[[#This Row],[ItemCode]],[1]sheet1!$1:$1048576,6,FALSE)</f>
        <v>BALV</v>
      </c>
      <c r="E1803" s="54" t="str">
        <f>VLOOKUP(Table_for_new_list_price[[#This Row],[ItemCode]],[1]sheet1!$1:$1048576,7,FALSE)</f>
        <v>BRASS DZR</v>
      </c>
      <c r="F1803" s="54" t="str">
        <f>VLOOKUP(Table_for_new_list_price[[#This Row],[ItemCode]],[1]sheet1!$1:$1048576,13,FALSE)</f>
        <v>1.65</v>
      </c>
      <c r="G1803" s="55">
        <f>VLOOKUP(Table_for_new_list_price[[#This Row],[ItemCode]],[1]sheet1!$1:$1048576,12,FALSE)</f>
        <v>0</v>
      </c>
      <c r="H1803" s="101">
        <f>VLOOKUP(Table_for_new_list_price[[#This Row],[ItemCode]],[1]sheet1!$1:$1048576,8,FALSE)</f>
        <v>128.94</v>
      </c>
      <c r="I1803" s="51">
        <f>VLOOKUP(Table_for_new_list_price[[#This Row],[Product Line]],'EDA SHEET'!$C$10:$D$57,2,FALSE)</f>
        <v>0.34699999999999998</v>
      </c>
      <c r="J1803" s="53">
        <f t="shared" si="33"/>
        <v>44.742179999999998</v>
      </c>
      <c r="K1803" s="1" t="str">
        <f>VLOOKUP(Table_for_new_list_price[[#This Row],[ItemCode]],[1]sheet1!$1:$1048576,11,FALSE)</f>
        <v>Italy</v>
      </c>
    </row>
    <row r="1804" spans="1:11" hidden="1" x14ac:dyDescent="0.3">
      <c r="A1804" t="s">
        <v>2720</v>
      </c>
      <c r="B1804" t="str">
        <f>VLOOKUP(Table_for_new_list_price[[#This Row],[ItemCode]],[1]sheet1!$1:$1048576,4,FALSE)</f>
        <v>9517T 050 050M050E</v>
      </c>
      <c r="C1804">
        <f>VLOOKUP(Table_for_new_list_price[[#This Row],[ItemCode]],[1]sheet1!$1:$1048576,5,FALSE)</f>
        <v>0</v>
      </c>
      <c r="D1804" t="str">
        <f>VLOOKUP(Table_for_new_list_price[[#This Row],[ItemCode]],[1]sheet1!$1:$1048576,6,FALSE)</f>
        <v>BALV</v>
      </c>
      <c r="E1804" s="54" t="str">
        <f>VLOOKUP(Table_for_new_list_price[[#This Row],[ItemCode]],[1]sheet1!$1:$1048576,7,FALSE)</f>
        <v>BRASS DZR</v>
      </c>
      <c r="F1804" s="54" t="str">
        <f>VLOOKUP(Table_for_new_list_price[[#This Row],[ItemCode]],[1]sheet1!$1:$1048576,13,FALSE)</f>
        <v>1.65</v>
      </c>
      <c r="G1804" s="55">
        <f>VLOOKUP(Table_for_new_list_price[[#This Row],[ItemCode]],[1]sheet1!$1:$1048576,12,FALSE)</f>
        <v>0</v>
      </c>
      <c r="H1804" s="101">
        <f>VLOOKUP(Table_for_new_list_price[[#This Row],[ItemCode]],[1]sheet1!$1:$1048576,8,FALSE)</f>
        <v>128.94</v>
      </c>
      <c r="I1804" s="51">
        <f>VLOOKUP(Table_for_new_list_price[[#This Row],[Product Line]],'EDA SHEET'!$C$10:$D$57,2,FALSE)</f>
        <v>0.34699999999999998</v>
      </c>
      <c r="J1804" s="53">
        <f t="shared" si="33"/>
        <v>44.742179999999998</v>
      </c>
      <c r="K1804" s="1" t="str">
        <f>VLOOKUP(Table_for_new_list_price[[#This Row],[ItemCode]],[1]sheet1!$1:$1048576,11,FALSE)</f>
        <v>Italy</v>
      </c>
    </row>
    <row r="1805" spans="1:11" hidden="1" x14ac:dyDescent="0.3">
      <c r="A1805" t="s">
        <v>2721</v>
      </c>
      <c r="B1805" t="str">
        <f>VLOOKUP(Table_for_new_list_price[[#This Row],[ItemCode]],[1]sheet1!$1:$1048576,4,FALSE)</f>
        <v>9517T 050 050M050F</v>
      </c>
      <c r="C1805">
        <f>VLOOKUP(Table_for_new_list_price[[#This Row],[ItemCode]],[1]sheet1!$1:$1048576,5,FALSE)</f>
        <v>0</v>
      </c>
      <c r="D1805" t="str">
        <f>VLOOKUP(Table_for_new_list_price[[#This Row],[ItemCode]],[1]sheet1!$1:$1048576,6,FALSE)</f>
        <v>BALV</v>
      </c>
      <c r="E1805" s="54" t="str">
        <f>VLOOKUP(Table_for_new_list_price[[#This Row],[ItemCode]],[1]sheet1!$1:$1048576,7,FALSE)</f>
        <v>BRASS DZR</v>
      </c>
      <c r="F1805" s="54" t="str">
        <f>VLOOKUP(Table_for_new_list_price[[#This Row],[ItemCode]],[1]sheet1!$1:$1048576,13,FALSE)</f>
        <v>1.65</v>
      </c>
      <c r="G1805" s="55" t="str">
        <f>VLOOKUP(Table_for_new_list_price[[#This Row],[ItemCode]],[1]sheet1!$1:$1048576,12,FALSE)</f>
        <v>20</v>
      </c>
      <c r="H1805" s="101">
        <f>VLOOKUP(Table_for_new_list_price[[#This Row],[ItemCode]],[1]sheet1!$1:$1048576,8,FALSE)</f>
        <v>128.94</v>
      </c>
      <c r="I1805" s="51">
        <f>VLOOKUP(Table_for_new_list_price[[#This Row],[Product Line]],'EDA SHEET'!$C$10:$D$57,2,FALSE)</f>
        <v>0.34699999999999998</v>
      </c>
      <c r="J1805" s="53">
        <f t="shared" si="33"/>
        <v>44.742179999999998</v>
      </c>
      <c r="K1805" s="1" t="str">
        <f>VLOOKUP(Table_for_new_list_price[[#This Row],[ItemCode]],[1]sheet1!$1:$1048576,11,FALSE)</f>
        <v>Italy</v>
      </c>
    </row>
    <row r="1806" spans="1:11" hidden="1" x14ac:dyDescent="0.3">
      <c r="A1806" t="s">
        <v>2722</v>
      </c>
      <c r="B1806" t="str">
        <f>VLOOKUP(Table_for_new_list_price[[#This Row],[ItemCode]],[1]sheet1!$1:$1048576,4,FALSE)</f>
        <v>9517T 050 050M050P</v>
      </c>
      <c r="C1806">
        <f>VLOOKUP(Table_for_new_list_price[[#This Row],[ItemCode]],[1]sheet1!$1:$1048576,5,FALSE)</f>
        <v>0</v>
      </c>
      <c r="D1806" t="str">
        <f>VLOOKUP(Table_for_new_list_price[[#This Row],[ItemCode]],[1]sheet1!$1:$1048576,6,FALSE)</f>
        <v>BALV</v>
      </c>
      <c r="E1806" s="54" t="str">
        <f>VLOOKUP(Table_for_new_list_price[[#This Row],[ItemCode]],[1]sheet1!$1:$1048576,7,FALSE)</f>
        <v>BRASS DZR</v>
      </c>
      <c r="F1806" s="54" t="str">
        <f>VLOOKUP(Table_for_new_list_price[[#This Row],[ItemCode]],[1]sheet1!$1:$1048576,13,FALSE)</f>
        <v>1.65</v>
      </c>
      <c r="G1806" s="55" t="str">
        <f>VLOOKUP(Table_for_new_list_price[[#This Row],[ItemCode]],[1]sheet1!$1:$1048576,12,FALSE)</f>
        <v>20</v>
      </c>
      <c r="H1806" s="101">
        <f>VLOOKUP(Table_for_new_list_price[[#This Row],[ItemCode]],[1]sheet1!$1:$1048576,8,FALSE)</f>
        <v>135.99</v>
      </c>
      <c r="I1806" s="51">
        <f>VLOOKUP(Table_for_new_list_price[[#This Row],[Product Line]],'EDA SHEET'!$C$10:$D$57,2,FALSE)</f>
        <v>0.34699999999999998</v>
      </c>
      <c r="J1806" s="53">
        <f t="shared" si="33"/>
        <v>47.18853</v>
      </c>
      <c r="K1806" s="1" t="str">
        <f>VLOOKUP(Table_for_new_list_price[[#This Row],[ItemCode]],[1]sheet1!$1:$1048576,11,FALSE)</f>
        <v>Italy</v>
      </c>
    </row>
    <row r="1807" spans="1:11" hidden="1" x14ac:dyDescent="0.3">
      <c r="A1807" t="s">
        <v>2723</v>
      </c>
      <c r="B1807" t="str">
        <f>VLOOKUP(Table_for_new_list_price[[#This Row],[ItemCode]],[1]sheet1!$1:$1048576,4,FALSE)</f>
        <v>9517T 050 050M050S</v>
      </c>
      <c r="C1807">
        <f>VLOOKUP(Table_for_new_list_price[[#This Row],[ItemCode]],[1]sheet1!$1:$1048576,5,FALSE)</f>
        <v>0</v>
      </c>
      <c r="D1807" t="str">
        <f>VLOOKUP(Table_for_new_list_price[[#This Row],[ItemCode]],[1]sheet1!$1:$1048576,6,FALSE)</f>
        <v>BALV</v>
      </c>
      <c r="E1807" s="54" t="str">
        <f>VLOOKUP(Table_for_new_list_price[[#This Row],[ItemCode]],[1]sheet1!$1:$1048576,7,FALSE)</f>
        <v>BRASS DZR</v>
      </c>
      <c r="F1807" s="54" t="str">
        <f>VLOOKUP(Table_for_new_list_price[[#This Row],[ItemCode]],[1]sheet1!$1:$1048576,13,FALSE)</f>
        <v>1.65</v>
      </c>
      <c r="G1807" s="55" t="str">
        <f>VLOOKUP(Table_for_new_list_price[[#This Row],[ItemCode]],[1]sheet1!$1:$1048576,12,FALSE)</f>
        <v>20</v>
      </c>
      <c r="H1807" s="101">
        <f>VLOOKUP(Table_for_new_list_price[[#This Row],[ItemCode]],[1]sheet1!$1:$1048576,8,FALSE)</f>
        <v>128.94</v>
      </c>
      <c r="I1807" s="51">
        <f>VLOOKUP(Table_for_new_list_price[[#This Row],[Product Line]],'EDA SHEET'!$C$10:$D$57,2,FALSE)</f>
        <v>0.34699999999999998</v>
      </c>
      <c r="J1807" s="53">
        <f t="shared" si="33"/>
        <v>44.742179999999998</v>
      </c>
      <c r="K1807" s="1" t="str">
        <f>VLOOKUP(Table_for_new_list_price[[#This Row],[ItemCode]],[1]sheet1!$1:$1048576,11,FALSE)</f>
        <v>Italy</v>
      </c>
    </row>
    <row r="1808" spans="1:11" hidden="1" x14ac:dyDescent="0.3">
      <c r="A1808" t="s">
        <v>2724</v>
      </c>
      <c r="B1808" t="str">
        <f>VLOOKUP(Table_for_new_list_price[[#This Row],[ItemCode]],[1]sheet1!$1:$1048576,4,FALSE)</f>
        <v>9517T 050 050M075F</v>
      </c>
      <c r="C1808">
        <f>VLOOKUP(Table_for_new_list_price[[#This Row],[ItemCode]],[1]sheet1!$1:$1048576,5,FALSE)</f>
        <v>0</v>
      </c>
      <c r="D1808" t="str">
        <f>VLOOKUP(Table_for_new_list_price[[#This Row],[ItemCode]],[1]sheet1!$1:$1048576,6,FALSE)</f>
        <v>BALV</v>
      </c>
      <c r="E1808" s="54" t="str">
        <f>VLOOKUP(Table_for_new_list_price[[#This Row],[ItemCode]],[1]sheet1!$1:$1048576,7,FALSE)</f>
        <v>BRASS DZR</v>
      </c>
      <c r="F1808" s="54" t="str">
        <f>VLOOKUP(Table_for_new_list_price[[#This Row],[ItemCode]],[1]sheet1!$1:$1048576,13,FALSE)</f>
        <v>1.65</v>
      </c>
      <c r="G1808" s="55" t="str">
        <f>VLOOKUP(Table_for_new_list_price[[#This Row],[ItemCode]],[1]sheet1!$1:$1048576,12,FALSE)</f>
        <v>20</v>
      </c>
      <c r="H1808" s="101">
        <f>VLOOKUP(Table_for_new_list_price[[#This Row],[ItemCode]],[1]sheet1!$1:$1048576,8,FALSE)</f>
        <v>128.94</v>
      </c>
      <c r="I1808" s="51">
        <f>VLOOKUP(Table_for_new_list_price[[#This Row],[Product Line]],'EDA SHEET'!$C$10:$D$57,2,FALSE)</f>
        <v>0.34699999999999998</v>
      </c>
      <c r="J1808" s="53">
        <f t="shared" si="33"/>
        <v>44.742179999999998</v>
      </c>
      <c r="K1808" s="1" t="str">
        <f>VLOOKUP(Table_for_new_list_price[[#This Row],[ItemCode]],[1]sheet1!$1:$1048576,11,FALSE)</f>
        <v>Italy</v>
      </c>
    </row>
    <row r="1809" spans="1:11" hidden="1" x14ac:dyDescent="0.3">
      <c r="A1809" t="s">
        <v>2725</v>
      </c>
      <c r="B1809" t="str">
        <f>VLOOKUP(Table_for_new_list_price[[#This Row],[ItemCode]],[1]sheet1!$1:$1048576,4,FALSE)</f>
        <v>9517T 050 050P050P</v>
      </c>
      <c r="C1809" t="str">
        <f>VLOOKUP(Table_for_new_list_price[[#This Row],[ItemCode]],[1]sheet1!$1:$1048576,5,FALSE)</f>
        <v>670779715551</v>
      </c>
      <c r="D1809" t="str">
        <f>VLOOKUP(Table_for_new_list_price[[#This Row],[ItemCode]],[1]sheet1!$1:$1048576,6,FALSE)</f>
        <v>BALV</v>
      </c>
      <c r="E1809" s="54" t="str">
        <f>VLOOKUP(Table_for_new_list_price[[#This Row],[ItemCode]],[1]sheet1!$1:$1048576,7,FALSE)</f>
        <v>BRASS DZR</v>
      </c>
      <c r="F1809" s="54" t="str">
        <f>VLOOKUP(Table_for_new_list_price[[#This Row],[ItemCode]],[1]sheet1!$1:$1048576,13,FALSE)</f>
        <v>1.65</v>
      </c>
      <c r="G1809" s="55" t="str">
        <f>VLOOKUP(Table_for_new_list_price[[#This Row],[ItemCode]],[1]sheet1!$1:$1048576,12,FALSE)</f>
        <v>20</v>
      </c>
      <c r="H1809" s="101">
        <f>VLOOKUP(Table_for_new_list_price[[#This Row],[ItemCode]],[1]sheet1!$1:$1048576,8,FALSE)</f>
        <v>135.99</v>
      </c>
      <c r="I1809" s="51">
        <f>VLOOKUP(Table_for_new_list_price[[#This Row],[Product Line]],'EDA SHEET'!$C$10:$D$57,2,FALSE)</f>
        <v>0.34699999999999998</v>
      </c>
      <c r="J1809" s="53">
        <f t="shared" si="33"/>
        <v>47.18853</v>
      </c>
      <c r="K1809" s="1" t="str">
        <f>VLOOKUP(Table_for_new_list_price[[#This Row],[ItemCode]],[1]sheet1!$1:$1048576,11,FALSE)</f>
        <v>Italy</v>
      </c>
    </row>
    <row r="1810" spans="1:11" hidden="1" x14ac:dyDescent="0.3">
      <c r="A1810" t="s">
        <v>2726</v>
      </c>
      <c r="B1810" t="str">
        <f>VLOOKUP(Table_for_new_list_price[[#This Row],[ItemCode]],[1]sheet1!$1:$1048576,4,FALSE)</f>
        <v>9517T 050 075F075F</v>
      </c>
      <c r="C1810">
        <f>VLOOKUP(Table_for_new_list_price[[#This Row],[ItemCode]],[1]sheet1!$1:$1048576,5,FALSE)</f>
        <v>0</v>
      </c>
      <c r="D1810" t="str">
        <f>VLOOKUP(Table_for_new_list_price[[#This Row],[ItemCode]],[1]sheet1!$1:$1048576,6,FALSE)</f>
        <v>BALV</v>
      </c>
      <c r="E1810" s="54" t="str">
        <f>VLOOKUP(Table_for_new_list_price[[#This Row],[ItemCode]],[1]sheet1!$1:$1048576,7,FALSE)</f>
        <v>BRASS DZR</v>
      </c>
      <c r="F1810" s="54" t="str">
        <f>VLOOKUP(Table_for_new_list_price[[#This Row],[ItemCode]],[1]sheet1!$1:$1048576,13,FALSE)</f>
        <v>1.65</v>
      </c>
      <c r="G1810" s="55" t="str">
        <f>VLOOKUP(Table_for_new_list_price[[#This Row],[ItemCode]],[1]sheet1!$1:$1048576,12,FALSE)</f>
        <v>20</v>
      </c>
      <c r="H1810" s="101">
        <f>VLOOKUP(Table_for_new_list_price[[#This Row],[ItemCode]],[1]sheet1!$1:$1048576,8,FALSE)</f>
        <v>128.94</v>
      </c>
      <c r="I1810" s="51">
        <f>VLOOKUP(Table_for_new_list_price[[#This Row],[Product Line]],'EDA SHEET'!$C$10:$D$57,2,FALSE)</f>
        <v>0.34699999999999998</v>
      </c>
      <c r="J1810" s="53">
        <f t="shared" si="33"/>
        <v>44.742179999999998</v>
      </c>
      <c r="K1810" s="1" t="str">
        <f>VLOOKUP(Table_for_new_list_price[[#This Row],[ItemCode]],[1]sheet1!$1:$1048576,11,FALSE)</f>
        <v>Italy</v>
      </c>
    </row>
    <row r="1811" spans="1:11" hidden="1" x14ac:dyDescent="0.3">
      <c r="A1811" t="s">
        <v>2727</v>
      </c>
      <c r="B1811" t="str">
        <f>VLOOKUP(Table_for_new_list_price[[#This Row],[ItemCode]],[1]sheet1!$1:$1048576,4,FALSE)</f>
        <v>9517T 050 075S075S</v>
      </c>
      <c r="C1811">
        <f>VLOOKUP(Table_for_new_list_price[[#This Row],[ItemCode]],[1]sheet1!$1:$1048576,5,FALSE)</f>
        <v>0</v>
      </c>
      <c r="D1811" t="str">
        <f>VLOOKUP(Table_for_new_list_price[[#This Row],[ItemCode]],[1]sheet1!$1:$1048576,6,FALSE)</f>
        <v>BALV</v>
      </c>
      <c r="E1811" s="54" t="str">
        <f>VLOOKUP(Table_for_new_list_price[[#This Row],[ItemCode]],[1]sheet1!$1:$1048576,7,FALSE)</f>
        <v>BRASS DZR</v>
      </c>
      <c r="F1811" s="54" t="str">
        <f>VLOOKUP(Table_for_new_list_price[[#This Row],[ItemCode]],[1]sheet1!$1:$1048576,13,FALSE)</f>
        <v>1.65</v>
      </c>
      <c r="G1811" s="55" t="str">
        <f>VLOOKUP(Table_for_new_list_price[[#This Row],[ItemCode]],[1]sheet1!$1:$1048576,12,FALSE)</f>
        <v>20</v>
      </c>
      <c r="H1811" s="101">
        <f>VLOOKUP(Table_for_new_list_price[[#This Row],[ItemCode]],[1]sheet1!$1:$1048576,8,FALSE)</f>
        <v>128.94</v>
      </c>
      <c r="I1811" s="51">
        <f>VLOOKUP(Table_for_new_list_price[[#This Row],[Product Line]],'EDA SHEET'!$C$10:$D$57,2,FALSE)</f>
        <v>0.34699999999999998</v>
      </c>
      <c r="J1811" s="53">
        <f t="shared" si="33"/>
        <v>44.742179999999998</v>
      </c>
      <c r="K1811" s="1" t="str">
        <f>VLOOKUP(Table_for_new_list_price[[#This Row],[ItemCode]],[1]sheet1!$1:$1048576,11,FALSE)</f>
        <v>Italy</v>
      </c>
    </row>
    <row r="1812" spans="1:11" hidden="1" x14ac:dyDescent="0.3">
      <c r="A1812" t="s">
        <v>2728</v>
      </c>
      <c r="B1812" t="str">
        <f>VLOOKUP(Table_for_new_list_price[[#This Row],[ItemCode]],[1]sheet1!$1:$1048576,4,FALSE)</f>
        <v>9517T 075 050M075E</v>
      </c>
      <c r="C1812">
        <f>VLOOKUP(Table_for_new_list_price[[#This Row],[ItemCode]],[1]sheet1!$1:$1048576,5,FALSE)</f>
        <v>0</v>
      </c>
      <c r="D1812" t="str">
        <f>VLOOKUP(Table_for_new_list_price[[#This Row],[ItemCode]],[1]sheet1!$1:$1048576,6,FALSE)</f>
        <v>BALV</v>
      </c>
      <c r="E1812" s="54" t="str">
        <f>VLOOKUP(Table_for_new_list_price[[#This Row],[ItemCode]],[1]sheet1!$1:$1048576,7,FALSE)</f>
        <v>BRASS DZR</v>
      </c>
      <c r="F1812" s="54" t="str">
        <f>VLOOKUP(Table_for_new_list_price[[#This Row],[ItemCode]],[1]sheet1!$1:$1048576,13,FALSE)</f>
        <v>1.95</v>
      </c>
      <c r="G1812" s="55">
        <f>VLOOKUP(Table_for_new_list_price[[#This Row],[ItemCode]],[1]sheet1!$1:$1048576,12,FALSE)</f>
        <v>0</v>
      </c>
      <c r="H1812" s="101">
        <f>VLOOKUP(Table_for_new_list_price[[#This Row],[ItemCode]],[1]sheet1!$1:$1048576,8,FALSE)</f>
        <v>144.19999999999999</v>
      </c>
      <c r="I1812" s="51">
        <f>VLOOKUP(Table_for_new_list_price[[#This Row],[Product Line]],'EDA SHEET'!$C$10:$D$57,2,FALSE)</f>
        <v>0.34699999999999998</v>
      </c>
      <c r="J1812" s="53">
        <f t="shared" si="33"/>
        <v>50.037399999999991</v>
      </c>
      <c r="K1812" s="1" t="str">
        <f>VLOOKUP(Table_for_new_list_price[[#This Row],[ItemCode]],[1]sheet1!$1:$1048576,11,FALSE)</f>
        <v>Italy</v>
      </c>
    </row>
    <row r="1813" spans="1:11" hidden="1" x14ac:dyDescent="0.3">
      <c r="A1813" t="s">
        <v>2729</v>
      </c>
      <c r="B1813" t="str">
        <f>VLOOKUP(Table_for_new_list_price[[#This Row],[ItemCode]],[1]sheet1!$1:$1048576,4,FALSE)</f>
        <v>9517T 075 050M075F</v>
      </c>
      <c r="C1813">
        <f>VLOOKUP(Table_for_new_list_price[[#This Row],[ItemCode]],[1]sheet1!$1:$1048576,5,FALSE)</f>
        <v>0</v>
      </c>
      <c r="D1813" t="str">
        <f>VLOOKUP(Table_for_new_list_price[[#This Row],[ItemCode]],[1]sheet1!$1:$1048576,6,FALSE)</f>
        <v>BALV</v>
      </c>
      <c r="E1813" s="54" t="str">
        <f>VLOOKUP(Table_for_new_list_price[[#This Row],[ItemCode]],[1]sheet1!$1:$1048576,7,FALSE)</f>
        <v>BRASS DZR</v>
      </c>
      <c r="F1813" s="54" t="str">
        <f>VLOOKUP(Table_for_new_list_price[[#This Row],[ItemCode]],[1]sheet1!$1:$1048576,13,FALSE)</f>
        <v>1.95</v>
      </c>
      <c r="G1813" s="55" t="str">
        <f>VLOOKUP(Table_for_new_list_price[[#This Row],[ItemCode]],[1]sheet1!$1:$1048576,12,FALSE)</f>
        <v>20</v>
      </c>
      <c r="H1813" s="101">
        <f>VLOOKUP(Table_for_new_list_price[[#This Row],[ItemCode]],[1]sheet1!$1:$1048576,8,FALSE)</f>
        <v>144.19999999999999</v>
      </c>
      <c r="I1813" s="51">
        <f>VLOOKUP(Table_for_new_list_price[[#This Row],[Product Line]],'EDA SHEET'!$C$10:$D$57,2,FALSE)</f>
        <v>0.34699999999999998</v>
      </c>
      <c r="J1813" s="53">
        <f t="shared" si="33"/>
        <v>50.037399999999991</v>
      </c>
      <c r="K1813" s="1" t="str">
        <f>VLOOKUP(Table_for_new_list_price[[#This Row],[ItemCode]],[1]sheet1!$1:$1048576,11,FALSE)</f>
        <v>Italy</v>
      </c>
    </row>
    <row r="1814" spans="1:11" hidden="1" x14ac:dyDescent="0.3">
      <c r="A1814" t="s">
        <v>2730</v>
      </c>
      <c r="B1814" t="str">
        <f>VLOOKUP(Table_for_new_list_price[[#This Row],[ItemCode]],[1]sheet1!$1:$1048576,4,FALSE)</f>
        <v>9517T 075 050M075P</v>
      </c>
      <c r="C1814">
        <f>VLOOKUP(Table_for_new_list_price[[#This Row],[ItemCode]],[1]sheet1!$1:$1048576,5,FALSE)</f>
        <v>0</v>
      </c>
      <c r="D1814" t="str">
        <f>VLOOKUP(Table_for_new_list_price[[#This Row],[ItemCode]],[1]sheet1!$1:$1048576,6,FALSE)</f>
        <v>BALV</v>
      </c>
      <c r="E1814" s="54" t="str">
        <f>VLOOKUP(Table_for_new_list_price[[#This Row],[ItemCode]],[1]sheet1!$1:$1048576,7,FALSE)</f>
        <v>BRASS DZR</v>
      </c>
      <c r="F1814" s="54" t="str">
        <f>VLOOKUP(Table_for_new_list_price[[#This Row],[ItemCode]],[1]sheet1!$1:$1048576,13,FALSE)</f>
        <v>1.95</v>
      </c>
      <c r="G1814" s="55" t="str">
        <f>VLOOKUP(Table_for_new_list_price[[#This Row],[ItemCode]],[1]sheet1!$1:$1048576,12,FALSE)</f>
        <v>20</v>
      </c>
      <c r="H1814" s="101">
        <f>VLOOKUP(Table_for_new_list_price[[#This Row],[ItemCode]],[1]sheet1!$1:$1048576,8,FALSE)</f>
        <v>151.4</v>
      </c>
      <c r="I1814" s="51">
        <f>VLOOKUP(Table_for_new_list_price[[#This Row],[Product Line]],'EDA SHEET'!$C$10:$D$57,2,FALSE)</f>
        <v>0.34699999999999998</v>
      </c>
      <c r="J1814" s="53">
        <f t="shared" si="33"/>
        <v>52.535799999999995</v>
      </c>
      <c r="K1814" s="1" t="str">
        <f>VLOOKUP(Table_for_new_list_price[[#This Row],[ItemCode]],[1]sheet1!$1:$1048576,11,FALSE)</f>
        <v>Italy</v>
      </c>
    </row>
    <row r="1815" spans="1:11" hidden="1" x14ac:dyDescent="0.3">
      <c r="A1815" t="s">
        <v>2731</v>
      </c>
      <c r="B1815" t="str">
        <f>VLOOKUP(Table_for_new_list_price[[#This Row],[ItemCode]],[1]sheet1!$1:$1048576,4,FALSE)</f>
        <v>9517T 075 050M075S</v>
      </c>
      <c r="C1815">
        <f>VLOOKUP(Table_for_new_list_price[[#This Row],[ItemCode]],[1]sheet1!$1:$1048576,5,FALSE)</f>
        <v>0</v>
      </c>
      <c r="D1815" t="str">
        <f>VLOOKUP(Table_for_new_list_price[[#This Row],[ItemCode]],[1]sheet1!$1:$1048576,6,FALSE)</f>
        <v>BALV</v>
      </c>
      <c r="E1815" s="54" t="str">
        <f>VLOOKUP(Table_for_new_list_price[[#This Row],[ItemCode]],[1]sheet1!$1:$1048576,7,FALSE)</f>
        <v>BRASS DZR</v>
      </c>
      <c r="F1815" s="54" t="str">
        <f>VLOOKUP(Table_for_new_list_price[[#This Row],[ItemCode]],[1]sheet1!$1:$1048576,13,FALSE)</f>
        <v>1.95</v>
      </c>
      <c r="G1815" s="55" t="str">
        <f>VLOOKUP(Table_for_new_list_price[[#This Row],[ItemCode]],[1]sheet1!$1:$1048576,12,FALSE)</f>
        <v>20</v>
      </c>
      <c r="H1815" s="101">
        <f>VLOOKUP(Table_for_new_list_price[[#This Row],[ItemCode]],[1]sheet1!$1:$1048576,8,FALSE)</f>
        <v>144.19999999999999</v>
      </c>
      <c r="I1815" s="51">
        <f>VLOOKUP(Table_for_new_list_price[[#This Row],[Product Line]],'EDA SHEET'!$C$10:$D$57,2,FALSE)</f>
        <v>0.34699999999999998</v>
      </c>
      <c r="J1815" s="53">
        <f t="shared" si="33"/>
        <v>50.037399999999991</v>
      </c>
      <c r="K1815" s="1" t="str">
        <f>VLOOKUP(Table_for_new_list_price[[#This Row],[ItemCode]],[1]sheet1!$1:$1048576,11,FALSE)</f>
        <v>Italy</v>
      </c>
    </row>
    <row r="1816" spans="1:11" hidden="1" x14ac:dyDescent="0.3">
      <c r="A1816" t="s">
        <v>2732</v>
      </c>
      <c r="B1816" t="str">
        <f>VLOOKUP(Table_for_new_list_price[[#This Row],[ItemCode]],[1]sheet1!$1:$1048576,4,FALSE)</f>
        <v>9517T 075 050M075F</v>
      </c>
      <c r="C1816">
        <f>VLOOKUP(Table_for_new_list_price[[#This Row],[ItemCode]],[1]sheet1!$1:$1048576,5,FALSE)</f>
        <v>0</v>
      </c>
      <c r="D1816" t="str">
        <f>VLOOKUP(Table_for_new_list_price[[#This Row],[ItemCode]],[1]sheet1!$1:$1048576,6,FALSE)</f>
        <v>BALV</v>
      </c>
      <c r="E1816" s="54" t="str">
        <f>VLOOKUP(Table_for_new_list_price[[#This Row],[ItemCode]],[1]sheet1!$1:$1048576,7,FALSE)</f>
        <v>BRASS DZR</v>
      </c>
      <c r="F1816" s="54" t="str">
        <f>VLOOKUP(Table_for_new_list_price[[#This Row],[ItemCode]],[1]sheet1!$1:$1048576,13,FALSE)</f>
        <v>1.95</v>
      </c>
      <c r="G1816" s="55" t="str">
        <f>VLOOKUP(Table_for_new_list_price[[#This Row],[ItemCode]],[1]sheet1!$1:$1048576,12,FALSE)</f>
        <v>20</v>
      </c>
      <c r="H1816" s="101">
        <f>VLOOKUP(Table_for_new_list_price[[#This Row],[ItemCode]],[1]sheet1!$1:$1048576,8,FALSE)</f>
        <v>144.19999999999999</v>
      </c>
      <c r="I1816" s="51">
        <f>VLOOKUP(Table_for_new_list_price[[#This Row],[Product Line]],'EDA SHEET'!$C$10:$D$57,2,FALSE)</f>
        <v>0.34699999999999998</v>
      </c>
      <c r="J1816" s="53">
        <f t="shared" si="33"/>
        <v>50.037399999999991</v>
      </c>
      <c r="K1816" s="1" t="str">
        <f>VLOOKUP(Table_for_new_list_price[[#This Row],[ItemCode]],[1]sheet1!$1:$1048576,11,FALSE)</f>
        <v>Italy</v>
      </c>
    </row>
    <row r="1817" spans="1:11" hidden="1" x14ac:dyDescent="0.3">
      <c r="A1817" t="s">
        <v>2733</v>
      </c>
      <c r="B1817" t="str">
        <f>VLOOKUP(Table_for_new_list_price[[#This Row],[ItemCode]],[1]sheet1!$1:$1048576,4,FALSE)</f>
        <v>9517T 075 075E075E</v>
      </c>
      <c r="C1817">
        <f>VLOOKUP(Table_for_new_list_price[[#This Row],[ItemCode]],[1]sheet1!$1:$1048576,5,FALSE)</f>
        <v>0</v>
      </c>
      <c r="D1817" t="str">
        <f>VLOOKUP(Table_for_new_list_price[[#This Row],[ItemCode]],[1]sheet1!$1:$1048576,6,FALSE)</f>
        <v>BALV</v>
      </c>
      <c r="E1817" s="54" t="str">
        <f>VLOOKUP(Table_for_new_list_price[[#This Row],[ItemCode]],[1]sheet1!$1:$1048576,7,FALSE)</f>
        <v>BRASS DZR</v>
      </c>
      <c r="F1817" s="54" t="str">
        <f>VLOOKUP(Table_for_new_list_price[[#This Row],[ItemCode]],[1]sheet1!$1:$1048576,13,FALSE)</f>
        <v>1.95</v>
      </c>
      <c r="G1817" s="55">
        <f>VLOOKUP(Table_for_new_list_price[[#This Row],[ItemCode]],[1]sheet1!$1:$1048576,12,FALSE)</f>
        <v>0</v>
      </c>
      <c r="H1817" s="101">
        <f>VLOOKUP(Table_for_new_list_price[[#This Row],[ItemCode]],[1]sheet1!$1:$1048576,8,FALSE)</f>
        <v>144.19999999999999</v>
      </c>
      <c r="I1817" s="51">
        <f>VLOOKUP(Table_for_new_list_price[[#This Row],[Product Line]],'EDA SHEET'!$C$10:$D$57,2,FALSE)</f>
        <v>0.34699999999999998</v>
      </c>
      <c r="J1817" s="53">
        <f t="shared" si="33"/>
        <v>50.037399999999991</v>
      </c>
      <c r="K1817" s="1" t="str">
        <f>VLOOKUP(Table_for_new_list_price[[#This Row],[ItemCode]],[1]sheet1!$1:$1048576,11,FALSE)</f>
        <v>Italy</v>
      </c>
    </row>
    <row r="1818" spans="1:11" hidden="1" x14ac:dyDescent="0.3">
      <c r="A1818" t="s">
        <v>2734</v>
      </c>
      <c r="B1818" t="str">
        <f>VLOOKUP(Table_for_new_list_price[[#This Row],[ItemCode]],[1]sheet1!$1:$1048576,4,FALSE)</f>
        <v>9517T 075 075F075F</v>
      </c>
      <c r="C1818">
        <f>VLOOKUP(Table_for_new_list_price[[#This Row],[ItemCode]],[1]sheet1!$1:$1048576,5,FALSE)</f>
        <v>0</v>
      </c>
      <c r="D1818" t="str">
        <f>VLOOKUP(Table_for_new_list_price[[#This Row],[ItemCode]],[1]sheet1!$1:$1048576,6,FALSE)</f>
        <v>BALV</v>
      </c>
      <c r="E1818" s="54" t="str">
        <f>VLOOKUP(Table_for_new_list_price[[#This Row],[ItemCode]],[1]sheet1!$1:$1048576,7,FALSE)</f>
        <v>BRASS DZR</v>
      </c>
      <c r="F1818" s="54" t="str">
        <f>VLOOKUP(Table_for_new_list_price[[#This Row],[ItemCode]],[1]sheet1!$1:$1048576,13,FALSE)</f>
        <v>1.95</v>
      </c>
      <c r="G1818" s="55" t="str">
        <f>VLOOKUP(Table_for_new_list_price[[#This Row],[ItemCode]],[1]sheet1!$1:$1048576,12,FALSE)</f>
        <v>20</v>
      </c>
      <c r="H1818" s="101">
        <f>VLOOKUP(Table_for_new_list_price[[#This Row],[ItemCode]],[1]sheet1!$1:$1048576,8,FALSE)</f>
        <v>144.19999999999999</v>
      </c>
      <c r="I1818" s="51">
        <f>VLOOKUP(Table_for_new_list_price[[#This Row],[Product Line]],'EDA SHEET'!$C$10:$D$57,2,FALSE)</f>
        <v>0.34699999999999998</v>
      </c>
      <c r="J1818" s="53">
        <f t="shared" si="33"/>
        <v>50.037399999999991</v>
      </c>
      <c r="K1818" s="1" t="str">
        <f>VLOOKUP(Table_for_new_list_price[[#This Row],[ItemCode]],[1]sheet1!$1:$1048576,11,FALSE)</f>
        <v>Italy</v>
      </c>
    </row>
    <row r="1819" spans="1:11" hidden="1" x14ac:dyDescent="0.3">
      <c r="A1819" t="s">
        <v>2735</v>
      </c>
      <c r="B1819" t="str">
        <f>VLOOKUP(Table_for_new_list_price[[#This Row],[ItemCode]],[1]sheet1!$1:$1048576,4,FALSE)</f>
        <v>9517T 075 075M075E</v>
      </c>
      <c r="C1819">
        <f>VLOOKUP(Table_for_new_list_price[[#This Row],[ItemCode]],[1]sheet1!$1:$1048576,5,FALSE)</f>
        <v>0</v>
      </c>
      <c r="D1819" t="str">
        <f>VLOOKUP(Table_for_new_list_price[[#This Row],[ItemCode]],[1]sheet1!$1:$1048576,6,FALSE)</f>
        <v>BALV</v>
      </c>
      <c r="E1819" s="54" t="str">
        <f>VLOOKUP(Table_for_new_list_price[[#This Row],[ItemCode]],[1]sheet1!$1:$1048576,7,FALSE)</f>
        <v>BRASS DZR</v>
      </c>
      <c r="F1819" s="54" t="str">
        <f>VLOOKUP(Table_for_new_list_price[[#This Row],[ItemCode]],[1]sheet1!$1:$1048576,13,FALSE)</f>
        <v>1.95</v>
      </c>
      <c r="G1819" s="55">
        <f>VLOOKUP(Table_for_new_list_price[[#This Row],[ItemCode]],[1]sheet1!$1:$1048576,12,FALSE)</f>
        <v>0</v>
      </c>
      <c r="H1819" s="101">
        <f>VLOOKUP(Table_for_new_list_price[[#This Row],[ItemCode]],[1]sheet1!$1:$1048576,8,FALSE)</f>
        <v>144.19999999999999</v>
      </c>
      <c r="I1819" s="51">
        <f>VLOOKUP(Table_for_new_list_price[[#This Row],[Product Line]],'EDA SHEET'!$C$10:$D$57,2,FALSE)</f>
        <v>0.34699999999999998</v>
      </c>
      <c r="J1819" s="53">
        <f t="shared" si="33"/>
        <v>50.037399999999991</v>
      </c>
      <c r="K1819" s="1" t="str">
        <f>VLOOKUP(Table_for_new_list_price[[#This Row],[ItemCode]],[1]sheet1!$1:$1048576,11,FALSE)</f>
        <v>Italy</v>
      </c>
    </row>
    <row r="1820" spans="1:11" hidden="1" x14ac:dyDescent="0.3">
      <c r="A1820" t="s">
        <v>2736</v>
      </c>
      <c r="B1820" t="str">
        <f>VLOOKUP(Table_for_new_list_price[[#This Row],[ItemCode]],[1]sheet1!$1:$1048576,4,FALSE)</f>
        <v>9517T 075 075M075F</v>
      </c>
      <c r="C1820">
        <f>VLOOKUP(Table_for_new_list_price[[#This Row],[ItemCode]],[1]sheet1!$1:$1048576,5,FALSE)</f>
        <v>0</v>
      </c>
      <c r="D1820" t="str">
        <f>VLOOKUP(Table_for_new_list_price[[#This Row],[ItemCode]],[1]sheet1!$1:$1048576,6,FALSE)</f>
        <v>BALV</v>
      </c>
      <c r="E1820" s="54" t="str">
        <f>VLOOKUP(Table_for_new_list_price[[#This Row],[ItemCode]],[1]sheet1!$1:$1048576,7,FALSE)</f>
        <v>BRASS DZR</v>
      </c>
      <c r="F1820" s="54" t="str">
        <f>VLOOKUP(Table_for_new_list_price[[#This Row],[ItemCode]],[1]sheet1!$1:$1048576,13,FALSE)</f>
        <v>1.95</v>
      </c>
      <c r="G1820" s="55" t="str">
        <f>VLOOKUP(Table_for_new_list_price[[#This Row],[ItemCode]],[1]sheet1!$1:$1048576,12,FALSE)</f>
        <v>20</v>
      </c>
      <c r="H1820" s="101">
        <f>VLOOKUP(Table_for_new_list_price[[#This Row],[ItemCode]],[1]sheet1!$1:$1048576,8,FALSE)</f>
        <v>144.19999999999999</v>
      </c>
      <c r="I1820" s="51">
        <f>VLOOKUP(Table_for_new_list_price[[#This Row],[Product Line]],'EDA SHEET'!$C$10:$D$57,2,FALSE)</f>
        <v>0.34699999999999998</v>
      </c>
      <c r="J1820" s="53">
        <f t="shared" si="33"/>
        <v>50.037399999999991</v>
      </c>
      <c r="K1820" s="1" t="str">
        <f>VLOOKUP(Table_for_new_list_price[[#This Row],[ItemCode]],[1]sheet1!$1:$1048576,11,FALSE)</f>
        <v>Italy</v>
      </c>
    </row>
    <row r="1821" spans="1:11" hidden="1" x14ac:dyDescent="0.3">
      <c r="A1821" t="s">
        <v>2737</v>
      </c>
      <c r="B1821" t="str">
        <f>VLOOKUP(Table_for_new_list_price[[#This Row],[ItemCode]],[1]sheet1!$1:$1048576,4,FALSE)</f>
        <v>9517T 075 075M075P</v>
      </c>
      <c r="C1821">
        <f>VLOOKUP(Table_for_new_list_price[[#This Row],[ItemCode]],[1]sheet1!$1:$1048576,5,FALSE)</f>
        <v>0</v>
      </c>
      <c r="D1821" t="str">
        <f>VLOOKUP(Table_for_new_list_price[[#This Row],[ItemCode]],[1]sheet1!$1:$1048576,6,FALSE)</f>
        <v>BALV</v>
      </c>
      <c r="E1821" s="54" t="str">
        <f>VLOOKUP(Table_for_new_list_price[[#This Row],[ItemCode]],[1]sheet1!$1:$1048576,7,FALSE)</f>
        <v>BRASS DZR</v>
      </c>
      <c r="F1821" s="54" t="str">
        <f>VLOOKUP(Table_for_new_list_price[[#This Row],[ItemCode]],[1]sheet1!$1:$1048576,13,FALSE)</f>
        <v>1.95</v>
      </c>
      <c r="G1821" s="55" t="str">
        <f>VLOOKUP(Table_for_new_list_price[[#This Row],[ItemCode]],[1]sheet1!$1:$1048576,12,FALSE)</f>
        <v>20</v>
      </c>
      <c r="H1821" s="101">
        <f>VLOOKUP(Table_for_new_list_price[[#This Row],[ItemCode]],[1]sheet1!$1:$1048576,8,FALSE)</f>
        <v>151.4</v>
      </c>
      <c r="I1821" s="51">
        <f>VLOOKUP(Table_for_new_list_price[[#This Row],[Product Line]],'EDA SHEET'!$C$10:$D$57,2,FALSE)</f>
        <v>0.34699999999999998</v>
      </c>
      <c r="J1821" s="53">
        <f t="shared" si="33"/>
        <v>52.535799999999995</v>
      </c>
      <c r="K1821" s="1" t="str">
        <f>VLOOKUP(Table_for_new_list_price[[#This Row],[ItemCode]],[1]sheet1!$1:$1048576,11,FALSE)</f>
        <v>Italy</v>
      </c>
    </row>
    <row r="1822" spans="1:11" hidden="1" x14ac:dyDescent="0.3">
      <c r="A1822" t="s">
        <v>2738</v>
      </c>
      <c r="B1822" t="str">
        <f>VLOOKUP(Table_for_new_list_price[[#This Row],[ItemCode]],[1]sheet1!$1:$1048576,4,FALSE)</f>
        <v>9517T 075 075M075S</v>
      </c>
      <c r="C1822">
        <f>VLOOKUP(Table_for_new_list_price[[#This Row],[ItemCode]],[1]sheet1!$1:$1048576,5,FALSE)</f>
        <v>0</v>
      </c>
      <c r="D1822" t="str">
        <f>VLOOKUP(Table_for_new_list_price[[#This Row],[ItemCode]],[1]sheet1!$1:$1048576,6,FALSE)</f>
        <v>BALV</v>
      </c>
      <c r="E1822" s="54" t="str">
        <f>VLOOKUP(Table_for_new_list_price[[#This Row],[ItemCode]],[1]sheet1!$1:$1048576,7,FALSE)</f>
        <v>BRASS DZR</v>
      </c>
      <c r="F1822" s="54" t="str">
        <f>VLOOKUP(Table_for_new_list_price[[#This Row],[ItemCode]],[1]sheet1!$1:$1048576,13,FALSE)</f>
        <v>1.95</v>
      </c>
      <c r="G1822" s="55" t="str">
        <f>VLOOKUP(Table_for_new_list_price[[#This Row],[ItemCode]],[1]sheet1!$1:$1048576,12,FALSE)</f>
        <v>20</v>
      </c>
      <c r="H1822" s="101">
        <f>VLOOKUP(Table_for_new_list_price[[#This Row],[ItemCode]],[1]sheet1!$1:$1048576,8,FALSE)</f>
        <v>144.19999999999999</v>
      </c>
      <c r="I1822" s="51">
        <f>VLOOKUP(Table_for_new_list_price[[#This Row],[Product Line]],'EDA SHEET'!$C$10:$D$57,2,FALSE)</f>
        <v>0.34699999999999998</v>
      </c>
      <c r="J1822" s="53">
        <f t="shared" si="33"/>
        <v>50.037399999999991</v>
      </c>
      <c r="K1822" s="1" t="str">
        <f>VLOOKUP(Table_for_new_list_price[[#This Row],[ItemCode]],[1]sheet1!$1:$1048576,11,FALSE)</f>
        <v>Italy</v>
      </c>
    </row>
    <row r="1823" spans="1:11" hidden="1" x14ac:dyDescent="0.3">
      <c r="A1823" t="s">
        <v>2739</v>
      </c>
      <c r="B1823" t="str">
        <f>VLOOKUP(Table_for_new_list_price[[#This Row],[ItemCode]],[1]sheet1!$1:$1048576,4,FALSE)</f>
        <v>9517T 075 075M100F</v>
      </c>
      <c r="C1823">
        <f>VLOOKUP(Table_for_new_list_price[[#This Row],[ItemCode]],[1]sheet1!$1:$1048576,5,FALSE)</f>
        <v>0</v>
      </c>
      <c r="D1823" t="str">
        <f>VLOOKUP(Table_for_new_list_price[[#This Row],[ItemCode]],[1]sheet1!$1:$1048576,6,FALSE)</f>
        <v>BALV</v>
      </c>
      <c r="E1823" s="54" t="str">
        <f>VLOOKUP(Table_for_new_list_price[[#This Row],[ItemCode]],[1]sheet1!$1:$1048576,7,FALSE)</f>
        <v>BRASS DZR</v>
      </c>
      <c r="F1823" s="54" t="str">
        <f>VLOOKUP(Table_for_new_list_price[[#This Row],[ItemCode]],[1]sheet1!$1:$1048576,13,FALSE)</f>
        <v>1.95</v>
      </c>
      <c r="G1823" s="55" t="str">
        <f>VLOOKUP(Table_for_new_list_price[[#This Row],[ItemCode]],[1]sheet1!$1:$1048576,12,FALSE)</f>
        <v>20</v>
      </c>
      <c r="H1823" s="101">
        <f>VLOOKUP(Table_for_new_list_price[[#This Row],[ItemCode]],[1]sheet1!$1:$1048576,8,FALSE)</f>
        <v>144.19999999999999</v>
      </c>
      <c r="I1823" s="51">
        <f>VLOOKUP(Table_for_new_list_price[[#This Row],[Product Line]],'EDA SHEET'!$C$10:$D$57,2,FALSE)</f>
        <v>0.34699999999999998</v>
      </c>
      <c r="J1823" s="53">
        <f t="shared" si="33"/>
        <v>50.037399999999991</v>
      </c>
      <c r="K1823" s="1" t="str">
        <f>VLOOKUP(Table_for_new_list_price[[#This Row],[ItemCode]],[1]sheet1!$1:$1048576,11,FALSE)</f>
        <v>Italy</v>
      </c>
    </row>
    <row r="1824" spans="1:11" hidden="1" x14ac:dyDescent="0.3">
      <c r="A1824" t="s">
        <v>2740</v>
      </c>
      <c r="B1824" t="str">
        <f>VLOOKUP(Table_for_new_list_price[[#This Row],[ItemCode]],[1]sheet1!$1:$1048576,4,FALSE)</f>
        <v>9517T 075 075P075P</v>
      </c>
      <c r="C1824" t="str">
        <f>VLOOKUP(Table_for_new_list_price[[#This Row],[ItemCode]],[1]sheet1!$1:$1048576,5,FALSE)</f>
        <v>670779715568</v>
      </c>
      <c r="D1824" t="str">
        <f>VLOOKUP(Table_for_new_list_price[[#This Row],[ItemCode]],[1]sheet1!$1:$1048576,6,FALSE)</f>
        <v>BALV</v>
      </c>
      <c r="E1824" s="54" t="str">
        <f>VLOOKUP(Table_for_new_list_price[[#This Row],[ItemCode]],[1]sheet1!$1:$1048576,7,FALSE)</f>
        <v>BRASS DZR</v>
      </c>
      <c r="F1824" s="54" t="str">
        <f>VLOOKUP(Table_for_new_list_price[[#This Row],[ItemCode]],[1]sheet1!$1:$1048576,13,FALSE)</f>
        <v>1.95</v>
      </c>
      <c r="G1824" s="55" t="str">
        <f>VLOOKUP(Table_for_new_list_price[[#This Row],[ItemCode]],[1]sheet1!$1:$1048576,12,FALSE)</f>
        <v>20</v>
      </c>
      <c r="H1824" s="101">
        <f>VLOOKUP(Table_for_new_list_price[[#This Row],[ItemCode]],[1]sheet1!$1:$1048576,8,FALSE)</f>
        <v>151.4</v>
      </c>
      <c r="I1824" s="51">
        <f>VLOOKUP(Table_for_new_list_price[[#This Row],[Product Line]],'EDA SHEET'!$C$10:$D$57,2,FALSE)</f>
        <v>0.34699999999999998</v>
      </c>
      <c r="J1824" s="53">
        <f t="shared" si="33"/>
        <v>52.535799999999995</v>
      </c>
      <c r="K1824" s="1" t="str">
        <f>VLOOKUP(Table_for_new_list_price[[#This Row],[ItemCode]],[1]sheet1!$1:$1048576,11,FALSE)</f>
        <v>Italy</v>
      </c>
    </row>
    <row r="1825" spans="1:11" hidden="1" x14ac:dyDescent="0.3">
      <c r="A1825" t="s">
        <v>2741</v>
      </c>
      <c r="B1825" t="str">
        <f>VLOOKUP(Table_for_new_list_price[[#This Row],[ItemCode]],[1]sheet1!$1:$1048576,4,FALSE)</f>
        <v>9517T 075 075S075S</v>
      </c>
      <c r="C1825">
        <f>VLOOKUP(Table_for_new_list_price[[#This Row],[ItemCode]],[1]sheet1!$1:$1048576,5,FALSE)</f>
        <v>0</v>
      </c>
      <c r="D1825" t="str">
        <f>VLOOKUP(Table_for_new_list_price[[#This Row],[ItemCode]],[1]sheet1!$1:$1048576,6,FALSE)</f>
        <v>BALV</v>
      </c>
      <c r="E1825" s="54" t="str">
        <f>VLOOKUP(Table_for_new_list_price[[#This Row],[ItemCode]],[1]sheet1!$1:$1048576,7,FALSE)</f>
        <v>BRASS DZR</v>
      </c>
      <c r="F1825" s="54" t="str">
        <f>VLOOKUP(Table_for_new_list_price[[#This Row],[ItemCode]],[1]sheet1!$1:$1048576,13,FALSE)</f>
        <v>1.95</v>
      </c>
      <c r="G1825" s="55" t="str">
        <f>VLOOKUP(Table_for_new_list_price[[#This Row],[ItemCode]],[1]sheet1!$1:$1048576,12,FALSE)</f>
        <v>20</v>
      </c>
      <c r="H1825" s="101">
        <f>VLOOKUP(Table_for_new_list_price[[#This Row],[ItemCode]],[1]sheet1!$1:$1048576,8,FALSE)</f>
        <v>144.19999999999999</v>
      </c>
      <c r="I1825" s="51">
        <f>VLOOKUP(Table_for_new_list_price[[#This Row],[Product Line]],'EDA SHEET'!$C$10:$D$57,2,FALSE)</f>
        <v>0.34699999999999998</v>
      </c>
      <c r="J1825" s="53">
        <f t="shared" si="33"/>
        <v>50.037399999999991</v>
      </c>
      <c r="K1825" s="1" t="str">
        <f>VLOOKUP(Table_for_new_list_price[[#This Row],[ItemCode]],[1]sheet1!$1:$1048576,11,FALSE)</f>
        <v>Italy</v>
      </c>
    </row>
    <row r="1826" spans="1:11" hidden="1" x14ac:dyDescent="0.3">
      <c r="A1826" t="s">
        <v>2742</v>
      </c>
      <c r="B1826" t="str">
        <f>VLOOKUP(Table_for_new_list_price[[#This Row],[ItemCode]],[1]sheet1!$1:$1048576,4,FALSE)</f>
        <v>DRZ BRASS BAL VALVE UNION ENDS</v>
      </c>
      <c r="C1826" t="str">
        <f>VLOOKUP(Table_for_new_list_price[[#This Row],[ItemCode]],[1]sheet1!$1:$1048576,5,FALSE)</f>
        <v>670779713618</v>
      </c>
      <c r="D1826" t="str">
        <f>VLOOKUP(Table_for_new_list_price[[#This Row],[ItemCode]],[1]sheet1!$1:$1048576,6,FALSE)</f>
        <v>BALV</v>
      </c>
      <c r="E1826" s="54" t="str">
        <f>VLOOKUP(Table_for_new_list_price[[#This Row],[ItemCode]],[1]sheet1!$1:$1048576,7,FALSE)</f>
        <v>BRASS DZR</v>
      </c>
      <c r="F1826" s="54" t="str">
        <f>VLOOKUP(Table_for_new_list_price[[#This Row],[ItemCode]],[1]sheet1!$1:$1048576,13,FALSE)</f>
        <v>1.2</v>
      </c>
      <c r="G1826" s="55" t="str">
        <f>VLOOKUP(Table_for_new_list_price[[#This Row],[ItemCode]],[1]sheet1!$1:$1048576,12,FALSE)</f>
        <v>10</v>
      </c>
      <c r="H1826" s="101">
        <f>VLOOKUP(Table_for_new_list_price[[#This Row],[ItemCode]],[1]sheet1!$1:$1048576,8,FALSE)</f>
        <v>148.09</v>
      </c>
      <c r="I1826" s="51">
        <f>VLOOKUP(Table_for_new_list_price[[#This Row],[Product Line]],'EDA SHEET'!$C$10:$D$57,2,FALSE)</f>
        <v>0.34699999999999998</v>
      </c>
      <c r="J1826" s="53">
        <f t="shared" si="33"/>
        <v>51.387229999999995</v>
      </c>
      <c r="K1826" s="1" t="str">
        <f>VLOOKUP(Table_for_new_list_price[[#This Row],[ItemCode]],[1]sheet1!$1:$1048576,11,FALSE)</f>
        <v>Italy</v>
      </c>
    </row>
    <row r="1827" spans="1:11" hidden="1" x14ac:dyDescent="0.3">
      <c r="A1827" t="s">
        <v>2743</v>
      </c>
      <c r="B1827" t="str">
        <f>VLOOKUP(Table_for_new_list_price[[#This Row],[ItemCode]],[1]sheet1!$1:$1048576,4,FALSE)</f>
        <v>DRZ BRASS BAL VALVE UNION ENDS</v>
      </c>
      <c r="C1827" t="str">
        <f>VLOOKUP(Table_for_new_list_price[[#This Row],[ItemCode]],[1]sheet1!$1:$1048576,5,FALSE)</f>
        <v>670779713595</v>
      </c>
      <c r="D1827" t="str">
        <f>VLOOKUP(Table_for_new_list_price[[#This Row],[ItemCode]],[1]sheet1!$1:$1048576,6,FALSE)</f>
        <v>BALV</v>
      </c>
      <c r="E1827" s="54" t="str">
        <f>VLOOKUP(Table_for_new_list_price[[#This Row],[ItemCode]],[1]sheet1!$1:$1048576,7,FALSE)</f>
        <v>BRASS DZR</v>
      </c>
      <c r="F1827" s="54" t="str">
        <f>VLOOKUP(Table_for_new_list_price[[#This Row],[ItemCode]],[1]sheet1!$1:$1048576,13,FALSE)</f>
        <v>1.2</v>
      </c>
      <c r="G1827" s="55" t="str">
        <f>VLOOKUP(Table_for_new_list_price[[#This Row],[ItemCode]],[1]sheet1!$1:$1048576,12,FALSE)</f>
        <v>20</v>
      </c>
      <c r="H1827" s="101">
        <f>VLOOKUP(Table_for_new_list_price[[#This Row],[ItemCode]],[1]sheet1!$1:$1048576,8,FALSE)</f>
        <v>121.57</v>
      </c>
      <c r="I1827" s="51">
        <f>VLOOKUP(Table_for_new_list_price[[#This Row],[Product Line]],'EDA SHEET'!$C$10:$D$57,2,FALSE)</f>
        <v>0.34699999999999998</v>
      </c>
      <c r="J1827" s="53">
        <f t="shared" si="33"/>
        <v>42.184789999999992</v>
      </c>
      <c r="K1827" s="1" t="str">
        <f>VLOOKUP(Table_for_new_list_price[[#This Row],[ItemCode]],[1]sheet1!$1:$1048576,11,FALSE)</f>
        <v>Italy</v>
      </c>
    </row>
    <row r="1828" spans="1:11" hidden="1" x14ac:dyDescent="0.3">
      <c r="A1828" t="s">
        <v>2744</v>
      </c>
      <c r="B1828" t="str">
        <f>VLOOKUP(Table_for_new_list_price[[#This Row],[ItemCode]],[1]sheet1!$1:$1048576,4,FALSE)</f>
        <v>9517T 100 050M100E</v>
      </c>
      <c r="C1828">
        <f>VLOOKUP(Table_for_new_list_price[[#This Row],[ItemCode]],[1]sheet1!$1:$1048576,5,FALSE)</f>
        <v>0</v>
      </c>
      <c r="D1828" t="str">
        <f>VLOOKUP(Table_for_new_list_price[[#This Row],[ItemCode]],[1]sheet1!$1:$1048576,6,FALSE)</f>
        <v>BALV</v>
      </c>
      <c r="E1828" s="54" t="str">
        <f>VLOOKUP(Table_for_new_list_price[[#This Row],[ItemCode]],[1]sheet1!$1:$1048576,7,FALSE)</f>
        <v>BRASS DZR</v>
      </c>
      <c r="F1828" s="54" t="str">
        <f>VLOOKUP(Table_for_new_list_price[[#This Row],[ItemCode]],[1]sheet1!$1:$1048576,13,FALSE)</f>
        <v>2.35</v>
      </c>
      <c r="G1828" s="55">
        <f>VLOOKUP(Table_for_new_list_price[[#This Row],[ItemCode]],[1]sheet1!$1:$1048576,12,FALSE)</f>
        <v>0</v>
      </c>
      <c r="H1828" s="101">
        <f>VLOOKUP(Table_for_new_list_price[[#This Row],[ItemCode]],[1]sheet1!$1:$1048576,8,FALSE)</f>
        <v>159.18</v>
      </c>
      <c r="I1828" s="51">
        <f>VLOOKUP(Table_for_new_list_price[[#This Row],[Product Line]],'EDA SHEET'!$C$10:$D$57,2,FALSE)</f>
        <v>0.34699999999999998</v>
      </c>
      <c r="J1828" s="53">
        <f t="shared" si="33"/>
        <v>55.235459999999996</v>
      </c>
      <c r="K1828" s="1" t="str">
        <f>VLOOKUP(Table_for_new_list_price[[#This Row],[ItemCode]],[1]sheet1!$1:$1048576,11,FALSE)</f>
        <v>Italy</v>
      </c>
    </row>
    <row r="1829" spans="1:11" hidden="1" x14ac:dyDescent="0.3">
      <c r="A1829" t="s">
        <v>2745</v>
      </c>
      <c r="B1829" t="str">
        <f>VLOOKUP(Table_for_new_list_price[[#This Row],[ItemCode]],[1]sheet1!$1:$1048576,4,FALSE)</f>
        <v>9517T 100 050M100F</v>
      </c>
      <c r="C1829">
        <f>VLOOKUP(Table_for_new_list_price[[#This Row],[ItemCode]],[1]sheet1!$1:$1048576,5,FALSE)</f>
        <v>0</v>
      </c>
      <c r="D1829" t="str">
        <f>VLOOKUP(Table_for_new_list_price[[#This Row],[ItemCode]],[1]sheet1!$1:$1048576,6,FALSE)</f>
        <v>BALV</v>
      </c>
      <c r="E1829" s="54" t="str">
        <f>VLOOKUP(Table_for_new_list_price[[#This Row],[ItemCode]],[1]sheet1!$1:$1048576,7,FALSE)</f>
        <v>BRASS DZR</v>
      </c>
      <c r="F1829" s="54" t="str">
        <f>VLOOKUP(Table_for_new_list_price[[#This Row],[ItemCode]],[1]sheet1!$1:$1048576,13,FALSE)</f>
        <v>2.35</v>
      </c>
      <c r="G1829" s="55" t="str">
        <f>VLOOKUP(Table_for_new_list_price[[#This Row],[ItemCode]],[1]sheet1!$1:$1048576,12,FALSE)</f>
        <v>20</v>
      </c>
      <c r="H1829" s="101">
        <f>VLOOKUP(Table_for_new_list_price[[#This Row],[ItemCode]],[1]sheet1!$1:$1048576,8,FALSE)</f>
        <v>159.18</v>
      </c>
      <c r="I1829" s="51">
        <f>VLOOKUP(Table_for_new_list_price[[#This Row],[Product Line]],'EDA SHEET'!$C$10:$D$57,2,FALSE)</f>
        <v>0.34699999999999998</v>
      </c>
      <c r="J1829" s="53">
        <f t="shared" si="33"/>
        <v>55.235459999999996</v>
      </c>
      <c r="K1829" s="1" t="str">
        <f>VLOOKUP(Table_for_new_list_price[[#This Row],[ItemCode]],[1]sheet1!$1:$1048576,11,FALSE)</f>
        <v>Italy</v>
      </c>
    </row>
    <row r="1830" spans="1:11" hidden="1" x14ac:dyDescent="0.3">
      <c r="A1830" t="s">
        <v>2746</v>
      </c>
      <c r="B1830" t="str">
        <f>VLOOKUP(Table_for_new_list_price[[#This Row],[ItemCode]],[1]sheet1!$1:$1048576,4,FALSE)</f>
        <v>9517T 100 050M100P</v>
      </c>
      <c r="C1830">
        <f>VLOOKUP(Table_for_new_list_price[[#This Row],[ItemCode]],[1]sheet1!$1:$1048576,5,FALSE)</f>
        <v>0</v>
      </c>
      <c r="D1830" t="str">
        <f>VLOOKUP(Table_for_new_list_price[[#This Row],[ItemCode]],[1]sheet1!$1:$1048576,6,FALSE)</f>
        <v>BALV</v>
      </c>
      <c r="E1830" s="54" t="str">
        <f>VLOOKUP(Table_for_new_list_price[[#This Row],[ItemCode]],[1]sheet1!$1:$1048576,7,FALSE)</f>
        <v>BRASS DZR</v>
      </c>
      <c r="F1830" s="54" t="str">
        <f>VLOOKUP(Table_for_new_list_price[[#This Row],[ItemCode]],[1]sheet1!$1:$1048576,13,FALSE)</f>
        <v>2.35</v>
      </c>
      <c r="G1830" s="55" t="str">
        <f>VLOOKUP(Table_for_new_list_price[[#This Row],[ItemCode]],[1]sheet1!$1:$1048576,12,FALSE)</f>
        <v>20</v>
      </c>
      <c r="H1830" s="101">
        <f>VLOOKUP(Table_for_new_list_price[[#This Row],[ItemCode]],[1]sheet1!$1:$1048576,8,FALSE)</f>
        <v>170.35</v>
      </c>
      <c r="I1830" s="51">
        <f>VLOOKUP(Table_for_new_list_price[[#This Row],[Product Line]],'EDA SHEET'!$C$10:$D$57,2,FALSE)</f>
        <v>0.34699999999999998</v>
      </c>
      <c r="J1830" s="53">
        <f t="shared" si="33"/>
        <v>59.111449999999991</v>
      </c>
      <c r="K1830" s="1" t="str">
        <f>VLOOKUP(Table_for_new_list_price[[#This Row],[ItemCode]],[1]sheet1!$1:$1048576,11,FALSE)</f>
        <v>Italy</v>
      </c>
    </row>
    <row r="1831" spans="1:11" hidden="1" x14ac:dyDescent="0.3">
      <c r="A1831" t="s">
        <v>2747</v>
      </c>
      <c r="B1831" t="str">
        <f>VLOOKUP(Table_for_new_list_price[[#This Row],[ItemCode]],[1]sheet1!$1:$1048576,4,FALSE)</f>
        <v>9517T 100 050M100S</v>
      </c>
      <c r="C1831">
        <f>VLOOKUP(Table_for_new_list_price[[#This Row],[ItemCode]],[1]sheet1!$1:$1048576,5,FALSE)</f>
        <v>0</v>
      </c>
      <c r="D1831" t="str">
        <f>VLOOKUP(Table_for_new_list_price[[#This Row],[ItemCode]],[1]sheet1!$1:$1048576,6,FALSE)</f>
        <v>BALV</v>
      </c>
      <c r="E1831" s="54" t="str">
        <f>VLOOKUP(Table_for_new_list_price[[#This Row],[ItemCode]],[1]sheet1!$1:$1048576,7,FALSE)</f>
        <v>BRASS DZR</v>
      </c>
      <c r="F1831" s="54" t="str">
        <f>VLOOKUP(Table_for_new_list_price[[#This Row],[ItemCode]],[1]sheet1!$1:$1048576,13,FALSE)</f>
        <v>2.35</v>
      </c>
      <c r="G1831" s="55" t="str">
        <f>VLOOKUP(Table_for_new_list_price[[#This Row],[ItemCode]],[1]sheet1!$1:$1048576,12,FALSE)</f>
        <v>20</v>
      </c>
      <c r="H1831" s="101">
        <f>VLOOKUP(Table_for_new_list_price[[#This Row],[ItemCode]],[1]sheet1!$1:$1048576,8,FALSE)</f>
        <v>159.18</v>
      </c>
      <c r="I1831" s="51">
        <f>VLOOKUP(Table_for_new_list_price[[#This Row],[Product Line]],'EDA SHEET'!$C$10:$D$57,2,FALSE)</f>
        <v>0.34699999999999998</v>
      </c>
      <c r="J1831" s="53">
        <f t="shared" si="33"/>
        <v>55.235459999999996</v>
      </c>
      <c r="K1831" s="1" t="str">
        <f>VLOOKUP(Table_for_new_list_price[[#This Row],[ItemCode]],[1]sheet1!$1:$1048576,11,FALSE)</f>
        <v>Italy</v>
      </c>
    </row>
    <row r="1832" spans="1:11" hidden="1" x14ac:dyDescent="0.3">
      <c r="A1832" t="s">
        <v>2748</v>
      </c>
      <c r="B1832" t="str">
        <f>VLOOKUP(Table_for_new_list_price[[#This Row],[ItemCode]],[1]sheet1!$1:$1048576,4,FALSE)</f>
        <v>9517T 100 075M100E</v>
      </c>
      <c r="C1832">
        <f>VLOOKUP(Table_for_new_list_price[[#This Row],[ItemCode]],[1]sheet1!$1:$1048576,5,FALSE)</f>
        <v>0</v>
      </c>
      <c r="D1832" t="str">
        <f>VLOOKUP(Table_for_new_list_price[[#This Row],[ItemCode]],[1]sheet1!$1:$1048576,6,FALSE)</f>
        <v>BALV</v>
      </c>
      <c r="E1832" s="54" t="str">
        <f>VLOOKUP(Table_for_new_list_price[[#This Row],[ItemCode]],[1]sheet1!$1:$1048576,7,FALSE)</f>
        <v>BRASS DZR</v>
      </c>
      <c r="F1832" s="54" t="str">
        <f>VLOOKUP(Table_for_new_list_price[[#This Row],[ItemCode]],[1]sheet1!$1:$1048576,13,FALSE)</f>
        <v>2.35</v>
      </c>
      <c r="G1832" s="55">
        <f>VLOOKUP(Table_for_new_list_price[[#This Row],[ItemCode]],[1]sheet1!$1:$1048576,12,FALSE)</f>
        <v>0</v>
      </c>
      <c r="H1832" s="101">
        <f>VLOOKUP(Table_for_new_list_price[[#This Row],[ItemCode]],[1]sheet1!$1:$1048576,8,FALSE)</f>
        <v>159.18</v>
      </c>
      <c r="I1832" s="51">
        <f>VLOOKUP(Table_for_new_list_price[[#This Row],[Product Line]],'EDA SHEET'!$C$10:$D$57,2,FALSE)</f>
        <v>0.34699999999999998</v>
      </c>
      <c r="J1832" s="53">
        <f t="shared" si="33"/>
        <v>55.235459999999996</v>
      </c>
      <c r="K1832" s="1" t="str">
        <f>VLOOKUP(Table_for_new_list_price[[#This Row],[ItemCode]],[1]sheet1!$1:$1048576,11,FALSE)</f>
        <v>Italy</v>
      </c>
    </row>
    <row r="1833" spans="1:11" hidden="1" x14ac:dyDescent="0.3">
      <c r="A1833" t="s">
        <v>2749</v>
      </c>
      <c r="B1833" t="str">
        <f>VLOOKUP(Table_for_new_list_price[[#This Row],[ItemCode]],[1]sheet1!$1:$1048576,4,FALSE)</f>
        <v>9517T 100 075M100F</v>
      </c>
      <c r="C1833">
        <f>VLOOKUP(Table_for_new_list_price[[#This Row],[ItemCode]],[1]sheet1!$1:$1048576,5,FALSE)</f>
        <v>0</v>
      </c>
      <c r="D1833" t="str">
        <f>VLOOKUP(Table_for_new_list_price[[#This Row],[ItemCode]],[1]sheet1!$1:$1048576,6,FALSE)</f>
        <v>BALV</v>
      </c>
      <c r="E1833" s="54" t="str">
        <f>VLOOKUP(Table_for_new_list_price[[#This Row],[ItemCode]],[1]sheet1!$1:$1048576,7,FALSE)</f>
        <v>BRASS DZR</v>
      </c>
      <c r="F1833" s="54" t="str">
        <f>VLOOKUP(Table_for_new_list_price[[#This Row],[ItemCode]],[1]sheet1!$1:$1048576,13,FALSE)</f>
        <v>2.35</v>
      </c>
      <c r="G1833" s="55" t="str">
        <f>VLOOKUP(Table_for_new_list_price[[#This Row],[ItemCode]],[1]sheet1!$1:$1048576,12,FALSE)</f>
        <v>20</v>
      </c>
      <c r="H1833" s="101">
        <f>VLOOKUP(Table_for_new_list_price[[#This Row],[ItemCode]],[1]sheet1!$1:$1048576,8,FALSE)</f>
        <v>159.18</v>
      </c>
      <c r="I1833" s="51">
        <f>VLOOKUP(Table_for_new_list_price[[#This Row],[Product Line]],'EDA SHEET'!$C$10:$D$57,2,FALSE)</f>
        <v>0.34699999999999998</v>
      </c>
      <c r="J1833" s="53">
        <f t="shared" si="33"/>
        <v>55.235459999999996</v>
      </c>
      <c r="K1833" s="1" t="str">
        <f>VLOOKUP(Table_for_new_list_price[[#This Row],[ItemCode]],[1]sheet1!$1:$1048576,11,FALSE)</f>
        <v>Italy</v>
      </c>
    </row>
    <row r="1834" spans="1:11" hidden="1" x14ac:dyDescent="0.3">
      <c r="A1834" t="s">
        <v>2750</v>
      </c>
      <c r="B1834" t="str">
        <f>VLOOKUP(Table_for_new_list_price[[#This Row],[ItemCode]],[1]sheet1!$1:$1048576,4,FALSE)</f>
        <v>9517T 100 075M100P</v>
      </c>
      <c r="C1834">
        <f>VLOOKUP(Table_for_new_list_price[[#This Row],[ItemCode]],[1]sheet1!$1:$1048576,5,FALSE)</f>
        <v>0</v>
      </c>
      <c r="D1834" t="str">
        <f>VLOOKUP(Table_for_new_list_price[[#This Row],[ItemCode]],[1]sheet1!$1:$1048576,6,FALSE)</f>
        <v>BALV</v>
      </c>
      <c r="E1834" s="54" t="str">
        <f>VLOOKUP(Table_for_new_list_price[[#This Row],[ItemCode]],[1]sheet1!$1:$1048576,7,FALSE)</f>
        <v>BRASS DZR</v>
      </c>
      <c r="F1834" s="54" t="str">
        <f>VLOOKUP(Table_for_new_list_price[[#This Row],[ItemCode]],[1]sheet1!$1:$1048576,13,FALSE)</f>
        <v>2.35</v>
      </c>
      <c r="G1834" s="55" t="str">
        <f>VLOOKUP(Table_for_new_list_price[[#This Row],[ItemCode]],[1]sheet1!$1:$1048576,12,FALSE)</f>
        <v>20</v>
      </c>
      <c r="H1834" s="101">
        <f>VLOOKUP(Table_for_new_list_price[[#This Row],[ItemCode]],[1]sheet1!$1:$1048576,8,FALSE)</f>
        <v>170.35</v>
      </c>
      <c r="I1834" s="51">
        <f>VLOOKUP(Table_for_new_list_price[[#This Row],[Product Line]],'EDA SHEET'!$C$10:$D$57,2,FALSE)</f>
        <v>0.34699999999999998</v>
      </c>
      <c r="J1834" s="53">
        <f t="shared" si="33"/>
        <v>59.111449999999991</v>
      </c>
      <c r="K1834" s="1" t="str">
        <f>VLOOKUP(Table_for_new_list_price[[#This Row],[ItemCode]],[1]sheet1!$1:$1048576,11,FALSE)</f>
        <v>Italy</v>
      </c>
    </row>
    <row r="1835" spans="1:11" hidden="1" x14ac:dyDescent="0.3">
      <c r="A1835" t="s">
        <v>2751</v>
      </c>
      <c r="B1835" t="str">
        <f>VLOOKUP(Table_for_new_list_price[[#This Row],[ItemCode]],[1]sheet1!$1:$1048576,4,FALSE)</f>
        <v>9517T 100 075M100S</v>
      </c>
      <c r="C1835">
        <f>VLOOKUP(Table_for_new_list_price[[#This Row],[ItemCode]],[1]sheet1!$1:$1048576,5,FALSE)</f>
        <v>0</v>
      </c>
      <c r="D1835" t="str">
        <f>VLOOKUP(Table_for_new_list_price[[#This Row],[ItemCode]],[1]sheet1!$1:$1048576,6,FALSE)</f>
        <v>BALV</v>
      </c>
      <c r="E1835" s="54" t="str">
        <f>VLOOKUP(Table_for_new_list_price[[#This Row],[ItemCode]],[1]sheet1!$1:$1048576,7,FALSE)</f>
        <v>BRASS DZR</v>
      </c>
      <c r="F1835" s="54" t="str">
        <f>VLOOKUP(Table_for_new_list_price[[#This Row],[ItemCode]],[1]sheet1!$1:$1048576,13,FALSE)</f>
        <v>2.35</v>
      </c>
      <c r="G1835" s="55" t="str">
        <f>VLOOKUP(Table_for_new_list_price[[#This Row],[ItemCode]],[1]sheet1!$1:$1048576,12,FALSE)</f>
        <v>20</v>
      </c>
      <c r="H1835" s="101">
        <f>VLOOKUP(Table_for_new_list_price[[#This Row],[ItemCode]],[1]sheet1!$1:$1048576,8,FALSE)</f>
        <v>159.18</v>
      </c>
      <c r="I1835" s="51">
        <f>VLOOKUP(Table_for_new_list_price[[#This Row],[Product Line]],'EDA SHEET'!$C$10:$D$57,2,FALSE)</f>
        <v>0.34699999999999998</v>
      </c>
      <c r="J1835" s="53">
        <f t="shared" si="33"/>
        <v>55.235459999999996</v>
      </c>
      <c r="K1835" s="1" t="str">
        <f>VLOOKUP(Table_for_new_list_price[[#This Row],[ItemCode]],[1]sheet1!$1:$1048576,11,FALSE)</f>
        <v>Italy</v>
      </c>
    </row>
    <row r="1836" spans="1:11" hidden="1" x14ac:dyDescent="0.3">
      <c r="A1836" t="s">
        <v>2752</v>
      </c>
      <c r="B1836" t="str">
        <f>VLOOKUP(Table_for_new_list_price[[#This Row],[ItemCode]],[1]sheet1!$1:$1048576,4,FALSE)</f>
        <v>9517T 100 075M125F</v>
      </c>
      <c r="C1836">
        <f>VLOOKUP(Table_for_new_list_price[[#This Row],[ItemCode]],[1]sheet1!$1:$1048576,5,FALSE)</f>
        <v>0</v>
      </c>
      <c r="D1836" t="str">
        <f>VLOOKUP(Table_for_new_list_price[[#This Row],[ItemCode]],[1]sheet1!$1:$1048576,6,FALSE)</f>
        <v>BALV</v>
      </c>
      <c r="E1836" s="54" t="str">
        <f>VLOOKUP(Table_for_new_list_price[[#This Row],[ItemCode]],[1]sheet1!$1:$1048576,7,FALSE)</f>
        <v>BRASS DZR</v>
      </c>
      <c r="F1836" s="54" t="str">
        <f>VLOOKUP(Table_for_new_list_price[[#This Row],[ItemCode]],[1]sheet1!$1:$1048576,13,FALSE)</f>
        <v>2.35</v>
      </c>
      <c r="G1836" s="55" t="str">
        <f>VLOOKUP(Table_for_new_list_price[[#This Row],[ItemCode]],[1]sheet1!$1:$1048576,12,FALSE)</f>
        <v>20</v>
      </c>
      <c r="H1836" s="101">
        <f>VLOOKUP(Table_for_new_list_price[[#This Row],[ItemCode]],[1]sheet1!$1:$1048576,8,FALSE)</f>
        <v>159.18</v>
      </c>
      <c r="I1836" s="51">
        <f>VLOOKUP(Table_for_new_list_price[[#This Row],[Product Line]],'EDA SHEET'!$C$10:$D$57,2,FALSE)</f>
        <v>0.34699999999999998</v>
      </c>
      <c r="J1836" s="53">
        <f t="shared" si="33"/>
        <v>55.235459999999996</v>
      </c>
      <c r="K1836" s="1" t="str">
        <f>VLOOKUP(Table_for_new_list_price[[#This Row],[ItemCode]],[1]sheet1!$1:$1048576,11,FALSE)</f>
        <v>Italy</v>
      </c>
    </row>
    <row r="1837" spans="1:11" hidden="1" x14ac:dyDescent="0.3">
      <c r="A1837" t="s">
        <v>2753</v>
      </c>
      <c r="B1837" t="str">
        <f>VLOOKUP(Table_for_new_list_price[[#This Row],[ItemCode]],[1]sheet1!$1:$1048576,4,FALSE)</f>
        <v>9517T 100 100E100E</v>
      </c>
      <c r="C1837">
        <f>VLOOKUP(Table_for_new_list_price[[#This Row],[ItemCode]],[1]sheet1!$1:$1048576,5,FALSE)</f>
        <v>0</v>
      </c>
      <c r="D1837" t="str">
        <f>VLOOKUP(Table_for_new_list_price[[#This Row],[ItemCode]],[1]sheet1!$1:$1048576,6,FALSE)</f>
        <v>BALV</v>
      </c>
      <c r="E1837" s="54" t="str">
        <f>VLOOKUP(Table_for_new_list_price[[#This Row],[ItemCode]],[1]sheet1!$1:$1048576,7,FALSE)</f>
        <v>BRASS DZR</v>
      </c>
      <c r="F1837" s="54" t="str">
        <f>VLOOKUP(Table_for_new_list_price[[#This Row],[ItemCode]],[1]sheet1!$1:$1048576,13,FALSE)</f>
        <v>2.35</v>
      </c>
      <c r="G1837" s="55">
        <f>VLOOKUP(Table_for_new_list_price[[#This Row],[ItemCode]],[1]sheet1!$1:$1048576,12,FALSE)</f>
        <v>0</v>
      </c>
      <c r="H1837" s="101">
        <f>VLOOKUP(Table_for_new_list_price[[#This Row],[ItemCode]],[1]sheet1!$1:$1048576,8,FALSE)</f>
        <v>159.18</v>
      </c>
      <c r="I1837" s="51">
        <f>VLOOKUP(Table_for_new_list_price[[#This Row],[Product Line]],'EDA SHEET'!$C$10:$D$57,2,FALSE)</f>
        <v>0.34699999999999998</v>
      </c>
      <c r="J1837" s="53">
        <f t="shared" si="33"/>
        <v>55.235459999999996</v>
      </c>
      <c r="K1837" s="1" t="str">
        <f>VLOOKUP(Table_for_new_list_price[[#This Row],[ItemCode]],[1]sheet1!$1:$1048576,11,FALSE)</f>
        <v>Italy</v>
      </c>
    </row>
    <row r="1838" spans="1:11" hidden="1" x14ac:dyDescent="0.3">
      <c r="A1838" t="s">
        <v>2754</v>
      </c>
      <c r="B1838" t="str">
        <f>VLOOKUP(Table_for_new_list_price[[#This Row],[ItemCode]],[1]sheet1!$1:$1048576,4,FALSE)</f>
        <v>9517T 100 100F100F</v>
      </c>
      <c r="C1838">
        <f>VLOOKUP(Table_for_new_list_price[[#This Row],[ItemCode]],[1]sheet1!$1:$1048576,5,FALSE)</f>
        <v>0</v>
      </c>
      <c r="D1838" t="str">
        <f>VLOOKUP(Table_for_new_list_price[[#This Row],[ItemCode]],[1]sheet1!$1:$1048576,6,FALSE)</f>
        <v>BALV</v>
      </c>
      <c r="E1838" s="54" t="str">
        <f>VLOOKUP(Table_for_new_list_price[[#This Row],[ItemCode]],[1]sheet1!$1:$1048576,7,FALSE)</f>
        <v>BRASS DZR</v>
      </c>
      <c r="F1838" s="54" t="str">
        <f>VLOOKUP(Table_for_new_list_price[[#This Row],[ItemCode]],[1]sheet1!$1:$1048576,13,FALSE)</f>
        <v>2.35</v>
      </c>
      <c r="G1838" s="55" t="str">
        <f>VLOOKUP(Table_for_new_list_price[[#This Row],[ItemCode]],[1]sheet1!$1:$1048576,12,FALSE)</f>
        <v>20</v>
      </c>
      <c r="H1838" s="101">
        <f>VLOOKUP(Table_for_new_list_price[[#This Row],[ItemCode]],[1]sheet1!$1:$1048576,8,FALSE)</f>
        <v>159.18</v>
      </c>
      <c r="I1838" s="51">
        <f>VLOOKUP(Table_for_new_list_price[[#This Row],[Product Line]],'EDA SHEET'!$C$10:$D$57,2,FALSE)</f>
        <v>0.34699999999999998</v>
      </c>
      <c r="J1838" s="53">
        <f t="shared" si="33"/>
        <v>55.235459999999996</v>
      </c>
      <c r="K1838" s="1" t="str">
        <f>VLOOKUP(Table_for_new_list_price[[#This Row],[ItemCode]],[1]sheet1!$1:$1048576,11,FALSE)</f>
        <v>Italy</v>
      </c>
    </row>
    <row r="1839" spans="1:11" hidden="1" x14ac:dyDescent="0.3">
      <c r="A1839" t="s">
        <v>2755</v>
      </c>
      <c r="B1839" t="str">
        <f>VLOOKUP(Table_for_new_list_price[[#This Row],[ItemCode]],[1]sheet1!$1:$1048576,4,FALSE)</f>
        <v>9517T 100 100M100E</v>
      </c>
      <c r="C1839">
        <f>VLOOKUP(Table_for_new_list_price[[#This Row],[ItemCode]],[1]sheet1!$1:$1048576,5,FALSE)</f>
        <v>0</v>
      </c>
      <c r="D1839" t="str">
        <f>VLOOKUP(Table_for_new_list_price[[#This Row],[ItemCode]],[1]sheet1!$1:$1048576,6,FALSE)</f>
        <v>BALV</v>
      </c>
      <c r="E1839" s="54" t="str">
        <f>VLOOKUP(Table_for_new_list_price[[#This Row],[ItemCode]],[1]sheet1!$1:$1048576,7,FALSE)</f>
        <v>BRASS DZR</v>
      </c>
      <c r="F1839" s="54" t="str">
        <f>VLOOKUP(Table_for_new_list_price[[#This Row],[ItemCode]],[1]sheet1!$1:$1048576,13,FALSE)</f>
        <v>2.35</v>
      </c>
      <c r="G1839" s="55">
        <f>VLOOKUP(Table_for_new_list_price[[#This Row],[ItemCode]],[1]sheet1!$1:$1048576,12,FALSE)</f>
        <v>0</v>
      </c>
      <c r="H1839" s="101">
        <f>VLOOKUP(Table_for_new_list_price[[#This Row],[ItemCode]],[1]sheet1!$1:$1048576,8,FALSE)</f>
        <v>159.18</v>
      </c>
      <c r="I1839" s="51">
        <f>VLOOKUP(Table_for_new_list_price[[#This Row],[Product Line]],'EDA SHEET'!$C$10:$D$57,2,FALSE)</f>
        <v>0.34699999999999998</v>
      </c>
      <c r="J1839" s="53">
        <f t="shared" si="33"/>
        <v>55.235459999999996</v>
      </c>
      <c r="K1839" s="1" t="str">
        <f>VLOOKUP(Table_for_new_list_price[[#This Row],[ItemCode]],[1]sheet1!$1:$1048576,11,FALSE)</f>
        <v>Italy</v>
      </c>
    </row>
    <row r="1840" spans="1:11" hidden="1" x14ac:dyDescent="0.3">
      <c r="A1840" t="s">
        <v>2756</v>
      </c>
      <c r="B1840" t="str">
        <f>VLOOKUP(Table_for_new_list_price[[#This Row],[ItemCode]],[1]sheet1!$1:$1048576,4,FALSE)</f>
        <v>9517T 100 100M100F</v>
      </c>
      <c r="C1840">
        <f>VLOOKUP(Table_for_new_list_price[[#This Row],[ItemCode]],[1]sheet1!$1:$1048576,5,FALSE)</f>
        <v>0</v>
      </c>
      <c r="D1840" t="str">
        <f>VLOOKUP(Table_for_new_list_price[[#This Row],[ItemCode]],[1]sheet1!$1:$1048576,6,FALSE)</f>
        <v>BALV</v>
      </c>
      <c r="E1840" s="54" t="str">
        <f>VLOOKUP(Table_for_new_list_price[[#This Row],[ItemCode]],[1]sheet1!$1:$1048576,7,FALSE)</f>
        <v>BRASS DZR</v>
      </c>
      <c r="F1840" s="54" t="str">
        <f>VLOOKUP(Table_for_new_list_price[[#This Row],[ItemCode]],[1]sheet1!$1:$1048576,13,FALSE)</f>
        <v>2.35</v>
      </c>
      <c r="G1840" s="55" t="str">
        <f>VLOOKUP(Table_for_new_list_price[[#This Row],[ItemCode]],[1]sheet1!$1:$1048576,12,FALSE)</f>
        <v>20</v>
      </c>
      <c r="H1840" s="101">
        <f>VLOOKUP(Table_for_new_list_price[[#This Row],[ItemCode]],[1]sheet1!$1:$1048576,8,FALSE)</f>
        <v>159.18</v>
      </c>
      <c r="I1840" s="51">
        <f>VLOOKUP(Table_for_new_list_price[[#This Row],[Product Line]],'EDA SHEET'!$C$10:$D$57,2,FALSE)</f>
        <v>0.34699999999999998</v>
      </c>
      <c r="J1840" s="53">
        <f t="shared" si="33"/>
        <v>55.235459999999996</v>
      </c>
      <c r="K1840" s="1" t="str">
        <f>VLOOKUP(Table_for_new_list_price[[#This Row],[ItemCode]],[1]sheet1!$1:$1048576,11,FALSE)</f>
        <v>Italy</v>
      </c>
    </row>
    <row r="1841" spans="1:11" hidden="1" x14ac:dyDescent="0.3">
      <c r="A1841" t="s">
        <v>2757</v>
      </c>
      <c r="B1841" t="str">
        <f>VLOOKUP(Table_for_new_list_price[[#This Row],[ItemCode]],[1]sheet1!$1:$1048576,4,FALSE)</f>
        <v>9517T 100 100M100P</v>
      </c>
      <c r="C1841">
        <f>VLOOKUP(Table_for_new_list_price[[#This Row],[ItemCode]],[1]sheet1!$1:$1048576,5,FALSE)</f>
        <v>0</v>
      </c>
      <c r="D1841" t="str">
        <f>VLOOKUP(Table_for_new_list_price[[#This Row],[ItemCode]],[1]sheet1!$1:$1048576,6,FALSE)</f>
        <v>BALV</v>
      </c>
      <c r="E1841" s="54" t="str">
        <f>VLOOKUP(Table_for_new_list_price[[#This Row],[ItemCode]],[1]sheet1!$1:$1048576,7,FALSE)</f>
        <v>BRASS DZR</v>
      </c>
      <c r="F1841" s="54" t="str">
        <f>VLOOKUP(Table_for_new_list_price[[#This Row],[ItemCode]],[1]sheet1!$1:$1048576,13,FALSE)</f>
        <v>2.35</v>
      </c>
      <c r="G1841" s="55" t="str">
        <f>VLOOKUP(Table_for_new_list_price[[#This Row],[ItemCode]],[1]sheet1!$1:$1048576,12,FALSE)</f>
        <v>20</v>
      </c>
      <c r="H1841" s="101">
        <f>VLOOKUP(Table_for_new_list_price[[#This Row],[ItemCode]],[1]sheet1!$1:$1048576,8,FALSE)</f>
        <v>170.35</v>
      </c>
      <c r="I1841" s="51">
        <f>VLOOKUP(Table_for_new_list_price[[#This Row],[Product Line]],'EDA SHEET'!$C$10:$D$57,2,FALSE)</f>
        <v>0.34699999999999998</v>
      </c>
      <c r="J1841" s="53">
        <f t="shared" si="33"/>
        <v>59.111449999999991</v>
      </c>
      <c r="K1841" s="1" t="str">
        <f>VLOOKUP(Table_for_new_list_price[[#This Row],[ItemCode]],[1]sheet1!$1:$1048576,11,FALSE)</f>
        <v>Italy</v>
      </c>
    </row>
    <row r="1842" spans="1:11" hidden="1" x14ac:dyDescent="0.3">
      <c r="A1842" t="s">
        <v>2758</v>
      </c>
      <c r="B1842" t="str">
        <f>VLOOKUP(Table_for_new_list_price[[#This Row],[ItemCode]],[1]sheet1!$1:$1048576,4,FALSE)</f>
        <v>9517T 100 100M100S</v>
      </c>
      <c r="C1842">
        <f>VLOOKUP(Table_for_new_list_price[[#This Row],[ItemCode]],[1]sheet1!$1:$1048576,5,FALSE)</f>
        <v>0</v>
      </c>
      <c r="D1842" t="str">
        <f>VLOOKUP(Table_for_new_list_price[[#This Row],[ItemCode]],[1]sheet1!$1:$1048576,6,FALSE)</f>
        <v>BALV</v>
      </c>
      <c r="E1842" s="54" t="str">
        <f>VLOOKUP(Table_for_new_list_price[[#This Row],[ItemCode]],[1]sheet1!$1:$1048576,7,FALSE)</f>
        <v>BRASS DZR</v>
      </c>
      <c r="F1842" s="54" t="str">
        <f>VLOOKUP(Table_for_new_list_price[[#This Row],[ItemCode]],[1]sheet1!$1:$1048576,13,FALSE)</f>
        <v>2.35</v>
      </c>
      <c r="G1842" s="55" t="str">
        <f>VLOOKUP(Table_for_new_list_price[[#This Row],[ItemCode]],[1]sheet1!$1:$1048576,12,FALSE)</f>
        <v>20</v>
      </c>
      <c r="H1842" s="101">
        <f>VLOOKUP(Table_for_new_list_price[[#This Row],[ItemCode]],[1]sheet1!$1:$1048576,8,FALSE)</f>
        <v>159.18</v>
      </c>
      <c r="I1842" s="51">
        <f>VLOOKUP(Table_for_new_list_price[[#This Row],[Product Line]],'EDA SHEET'!$C$10:$D$57,2,FALSE)</f>
        <v>0.34699999999999998</v>
      </c>
      <c r="J1842" s="53">
        <f t="shared" si="33"/>
        <v>55.235459999999996</v>
      </c>
      <c r="K1842" s="1" t="str">
        <f>VLOOKUP(Table_for_new_list_price[[#This Row],[ItemCode]],[1]sheet1!$1:$1048576,11,FALSE)</f>
        <v>Italy</v>
      </c>
    </row>
    <row r="1843" spans="1:11" hidden="1" x14ac:dyDescent="0.3">
      <c r="A1843" t="s">
        <v>2759</v>
      </c>
      <c r="B1843" t="str">
        <f>VLOOKUP(Table_for_new_list_price[[#This Row],[ItemCode]],[1]sheet1!$1:$1048576,4,FALSE)</f>
        <v>9517T 100 100M125F</v>
      </c>
      <c r="C1843">
        <f>VLOOKUP(Table_for_new_list_price[[#This Row],[ItemCode]],[1]sheet1!$1:$1048576,5,FALSE)</f>
        <v>0</v>
      </c>
      <c r="D1843" t="str">
        <f>VLOOKUP(Table_for_new_list_price[[#This Row],[ItemCode]],[1]sheet1!$1:$1048576,6,FALSE)</f>
        <v>BALV</v>
      </c>
      <c r="E1843" s="54" t="str">
        <f>VLOOKUP(Table_for_new_list_price[[#This Row],[ItemCode]],[1]sheet1!$1:$1048576,7,FALSE)</f>
        <v>BRASS DZR</v>
      </c>
      <c r="F1843" s="54" t="str">
        <f>VLOOKUP(Table_for_new_list_price[[#This Row],[ItemCode]],[1]sheet1!$1:$1048576,13,FALSE)</f>
        <v>2.35</v>
      </c>
      <c r="G1843" s="55" t="str">
        <f>VLOOKUP(Table_for_new_list_price[[#This Row],[ItemCode]],[1]sheet1!$1:$1048576,12,FALSE)</f>
        <v>20</v>
      </c>
      <c r="H1843" s="101">
        <f>VLOOKUP(Table_for_new_list_price[[#This Row],[ItemCode]],[1]sheet1!$1:$1048576,8,FALSE)</f>
        <v>159.18</v>
      </c>
      <c r="I1843" s="51">
        <f>VLOOKUP(Table_for_new_list_price[[#This Row],[Product Line]],'EDA SHEET'!$C$10:$D$57,2,FALSE)</f>
        <v>0.34699999999999998</v>
      </c>
      <c r="J1843" s="53">
        <f t="shared" si="33"/>
        <v>55.235459999999996</v>
      </c>
      <c r="K1843" s="1" t="str">
        <f>VLOOKUP(Table_for_new_list_price[[#This Row],[ItemCode]],[1]sheet1!$1:$1048576,11,FALSE)</f>
        <v>Italy</v>
      </c>
    </row>
    <row r="1844" spans="1:11" hidden="1" x14ac:dyDescent="0.3">
      <c r="A1844" t="s">
        <v>2760</v>
      </c>
      <c r="B1844" t="str">
        <f>VLOOKUP(Table_for_new_list_price[[#This Row],[ItemCode]],[1]sheet1!$1:$1048576,4,FALSE)</f>
        <v>9517T 100 100P100P</v>
      </c>
      <c r="C1844" t="str">
        <f>VLOOKUP(Table_for_new_list_price[[#This Row],[ItemCode]],[1]sheet1!$1:$1048576,5,FALSE)</f>
        <v>670779715575</v>
      </c>
      <c r="D1844" t="str">
        <f>VLOOKUP(Table_for_new_list_price[[#This Row],[ItemCode]],[1]sheet1!$1:$1048576,6,FALSE)</f>
        <v>BALV</v>
      </c>
      <c r="E1844" s="54" t="str">
        <f>VLOOKUP(Table_for_new_list_price[[#This Row],[ItemCode]],[1]sheet1!$1:$1048576,7,FALSE)</f>
        <v>BRASS DZR</v>
      </c>
      <c r="F1844" s="54" t="str">
        <f>VLOOKUP(Table_for_new_list_price[[#This Row],[ItemCode]],[1]sheet1!$1:$1048576,13,FALSE)</f>
        <v>2.35</v>
      </c>
      <c r="G1844" s="55" t="str">
        <f>VLOOKUP(Table_for_new_list_price[[#This Row],[ItemCode]],[1]sheet1!$1:$1048576,12,FALSE)</f>
        <v>20</v>
      </c>
      <c r="H1844" s="101">
        <f>VLOOKUP(Table_for_new_list_price[[#This Row],[ItemCode]],[1]sheet1!$1:$1048576,8,FALSE)</f>
        <v>170.35</v>
      </c>
      <c r="I1844" s="51">
        <f>VLOOKUP(Table_for_new_list_price[[#This Row],[Product Line]],'EDA SHEET'!$C$10:$D$57,2,FALSE)</f>
        <v>0.34699999999999998</v>
      </c>
      <c r="J1844" s="53">
        <f t="shared" ref="J1844:J1907" si="34">H1844*I1844</f>
        <v>59.111449999999991</v>
      </c>
      <c r="K1844" s="1" t="str">
        <f>VLOOKUP(Table_for_new_list_price[[#This Row],[ItemCode]],[1]sheet1!$1:$1048576,11,FALSE)</f>
        <v>Italy</v>
      </c>
    </row>
    <row r="1845" spans="1:11" hidden="1" x14ac:dyDescent="0.3">
      <c r="A1845" t="s">
        <v>2761</v>
      </c>
      <c r="B1845" t="str">
        <f>VLOOKUP(Table_for_new_list_price[[#This Row],[ItemCode]],[1]sheet1!$1:$1048576,4,FALSE)</f>
        <v>9517T 100 100S100S</v>
      </c>
      <c r="C1845">
        <f>VLOOKUP(Table_for_new_list_price[[#This Row],[ItemCode]],[1]sheet1!$1:$1048576,5,FALSE)</f>
        <v>0</v>
      </c>
      <c r="D1845" t="str">
        <f>VLOOKUP(Table_for_new_list_price[[#This Row],[ItemCode]],[1]sheet1!$1:$1048576,6,FALSE)</f>
        <v>BALV</v>
      </c>
      <c r="E1845" s="54" t="str">
        <f>VLOOKUP(Table_for_new_list_price[[#This Row],[ItemCode]],[1]sheet1!$1:$1048576,7,FALSE)</f>
        <v>BRASS DZR</v>
      </c>
      <c r="F1845" s="54" t="str">
        <f>VLOOKUP(Table_for_new_list_price[[#This Row],[ItemCode]],[1]sheet1!$1:$1048576,13,FALSE)</f>
        <v>2.35</v>
      </c>
      <c r="G1845" s="55" t="str">
        <f>VLOOKUP(Table_for_new_list_price[[#This Row],[ItemCode]],[1]sheet1!$1:$1048576,12,FALSE)</f>
        <v>20</v>
      </c>
      <c r="H1845" s="101">
        <f>VLOOKUP(Table_for_new_list_price[[#This Row],[ItemCode]],[1]sheet1!$1:$1048576,8,FALSE)</f>
        <v>159.18</v>
      </c>
      <c r="I1845" s="51">
        <f>VLOOKUP(Table_for_new_list_price[[#This Row],[Product Line]],'EDA SHEET'!$C$10:$D$57,2,FALSE)</f>
        <v>0.34699999999999998</v>
      </c>
      <c r="J1845" s="53">
        <f t="shared" si="34"/>
        <v>55.235459999999996</v>
      </c>
      <c r="K1845" s="1" t="str">
        <f>VLOOKUP(Table_for_new_list_price[[#This Row],[ItemCode]],[1]sheet1!$1:$1048576,11,FALSE)</f>
        <v>Italy</v>
      </c>
    </row>
    <row r="1846" spans="1:11" hidden="1" x14ac:dyDescent="0.3">
      <c r="A1846" t="s">
        <v>2762</v>
      </c>
      <c r="B1846" t="str">
        <f>VLOOKUP(Table_for_new_list_price[[#This Row],[ItemCode]],[1]sheet1!$1:$1048576,4,FALSE)</f>
        <v>DRZ BRASS BAL VALVE UNION ENDS</v>
      </c>
      <c r="C1846" t="str">
        <f>VLOOKUP(Table_for_new_list_price[[#This Row],[ItemCode]],[1]sheet1!$1:$1048576,5,FALSE)</f>
        <v>670779713601</v>
      </c>
      <c r="D1846" t="str">
        <f>VLOOKUP(Table_for_new_list_price[[#This Row],[ItemCode]],[1]sheet1!$1:$1048576,6,FALSE)</f>
        <v>BALV</v>
      </c>
      <c r="E1846" s="54" t="str">
        <f>VLOOKUP(Table_for_new_list_price[[#This Row],[ItemCode]],[1]sheet1!$1:$1048576,7,FALSE)</f>
        <v>BRASS DZR</v>
      </c>
      <c r="F1846" s="54" t="str">
        <f>VLOOKUP(Table_for_new_list_price[[#This Row],[ItemCode]],[1]sheet1!$1:$1048576,13,FALSE)</f>
        <v>1.2</v>
      </c>
      <c r="G1846" s="55" t="str">
        <f>VLOOKUP(Table_for_new_list_price[[#This Row],[ItemCode]],[1]sheet1!$1:$1048576,12,FALSE)</f>
        <v>15</v>
      </c>
      <c r="H1846" s="101">
        <f>VLOOKUP(Table_for_new_list_price[[#This Row],[ItemCode]],[1]sheet1!$1:$1048576,8,FALSE)</f>
        <v>130.44999999999999</v>
      </c>
      <c r="I1846" s="51">
        <f>VLOOKUP(Table_for_new_list_price[[#This Row],[Product Line]],'EDA SHEET'!$C$10:$D$57,2,FALSE)</f>
        <v>0.34699999999999998</v>
      </c>
      <c r="J1846" s="53">
        <f t="shared" si="34"/>
        <v>45.266149999999996</v>
      </c>
      <c r="K1846" s="1" t="str">
        <f>VLOOKUP(Table_for_new_list_price[[#This Row],[ItemCode]],[1]sheet1!$1:$1048576,11,FALSE)</f>
        <v>Italy</v>
      </c>
    </row>
    <row r="1847" spans="1:11" hidden="1" x14ac:dyDescent="0.3">
      <c r="A1847" t="s">
        <v>2763</v>
      </c>
      <c r="B1847" t="str">
        <f>VLOOKUP(Table_for_new_list_price[[#This Row],[ItemCode]],[1]sheet1!$1:$1048576,4,FALSE)</f>
        <v>9517TL 050 050E050E</v>
      </c>
      <c r="C1847">
        <f>VLOOKUP(Table_for_new_list_price[[#This Row],[ItemCode]],[1]sheet1!$1:$1048576,5,FALSE)</f>
        <v>0</v>
      </c>
      <c r="D1847" t="str">
        <f>VLOOKUP(Table_for_new_list_price[[#This Row],[ItemCode]],[1]sheet1!$1:$1048576,6,FALSE)</f>
        <v>BALV</v>
      </c>
      <c r="E1847" s="54" t="str">
        <f>VLOOKUP(Table_for_new_list_price[[#This Row],[ItemCode]],[1]sheet1!$1:$1048576,7,FALSE)</f>
        <v>BRASS DZR</v>
      </c>
      <c r="F1847" s="54" t="str">
        <f>VLOOKUP(Table_for_new_list_price[[#This Row],[ItemCode]],[1]sheet1!$1:$1048576,13,FALSE)</f>
        <v>1.65</v>
      </c>
      <c r="G1847" s="55">
        <f>VLOOKUP(Table_for_new_list_price[[#This Row],[ItemCode]],[1]sheet1!$1:$1048576,12,FALSE)</f>
        <v>0</v>
      </c>
      <c r="H1847" s="101">
        <f>VLOOKUP(Table_for_new_list_price[[#This Row],[ItemCode]],[1]sheet1!$1:$1048576,8,FALSE)</f>
        <v>128.94</v>
      </c>
      <c r="I1847" s="51">
        <f>VLOOKUP(Table_for_new_list_price[[#This Row],[Product Line]],'EDA SHEET'!$C$10:$D$57,2,FALSE)</f>
        <v>0.34699999999999998</v>
      </c>
      <c r="J1847" s="53">
        <f t="shared" si="34"/>
        <v>44.742179999999998</v>
      </c>
      <c r="K1847" s="1" t="str">
        <f>VLOOKUP(Table_for_new_list_price[[#This Row],[ItemCode]],[1]sheet1!$1:$1048576,11,FALSE)</f>
        <v>Italy</v>
      </c>
    </row>
    <row r="1848" spans="1:11" hidden="1" x14ac:dyDescent="0.3">
      <c r="A1848" t="s">
        <v>2764</v>
      </c>
      <c r="B1848" t="str">
        <f>VLOOKUP(Table_for_new_list_price[[#This Row],[ItemCode]],[1]sheet1!$1:$1048576,4,FALSE)</f>
        <v>9517TL 050 050M050E</v>
      </c>
      <c r="C1848">
        <f>VLOOKUP(Table_for_new_list_price[[#This Row],[ItemCode]],[1]sheet1!$1:$1048576,5,FALSE)</f>
        <v>0</v>
      </c>
      <c r="D1848" t="str">
        <f>VLOOKUP(Table_for_new_list_price[[#This Row],[ItemCode]],[1]sheet1!$1:$1048576,6,FALSE)</f>
        <v>BALV</v>
      </c>
      <c r="E1848" s="54" t="str">
        <f>VLOOKUP(Table_for_new_list_price[[#This Row],[ItemCode]],[1]sheet1!$1:$1048576,7,FALSE)</f>
        <v>BRASS DZR</v>
      </c>
      <c r="F1848" s="54" t="str">
        <f>VLOOKUP(Table_for_new_list_price[[#This Row],[ItemCode]],[1]sheet1!$1:$1048576,13,FALSE)</f>
        <v>1.65</v>
      </c>
      <c r="G1848" s="55">
        <f>VLOOKUP(Table_for_new_list_price[[#This Row],[ItemCode]],[1]sheet1!$1:$1048576,12,FALSE)</f>
        <v>0</v>
      </c>
      <c r="H1848" s="101">
        <f>VLOOKUP(Table_for_new_list_price[[#This Row],[ItemCode]],[1]sheet1!$1:$1048576,8,FALSE)</f>
        <v>128.94</v>
      </c>
      <c r="I1848" s="51">
        <f>VLOOKUP(Table_for_new_list_price[[#This Row],[Product Line]],'EDA SHEET'!$C$10:$D$57,2,FALSE)</f>
        <v>0.34699999999999998</v>
      </c>
      <c r="J1848" s="53">
        <f t="shared" si="34"/>
        <v>44.742179999999998</v>
      </c>
      <c r="K1848" s="1" t="str">
        <f>VLOOKUP(Table_for_new_list_price[[#This Row],[ItemCode]],[1]sheet1!$1:$1048576,11,FALSE)</f>
        <v>Italy</v>
      </c>
    </row>
    <row r="1849" spans="1:11" hidden="1" x14ac:dyDescent="0.3">
      <c r="A1849" t="s">
        <v>2765</v>
      </c>
      <c r="B1849" t="str">
        <f>VLOOKUP(Table_for_new_list_price[[#This Row],[ItemCode]],[1]sheet1!$1:$1048576,4,FALSE)</f>
        <v>9517TL 050 050M050F</v>
      </c>
      <c r="C1849">
        <f>VLOOKUP(Table_for_new_list_price[[#This Row],[ItemCode]],[1]sheet1!$1:$1048576,5,FALSE)</f>
        <v>0</v>
      </c>
      <c r="D1849" t="str">
        <f>VLOOKUP(Table_for_new_list_price[[#This Row],[ItemCode]],[1]sheet1!$1:$1048576,6,FALSE)</f>
        <v>BALV</v>
      </c>
      <c r="E1849" s="54" t="str">
        <f>VLOOKUP(Table_for_new_list_price[[#This Row],[ItemCode]],[1]sheet1!$1:$1048576,7,FALSE)</f>
        <v>BRASS DZR</v>
      </c>
      <c r="F1849" s="54" t="str">
        <f>VLOOKUP(Table_for_new_list_price[[#This Row],[ItemCode]],[1]sheet1!$1:$1048576,13,FALSE)</f>
        <v>1.65</v>
      </c>
      <c r="G1849" s="55" t="str">
        <f>VLOOKUP(Table_for_new_list_price[[#This Row],[ItemCode]],[1]sheet1!$1:$1048576,12,FALSE)</f>
        <v>20</v>
      </c>
      <c r="H1849" s="101">
        <f>VLOOKUP(Table_for_new_list_price[[#This Row],[ItemCode]],[1]sheet1!$1:$1048576,8,FALSE)</f>
        <v>128.94</v>
      </c>
      <c r="I1849" s="51">
        <f>VLOOKUP(Table_for_new_list_price[[#This Row],[Product Line]],'EDA SHEET'!$C$10:$D$57,2,FALSE)</f>
        <v>0.34699999999999998</v>
      </c>
      <c r="J1849" s="53">
        <f t="shared" si="34"/>
        <v>44.742179999999998</v>
      </c>
      <c r="K1849" s="1" t="str">
        <f>VLOOKUP(Table_for_new_list_price[[#This Row],[ItemCode]],[1]sheet1!$1:$1048576,11,FALSE)</f>
        <v>Italy</v>
      </c>
    </row>
    <row r="1850" spans="1:11" hidden="1" x14ac:dyDescent="0.3">
      <c r="A1850" t="s">
        <v>2766</v>
      </c>
      <c r="B1850" t="str">
        <f>VLOOKUP(Table_for_new_list_price[[#This Row],[ItemCode]],[1]sheet1!$1:$1048576,4,FALSE)</f>
        <v>9517TL 050 050M050P</v>
      </c>
      <c r="C1850">
        <f>VLOOKUP(Table_for_new_list_price[[#This Row],[ItemCode]],[1]sheet1!$1:$1048576,5,FALSE)</f>
        <v>0</v>
      </c>
      <c r="D1850" t="str">
        <f>VLOOKUP(Table_for_new_list_price[[#This Row],[ItemCode]],[1]sheet1!$1:$1048576,6,FALSE)</f>
        <v>BALV</v>
      </c>
      <c r="E1850" s="54" t="str">
        <f>VLOOKUP(Table_for_new_list_price[[#This Row],[ItemCode]],[1]sheet1!$1:$1048576,7,FALSE)</f>
        <v>BRASS DZR</v>
      </c>
      <c r="F1850" s="54" t="str">
        <f>VLOOKUP(Table_for_new_list_price[[#This Row],[ItemCode]],[1]sheet1!$1:$1048576,13,FALSE)</f>
        <v>1.65</v>
      </c>
      <c r="G1850" s="55" t="str">
        <f>VLOOKUP(Table_for_new_list_price[[#This Row],[ItemCode]],[1]sheet1!$1:$1048576,12,FALSE)</f>
        <v>20</v>
      </c>
      <c r="H1850" s="101">
        <f>VLOOKUP(Table_for_new_list_price[[#This Row],[ItemCode]],[1]sheet1!$1:$1048576,8,FALSE)</f>
        <v>135.99</v>
      </c>
      <c r="I1850" s="51">
        <f>VLOOKUP(Table_for_new_list_price[[#This Row],[Product Line]],'EDA SHEET'!$C$10:$D$57,2,FALSE)</f>
        <v>0.34699999999999998</v>
      </c>
      <c r="J1850" s="53">
        <f t="shared" si="34"/>
        <v>47.18853</v>
      </c>
      <c r="K1850" s="1" t="str">
        <f>VLOOKUP(Table_for_new_list_price[[#This Row],[ItemCode]],[1]sheet1!$1:$1048576,11,FALSE)</f>
        <v>Italy</v>
      </c>
    </row>
    <row r="1851" spans="1:11" hidden="1" x14ac:dyDescent="0.3">
      <c r="A1851" t="s">
        <v>2767</v>
      </c>
      <c r="B1851" t="str">
        <f>VLOOKUP(Table_for_new_list_price[[#This Row],[ItemCode]],[1]sheet1!$1:$1048576,4,FALSE)</f>
        <v>9517TL 050 050M050S</v>
      </c>
      <c r="C1851">
        <f>VLOOKUP(Table_for_new_list_price[[#This Row],[ItemCode]],[1]sheet1!$1:$1048576,5,FALSE)</f>
        <v>0</v>
      </c>
      <c r="D1851" t="str">
        <f>VLOOKUP(Table_for_new_list_price[[#This Row],[ItemCode]],[1]sheet1!$1:$1048576,6,FALSE)</f>
        <v>BALV</v>
      </c>
      <c r="E1851" s="54" t="str">
        <f>VLOOKUP(Table_for_new_list_price[[#This Row],[ItemCode]],[1]sheet1!$1:$1048576,7,FALSE)</f>
        <v>BRASS DZR</v>
      </c>
      <c r="F1851" s="54" t="str">
        <f>VLOOKUP(Table_for_new_list_price[[#This Row],[ItemCode]],[1]sheet1!$1:$1048576,13,FALSE)</f>
        <v>1.65</v>
      </c>
      <c r="G1851" s="55" t="str">
        <f>VLOOKUP(Table_for_new_list_price[[#This Row],[ItemCode]],[1]sheet1!$1:$1048576,12,FALSE)</f>
        <v>20</v>
      </c>
      <c r="H1851" s="101">
        <f>VLOOKUP(Table_for_new_list_price[[#This Row],[ItemCode]],[1]sheet1!$1:$1048576,8,FALSE)</f>
        <v>128.94</v>
      </c>
      <c r="I1851" s="51">
        <f>VLOOKUP(Table_for_new_list_price[[#This Row],[Product Line]],'EDA SHEET'!$C$10:$D$57,2,FALSE)</f>
        <v>0.34699999999999998</v>
      </c>
      <c r="J1851" s="53">
        <f t="shared" si="34"/>
        <v>44.742179999999998</v>
      </c>
      <c r="K1851" s="1" t="str">
        <f>VLOOKUP(Table_for_new_list_price[[#This Row],[ItemCode]],[1]sheet1!$1:$1048576,11,FALSE)</f>
        <v>Italy</v>
      </c>
    </row>
    <row r="1852" spans="1:11" hidden="1" x14ac:dyDescent="0.3">
      <c r="A1852" t="s">
        <v>2768</v>
      </c>
      <c r="B1852" t="str">
        <f>VLOOKUP(Table_for_new_list_price[[#This Row],[ItemCode]],[1]sheet1!$1:$1048576,4,FALSE)</f>
        <v>9517TL 050 050M075F</v>
      </c>
      <c r="C1852">
        <f>VLOOKUP(Table_for_new_list_price[[#This Row],[ItemCode]],[1]sheet1!$1:$1048576,5,FALSE)</f>
        <v>0</v>
      </c>
      <c r="D1852" t="str">
        <f>VLOOKUP(Table_for_new_list_price[[#This Row],[ItemCode]],[1]sheet1!$1:$1048576,6,FALSE)</f>
        <v>BALV</v>
      </c>
      <c r="E1852" s="54" t="str">
        <f>VLOOKUP(Table_for_new_list_price[[#This Row],[ItemCode]],[1]sheet1!$1:$1048576,7,FALSE)</f>
        <v>BRASS DZR</v>
      </c>
      <c r="F1852" s="54" t="str">
        <f>VLOOKUP(Table_for_new_list_price[[#This Row],[ItemCode]],[1]sheet1!$1:$1048576,13,FALSE)</f>
        <v>1.65</v>
      </c>
      <c r="G1852" s="55" t="str">
        <f>VLOOKUP(Table_for_new_list_price[[#This Row],[ItemCode]],[1]sheet1!$1:$1048576,12,FALSE)</f>
        <v>20</v>
      </c>
      <c r="H1852" s="101">
        <f>VLOOKUP(Table_for_new_list_price[[#This Row],[ItemCode]],[1]sheet1!$1:$1048576,8,FALSE)</f>
        <v>128.94</v>
      </c>
      <c r="I1852" s="51">
        <f>VLOOKUP(Table_for_new_list_price[[#This Row],[Product Line]],'EDA SHEET'!$C$10:$D$57,2,FALSE)</f>
        <v>0.34699999999999998</v>
      </c>
      <c r="J1852" s="53">
        <f t="shared" si="34"/>
        <v>44.742179999999998</v>
      </c>
      <c r="K1852" s="1" t="str">
        <f>VLOOKUP(Table_for_new_list_price[[#This Row],[ItemCode]],[1]sheet1!$1:$1048576,11,FALSE)</f>
        <v>Italy</v>
      </c>
    </row>
    <row r="1853" spans="1:11" hidden="1" x14ac:dyDescent="0.3">
      <c r="A1853" t="s">
        <v>2769</v>
      </c>
      <c r="B1853" t="str">
        <f>VLOOKUP(Table_for_new_list_price[[#This Row],[ItemCode]],[1]sheet1!$1:$1048576,4,FALSE)</f>
        <v>9517TL 050 050P050P</v>
      </c>
      <c r="C1853" t="str">
        <f>VLOOKUP(Table_for_new_list_price[[#This Row],[ItemCode]],[1]sheet1!$1:$1048576,5,FALSE)</f>
        <v>670779715544</v>
      </c>
      <c r="D1853" t="str">
        <f>VLOOKUP(Table_for_new_list_price[[#This Row],[ItemCode]],[1]sheet1!$1:$1048576,6,FALSE)</f>
        <v>BALV</v>
      </c>
      <c r="E1853" s="54" t="str">
        <f>VLOOKUP(Table_for_new_list_price[[#This Row],[ItemCode]],[1]sheet1!$1:$1048576,7,FALSE)</f>
        <v>BRASS DZR</v>
      </c>
      <c r="F1853" s="54" t="str">
        <f>VLOOKUP(Table_for_new_list_price[[#This Row],[ItemCode]],[1]sheet1!$1:$1048576,13,FALSE)</f>
        <v>1.65</v>
      </c>
      <c r="G1853" s="55" t="str">
        <f>VLOOKUP(Table_for_new_list_price[[#This Row],[ItemCode]],[1]sheet1!$1:$1048576,12,FALSE)</f>
        <v>20</v>
      </c>
      <c r="H1853" s="101">
        <f>VLOOKUP(Table_for_new_list_price[[#This Row],[ItemCode]],[1]sheet1!$1:$1048576,8,FALSE)</f>
        <v>135.99</v>
      </c>
      <c r="I1853" s="51">
        <f>VLOOKUP(Table_for_new_list_price[[#This Row],[Product Line]],'EDA SHEET'!$C$10:$D$57,2,FALSE)</f>
        <v>0.34699999999999998</v>
      </c>
      <c r="J1853" s="53">
        <f t="shared" si="34"/>
        <v>47.18853</v>
      </c>
      <c r="K1853" s="1" t="str">
        <f>VLOOKUP(Table_for_new_list_price[[#This Row],[ItemCode]],[1]sheet1!$1:$1048576,11,FALSE)</f>
        <v>Italy</v>
      </c>
    </row>
    <row r="1854" spans="1:11" hidden="1" x14ac:dyDescent="0.3">
      <c r="A1854" t="s">
        <v>2770</v>
      </c>
      <c r="B1854" t="str">
        <f>VLOOKUP(Table_for_new_list_price[[#This Row],[ItemCode]],[1]sheet1!$1:$1048576,4,FALSE)</f>
        <v>9517TL 050 075F075F</v>
      </c>
      <c r="C1854">
        <f>VLOOKUP(Table_for_new_list_price[[#This Row],[ItemCode]],[1]sheet1!$1:$1048576,5,FALSE)</f>
        <v>0</v>
      </c>
      <c r="D1854" t="str">
        <f>VLOOKUP(Table_for_new_list_price[[#This Row],[ItemCode]],[1]sheet1!$1:$1048576,6,FALSE)</f>
        <v>BALV</v>
      </c>
      <c r="E1854" s="54" t="str">
        <f>VLOOKUP(Table_for_new_list_price[[#This Row],[ItemCode]],[1]sheet1!$1:$1048576,7,FALSE)</f>
        <v>BRASS DZR</v>
      </c>
      <c r="F1854" s="54" t="str">
        <f>VLOOKUP(Table_for_new_list_price[[#This Row],[ItemCode]],[1]sheet1!$1:$1048576,13,FALSE)</f>
        <v>1.65</v>
      </c>
      <c r="G1854" s="55" t="str">
        <f>VLOOKUP(Table_for_new_list_price[[#This Row],[ItemCode]],[1]sheet1!$1:$1048576,12,FALSE)</f>
        <v>20</v>
      </c>
      <c r="H1854" s="101">
        <f>VLOOKUP(Table_for_new_list_price[[#This Row],[ItemCode]],[1]sheet1!$1:$1048576,8,FALSE)</f>
        <v>128.94</v>
      </c>
      <c r="I1854" s="51">
        <f>VLOOKUP(Table_for_new_list_price[[#This Row],[Product Line]],'EDA SHEET'!$C$10:$D$57,2,FALSE)</f>
        <v>0.34699999999999998</v>
      </c>
      <c r="J1854" s="53">
        <f t="shared" si="34"/>
        <v>44.742179999999998</v>
      </c>
      <c r="K1854" s="1" t="str">
        <f>VLOOKUP(Table_for_new_list_price[[#This Row],[ItemCode]],[1]sheet1!$1:$1048576,11,FALSE)</f>
        <v>Italy</v>
      </c>
    </row>
    <row r="1855" spans="1:11" hidden="1" x14ac:dyDescent="0.3">
      <c r="A1855" t="s">
        <v>2771</v>
      </c>
      <c r="B1855" t="str">
        <f>VLOOKUP(Table_for_new_list_price[[#This Row],[ItemCode]],[1]sheet1!$1:$1048576,4,FALSE)</f>
        <v>9517TL 050 075S075S</v>
      </c>
      <c r="C1855">
        <f>VLOOKUP(Table_for_new_list_price[[#This Row],[ItemCode]],[1]sheet1!$1:$1048576,5,FALSE)</f>
        <v>0</v>
      </c>
      <c r="D1855" t="str">
        <f>VLOOKUP(Table_for_new_list_price[[#This Row],[ItemCode]],[1]sheet1!$1:$1048576,6,FALSE)</f>
        <v>BALV</v>
      </c>
      <c r="E1855" s="54" t="str">
        <f>VLOOKUP(Table_for_new_list_price[[#This Row],[ItemCode]],[1]sheet1!$1:$1048576,7,FALSE)</f>
        <v>BRASS DZR</v>
      </c>
      <c r="F1855" s="54" t="str">
        <f>VLOOKUP(Table_for_new_list_price[[#This Row],[ItemCode]],[1]sheet1!$1:$1048576,13,FALSE)</f>
        <v>1.65</v>
      </c>
      <c r="G1855" s="55" t="str">
        <f>VLOOKUP(Table_for_new_list_price[[#This Row],[ItemCode]],[1]sheet1!$1:$1048576,12,FALSE)</f>
        <v>20</v>
      </c>
      <c r="H1855" s="101">
        <f>VLOOKUP(Table_for_new_list_price[[#This Row],[ItemCode]],[1]sheet1!$1:$1048576,8,FALSE)</f>
        <v>128.94</v>
      </c>
      <c r="I1855" s="51">
        <f>VLOOKUP(Table_for_new_list_price[[#This Row],[Product Line]],'EDA SHEET'!$C$10:$D$57,2,FALSE)</f>
        <v>0.34699999999999998</v>
      </c>
      <c r="J1855" s="53">
        <f t="shared" si="34"/>
        <v>44.742179999999998</v>
      </c>
      <c r="K1855" s="1" t="str">
        <f>VLOOKUP(Table_for_new_list_price[[#This Row],[ItemCode]],[1]sheet1!$1:$1048576,11,FALSE)</f>
        <v>Italy</v>
      </c>
    </row>
    <row r="1856" spans="1:11" hidden="1" x14ac:dyDescent="0.3">
      <c r="A1856" t="s">
        <v>2772</v>
      </c>
      <c r="B1856" t="str">
        <f>VLOOKUP(Table_for_new_list_price[[#This Row],[ItemCode]],[1]sheet1!$1:$1048576,4,FALSE)</f>
        <v>DRZ BRASS BAL VALVE UNION ENDS</v>
      </c>
      <c r="C1856" t="str">
        <f>VLOOKUP(Table_for_new_list_price[[#This Row],[ItemCode]],[1]sheet1!$1:$1048576,5,FALSE)</f>
        <v>670779713588</v>
      </c>
      <c r="D1856" t="str">
        <f>VLOOKUP(Table_for_new_list_price[[#This Row],[ItemCode]],[1]sheet1!$1:$1048576,6,FALSE)</f>
        <v>BALV</v>
      </c>
      <c r="E1856" s="54" t="str">
        <f>VLOOKUP(Table_for_new_list_price[[#This Row],[ItemCode]],[1]sheet1!$1:$1048576,7,FALSE)</f>
        <v>BRASS DZR</v>
      </c>
      <c r="F1856" s="54" t="str">
        <f>VLOOKUP(Table_for_new_list_price[[#This Row],[ItemCode]],[1]sheet1!$1:$1048576,13,FALSE)</f>
        <v>1.2</v>
      </c>
      <c r="G1856" s="55" t="str">
        <f>VLOOKUP(Table_for_new_list_price[[#This Row],[ItemCode]],[1]sheet1!$1:$1048576,12,FALSE)</f>
        <v>20</v>
      </c>
      <c r="H1856" s="101">
        <f>VLOOKUP(Table_for_new_list_price[[#This Row],[ItemCode]],[1]sheet1!$1:$1048576,8,FALSE)</f>
        <v>121.57</v>
      </c>
      <c r="I1856" s="51">
        <f>VLOOKUP(Table_for_new_list_price[[#This Row],[Product Line]],'EDA SHEET'!$C$10:$D$57,2,FALSE)</f>
        <v>0.34699999999999998</v>
      </c>
      <c r="J1856" s="53">
        <f t="shared" si="34"/>
        <v>42.184789999999992</v>
      </c>
      <c r="K1856" s="1" t="str">
        <f>VLOOKUP(Table_for_new_list_price[[#This Row],[ItemCode]],[1]sheet1!$1:$1048576,11,FALSE)</f>
        <v>Italy</v>
      </c>
    </row>
    <row r="1857" spans="1:11" hidden="1" x14ac:dyDescent="0.3">
      <c r="A1857" t="s">
        <v>2773</v>
      </c>
      <c r="B1857" t="str">
        <f>VLOOKUP(Table_for_new_list_price[[#This Row],[ItemCode]],[1]sheet1!$1:$1048576,4,FALSE)</f>
        <v>9517TU 050 050E050E</v>
      </c>
      <c r="C1857">
        <f>VLOOKUP(Table_for_new_list_price[[#This Row],[ItemCode]],[1]sheet1!$1:$1048576,5,FALSE)</f>
        <v>0</v>
      </c>
      <c r="D1857" t="str">
        <f>VLOOKUP(Table_for_new_list_price[[#This Row],[ItemCode]],[1]sheet1!$1:$1048576,6,FALSE)</f>
        <v>BALV</v>
      </c>
      <c r="E1857" s="54" t="str">
        <f>VLOOKUP(Table_for_new_list_price[[#This Row],[ItemCode]],[1]sheet1!$1:$1048576,7,FALSE)</f>
        <v>BRASS DZR</v>
      </c>
      <c r="F1857" s="54" t="str">
        <f>VLOOKUP(Table_for_new_list_price[[#This Row],[ItemCode]],[1]sheet1!$1:$1048576,13,FALSE)</f>
        <v>1.65</v>
      </c>
      <c r="G1857" s="55">
        <f>VLOOKUP(Table_for_new_list_price[[#This Row],[ItemCode]],[1]sheet1!$1:$1048576,12,FALSE)</f>
        <v>0</v>
      </c>
      <c r="H1857" s="101">
        <f>VLOOKUP(Table_for_new_list_price[[#This Row],[ItemCode]],[1]sheet1!$1:$1048576,8,FALSE)</f>
        <v>128.94</v>
      </c>
      <c r="I1857" s="51">
        <f>VLOOKUP(Table_for_new_list_price[[#This Row],[Product Line]],'EDA SHEET'!$C$10:$D$57,2,FALSE)</f>
        <v>0.34699999999999998</v>
      </c>
      <c r="J1857" s="53">
        <f t="shared" si="34"/>
        <v>44.742179999999998</v>
      </c>
      <c r="K1857" s="1" t="str">
        <f>VLOOKUP(Table_for_new_list_price[[#This Row],[ItemCode]],[1]sheet1!$1:$1048576,11,FALSE)</f>
        <v>Italy</v>
      </c>
    </row>
    <row r="1858" spans="1:11" hidden="1" x14ac:dyDescent="0.3">
      <c r="A1858" t="s">
        <v>2774</v>
      </c>
      <c r="B1858" t="str">
        <f>VLOOKUP(Table_for_new_list_price[[#This Row],[ItemCode]],[1]sheet1!$1:$1048576,4,FALSE)</f>
        <v>9517TU 050 050M050E</v>
      </c>
      <c r="C1858">
        <f>VLOOKUP(Table_for_new_list_price[[#This Row],[ItemCode]],[1]sheet1!$1:$1048576,5,FALSE)</f>
        <v>0</v>
      </c>
      <c r="D1858" t="str">
        <f>VLOOKUP(Table_for_new_list_price[[#This Row],[ItemCode]],[1]sheet1!$1:$1048576,6,FALSE)</f>
        <v>BALV</v>
      </c>
      <c r="E1858" s="54" t="str">
        <f>VLOOKUP(Table_for_new_list_price[[#This Row],[ItemCode]],[1]sheet1!$1:$1048576,7,FALSE)</f>
        <v>BRASS DZR</v>
      </c>
      <c r="F1858" s="54" t="str">
        <f>VLOOKUP(Table_for_new_list_price[[#This Row],[ItemCode]],[1]sheet1!$1:$1048576,13,FALSE)</f>
        <v>1.65</v>
      </c>
      <c r="G1858" s="55">
        <f>VLOOKUP(Table_for_new_list_price[[#This Row],[ItemCode]],[1]sheet1!$1:$1048576,12,FALSE)</f>
        <v>0</v>
      </c>
      <c r="H1858" s="101">
        <f>VLOOKUP(Table_for_new_list_price[[#This Row],[ItemCode]],[1]sheet1!$1:$1048576,8,FALSE)</f>
        <v>128.94</v>
      </c>
      <c r="I1858" s="51">
        <f>VLOOKUP(Table_for_new_list_price[[#This Row],[Product Line]],'EDA SHEET'!$C$10:$D$57,2,FALSE)</f>
        <v>0.34699999999999998</v>
      </c>
      <c r="J1858" s="53">
        <f t="shared" si="34"/>
        <v>44.742179999999998</v>
      </c>
      <c r="K1858" s="1" t="str">
        <f>VLOOKUP(Table_for_new_list_price[[#This Row],[ItemCode]],[1]sheet1!$1:$1048576,11,FALSE)</f>
        <v>Italy</v>
      </c>
    </row>
    <row r="1859" spans="1:11" hidden="1" x14ac:dyDescent="0.3">
      <c r="A1859" t="s">
        <v>2775</v>
      </c>
      <c r="B1859" t="str">
        <f>VLOOKUP(Table_for_new_list_price[[#This Row],[ItemCode]],[1]sheet1!$1:$1048576,4,FALSE)</f>
        <v>9517TU 050 050M050F</v>
      </c>
      <c r="C1859">
        <f>VLOOKUP(Table_for_new_list_price[[#This Row],[ItemCode]],[1]sheet1!$1:$1048576,5,FALSE)</f>
        <v>0</v>
      </c>
      <c r="D1859" t="str">
        <f>VLOOKUP(Table_for_new_list_price[[#This Row],[ItemCode]],[1]sheet1!$1:$1048576,6,FALSE)</f>
        <v>BALV</v>
      </c>
      <c r="E1859" s="54" t="str">
        <f>VLOOKUP(Table_for_new_list_price[[#This Row],[ItemCode]],[1]sheet1!$1:$1048576,7,FALSE)</f>
        <v>BRASS DZR</v>
      </c>
      <c r="F1859" s="54" t="str">
        <f>VLOOKUP(Table_for_new_list_price[[#This Row],[ItemCode]],[1]sheet1!$1:$1048576,13,FALSE)</f>
        <v>1.65</v>
      </c>
      <c r="G1859" s="55" t="str">
        <f>VLOOKUP(Table_for_new_list_price[[#This Row],[ItemCode]],[1]sheet1!$1:$1048576,12,FALSE)</f>
        <v>20</v>
      </c>
      <c r="H1859" s="101">
        <f>VLOOKUP(Table_for_new_list_price[[#This Row],[ItemCode]],[1]sheet1!$1:$1048576,8,FALSE)</f>
        <v>128.94</v>
      </c>
      <c r="I1859" s="51">
        <f>VLOOKUP(Table_for_new_list_price[[#This Row],[Product Line]],'EDA SHEET'!$C$10:$D$57,2,FALSE)</f>
        <v>0.34699999999999998</v>
      </c>
      <c r="J1859" s="53">
        <f t="shared" si="34"/>
        <v>44.742179999999998</v>
      </c>
      <c r="K1859" s="1" t="str">
        <f>VLOOKUP(Table_for_new_list_price[[#This Row],[ItemCode]],[1]sheet1!$1:$1048576,11,FALSE)</f>
        <v>Italy</v>
      </c>
    </row>
    <row r="1860" spans="1:11" hidden="1" x14ac:dyDescent="0.3">
      <c r="A1860" t="s">
        <v>2776</v>
      </c>
      <c r="B1860" t="str">
        <f>VLOOKUP(Table_for_new_list_price[[#This Row],[ItemCode]],[1]sheet1!$1:$1048576,4,FALSE)</f>
        <v>9517TU 050 050M050P</v>
      </c>
      <c r="C1860">
        <f>VLOOKUP(Table_for_new_list_price[[#This Row],[ItemCode]],[1]sheet1!$1:$1048576,5,FALSE)</f>
        <v>0</v>
      </c>
      <c r="D1860" t="str">
        <f>VLOOKUP(Table_for_new_list_price[[#This Row],[ItemCode]],[1]sheet1!$1:$1048576,6,FALSE)</f>
        <v>BALV</v>
      </c>
      <c r="E1860" s="54" t="str">
        <f>VLOOKUP(Table_for_new_list_price[[#This Row],[ItemCode]],[1]sheet1!$1:$1048576,7,FALSE)</f>
        <v>BRASS DZR</v>
      </c>
      <c r="F1860" s="54" t="str">
        <f>VLOOKUP(Table_for_new_list_price[[#This Row],[ItemCode]],[1]sheet1!$1:$1048576,13,FALSE)</f>
        <v>1.65</v>
      </c>
      <c r="G1860" s="55" t="str">
        <f>VLOOKUP(Table_for_new_list_price[[#This Row],[ItemCode]],[1]sheet1!$1:$1048576,12,FALSE)</f>
        <v>20</v>
      </c>
      <c r="H1860" s="101">
        <f>VLOOKUP(Table_for_new_list_price[[#This Row],[ItemCode]],[1]sheet1!$1:$1048576,8,FALSE)</f>
        <v>135.99</v>
      </c>
      <c r="I1860" s="51">
        <f>VLOOKUP(Table_for_new_list_price[[#This Row],[Product Line]],'EDA SHEET'!$C$10:$D$57,2,FALSE)</f>
        <v>0.34699999999999998</v>
      </c>
      <c r="J1860" s="53">
        <f t="shared" si="34"/>
        <v>47.18853</v>
      </c>
      <c r="K1860" s="1" t="str">
        <f>VLOOKUP(Table_for_new_list_price[[#This Row],[ItemCode]],[1]sheet1!$1:$1048576,11,FALSE)</f>
        <v>Italy</v>
      </c>
    </row>
    <row r="1861" spans="1:11" hidden="1" x14ac:dyDescent="0.3">
      <c r="A1861" t="s">
        <v>2777</v>
      </c>
      <c r="B1861" t="str">
        <f>VLOOKUP(Table_for_new_list_price[[#This Row],[ItemCode]],[1]sheet1!$1:$1048576,4,FALSE)</f>
        <v>9517TU 050 050M050S</v>
      </c>
      <c r="C1861">
        <f>VLOOKUP(Table_for_new_list_price[[#This Row],[ItemCode]],[1]sheet1!$1:$1048576,5,FALSE)</f>
        <v>0</v>
      </c>
      <c r="D1861" t="str">
        <f>VLOOKUP(Table_for_new_list_price[[#This Row],[ItemCode]],[1]sheet1!$1:$1048576,6,FALSE)</f>
        <v>BALV</v>
      </c>
      <c r="E1861" s="54" t="str">
        <f>VLOOKUP(Table_for_new_list_price[[#This Row],[ItemCode]],[1]sheet1!$1:$1048576,7,FALSE)</f>
        <v>BRASS DZR</v>
      </c>
      <c r="F1861" s="54" t="str">
        <f>VLOOKUP(Table_for_new_list_price[[#This Row],[ItemCode]],[1]sheet1!$1:$1048576,13,FALSE)</f>
        <v>1.65</v>
      </c>
      <c r="G1861" s="55" t="str">
        <f>VLOOKUP(Table_for_new_list_price[[#This Row],[ItemCode]],[1]sheet1!$1:$1048576,12,FALSE)</f>
        <v>20</v>
      </c>
      <c r="H1861" s="101">
        <f>VLOOKUP(Table_for_new_list_price[[#This Row],[ItemCode]],[1]sheet1!$1:$1048576,8,FALSE)</f>
        <v>128.94</v>
      </c>
      <c r="I1861" s="51">
        <f>VLOOKUP(Table_for_new_list_price[[#This Row],[Product Line]],'EDA SHEET'!$C$10:$D$57,2,FALSE)</f>
        <v>0.34699999999999998</v>
      </c>
      <c r="J1861" s="53">
        <f t="shared" si="34"/>
        <v>44.742179999999998</v>
      </c>
      <c r="K1861" s="1" t="str">
        <f>VLOOKUP(Table_for_new_list_price[[#This Row],[ItemCode]],[1]sheet1!$1:$1048576,11,FALSE)</f>
        <v>Italy</v>
      </c>
    </row>
    <row r="1862" spans="1:11" hidden="1" x14ac:dyDescent="0.3">
      <c r="A1862" t="s">
        <v>2778</v>
      </c>
      <c r="B1862" t="str">
        <f>VLOOKUP(Table_for_new_list_price[[#This Row],[ItemCode]],[1]sheet1!$1:$1048576,4,FALSE)</f>
        <v>9517TU 050 050M075F</v>
      </c>
      <c r="C1862">
        <f>VLOOKUP(Table_for_new_list_price[[#This Row],[ItemCode]],[1]sheet1!$1:$1048576,5,FALSE)</f>
        <v>0</v>
      </c>
      <c r="D1862" t="str">
        <f>VLOOKUP(Table_for_new_list_price[[#This Row],[ItemCode]],[1]sheet1!$1:$1048576,6,FALSE)</f>
        <v>BALV</v>
      </c>
      <c r="E1862" s="54" t="str">
        <f>VLOOKUP(Table_for_new_list_price[[#This Row],[ItemCode]],[1]sheet1!$1:$1048576,7,FALSE)</f>
        <v>BRASS DZR</v>
      </c>
      <c r="F1862" s="54" t="str">
        <f>VLOOKUP(Table_for_new_list_price[[#This Row],[ItemCode]],[1]sheet1!$1:$1048576,13,FALSE)</f>
        <v>1.65</v>
      </c>
      <c r="G1862" s="55" t="str">
        <f>VLOOKUP(Table_for_new_list_price[[#This Row],[ItemCode]],[1]sheet1!$1:$1048576,12,FALSE)</f>
        <v>20</v>
      </c>
      <c r="H1862" s="101">
        <f>VLOOKUP(Table_for_new_list_price[[#This Row],[ItemCode]],[1]sheet1!$1:$1048576,8,FALSE)</f>
        <v>128.94</v>
      </c>
      <c r="I1862" s="51">
        <f>VLOOKUP(Table_for_new_list_price[[#This Row],[Product Line]],'EDA SHEET'!$C$10:$D$57,2,FALSE)</f>
        <v>0.34699999999999998</v>
      </c>
      <c r="J1862" s="53">
        <f t="shared" si="34"/>
        <v>44.742179999999998</v>
      </c>
      <c r="K1862" s="1" t="str">
        <f>VLOOKUP(Table_for_new_list_price[[#This Row],[ItemCode]],[1]sheet1!$1:$1048576,11,FALSE)</f>
        <v>Italy</v>
      </c>
    </row>
    <row r="1863" spans="1:11" hidden="1" x14ac:dyDescent="0.3">
      <c r="A1863" t="s">
        <v>2779</v>
      </c>
      <c r="B1863" t="str">
        <f>VLOOKUP(Table_for_new_list_price[[#This Row],[ItemCode]],[1]sheet1!$1:$1048576,4,FALSE)</f>
        <v>9517TU 050 050P050P</v>
      </c>
      <c r="C1863" t="str">
        <f>VLOOKUP(Table_for_new_list_price[[#This Row],[ItemCode]],[1]sheet1!$1:$1048576,5,FALSE)</f>
        <v>670779715537</v>
      </c>
      <c r="D1863" t="str">
        <f>VLOOKUP(Table_for_new_list_price[[#This Row],[ItemCode]],[1]sheet1!$1:$1048576,6,FALSE)</f>
        <v>BALV</v>
      </c>
      <c r="E1863" s="54" t="str">
        <f>VLOOKUP(Table_for_new_list_price[[#This Row],[ItemCode]],[1]sheet1!$1:$1048576,7,FALSE)</f>
        <v>BRASS DZR</v>
      </c>
      <c r="F1863" s="54" t="str">
        <f>VLOOKUP(Table_for_new_list_price[[#This Row],[ItemCode]],[1]sheet1!$1:$1048576,13,FALSE)</f>
        <v>1.65</v>
      </c>
      <c r="G1863" s="55" t="str">
        <f>VLOOKUP(Table_for_new_list_price[[#This Row],[ItemCode]],[1]sheet1!$1:$1048576,12,FALSE)</f>
        <v>20</v>
      </c>
      <c r="H1863" s="101">
        <f>VLOOKUP(Table_for_new_list_price[[#This Row],[ItemCode]],[1]sheet1!$1:$1048576,8,FALSE)</f>
        <v>135.99</v>
      </c>
      <c r="I1863" s="51">
        <f>VLOOKUP(Table_for_new_list_price[[#This Row],[Product Line]],'EDA SHEET'!$C$10:$D$57,2,FALSE)</f>
        <v>0.34699999999999998</v>
      </c>
      <c r="J1863" s="53">
        <f t="shared" si="34"/>
        <v>47.18853</v>
      </c>
      <c r="K1863" s="1" t="str">
        <f>VLOOKUP(Table_for_new_list_price[[#This Row],[ItemCode]],[1]sheet1!$1:$1048576,11,FALSE)</f>
        <v>Italy</v>
      </c>
    </row>
    <row r="1864" spans="1:11" hidden="1" x14ac:dyDescent="0.3">
      <c r="A1864" t="s">
        <v>2780</v>
      </c>
      <c r="B1864" t="str">
        <f>VLOOKUP(Table_for_new_list_price[[#This Row],[ItemCode]],[1]sheet1!$1:$1048576,4,FALSE)</f>
        <v>9517TU 050 075F075F</v>
      </c>
      <c r="C1864">
        <f>VLOOKUP(Table_for_new_list_price[[#This Row],[ItemCode]],[1]sheet1!$1:$1048576,5,FALSE)</f>
        <v>0</v>
      </c>
      <c r="D1864" t="str">
        <f>VLOOKUP(Table_for_new_list_price[[#This Row],[ItemCode]],[1]sheet1!$1:$1048576,6,FALSE)</f>
        <v>BALV</v>
      </c>
      <c r="E1864" s="54" t="str">
        <f>VLOOKUP(Table_for_new_list_price[[#This Row],[ItemCode]],[1]sheet1!$1:$1048576,7,FALSE)</f>
        <v>BRASS DZR</v>
      </c>
      <c r="F1864" s="54" t="str">
        <f>VLOOKUP(Table_for_new_list_price[[#This Row],[ItemCode]],[1]sheet1!$1:$1048576,13,FALSE)</f>
        <v>1.65</v>
      </c>
      <c r="G1864" s="55" t="str">
        <f>VLOOKUP(Table_for_new_list_price[[#This Row],[ItemCode]],[1]sheet1!$1:$1048576,12,FALSE)</f>
        <v>20</v>
      </c>
      <c r="H1864" s="101">
        <f>VLOOKUP(Table_for_new_list_price[[#This Row],[ItemCode]],[1]sheet1!$1:$1048576,8,FALSE)</f>
        <v>128.94</v>
      </c>
      <c r="I1864" s="51">
        <f>VLOOKUP(Table_for_new_list_price[[#This Row],[Product Line]],'EDA SHEET'!$C$10:$D$57,2,FALSE)</f>
        <v>0.34699999999999998</v>
      </c>
      <c r="J1864" s="53">
        <f t="shared" si="34"/>
        <v>44.742179999999998</v>
      </c>
      <c r="K1864" s="1" t="str">
        <f>VLOOKUP(Table_for_new_list_price[[#This Row],[ItemCode]],[1]sheet1!$1:$1048576,11,FALSE)</f>
        <v>Italy</v>
      </c>
    </row>
    <row r="1865" spans="1:11" hidden="1" x14ac:dyDescent="0.3">
      <c r="A1865" t="s">
        <v>2781</v>
      </c>
      <c r="B1865" t="str">
        <f>VLOOKUP(Table_for_new_list_price[[#This Row],[ItemCode]],[1]sheet1!$1:$1048576,4,FALSE)</f>
        <v>9517TU 050 075S075S</v>
      </c>
      <c r="C1865">
        <f>VLOOKUP(Table_for_new_list_price[[#This Row],[ItemCode]],[1]sheet1!$1:$1048576,5,FALSE)</f>
        <v>0</v>
      </c>
      <c r="D1865" t="str">
        <f>VLOOKUP(Table_for_new_list_price[[#This Row],[ItemCode]],[1]sheet1!$1:$1048576,6,FALSE)</f>
        <v>BALV</v>
      </c>
      <c r="E1865" s="54" t="str">
        <f>VLOOKUP(Table_for_new_list_price[[#This Row],[ItemCode]],[1]sheet1!$1:$1048576,7,FALSE)</f>
        <v>BRASS DZR</v>
      </c>
      <c r="F1865" s="54" t="str">
        <f>VLOOKUP(Table_for_new_list_price[[#This Row],[ItemCode]],[1]sheet1!$1:$1048576,13,FALSE)</f>
        <v>1.65</v>
      </c>
      <c r="G1865" s="55" t="str">
        <f>VLOOKUP(Table_for_new_list_price[[#This Row],[ItemCode]],[1]sheet1!$1:$1048576,12,FALSE)</f>
        <v>20</v>
      </c>
      <c r="H1865" s="101">
        <f>VLOOKUP(Table_for_new_list_price[[#This Row],[ItemCode]],[1]sheet1!$1:$1048576,8,FALSE)</f>
        <v>128.94</v>
      </c>
      <c r="I1865" s="51">
        <f>VLOOKUP(Table_for_new_list_price[[#This Row],[Product Line]],'EDA SHEET'!$C$10:$D$57,2,FALSE)</f>
        <v>0.34699999999999998</v>
      </c>
      <c r="J1865" s="53">
        <f t="shared" si="34"/>
        <v>44.742179999999998</v>
      </c>
      <c r="K1865" s="1" t="str">
        <f>VLOOKUP(Table_for_new_list_price[[#This Row],[ItemCode]],[1]sheet1!$1:$1048576,11,FALSE)</f>
        <v>Italy</v>
      </c>
    </row>
    <row r="1866" spans="1:11" hidden="1" x14ac:dyDescent="0.3">
      <c r="A1866" t="s">
        <v>2782</v>
      </c>
      <c r="B1866" t="str">
        <f>VLOOKUP(Table_for_new_list_price[[#This Row],[ItemCode]],[1]sheet1!$1:$1048576,4,FALSE)</f>
        <v>DRZ BRASS BAL VALVE UNION ENDS</v>
      </c>
      <c r="C1866" t="str">
        <f>VLOOKUP(Table_for_new_list_price[[#This Row],[ItemCode]],[1]sheet1!$1:$1048576,5,FALSE)</f>
        <v>670779713571</v>
      </c>
      <c r="D1866" t="str">
        <f>VLOOKUP(Table_for_new_list_price[[#This Row],[ItemCode]],[1]sheet1!$1:$1048576,6,FALSE)</f>
        <v>BALV</v>
      </c>
      <c r="E1866" s="54" t="str">
        <f>VLOOKUP(Table_for_new_list_price[[#This Row],[ItemCode]],[1]sheet1!$1:$1048576,7,FALSE)</f>
        <v>BRASS DZR</v>
      </c>
      <c r="F1866" s="54" t="str">
        <f>VLOOKUP(Table_for_new_list_price[[#This Row],[ItemCode]],[1]sheet1!$1:$1048576,13,FALSE)</f>
        <v>1.2</v>
      </c>
      <c r="G1866" s="55" t="str">
        <f>VLOOKUP(Table_for_new_list_price[[#This Row],[ItemCode]],[1]sheet1!$1:$1048576,12,FALSE)</f>
        <v>20</v>
      </c>
      <c r="H1866" s="101">
        <f>VLOOKUP(Table_for_new_list_price[[#This Row],[ItemCode]],[1]sheet1!$1:$1048576,8,FALSE)</f>
        <v>121.57</v>
      </c>
      <c r="I1866" s="51">
        <f>VLOOKUP(Table_for_new_list_price[[#This Row],[Product Line]],'EDA SHEET'!$C$10:$D$57,2,FALSE)</f>
        <v>0.34699999999999998</v>
      </c>
      <c r="J1866" s="53">
        <f t="shared" si="34"/>
        <v>42.184789999999992</v>
      </c>
      <c r="K1866" s="1" t="str">
        <f>VLOOKUP(Table_for_new_list_price[[#This Row],[ItemCode]],[1]sheet1!$1:$1048576,11,FALSE)</f>
        <v>Italy</v>
      </c>
    </row>
    <row r="1867" spans="1:11" hidden="1" x14ac:dyDescent="0.3">
      <c r="A1867" t="s">
        <v>2783</v>
      </c>
      <c r="B1867" t="str">
        <f>VLOOKUP(Table_for_new_list_price[[#This Row],[ItemCode]],[1]sheet1!$1:$1048576,4,FALSE)</f>
        <v>9517TX 050 050E050E</v>
      </c>
      <c r="C1867">
        <f>VLOOKUP(Table_for_new_list_price[[#This Row],[ItemCode]],[1]sheet1!$1:$1048576,5,FALSE)</f>
        <v>0</v>
      </c>
      <c r="D1867" t="str">
        <f>VLOOKUP(Table_for_new_list_price[[#This Row],[ItemCode]],[1]sheet1!$1:$1048576,6,FALSE)</f>
        <v>BALV</v>
      </c>
      <c r="E1867" s="54" t="str">
        <f>VLOOKUP(Table_for_new_list_price[[#This Row],[ItemCode]],[1]sheet1!$1:$1048576,7,FALSE)</f>
        <v>BRASS DZR</v>
      </c>
      <c r="F1867" s="54" t="str">
        <f>VLOOKUP(Table_for_new_list_price[[#This Row],[ItemCode]],[1]sheet1!$1:$1048576,13,FALSE)</f>
        <v>1.65</v>
      </c>
      <c r="G1867" s="55" t="str">
        <f>VLOOKUP(Table_for_new_list_price[[#This Row],[ItemCode]],[1]sheet1!$1:$1048576,12,FALSE)</f>
        <v>20</v>
      </c>
      <c r="H1867" s="101">
        <f>VLOOKUP(Table_for_new_list_price[[#This Row],[ItemCode]],[1]sheet1!$1:$1048576,8,FALSE)</f>
        <v>128.94</v>
      </c>
      <c r="I1867" s="51">
        <f>VLOOKUP(Table_for_new_list_price[[#This Row],[Product Line]],'EDA SHEET'!$C$10:$D$57,2,FALSE)</f>
        <v>0.34699999999999998</v>
      </c>
      <c r="J1867" s="53">
        <f t="shared" si="34"/>
        <v>44.742179999999998</v>
      </c>
      <c r="K1867" s="1" t="str">
        <f>VLOOKUP(Table_for_new_list_price[[#This Row],[ItemCode]],[1]sheet1!$1:$1048576,11,FALSE)</f>
        <v>Italy</v>
      </c>
    </row>
    <row r="1868" spans="1:11" hidden="1" x14ac:dyDescent="0.3">
      <c r="A1868" t="s">
        <v>2784</v>
      </c>
      <c r="B1868" t="str">
        <f>VLOOKUP(Table_for_new_list_price[[#This Row],[ItemCode]],[1]sheet1!$1:$1048576,4,FALSE)</f>
        <v>9517TX 050 050M050E</v>
      </c>
      <c r="C1868">
        <f>VLOOKUP(Table_for_new_list_price[[#This Row],[ItemCode]],[1]sheet1!$1:$1048576,5,FALSE)</f>
        <v>0</v>
      </c>
      <c r="D1868" t="str">
        <f>VLOOKUP(Table_for_new_list_price[[#This Row],[ItemCode]],[1]sheet1!$1:$1048576,6,FALSE)</f>
        <v>BALV</v>
      </c>
      <c r="E1868" s="54" t="str">
        <f>VLOOKUP(Table_for_new_list_price[[#This Row],[ItemCode]],[1]sheet1!$1:$1048576,7,FALSE)</f>
        <v>BRASS DZR</v>
      </c>
      <c r="F1868" s="54" t="str">
        <f>VLOOKUP(Table_for_new_list_price[[#This Row],[ItemCode]],[1]sheet1!$1:$1048576,13,FALSE)</f>
        <v>1.65</v>
      </c>
      <c r="G1868" s="55">
        <f>VLOOKUP(Table_for_new_list_price[[#This Row],[ItemCode]],[1]sheet1!$1:$1048576,12,FALSE)</f>
        <v>0</v>
      </c>
      <c r="H1868" s="101">
        <f>VLOOKUP(Table_for_new_list_price[[#This Row],[ItemCode]],[1]sheet1!$1:$1048576,8,FALSE)</f>
        <v>128.94</v>
      </c>
      <c r="I1868" s="51">
        <f>VLOOKUP(Table_for_new_list_price[[#This Row],[Product Line]],'EDA SHEET'!$C$10:$D$57,2,FALSE)</f>
        <v>0.34699999999999998</v>
      </c>
      <c r="J1868" s="53">
        <f t="shared" si="34"/>
        <v>44.742179999999998</v>
      </c>
      <c r="K1868" s="1" t="str">
        <f>VLOOKUP(Table_for_new_list_price[[#This Row],[ItemCode]],[1]sheet1!$1:$1048576,11,FALSE)</f>
        <v>Italy</v>
      </c>
    </row>
    <row r="1869" spans="1:11" hidden="1" x14ac:dyDescent="0.3">
      <c r="A1869" t="s">
        <v>2785</v>
      </c>
      <c r="B1869" t="str">
        <f>VLOOKUP(Table_for_new_list_price[[#This Row],[ItemCode]],[1]sheet1!$1:$1048576,4,FALSE)</f>
        <v>9517TX 050 050M050F</v>
      </c>
      <c r="C1869">
        <f>VLOOKUP(Table_for_new_list_price[[#This Row],[ItemCode]],[1]sheet1!$1:$1048576,5,FALSE)</f>
        <v>0</v>
      </c>
      <c r="D1869" t="str">
        <f>VLOOKUP(Table_for_new_list_price[[#This Row],[ItemCode]],[1]sheet1!$1:$1048576,6,FALSE)</f>
        <v>BALV</v>
      </c>
      <c r="E1869" s="54" t="str">
        <f>VLOOKUP(Table_for_new_list_price[[#This Row],[ItemCode]],[1]sheet1!$1:$1048576,7,FALSE)</f>
        <v>BRASS DZR</v>
      </c>
      <c r="F1869" s="54" t="str">
        <f>VLOOKUP(Table_for_new_list_price[[#This Row],[ItemCode]],[1]sheet1!$1:$1048576,13,FALSE)</f>
        <v>1.65</v>
      </c>
      <c r="G1869" s="55" t="str">
        <f>VLOOKUP(Table_for_new_list_price[[#This Row],[ItemCode]],[1]sheet1!$1:$1048576,12,FALSE)</f>
        <v>20</v>
      </c>
      <c r="H1869" s="101">
        <f>VLOOKUP(Table_for_new_list_price[[#This Row],[ItemCode]],[1]sheet1!$1:$1048576,8,FALSE)</f>
        <v>128.94</v>
      </c>
      <c r="I1869" s="51">
        <f>VLOOKUP(Table_for_new_list_price[[#This Row],[Product Line]],'EDA SHEET'!$C$10:$D$57,2,FALSE)</f>
        <v>0.34699999999999998</v>
      </c>
      <c r="J1869" s="53">
        <f t="shared" si="34"/>
        <v>44.742179999999998</v>
      </c>
      <c r="K1869" s="1" t="str">
        <f>VLOOKUP(Table_for_new_list_price[[#This Row],[ItemCode]],[1]sheet1!$1:$1048576,11,FALSE)</f>
        <v>Italy</v>
      </c>
    </row>
    <row r="1870" spans="1:11" hidden="1" x14ac:dyDescent="0.3">
      <c r="A1870" t="s">
        <v>2786</v>
      </c>
      <c r="B1870" t="str">
        <f>VLOOKUP(Table_for_new_list_price[[#This Row],[ItemCode]],[1]sheet1!$1:$1048576,4,FALSE)</f>
        <v>9517TX 050 050M050P</v>
      </c>
      <c r="C1870">
        <f>VLOOKUP(Table_for_new_list_price[[#This Row],[ItemCode]],[1]sheet1!$1:$1048576,5,FALSE)</f>
        <v>0</v>
      </c>
      <c r="D1870" t="str">
        <f>VLOOKUP(Table_for_new_list_price[[#This Row],[ItemCode]],[1]sheet1!$1:$1048576,6,FALSE)</f>
        <v>BALV</v>
      </c>
      <c r="E1870" s="54" t="str">
        <f>VLOOKUP(Table_for_new_list_price[[#This Row],[ItemCode]],[1]sheet1!$1:$1048576,7,FALSE)</f>
        <v>BRASS DZR</v>
      </c>
      <c r="F1870" s="54" t="str">
        <f>VLOOKUP(Table_for_new_list_price[[#This Row],[ItemCode]],[1]sheet1!$1:$1048576,13,FALSE)</f>
        <v>1.65</v>
      </c>
      <c r="G1870" s="55" t="str">
        <f>VLOOKUP(Table_for_new_list_price[[#This Row],[ItemCode]],[1]sheet1!$1:$1048576,12,FALSE)</f>
        <v>20</v>
      </c>
      <c r="H1870" s="101">
        <f>VLOOKUP(Table_for_new_list_price[[#This Row],[ItemCode]],[1]sheet1!$1:$1048576,8,FALSE)</f>
        <v>135.99</v>
      </c>
      <c r="I1870" s="51">
        <f>VLOOKUP(Table_for_new_list_price[[#This Row],[Product Line]],'EDA SHEET'!$C$10:$D$57,2,FALSE)</f>
        <v>0.34699999999999998</v>
      </c>
      <c r="J1870" s="53">
        <f t="shared" si="34"/>
        <v>47.18853</v>
      </c>
      <c r="K1870" s="1" t="str">
        <f>VLOOKUP(Table_for_new_list_price[[#This Row],[ItemCode]],[1]sheet1!$1:$1048576,11,FALSE)</f>
        <v>Italy</v>
      </c>
    </row>
    <row r="1871" spans="1:11" hidden="1" x14ac:dyDescent="0.3">
      <c r="A1871" t="s">
        <v>2787</v>
      </c>
      <c r="B1871" t="str">
        <f>VLOOKUP(Table_for_new_list_price[[#This Row],[ItemCode]],[1]sheet1!$1:$1048576,4,FALSE)</f>
        <v>9517TX 050 050M050S</v>
      </c>
      <c r="C1871">
        <f>VLOOKUP(Table_for_new_list_price[[#This Row],[ItemCode]],[1]sheet1!$1:$1048576,5,FALSE)</f>
        <v>0</v>
      </c>
      <c r="D1871" t="str">
        <f>VLOOKUP(Table_for_new_list_price[[#This Row],[ItemCode]],[1]sheet1!$1:$1048576,6,FALSE)</f>
        <v>BALV</v>
      </c>
      <c r="E1871" s="54" t="str">
        <f>VLOOKUP(Table_for_new_list_price[[#This Row],[ItemCode]],[1]sheet1!$1:$1048576,7,FALSE)</f>
        <v>BRASS DZR</v>
      </c>
      <c r="F1871" s="54" t="str">
        <f>VLOOKUP(Table_for_new_list_price[[#This Row],[ItemCode]],[1]sheet1!$1:$1048576,13,FALSE)</f>
        <v>1.65</v>
      </c>
      <c r="G1871" s="55" t="str">
        <f>VLOOKUP(Table_for_new_list_price[[#This Row],[ItemCode]],[1]sheet1!$1:$1048576,12,FALSE)</f>
        <v>20</v>
      </c>
      <c r="H1871" s="101">
        <f>VLOOKUP(Table_for_new_list_price[[#This Row],[ItemCode]],[1]sheet1!$1:$1048576,8,FALSE)</f>
        <v>128.94</v>
      </c>
      <c r="I1871" s="51">
        <f>VLOOKUP(Table_for_new_list_price[[#This Row],[Product Line]],'EDA SHEET'!$C$10:$D$57,2,FALSE)</f>
        <v>0.34699999999999998</v>
      </c>
      <c r="J1871" s="53">
        <f t="shared" si="34"/>
        <v>44.742179999999998</v>
      </c>
      <c r="K1871" s="1" t="str">
        <f>VLOOKUP(Table_for_new_list_price[[#This Row],[ItemCode]],[1]sheet1!$1:$1048576,11,FALSE)</f>
        <v>Italy</v>
      </c>
    </row>
    <row r="1872" spans="1:11" hidden="1" x14ac:dyDescent="0.3">
      <c r="A1872" t="s">
        <v>2788</v>
      </c>
      <c r="B1872" t="str">
        <f>VLOOKUP(Table_for_new_list_price[[#This Row],[ItemCode]],[1]sheet1!$1:$1048576,4,FALSE)</f>
        <v>9517TX 050 050M075F</v>
      </c>
      <c r="C1872">
        <f>VLOOKUP(Table_for_new_list_price[[#This Row],[ItemCode]],[1]sheet1!$1:$1048576,5,FALSE)</f>
        <v>0</v>
      </c>
      <c r="D1872" t="str">
        <f>VLOOKUP(Table_for_new_list_price[[#This Row],[ItemCode]],[1]sheet1!$1:$1048576,6,FALSE)</f>
        <v>BALV</v>
      </c>
      <c r="E1872" s="54" t="str">
        <f>VLOOKUP(Table_for_new_list_price[[#This Row],[ItemCode]],[1]sheet1!$1:$1048576,7,FALSE)</f>
        <v>BRASS DZR</v>
      </c>
      <c r="F1872" s="54" t="str">
        <f>VLOOKUP(Table_for_new_list_price[[#This Row],[ItemCode]],[1]sheet1!$1:$1048576,13,FALSE)</f>
        <v>1.65</v>
      </c>
      <c r="G1872" s="55" t="str">
        <f>VLOOKUP(Table_for_new_list_price[[#This Row],[ItemCode]],[1]sheet1!$1:$1048576,12,FALSE)</f>
        <v>20</v>
      </c>
      <c r="H1872" s="101">
        <f>VLOOKUP(Table_for_new_list_price[[#This Row],[ItemCode]],[1]sheet1!$1:$1048576,8,FALSE)</f>
        <v>128.94</v>
      </c>
      <c r="I1872" s="51">
        <f>VLOOKUP(Table_for_new_list_price[[#This Row],[Product Line]],'EDA SHEET'!$C$10:$D$57,2,FALSE)</f>
        <v>0.34699999999999998</v>
      </c>
      <c r="J1872" s="53">
        <f t="shared" si="34"/>
        <v>44.742179999999998</v>
      </c>
      <c r="K1872" s="1" t="str">
        <f>VLOOKUP(Table_for_new_list_price[[#This Row],[ItemCode]],[1]sheet1!$1:$1048576,11,FALSE)</f>
        <v>Italy</v>
      </c>
    </row>
    <row r="1873" spans="1:11" hidden="1" x14ac:dyDescent="0.3">
      <c r="A1873" t="s">
        <v>2789</v>
      </c>
      <c r="B1873" t="str">
        <f>VLOOKUP(Table_for_new_list_price[[#This Row],[ItemCode]],[1]sheet1!$1:$1048576,4,FALSE)</f>
        <v>9517TX 050 050P050P</v>
      </c>
      <c r="C1873">
        <f>VLOOKUP(Table_for_new_list_price[[#This Row],[ItemCode]],[1]sheet1!$1:$1048576,5,FALSE)</f>
        <v>0</v>
      </c>
      <c r="D1873" t="str">
        <f>VLOOKUP(Table_for_new_list_price[[#This Row],[ItemCode]],[1]sheet1!$1:$1048576,6,FALSE)</f>
        <v>BALV</v>
      </c>
      <c r="E1873" s="54" t="str">
        <f>VLOOKUP(Table_for_new_list_price[[#This Row],[ItemCode]],[1]sheet1!$1:$1048576,7,FALSE)</f>
        <v>BRASS DZR</v>
      </c>
      <c r="F1873" s="54" t="str">
        <f>VLOOKUP(Table_for_new_list_price[[#This Row],[ItemCode]],[1]sheet1!$1:$1048576,13,FALSE)</f>
        <v>1.65</v>
      </c>
      <c r="G1873" s="55" t="str">
        <f>VLOOKUP(Table_for_new_list_price[[#This Row],[ItemCode]],[1]sheet1!$1:$1048576,12,FALSE)</f>
        <v>20</v>
      </c>
      <c r="H1873" s="101">
        <f>VLOOKUP(Table_for_new_list_price[[#This Row],[ItemCode]],[1]sheet1!$1:$1048576,8,FALSE)</f>
        <v>135.99</v>
      </c>
      <c r="I1873" s="51">
        <f>VLOOKUP(Table_for_new_list_price[[#This Row],[Product Line]],'EDA SHEET'!$C$10:$D$57,2,FALSE)</f>
        <v>0.34699999999999998</v>
      </c>
      <c r="J1873" s="53">
        <f t="shared" si="34"/>
        <v>47.18853</v>
      </c>
      <c r="K1873" s="1" t="str">
        <f>VLOOKUP(Table_for_new_list_price[[#This Row],[ItemCode]],[1]sheet1!$1:$1048576,11,FALSE)</f>
        <v>Italy</v>
      </c>
    </row>
    <row r="1874" spans="1:11" hidden="1" x14ac:dyDescent="0.3">
      <c r="A1874" t="s">
        <v>2790</v>
      </c>
      <c r="B1874" t="str">
        <f>VLOOKUP(Table_for_new_list_price[[#This Row],[ItemCode]],[1]sheet1!$1:$1048576,4,FALSE)</f>
        <v>9517TX 050 075F075F</v>
      </c>
      <c r="C1874">
        <f>VLOOKUP(Table_for_new_list_price[[#This Row],[ItemCode]],[1]sheet1!$1:$1048576,5,FALSE)</f>
        <v>0</v>
      </c>
      <c r="D1874" t="str">
        <f>VLOOKUP(Table_for_new_list_price[[#This Row],[ItemCode]],[1]sheet1!$1:$1048576,6,FALSE)</f>
        <v>BALV</v>
      </c>
      <c r="E1874" s="54" t="str">
        <f>VLOOKUP(Table_for_new_list_price[[#This Row],[ItemCode]],[1]sheet1!$1:$1048576,7,FALSE)</f>
        <v>BRASS DZR</v>
      </c>
      <c r="F1874" s="54" t="str">
        <f>VLOOKUP(Table_for_new_list_price[[#This Row],[ItemCode]],[1]sheet1!$1:$1048576,13,FALSE)</f>
        <v>1.65</v>
      </c>
      <c r="G1874" s="55" t="str">
        <f>VLOOKUP(Table_for_new_list_price[[#This Row],[ItemCode]],[1]sheet1!$1:$1048576,12,FALSE)</f>
        <v>20</v>
      </c>
      <c r="H1874" s="101">
        <f>VLOOKUP(Table_for_new_list_price[[#This Row],[ItemCode]],[1]sheet1!$1:$1048576,8,FALSE)</f>
        <v>128.94</v>
      </c>
      <c r="I1874" s="51">
        <f>VLOOKUP(Table_for_new_list_price[[#This Row],[Product Line]],'EDA SHEET'!$C$10:$D$57,2,FALSE)</f>
        <v>0.34699999999999998</v>
      </c>
      <c r="J1874" s="53">
        <f t="shared" si="34"/>
        <v>44.742179999999998</v>
      </c>
      <c r="K1874" s="1" t="str">
        <f>VLOOKUP(Table_for_new_list_price[[#This Row],[ItemCode]],[1]sheet1!$1:$1048576,11,FALSE)</f>
        <v>Italy</v>
      </c>
    </row>
    <row r="1875" spans="1:11" hidden="1" x14ac:dyDescent="0.3">
      <c r="A1875" t="s">
        <v>2791</v>
      </c>
      <c r="B1875" t="str">
        <f>VLOOKUP(Table_for_new_list_price[[#This Row],[ItemCode]],[1]sheet1!$1:$1048576,4,FALSE)</f>
        <v>9517TX 050 075S075S</v>
      </c>
      <c r="C1875">
        <f>VLOOKUP(Table_for_new_list_price[[#This Row],[ItemCode]],[1]sheet1!$1:$1048576,5,FALSE)</f>
        <v>0</v>
      </c>
      <c r="D1875" t="str">
        <f>VLOOKUP(Table_for_new_list_price[[#This Row],[ItemCode]],[1]sheet1!$1:$1048576,6,FALSE)</f>
        <v>BALV</v>
      </c>
      <c r="E1875" s="54" t="str">
        <f>VLOOKUP(Table_for_new_list_price[[#This Row],[ItemCode]],[1]sheet1!$1:$1048576,7,FALSE)</f>
        <v>BRASS DZR</v>
      </c>
      <c r="F1875" s="54" t="str">
        <f>VLOOKUP(Table_for_new_list_price[[#This Row],[ItemCode]],[1]sheet1!$1:$1048576,13,FALSE)</f>
        <v>1.65</v>
      </c>
      <c r="G1875" s="55" t="str">
        <f>VLOOKUP(Table_for_new_list_price[[#This Row],[ItemCode]],[1]sheet1!$1:$1048576,12,FALSE)</f>
        <v>20</v>
      </c>
      <c r="H1875" s="101">
        <f>VLOOKUP(Table_for_new_list_price[[#This Row],[ItemCode]],[1]sheet1!$1:$1048576,8,FALSE)</f>
        <v>128.94</v>
      </c>
      <c r="I1875" s="51">
        <f>VLOOKUP(Table_for_new_list_price[[#This Row],[Product Line]],'EDA SHEET'!$C$10:$D$57,2,FALSE)</f>
        <v>0.34699999999999998</v>
      </c>
      <c r="J1875" s="53">
        <f t="shared" si="34"/>
        <v>44.742179999999998</v>
      </c>
      <c r="K1875" s="1" t="str">
        <f>VLOOKUP(Table_for_new_list_price[[#This Row],[ItemCode]],[1]sheet1!$1:$1048576,11,FALSE)</f>
        <v>Italy</v>
      </c>
    </row>
    <row r="1876" spans="1:11" hidden="1" x14ac:dyDescent="0.3">
      <c r="A1876" t="s">
        <v>2792</v>
      </c>
      <c r="B1876" t="str">
        <f>VLOOKUP(Table_for_new_list_price[[#This Row],[ItemCode]],[1]sheet1!$1:$1048576,4,FALSE)</f>
        <v>DRZ BRASS BAL VALVE UNION ENDS</v>
      </c>
      <c r="C1876" t="str">
        <f>VLOOKUP(Table_for_new_list_price[[#This Row],[ItemCode]],[1]sheet1!$1:$1048576,5,FALSE)</f>
        <v>670779722733</v>
      </c>
      <c r="D1876" t="str">
        <f>VLOOKUP(Table_for_new_list_price[[#This Row],[ItemCode]],[1]sheet1!$1:$1048576,6,FALSE)</f>
        <v>BALV</v>
      </c>
      <c r="E1876" s="54" t="str">
        <f>VLOOKUP(Table_for_new_list_price[[#This Row],[ItemCode]],[1]sheet1!$1:$1048576,7,FALSE)</f>
        <v>BRASS DZR</v>
      </c>
      <c r="F1876" s="54" t="str">
        <f>VLOOKUP(Table_for_new_list_price[[#This Row],[ItemCode]],[1]sheet1!$1:$1048576,13,FALSE)</f>
        <v>1.2</v>
      </c>
      <c r="G1876" s="55" t="str">
        <f>VLOOKUP(Table_for_new_list_price[[#This Row],[ItemCode]],[1]sheet1!$1:$1048576,12,FALSE)</f>
        <v>20</v>
      </c>
      <c r="H1876" s="101">
        <f>VLOOKUP(Table_for_new_list_price[[#This Row],[ItemCode]],[1]sheet1!$1:$1048576,8,FALSE)</f>
        <v>121.57</v>
      </c>
      <c r="I1876" s="51">
        <f>VLOOKUP(Table_for_new_list_price[[#This Row],[Product Line]],'EDA SHEET'!$C$10:$D$57,2,FALSE)</f>
        <v>0.34699999999999998</v>
      </c>
      <c r="J1876" s="53">
        <f t="shared" si="34"/>
        <v>42.184789999999992</v>
      </c>
      <c r="K1876" s="1" t="str">
        <f>VLOOKUP(Table_for_new_list_price[[#This Row],[ItemCode]],[1]sheet1!$1:$1048576,11,FALSE)</f>
        <v>Italy</v>
      </c>
    </row>
    <row r="1877" spans="1:11" hidden="1" x14ac:dyDescent="0.3">
      <c r="A1877" t="s">
        <v>2793</v>
      </c>
      <c r="B1877" t="str">
        <f>VLOOKUP(Table_for_new_list_price[[#This Row],[ItemCode]],[1]sheet1!$1:$1048576,4,FALSE)</f>
        <v>DRZ BRASS BALANCING VLV THD</v>
      </c>
      <c r="C1877" t="str">
        <f>VLOOKUP(Table_for_new_list_price[[#This Row],[ItemCode]],[1]sheet1!$1:$1048576,5,FALSE)</f>
        <v>670779714615</v>
      </c>
      <c r="D1877" t="str">
        <f>VLOOKUP(Table_for_new_list_price[[#This Row],[ItemCode]],[1]sheet1!$1:$1048576,6,FALSE)</f>
        <v>BALV</v>
      </c>
      <c r="E1877" s="54" t="str">
        <f>VLOOKUP(Table_for_new_list_price[[#This Row],[ItemCode]],[1]sheet1!$1:$1048576,7,FALSE)</f>
        <v>BRASS DZR</v>
      </c>
      <c r="F1877" s="54" t="str">
        <f>VLOOKUP(Table_for_new_list_price[[#This Row],[ItemCode]],[1]sheet1!$1:$1048576,13,FALSE)</f>
        <v>1.2</v>
      </c>
      <c r="G1877" s="55" t="str">
        <f>VLOOKUP(Table_for_new_list_price[[#This Row],[ItemCode]],[1]sheet1!$1:$1048576,12,FALSE)</f>
        <v>20</v>
      </c>
      <c r="H1877" s="101">
        <f>VLOOKUP(Table_for_new_list_price[[#This Row],[ItemCode]],[1]sheet1!$1:$1048576,8,FALSE)</f>
        <v>121.57</v>
      </c>
      <c r="I1877" s="51">
        <f>VLOOKUP(Table_for_new_list_price[[#This Row],[Product Line]],'EDA SHEET'!$C$10:$D$57,2,FALSE)</f>
        <v>0.34699999999999998</v>
      </c>
      <c r="J1877" s="53">
        <f t="shared" si="34"/>
        <v>42.184789999999992</v>
      </c>
      <c r="K1877" s="1" t="str">
        <f>VLOOKUP(Table_for_new_list_price[[#This Row],[ItemCode]],[1]sheet1!$1:$1048576,11,FALSE)</f>
        <v>Italy</v>
      </c>
    </row>
    <row r="1878" spans="1:11" hidden="1" x14ac:dyDescent="0.3">
      <c r="A1878" t="s">
        <v>2794</v>
      </c>
      <c r="B1878" t="str">
        <f>VLOOKUP(Table_for_new_list_price[[#This Row],[ItemCode]],[1]sheet1!$1:$1048576,4,FALSE)</f>
        <v>DRZ BRASS BALANCING VLV THD</v>
      </c>
      <c r="C1878" t="str">
        <f>VLOOKUP(Table_for_new_list_price[[#This Row],[ItemCode]],[1]sheet1!$1:$1048576,5,FALSE)</f>
        <v>670779714608</v>
      </c>
      <c r="D1878" t="str">
        <f>VLOOKUP(Table_for_new_list_price[[#This Row],[ItemCode]],[1]sheet1!$1:$1048576,6,FALSE)</f>
        <v>BALV</v>
      </c>
      <c r="E1878" s="54" t="str">
        <f>VLOOKUP(Table_for_new_list_price[[#This Row],[ItemCode]],[1]sheet1!$1:$1048576,7,FALSE)</f>
        <v>BRASS DZR</v>
      </c>
      <c r="F1878" s="54" t="str">
        <f>VLOOKUP(Table_for_new_list_price[[#This Row],[ItemCode]],[1]sheet1!$1:$1048576,13,FALSE)</f>
        <v>1.2</v>
      </c>
      <c r="G1878" s="55" t="str">
        <f>VLOOKUP(Table_for_new_list_price[[#This Row],[ItemCode]],[1]sheet1!$1:$1048576,12,FALSE)</f>
        <v>20</v>
      </c>
      <c r="H1878" s="101">
        <f>VLOOKUP(Table_for_new_list_price[[#This Row],[ItemCode]],[1]sheet1!$1:$1048576,8,FALSE)</f>
        <v>121.57</v>
      </c>
      <c r="I1878" s="51">
        <f>VLOOKUP(Table_for_new_list_price[[#This Row],[Product Line]],'EDA SHEET'!$C$10:$D$57,2,FALSE)</f>
        <v>0.34699999999999998</v>
      </c>
      <c r="J1878" s="53">
        <f t="shared" si="34"/>
        <v>42.184789999999992</v>
      </c>
      <c r="K1878" s="1" t="str">
        <f>VLOOKUP(Table_for_new_list_price[[#This Row],[ItemCode]],[1]sheet1!$1:$1048576,11,FALSE)</f>
        <v>Italy</v>
      </c>
    </row>
    <row r="1879" spans="1:11" hidden="1" x14ac:dyDescent="0.3">
      <c r="A1879" t="s">
        <v>2795</v>
      </c>
      <c r="B1879" t="str">
        <f>VLOOKUP(Table_for_new_list_price[[#This Row],[ItemCode]],[1]sheet1!$1:$1048576,4,FALSE)</f>
        <v>DRZ BRASS BALANCING VLV SOLDER</v>
      </c>
      <c r="C1879" t="str">
        <f>VLOOKUP(Table_for_new_list_price[[#This Row],[ItemCode]],[1]sheet1!$1:$1048576,5,FALSE)</f>
        <v>670779945064</v>
      </c>
      <c r="D1879" t="str">
        <f>VLOOKUP(Table_for_new_list_price[[#This Row],[ItemCode]],[1]sheet1!$1:$1048576,6,FALSE)</f>
        <v>BALV</v>
      </c>
      <c r="E1879" s="54" t="str">
        <f>VLOOKUP(Table_for_new_list_price[[#This Row],[ItemCode]],[1]sheet1!$1:$1048576,7,FALSE)</f>
        <v>BRASS DZR</v>
      </c>
      <c r="F1879" s="54" t="str">
        <f>VLOOKUP(Table_for_new_list_price[[#This Row],[ItemCode]],[1]sheet1!$1:$1048576,13,FALSE)</f>
        <v>1.52</v>
      </c>
      <c r="G1879" s="55" t="str">
        <f>VLOOKUP(Table_for_new_list_price[[#This Row],[ItemCode]],[1]sheet1!$1:$1048576,12,FALSE)</f>
        <v>10</v>
      </c>
      <c r="H1879" s="101">
        <f>VLOOKUP(Table_for_new_list_price[[#This Row],[ItemCode]],[1]sheet1!$1:$1048576,8,FALSE)</f>
        <v>148.09</v>
      </c>
      <c r="I1879" s="51">
        <f>VLOOKUP(Table_for_new_list_price[[#This Row],[Product Line]],'EDA SHEET'!$C$10:$D$57,2,FALSE)</f>
        <v>0.34699999999999998</v>
      </c>
      <c r="J1879" s="53">
        <f t="shared" si="34"/>
        <v>51.387229999999995</v>
      </c>
      <c r="K1879" s="1" t="str">
        <f>VLOOKUP(Table_for_new_list_price[[#This Row],[ItemCode]],[1]sheet1!$1:$1048576,11,FALSE)</f>
        <v>Italy</v>
      </c>
    </row>
    <row r="1880" spans="1:11" hidden="1" x14ac:dyDescent="0.3">
      <c r="A1880" t="s">
        <v>2796</v>
      </c>
      <c r="B1880" t="str">
        <f>VLOOKUP(Table_for_new_list_price[[#This Row],[ItemCode]],[1]sheet1!$1:$1048576,4,FALSE)</f>
        <v>DRZ BRASS BALANCING VLV SOLDER</v>
      </c>
      <c r="C1880" t="str">
        <f>VLOOKUP(Table_for_new_list_price[[#This Row],[ItemCode]],[1]sheet1!$1:$1048576,5,FALSE)</f>
        <v>670779945088</v>
      </c>
      <c r="D1880" t="str">
        <f>VLOOKUP(Table_for_new_list_price[[#This Row],[ItemCode]],[1]sheet1!$1:$1048576,6,FALSE)</f>
        <v>BALV</v>
      </c>
      <c r="E1880" s="54" t="str">
        <f>VLOOKUP(Table_for_new_list_price[[#This Row],[ItemCode]],[1]sheet1!$1:$1048576,7,FALSE)</f>
        <v>BRASS DZR</v>
      </c>
      <c r="F1880" s="54" t="str">
        <f>VLOOKUP(Table_for_new_list_price[[#This Row],[ItemCode]],[1]sheet1!$1:$1048576,13,FALSE)</f>
        <v>3.12</v>
      </c>
      <c r="G1880" s="55" t="str">
        <f>VLOOKUP(Table_for_new_list_price[[#This Row],[ItemCode]],[1]sheet1!$1:$1048576,12,FALSE)</f>
        <v>8</v>
      </c>
      <c r="H1880" s="101">
        <f>VLOOKUP(Table_for_new_list_price[[#This Row],[ItemCode]],[1]sheet1!$1:$1048576,8,FALSE)</f>
        <v>260.89999999999998</v>
      </c>
      <c r="I1880" s="51">
        <f>VLOOKUP(Table_for_new_list_price[[#This Row],[Product Line]],'EDA SHEET'!$C$10:$D$57,2,FALSE)</f>
        <v>0.34699999999999998</v>
      </c>
      <c r="J1880" s="53">
        <f t="shared" si="34"/>
        <v>90.532299999999992</v>
      </c>
      <c r="K1880" s="1" t="str">
        <f>VLOOKUP(Table_for_new_list_price[[#This Row],[ItemCode]],[1]sheet1!$1:$1048576,11,FALSE)</f>
        <v>Italy</v>
      </c>
    </row>
    <row r="1881" spans="1:11" hidden="1" x14ac:dyDescent="0.3">
      <c r="A1881" t="s">
        <v>2797</v>
      </c>
      <c r="B1881" t="str">
        <f>VLOOKUP(Table_for_new_list_price[[#This Row],[ItemCode]],[1]sheet1!$1:$1048576,4,FALSE)</f>
        <v>DRZ BRASS BALANCING VLV SOLDER</v>
      </c>
      <c r="C1881" t="str">
        <f>VLOOKUP(Table_for_new_list_price[[#This Row],[ItemCode]],[1]sheet1!$1:$1048576,5,FALSE)</f>
        <v>670779945071</v>
      </c>
      <c r="D1881" t="str">
        <f>VLOOKUP(Table_for_new_list_price[[#This Row],[ItemCode]],[1]sheet1!$1:$1048576,6,FALSE)</f>
        <v>BALV</v>
      </c>
      <c r="E1881" s="54" t="str">
        <f>VLOOKUP(Table_for_new_list_price[[#This Row],[ItemCode]],[1]sheet1!$1:$1048576,7,FALSE)</f>
        <v>BRASS DZR</v>
      </c>
      <c r="F1881" s="54" t="str">
        <f>VLOOKUP(Table_for_new_list_price[[#This Row],[ItemCode]],[1]sheet1!$1:$1048576,13,FALSE)</f>
        <v>2.46</v>
      </c>
      <c r="G1881" s="55" t="str">
        <f>VLOOKUP(Table_for_new_list_price[[#This Row],[ItemCode]],[1]sheet1!$1:$1048576,12,FALSE)</f>
        <v>10</v>
      </c>
      <c r="H1881" s="101">
        <f>VLOOKUP(Table_for_new_list_price[[#This Row],[ItemCode]],[1]sheet1!$1:$1048576,8,FALSE)</f>
        <v>216.02</v>
      </c>
      <c r="I1881" s="51">
        <f>VLOOKUP(Table_for_new_list_price[[#This Row],[Product Line]],'EDA SHEET'!$C$10:$D$57,2,FALSE)</f>
        <v>0.34699999999999998</v>
      </c>
      <c r="J1881" s="53">
        <f t="shared" si="34"/>
        <v>74.958939999999998</v>
      </c>
      <c r="K1881" s="1" t="str">
        <f>VLOOKUP(Table_for_new_list_price[[#This Row],[ItemCode]],[1]sheet1!$1:$1048576,11,FALSE)</f>
        <v>Italy</v>
      </c>
    </row>
    <row r="1882" spans="1:11" hidden="1" x14ac:dyDescent="0.3">
      <c r="A1882" t="s">
        <v>2798</v>
      </c>
      <c r="B1882" t="str">
        <f>VLOOKUP(Table_for_new_list_price[[#This Row],[ItemCode]],[1]sheet1!$1:$1048576,4,FALSE)</f>
        <v>DRZ BRASS BALANCING VLV SOLDER</v>
      </c>
      <c r="C1882" t="str">
        <f>VLOOKUP(Table_for_new_list_price[[#This Row],[ItemCode]],[1]sheet1!$1:$1048576,5,FALSE)</f>
        <v>670779945040</v>
      </c>
      <c r="D1882" t="str">
        <f>VLOOKUP(Table_for_new_list_price[[#This Row],[ItemCode]],[1]sheet1!$1:$1048576,6,FALSE)</f>
        <v>BALV</v>
      </c>
      <c r="E1882" s="54" t="str">
        <f>VLOOKUP(Table_for_new_list_price[[#This Row],[ItemCode]],[1]sheet1!$1:$1048576,7,FALSE)</f>
        <v>BRASS DZR</v>
      </c>
      <c r="F1882" s="54" t="str">
        <f>VLOOKUP(Table_for_new_list_price[[#This Row],[ItemCode]],[1]sheet1!$1:$1048576,13,FALSE)</f>
        <v>1.16</v>
      </c>
      <c r="G1882" s="55" t="str">
        <f>VLOOKUP(Table_for_new_list_price[[#This Row],[ItemCode]],[1]sheet1!$1:$1048576,12,FALSE)</f>
        <v>20</v>
      </c>
      <c r="H1882" s="101">
        <f>VLOOKUP(Table_for_new_list_price[[#This Row],[ItemCode]],[1]sheet1!$1:$1048576,8,FALSE)</f>
        <v>121.57</v>
      </c>
      <c r="I1882" s="51">
        <f>VLOOKUP(Table_for_new_list_price[[#This Row],[Product Line]],'EDA SHEET'!$C$10:$D$57,2,FALSE)</f>
        <v>0.34699999999999998</v>
      </c>
      <c r="J1882" s="53">
        <f t="shared" si="34"/>
        <v>42.184789999999992</v>
      </c>
      <c r="K1882" s="1" t="str">
        <f>VLOOKUP(Table_for_new_list_price[[#This Row],[ItemCode]],[1]sheet1!$1:$1048576,11,FALSE)</f>
        <v>Italy</v>
      </c>
    </row>
    <row r="1883" spans="1:11" hidden="1" x14ac:dyDescent="0.3">
      <c r="A1883" t="s">
        <v>2799</v>
      </c>
      <c r="B1883" t="str">
        <f>VLOOKUP(Table_for_new_list_price[[#This Row],[ItemCode]],[1]sheet1!$1:$1048576,4,FALSE)</f>
        <v>DRZ BRASS BALANCING VLV SOLDER</v>
      </c>
      <c r="C1883" t="str">
        <f>VLOOKUP(Table_for_new_list_price[[#This Row],[ItemCode]],[1]sheet1!$1:$1048576,5,FALSE)</f>
        <v>670779945200</v>
      </c>
      <c r="D1883" t="str">
        <f>VLOOKUP(Table_for_new_list_price[[#This Row],[ItemCode]],[1]sheet1!$1:$1048576,6,FALSE)</f>
        <v>BALV</v>
      </c>
      <c r="E1883" s="54" t="str">
        <f>VLOOKUP(Table_for_new_list_price[[#This Row],[ItemCode]],[1]sheet1!$1:$1048576,7,FALSE)</f>
        <v>BRASS DZR</v>
      </c>
      <c r="F1883" s="54" t="str">
        <f>VLOOKUP(Table_for_new_list_price[[#This Row],[ItemCode]],[1]sheet1!$1:$1048576,13,FALSE)</f>
        <v>4.54</v>
      </c>
      <c r="G1883" s="55" t="str">
        <f>VLOOKUP(Table_for_new_list_price[[#This Row],[ItemCode]],[1]sheet1!$1:$1048576,12,FALSE)</f>
        <v>5</v>
      </c>
      <c r="H1883" s="101">
        <f>VLOOKUP(Table_for_new_list_price[[#This Row],[ItemCode]],[1]sheet1!$1:$1048576,8,FALSE)</f>
        <v>347.91</v>
      </c>
      <c r="I1883" s="51">
        <f>VLOOKUP(Table_for_new_list_price[[#This Row],[Product Line]],'EDA SHEET'!$C$10:$D$57,2,FALSE)</f>
        <v>0.34699999999999998</v>
      </c>
      <c r="J1883" s="53">
        <f t="shared" si="34"/>
        <v>120.72477000000001</v>
      </c>
      <c r="K1883" s="1" t="str">
        <f>VLOOKUP(Table_for_new_list_price[[#This Row],[ItemCode]],[1]sheet1!$1:$1048576,11,FALSE)</f>
        <v>Italy</v>
      </c>
    </row>
    <row r="1884" spans="1:11" hidden="1" x14ac:dyDescent="0.3">
      <c r="A1884" t="s">
        <v>2800</v>
      </c>
      <c r="B1884" t="str">
        <f>VLOOKUP(Table_for_new_list_price[[#This Row],[ItemCode]],[1]sheet1!$1:$1048576,4,FALSE)</f>
        <v>DRZ BRASS BALANCING VLV SOLDER</v>
      </c>
      <c r="C1884" t="str">
        <f>VLOOKUP(Table_for_new_list_price[[#This Row],[ItemCode]],[1]sheet1!$1:$1048576,5,FALSE)</f>
        <v>670779945051</v>
      </c>
      <c r="D1884" t="str">
        <f>VLOOKUP(Table_for_new_list_price[[#This Row],[ItemCode]],[1]sheet1!$1:$1048576,6,FALSE)</f>
        <v>BALV</v>
      </c>
      <c r="E1884" s="54">
        <f>VLOOKUP(Table_for_new_list_price[[#This Row],[ItemCode]],[1]sheet1!$1:$1048576,7,FALSE)</f>
        <v>0</v>
      </c>
      <c r="F1884" s="54" t="str">
        <f>VLOOKUP(Table_for_new_list_price[[#This Row],[ItemCode]],[1]sheet1!$1:$1048576,13,FALSE)</f>
        <v>1.28</v>
      </c>
      <c r="G1884" s="55" t="str">
        <f>VLOOKUP(Table_for_new_list_price[[#This Row],[ItemCode]],[1]sheet1!$1:$1048576,12,FALSE)</f>
        <v>15</v>
      </c>
      <c r="H1884" s="101">
        <f>VLOOKUP(Table_for_new_list_price[[#This Row],[ItemCode]],[1]sheet1!$1:$1048576,8,FALSE)</f>
        <v>130.44999999999999</v>
      </c>
      <c r="I1884" s="51">
        <f>VLOOKUP(Table_for_new_list_price[[#This Row],[Product Line]],'EDA SHEET'!$C$10:$D$57,2,FALSE)</f>
        <v>0.34699999999999998</v>
      </c>
      <c r="J1884" s="53">
        <f t="shared" si="34"/>
        <v>45.266149999999996</v>
      </c>
      <c r="K1884" s="1" t="str">
        <f>VLOOKUP(Table_for_new_list_price[[#This Row],[ItemCode]],[1]sheet1!$1:$1048576,11,FALSE)</f>
        <v>Italy</v>
      </c>
    </row>
    <row r="1885" spans="1:11" hidden="1" x14ac:dyDescent="0.3">
      <c r="A1885" t="s">
        <v>2809</v>
      </c>
      <c r="B1885" t="str">
        <f>VLOOKUP(Table_for_new_list_price[[#This Row],[ItemCode]],[1]sheet1!$1:$1048576,4,FALSE)</f>
        <v>DRZ BRASS BALANCING VLV SOLDER</v>
      </c>
      <c r="C1885" t="str">
        <f>VLOOKUP(Table_for_new_list_price[[#This Row],[ItemCode]],[1]sheet1!$1:$1048576,5,FALSE)</f>
        <v>670779714653</v>
      </c>
      <c r="D1885" t="str">
        <f>VLOOKUP(Table_for_new_list_price[[#This Row],[ItemCode]],[1]sheet1!$1:$1048576,6,FALSE)</f>
        <v>BALV</v>
      </c>
      <c r="E1885" s="54" t="str">
        <f>VLOOKUP(Table_for_new_list_price[[#This Row],[ItemCode]],[1]sheet1!$1:$1048576,7,FALSE)</f>
        <v>BRASS DZR</v>
      </c>
      <c r="F1885" s="54" t="str">
        <f>VLOOKUP(Table_for_new_list_price[[#This Row],[ItemCode]],[1]sheet1!$1:$1048576,13,FALSE)</f>
        <v>1.2</v>
      </c>
      <c r="G1885" s="55" t="str">
        <f>VLOOKUP(Table_for_new_list_price[[#This Row],[ItemCode]],[1]sheet1!$1:$1048576,12,FALSE)</f>
        <v>20</v>
      </c>
      <c r="H1885" s="101">
        <f>VLOOKUP(Table_for_new_list_price[[#This Row],[ItemCode]],[1]sheet1!$1:$1048576,8,FALSE)</f>
        <v>121.57</v>
      </c>
      <c r="I1885" s="51">
        <f>VLOOKUP(Table_for_new_list_price[[#This Row],[Product Line]],'EDA SHEET'!$C$10:$D$57,2,FALSE)</f>
        <v>0.34699999999999998</v>
      </c>
      <c r="J1885" s="53">
        <f t="shared" si="34"/>
        <v>42.184789999999992</v>
      </c>
      <c r="K1885" s="1" t="str">
        <f>VLOOKUP(Table_for_new_list_price[[#This Row],[ItemCode]],[1]sheet1!$1:$1048576,11,FALSE)</f>
        <v>Italy</v>
      </c>
    </row>
    <row r="1886" spans="1:11" hidden="1" x14ac:dyDescent="0.3">
      <c r="A1886" t="s">
        <v>2810</v>
      </c>
      <c r="B1886" t="str">
        <f>VLOOKUP(Table_for_new_list_price[[#This Row],[ItemCode]],[1]sheet1!$1:$1048576,4,FALSE)</f>
        <v>DRZ BRASS BALANCING VLV SOLDER</v>
      </c>
      <c r="C1886" t="str">
        <f>VLOOKUP(Table_for_new_list_price[[#This Row],[ItemCode]],[1]sheet1!$1:$1048576,5,FALSE)</f>
        <v>670779714646</v>
      </c>
      <c r="D1886" t="str">
        <f>VLOOKUP(Table_for_new_list_price[[#This Row],[ItemCode]],[1]sheet1!$1:$1048576,6,FALSE)</f>
        <v>BALV</v>
      </c>
      <c r="E1886" s="54" t="str">
        <f>VLOOKUP(Table_for_new_list_price[[#This Row],[ItemCode]],[1]sheet1!$1:$1048576,7,FALSE)</f>
        <v>BRASS DZR</v>
      </c>
      <c r="F1886" s="54" t="str">
        <f>VLOOKUP(Table_for_new_list_price[[#This Row],[ItemCode]],[1]sheet1!$1:$1048576,13,FALSE)</f>
        <v>1.2</v>
      </c>
      <c r="G1886" s="55" t="str">
        <f>VLOOKUP(Table_for_new_list_price[[#This Row],[ItemCode]],[1]sheet1!$1:$1048576,12,FALSE)</f>
        <v>20</v>
      </c>
      <c r="H1886" s="101">
        <f>VLOOKUP(Table_for_new_list_price[[#This Row],[ItemCode]],[1]sheet1!$1:$1048576,8,FALSE)</f>
        <v>121.57</v>
      </c>
      <c r="I1886" s="51">
        <f>VLOOKUP(Table_for_new_list_price[[#This Row],[Product Line]],'EDA SHEET'!$C$10:$D$57,2,FALSE)</f>
        <v>0.34699999999999998</v>
      </c>
      <c r="J1886" s="53">
        <f t="shared" si="34"/>
        <v>42.184789999999992</v>
      </c>
      <c r="K1886" s="1" t="str">
        <f>VLOOKUP(Table_for_new_list_price[[#This Row],[ItemCode]],[1]sheet1!$1:$1048576,11,FALSE)</f>
        <v>Italy</v>
      </c>
    </row>
    <row r="1887" spans="1:11" hidden="1" x14ac:dyDescent="0.3">
      <c r="A1887" t="s">
        <v>2811</v>
      </c>
      <c r="B1887" t="str">
        <f>VLOOKUP(Table_for_new_list_price[[#This Row],[ItemCode]],[1]sheet1!$1:$1048576,4,FALSE)</f>
        <v>DRZ BRASS BALANCING VLV SOLDER</v>
      </c>
      <c r="C1887" t="str">
        <f>VLOOKUP(Table_for_new_list_price[[#This Row],[ItemCode]],[1]sheet1!$1:$1048576,5,FALSE)</f>
        <v>670779714639</v>
      </c>
      <c r="D1887" t="str">
        <f>VLOOKUP(Table_for_new_list_price[[#This Row],[ItemCode]],[1]sheet1!$1:$1048576,6,FALSE)</f>
        <v>BALV</v>
      </c>
      <c r="E1887" s="54" t="str">
        <f>VLOOKUP(Table_for_new_list_price[[#This Row],[ItemCode]],[1]sheet1!$1:$1048576,7,FALSE)</f>
        <v>BRASS DZR</v>
      </c>
      <c r="F1887" s="54" t="str">
        <f>VLOOKUP(Table_for_new_list_price[[#This Row],[ItemCode]],[1]sheet1!$1:$1048576,13,FALSE)</f>
        <v>1.2</v>
      </c>
      <c r="G1887" s="55" t="str">
        <f>VLOOKUP(Table_for_new_list_price[[#This Row],[ItemCode]],[1]sheet1!$1:$1048576,12,FALSE)</f>
        <v>20</v>
      </c>
      <c r="H1887" s="101">
        <f>VLOOKUP(Table_for_new_list_price[[#This Row],[ItemCode]],[1]sheet1!$1:$1048576,8,FALSE)</f>
        <v>121.57</v>
      </c>
      <c r="I1887" s="51">
        <f>VLOOKUP(Table_for_new_list_price[[#This Row],[Product Line]],'EDA SHEET'!$C$10:$D$57,2,FALSE)</f>
        <v>0.34699999999999998</v>
      </c>
      <c r="J1887" s="53">
        <f t="shared" si="34"/>
        <v>42.184789999999992</v>
      </c>
      <c r="K1887" s="1" t="str">
        <f>VLOOKUP(Table_for_new_list_price[[#This Row],[ItemCode]],[1]sheet1!$1:$1048576,11,FALSE)</f>
        <v>Italy</v>
      </c>
    </row>
    <row r="1888" spans="1:11" hidden="1" x14ac:dyDescent="0.3">
      <c r="A1888" t="s">
        <v>2812</v>
      </c>
      <c r="B1888" t="str">
        <f>VLOOKUP(Table_for_new_list_price[[#This Row],[ItemCode]],[1]sheet1!$1:$1048576,4,FALSE)</f>
        <v>CAP for 9527AB/9529AB 1</v>
      </c>
      <c r="C1888" t="str">
        <f>VLOOKUP(Table_for_new_list_price[[#This Row],[ItemCode]],[1]sheet1!$1:$1048576,5,FALSE)</f>
        <v>670779712918</v>
      </c>
      <c r="D1888" t="str">
        <f>VLOOKUP(Table_for_new_list_price[[#This Row],[ItemCode]],[1]sheet1!$1:$1048576,6,FALSE)</f>
        <v>BALV</v>
      </c>
      <c r="E1888" s="54">
        <f>VLOOKUP(Table_for_new_list_price[[#This Row],[ItemCode]],[1]sheet1!$1:$1048576,7,FALSE)</f>
        <v>0</v>
      </c>
      <c r="F1888" s="54" t="str">
        <f>VLOOKUP(Table_for_new_list_price[[#This Row],[ItemCode]],[1]sheet1!$1:$1048576,13,FALSE)</f>
        <v>0</v>
      </c>
      <c r="G1888" s="55" t="str">
        <f>VLOOKUP(Table_for_new_list_price[[#This Row],[ItemCode]],[1]sheet1!$1:$1048576,12,FALSE)</f>
        <v>1</v>
      </c>
      <c r="H1888" s="101">
        <f>VLOOKUP(Table_for_new_list_price[[#This Row],[ItemCode]],[1]sheet1!$1:$1048576,8,FALSE)</f>
        <v>2.78</v>
      </c>
      <c r="I1888" s="51">
        <f>VLOOKUP(Table_for_new_list_price[[#This Row],[Product Line]],'EDA SHEET'!$C$10:$D$57,2,FALSE)</f>
        <v>0.34699999999999998</v>
      </c>
      <c r="J1888" s="53">
        <f t="shared" si="34"/>
        <v>0.96465999999999985</v>
      </c>
      <c r="K1888" s="1" t="str">
        <f>VLOOKUP(Table_for_new_list_price[[#This Row],[ItemCode]],[1]sheet1!$1:$1048576,11,FALSE)</f>
        <v>China</v>
      </c>
    </row>
    <row r="1889" spans="1:11" hidden="1" x14ac:dyDescent="0.3">
      <c r="A1889" t="s">
        <v>2813</v>
      </c>
      <c r="B1889" t="str">
        <f>VLOOKUP(Table_for_new_list_price[[#This Row],[ItemCode]],[1]sheet1!$1:$1048576,4,FALSE)</f>
        <v>CAP for 9527AB/9529AB 1-1/4 -2</v>
      </c>
      <c r="C1889" t="str">
        <f>VLOOKUP(Table_for_new_list_price[[#This Row],[ItemCode]],[1]sheet1!$1:$1048576,5,FALSE)</f>
        <v>670779712901</v>
      </c>
      <c r="D1889" t="str">
        <f>VLOOKUP(Table_for_new_list_price[[#This Row],[ItemCode]],[1]sheet1!$1:$1048576,6,FALSE)</f>
        <v>BALV</v>
      </c>
      <c r="E1889" s="54">
        <f>VLOOKUP(Table_for_new_list_price[[#This Row],[ItemCode]],[1]sheet1!$1:$1048576,7,FALSE)</f>
        <v>0</v>
      </c>
      <c r="F1889" s="54" t="str">
        <f>VLOOKUP(Table_for_new_list_price[[#This Row],[ItemCode]],[1]sheet1!$1:$1048576,13,FALSE)</f>
        <v>0</v>
      </c>
      <c r="G1889" s="55" t="str">
        <f>VLOOKUP(Table_for_new_list_price[[#This Row],[ItemCode]],[1]sheet1!$1:$1048576,12,FALSE)</f>
        <v>1</v>
      </c>
      <c r="H1889" s="101">
        <f>VLOOKUP(Table_for_new_list_price[[#This Row],[ItemCode]],[1]sheet1!$1:$1048576,8,FALSE)</f>
        <v>3.49</v>
      </c>
      <c r="I1889" s="51">
        <f>VLOOKUP(Table_for_new_list_price[[#This Row],[Product Line]],'EDA SHEET'!$C$10:$D$57,2,FALSE)</f>
        <v>0.34699999999999998</v>
      </c>
      <c r="J1889" s="53">
        <f t="shared" si="34"/>
        <v>1.2110300000000001</v>
      </c>
      <c r="K1889" s="1" t="str">
        <f>VLOOKUP(Table_for_new_list_price[[#This Row],[ItemCode]],[1]sheet1!$1:$1048576,11,FALSE)</f>
        <v>China</v>
      </c>
    </row>
    <row r="1890" spans="1:11" hidden="1" x14ac:dyDescent="0.3">
      <c r="A1890" t="s">
        <v>2814</v>
      </c>
      <c r="B1890" t="str">
        <f>VLOOKUP(Table_for_new_list_price[[#This Row],[ItemCode]],[1]sheet1!$1:$1048576,4,FALSE)</f>
        <v>CAP for 9527AB/9529AB 1/2 -3/4</v>
      </c>
      <c r="C1890" t="str">
        <f>VLOOKUP(Table_for_new_list_price[[#This Row],[ItemCode]],[1]sheet1!$1:$1048576,5,FALSE)</f>
        <v>670779712895</v>
      </c>
      <c r="D1890" t="str">
        <f>VLOOKUP(Table_for_new_list_price[[#This Row],[ItemCode]],[1]sheet1!$1:$1048576,6,FALSE)</f>
        <v>BALV</v>
      </c>
      <c r="E1890" s="54">
        <f>VLOOKUP(Table_for_new_list_price[[#This Row],[ItemCode]],[1]sheet1!$1:$1048576,7,FALSE)</f>
        <v>0</v>
      </c>
      <c r="F1890" s="54" t="str">
        <f>VLOOKUP(Table_for_new_list_price[[#This Row],[ItemCode]],[1]sheet1!$1:$1048576,13,FALSE)</f>
        <v>0</v>
      </c>
      <c r="G1890" s="55" t="str">
        <f>VLOOKUP(Table_for_new_list_price[[#This Row],[ItemCode]],[1]sheet1!$1:$1048576,12,FALSE)</f>
        <v>1</v>
      </c>
      <c r="H1890" s="101">
        <f>VLOOKUP(Table_for_new_list_price[[#This Row],[ItemCode]],[1]sheet1!$1:$1048576,8,FALSE)</f>
        <v>2.09</v>
      </c>
      <c r="I1890" s="51">
        <f>VLOOKUP(Table_for_new_list_price[[#This Row],[Product Line]],'EDA SHEET'!$C$10:$D$57,2,FALSE)</f>
        <v>0.34699999999999998</v>
      </c>
      <c r="J1890" s="53">
        <f t="shared" si="34"/>
        <v>0.72522999999999993</v>
      </c>
      <c r="K1890" s="1" t="str">
        <f>VLOOKUP(Table_for_new_list_price[[#This Row],[ItemCode]],[1]sheet1!$1:$1048576,11,FALSE)</f>
        <v>China</v>
      </c>
    </row>
    <row r="1891" spans="1:11" hidden="1" x14ac:dyDescent="0.3">
      <c r="A1891" t="s">
        <v>2824</v>
      </c>
      <c r="B1891" t="str">
        <f>VLOOKUP(Table_for_new_list_price[[#This Row],[ItemCode]],[1]sheet1!$1:$1048576,4,FALSE)</f>
        <v>IRON BALANCING VALVE FLANGED</v>
      </c>
      <c r="C1891" t="str">
        <f>VLOOKUP(Table_for_new_list_price[[#This Row],[ItemCode]],[1]sheet1!$1:$1048576,5,FALSE)</f>
        <v>670779954103</v>
      </c>
      <c r="D1891" t="str">
        <f>VLOOKUP(Table_for_new_list_price[[#This Row],[ItemCode]],[1]sheet1!$1:$1048576,6,FALSE)</f>
        <v>BALV</v>
      </c>
      <c r="E1891" s="54" t="str">
        <f>VLOOKUP(Table_for_new_list_price[[#This Row],[ItemCode]],[1]sheet1!$1:$1048576,7,FALSE)</f>
        <v>IRON</v>
      </c>
      <c r="F1891" s="54" t="str">
        <f>VLOOKUP(Table_for_new_list_price[[#This Row],[ItemCode]],[1]sheet1!$1:$1048576,13,FALSE)</f>
        <v>400</v>
      </c>
      <c r="G1891" s="55" t="str">
        <f>VLOOKUP(Table_for_new_list_price[[#This Row],[ItemCode]],[1]sheet1!$1:$1048576,12,FALSE)</f>
        <v>0</v>
      </c>
      <c r="H1891" s="101">
        <f>VLOOKUP(Table_for_new_list_price[[#This Row],[ItemCode]],[1]sheet1!$1:$1048576,8,FALSE)</f>
        <v>8213.82</v>
      </c>
      <c r="I1891" s="51">
        <f>VLOOKUP(Table_for_new_list_price[[#This Row],[Product Line]],'EDA SHEET'!$C$10:$D$57,2,FALSE)</f>
        <v>0.34699999999999998</v>
      </c>
      <c r="J1891" s="53">
        <f t="shared" si="34"/>
        <v>2850.1955399999997</v>
      </c>
      <c r="K1891" s="1" t="str">
        <f>VLOOKUP(Table_for_new_list_price[[#This Row],[ItemCode]],[1]sheet1!$1:$1048576,11,FALSE)</f>
        <v>Poland</v>
      </c>
    </row>
    <row r="1892" spans="1:11" hidden="1" x14ac:dyDescent="0.3">
      <c r="A1892" t="s">
        <v>2825</v>
      </c>
      <c r="B1892" t="str">
        <f>VLOOKUP(Table_for_new_list_price[[#This Row],[ItemCode]],[1]sheet1!$1:$1048576,4,FALSE)</f>
        <v>IRON BALANCING VALVE FLANGED</v>
      </c>
      <c r="C1892" t="str">
        <f>VLOOKUP(Table_for_new_list_price[[#This Row],[ItemCode]],[1]sheet1!$1:$1048576,5,FALSE)</f>
        <v>670779954127</v>
      </c>
      <c r="D1892" t="str">
        <f>VLOOKUP(Table_for_new_list_price[[#This Row],[ItemCode]],[1]sheet1!$1:$1048576,6,FALSE)</f>
        <v>BALV</v>
      </c>
      <c r="E1892" s="54" t="str">
        <f>VLOOKUP(Table_for_new_list_price[[#This Row],[ItemCode]],[1]sheet1!$1:$1048576,7,FALSE)</f>
        <v>IRON</v>
      </c>
      <c r="F1892" s="54" t="str">
        <f>VLOOKUP(Table_for_new_list_price[[#This Row],[ItemCode]],[1]sheet1!$1:$1048576,13,FALSE)</f>
        <v>569</v>
      </c>
      <c r="G1892" s="55" t="str">
        <f>VLOOKUP(Table_for_new_list_price[[#This Row],[ItemCode]],[1]sheet1!$1:$1048576,12,FALSE)</f>
        <v>0</v>
      </c>
      <c r="H1892" s="101">
        <f>VLOOKUP(Table_for_new_list_price[[#This Row],[ItemCode]],[1]sheet1!$1:$1048576,8,FALSE)</f>
        <v>11132.81</v>
      </c>
      <c r="I1892" s="51">
        <f>VLOOKUP(Table_for_new_list_price[[#This Row],[Product Line]],'EDA SHEET'!$C$10:$D$57,2,FALSE)</f>
        <v>0.34699999999999998</v>
      </c>
      <c r="J1892" s="53">
        <f t="shared" si="34"/>
        <v>3863.0850699999996</v>
      </c>
      <c r="K1892" s="1" t="str">
        <f>VLOOKUP(Table_for_new_list_price[[#This Row],[ItemCode]],[1]sheet1!$1:$1048576,11,FALSE)</f>
        <v>Poland</v>
      </c>
    </row>
    <row r="1893" spans="1:11" hidden="1" x14ac:dyDescent="0.3">
      <c r="A1893" t="s">
        <v>2826</v>
      </c>
      <c r="B1893" t="str">
        <f>VLOOKUP(Table_for_new_list_price[[#This Row],[ItemCode]],[1]sheet1!$1:$1048576,4,FALSE)</f>
        <v>IRON BALANCING VALVE FLANGED</v>
      </c>
      <c r="C1893" t="str">
        <f>VLOOKUP(Table_for_new_list_price[[#This Row],[ItemCode]],[1]sheet1!$1:$1048576,5,FALSE)</f>
        <v>670779726021</v>
      </c>
      <c r="D1893" t="str">
        <f>VLOOKUP(Table_for_new_list_price[[#This Row],[ItemCode]],[1]sheet1!$1:$1048576,6,FALSE)</f>
        <v>BALV</v>
      </c>
      <c r="E1893" s="54" t="str">
        <f>VLOOKUP(Table_for_new_list_price[[#This Row],[ItemCode]],[1]sheet1!$1:$1048576,7,FALSE)</f>
        <v>IRON</v>
      </c>
      <c r="F1893" s="54" t="str">
        <f>VLOOKUP(Table_for_new_list_price[[#This Row],[ItemCode]],[1]sheet1!$1:$1048576,13,FALSE)</f>
        <v>825</v>
      </c>
      <c r="G1893" s="55" t="str">
        <f>VLOOKUP(Table_for_new_list_price[[#This Row],[ItemCode]],[1]sheet1!$1:$1048576,12,FALSE)</f>
        <v>0</v>
      </c>
      <c r="H1893" s="101">
        <f>VLOOKUP(Table_for_new_list_price[[#This Row],[ItemCode]],[1]sheet1!$1:$1048576,8,FALSE)</f>
        <v>28060.61</v>
      </c>
      <c r="I1893" s="51">
        <f>VLOOKUP(Table_for_new_list_price[[#This Row],[Product Line]],'EDA SHEET'!$C$10:$D$57,2,FALSE)</f>
        <v>0.34699999999999998</v>
      </c>
      <c r="J1893" s="53">
        <f t="shared" si="34"/>
        <v>9737.0316700000003</v>
      </c>
      <c r="K1893" s="1" t="str">
        <f>VLOOKUP(Table_for_new_list_price[[#This Row],[ItemCode]],[1]sheet1!$1:$1048576,11,FALSE)</f>
        <v>Poland</v>
      </c>
    </row>
    <row r="1894" spans="1:11" hidden="1" x14ac:dyDescent="0.3">
      <c r="A1894" t="s">
        <v>2827</v>
      </c>
      <c r="B1894" t="str">
        <f>VLOOKUP(Table_for_new_list_price[[#This Row],[ItemCode]],[1]sheet1!$1:$1048576,4,FALSE)</f>
        <v>IRON BALANCING VALVE FLANGED</v>
      </c>
      <c r="C1894" t="str">
        <f>VLOOKUP(Table_for_new_list_price[[#This Row],[ItemCode]],[1]sheet1!$1:$1048576,5,FALSE)</f>
        <v>670779726038</v>
      </c>
      <c r="D1894" t="str">
        <f>VLOOKUP(Table_for_new_list_price[[#This Row],[ItemCode]],[1]sheet1!$1:$1048576,6,FALSE)</f>
        <v>BALV</v>
      </c>
      <c r="E1894" s="54" t="str">
        <f>VLOOKUP(Table_for_new_list_price[[#This Row],[ItemCode]],[1]sheet1!$1:$1048576,7,FALSE)</f>
        <v>IRON</v>
      </c>
      <c r="F1894" s="54" t="str">
        <f>VLOOKUP(Table_for_new_list_price[[#This Row],[ItemCode]],[1]sheet1!$1:$1048576,13,FALSE)</f>
        <v>1123</v>
      </c>
      <c r="G1894" s="55" t="str">
        <f>VLOOKUP(Table_for_new_list_price[[#This Row],[ItemCode]],[1]sheet1!$1:$1048576,12,FALSE)</f>
        <v>0</v>
      </c>
      <c r="H1894" s="101">
        <f>VLOOKUP(Table_for_new_list_price[[#This Row],[ItemCode]],[1]sheet1!$1:$1048576,8,FALSE)</f>
        <v>41660.57</v>
      </c>
      <c r="I1894" s="51">
        <f>VLOOKUP(Table_for_new_list_price[[#This Row],[Product Line]],'EDA SHEET'!$C$10:$D$57,2,FALSE)</f>
        <v>0.34699999999999998</v>
      </c>
      <c r="J1894" s="53">
        <f t="shared" si="34"/>
        <v>14456.217789999999</v>
      </c>
      <c r="K1894" s="1" t="str">
        <f>VLOOKUP(Table_for_new_list_price[[#This Row],[ItemCode]],[1]sheet1!$1:$1048576,11,FALSE)</f>
        <v>Poland</v>
      </c>
    </row>
    <row r="1895" spans="1:11" hidden="1" x14ac:dyDescent="0.3">
      <c r="A1895" t="s">
        <v>2828</v>
      </c>
      <c r="B1895" t="str">
        <f>VLOOKUP(Table_for_new_list_price[[#This Row],[ItemCode]],[1]sheet1!$1:$1048576,4,FALSE)</f>
        <v>IRON BALANCING VALVE FLANGED</v>
      </c>
      <c r="C1895" t="str">
        <f>VLOOKUP(Table_for_new_list_price[[#This Row],[ItemCode]],[1]sheet1!$1:$1048576,5,FALSE)</f>
        <v>670779716381</v>
      </c>
      <c r="D1895" t="str">
        <f>VLOOKUP(Table_for_new_list_price[[#This Row],[ItemCode]],[1]sheet1!$1:$1048576,6,FALSE)</f>
        <v>BALV</v>
      </c>
      <c r="E1895" s="54" t="str">
        <f>VLOOKUP(Table_for_new_list_price[[#This Row],[ItemCode]],[1]sheet1!$1:$1048576,7,FALSE)</f>
        <v>IRON</v>
      </c>
      <c r="F1895" s="54" t="str">
        <f>VLOOKUP(Table_for_new_list_price[[#This Row],[ItemCode]],[1]sheet1!$1:$1048576,13,FALSE)</f>
        <v>18.3</v>
      </c>
      <c r="G1895" s="55" t="str">
        <f>VLOOKUP(Table_for_new_list_price[[#This Row],[ItemCode]],[1]sheet1!$1:$1048576,12,FALSE)</f>
        <v>1</v>
      </c>
      <c r="H1895" s="101">
        <f>VLOOKUP(Table_for_new_list_price[[#This Row],[ItemCode]],[1]sheet1!$1:$1048576,8,FALSE)</f>
        <v>587.05999999999995</v>
      </c>
      <c r="I1895" s="51">
        <f>VLOOKUP(Table_for_new_list_price[[#This Row],[Product Line]],'EDA SHEET'!$C$10:$D$57,2,FALSE)</f>
        <v>0.34699999999999998</v>
      </c>
      <c r="J1895" s="53">
        <f t="shared" si="34"/>
        <v>203.70981999999998</v>
      </c>
      <c r="K1895" s="1" t="str">
        <f>VLOOKUP(Table_for_new_list_price[[#This Row],[ItemCode]],[1]sheet1!$1:$1048576,11,FALSE)</f>
        <v>Poland</v>
      </c>
    </row>
    <row r="1896" spans="1:11" hidden="1" x14ac:dyDescent="0.3">
      <c r="A1896" t="s">
        <v>2829</v>
      </c>
      <c r="B1896" t="str">
        <f>VLOOKUP(Table_for_new_list_price[[#This Row],[ItemCode]],[1]sheet1!$1:$1048576,4,FALSE)</f>
        <v>IRON BALANCING VALVE FLANGED</v>
      </c>
      <c r="C1896" t="str">
        <f>VLOOKUP(Table_for_new_list_price[[#This Row],[ItemCode]],[1]sheet1!$1:$1048576,5,FALSE)</f>
        <v>670779954257</v>
      </c>
      <c r="D1896" t="str">
        <f>VLOOKUP(Table_for_new_list_price[[#This Row],[ItemCode]],[1]sheet1!$1:$1048576,6,FALSE)</f>
        <v>BALV</v>
      </c>
      <c r="E1896" s="54" t="str">
        <f>VLOOKUP(Table_for_new_list_price[[#This Row],[ItemCode]],[1]sheet1!$1:$1048576,7,FALSE)</f>
        <v>IRON</v>
      </c>
      <c r="F1896" s="54" t="str">
        <f>VLOOKUP(Table_for_new_list_price[[#This Row],[ItemCode]],[1]sheet1!$1:$1048576,13,FALSE)</f>
        <v>32</v>
      </c>
      <c r="G1896" s="55" t="str">
        <f>VLOOKUP(Table_for_new_list_price[[#This Row],[ItemCode]],[1]sheet1!$1:$1048576,12,FALSE)</f>
        <v>0</v>
      </c>
      <c r="H1896" s="101">
        <f>VLOOKUP(Table_for_new_list_price[[#This Row],[ItemCode]],[1]sheet1!$1:$1048576,8,FALSE)</f>
        <v>879.77</v>
      </c>
      <c r="I1896" s="51">
        <f>VLOOKUP(Table_for_new_list_price[[#This Row],[Product Line]],'EDA SHEET'!$C$10:$D$57,2,FALSE)</f>
        <v>0.34699999999999998</v>
      </c>
      <c r="J1896" s="53">
        <f t="shared" si="34"/>
        <v>305.28018999999995</v>
      </c>
      <c r="K1896" s="1" t="str">
        <f>VLOOKUP(Table_for_new_list_price[[#This Row],[ItemCode]],[1]sheet1!$1:$1048576,11,FALSE)</f>
        <v>Poland</v>
      </c>
    </row>
    <row r="1897" spans="1:11" hidden="1" x14ac:dyDescent="0.3">
      <c r="A1897" t="s">
        <v>2830</v>
      </c>
      <c r="B1897" t="str">
        <f>VLOOKUP(Table_for_new_list_price[[#This Row],[ItemCode]],[1]sheet1!$1:$1048576,4,FALSE)</f>
        <v>IRON BALANCING VALVE FLANGED</v>
      </c>
      <c r="C1897" t="str">
        <f>VLOOKUP(Table_for_new_list_price[[#This Row],[ItemCode]],[1]sheet1!$1:$1048576,5,FALSE)</f>
        <v>670779954301</v>
      </c>
      <c r="D1897" t="str">
        <f>VLOOKUP(Table_for_new_list_price[[#This Row],[ItemCode]],[1]sheet1!$1:$1048576,6,FALSE)</f>
        <v>BALV</v>
      </c>
      <c r="E1897" s="54" t="str">
        <f>VLOOKUP(Table_for_new_list_price[[#This Row],[ItemCode]],[1]sheet1!$1:$1048576,7,FALSE)</f>
        <v>IRON</v>
      </c>
      <c r="F1897" s="54" t="str">
        <f>VLOOKUP(Table_for_new_list_price[[#This Row],[ItemCode]],[1]sheet1!$1:$1048576,13,FALSE)</f>
        <v>42.8</v>
      </c>
      <c r="G1897" s="55" t="str">
        <f>VLOOKUP(Table_for_new_list_price[[#This Row],[ItemCode]],[1]sheet1!$1:$1048576,12,FALSE)</f>
        <v>0</v>
      </c>
      <c r="H1897" s="101">
        <f>VLOOKUP(Table_for_new_list_price[[#This Row],[ItemCode]],[1]sheet1!$1:$1048576,8,FALSE)</f>
        <v>1024.5</v>
      </c>
      <c r="I1897" s="51">
        <f>VLOOKUP(Table_for_new_list_price[[#This Row],[Product Line]],'EDA SHEET'!$C$10:$D$57,2,FALSE)</f>
        <v>0.34699999999999998</v>
      </c>
      <c r="J1897" s="53">
        <f t="shared" si="34"/>
        <v>355.50149999999996</v>
      </c>
      <c r="K1897" s="1" t="str">
        <f>VLOOKUP(Table_for_new_list_price[[#This Row],[ItemCode]],[1]sheet1!$1:$1048576,11,FALSE)</f>
        <v>Poland</v>
      </c>
    </row>
    <row r="1898" spans="1:11" hidden="1" x14ac:dyDescent="0.3">
      <c r="A1898" t="s">
        <v>2831</v>
      </c>
      <c r="B1898" t="str">
        <f>VLOOKUP(Table_for_new_list_price[[#This Row],[ItemCode]],[1]sheet1!$1:$1048576,4,FALSE)</f>
        <v>IRON BALANCING VALVE FLANGED</v>
      </c>
      <c r="C1898" t="str">
        <f>VLOOKUP(Table_for_new_list_price[[#This Row],[ItemCode]],[1]sheet1!$1:$1048576,5,FALSE)</f>
        <v>670779954400</v>
      </c>
      <c r="D1898" t="str">
        <f>VLOOKUP(Table_for_new_list_price[[#This Row],[ItemCode]],[1]sheet1!$1:$1048576,6,FALSE)</f>
        <v>BALV</v>
      </c>
      <c r="E1898" s="54" t="str">
        <f>VLOOKUP(Table_for_new_list_price[[#This Row],[ItemCode]],[1]sheet1!$1:$1048576,7,FALSE)</f>
        <v>IRON</v>
      </c>
      <c r="F1898" s="54" t="str">
        <f>VLOOKUP(Table_for_new_list_price[[#This Row],[ItemCode]],[1]sheet1!$1:$1048576,13,FALSE)</f>
        <v>63.8</v>
      </c>
      <c r="G1898" s="55" t="str">
        <f>VLOOKUP(Table_for_new_list_price[[#This Row],[ItemCode]],[1]sheet1!$1:$1048576,12,FALSE)</f>
        <v>0</v>
      </c>
      <c r="H1898" s="101">
        <f>VLOOKUP(Table_for_new_list_price[[#This Row],[ItemCode]],[1]sheet1!$1:$1048576,8,FALSE)</f>
        <v>1408.28</v>
      </c>
      <c r="I1898" s="51">
        <f>VLOOKUP(Table_for_new_list_price[[#This Row],[Product Line]],'EDA SHEET'!$C$10:$D$57,2,FALSE)</f>
        <v>0.34699999999999998</v>
      </c>
      <c r="J1898" s="53">
        <f t="shared" si="34"/>
        <v>488.67315999999994</v>
      </c>
      <c r="K1898" s="1" t="str">
        <f>VLOOKUP(Table_for_new_list_price[[#This Row],[ItemCode]],[1]sheet1!$1:$1048576,11,FALSE)</f>
        <v>Poland</v>
      </c>
    </row>
    <row r="1899" spans="1:11" hidden="1" x14ac:dyDescent="0.3">
      <c r="A1899" t="s">
        <v>2832</v>
      </c>
      <c r="B1899" t="str">
        <f>VLOOKUP(Table_for_new_list_price[[#This Row],[ItemCode]],[1]sheet1!$1:$1048576,4,FALSE)</f>
        <v>IRON BALANCING VALVE FLANGED</v>
      </c>
      <c r="C1899" t="str">
        <f>VLOOKUP(Table_for_new_list_price[[#This Row],[ItemCode]],[1]sheet1!$1:$1048576,5,FALSE)</f>
        <v>670779954509</v>
      </c>
      <c r="D1899" t="str">
        <f>VLOOKUP(Table_for_new_list_price[[#This Row],[ItemCode]],[1]sheet1!$1:$1048576,6,FALSE)</f>
        <v>BALV</v>
      </c>
      <c r="E1899" s="54" t="str">
        <f>VLOOKUP(Table_for_new_list_price[[#This Row],[ItemCode]],[1]sheet1!$1:$1048576,7,FALSE)</f>
        <v>IRON</v>
      </c>
      <c r="F1899" s="54" t="str">
        <f>VLOOKUP(Table_for_new_list_price[[#This Row],[ItemCode]],[1]sheet1!$1:$1048576,13,FALSE)</f>
        <v>85.4</v>
      </c>
      <c r="G1899" s="55" t="str">
        <f>VLOOKUP(Table_for_new_list_price[[#This Row],[ItemCode]],[1]sheet1!$1:$1048576,12,FALSE)</f>
        <v>0</v>
      </c>
      <c r="H1899" s="101">
        <f>VLOOKUP(Table_for_new_list_price[[#This Row],[ItemCode]],[1]sheet1!$1:$1048576,8,FALSE)</f>
        <v>1980.69</v>
      </c>
      <c r="I1899" s="51">
        <f>VLOOKUP(Table_for_new_list_price[[#This Row],[Product Line]],'EDA SHEET'!$C$10:$D$57,2,FALSE)</f>
        <v>0.34699999999999998</v>
      </c>
      <c r="J1899" s="53">
        <f t="shared" si="34"/>
        <v>687.29942999999992</v>
      </c>
      <c r="K1899" s="1" t="str">
        <f>VLOOKUP(Table_for_new_list_price[[#This Row],[ItemCode]],[1]sheet1!$1:$1048576,11,FALSE)</f>
        <v>Poland</v>
      </c>
    </row>
    <row r="1900" spans="1:11" hidden="1" x14ac:dyDescent="0.3">
      <c r="A1900" t="s">
        <v>2833</v>
      </c>
      <c r="B1900" t="str">
        <f>VLOOKUP(Table_for_new_list_price[[#This Row],[ItemCode]],[1]sheet1!$1:$1048576,4,FALSE)</f>
        <v>IRON BALANCING VALVE FLANGED</v>
      </c>
      <c r="C1900" t="str">
        <f>VLOOKUP(Table_for_new_list_price[[#This Row],[ItemCode]],[1]sheet1!$1:$1048576,5,FALSE)</f>
        <v>670779954608</v>
      </c>
      <c r="D1900" t="str">
        <f>VLOOKUP(Table_for_new_list_price[[#This Row],[ItemCode]],[1]sheet1!$1:$1048576,6,FALSE)</f>
        <v>BALV</v>
      </c>
      <c r="E1900" s="54" t="str">
        <f>VLOOKUP(Table_for_new_list_price[[#This Row],[ItemCode]],[1]sheet1!$1:$1048576,7,FALSE)</f>
        <v>IRON</v>
      </c>
      <c r="F1900" s="54" t="str">
        <f>VLOOKUP(Table_for_new_list_price[[#This Row],[ItemCode]],[1]sheet1!$1:$1048576,13,FALSE)</f>
        <v>118.4</v>
      </c>
      <c r="G1900" s="55" t="str">
        <f>VLOOKUP(Table_for_new_list_price[[#This Row],[ItemCode]],[1]sheet1!$1:$1048576,12,FALSE)</f>
        <v>0</v>
      </c>
      <c r="H1900" s="101">
        <f>VLOOKUP(Table_for_new_list_price[[#This Row],[ItemCode]],[1]sheet1!$1:$1048576,8,FALSE)</f>
        <v>2484.81</v>
      </c>
      <c r="I1900" s="51">
        <f>VLOOKUP(Table_for_new_list_price[[#This Row],[Product Line]],'EDA SHEET'!$C$10:$D$57,2,FALSE)</f>
        <v>0.34699999999999998</v>
      </c>
      <c r="J1900" s="53">
        <f t="shared" si="34"/>
        <v>862.22906999999987</v>
      </c>
      <c r="K1900" s="1" t="str">
        <f>VLOOKUP(Table_for_new_list_price[[#This Row],[ItemCode]],[1]sheet1!$1:$1048576,11,FALSE)</f>
        <v>Poland</v>
      </c>
    </row>
    <row r="1901" spans="1:11" hidden="1" x14ac:dyDescent="0.3">
      <c r="A1901" t="s">
        <v>2834</v>
      </c>
      <c r="B1901" t="str">
        <f>VLOOKUP(Table_for_new_list_price[[#This Row],[ItemCode]],[1]sheet1!$1:$1048576,4,FALSE)</f>
        <v>IRON BALANCING VALVE FLANGED</v>
      </c>
      <c r="C1901" t="str">
        <f>VLOOKUP(Table_for_new_list_price[[#This Row],[ItemCode]],[1]sheet1!$1:$1048576,5,FALSE)</f>
        <v>670779954806</v>
      </c>
      <c r="D1901" t="str">
        <f>VLOOKUP(Table_for_new_list_price[[#This Row],[ItemCode]],[1]sheet1!$1:$1048576,6,FALSE)</f>
        <v>BALV</v>
      </c>
      <c r="E1901" s="54" t="str">
        <f>VLOOKUP(Table_for_new_list_price[[#This Row],[ItemCode]],[1]sheet1!$1:$1048576,7,FALSE)</f>
        <v>IRON</v>
      </c>
      <c r="F1901" s="54" t="str">
        <f>VLOOKUP(Table_for_new_list_price[[#This Row],[ItemCode]],[1]sheet1!$1:$1048576,13,FALSE)</f>
        <v>268</v>
      </c>
      <c r="G1901" s="55" t="str">
        <f>VLOOKUP(Table_for_new_list_price[[#This Row],[ItemCode]],[1]sheet1!$1:$1048576,12,FALSE)</f>
        <v>0</v>
      </c>
      <c r="H1901" s="101">
        <f>VLOOKUP(Table_for_new_list_price[[#This Row],[ItemCode]],[1]sheet1!$1:$1048576,8,FALSE)</f>
        <v>5447.7</v>
      </c>
      <c r="I1901" s="51">
        <f>VLOOKUP(Table_for_new_list_price[[#This Row],[Product Line]],'EDA SHEET'!$C$10:$D$57,2,FALSE)</f>
        <v>0.34699999999999998</v>
      </c>
      <c r="J1901" s="53">
        <f t="shared" si="34"/>
        <v>1890.3518999999999</v>
      </c>
      <c r="K1901" s="1" t="str">
        <f>VLOOKUP(Table_for_new_list_price[[#This Row],[ItemCode]],[1]sheet1!$1:$1048576,11,FALSE)</f>
        <v>Poland</v>
      </c>
    </row>
    <row r="1902" spans="1:11" hidden="1" x14ac:dyDescent="0.3">
      <c r="A1902" t="s">
        <v>2835</v>
      </c>
      <c r="B1902" t="str">
        <f>VLOOKUP(Table_for_new_list_price[[#This Row],[ItemCode]],[1]sheet1!$1:$1048576,4,FALSE)</f>
        <v>HANDWHEEL FOR 9574P 14-16</v>
      </c>
      <c r="C1902" t="str">
        <f>VLOOKUP(Table_for_new_list_price[[#This Row],[ItemCode]],[1]sheet1!$1:$1048576,5,FALSE)</f>
        <v>670779726045</v>
      </c>
      <c r="D1902" t="str">
        <f>VLOOKUP(Table_for_new_list_price[[#This Row],[ItemCode]],[1]sheet1!$1:$1048576,6,FALSE)</f>
        <v>BALV</v>
      </c>
      <c r="E1902" s="54" t="str">
        <f>VLOOKUP(Table_for_new_list_price[[#This Row],[ItemCode]],[1]sheet1!$1:$1048576,7,FALSE)</f>
        <v>POLYPROPYLENE</v>
      </c>
      <c r="F1902" s="54" t="str">
        <f>VLOOKUP(Table_for_new_list_price[[#This Row],[ItemCode]],[1]sheet1!$1:$1048576,13,FALSE)</f>
        <v>0</v>
      </c>
      <c r="G1902" s="55" t="str">
        <f>VLOOKUP(Table_for_new_list_price[[#This Row],[ItemCode]],[1]sheet1!$1:$1048576,12,FALSE)</f>
        <v>0</v>
      </c>
      <c r="H1902" s="101">
        <f>VLOOKUP(Table_for_new_list_price[[#This Row],[ItemCode]],[1]sheet1!$1:$1048576,8,FALSE)</f>
        <v>698.78</v>
      </c>
      <c r="I1902" s="51">
        <f>VLOOKUP(Table_for_new_list_price[[#This Row],[Product Line]],'EDA SHEET'!$C$10:$D$57,2,FALSE)</f>
        <v>0.34699999999999998</v>
      </c>
      <c r="J1902" s="53">
        <f t="shared" si="34"/>
        <v>242.47665999999998</v>
      </c>
      <c r="K1902" s="1" t="str">
        <f>VLOOKUP(Table_for_new_list_price[[#This Row],[ItemCode]],[1]sheet1!$1:$1048576,11,FALSE)</f>
        <v>Poland</v>
      </c>
    </row>
    <row r="1903" spans="1:11" hidden="1" x14ac:dyDescent="0.3">
      <c r="A1903" t="s">
        <v>2836</v>
      </c>
      <c r="B1903" t="str">
        <f>VLOOKUP(Table_for_new_list_price[[#This Row],[ItemCode]],[1]sheet1!$1:$1048576,4,FALSE)</f>
        <v>HANDWHEEL 9574P 2-1/2-6</v>
      </c>
      <c r="C1903">
        <f>VLOOKUP(Table_for_new_list_price[[#This Row],[ItemCode]],[1]sheet1!$1:$1048576,5,FALSE)</f>
        <v>0</v>
      </c>
      <c r="D1903" t="str">
        <f>VLOOKUP(Table_for_new_list_price[[#This Row],[ItemCode]],[1]sheet1!$1:$1048576,6,FALSE)</f>
        <v>BALV</v>
      </c>
      <c r="E1903" s="54" t="str">
        <f>VLOOKUP(Table_for_new_list_price[[#This Row],[ItemCode]],[1]sheet1!$1:$1048576,7,FALSE)</f>
        <v>POLYPROPYLENE</v>
      </c>
      <c r="F1903" s="54" t="str">
        <f>VLOOKUP(Table_for_new_list_price[[#This Row],[ItemCode]],[1]sheet1!$1:$1048576,13,FALSE)</f>
        <v>0.292</v>
      </c>
      <c r="G1903" s="55" t="str">
        <f>VLOOKUP(Table_for_new_list_price[[#This Row],[ItemCode]],[1]sheet1!$1:$1048576,12,FALSE)</f>
        <v>20</v>
      </c>
      <c r="H1903" s="101">
        <f>VLOOKUP(Table_for_new_list_price[[#This Row],[ItemCode]],[1]sheet1!$1:$1048576,8,FALSE)</f>
        <v>53.34</v>
      </c>
      <c r="I1903" s="51">
        <f>VLOOKUP(Table_for_new_list_price[[#This Row],[Product Line]],'EDA SHEET'!$C$10:$D$57,2,FALSE)</f>
        <v>0.34699999999999998</v>
      </c>
      <c r="J1903" s="53">
        <f t="shared" si="34"/>
        <v>18.508980000000001</v>
      </c>
      <c r="K1903" s="1" t="str">
        <f>VLOOKUP(Table_for_new_list_price[[#This Row],[ItemCode]],[1]sheet1!$1:$1048576,11,FALSE)</f>
        <v>Poland</v>
      </c>
    </row>
    <row r="1904" spans="1:11" hidden="1" x14ac:dyDescent="0.3">
      <c r="A1904" t="s">
        <v>2837</v>
      </c>
      <c r="B1904" t="str">
        <f>VLOOKUP(Table_for_new_list_price[[#This Row],[ItemCode]],[1]sheet1!$1:$1048576,4,FALSE)</f>
        <v>HANDWHEEL 9574P 8-12</v>
      </c>
      <c r="C1904">
        <f>VLOOKUP(Table_for_new_list_price[[#This Row],[ItemCode]],[1]sheet1!$1:$1048576,5,FALSE)</f>
        <v>0</v>
      </c>
      <c r="D1904" t="str">
        <f>VLOOKUP(Table_for_new_list_price[[#This Row],[ItemCode]],[1]sheet1!$1:$1048576,6,FALSE)</f>
        <v>BALV</v>
      </c>
      <c r="E1904" s="54" t="str">
        <f>VLOOKUP(Table_for_new_list_price[[#This Row],[ItemCode]],[1]sheet1!$1:$1048576,7,FALSE)</f>
        <v>POLYPROPYLENE</v>
      </c>
      <c r="F1904" s="54" t="str">
        <f>VLOOKUP(Table_for_new_list_price[[#This Row],[ItemCode]],[1]sheet1!$1:$1048576,13,FALSE)</f>
        <v>3.36</v>
      </c>
      <c r="G1904" s="55" t="str">
        <f>VLOOKUP(Table_for_new_list_price[[#This Row],[ItemCode]],[1]sheet1!$1:$1048576,12,FALSE)</f>
        <v>0</v>
      </c>
      <c r="H1904" s="101">
        <f>VLOOKUP(Table_for_new_list_price[[#This Row],[ItemCode]],[1]sheet1!$1:$1048576,8,FALSE)</f>
        <v>203.28</v>
      </c>
      <c r="I1904" s="51">
        <f>VLOOKUP(Table_for_new_list_price[[#This Row],[Product Line]],'EDA SHEET'!$C$10:$D$57,2,FALSE)</f>
        <v>0.34699999999999998</v>
      </c>
      <c r="J1904" s="53">
        <f t="shared" si="34"/>
        <v>70.538159999999991</v>
      </c>
      <c r="K1904" s="1" t="str">
        <f>VLOOKUP(Table_for_new_list_price[[#This Row],[ItemCode]],[1]sheet1!$1:$1048576,11,FALSE)</f>
        <v>Poland</v>
      </c>
    </row>
    <row r="1905" spans="1:11" hidden="1" x14ac:dyDescent="0.3">
      <c r="A1905" t="s">
        <v>2838</v>
      </c>
      <c r="B1905" t="str">
        <f>VLOOKUP(Table_for_new_list_price[[#This Row],[ItemCode]],[1]sheet1!$1:$1048576,4,FALSE)</f>
        <v>INSULATION CLAMSHELL 9517/9519</v>
      </c>
      <c r="C1905" t="str">
        <f>VLOOKUP(Table_for_new_list_price[[#This Row],[ItemCode]],[1]sheet1!$1:$1048576,5,FALSE)</f>
        <v>670779709307</v>
      </c>
      <c r="D1905" t="str">
        <f>VLOOKUP(Table_for_new_list_price[[#This Row],[ItemCode]],[1]sheet1!$1:$1048576,6,FALSE)</f>
        <v>BALV</v>
      </c>
      <c r="E1905" s="54">
        <f>VLOOKUP(Table_for_new_list_price[[#This Row],[ItemCode]],[1]sheet1!$1:$1048576,7,FALSE)</f>
        <v>0</v>
      </c>
      <c r="F1905" s="54" t="str">
        <f>VLOOKUP(Table_for_new_list_price[[#This Row],[ItemCode]],[1]sheet1!$1:$1048576,13,FALSE)</f>
        <v>0.18</v>
      </c>
      <c r="G1905" s="55" t="str">
        <f>VLOOKUP(Table_for_new_list_price[[#This Row],[ItemCode]],[1]sheet1!$1:$1048576,12,FALSE)</f>
        <v>1</v>
      </c>
      <c r="H1905" s="101">
        <f>VLOOKUP(Table_for_new_list_price[[#This Row],[ItemCode]],[1]sheet1!$1:$1048576,8,FALSE)</f>
        <v>39.83</v>
      </c>
      <c r="I1905" s="51">
        <f>VLOOKUP(Table_for_new_list_price[[#This Row],[Product Line]],'EDA SHEET'!$C$10:$D$57,2,FALSE)</f>
        <v>0.34699999999999998</v>
      </c>
      <c r="J1905" s="53">
        <f t="shared" si="34"/>
        <v>13.821009999999998</v>
      </c>
      <c r="K1905" s="1" t="str">
        <f>VLOOKUP(Table_for_new_list_price[[#This Row],[ItemCode]],[1]sheet1!$1:$1048576,11,FALSE)</f>
        <v>Italy</v>
      </c>
    </row>
    <row r="1906" spans="1:11" hidden="1" x14ac:dyDescent="0.3">
      <c r="A1906" t="s">
        <v>2839</v>
      </c>
      <c r="B1906" t="str">
        <f>VLOOKUP(Table_for_new_list_price[[#This Row],[ItemCode]],[1]sheet1!$1:$1048576,4,FALSE)</f>
        <v>INSULATION CLAMSHELL 9517/9519</v>
      </c>
      <c r="C1906" t="str">
        <f>VLOOKUP(Table_for_new_list_price[[#This Row],[ItemCode]],[1]sheet1!$1:$1048576,5,FALSE)</f>
        <v>670779709321</v>
      </c>
      <c r="D1906" t="str">
        <f>VLOOKUP(Table_for_new_list_price[[#This Row],[ItemCode]],[1]sheet1!$1:$1048576,6,FALSE)</f>
        <v>BALV</v>
      </c>
      <c r="E1906" s="54">
        <f>VLOOKUP(Table_for_new_list_price[[#This Row],[ItemCode]],[1]sheet1!$1:$1048576,7,FALSE)</f>
        <v>0</v>
      </c>
      <c r="F1906" s="54" t="str">
        <f>VLOOKUP(Table_for_new_list_price[[#This Row],[ItemCode]],[1]sheet1!$1:$1048576,13,FALSE)</f>
        <v>0.21</v>
      </c>
      <c r="G1906" s="55" t="str">
        <f>VLOOKUP(Table_for_new_list_price[[#This Row],[ItemCode]],[1]sheet1!$1:$1048576,12,FALSE)</f>
        <v>1</v>
      </c>
      <c r="H1906" s="101">
        <f>VLOOKUP(Table_for_new_list_price[[#This Row],[ItemCode]],[1]sheet1!$1:$1048576,8,FALSE)</f>
        <v>47.54</v>
      </c>
      <c r="I1906" s="51">
        <f>VLOOKUP(Table_for_new_list_price[[#This Row],[Product Line]],'EDA SHEET'!$C$10:$D$57,2,FALSE)</f>
        <v>0.34699999999999998</v>
      </c>
      <c r="J1906" s="53">
        <f t="shared" si="34"/>
        <v>16.496379999999998</v>
      </c>
      <c r="K1906" s="1" t="str">
        <f>VLOOKUP(Table_for_new_list_price[[#This Row],[ItemCode]],[1]sheet1!$1:$1048576,11,FALSE)</f>
        <v>Italy</v>
      </c>
    </row>
    <row r="1907" spans="1:11" hidden="1" x14ac:dyDescent="0.3">
      <c r="A1907" t="s">
        <v>2840</v>
      </c>
      <c r="B1907" t="str">
        <f>VLOOKUP(Table_for_new_list_price[[#This Row],[ItemCode]],[1]sheet1!$1:$1048576,4,FALSE)</f>
        <v>INSULATION CLAMSHELL 9517/9519</v>
      </c>
      <c r="C1907" t="str">
        <f>VLOOKUP(Table_for_new_list_price[[#This Row],[ItemCode]],[1]sheet1!$1:$1048576,5,FALSE)</f>
        <v>670779709314</v>
      </c>
      <c r="D1907" t="str">
        <f>VLOOKUP(Table_for_new_list_price[[#This Row],[ItemCode]],[1]sheet1!$1:$1048576,6,FALSE)</f>
        <v>BALV</v>
      </c>
      <c r="E1907" s="54">
        <f>VLOOKUP(Table_for_new_list_price[[#This Row],[ItemCode]],[1]sheet1!$1:$1048576,7,FALSE)</f>
        <v>0</v>
      </c>
      <c r="F1907" s="54" t="str">
        <f>VLOOKUP(Table_for_new_list_price[[#This Row],[ItemCode]],[1]sheet1!$1:$1048576,13,FALSE)</f>
        <v>0.20</v>
      </c>
      <c r="G1907" s="55" t="str">
        <f>VLOOKUP(Table_for_new_list_price[[#This Row],[ItemCode]],[1]sheet1!$1:$1048576,12,FALSE)</f>
        <v>1</v>
      </c>
      <c r="H1907" s="101">
        <f>VLOOKUP(Table_for_new_list_price[[#This Row],[ItemCode]],[1]sheet1!$1:$1048576,8,FALSE)</f>
        <v>45.18</v>
      </c>
      <c r="I1907" s="51">
        <f>VLOOKUP(Table_for_new_list_price[[#This Row],[Product Line]],'EDA SHEET'!$C$10:$D$57,2,FALSE)</f>
        <v>0.34699999999999998</v>
      </c>
      <c r="J1907" s="53">
        <f t="shared" si="34"/>
        <v>15.677459999999998</v>
      </c>
      <c r="K1907" s="1" t="str">
        <f>VLOOKUP(Table_for_new_list_price[[#This Row],[ItemCode]],[1]sheet1!$1:$1048576,11,FALSE)</f>
        <v>Italy</v>
      </c>
    </row>
    <row r="1908" spans="1:11" hidden="1" x14ac:dyDescent="0.3">
      <c r="A1908" t="s">
        <v>2841</v>
      </c>
      <c r="B1908" t="str">
        <f>VLOOKUP(Table_for_new_list_price[[#This Row],[ItemCode]],[1]sheet1!$1:$1048576,4,FALSE)</f>
        <v>INSULATION CLAMSHELL 9517/9519</v>
      </c>
      <c r="C1908" t="str">
        <f>VLOOKUP(Table_for_new_list_price[[#This Row],[ItemCode]],[1]sheet1!$1:$1048576,5,FALSE)</f>
        <v>670779709284</v>
      </c>
      <c r="D1908" t="str">
        <f>VLOOKUP(Table_for_new_list_price[[#This Row],[ItemCode]],[1]sheet1!$1:$1048576,6,FALSE)</f>
        <v>BALV</v>
      </c>
      <c r="E1908" s="54">
        <f>VLOOKUP(Table_for_new_list_price[[#This Row],[ItemCode]],[1]sheet1!$1:$1048576,7,FALSE)</f>
        <v>0</v>
      </c>
      <c r="F1908" s="54" t="str">
        <f>VLOOKUP(Table_for_new_list_price[[#This Row],[ItemCode]],[1]sheet1!$1:$1048576,13,FALSE)</f>
        <v>0.16</v>
      </c>
      <c r="G1908" s="55" t="str">
        <f>VLOOKUP(Table_for_new_list_price[[#This Row],[ItemCode]],[1]sheet1!$1:$1048576,12,FALSE)</f>
        <v>1</v>
      </c>
      <c r="H1908" s="101">
        <f>VLOOKUP(Table_for_new_list_price[[#This Row],[ItemCode]],[1]sheet1!$1:$1048576,8,FALSE)</f>
        <v>35.6</v>
      </c>
      <c r="I1908" s="51">
        <f>VLOOKUP(Table_for_new_list_price[[#This Row],[Product Line]],'EDA SHEET'!$C$10:$D$57,2,FALSE)</f>
        <v>0.34699999999999998</v>
      </c>
      <c r="J1908" s="53">
        <f t="shared" ref="J1908:J1971" si="35">H1908*I1908</f>
        <v>12.353199999999999</v>
      </c>
      <c r="K1908" s="1" t="str">
        <f>VLOOKUP(Table_for_new_list_price[[#This Row],[ItemCode]],[1]sheet1!$1:$1048576,11,FALSE)</f>
        <v>Italy</v>
      </c>
    </row>
    <row r="1909" spans="1:11" hidden="1" x14ac:dyDescent="0.3">
      <c r="A1909" t="s">
        <v>2842</v>
      </c>
      <c r="B1909" t="str">
        <f>VLOOKUP(Table_for_new_list_price[[#This Row],[ItemCode]],[1]sheet1!$1:$1048576,4,FALSE)</f>
        <v>INSULATION CLAMSHELL 9517/9519</v>
      </c>
      <c r="C1909" t="str">
        <f>VLOOKUP(Table_for_new_list_price[[#This Row],[ItemCode]],[1]sheet1!$1:$1048576,5,FALSE)</f>
        <v>670779709338</v>
      </c>
      <c r="D1909" t="str">
        <f>VLOOKUP(Table_for_new_list_price[[#This Row],[ItemCode]],[1]sheet1!$1:$1048576,6,FALSE)</f>
        <v>BALV</v>
      </c>
      <c r="E1909" s="54">
        <f>VLOOKUP(Table_for_new_list_price[[#This Row],[ItemCode]],[1]sheet1!$1:$1048576,7,FALSE)</f>
        <v>0</v>
      </c>
      <c r="F1909" s="54" t="str">
        <f>VLOOKUP(Table_for_new_list_price[[#This Row],[ItemCode]],[1]sheet1!$1:$1048576,13,FALSE)</f>
        <v>0.24</v>
      </c>
      <c r="G1909" s="55" t="str">
        <f>VLOOKUP(Table_for_new_list_price[[#This Row],[ItemCode]],[1]sheet1!$1:$1048576,12,FALSE)</f>
        <v>1</v>
      </c>
      <c r="H1909" s="101">
        <f>VLOOKUP(Table_for_new_list_price[[#This Row],[ItemCode]],[1]sheet1!$1:$1048576,8,FALSE)</f>
        <v>55.24</v>
      </c>
      <c r="I1909" s="51">
        <f>VLOOKUP(Table_for_new_list_price[[#This Row],[Product Line]],'EDA SHEET'!$C$10:$D$57,2,FALSE)</f>
        <v>0.34699999999999998</v>
      </c>
      <c r="J1909" s="53">
        <f t="shared" si="35"/>
        <v>19.168279999999999</v>
      </c>
      <c r="K1909" s="1" t="str">
        <f>VLOOKUP(Table_for_new_list_price[[#This Row],[ItemCode]],[1]sheet1!$1:$1048576,11,FALSE)</f>
        <v>Italy</v>
      </c>
    </row>
    <row r="1910" spans="1:11" hidden="1" x14ac:dyDescent="0.3">
      <c r="A1910" t="s">
        <v>2843</v>
      </c>
      <c r="B1910" t="str">
        <f>VLOOKUP(Table_for_new_list_price[[#This Row],[ItemCode]],[1]sheet1!$1:$1048576,4,FALSE)</f>
        <v>INSULATION CLAMSHELL 9517/9519</v>
      </c>
      <c r="C1910" t="str">
        <f>VLOOKUP(Table_for_new_list_price[[#This Row],[ItemCode]],[1]sheet1!$1:$1048576,5,FALSE)</f>
        <v>670779709291</v>
      </c>
      <c r="D1910" t="str">
        <f>VLOOKUP(Table_for_new_list_price[[#This Row],[ItemCode]],[1]sheet1!$1:$1048576,6,FALSE)</f>
        <v>BALV</v>
      </c>
      <c r="E1910" s="54">
        <f>VLOOKUP(Table_for_new_list_price[[#This Row],[ItemCode]],[1]sheet1!$1:$1048576,7,FALSE)</f>
        <v>0</v>
      </c>
      <c r="F1910" s="54" t="str">
        <f>VLOOKUP(Table_for_new_list_price[[#This Row],[ItemCode]],[1]sheet1!$1:$1048576,13,FALSE)</f>
        <v>0.17</v>
      </c>
      <c r="G1910" s="55" t="str">
        <f>VLOOKUP(Table_for_new_list_price[[#This Row],[ItemCode]],[1]sheet1!$1:$1048576,12,FALSE)</f>
        <v>1</v>
      </c>
      <c r="H1910" s="101">
        <f>VLOOKUP(Table_for_new_list_price[[#This Row],[ItemCode]],[1]sheet1!$1:$1048576,8,FALSE)</f>
        <v>37.659999999999997</v>
      </c>
      <c r="I1910" s="51">
        <f>VLOOKUP(Table_for_new_list_price[[#This Row],[Product Line]],'EDA SHEET'!$C$10:$D$57,2,FALSE)</f>
        <v>0.34699999999999998</v>
      </c>
      <c r="J1910" s="53">
        <f t="shared" si="35"/>
        <v>13.068019999999997</v>
      </c>
      <c r="K1910" s="1" t="str">
        <f>VLOOKUP(Table_for_new_list_price[[#This Row],[ItemCode]],[1]sheet1!$1:$1048576,11,FALSE)</f>
        <v>Italy</v>
      </c>
    </row>
    <row r="1911" spans="1:11" hidden="1" x14ac:dyDescent="0.3">
      <c r="A1911" t="s">
        <v>2845</v>
      </c>
      <c r="B1911" t="str">
        <f>VLOOKUP(Table_for_new_list_price[[#This Row],[ItemCode]],[1]sheet1!$1:$1048576,4,FALSE)</f>
        <v>TEST POINT DRAIN CAPS</v>
      </c>
      <c r="C1911" t="str">
        <f>VLOOKUP(Table_for_new_list_price[[#This Row],[ItemCode]],[1]sheet1!$1:$1048576,5,FALSE)</f>
        <v>670779917023</v>
      </c>
      <c r="D1911" t="str">
        <f>VLOOKUP(Table_for_new_list_price[[#This Row],[ItemCode]],[1]sheet1!$1:$1048576,6,FALSE)</f>
        <v>BALV</v>
      </c>
      <c r="E1911" s="54">
        <f>VLOOKUP(Table_for_new_list_price[[#This Row],[ItemCode]],[1]sheet1!$1:$1048576,7,FALSE)</f>
        <v>0</v>
      </c>
      <c r="F1911" s="54" t="str">
        <f>VLOOKUP(Table_for_new_list_price[[#This Row],[ItemCode]],[1]sheet1!$1:$1048576,13,FALSE)</f>
        <v>0.2</v>
      </c>
      <c r="G1911" s="55" t="str">
        <f>VLOOKUP(Table_for_new_list_price[[#This Row],[ItemCode]],[1]sheet1!$1:$1048576,12,FALSE)</f>
        <v>1</v>
      </c>
      <c r="H1911" s="101">
        <f>VLOOKUP(Table_for_new_list_price[[#This Row],[ItemCode]],[1]sheet1!$1:$1048576,8,FALSE)</f>
        <v>2.71</v>
      </c>
      <c r="I1911" s="51">
        <f>VLOOKUP(Table_for_new_list_price[[#This Row],[Product Line]],'EDA SHEET'!$C$10:$D$57,2,FALSE)</f>
        <v>0.34699999999999998</v>
      </c>
      <c r="J1911" s="53">
        <f t="shared" si="35"/>
        <v>0.94036999999999993</v>
      </c>
      <c r="K1911" s="1" t="str">
        <f>VLOOKUP(Table_for_new_list_price[[#This Row],[ItemCode]],[1]sheet1!$1:$1048576,11,FALSE)</f>
        <v>Italy</v>
      </c>
    </row>
    <row r="1912" spans="1:11" hidden="1" x14ac:dyDescent="0.3">
      <c r="A1912" t="s">
        <v>2846</v>
      </c>
      <c r="B1912" t="str">
        <f>VLOOKUP(Table_for_new_list_price[[#This Row],[ItemCode]],[1]sheet1!$1:$1048576,4,FALSE)</f>
        <v>TEST POINT EXTENSION</v>
      </c>
      <c r="C1912" t="str">
        <f>VLOOKUP(Table_for_new_list_price[[#This Row],[ItemCode]],[1]sheet1!$1:$1048576,5,FALSE)</f>
        <v>670779895024</v>
      </c>
      <c r="D1912" t="str">
        <f>VLOOKUP(Table_for_new_list_price[[#This Row],[ItemCode]],[1]sheet1!$1:$1048576,6,FALSE)</f>
        <v>BALV</v>
      </c>
      <c r="E1912" s="54">
        <f>VLOOKUP(Table_for_new_list_price[[#This Row],[ItemCode]],[1]sheet1!$1:$1048576,7,FALSE)</f>
        <v>0</v>
      </c>
      <c r="F1912" s="54" t="str">
        <f>VLOOKUP(Table_for_new_list_price[[#This Row],[ItemCode]],[1]sheet1!$1:$1048576,13,FALSE)</f>
        <v>0.12</v>
      </c>
      <c r="G1912" s="55" t="str">
        <f>VLOOKUP(Table_for_new_list_price[[#This Row],[ItemCode]],[1]sheet1!$1:$1048576,12,FALSE)</f>
        <v>250</v>
      </c>
      <c r="H1912" s="101">
        <f>VLOOKUP(Table_for_new_list_price[[#This Row],[ItemCode]],[1]sheet1!$1:$1048576,8,FALSE)</f>
        <v>10.38</v>
      </c>
      <c r="I1912" s="51">
        <f>VLOOKUP(Table_for_new_list_price[[#This Row],[Product Line]],'EDA SHEET'!$C$10:$D$57,2,FALSE)</f>
        <v>0.34699999999999998</v>
      </c>
      <c r="J1912" s="53">
        <f t="shared" si="35"/>
        <v>3.6018599999999998</v>
      </c>
      <c r="K1912" s="1" t="str">
        <f>VLOOKUP(Table_for_new_list_price[[#This Row],[ItemCode]],[1]sheet1!$1:$1048576,11,FALSE)</f>
        <v>China</v>
      </c>
    </row>
    <row r="1913" spans="1:11" hidden="1" x14ac:dyDescent="0.3">
      <c r="A1913" t="s">
        <v>2847</v>
      </c>
      <c r="B1913" t="str">
        <f>VLOOKUP(Table_for_new_list_price[[#This Row],[ItemCode]],[1]sheet1!$1:$1048576,4,FALSE)</f>
        <v>TEST POINT C/W DRN FITTING RED</v>
      </c>
      <c r="C1913" t="str">
        <f>VLOOKUP(Table_for_new_list_price[[#This Row],[ItemCode]],[1]sheet1!$1:$1048576,5,FALSE)</f>
        <v>670779893020</v>
      </c>
      <c r="D1913" t="str">
        <f>VLOOKUP(Table_for_new_list_price[[#This Row],[ItemCode]],[1]sheet1!$1:$1048576,6,FALSE)</f>
        <v>BALV</v>
      </c>
      <c r="E1913" s="54">
        <f>VLOOKUP(Table_for_new_list_price[[#This Row],[ItemCode]],[1]sheet1!$1:$1048576,7,FALSE)</f>
        <v>0</v>
      </c>
      <c r="F1913" s="54" t="str">
        <f>VLOOKUP(Table_for_new_list_price[[#This Row],[ItemCode]],[1]sheet1!$1:$1048576,13,FALSE)</f>
        <v>0.36</v>
      </c>
      <c r="G1913" s="55" t="str">
        <f>VLOOKUP(Table_for_new_list_price[[#This Row],[ItemCode]],[1]sheet1!$1:$1048576,12,FALSE)</f>
        <v>1</v>
      </c>
      <c r="H1913" s="101">
        <f>VLOOKUP(Table_for_new_list_price[[#This Row],[ItemCode]],[1]sheet1!$1:$1048576,8,FALSE)</f>
        <v>37.9</v>
      </c>
      <c r="I1913" s="51">
        <f>VLOOKUP(Table_for_new_list_price[[#This Row],[Product Line]],'EDA SHEET'!$C$10:$D$57,2,FALSE)</f>
        <v>0.34699999999999998</v>
      </c>
      <c r="J1913" s="53">
        <f t="shared" si="35"/>
        <v>13.151299999999999</v>
      </c>
      <c r="K1913" s="1" t="str">
        <f>VLOOKUP(Table_for_new_list_price[[#This Row],[ItemCode]],[1]sheet1!$1:$1048576,11,FALSE)</f>
        <v>Italy</v>
      </c>
    </row>
    <row r="1914" spans="1:11" hidden="1" x14ac:dyDescent="0.3">
      <c r="A1914" t="s">
        <v>2848</v>
      </c>
      <c r="B1914" t="str">
        <f>VLOOKUP(Table_for_new_list_price[[#This Row],[ItemCode]],[1]sheet1!$1:$1048576,4,FALSE)</f>
        <v>REPLACEMENT TEST POINT BLUE</v>
      </c>
      <c r="C1914" t="str">
        <f>VLOOKUP(Table_for_new_list_price[[#This Row],[ItemCode]],[1]sheet1!$1:$1048576,5,FALSE)</f>
        <v>670779919027</v>
      </c>
      <c r="D1914" t="str">
        <f>VLOOKUP(Table_for_new_list_price[[#This Row],[ItemCode]],[1]sheet1!$1:$1048576,6,FALSE)</f>
        <v>BALV</v>
      </c>
      <c r="E1914" s="54">
        <f>VLOOKUP(Table_for_new_list_price[[#This Row],[ItemCode]],[1]sheet1!$1:$1048576,7,FALSE)</f>
        <v>0</v>
      </c>
      <c r="F1914" s="54" t="str">
        <f>VLOOKUP(Table_for_new_list_price[[#This Row],[ItemCode]],[1]sheet1!$1:$1048576,13,FALSE)</f>
        <v>0.6</v>
      </c>
      <c r="G1914" s="55" t="str">
        <f>VLOOKUP(Table_for_new_list_price[[#This Row],[ItemCode]],[1]sheet1!$1:$1048576,12,FALSE)</f>
        <v>500</v>
      </c>
      <c r="H1914" s="101">
        <f>VLOOKUP(Table_for_new_list_price[[#This Row],[ItemCode]],[1]sheet1!$1:$1048576,8,FALSE)</f>
        <v>11.69</v>
      </c>
      <c r="I1914" s="51">
        <f>VLOOKUP(Table_for_new_list_price[[#This Row],[Product Line]],'EDA SHEET'!$C$10:$D$57,2,FALSE)</f>
        <v>0.34699999999999998</v>
      </c>
      <c r="J1914" s="53">
        <f t="shared" si="35"/>
        <v>4.0564299999999998</v>
      </c>
      <c r="K1914" s="1" t="str">
        <f>VLOOKUP(Table_for_new_list_price[[#This Row],[ItemCode]],[1]sheet1!$1:$1048576,11,FALSE)</f>
        <v>China</v>
      </c>
    </row>
    <row r="1915" spans="1:11" hidden="1" x14ac:dyDescent="0.3">
      <c r="A1915" t="s">
        <v>2849</v>
      </c>
      <c r="B1915" t="str">
        <f>VLOOKUP(Table_for_new_list_price[[#This Row],[ItemCode]],[1]sheet1!$1:$1048576,4,FALSE)</f>
        <v>REPLACEMENT TEST POINT RED</v>
      </c>
      <c r="C1915" t="str">
        <f>VLOOKUP(Table_for_new_list_price[[#This Row],[ItemCode]],[1]sheet1!$1:$1048576,5,FALSE)</f>
        <v>670779921020</v>
      </c>
      <c r="D1915" t="str">
        <f>VLOOKUP(Table_for_new_list_price[[#This Row],[ItemCode]],[1]sheet1!$1:$1048576,6,FALSE)</f>
        <v>BALV</v>
      </c>
      <c r="E1915" s="54">
        <f>VLOOKUP(Table_for_new_list_price[[#This Row],[ItemCode]],[1]sheet1!$1:$1048576,7,FALSE)</f>
        <v>0</v>
      </c>
      <c r="F1915" s="54" t="str">
        <f>VLOOKUP(Table_for_new_list_price[[#This Row],[ItemCode]],[1]sheet1!$1:$1048576,13,FALSE)</f>
        <v>0.6</v>
      </c>
      <c r="G1915" s="55" t="str">
        <f>VLOOKUP(Table_for_new_list_price[[#This Row],[ItemCode]],[1]sheet1!$1:$1048576,12,FALSE)</f>
        <v>500</v>
      </c>
      <c r="H1915" s="101">
        <f>VLOOKUP(Table_for_new_list_price[[#This Row],[ItemCode]],[1]sheet1!$1:$1048576,8,FALSE)</f>
        <v>11.69</v>
      </c>
      <c r="I1915" s="51">
        <f>VLOOKUP(Table_for_new_list_price[[#This Row],[Product Line]],'EDA SHEET'!$C$10:$D$57,2,FALSE)</f>
        <v>0.34699999999999998</v>
      </c>
      <c r="J1915" s="53">
        <f t="shared" si="35"/>
        <v>4.0564299999999998</v>
      </c>
      <c r="K1915" s="1" t="str">
        <f>VLOOKUP(Table_for_new_list_price[[#This Row],[ItemCode]],[1]sheet1!$1:$1048576,11,FALSE)</f>
        <v>China</v>
      </c>
    </row>
    <row r="1916" spans="1:11" hidden="1" x14ac:dyDescent="0.3">
      <c r="A1916" t="s">
        <v>2850</v>
      </c>
      <c r="B1916" t="str">
        <f>VLOOKUP(Table_for_new_list_price[[#This Row],[ItemCode]],[1]sheet1!$1:$1048576,4,FALSE)</f>
        <v>PICV C/W IBV ExE 1/2</v>
      </c>
      <c r="C1916">
        <f>VLOOKUP(Table_for_new_list_price[[#This Row],[ItemCode]],[1]sheet1!$1:$1048576,5,FALSE)</f>
        <v>0</v>
      </c>
      <c r="D1916" t="str">
        <f>VLOOKUP(Table_for_new_list_price[[#This Row],[ItemCode]],[1]sheet1!$1:$1048576,6,FALSE)</f>
        <v>BALV</v>
      </c>
      <c r="E1916" s="54" t="str">
        <f>VLOOKUP(Table_for_new_list_price[[#This Row],[ItemCode]],[1]sheet1!$1:$1048576,7,FALSE)</f>
        <v>BRASS DZR</v>
      </c>
      <c r="F1916" s="54">
        <f>VLOOKUP(Table_for_new_list_price[[#This Row],[ItemCode]],[1]sheet1!$1:$1048576,13,FALSE)</f>
        <v>0</v>
      </c>
      <c r="G1916" s="55" t="str">
        <f>VLOOKUP(Table_for_new_list_price[[#This Row],[ItemCode]],[1]sheet1!$1:$1048576,12,FALSE)</f>
        <v>20</v>
      </c>
      <c r="H1916" s="101">
        <f>VLOOKUP(Table_for_new_list_price[[#This Row],[ItemCode]],[1]sheet1!$1:$1048576,8,FALSE)</f>
        <v>295.88</v>
      </c>
      <c r="I1916" s="51">
        <f>VLOOKUP(Table_for_new_list_price[[#This Row],[Product Line]],'EDA SHEET'!$C$10:$D$57,2,FALSE)</f>
        <v>0.34699999999999998</v>
      </c>
      <c r="J1916" s="53">
        <f t="shared" si="35"/>
        <v>102.67035999999999</v>
      </c>
      <c r="K1916" s="1" t="str">
        <f>VLOOKUP(Table_for_new_list_price[[#This Row],[ItemCode]],[1]sheet1!$1:$1048576,11,FALSE)</f>
        <v>Italy</v>
      </c>
    </row>
    <row r="1917" spans="1:11" hidden="1" x14ac:dyDescent="0.3">
      <c r="A1917" t="s">
        <v>2851</v>
      </c>
      <c r="B1917" t="str">
        <f>VLOOKUP(Table_for_new_list_price[[#This Row],[ItemCode]],[1]sheet1!$1:$1048576,4,FALSE)</f>
        <v>PICV C/W IBV FxF 1/2</v>
      </c>
      <c r="C1917">
        <f>VLOOKUP(Table_for_new_list_price[[#This Row],[ItemCode]],[1]sheet1!$1:$1048576,5,FALSE)</f>
        <v>0</v>
      </c>
      <c r="D1917" t="str">
        <f>VLOOKUP(Table_for_new_list_price[[#This Row],[ItemCode]],[1]sheet1!$1:$1048576,6,FALSE)</f>
        <v>BALV</v>
      </c>
      <c r="E1917" s="54" t="str">
        <f>VLOOKUP(Table_for_new_list_price[[#This Row],[ItemCode]],[1]sheet1!$1:$1048576,7,FALSE)</f>
        <v>BRASS DZR</v>
      </c>
      <c r="F1917" s="54">
        <f>VLOOKUP(Table_for_new_list_price[[#This Row],[ItemCode]],[1]sheet1!$1:$1048576,13,FALSE)</f>
        <v>0</v>
      </c>
      <c r="G1917" s="55" t="str">
        <f>VLOOKUP(Table_for_new_list_price[[#This Row],[ItemCode]],[1]sheet1!$1:$1048576,12,FALSE)</f>
        <v>20</v>
      </c>
      <c r="H1917" s="101">
        <f>VLOOKUP(Table_for_new_list_price[[#This Row],[ItemCode]],[1]sheet1!$1:$1048576,8,FALSE)</f>
        <v>295.88</v>
      </c>
      <c r="I1917" s="51">
        <f>VLOOKUP(Table_for_new_list_price[[#This Row],[Product Line]],'EDA SHEET'!$C$10:$D$57,2,FALSE)</f>
        <v>0.34699999999999998</v>
      </c>
      <c r="J1917" s="53">
        <f t="shared" si="35"/>
        <v>102.67035999999999</v>
      </c>
      <c r="K1917" s="1" t="str">
        <f>VLOOKUP(Table_for_new_list_price[[#This Row],[ItemCode]],[1]sheet1!$1:$1048576,11,FALSE)</f>
        <v>Italy</v>
      </c>
    </row>
    <row r="1918" spans="1:11" hidden="1" x14ac:dyDescent="0.3">
      <c r="A1918" t="s">
        <v>2852</v>
      </c>
      <c r="B1918" t="str">
        <f>VLOOKUP(Table_for_new_list_price[[#This Row],[ItemCode]],[1]sheet1!$1:$1048576,4,FALSE)</f>
        <v>PICV C/W IBV PxF 1/2</v>
      </c>
      <c r="C1918">
        <f>VLOOKUP(Table_for_new_list_price[[#This Row],[ItemCode]],[1]sheet1!$1:$1048576,5,FALSE)</f>
        <v>0</v>
      </c>
      <c r="D1918" t="str">
        <f>VLOOKUP(Table_for_new_list_price[[#This Row],[ItemCode]],[1]sheet1!$1:$1048576,6,FALSE)</f>
        <v>BALV</v>
      </c>
      <c r="E1918" s="54" t="str">
        <f>VLOOKUP(Table_for_new_list_price[[#This Row],[ItemCode]],[1]sheet1!$1:$1048576,7,FALSE)</f>
        <v>BRASS DZR</v>
      </c>
      <c r="F1918" s="54">
        <f>VLOOKUP(Table_for_new_list_price[[#This Row],[ItemCode]],[1]sheet1!$1:$1048576,13,FALSE)</f>
        <v>0</v>
      </c>
      <c r="G1918" s="55" t="str">
        <f>VLOOKUP(Table_for_new_list_price[[#This Row],[ItemCode]],[1]sheet1!$1:$1048576,12,FALSE)</f>
        <v>20</v>
      </c>
      <c r="H1918" s="101">
        <f>VLOOKUP(Table_for_new_list_price[[#This Row],[ItemCode]],[1]sheet1!$1:$1048576,8,FALSE)</f>
        <v>310.7</v>
      </c>
      <c r="I1918" s="51">
        <f>VLOOKUP(Table_for_new_list_price[[#This Row],[Product Line]],'EDA SHEET'!$C$10:$D$57,2,FALSE)</f>
        <v>0.34699999999999998</v>
      </c>
      <c r="J1918" s="53">
        <f t="shared" si="35"/>
        <v>107.81289999999998</v>
      </c>
      <c r="K1918" s="1" t="str">
        <f>VLOOKUP(Table_for_new_list_price[[#This Row],[ItemCode]],[1]sheet1!$1:$1048576,11,FALSE)</f>
        <v>Italy</v>
      </c>
    </row>
    <row r="1919" spans="1:11" hidden="1" x14ac:dyDescent="0.3">
      <c r="A1919" t="s">
        <v>2853</v>
      </c>
      <c r="B1919" t="str">
        <f>VLOOKUP(Table_for_new_list_price[[#This Row],[ItemCode]],[1]sheet1!$1:$1048576,4,FALSE)</f>
        <v>PICV C/W IBV ExM 1/2</v>
      </c>
      <c r="C1919">
        <f>VLOOKUP(Table_for_new_list_price[[#This Row],[ItemCode]],[1]sheet1!$1:$1048576,5,FALSE)</f>
        <v>0</v>
      </c>
      <c r="D1919" t="str">
        <f>VLOOKUP(Table_for_new_list_price[[#This Row],[ItemCode]],[1]sheet1!$1:$1048576,6,FALSE)</f>
        <v>BALV</v>
      </c>
      <c r="E1919" s="54" t="str">
        <f>VLOOKUP(Table_for_new_list_price[[#This Row],[ItemCode]],[1]sheet1!$1:$1048576,7,FALSE)</f>
        <v>BRASS DZR</v>
      </c>
      <c r="F1919" s="54">
        <f>VLOOKUP(Table_for_new_list_price[[#This Row],[ItemCode]],[1]sheet1!$1:$1048576,13,FALSE)</f>
        <v>0</v>
      </c>
      <c r="G1919" s="55" t="str">
        <f>VLOOKUP(Table_for_new_list_price[[#This Row],[ItemCode]],[1]sheet1!$1:$1048576,12,FALSE)</f>
        <v>20</v>
      </c>
      <c r="H1919" s="101">
        <f>VLOOKUP(Table_for_new_list_price[[#This Row],[ItemCode]],[1]sheet1!$1:$1048576,8,FALSE)</f>
        <v>295.88</v>
      </c>
      <c r="I1919" s="51">
        <f>VLOOKUP(Table_for_new_list_price[[#This Row],[Product Line]],'EDA SHEET'!$C$10:$D$57,2,FALSE)</f>
        <v>0.34699999999999998</v>
      </c>
      <c r="J1919" s="53">
        <f t="shared" si="35"/>
        <v>102.67035999999999</v>
      </c>
      <c r="K1919" s="1" t="str">
        <f>VLOOKUP(Table_for_new_list_price[[#This Row],[ItemCode]],[1]sheet1!$1:$1048576,11,FALSE)</f>
        <v>Italy</v>
      </c>
    </row>
    <row r="1920" spans="1:11" hidden="1" x14ac:dyDescent="0.3">
      <c r="A1920" t="s">
        <v>2854</v>
      </c>
      <c r="B1920" t="str">
        <f>VLOOKUP(Table_for_new_list_price[[#This Row],[ItemCode]],[1]sheet1!$1:$1048576,4,FALSE)</f>
        <v>PICV C/W IBV FxM 1/2</v>
      </c>
      <c r="C1920">
        <f>VLOOKUP(Table_for_new_list_price[[#This Row],[ItemCode]],[1]sheet1!$1:$1048576,5,FALSE)</f>
        <v>0</v>
      </c>
      <c r="D1920" t="str">
        <f>VLOOKUP(Table_for_new_list_price[[#This Row],[ItemCode]],[1]sheet1!$1:$1048576,6,FALSE)</f>
        <v>BALV</v>
      </c>
      <c r="E1920" s="54" t="str">
        <f>VLOOKUP(Table_for_new_list_price[[#This Row],[ItemCode]],[1]sheet1!$1:$1048576,7,FALSE)</f>
        <v>BRASS DZR</v>
      </c>
      <c r="F1920" s="54">
        <f>VLOOKUP(Table_for_new_list_price[[#This Row],[ItemCode]],[1]sheet1!$1:$1048576,13,FALSE)</f>
        <v>0</v>
      </c>
      <c r="G1920" s="55" t="str">
        <f>VLOOKUP(Table_for_new_list_price[[#This Row],[ItemCode]],[1]sheet1!$1:$1048576,12,FALSE)</f>
        <v>20</v>
      </c>
      <c r="H1920" s="101">
        <f>VLOOKUP(Table_for_new_list_price[[#This Row],[ItemCode]],[1]sheet1!$1:$1048576,8,FALSE)</f>
        <v>295.88</v>
      </c>
      <c r="I1920" s="51">
        <f>VLOOKUP(Table_for_new_list_price[[#This Row],[Product Line]],'EDA SHEET'!$C$10:$D$57,2,FALSE)</f>
        <v>0.34699999999999998</v>
      </c>
      <c r="J1920" s="53">
        <f t="shared" si="35"/>
        <v>102.67035999999999</v>
      </c>
      <c r="K1920" s="1" t="str">
        <f>VLOOKUP(Table_for_new_list_price[[#This Row],[ItemCode]],[1]sheet1!$1:$1048576,11,FALSE)</f>
        <v>Italy</v>
      </c>
    </row>
    <row r="1921" spans="1:11" hidden="1" x14ac:dyDescent="0.3">
      <c r="A1921" t="s">
        <v>2855</v>
      </c>
      <c r="B1921" t="str">
        <f>VLOOKUP(Table_for_new_list_price[[#This Row],[ItemCode]],[1]sheet1!$1:$1048576,4,FALSE)</f>
        <v>PICV C/W IBV PxM 1/2</v>
      </c>
      <c r="C1921">
        <f>VLOOKUP(Table_for_new_list_price[[#This Row],[ItemCode]],[1]sheet1!$1:$1048576,5,FALSE)</f>
        <v>0</v>
      </c>
      <c r="D1921" t="str">
        <f>VLOOKUP(Table_for_new_list_price[[#This Row],[ItemCode]],[1]sheet1!$1:$1048576,6,FALSE)</f>
        <v>BALV</v>
      </c>
      <c r="E1921" s="54" t="str">
        <f>VLOOKUP(Table_for_new_list_price[[#This Row],[ItemCode]],[1]sheet1!$1:$1048576,7,FALSE)</f>
        <v>BRASS DZR</v>
      </c>
      <c r="F1921" s="54">
        <f>VLOOKUP(Table_for_new_list_price[[#This Row],[ItemCode]],[1]sheet1!$1:$1048576,13,FALSE)</f>
        <v>0</v>
      </c>
      <c r="G1921" s="55" t="str">
        <f>VLOOKUP(Table_for_new_list_price[[#This Row],[ItemCode]],[1]sheet1!$1:$1048576,12,FALSE)</f>
        <v>20</v>
      </c>
      <c r="H1921" s="101">
        <f>VLOOKUP(Table_for_new_list_price[[#This Row],[ItemCode]],[1]sheet1!$1:$1048576,8,FALSE)</f>
        <v>310.7</v>
      </c>
      <c r="I1921" s="51">
        <f>VLOOKUP(Table_for_new_list_price[[#This Row],[Product Line]],'EDA SHEET'!$C$10:$D$57,2,FALSE)</f>
        <v>0.34699999999999998</v>
      </c>
      <c r="J1921" s="53">
        <f t="shared" si="35"/>
        <v>107.81289999999998</v>
      </c>
      <c r="K1921" s="1" t="str">
        <f>VLOOKUP(Table_for_new_list_price[[#This Row],[ItemCode]],[1]sheet1!$1:$1048576,11,FALSE)</f>
        <v>Italy</v>
      </c>
    </row>
    <row r="1922" spans="1:11" hidden="1" x14ac:dyDescent="0.3">
      <c r="A1922" t="s">
        <v>2856</v>
      </c>
      <c r="B1922" t="str">
        <f>VLOOKUP(Table_for_new_list_price[[#This Row],[ItemCode]],[1]sheet1!$1:$1048576,4,FALSE)</f>
        <v>PICV C/W IBV SxMNPT 1/2</v>
      </c>
      <c r="C1922">
        <f>VLOOKUP(Table_for_new_list_price[[#This Row],[ItemCode]],[1]sheet1!$1:$1048576,5,FALSE)</f>
        <v>0</v>
      </c>
      <c r="D1922" t="str">
        <f>VLOOKUP(Table_for_new_list_price[[#This Row],[ItemCode]],[1]sheet1!$1:$1048576,6,FALSE)</f>
        <v>BALV</v>
      </c>
      <c r="E1922" s="54" t="str">
        <f>VLOOKUP(Table_for_new_list_price[[#This Row],[ItemCode]],[1]sheet1!$1:$1048576,7,FALSE)</f>
        <v>BRASS DZR</v>
      </c>
      <c r="F1922" s="54" t="str">
        <f>VLOOKUP(Table_for_new_list_price[[#This Row],[ItemCode]],[1]sheet1!$1:$1048576,13,FALSE)</f>
        <v>1.55</v>
      </c>
      <c r="G1922" s="55" t="str">
        <f>VLOOKUP(Table_for_new_list_price[[#This Row],[ItemCode]],[1]sheet1!$1:$1048576,12,FALSE)</f>
        <v>20</v>
      </c>
      <c r="H1922" s="101">
        <f>VLOOKUP(Table_for_new_list_price[[#This Row],[ItemCode]],[1]sheet1!$1:$1048576,8,FALSE)</f>
        <v>295.88</v>
      </c>
      <c r="I1922" s="51">
        <f>VLOOKUP(Table_for_new_list_price[[#This Row],[Product Line]],'EDA SHEET'!$C$10:$D$57,2,FALSE)</f>
        <v>0.34699999999999998</v>
      </c>
      <c r="J1922" s="53">
        <f t="shared" si="35"/>
        <v>102.67035999999999</v>
      </c>
      <c r="K1922" s="1" t="str">
        <f>VLOOKUP(Table_for_new_list_price[[#This Row],[ItemCode]],[1]sheet1!$1:$1048576,11,FALSE)</f>
        <v>Italy</v>
      </c>
    </row>
    <row r="1923" spans="1:11" hidden="1" x14ac:dyDescent="0.3">
      <c r="A1923" t="s">
        <v>2857</v>
      </c>
      <c r="B1923" t="str">
        <f>VLOOKUP(Table_for_new_list_price[[#This Row],[ItemCode]],[1]sheet1!$1:$1048576,4,FALSE)</f>
        <v>PICV C/W IBV SxS 1/2</v>
      </c>
      <c r="C1923">
        <f>VLOOKUP(Table_for_new_list_price[[#This Row],[ItemCode]],[1]sheet1!$1:$1048576,5,FALSE)</f>
        <v>0</v>
      </c>
      <c r="D1923" t="str">
        <f>VLOOKUP(Table_for_new_list_price[[#This Row],[ItemCode]],[1]sheet1!$1:$1048576,6,FALSE)</f>
        <v>BALV</v>
      </c>
      <c r="E1923" s="54" t="str">
        <f>VLOOKUP(Table_for_new_list_price[[#This Row],[ItemCode]],[1]sheet1!$1:$1048576,7,FALSE)</f>
        <v>BRASS DZR</v>
      </c>
      <c r="F1923" s="54" t="str">
        <f>VLOOKUP(Table_for_new_list_price[[#This Row],[ItemCode]],[1]sheet1!$1:$1048576,13,FALSE)</f>
        <v>1.5</v>
      </c>
      <c r="G1923" s="55" t="str">
        <f>VLOOKUP(Table_for_new_list_price[[#This Row],[ItemCode]],[1]sheet1!$1:$1048576,12,FALSE)</f>
        <v>20</v>
      </c>
      <c r="H1923" s="101">
        <f>VLOOKUP(Table_for_new_list_price[[#This Row],[ItemCode]],[1]sheet1!$1:$1048576,8,FALSE)</f>
        <v>295.88</v>
      </c>
      <c r="I1923" s="51">
        <f>VLOOKUP(Table_for_new_list_price[[#This Row],[Product Line]],'EDA SHEET'!$C$10:$D$57,2,FALSE)</f>
        <v>0.34699999999999998</v>
      </c>
      <c r="J1923" s="53">
        <f t="shared" si="35"/>
        <v>102.67035999999999</v>
      </c>
      <c r="K1923" s="1" t="str">
        <f>VLOOKUP(Table_for_new_list_price[[#This Row],[ItemCode]],[1]sheet1!$1:$1048576,11,FALSE)</f>
        <v>Italy</v>
      </c>
    </row>
    <row r="1924" spans="1:11" hidden="1" x14ac:dyDescent="0.3">
      <c r="A1924" t="s">
        <v>2858</v>
      </c>
      <c r="B1924" t="str">
        <f>VLOOKUP(Table_for_new_list_price[[#This Row],[ItemCode]],[1]sheet1!$1:$1048576,4,FALSE)</f>
        <v>PICV C/W IBV ExE 1/2-HighFlow</v>
      </c>
      <c r="C1924">
        <f>VLOOKUP(Table_for_new_list_price[[#This Row],[ItemCode]],[1]sheet1!$1:$1048576,5,FALSE)</f>
        <v>0</v>
      </c>
      <c r="D1924" t="str">
        <f>VLOOKUP(Table_for_new_list_price[[#This Row],[ItemCode]],[1]sheet1!$1:$1048576,6,FALSE)</f>
        <v>BALV</v>
      </c>
      <c r="E1924" s="54" t="str">
        <f>VLOOKUP(Table_for_new_list_price[[#This Row],[ItemCode]],[1]sheet1!$1:$1048576,7,FALSE)</f>
        <v>BRASS DZR</v>
      </c>
      <c r="F1924" s="54">
        <f>VLOOKUP(Table_for_new_list_price[[#This Row],[ItemCode]],[1]sheet1!$1:$1048576,13,FALSE)</f>
        <v>0</v>
      </c>
      <c r="G1924" s="55" t="str">
        <f>VLOOKUP(Table_for_new_list_price[[#This Row],[ItemCode]],[1]sheet1!$1:$1048576,12,FALSE)</f>
        <v>15</v>
      </c>
      <c r="H1924" s="101">
        <f>VLOOKUP(Table_for_new_list_price[[#This Row],[ItemCode]],[1]sheet1!$1:$1048576,8,FALSE)</f>
        <v>341.91</v>
      </c>
      <c r="I1924" s="51">
        <f>VLOOKUP(Table_for_new_list_price[[#This Row],[Product Line]],'EDA SHEET'!$C$10:$D$57,2,FALSE)</f>
        <v>0.34699999999999998</v>
      </c>
      <c r="J1924" s="53">
        <f t="shared" si="35"/>
        <v>118.64277</v>
      </c>
      <c r="K1924" s="1" t="str">
        <f>VLOOKUP(Table_for_new_list_price[[#This Row],[ItemCode]],[1]sheet1!$1:$1048576,11,FALSE)</f>
        <v>Italy</v>
      </c>
    </row>
    <row r="1925" spans="1:11" hidden="1" x14ac:dyDescent="0.3">
      <c r="A1925" t="s">
        <v>2859</v>
      </c>
      <c r="B1925" t="str">
        <f>VLOOKUP(Table_for_new_list_price[[#This Row],[ItemCode]],[1]sheet1!$1:$1048576,4,FALSE)</f>
        <v>PICV C/W IBV FxF 1/2-HighFlow</v>
      </c>
      <c r="C1925">
        <f>VLOOKUP(Table_for_new_list_price[[#This Row],[ItemCode]],[1]sheet1!$1:$1048576,5,FALSE)</f>
        <v>0</v>
      </c>
      <c r="D1925" t="str">
        <f>VLOOKUP(Table_for_new_list_price[[#This Row],[ItemCode]],[1]sheet1!$1:$1048576,6,FALSE)</f>
        <v>BALV</v>
      </c>
      <c r="E1925" s="54" t="str">
        <f>VLOOKUP(Table_for_new_list_price[[#This Row],[ItemCode]],[1]sheet1!$1:$1048576,7,FALSE)</f>
        <v>BRASS DZR</v>
      </c>
      <c r="F1925" s="54">
        <f>VLOOKUP(Table_for_new_list_price[[#This Row],[ItemCode]],[1]sheet1!$1:$1048576,13,FALSE)</f>
        <v>0</v>
      </c>
      <c r="G1925" s="55" t="str">
        <f>VLOOKUP(Table_for_new_list_price[[#This Row],[ItemCode]],[1]sheet1!$1:$1048576,12,FALSE)</f>
        <v>15</v>
      </c>
      <c r="H1925" s="101">
        <f>VLOOKUP(Table_for_new_list_price[[#This Row],[ItemCode]],[1]sheet1!$1:$1048576,8,FALSE)</f>
        <v>341.91</v>
      </c>
      <c r="I1925" s="51">
        <f>VLOOKUP(Table_for_new_list_price[[#This Row],[Product Line]],'EDA SHEET'!$C$10:$D$57,2,FALSE)</f>
        <v>0.34699999999999998</v>
      </c>
      <c r="J1925" s="53">
        <f t="shared" si="35"/>
        <v>118.64277</v>
      </c>
      <c r="K1925" s="1" t="str">
        <f>VLOOKUP(Table_for_new_list_price[[#This Row],[ItemCode]],[1]sheet1!$1:$1048576,11,FALSE)</f>
        <v>Italy</v>
      </c>
    </row>
    <row r="1926" spans="1:11" hidden="1" x14ac:dyDescent="0.3">
      <c r="A1926" t="s">
        <v>2860</v>
      </c>
      <c r="B1926" t="str">
        <f>VLOOKUP(Table_for_new_list_price[[#This Row],[ItemCode]],[1]sheet1!$1:$1048576,4,FALSE)</f>
        <v>PICV C/W IBV PxF 1/2-HighFlow</v>
      </c>
      <c r="C1926">
        <f>VLOOKUP(Table_for_new_list_price[[#This Row],[ItemCode]],[1]sheet1!$1:$1048576,5,FALSE)</f>
        <v>0</v>
      </c>
      <c r="D1926" t="str">
        <f>VLOOKUP(Table_for_new_list_price[[#This Row],[ItemCode]],[1]sheet1!$1:$1048576,6,FALSE)</f>
        <v>BALV</v>
      </c>
      <c r="E1926" s="54" t="str">
        <f>VLOOKUP(Table_for_new_list_price[[#This Row],[ItemCode]],[1]sheet1!$1:$1048576,7,FALSE)</f>
        <v>BRASS DZR</v>
      </c>
      <c r="F1926" s="54">
        <f>VLOOKUP(Table_for_new_list_price[[#This Row],[ItemCode]],[1]sheet1!$1:$1048576,13,FALSE)</f>
        <v>0</v>
      </c>
      <c r="G1926" s="55" t="str">
        <f>VLOOKUP(Table_for_new_list_price[[#This Row],[ItemCode]],[1]sheet1!$1:$1048576,12,FALSE)</f>
        <v>15</v>
      </c>
      <c r="H1926" s="101">
        <f>VLOOKUP(Table_for_new_list_price[[#This Row],[ItemCode]],[1]sheet1!$1:$1048576,8,FALSE)</f>
        <v>359</v>
      </c>
      <c r="I1926" s="51">
        <f>VLOOKUP(Table_for_new_list_price[[#This Row],[Product Line]],'EDA SHEET'!$C$10:$D$57,2,FALSE)</f>
        <v>0.34699999999999998</v>
      </c>
      <c r="J1926" s="53">
        <f t="shared" si="35"/>
        <v>124.57299999999999</v>
      </c>
      <c r="K1926" s="1" t="str">
        <f>VLOOKUP(Table_for_new_list_price[[#This Row],[ItemCode]],[1]sheet1!$1:$1048576,11,FALSE)</f>
        <v>Italy</v>
      </c>
    </row>
    <row r="1927" spans="1:11" hidden="1" x14ac:dyDescent="0.3">
      <c r="A1927" t="s">
        <v>2861</v>
      </c>
      <c r="B1927" t="str">
        <f>VLOOKUP(Table_for_new_list_price[[#This Row],[ItemCode]],[1]sheet1!$1:$1048576,4,FALSE)</f>
        <v>PICV C/W IBV ExM 1/2-HighFlow</v>
      </c>
      <c r="C1927">
        <f>VLOOKUP(Table_for_new_list_price[[#This Row],[ItemCode]],[1]sheet1!$1:$1048576,5,FALSE)</f>
        <v>0</v>
      </c>
      <c r="D1927" t="str">
        <f>VLOOKUP(Table_for_new_list_price[[#This Row],[ItemCode]],[1]sheet1!$1:$1048576,6,FALSE)</f>
        <v>BALV</v>
      </c>
      <c r="E1927" s="54" t="str">
        <f>VLOOKUP(Table_for_new_list_price[[#This Row],[ItemCode]],[1]sheet1!$1:$1048576,7,FALSE)</f>
        <v>BRASS DZR</v>
      </c>
      <c r="F1927" s="54">
        <f>VLOOKUP(Table_for_new_list_price[[#This Row],[ItemCode]],[1]sheet1!$1:$1048576,13,FALSE)</f>
        <v>0</v>
      </c>
      <c r="G1927" s="55" t="str">
        <f>VLOOKUP(Table_for_new_list_price[[#This Row],[ItemCode]],[1]sheet1!$1:$1048576,12,FALSE)</f>
        <v>15</v>
      </c>
      <c r="H1927" s="101">
        <f>VLOOKUP(Table_for_new_list_price[[#This Row],[ItemCode]],[1]sheet1!$1:$1048576,8,FALSE)</f>
        <v>341.91</v>
      </c>
      <c r="I1927" s="51">
        <f>VLOOKUP(Table_for_new_list_price[[#This Row],[Product Line]],'EDA SHEET'!$C$10:$D$57,2,FALSE)</f>
        <v>0.34699999999999998</v>
      </c>
      <c r="J1927" s="53">
        <f t="shared" si="35"/>
        <v>118.64277</v>
      </c>
      <c r="K1927" s="1" t="str">
        <f>VLOOKUP(Table_for_new_list_price[[#This Row],[ItemCode]],[1]sheet1!$1:$1048576,11,FALSE)</f>
        <v>Italy</v>
      </c>
    </row>
    <row r="1928" spans="1:11" hidden="1" x14ac:dyDescent="0.3">
      <c r="A1928" t="s">
        <v>2862</v>
      </c>
      <c r="B1928" t="str">
        <f>VLOOKUP(Table_for_new_list_price[[#This Row],[ItemCode]],[1]sheet1!$1:$1048576,4,FALSE)</f>
        <v>PICV C/W IBV FxM 1/2-HighFlow</v>
      </c>
      <c r="C1928">
        <f>VLOOKUP(Table_for_new_list_price[[#This Row],[ItemCode]],[1]sheet1!$1:$1048576,5,FALSE)</f>
        <v>0</v>
      </c>
      <c r="D1928" t="str">
        <f>VLOOKUP(Table_for_new_list_price[[#This Row],[ItemCode]],[1]sheet1!$1:$1048576,6,FALSE)</f>
        <v>BALV</v>
      </c>
      <c r="E1928" s="54" t="str">
        <f>VLOOKUP(Table_for_new_list_price[[#This Row],[ItemCode]],[1]sheet1!$1:$1048576,7,FALSE)</f>
        <v>BRASS DZR</v>
      </c>
      <c r="F1928" s="54">
        <f>VLOOKUP(Table_for_new_list_price[[#This Row],[ItemCode]],[1]sheet1!$1:$1048576,13,FALSE)</f>
        <v>0</v>
      </c>
      <c r="G1928" s="55" t="str">
        <f>VLOOKUP(Table_for_new_list_price[[#This Row],[ItemCode]],[1]sheet1!$1:$1048576,12,FALSE)</f>
        <v>15</v>
      </c>
      <c r="H1928" s="101">
        <f>VLOOKUP(Table_for_new_list_price[[#This Row],[ItemCode]],[1]sheet1!$1:$1048576,8,FALSE)</f>
        <v>341.91</v>
      </c>
      <c r="I1928" s="51">
        <f>VLOOKUP(Table_for_new_list_price[[#This Row],[Product Line]],'EDA SHEET'!$C$10:$D$57,2,FALSE)</f>
        <v>0.34699999999999998</v>
      </c>
      <c r="J1928" s="53">
        <f t="shared" si="35"/>
        <v>118.64277</v>
      </c>
      <c r="K1928" s="1" t="str">
        <f>VLOOKUP(Table_for_new_list_price[[#This Row],[ItemCode]],[1]sheet1!$1:$1048576,11,FALSE)</f>
        <v>Italy</v>
      </c>
    </row>
    <row r="1929" spans="1:11" hidden="1" x14ac:dyDescent="0.3">
      <c r="A1929" t="s">
        <v>2863</v>
      </c>
      <c r="B1929" t="str">
        <f>VLOOKUP(Table_for_new_list_price[[#This Row],[ItemCode]],[1]sheet1!$1:$1048576,4,FALSE)</f>
        <v>PICV C/W IBV PxM 1/2-HighFlow</v>
      </c>
      <c r="C1929">
        <f>VLOOKUP(Table_for_new_list_price[[#This Row],[ItemCode]],[1]sheet1!$1:$1048576,5,FALSE)</f>
        <v>0</v>
      </c>
      <c r="D1929" t="str">
        <f>VLOOKUP(Table_for_new_list_price[[#This Row],[ItemCode]],[1]sheet1!$1:$1048576,6,FALSE)</f>
        <v>BALV</v>
      </c>
      <c r="E1929" s="54" t="str">
        <f>VLOOKUP(Table_for_new_list_price[[#This Row],[ItemCode]],[1]sheet1!$1:$1048576,7,FALSE)</f>
        <v>BRASS DZR</v>
      </c>
      <c r="F1929" s="54">
        <f>VLOOKUP(Table_for_new_list_price[[#This Row],[ItemCode]],[1]sheet1!$1:$1048576,13,FALSE)</f>
        <v>0</v>
      </c>
      <c r="G1929" s="55" t="str">
        <f>VLOOKUP(Table_for_new_list_price[[#This Row],[ItemCode]],[1]sheet1!$1:$1048576,12,FALSE)</f>
        <v>15</v>
      </c>
      <c r="H1929" s="101">
        <f>VLOOKUP(Table_for_new_list_price[[#This Row],[ItemCode]],[1]sheet1!$1:$1048576,8,FALSE)</f>
        <v>359</v>
      </c>
      <c r="I1929" s="51">
        <f>VLOOKUP(Table_for_new_list_price[[#This Row],[Product Line]],'EDA SHEET'!$C$10:$D$57,2,FALSE)</f>
        <v>0.34699999999999998</v>
      </c>
      <c r="J1929" s="53">
        <f t="shared" si="35"/>
        <v>124.57299999999999</v>
      </c>
      <c r="K1929" s="1" t="str">
        <f>VLOOKUP(Table_for_new_list_price[[#This Row],[ItemCode]],[1]sheet1!$1:$1048576,11,FALSE)</f>
        <v>Italy</v>
      </c>
    </row>
    <row r="1930" spans="1:11" hidden="1" x14ac:dyDescent="0.3">
      <c r="A1930" t="s">
        <v>2864</v>
      </c>
      <c r="B1930" t="str">
        <f>VLOOKUP(Table_for_new_list_price[[#This Row],[ItemCode]],[1]sheet1!$1:$1048576,4,FALSE)</f>
        <v>PICV C/W IBV SxMNPT 1/2-HiFlow</v>
      </c>
      <c r="C1930">
        <f>VLOOKUP(Table_for_new_list_price[[#This Row],[ItemCode]],[1]sheet1!$1:$1048576,5,FALSE)</f>
        <v>0</v>
      </c>
      <c r="D1930" t="str">
        <f>VLOOKUP(Table_for_new_list_price[[#This Row],[ItemCode]],[1]sheet1!$1:$1048576,6,FALSE)</f>
        <v>BALV</v>
      </c>
      <c r="E1930" s="54" t="str">
        <f>VLOOKUP(Table_for_new_list_price[[#This Row],[ItemCode]],[1]sheet1!$1:$1048576,7,FALSE)</f>
        <v>BRASS DZR</v>
      </c>
      <c r="F1930" s="54" t="str">
        <f>VLOOKUP(Table_for_new_list_price[[#This Row],[ItemCode]],[1]sheet1!$1:$1048576,13,FALSE)</f>
        <v>2.09</v>
      </c>
      <c r="G1930" s="55" t="str">
        <f>VLOOKUP(Table_for_new_list_price[[#This Row],[ItemCode]],[1]sheet1!$1:$1048576,12,FALSE)</f>
        <v>15</v>
      </c>
      <c r="H1930" s="101">
        <f>VLOOKUP(Table_for_new_list_price[[#This Row],[ItemCode]],[1]sheet1!$1:$1048576,8,FALSE)</f>
        <v>341.91</v>
      </c>
      <c r="I1930" s="51">
        <f>VLOOKUP(Table_for_new_list_price[[#This Row],[Product Line]],'EDA SHEET'!$C$10:$D$57,2,FALSE)</f>
        <v>0.34699999999999998</v>
      </c>
      <c r="J1930" s="53">
        <f t="shared" si="35"/>
        <v>118.64277</v>
      </c>
      <c r="K1930" s="1" t="str">
        <f>VLOOKUP(Table_for_new_list_price[[#This Row],[ItemCode]],[1]sheet1!$1:$1048576,11,FALSE)</f>
        <v>Italy</v>
      </c>
    </row>
    <row r="1931" spans="1:11" hidden="1" x14ac:dyDescent="0.3">
      <c r="A1931" t="s">
        <v>2865</v>
      </c>
      <c r="B1931" t="str">
        <f>VLOOKUP(Table_for_new_list_price[[#This Row],[ItemCode]],[1]sheet1!$1:$1048576,4,FALSE)</f>
        <v>PICV C/W IBV FxM 3/4 -DS1</v>
      </c>
      <c r="C1931">
        <f>VLOOKUP(Table_for_new_list_price[[#This Row],[ItemCode]],[1]sheet1!$1:$1048576,5,FALSE)</f>
        <v>0</v>
      </c>
      <c r="D1931" t="str">
        <f>VLOOKUP(Table_for_new_list_price[[#This Row],[ItemCode]],[1]sheet1!$1:$1048576,6,FALSE)</f>
        <v>BALV</v>
      </c>
      <c r="E1931" s="54" t="str">
        <f>VLOOKUP(Table_for_new_list_price[[#This Row],[ItemCode]],[1]sheet1!$1:$1048576,7,FALSE)</f>
        <v>BRASS DZR</v>
      </c>
      <c r="F1931" s="54">
        <f>VLOOKUP(Table_for_new_list_price[[#This Row],[ItemCode]],[1]sheet1!$1:$1048576,13,FALSE)</f>
        <v>0</v>
      </c>
      <c r="G1931" s="55" t="str">
        <f>VLOOKUP(Table_for_new_list_price[[#This Row],[ItemCode]],[1]sheet1!$1:$1048576,12,FALSE)</f>
        <v>15</v>
      </c>
      <c r="H1931" s="101">
        <f>VLOOKUP(Table_for_new_list_price[[#This Row],[ItemCode]],[1]sheet1!$1:$1048576,8,FALSE)</f>
        <v>355.29</v>
      </c>
      <c r="I1931" s="51">
        <f>VLOOKUP(Table_for_new_list_price[[#This Row],[Product Line]],'EDA SHEET'!$C$10:$D$57,2,FALSE)</f>
        <v>0.34699999999999998</v>
      </c>
      <c r="J1931" s="53">
        <f t="shared" si="35"/>
        <v>123.28563</v>
      </c>
      <c r="K1931" s="1" t="str">
        <f>VLOOKUP(Table_for_new_list_price[[#This Row],[ItemCode]],[1]sheet1!$1:$1048576,11,FALSE)</f>
        <v>Italy</v>
      </c>
    </row>
    <row r="1932" spans="1:11" hidden="1" x14ac:dyDescent="0.3">
      <c r="A1932" t="s">
        <v>2866</v>
      </c>
      <c r="B1932" t="str">
        <f>VLOOKUP(Table_for_new_list_price[[#This Row],[ItemCode]],[1]sheet1!$1:$1048576,4,FALSE)</f>
        <v>PICV C/W IBV SxS 1/2-Highflow</v>
      </c>
      <c r="C1932">
        <f>VLOOKUP(Table_for_new_list_price[[#This Row],[ItemCode]],[1]sheet1!$1:$1048576,5,FALSE)</f>
        <v>0</v>
      </c>
      <c r="D1932" t="str">
        <f>VLOOKUP(Table_for_new_list_price[[#This Row],[ItemCode]],[1]sheet1!$1:$1048576,6,FALSE)</f>
        <v>BALV</v>
      </c>
      <c r="E1932" s="54" t="str">
        <f>VLOOKUP(Table_for_new_list_price[[#This Row],[ItemCode]],[1]sheet1!$1:$1048576,7,FALSE)</f>
        <v>BRASS DZR</v>
      </c>
      <c r="F1932" s="54" t="str">
        <f>VLOOKUP(Table_for_new_list_price[[#This Row],[ItemCode]],[1]sheet1!$1:$1048576,13,FALSE)</f>
        <v>2.05</v>
      </c>
      <c r="G1932" s="55" t="str">
        <f>VLOOKUP(Table_for_new_list_price[[#This Row],[ItemCode]],[1]sheet1!$1:$1048576,12,FALSE)</f>
        <v>15</v>
      </c>
      <c r="H1932" s="101">
        <f>VLOOKUP(Table_for_new_list_price[[#This Row],[ItemCode]],[1]sheet1!$1:$1048576,8,FALSE)</f>
        <v>341.91</v>
      </c>
      <c r="I1932" s="51">
        <f>VLOOKUP(Table_for_new_list_price[[#This Row],[Product Line]],'EDA SHEET'!$C$10:$D$57,2,FALSE)</f>
        <v>0.34699999999999998</v>
      </c>
      <c r="J1932" s="53">
        <f t="shared" si="35"/>
        <v>118.64277</v>
      </c>
      <c r="K1932" s="1" t="str">
        <f>VLOOKUP(Table_for_new_list_price[[#This Row],[ItemCode]],[1]sheet1!$1:$1048576,11,FALSE)</f>
        <v>Italy</v>
      </c>
    </row>
    <row r="1933" spans="1:11" hidden="1" x14ac:dyDescent="0.3">
      <c r="A1933" t="s">
        <v>2867</v>
      </c>
      <c r="B1933" t="str">
        <f>VLOOKUP(Table_for_new_list_price[[#This Row],[ItemCode]],[1]sheet1!$1:$1048576,4,FALSE)</f>
        <v>PICV C/W IBV ExE 3/4</v>
      </c>
      <c r="C1933">
        <f>VLOOKUP(Table_for_new_list_price[[#This Row],[ItemCode]],[1]sheet1!$1:$1048576,5,FALSE)</f>
        <v>0</v>
      </c>
      <c r="D1933" t="str">
        <f>VLOOKUP(Table_for_new_list_price[[#This Row],[ItemCode]],[1]sheet1!$1:$1048576,6,FALSE)</f>
        <v>BALV</v>
      </c>
      <c r="E1933" s="54" t="str">
        <f>VLOOKUP(Table_for_new_list_price[[#This Row],[ItemCode]],[1]sheet1!$1:$1048576,7,FALSE)</f>
        <v>BRASS DZR</v>
      </c>
      <c r="F1933" s="54">
        <f>VLOOKUP(Table_for_new_list_price[[#This Row],[ItemCode]],[1]sheet1!$1:$1048576,13,FALSE)</f>
        <v>0</v>
      </c>
      <c r="G1933" s="55" t="str">
        <f>VLOOKUP(Table_for_new_list_price[[#This Row],[ItemCode]],[1]sheet1!$1:$1048576,12,FALSE)</f>
        <v>15</v>
      </c>
      <c r="H1933" s="101">
        <f>VLOOKUP(Table_for_new_list_price[[#This Row],[ItemCode]],[1]sheet1!$1:$1048576,8,FALSE)</f>
        <v>355.29</v>
      </c>
      <c r="I1933" s="51">
        <f>VLOOKUP(Table_for_new_list_price[[#This Row],[Product Line]],'EDA SHEET'!$C$10:$D$57,2,FALSE)</f>
        <v>0.34699999999999998</v>
      </c>
      <c r="J1933" s="53">
        <f t="shared" si="35"/>
        <v>123.28563</v>
      </c>
      <c r="K1933" s="1" t="str">
        <f>VLOOKUP(Table_for_new_list_price[[#This Row],[ItemCode]],[1]sheet1!$1:$1048576,11,FALSE)</f>
        <v>Italy</v>
      </c>
    </row>
    <row r="1934" spans="1:11" hidden="1" x14ac:dyDescent="0.3">
      <c r="A1934" t="s">
        <v>2868</v>
      </c>
      <c r="B1934" t="str">
        <f>VLOOKUP(Table_for_new_list_price[[#This Row],[ItemCode]],[1]sheet1!$1:$1048576,4,FALSE)</f>
        <v>PICV C/W IBV FxF 3/4</v>
      </c>
      <c r="C1934">
        <f>VLOOKUP(Table_for_new_list_price[[#This Row],[ItemCode]],[1]sheet1!$1:$1048576,5,FALSE)</f>
        <v>0</v>
      </c>
      <c r="D1934" t="str">
        <f>VLOOKUP(Table_for_new_list_price[[#This Row],[ItemCode]],[1]sheet1!$1:$1048576,6,FALSE)</f>
        <v>BALV</v>
      </c>
      <c r="E1934" s="54" t="str">
        <f>VLOOKUP(Table_for_new_list_price[[#This Row],[ItemCode]],[1]sheet1!$1:$1048576,7,FALSE)</f>
        <v>BRASS DZR</v>
      </c>
      <c r="F1934" s="54">
        <f>VLOOKUP(Table_for_new_list_price[[#This Row],[ItemCode]],[1]sheet1!$1:$1048576,13,FALSE)</f>
        <v>0</v>
      </c>
      <c r="G1934" s="55" t="str">
        <f>VLOOKUP(Table_for_new_list_price[[#This Row],[ItemCode]],[1]sheet1!$1:$1048576,12,FALSE)</f>
        <v>15</v>
      </c>
      <c r="H1934" s="101">
        <f>VLOOKUP(Table_for_new_list_price[[#This Row],[ItemCode]],[1]sheet1!$1:$1048576,8,FALSE)</f>
        <v>355.29</v>
      </c>
      <c r="I1934" s="51">
        <f>VLOOKUP(Table_for_new_list_price[[#This Row],[Product Line]],'EDA SHEET'!$C$10:$D$57,2,FALSE)</f>
        <v>0.34699999999999998</v>
      </c>
      <c r="J1934" s="53">
        <f t="shared" si="35"/>
        <v>123.28563</v>
      </c>
      <c r="K1934" s="1" t="str">
        <f>VLOOKUP(Table_for_new_list_price[[#This Row],[ItemCode]],[1]sheet1!$1:$1048576,11,FALSE)</f>
        <v>Italy</v>
      </c>
    </row>
    <row r="1935" spans="1:11" hidden="1" x14ac:dyDescent="0.3">
      <c r="A1935" t="s">
        <v>2869</v>
      </c>
      <c r="B1935" t="str">
        <f>VLOOKUP(Table_for_new_list_price[[#This Row],[ItemCode]],[1]sheet1!$1:$1048576,4,FALSE)</f>
        <v>PICV C/W IBV PxF 3/4</v>
      </c>
      <c r="C1935">
        <f>VLOOKUP(Table_for_new_list_price[[#This Row],[ItemCode]],[1]sheet1!$1:$1048576,5,FALSE)</f>
        <v>0</v>
      </c>
      <c r="D1935" t="str">
        <f>VLOOKUP(Table_for_new_list_price[[#This Row],[ItemCode]],[1]sheet1!$1:$1048576,6,FALSE)</f>
        <v>BALV</v>
      </c>
      <c r="E1935" s="54" t="str">
        <f>VLOOKUP(Table_for_new_list_price[[#This Row],[ItemCode]],[1]sheet1!$1:$1048576,7,FALSE)</f>
        <v>BRASS DZR</v>
      </c>
      <c r="F1935" s="54">
        <f>VLOOKUP(Table_for_new_list_price[[#This Row],[ItemCode]],[1]sheet1!$1:$1048576,13,FALSE)</f>
        <v>0</v>
      </c>
      <c r="G1935" s="55" t="str">
        <f>VLOOKUP(Table_for_new_list_price[[#This Row],[ItemCode]],[1]sheet1!$1:$1048576,12,FALSE)</f>
        <v>15</v>
      </c>
      <c r="H1935" s="101">
        <f>VLOOKUP(Table_for_new_list_price[[#This Row],[ItemCode]],[1]sheet1!$1:$1048576,8,FALSE)</f>
        <v>373.04</v>
      </c>
      <c r="I1935" s="51">
        <f>VLOOKUP(Table_for_new_list_price[[#This Row],[Product Line]],'EDA SHEET'!$C$10:$D$57,2,FALSE)</f>
        <v>0.34699999999999998</v>
      </c>
      <c r="J1935" s="53">
        <f t="shared" si="35"/>
        <v>129.44488000000001</v>
      </c>
      <c r="K1935" s="1" t="str">
        <f>VLOOKUP(Table_for_new_list_price[[#This Row],[ItemCode]],[1]sheet1!$1:$1048576,11,FALSE)</f>
        <v>Italy</v>
      </c>
    </row>
    <row r="1936" spans="1:11" hidden="1" x14ac:dyDescent="0.3">
      <c r="A1936" t="s">
        <v>2870</v>
      </c>
      <c r="B1936" t="str">
        <f>VLOOKUP(Table_for_new_list_price[[#This Row],[ItemCode]],[1]sheet1!$1:$1048576,4,FALSE)</f>
        <v>PICV C/W IBV ExM 3/4</v>
      </c>
      <c r="C1936">
        <f>VLOOKUP(Table_for_new_list_price[[#This Row],[ItemCode]],[1]sheet1!$1:$1048576,5,FALSE)</f>
        <v>0</v>
      </c>
      <c r="D1936" t="str">
        <f>VLOOKUP(Table_for_new_list_price[[#This Row],[ItemCode]],[1]sheet1!$1:$1048576,6,FALSE)</f>
        <v>BALV</v>
      </c>
      <c r="E1936" s="54" t="str">
        <f>VLOOKUP(Table_for_new_list_price[[#This Row],[ItemCode]],[1]sheet1!$1:$1048576,7,FALSE)</f>
        <v>BRASS DZR</v>
      </c>
      <c r="F1936" s="54">
        <f>VLOOKUP(Table_for_new_list_price[[#This Row],[ItemCode]],[1]sheet1!$1:$1048576,13,FALSE)</f>
        <v>0</v>
      </c>
      <c r="G1936" s="55" t="str">
        <f>VLOOKUP(Table_for_new_list_price[[#This Row],[ItemCode]],[1]sheet1!$1:$1048576,12,FALSE)</f>
        <v>15</v>
      </c>
      <c r="H1936" s="101">
        <f>VLOOKUP(Table_for_new_list_price[[#This Row],[ItemCode]],[1]sheet1!$1:$1048576,8,FALSE)</f>
        <v>355.29</v>
      </c>
      <c r="I1936" s="51">
        <f>VLOOKUP(Table_for_new_list_price[[#This Row],[Product Line]],'EDA SHEET'!$C$10:$D$57,2,FALSE)</f>
        <v>0.34699999999999998</v>
      </c>
      <c r="J1936" s="53">
        <f t="shared" si="35"/>
        <v>123.28563</v>
      </c>
      <c r="K1936" s="1" t="str">
        <f>VLOOKUP(Table_for_new_list_price[[#This Row],[ItemCode]],[1]sheet1!$1:$1048576,11,FALSE)</f>
        <v>Italy</v>
      </c>
    </row>
    <row r="1937" spans="1:11" hidden="1" x14ac:dyDescent="0.3">
      <c r="A1937" t="s">
        <v>2871</v>
      </c>
      <c r="B1937" t="str">
        <f>VLOOKUP(Table_for_new_list_price[[#This Row],[ItemCode]],[1]sheet1!$1:$1048576,4,FALSE)</f>
        <v>PICV C/W IBV FxM 3/4</v>
      </c>
      <c r="C1937">
        <f>VLOOKUP(Table_for_new_list_price[[#This Row],[ItemCode]],[1]sheet1!$1:$1048576,5,FALSE)</f>
        <v>0</v>
      </c>
      <c r="D1937" t="str">
        <f>VLOOKUP(Table_for_new_list_price[[#This Row],[ItemCode]],[1]sheet1!$1:$1048576,6,FALSE)</f>
        <v>BALV</v>
      </c>
      <c r="E1937" s="54" t="str">
        <f>VLOOKUP(Table_for_new_list_price[[#This Row],[ItemCode]],[1]sheet1!$1:$1048576,7,FALSE)</f>
        <v>BRASS DZR</v>
      </c>
      <c r="F1937" s="54">
        <f>VLOOKUP(Table_for_new_list_price[[#This Row],[ItemCode]],[1]sheet1!$1:$1048576,13,FALSE)</f>
        <v>0</v>
      </c>
      <c r="G1937" s="55" t="str">
        <f>VLOOKUP(Table_for_new_list_price[[#This Row],[ItemCode]],[1]sheet1!$1:$1048576,12,FALSE)</f>
        <v>15</v>
      </c>
      <c r="H1937" s="101">
        <f>VLOOKUP(Table_for_new_list_price[[#This Row],[ItemCode]],[1]sheet1!$1:$1048576,8,FALSE)</f>
        <v>355.29</v>
      </c>
      <c r="I1937" s="51">
        <f>VLOOKUP(Table_for_new_list_price[[#This Row],[Product Line]],'EDA SHEET'!$C$10:$D$57,2,FALSE)</f>
        <v>0.34699999999999998</v>
      </c>
      <c r="J1937" s="53">
        <f t="shared" si="35"/>
        <v>123.28563</v>
      </c>
      <c r="K1937" s="1" t="str">
        <f>VLOOKUP(Table_for_new_list_price[[#This Row],[ItemCode]],[1]sheet1!$1:$1048576,11,FALSE)</f>
        <v>Italy</v>
      </c>
    </row>
    <row r="1938" spans="1:11" hidden="1" x14ac:dyDescent="0.3">
      <c r="A1938" t="s">
        <v>2872</v>
      </c>
      <c r="B1938" t="str">
        <f>VLOOKUP(Table_for_new_list_price[[#This Row],[ItemCode]],[1]sheet1!$1:$1048576,4,FALSE)</f>
        <v>PICV C/W IBV PxM 3/4</v>
      </c>
      <c r="C1938">
        <f>VLOOKUP(Table_for_new_list_price[[#This Row],[ItemCode]],[1]sheet1!$1:$1048576,5,FALSE)</f>
        <v>0</v>
      </c>
      <c r="D1938" t="str">
        <f>VLOOKUP(Table_for_new_list_price[[#This Row],[ItemCode]],[1]sheet1!$1:$1048576,6,FALSE)</f>
        <v>BALV</v>
      </c>
      <c r="E1938" s="54" t="str">
        <f>VLOOKUP(Table_for_new_list_price[[#This Row],[ItemCode]],[1]sheet1!$1:$1048576,7,FALSE)</f>
        <v>BRASS DZR</v>
      </c>
      <c r="F1938" s="54">
        <f>VLOOKUP(Table_for_new_list_price[[#This Row],[ItemCode]],[1]sheet1!$1:$1048576,13,FALSE)</f>
        <v>0</v>
      </c>
      <c r="G1938" s="55" t="str">
        <f>VLOOKUP(Table_for_new_list_price[[#This Row],[ItemCode]],[1]sheet1!$1:$1048576,12,FALSE)</f>
        <v>15</v>
      </c>
      <c r="H1938" s="101">
        <f>VLOOKUP(Table_for_new_list_price[[#This Row],[ItemCode]],[1]sheet1!$1:$1048576,8,FALSE)</f>
        <v>373.04</v>
      </c>
      <c r="I1938" s="51">
        <f>VLOOKUP(Table_for_new_list_price[[#This Row],[Product Line]],'EDA SHEET'!$C$10:$D$57,2,FALSE)</f>
        <v>0.34699999999999998</v>
      </c>
      <c r="J1938" s="53">
        <f t="shared" si="35"/>
        <v>129.44488000000001</v>
      </c>
      <c r="K1938" s="1" t="str">
        <f>VLOOKUP(Table_for_new_list_price[[#This Row],[ItemCode]],[1]sheet1!$1:$1048576,11,FALSE)</f>
        <v>Italy</v>
      </c>
    </row>
    <row r="1939" spans="1:11" hidden="1" x14ac:dyDescent="0.3">
      <c r="A1939" t="s">
        <v>2873</v>
      </c>
      <c r="B1939" t="str">
        <f>VLOOKUP(Table_for_new_list_price[[#This Row],[ItemCode]],[1]sheet1!$1:$1048576,4,FALSE)</f>
        <v>PICV C/W IBV SxMNPT 3/4</v>
      </c>
      <c r="C1939">
        <f>VLOOKUP(Table_for_new_list_price[[#This Row],[ItemCode]],[1]sheet1!$1:$1048576,5,FALSE)</f>
        <v>0</v>
      </c>
      <c r="D1939" t="str">
        <f>VLOOKUP(Table_for_new_list_price[[#This Row],[ItemCode]],[1]sheet1!$1:$1048576,6,FALSE)</f>
        <v>BALV</v>
      </c>
      <c r="E1939" s="54" t="str">
        <f>VLOOKUP(Table_for_new_list_price[[#This Row],[ItemCode]],[1]sheet1!$1:$1048576,7,FALSE)</f>
        <v>BRASS DZR</v>
      </c>
      <c r="F1939" s="54" t="str">
        <f>VLOOKUP(Table_for_new_list_price[[#This Row],[ItemCode]],[1]sheet1!$1:$1048576,13,FALSE)</f>
        <v>2.13</v>
      </c>
      <c r="G1939" s="55" t="str">
        <f>VLOOKUP(Table_for_new_list_price[[#This Row],[ItemCode]],[1]sheet1!$1:$1048576,12,FALSE)</f>
        <v>15</v>
      </c>
      <c r="H1939" s="101">
        <f>VLOOKUP(Table_for_new_list_price[[#This Row],[ItemCode]],[1]sheet1!$1:$1048576,8,FALSE)</f>
        <v>355.29</v>
      </c>
      <c r="I1939" s="51">
        <f>VLOOKUP(Table_for_new_list_price[[#This Row],[Product Line]],'EDA SHEET'!$C$10:$D$57,2,FALSE)</f>
        <v>0.34699999999999998</v>
      </c>
      <c r="J1939" s="53">
        <f t="shared" si="35"/>
        <v>123.28563</v>
      </c>
      <c r="K1939" s="1" t="str">
        <f>VLOOKUP(Table_for_new_list_price[[#This Row],[ItemCode]],[1]sheet1!$1:$1048576,11,FALSE)</f>
        <v>Italy</v>
      </c>
    </row>
    <row r="1940" spans="1:11" hidden="1" x14ac:dyDescent="0.3">
      <c r="A1940" t="s">
        <v>2874</v>
      </c>
      <c r="B1940" t="str">
        <f>VLOOKUP(Table_for_new_list_price[[#This Row],[ItemCode]],[1]sheet1!$1:$1048576,4,FALSE)</f>
        <v>PICV C/W IBV SxS 3/4</v>
      </c>
      <c r="C1940">
        <f>VLOOKUP(Table_for_new_list_price[[#This Row],[ItemCode]],[1]sheet1!$1:$1048576,5,FALSE)</f>
        <v>0</v>
      </c>
      <c r="D1940" t="str">
        <f>VLOOKUP(Table_for_new_list_price[[#This Row],[ItemCode]],[1]sheet1!$1:$1048576,6,FALSE)</f>
        <v>BALV</v>
      </c>
      <c r="E1940" s="54" t="str">
        <f>VLOOKUP(Table_for_new_list_price[[#This Row],[ItemCode]],[1]sheet1!$1:$1048576,7,FALSE)</f>
        <v>BRASS DZR</v>
      </c>
      <c r="F1940" s="54" t="str">
        <f>VLOOKUP(Table_for_new_list_price[[#This Row],[ItemCode]],[1]sheet1!$1:$1048576,13,FALSE)</f>
        <v>2.08</v>
      </c>
      <c r="G1940" s="55" t="str">
        <f>VLOOKUP(Table_for_new_list_price[[#This Row],[ItemCode]],[1]sheet1!$1:$1048576,12,FALSE)</f>
        <v>15</v>
      </c>
      <c r="H1940" s="101">
        <f>VLOOKUP(Table_for_new_list_price[[#This Row],[ItemCode]],[1]sheet1!$1:$1048576,8,FALSE)</f>
        <v>355.29</v>
      </c>
      <c r="I1940" s="51">
        <f>VLOOKUP(Table_for_new_list_price[[#This Row],[Product Line]],'EDA SHEET'!$C$10:$D$57,2,FALSE)</f>
        <v>0.34699999999999998</v>
      </c>
      <c r="J1940" s="53">
        <f t="shared" si="35"/>
        <v>123.28563</v>
      </c>
      <c r="K1940" s="1" t="str">
        <f>VLOOKUP(Table_for_new_list_price[[#This Row],[ItemCode]],[1]sheet1!$1:$1048576,11,FALSE)</f>
        <v>Italy</v>
      </c>
    </row>
    <row r="1941" spans="1:11" hidden="1" x14ac:dyDescent="0.3">
      <c r="A1941" t="s">
        <v>2875</v>
      </c>
      <c r="B1941" t="str">
        <f>VLOOKUP(Table_for_new_list_price[[#This Row],[ItemCode]],[1]sheet1!$1:$1048576,4,FALSE)</f>
        <v>PICV C/W IBV FxM 1 -DS2</v>
      </c>
      <c r="C1941">
        <f>VLOOKUP(Table_for_new_list_price[[#This Row],[ItemCode]],[1]sheet1!$1:$1048576,5,FALSE)</f>
        <v>0</v>
      </c>
      <c r="D1941" t="str">
        <f>VLOOKUP(Table_for_new_list_price[[#This Row],[ItemCode]],[1]sheet1!$1:$1048576,6,FALSE)</f>
        <v>BALV</v>
      </c>
      <c r="E1941" s="54" t="str">
        <f>VLOOKUP(Table_for_new_list_price[[#This Row],[ItemCode]],[1]sheet1!$1:$1048576,7,FALSE)</f>
        <v>BRASS DZR</v>
      </c>
      <c r="F1941" s="54">
        <f>VLOOKUP(Table_for_new_list_price[[#This Row],[ItemCode]],[1]sheet1!$1:$1048576,13,FALSE)</f>
        <v>0</v>
      </c>
      <c r="G1941" s="55" t="str">
        <f>VLOOKUP(Table_for_new_list_price[[#This Row],[ItemCode]],[1]sheet1!$1:$1048576,12,FALSE)</f>
        <v>10</v>
      </c>
      <c r="H1941" s="101">
        <f>VLOOKUP(Table_for_new_list_price[[#This Row],[ItemCode]],[1]sheet1!$1:$1048576,8,FALSE)</f>
        <v>451.1</v>
      </c>
      <c r="I1941" s="51">
        <f>VLOOKUP(Table_for_new_list_price[[#This Row],[Product Line]],'EDA SHEET'!$C$10:$D$57,2,FALSE)</f>
        <v>0.34699999999999998</v>
      </c>
      <c r="J1941" s="53">
        <f t="shared" si="35"/>
        <v>156.5317</v>
      </c>
      <c r="K1941" s="1" t="str">
        <f>VLOOKUP(Table_for_new_list_price[[#This Row],[ItemCode]],[1]sheet1!$1:$1048576,11,FALSE)</f>
        <v>Italy</v>
      </c>
    </row>
    <row r="1942" spans="1:11" hidden="1" x14ac:dyDescent="0.3">
      <c r="A1942" t="s">
        <v>2876</v>
      </c>
      <c r="B1942" t="str">
        <f>VLOOKUP(Table_for_new_list_price[[#This Row],[ItemCode]],[1]sheet1!$1:$1048576,4,FALSE)</f>
        <v>PICV C/W IBV ExE 3/4-HighFlow</v>
      </c>
      <c r="C1942">
        <f>VLOOKUP(Table_for_new_list_price[[#This Row],[ItemCode]],[1]sheet1!$1:$1048576,5,FALSE)</f>
        <v>0</v>
      </c>
      <c r="D1942" t="str">
        <f>VLOOKUP(Table_for_new_list_price[[#This Row],[ItemCode]],[1]sheet1!$1:$1048576,6,FALSE)</f>
        <v>BALV</v>
      </c>
      <c r="E1942" s="54" t="str">
        <f>VLOOKUP(Table_for_new_list_price[[#This Row],[ItemCode]],[1]sheet1!$1:$1048576,7,FALSE)</f>
        <v>BRASS DZR</v>
      </c>
      <c r="F1942" s="54">
        <f>VLOOKUP(Table_for_new_list_price[[#This Row],[ItemCode]],[1]sheet1!$1:$1048576,13,FALSE)</f>
        <v>0</v>
      </c>
      <c r="G1942" s="55" t="str">
        <f>VLOOKUP(Table_for_new_list_price[[#This Row],[ItemCode]],[1]sheet1!$1:$1048576,12,FALSE)</f>
        <v>10</v>
      </c>
      <c r="H1942" s="101">
        <f>VLOOKUP(Table_for_new_list_price[[#This Row],[ItemCode]],[1]sheet1!$1:$1048576,8,FALSE)</f>
        <v>424.23</v>
      </c>
      <c r="I1942" s="51">
        <f>VLOOKUP(Table_for_new_list_price[[#This Row],[Product Line]],'EDA SHEET'!$C$10:$D$57,2,FALSE)</f>
        <v>0.34699999999999998</v>
      </c>
      <c r="J1942" s="53">
        <f t="shared" si="35"/>
        <v>147.20780999999999</v>
      </c>
      <c r="K1942" s="1" t="str">
        <f>VLOOKUP(Table_for_new_list_price[[#This Row],[ItemCode]],[1]sheet1!$1:$1048576,11,FALSE)</f>
        <v>Italy</v>
      </c>
    </row>
    <row r="1943" spans="1:11" hidden="1" x14ac:dyDescent="0.3">
      <c r="A1943" t="s">
        <v>2877</v>
      </c>
      <c r="B1943" t="str">
        <f>VLOOKUP(Table_for_new_list_price[[#This Row],[ItemCode]],[1]sheet1!$1:$1048576,4,FALSE)</f>
        <v>PICV C/W IBV FxF 3/4-HighFlow</v>
      </c>
      <c r="C1943">
        <f>VLOOKUP(Table_for_new_list_price[[#This Row],[ItemCode]],[1]sheet1!$1:$1048576,5,FALSE)</f>
        <v>0</v>
      </c>
      <c r="D1943" t="str">
        <f>VLOOKUP(Table_for_new_list_price[[#This Row],[ItemCode]],[1]sheet1!$1:$1048576,6,FALSE)</f>
        <v>BALV</v>
      </c>
      <c r="E1943" s="54" t="str">
        <f>VLOOKUP(Table_for_new_list_price[[#This Row],[ItemCode]],[1]sheet1!$1:$1048576,7,FALSE)</f>
        <v>BRASS DZR</v>
      </c>
      <c r="F1943" s="54">
        <f>VLOOKUP(Table_for_new_list_price[[#This Row],[ItemCode]],[1]sheet1!$1:$1048576,13,FALSE)</f>
        <v>0</v>
      </c>
      <c r="G1943" s="55" t="str">
        <f>VLOOKUP(Table_for_new_list_price[[#This Row],[ItemCode]],[1]sheet1!$1:$1048576,12,FALSE)</f>
        <v>10</v>
      </c>
      <c r="H1943" s="101">
        <f>VLOOKUP(Table_for_new_list_price[[#This Row],[ItemCode]],[1]sheet1!$1:$1048576,8,FALSE)</f>
        <v>424.23</v>
      </c>
      <c r="I1943" s="51">
        <f>VLOOKUP(Table_for_new_list_price[[#This Row],[Product Line]],'EDA SHEET'!$C$10:$D$57,2,FALSE)</f>
        <v>0.34699999999999998</v>
      </c>
      <c r="J1943" s="53">
        <f t="shared" si="35"/>
        <v>147.20780999999999</v>
      </c>
      <c r="K1943" s="1" t="str">
        <f>VLOOKUP(Table_for_new_list_price[[#This Row],[ItemCode]],[1]sheet1!$1:$1048576,11,FALSE)</f>
        <v>Italy</v>
      </c>
    </row>
    <row r="1944" spans="1:11" hidden="1" x14ac:dyDescent="0.3">
      <c r="A1944" t="s">
        <v>2878</v>
      </c>
      <c r="B1944" t="str">
        <f>VLOOKUP(Table_for_new_list_price[[#This Row],[ItemCode]],[1]sheet1!$1:$1048576,4,FALSE)</f>
        <v>PICV C/W IBV PxF 3/4-HighFlow</v>
      </c>
      <c r="C1944">
        <f>VLOOKUP(Table_for_new_list_price[[#This Row],[ItemCode]],[1]sheet1!$1:$1048576,5,FALSE)</f>
        <v>0</v>
      </c>
      <c r="D1944" t="str">
        <f>VLOOKUP(Table_for_new_list_price[[#This Row],[ItemCode]],[1]sheet1!$1:$1048576,6,FALSE)</f>
        <v>BALV</v>
      </c>
      <c r="E1944" s="54" t="str">
        <f>VLOOKUP(Table_for_new_list_price[[#This Row],[ItemCode]],[1]sheet1!$1:$1048576,7,FALSE)</f>
        <v>BRASS DZR</v>
      </c>
      <c r="F1944" s="54">
        <f>VLOOKUP(Table_for_new_list_price[[#This Row],[ItemCode]],[1]sheet1!$1:$1048576,13,FALSE)</f>
        <v>0</v>
      </c>
      <c r="G1944" s="55" t="str">
        <f>VLOOKUP(Table_for_new_list_price[[#This Row],[ItemCode]],[1]sheet1!$1:$1048576,12,FALSE)</f>
        <v>10</v>
      </c>
      <c r="H1944" s="101">
        <f>VLOOKUP(Table_for_new_list_price[[#This Row],[ItemCode]],[1]sheet1!$1:$1048576,8,FALSE)</f>
        <v>424.23</v>
      </c>
      <c r="I1944" s="51">
        <f>VLOOKUP(Table_for_new_list_price[[#This Row],[Product Line]],'EDA SHEET'!$C$10:$D$57,2,FALSE)</f>
        <v>0.34699999999999998</v>
      </c>
      <c r="J1944" s="53">
        <f t="shared" si="35"/>
        <v>147.20780999999999</v>
      </c>
      <c r="K1944" s="1" t="str">
        <f>VLOOKUP(Table_for_new_list_price[[#This Row],[ItemCode]],[1]sheet1!$1:$1048576,11,FALSE)</f>
        <v>Italy</v>
      </c>
    </row>
    <row r="1945" spans="1:11" hidden="1" x14ac:dyDescent="0.3">
      <c r="A1945" t="s">
        <v>2879</v>
      </c>
      <c r="B1945" t="str">
        <f>VLOOKUP(Table_for_new_list_price[[#This Row],[ItemCode]],[1]sheet1!$1:$1048576,4,FALSE)</f>
        <v>PICV C/W IBV ExM 3/4-HighFlow</v>
      </c>
      <c r="C1945">
        <f>VLOOKUP(Table_for_new_list_price[[#This Row],[ItemCode]],[1]sheet1!$1:$1048576,5,FALSE)</f>
        <v>0</v>
      </c>
      <c r="D1945" t="str">
        <f>VLOOKUP(Table_for_new_list_price[[#This Row],[ItemCode]],[1]sheet1!$1:$1048576,6,FALSE)</f>
        <v>BALV</v>
      </c>
      <c r="E1945" s="54" t="str">
        <f>VLOOKUP(Table_for_new_list_price[[#This Row],[ItemCode]],[1]sheet1!$1:$1048576,7,FALSE)</f>
        <v>BRASS DZR</v>
      </c>
      <c r="F1945" s="54">
        <f>VLOOKUP(Table_for_new_list_price[[#This Row],[ItemCode]],[1]sheet1!$1:$1048576,13,FALSE)</f>
        <v>0</v>
      </c>
      <c r="G1945" s="55" t="str">
        <f>VLOOKUP(Table_for_new_list_price[[#This Row],[ItemCode]],[1]sheet1!$1:$1048576,12,FALSE)</f>
        <v>10</v>
      </c>
      <c r="H1945" s="101">
        <f>VLOOKUP(Table_for_new_list_price[[#This Row],[ItemCode]],[1]sheet1!$1:$1048576,8,FALSE)</f>
        <v>424.23</v>
      </c>
      <c r="I1945" s="51">
        <f>VLOOKUP(Table_for_new_list_price[[#This Row],[Product Line]],'EDA SHEET'!$C$10:$D$57,2,FALSE)</f>
        <v>0.34699999999999998</v>
      </c>
      <c r="J1945" s="53">
        <f t="shared" si="35"/>
        <v>147.20780999999999</v>
      </c>
      <c r="K1945" s="1" t="str">
        <f>VLOOKUP(Table_for_new_list_price[[#This Row],[ItemCode]],[1]sheet1!$1:$1048576,11,FALSE)</f>
        <v>Italy</v>
      </c>
    </row>
    <row r="1946" spans="1:11" hidden="1" x14ac:dyDescent="0.3">
      <c r="A1946" t="s">
        <v>2880</v>
      </c>
      <c r="B1946" t="str">
        <f>VLOOKUP(Table_for_new_list_price[[#This Row],[ItemCode]],[1]sheet1!$1:$1048576,4,FALSE)</f>
        <v>PICV C/W IBV FxM 3/4-HighFlow</v>
      </c>
      <c r="C1946">
        <f>VLOOKUP(Table_for_new_list_price[[#This Row],[ItemCode]],[1]sheet1!$1:$1048576,5,FALSE)</f>
        <v>0</v>
      </c>
      <c r="D1946" t="str">
        <f>VLOOKUP(Table_for_new_list_price[[#This Row],[ItemCode]],[1]sheet1!$1:$1048576,6,FALSE)</f>
        <v>BALV</v>
      </c>
      <c r="E1946" s="54" t="str">
        <f>VLOOKUP(Table_for_new_list_price[[#This Row],[ItemCode]],[1]sheet1!$1:$1048576,7,FALSE)</f>
        <v>BRASS DZR</v>
      </c>
      <c r="F1946" s="54">
        <f>VLOOKUP(Table_for_new_list_price[[#This Row],[ItemCode]],[1]sheet1!$1:$1048576,13,FALSE)</f>
        <v>0</v>
      </c>
      <c r="G1946" s="55" t="str">
        <f>VLOOKUP(Table_for_new_list_price[[#This Row],[ItemCode]],[1]sheet1!$1:$1048576,12,FALSE)</f>
        <v>10</v>
      </c>
      <c r="H1946" s="101">
        <f>VLOOKUP(Table_for_new_list_price[[#This Row],[ItemCode]],[1]sheet1!$1:$1048576,8,FALSE)</f>
        <v>424.23</v>
      </c>
      <c r="I1946" s="51">
        <f>VLOOKUP(Table_for_new_list_price[[#This Row],[Product Line]],'EDA SHEET'!$C$10:$D$57,2,FALSE)</f>
        <v>0.34699999999999998</v>
      </c>
      <c r="J1946" s="53">
        <f t="shared" si="35"/>
        <v>147.20780999999999</v>
      </c>
      <c r="K1946" s="1" t="str">
        <f>VLOOKUP(Table_for_new_list_price[[#This Row],[ItemCode]],[1]sheet1!$1:$1048576,11,FALSE)</f>
        <v>Italy</v>
      </c>
    </row>
    <row r="1947" spans="1:11" hidden="1" x14ac:dyDescent="0.3">
      <c r="A1947" t="s">
        <v>2881</v>
      </c>
      <c r="B1947" t="str">
        <f>VLOOKUP(Table_for_new_list_price[[#This Row],[ItemCode]],[1]sheet1!$1:$1048576,4,FALSE)</f>
        <v>PICV C/W IBV PxM 3/4-HighFlow</v>
      </c>
      <c r="C1947">
        <f>VLOOKUP(Table_for_new_list_price[[#This Row],[ItemCode]],[1]sheet1!$1:$1048576,5,FALSE)</f>
        <v>0</v>
      </c>
      <c r="D1947" t="str">
        <f>VLOOKUP(Table_for_new_list_price[[#This Row],[ItemCode]],[1]sheet1!$1:$1048576,6,FALSE)</f>
        <v>BALV</v>
      </c>
      <c r="E1947" s="54" t="str">
        <f>VLOOKUP(Table_for_new_list_price[[#This Row],[ItemCode]],[1]sheet1!$1:$1048576,7,FALSE)</f>
        <v>BRASS DZR</v>
      </c>
      <c r="F1947" s="54">
        <f>VLOOKUP(Table_for_new_list_price[[#This Row],[ItemCode]],[1]sheet1!$1:$1048576,13,FALSE)</f>
        <v>0</v>
      </c>
      <c r="G1947" s="55" t="str">
        <f>VLOOKUP(Table_for_new_list_price[[#This Row],[ItemCode]],[1]sheet1!$1:$1048576,12,FALSE)</f>
        <v>10</v>
      </c>
      <c r="H1947" s="101">
        <f>VLOOKUP(Table_for_new_list_price[[#This Row],[ItemCode]],[1]sheet1!$1:$1048576,8,FALSE)</f>
        <v>424.23</v>
      </c>
      <c r="I1947" s="51">
        <f>VLOOKUP(Table_for_new_list_price[[#This Row],[Product Line]],'EDA SHEET'!$C$10:$D$57,2,FALSE)</f>
        <v>0.34699999999999998</v>
      </c>
      <c r="J1947" s="53">
        <f t="shared" si="35"/>
        <v>147.20780999999999</v>
      </c>
      <c r="K1947" s="1" t="str">
        <f>VLOOKUP(Table_for_new_list_price[[#This Row],[ItemCode]],[1]sheet1!$1:$1048576,11,FALSE)</f>
        <v>Italy</v>
      </c>
    </row>
    <row r="1948" spans="1:11" hidden="1" x14ac:dyDescent="0.3">
      <c r="A1948" t="s">
        <v>2882</v>
      </c>
      <c r="B1948" t="str">
        <f>VLOOKUP(Table_for_new_list_price[[#This Row],[ItemCode]],[1]sheet1!$1:$1048576,4,FALSE)</f>
        <v>PICV C/W IBV SxMNPT 3/4-HiFlow</v>
      </c>
      <c r="C1948">
        <f>VLOOKUP(Table_for_new_list_price[[#This Row],[ItemCode]],[1]sheet1!$1:$1048576,5,FALSE)</f>
        <v>0</v>
      </c>
      <c r="D1948" t="str">
        <f>VLOOKUP(Table_for_new_list_price[[#This Row],[ItemCode]],[1]sheet1!$1:$1048576,6,FALSE)</f>
        <v>BALV</v>
      </c>
      <c r="E1948" s="54" t="str">
        <f>VLOOKUP(Table_for_new_list_price[[#This Row],[ItemCode]],[1]sheet1!$1:$1048576,7,FALSE)</f>
        <v>BRASS DZR</v>
      </c>
      <c r="F1948" s="54" t="str">
        <f>VLOOKUP(Table_for_new_list_price[[#This Row],[ItemCode]],[1]sheet1!$1:$1048576,13,FALSE)</f>
        <v>3.76</v>
      </c>
      <c r="G1948" s="55" t="str">
        <f>VLOOKUP(Table_for_new_list_price[[#This Row],[ItemCode]],[1]sheet1!$1:$1048576,12,FALSE)</f>
        <v>10</v>
      </c>
      <c r="H1948" s="101">
        <f>VLOOKUP(Table_for_new_list_price[[#This Row],[ItemCode]],[1]sheet1!$1:$1048576,8,FALSE)</f>
        <v>424.23</v>
      </c>
      <c r="I1948" s="51">
        <f>VLOOKUP(Table_for_new_list_price[[#This Row],[Product Line]],'EDA SHEET'!$C$10:$D$57,2,FALSE)</f>
        <v>0.34699999999999998</v>
      </c>
      <c r="J1948" s="53">
        <f t="shared" si="35"/>
        <v>147.20780999999999</v>
      </c>
      <c r="K1948" s="1" t="str">
        <f>VLOOKUP(Table_for_new_list_price[[#This Row],[ItemCode]],[1]sheet1!$1:$1048576,11,FALSE)</f>
        <v>Italy</v>
      </c>
    </row>
    <row r="1949" spans="1:11" hidden="1" x14ac:dyDescent="0.3">
      <c r="A1949" t="s">
        <v>2883</v>
      </c>
      <c r="B1949" t="str">
        <f>VLOOKUP(Table_for_new_list_price[[#This Row],[ItemCode]],[1]sheet1!$1:$1048576,4,FALSE)</f>
        <v>PICV C/W IBV FxM 1 -DS1</v>
      </c>
      <c r="C1949">
        <f>VLOOKUP(Table_for_new_list_price[[#This Row],[ItemCode]],[1]sheet1!$1:$1048576,5,FALSE)</f>
        <v>0</v>
      </c>
      <c r="D1949" t="str">
        <f>VLOOKUP(Table_for_new_list_price[[#This Row],[ItemCode]],[1]sheet1!$1:$1048576,6,FALSE)</f>
        <v>BALV</v>
      </c>
      <c r="E1949" s="54" t="str">
        <f>VLOOKUP(Table_for_new_list_price[[#This Row],[ItemCode]],[1]sheet1!$1:$1048576,7,FALSE)</f>
        <v>BRASS DZR</v>
      </c>
      <c r="F1949" s="54">
        <f>VLOOKUP(Table_for_new_list_price[[#This Row],[ItemCode]],[1]sheet1!$1:$1048576,13,FALSE)</f>
        <v>0</v>
      </c>
      <c r="G1949" s="55" t="str">
        <f>VLOOKUP(Table_for_new_list_price[[#This Row],[ItemCode]],[1]sheet1!$1:$1048576,12,FALSE)</f>
        <v>10</v>
      </c>
      <c r="H1949" s="101">
        <f>VLOOKUP(Table_for_new_list_price[[#This Row],[ItemCode]],[1]sheet1!$1:$1048576,8,FALSE)</f>
        <v>451.1</v>
      </c>
      <c r="I1949" s="51">
        <f>VLOOKUP(Table_for_new_list_price[[#This Row],[Product Line]],'EDA SHEET'!$C$10:$D$57,2,FALSE)</f>
        <v>0.34699999999999998</v>
      </c>
      <c r="J1949" s="53">
        <f t="shared" si="35"/>
        <v>156.5317</v>
      </c>
      <c r="K1949" s="1" t="str">
        <f>VLOOKUP(Table_for_new_list_price[[#This Row],[ItemCode]],[1]sheet1!$1:$1048576,11,FALSE)</f>
        <v>Italy</v>
      </c>
    </row>
    <row r="1950" spans="1:11" hidden="1" x14ac:dyDescent="0.3">
      <c r="A1950" t="s">
        <v>2884</v>
      </c>
      <c r="B1950" t="str">
        <f>VLOOKUP(Table_for_new_list_price[[#This Row],[ItemCode]],[1]sheet1!$1:$1048576,4,FALSE)</f>
        <v>PICV C/W IBV SxS 3/4-Highflow</v>
      </c>
      <c r="C1950">
        <f>VLOOKUP(Table_for_new_list_price[[#This Row],[ItemCode]],[1]sheet1!$1:$1048576,5,FALSE)</f>
        <v>0</v>
      </c>
      <c r="D1950" t="str">
        <f>VLOOKUP(Table_for_new_list_price[[#This Row],[ItemCode]],[1]sheet1!$1:$1048576,6,FALSE)</f>
        <v>BALV</v>
      </c>
      <c r="E1950" s="54" t="str">
        <f>VLOOKUP(Table_for_new_list_price[[#This Row],[ItemCode]],[1]sheet1!$1:$1048576,7,FALSE)</f>
        <v>BRASS DZR</v>
      </c>
      <c r="F1950" s="54" t="str">
        <f>VLOOKUP(Table_for_new_list_price[[#This Row],[ItemCode]],[1]sheet1!$1:$1048576,13,FALSE)</f>
        <v>3.70</v>
      </c>
      <c r="G1950" s="55" t="str">
        <f>VLOOKUP(Table_for_new_list_price[[#This Row],[ItemCode]],[1]sheet1!$1:$1048576,12,FALSE)</f>
        <v>10</v>
      </c>
      <c r="H1950" s="101">
        <f>VLOOKUP(Table_for_new_list_price[[#This Row],[ItemCode]],[1]sheet1!$1:$1048576,8,FALSE)</f>
        <v>424.23</v>
      </c>
      <c r="I1950" s="51">
        <f>VLOOKUP(Table_for_new_list_price[[#This Row],[Product Line]],'EDA SHEET'!$C$10:$D$57,2,FALSE)</f>
        <v>0.34699999999999998</v>
      </c>
      <c r="J1950" s="53">
        <f t="shared" si="35"/>
        <v>147.20780999999999</v>
      </c>
      <c r="K1950" s="1" t="str">
        <f>VLOOKUP(Table_for_new_list_price[[#This Row],[ItemCode]],[1]sheet1!$1:$1048576,11,FALSE)</f>
        <v>Italy</v>
      </c>
    </row>
    <row r="1951" spans="1:11" hidden="1" x14ac:dyDescent="0.3">
      <c r="A1951" t="s">
        <v>2885</v>
      </c>
      <c r="B1951" t="str">
        <f>VLOOKUP(Table_for_new_list_price[[#This Row],[ItemCode]],[1]sheet1!$1:$1048576,4,FALSE)</f>
        <v>PICV C/W IBV ExE 1</v>
      </c>
      <c r="C1951">
        <f>VLOOKUP(Table_for_new_list_price[[#This Row],[ItemCode]],[1]sheet1!$1:$1048576,5,FALSE)</f>
        <v>0</v>
      </c>
      <c r="D1951" t="str">
        <f>VLOOKUP(Table_for_new_list_price[[#This Row],[ItemCode]],[1]sheet1!$1:$1048576,6,FALSE)</f>
        <v>BALV</v>
      </c>
      <c r="E1951" s="54" t="str">
        <f>VLOOKUP(Table_for_new_list_price[[#This Row],[ItemCode]],[1]sheet1!$1:$1048576,7,FALSE)</f>
        <v>BRASS DZR</v>
      </c>
      <c r="F1951" s="54">
        <f>VLOOKUP(Table_for_new_list_price[[#This Row],[ItemCode]],[1]sheet1!$1:$1048576,13,FALSE)</f>
        <v>0</v>
      </c>
      <c r="G1951" s="55" t="str">
        <f>VLOOKUP(Table_for_new_list_price[[#This Row],[ItemCode]],[1]sheet1!$1:$1048576,12,FALSE)</f>
        <v>10</v>
      </c>
      <c r="H1951" s="101">
        <f>VLOOKUP(Table_for_new_list_price[[#This Row],[ItemCode]],[1]sheet1!$1:$1048576,8,FALSE)</f>
        <v>451.1</v>
      </c>
      <c r="I1951" s="51">
        <f>VLOOKUP(Table_for_new_list_price[[#This Row],[Product Line]],'EDA SHEET'!$C$10:$D$57,2,FALSE)</f>
        <v>0.34699999999999998</v>
      </c>
      <c r="J1951" s="53">
        <f t="shared" si="35"/>
        <v>156.5317</v>
      </c>
      <c r="K1951" s="1" t="str">
        <f>VLOOKUP(Table_for_new_list_price[[#This Row],[ItemCode]],[1]sheet1!$1:$1048576,11,FALSE)</f>
        <v>Italy</v>
      </c>
    </row>
    <row r="1952" spans="1:11" hidden="1" x14ac:dyDescent="0.3">
      <c r="A1952" t="s">
        <v>2886</v>
      </c>
      <c r="B1952" t="str">
        <f>VLOOKUP(Table_for_new_list_price[[#This Row],[ItemCode]],[1]sheet1!$1:$1048576,4,FALSE)</f>
        <v>PICV C/W IBV FxF 1</v>
      </c>
      <c r="C1952">
        <f>VLOOKUP(Table_for_new_list_price[[#This Row],[ItemCode]],[1]sheet1!$1:$1048576,5,FALSE)</f>
        <v>0</v>
      </c>
      <c r="D1952" t="str">
        <f>VLOOKUP(Table_for_new_list_price[[#This Row],[ItemCode]],[1]sheet1!$1:$1048576,6,FALSE)</f>
        <v>BALV</v>
      </c>
      <c r="E1952" s="54" t="str">
        <f>VLOOKUP(Table_for_new_list_price[[#This Row],[ItemCode]],[1]sheet1!$1:$1048576,7,FALSE)</f>
        <v>BRASS DZR</v>
      </c>
      <c r="F1952" s="54">
        <f>VLOOKUP(Table_for_new_list_price[[#This Row],[ItemCode]],[1]sheet1!$1:$1048576,13,FALSE)</f>
        <v>0</v>
      </c>
      <c r="G1952" s="55" t="str">
        <f>VLOOKUP(Table_for_new_list_price[[#This Row],[ItemCode]],[1]sheet1!$1:$1048576,12,FALSE)</f>
        <v>10</v>
      </c>
      <c r="H1952" s="101">
        <f>VLOOKUP(Table_for_new_list_price[[#This Row],[ItemCode]],[1]sheet1!$1:$1048576,8,FALSE)</f>
        <v>451.1</v>
      </c>
      <c r="I1952" s="51">
        <f>VLOOKUP(Table_for_new_list_price[[#This Row],[Product Line]],'EDA SHEET'!$C$10:$D$57,2,FALSE)</f>
        <v>0.34699999999999998</v>
      </c>
      <c r="J1952" s="53">
        <f t="shared" si="35"/>
        <v>156.5317</v>
      </c>
      <c r="K1952" s="1" t="str">
        <f>VLOOKUP(Table_for_new_list_price[[#This Row],[ItemCode]],[1]sheet1!$1:$1048576,11,FALSE)</f>
        <v>Italy</v>
      </c>
    </row>
    <row r="1953" spans="1:11" hidden="1" x14ac:dyDescent="0.3">
      <c r="A1953" t="s">
        <v>2887</v>
      </c>
      <c r="B1953" t="str">
        <f>VLOOKUP(Table_for_new_list_price[[#This Row],[ItemCode]],[1]sheet1!$1:$1048576,4,FALSE)</f>
        <v>PICV C/W IBV PxF 1</v>
      </c>
      <c r="C1953">
        <f>VLOOKUP(Table_for_new_list_price[[#This Row],[ItemCode]],[1]sheet1!$1:$1048576,5,FALSE)</f>
        <v>0</v>
      </c>
      <c r="D1953" t="str">
        <f>VLOOKUP(Table_for_new_list_price[[#This Row],[ItemCode]],[1]sheet1!$1:$1048576,6,FALSE)</f>
        <v>BALV</v>
      </c>
      <c r="E1953" s="54" t="str">
        <f>VLOOKUP(Table_for_new_list_price[[#This Row],[ItemCode]],[1]sheet1!$1:$1048576,7,FALSE)</f>
        <v>BRASS DZR</v>
      </c>
      <c r="F1953" s="54">
        <f>VLOOKUP(Table_for_new_list_price[[#This Row],[ItemCode]],[1]sheet1!$1:$1048576,13,FALSE)</f>
        <v>0</v>
      </c>
      <c r="G1953" s="55" t="str">
        <f>VLOOKUP(Table_for_new_list_price[[#This Row],[ItemCode]],[1]sheet1!$1:$1048576,12,FALSE)</f>
        <v>10</v>
      </c>
      <c r="H1953" s="101">
        <f>VLOOKUP(Table_for_new_list_price[[#This Row],[ItemCode]],[1]sheet1!$1:$1048576,8,FALSE)</f>
        <v>473.66</v>
      </c>
      <c r="I1953" s="51">
        <f>VLOOKUP(Table_for_new_list_price[[#This Row],[Product Line]],'EDA SHEET'!$C$10:$D$57,2,FALSE)</f>
        <v>0.34699999999999998</v>
      </c>
      <c r="J1953" s="53">
        <f t="shared" si="35"/>
        <v>164.36001999999999</v>
      </c>
      <c r="K1953" s="1" t="str">
        <f>VLOOKUP(Table_for_new_list_price[[#This Row],[ItemCode]],[1]sheet1!$1:$1048576,11,FALSE)</f>
        <v>Italy</v>
      </c>
    </row>
    <row r="1954" spans="1:11" hidden="1" x14ac:dyDescent="0.3">
      <c r="A1954" t="s">
        <v>2888</v>
      </c>
      <c r="B1954" t="str">
        <f>VLOOKUP(Table_for_new_list_price[[#This Row],[ItemCode]],[1]sheet1!$1:$1048576,4,FALSE)</f>
        <v>PICV C/W IBV ExM 1</v>
      </c>
      <c r="C1954">
        <f>VLOOKUP(Table_for_new_list_price[[#This Row],[ItemCode]],[1]sheet1!$1:$1048576,5,FALSE)</f>
        <v>0</v>
      </c>
      <c r="D1954" t="str">
        <f>VLOOKUP(Table_for_new_list_price[[#This Row],[ItemCode]],[1]sheet1!$1:$1048576,6,FALSE)</f>
        <v>BALV</v>
      </c>
      <c r="E1954" s="54" t="str">
        <f>VLOOKUP(Table_for_new_list_price[[#This Row],[ItemCode]],[1]sheet1!$1:$1048576,7,FALSE)</f>
        <v>BRASS DZR</v>
      </c>
      <c r="F1954" s="54">
        <f>VLOOKUP(Table_for_new_list_price[[#This Row],[ItemCode]],[1]sheet1!$1:$1048576,13,FALSE)</f>
        <v>0</v>
      </c>
      <c r="G1954" s="55" t="str">
        <f>VLOOKUP(Table_for_new_list_price[[#This Row],[ItemCode]],[1]sheet1!$1:$1048576,12,FALSE)</f>
        <v>10</v>
      </c>
      <c r="H1954" s="101">
        <f>VLOOKUP(Table_for_new_list_price[[#This Row],[ItemCode]],[1]sheet1!$1:$1048576,8,FALSE)</f>
        <v>451.1</v>
      </c>
      <c r="I1954" s="51">
        <f>VLOOKUP(Table_for_new_list_price[[#This Row],[Product Line]],'EDA SHEET'!$C$10:$D$57,2,FALSE)</f>
        <v>0.34699999999999998</v>
      </c>
      <c r="J1954" s="53">
        <f t="shared" si="35"/>
        <v>156.5317</v>
      </c>
      <c r="K1954" s="1" t="str">
        <f>VLOOKUP(Table_for_new_list_price[[#This Row],[ItemCode]],[1]sheet1!$1:$1048576,11,FALSE)</f>
        <v>Italy</v>
      </c>
    </row>
    <row r="1955" spans="1:11" hidden="1" x14ac:dyDescent="0.3">
      <c r="A1955" t="s">
        <v>2889</v>
      </c>
      <c r="B1955" t="str">
        <f>VLOOKUP(Table_for_new_list_price[[#This Row],[ItemCode]],[1]sheet1!$1:$1048576,4,FALSE)</f>
        <v>PICV C/W IBV FxM 1</v>
      </c>
      <c r="C1955">
        <f>VLOOKUP(Table_for_new_list_price[[#This Row],[ItemCode]],[1]sheet1!$1:$1048576,5,FALSE)</f>
        <v>0</v>
      </c>
      <c r="D1955" t="str">
        <f>VLOOKUP(Table_for_new_list_price[[#This Row],[ItemCode]],[1]sheet1!$1:$1048576,6,FALSE)</f>
        <v>BALV</v>
      </c>
      <c r="E1955" s="54" t="str">
        <f>VLOOKUP(Table_for_new_list_price[[#This Row],[ItemCode]],[1]sheet1!$1:$1048576,7,FALSE)</f>
        <v>BRASS DZR</v>
      </c>
      <c r="F1955" s="54">
        <f>VLOOKUP(Table_for_new_list_price[[#This Row],[ItemCode]],[1]sheet1!$1:$1048576,13,FALSE)</f>
        <v>0</v>
      </c>
      <c r="G1955" s="55" t="str">
        <f>VLOOKUP(Table_for_new_list_price[[#This Row],[ItemCode]],[1]sheet1!$1:$1048576,12,FALSE)</f>
        <v>10</v>
      </c>
      <c r="H1955" s="101">
        <f>VLOOKUP(Table_for_new_list_price[[#This Row],[ItemCode]],[1]sheet1!$1:$1048576,8,FALSE)</f>
        <v>451.1</v>
      </c>
      <c r="I1955" s="51">
        <f>VLOOKUP(Table_for_new_list_price[[#This Row],[Product Line]],'EDA SHEET'!$C$10:$D$57,2,FALSE)</f>
        <v>0.34699999999999998</v>
      </c>
      <c r="J1955" s="53">
        <f t="shared" si="35"/>
        <v>156.5317</v>
      </c>
      <c r="K1955" s="1" t="str">
        <f>VLOOKUP(Table_for_new_list_price[[#This Row],[ItemCode]],[1]sheet1!$1:$1048576,11,FALSE)</f>
        <v>Italy</v>
      </c>
    </row>
    <row r="1956" spans="1:11" hidden="1" x14ac:dyDescent="0.3">
      <c r="A1956" t="s">
        <v>2890</v>
      </c>
      <c r="B1956" t="str">
        <f>VLOOKUP(Table_for_new_list_price[[#This Row],[ItemCode]],[1]sheet1!$1:$1048576,4,FALSE)</f>
        <v>PICV C/W IBV PxM 1</v>
      </c>
      <c r="C1956">
        <f>VLOOKUP(Table_for_new_list_price[[#This Row],[ItemCode]],[1]sheet1!$1:$1048576,5,FALSE)</f>
        <v>0</v>
      </c>
      <c r="D1956" t="str">
        <f>VLOOKUP(Table_for_new_list_price[[#This Row],[ItemCode]],[1]sheet1!$1:$1048576,6,FALSE)</f>
        <v>BALV</v>
      </c>
      <c r="E1956" s="54" t="str">
        <f>VLOOKUP(Table_for_new_list_price[[#This Row],[ItemCode]],[1]sheet1!$1:$1048576,7,FALSE)</f>
        <v>BRASS DZR</v>
      </c>
      <c r="F1956" s="54">
        <f>VLOOKUP(Table_for_new_list_price[[#This Row],[ItemCode]],[1]sheet1!$1:$1048576,13,FALSE)</f>
        <v>0</v>
      </c>
      <c r="G1956" s="55" t="str">
        <f>VLOOKUP(Table_for_new_list_price[[#This Row],[ItemCode]],[1]sheet1!$1:$1048576,12,FALSE)</f>
        <v>10</v>
      </c>
      <c r="H1956" s="101">
        <f>VLOOKUP(Table_for_new_list_price[[#This Row],[ItemCode]],[1]sheet1!$1:$1048576,8,FALSE)</f>
        <v>473.66</v>
      </c>
      <c r="I1956" s="51">
        <f>VLOOKUP(Table_for_new_list_price[[#This Row],[Product Line]],'EDA SHEET'!$C$10:$D$57,2,FALSE)</f>
        <v>0.34699999999999998</v>
      </c>
      <c r="J1956" s="53">
        <f t="shared" si="35"/>
        <v>164.36001999999999</v>
      </c>
      <c r="K1956" s="1" t="str">
        <f>VLOOKUP(Table_for_new_list_price[[#This Row],[ItemCode]],[1]sheet1!$1:$1048576,11,FALSE)</f>
        <v>Italy</v>
      </c>
    </row>
    <row r="1957" spans="1:11" hidden="1" x14ac:dyDescent="0.3">
      <c r="A1957" t="s">
        <v>2891</v>
      </c>
      <c r="B1957" t="str">
        <f>VLOOKUP(Table_for_new_list_price[[#This Row],[ItemCode]],[1]sheet1!$1:$1048576,4,FALSE)</f>
        <v>PICV C/W IBV SxMNPT 1</v>
      </c>
      <c r="C1957">
        <f>VLOOKUP(Table_for_new_list_price[[#This Row],[ItemCode]],[1]sheet1!$1:$1048576,5,FALSE)</f>
        <v>0</v>
      </c>
      <c r="D1957" t="str">
        <f>VLOOKUP(Table_for_new_list_price[[#This Row],[ItemCode]],[1]sheet1!$1:$1048576,6,FALSE)</f>
        <v>BALV</v>
      </c>
      <c r="E1957" s="54" t="str">
        <f>VLOOKUP(Table_for_new_list_price[[#This Row],[ItemCode]],[1]sheet1!$1:$1048576,7,FALSE)</f>
        <v>BRASS DZR</v>
      </c>
      <c r="F1957" s="54" t="str">
        <f>VLOOKUP(Table_for_new_list_price[[#This Row],[ItemCode]],[1]sheet1!$1:$1048576,13,FALSE)</f>
        <v>3.82</v>
      </c>
      <c r="G1957" s="55" t="str">
        <f>VLOOKUP(Table_for_new_list_price[[#This Row],[ItemCode]],[1]sheet1!$1:$1048576,12,FALSE)</f>
        <v>10</v>
      </c>
      <c r="H1957" s="101">
        <f>VLOOKUP(Table_for_new_list_price[[#This Row],[ItemCode]],[1]sheet1!$1:$1048576,8,FALSE)</f>
        <v>451.1</v>
      </c>
      <c r="I1957" s="51">
        <f>VLOOKUP(Table_for_new_list_price[[#This Row],[Product Line]],'EDA SHEET'!$C$10:$D$57,2,FALSE)</f>
        <v>0.34699999999999998</v>
      </c>
      <c r="J1957" s="53">
        <f t="shared" si="35"/>
        <v>156.5317</v>
      </c>
      <c r="K1957" s="1" t="str">
        <f>VLOOKUP(Table_for_new_list_price[[#This Row],[ItemCode]],[1]sheet1!$1:$1048576,11,FALSE)</f>
        <v>Italy</v>
      </c>
    </row>
    <row r="1958" spans="1:11" hidden="1" x14ac:dyDescent="0.3">
      <c r="A1958" t="s">
        <v>2892</v>
      </c>
      <c r="B1958" t="str">
        <f>VLOOKUP(Table_for_new_list_price[[#This Row],[ItemCode]],[1]sheet1!$1:$1048576,4,FALSE)</f>
        <v>PICV C/W IBV SxS 1</v>
      </c>
      <c r="C1958">
        <f>VLOOKUP(Table_for_new_list_price[[#This Row],[ItemCode]],[1]sheet1!$1:$1048576,5,FALSE)</f>
        <v>0</v>
      </c>
      <c r="D1958" t="str">
        <f>VLOOKUP(Table_for_new_list_price[[#This Row],[ItemCode]],[1]sheet1!$1:$1048576,6,FALSE)</f>
        <v>BALV</v>
      </c>
      <c r="E1958" s="54" t="str">
        <f>VLOOKUP(Table_for_new_list_price[[#This Row],[ItemCode]],[1]sheet1!$1:$1048576,7,FALSE)</f>
        <v>BRASS DZR</v>
      </c>
      <c r="F1958" s="54" t="str">
        <f>VLOOKUP(Table_for_new_list_price[[#This Row],[ItemCode]],[1]sheet1!$1:$1048576,13,FALSE)</f>
        <v>3.80</v>
      </c>
      <c r="G1958" s="55" t="str">
        <f>VLOOKUP(Table_for_new_list_price[[#This Row],[ItemCode]],[1]sheet1!$1:$1048576,12,FALSE)</f>
        <v>10</v>
      </c>
      <c r="H1958" s="101">
        <f>VLOOKUP(Table_for_new_list_price[[#This Row],[ItemCode]],[1]sheet1!$1:$1048576,8,FALSE)</f>
        <v>451.1</v>
      </c>
      <c r="I1958" s="51">
        <f>VLOOKUP(Table_for_new_list_price[[#This Row],[Product Line]],'EDA SHEET'!$C$10:$D$57,2,FALSE)</f>
        <v>0.34699999999999998</v>
      </c>
      <c r="J1958" s="53">
        <f t="shared" si="35"/>
        <v>156.5317</v>
      </c>
      <c r="K1958" s="1" t="str">
        <f>VLOOKUP(Table_for_new_list_price[[#This Row],[ItemCode]],[1]sheet1!$1:$1048576,11,FALSE)</f>
        <v>Italy</v>
      </c>
    </row>
    <row r="1959" spans="1:11" hidden="1" x14ac:dyDescent="0.3">
      <c r="A1959" t="s">
        <v>2893</v>
      </c>
      <c r="B1959" t="str">
        <f>VLOOKUP(Table_for_new_list_price[[#This Row],[ItemCode]],[1]sheet1!$1:$1048576,4,FALSE)</f>
        <v>PICV C/W IBV FxM 1-1/4 -DS2</v>
      </c>
      <c r="C1959">
        <f>VLOOKUP(Table_for_new_list_price[[#This Row],[ItemCode]],[1]sheet1!$1:$1048576,5,FALSE)</f>
        <v>0</v>
      </c>
      <c r="D1959" t="str">
        <f>VLOOKUP(Table_for_new_list_price[[#This Row],[ItemCode]],[1]sheet1!$1:$1048576,6,FALSE)</f>
        <v>BALV</v>
      </c>
      <c r="E1959" s="54" t="str">
        <f>VLOOKUP(Table_for_new_list_price[[#This Row],[ItemCode]],[1]sheet1!$1:$1048576,7,FALSE)</f>
        <v>BRASS DZR</v>
      </c>
      <c r="F1959" s="54">
        <f>VLOOKUP(Table_for_new_list_price[[#This Row],[ItemCode]],[1]sheet1!$1:$1048576,13,FALSE)</f>
        <v>0</v>
      </c>
      <c r="G1959" s="55" t="str">
        <f>VLOOKUP(Table_for_new_list_price[[#This Row],[ItemCode]],[1]sheet1!$1:$1048576,12,FALSE)</f>
        <v>5</v>
      </c>
      <c r="H1959" s="101">
        <f>VLOOKUP(Table_for_new_list_price[[#This Row],[ItemCode]],[1]sheet1!$1:$1048576,8,FALSE)</f>
        <v>683.2</v>
      </c>
      <c r="I1959" s="51">
        <f>VLOOKUP(Table_for_new_list_price[[#This Row],[Product Line]],'EDA SHEET'!$C$10:$D$57,2,FALSE)</f>
        <v>0.34699999999999998</v>
      </c>
      <c r="J1959" s="53">
        <f t="shared" si="35"/>
        <v>237.07040000000001</v>
      </c>
      <c r="K1959" s="1" t="str">
        <f>VLOOKUP(Table_for_new_list_price[[#This Row],[ItemCode]],[1]sheet1!$1:$1048576,11,FALSE)</f>
        <v>Italy</v>
      </c>
    </row>
    <row r="1960" spans="1:11" hidden="1" x14ac:dyDescent="0.3">
      <c r="A1960" t="s">
        <v>2894</v>
      </c>
      <c r="B1960" t="str">
        <f>VLOOKUP(Table_for_new_list_price[[#This Row],[ItemCode]],[1]sheet1!$1:$1048576,4,FALSE)</f>
        <v>PICV C/W IBV ExE 1-Highflow</v>
      </c>
      <c r="C1960">
        <f>VLOOKUP(Table_for_new_list_price[[#This Row],[ItemCode]],[1]sheet1!$1:$1048576,5,FALSE)</f>
        <v>0</v>
      </c>
      <c r="D1960" t="str">
        <f>VLOOKUP(Table_for_new_list_price[[#This Row],[ItemCode]],[1]sheet1!$1:$1048576,6,FALSE)</f>
        <v>BALV</v>
      </c>
      <c r="E1960" s="54" t="str">
        <f>VLOOKUP(Table_for_new_list_price[[#This Row],[ItemCode]],[1]sheet1!$1:$1048576,7,FALSE)</f>
        <v>BRASS DZR</v>
      </c>
      <c r="F1960" s="54">
        <f>VLOOKUP(Table_for_new_list_price[[#This Row],[ItemCode]],[1]sheet1!$1:$1048576,13,FALSE)</f>
        <v>0</v>
      </c>
      <c r="G1960" s="55" t="str">
        <f>VLOOKUP(Table_for_new_list_price[[#This Row],[ItemCode]],[1]sheet1!$1:$1048576,12,FALSE)</f>
        <v>5</v>
      </c>
      <c r="H1960" s="101">
        <f>VLOOKUP(Table_for_new_list_price[[#This Row],[ItemCode]],[1]sheet1!$1:$1048576,8,FALSE)</f>
        <v>651.27</v>
      </c>
      <c r="I1960" s="51">
        <f>VLOOKUP(Table_for_new_list_price[[#This Row],[Product Line]],'EDA SHEET'!$C$10:$D$57,2,FALSE)</f>
        <v>0.34699999999999998</v>
      </c>
      <c r="J1960" s="53">
        <f t="shared" si="35"/>
        <v>225.99068999999997</v>
      </c>
      <c r="K1960" s="1" t="str">
        <f>VLOOKUP(Table_for_new_list_price[[#This Row],[ItemCode]],[1]sheet1!$1:$1048576,11,FALSE)</f>
        <v>Italy</v>
      </c>
    </row>
    <row r="1961" spans="1:11" hidden="1" x14ac:dyDescent="0.3">
      <c r="A1961" t="s">
        <v>2895</v>
      </c>
      <c r="B1961" t="str">
        <f>VLOOKUP(Table_for_new_list_price[[#This Row],[ItemCode]],[1]sheet1!$1:$1048576,4,FALSE)</f>
        <v>PICV C/W IBV FxF 1-Highflow</v>
      </c>
      <c r="C1961">
        <f>VLOOKUP(Table_for_new_list_price[[#This Row],[ItemCode]],[1]sheet1!$1:$1048576,5,FALSE)</f>
        <v>0</v>
      </c>
      <c r="D1961" t="str">
        <f>VLOOKUP(Table_for_new_list_price[[#This Row],[ItemCode]],[1]sheet1!$1:$1048576,6,FALSE)</f>
        <v>BALV</v>
      </c>
      <c r="E1961" s="54" t="str">
        <f>VLOOKUP(Table_for_new_list_price[[#This Row],[ItemCode]],[1]sheet1!$1:$1048576,7,FALSE)</f>
        <v>BRASS DZR</v>
      </c>
      <c r="F1961" s="54">
        <f>VLOOKUP(Table_for_new_list_price[[#This Row],[ItemCode]],[1]sheet1!$1:$1048576,13,FALSE)</f>
        <v>0</v>
      </c>
      <c r="G1961" s="55" t="str">
        <f>VLOOKUP(Table_for_new_list_price[[#This Row],[ItemCode]],[1]sheet1!$1:$1048576,12,FALSE)</f>
        <v>5</v>
      </c>
      <c r="H1961" s="101">
        <f>VLOOKUP(Table_for_new_list_price[[#This Row],[ItemCode]],[1]sheet1!$1:$1048576,8,FALSE)</f>
        <v>651.27</v>
      </c>
      <c r="I1961" s="51">
        <f>VLOOKUP(Table_for_new_list_price[[#This Row],[Product Line]],'EDA SHEET'!$C$10:$D$57,2,FALSE)</f>
        <v>0.34699999999999998</v>
      </c>
      <c r="J1961" s="53">
        <f t="shared" si="35"/>
        <v>225.99068999999997</v>
      </c>
      <c r="K1961" s="1" t="str">
        <f>VLOOKUP(Table_for_new_list_price[[#This Row],[ItemCode]],[1]sheet1!$1:$1048576,11,FALSE)</f>
        <v>Italy</v>
      </c>
    </row>
    <row r="1962" spans="1:11" hidden="1" x14ac:dyDescent="0.3">
      <c r="A1962" t="s">
        <v>2896</v>
      </c>
      <c r="B1962" t="str">
        <f>VLOOKUP(Table_for_new_list_price[[#This Row],[ItemCode]],[1]sheet1!$1:$1048576,4,FALSE)</f>
        <v>PICV C/W IBV PxF 1-Highflow</v>
      </c>
      <c r="C1962">
        <f>VLOOKUP(Table_for_new_list_price[[#This Row],[ItemCode]],[1]sheet1!$1:$1048576,5,FALSE)</f>
        <v>0</v>
      </c>
      <c r="D1962" t="str">
        <f>VLOOKUP(Table_for_new_list_price[[#This Row],[ItemCode]],[1]sheet1!$1:$1048576,6,FALSE)</f>
        <v>BALV</v>
      </c>
      <c r="E1962" s="54" t="str">
        <f>VLOOKUP(Table_for_new_list_price[[#This Row],[ItemCode]],[1]sheet1!$1:$1048576,7,FALSE)</f>
        <v>BRASS DZR</v>
      </c>
      <c r="F1962" s="54">
        <f>VLOOKUP(Table_for_new_list_price[[#This Row],[ItemCode]],[1]sheet1!$1:$1048576,13,FALSE)</f>
        <v>0</v>
      </c>
      <c r="G1962" s="55" t="str">
        <f>VLOOKUP(Table_for_new_list_price[[#This Row],[ItemCode]],[1]sheet1!$1:$1048576,12,FALSE)</f>
        <v>5</v>
      </c>
      <c r="H1962" s="101">
        <f>VLOOKUP(Table_for_new_list_price[[#This Row],[ItemCode]],[1]sheet1!$1:$1048576,8,FALSE)</f>
        <v>683.84</v>
      </c>
      <c r="I1962" s="51">
        <f>VLOOKUP(Table_for_new_list_price[[#This Row],[Product Line]],'EDA SHEET'!$C$10:$D$57,2,FALSE)</f>
        <v>0.34699999999999998</v>
      </c>
      <c r="J1962" s="53">
        <f t="shared" si="35"/>
        <v>237.29247999999998</v>
      </c>
      <c r="K1962" s="1" t="str">
        <f>VLOOKUP(Table_for_new_list_price[[#This Row],[ItemCode]],[1]sheet1!$1:$1048576,11,FALSE)</f>
        <v>Italy</v>
      </c>
    </row>
    <row r="1963" spans="1:11" hidden="1" x14ac:dyDescent="0.3">
      <c r="A1963" t="s">
        <v>2897</v>
      </c>
      <c r="B1963" t="str">
        <f>VLOOKUP(Table_for_new_list_price[[#This Row],[ItemCode]],[1]sheet1!$1:$1048576,4,FALSE)</f>
        <v>PICV C/W IBV ExM 1-Highflow</v>
      </c>
      <c r="C1963">
        <f>VLOOKUP(Table_for_new_list_price[[#This Row],[ItemCode]],[1]sheet1!$1:$1048576,5,FALSE)</f>
        <v>0</v>
      </c>
      <c r="D1963" t="str">
        <f>VLOOKUP(Table_for_new_list_price[[#This Row],[ItemCode]],[1]sheet1!$1:$1048576,6,FALSE)</f>
        <v>BALV</v>
      </c>
      <c r="E1963" s="54" t="str">
        <f>VLOOKUP(Table_for_new_list_price[[#This Row],[ItemCode]],[1]sheet1!$1:$1048576,7,FALSE)</f>
        <v>BRASS DZR</v>
      </c>
      <c r="F1963" s="54">
        <f>VLOOKUP(Table_for_new_list_price[[#This Row],[ItemCode]],[1]sheet1!$1:$1048576,13,FALSE)</f>
        <v>0</v>
      </c>
      <c r="G1963" s="55" t="str">
        <f>VLOOKUP(Table_for_new_list_price[[#This Row],[ItemCode]],[1]sheet1!$1:$1048576,12,FALSE)</f>
        <v>5</v>
      </c>
      <c r="H1963" s="101">
        <f>VLOOKUP(Table_for_new_list_price[[#This Row],[ItemCode]],[1]sheet1!$1:$1048576,8,FALSE)</f>
        <v>651.27</v>
      </c>
      <c r="I1963" s="51">
        <f>VLOOKUP(Table_for_new_list_price[[#This Row],[Product Line]],'EDA SHEET'!$C$10:$D$57,2,FALSE)</f>
        <v>0.34699999999999998</v>
      </c>
      <c r="J1963" s="53">
        <f t="shared" si="35"/>
        <v>225.99068999999997</v>
      </c>
      <c r="K1963" s="1" t="str">
        <f>VLOOKUP(Table_for_new_list_price[[#This Row],[ItemCode]],[1]sheet1!$1:$1048576,11,FALSE)</f>
        <v>Italy</v>
      </c>
    </row>
    <row r="1964" spans="1:11" hidden="1" x14ac:dyDescent="0.3">
      <c r="A1964" t="s">
        <v>2898</v>
      </c>
      <c r="B1964" t="str">
        <f>VLOOKUP(Table_for_new_list_price[[#This Row],[ItemCode]],[1]sheet1!$1:$1048576,4,FALSE)</f>
        <v>PICV C/W IBV FxM 1-Highflow</v>
      </c>
      <c r="C1964">
        <f>VLOOKUP(Table_for_new_list_price[[#This Row],[ItemCode]],[1]sheet1!$1:$1048576,5,FALSE)</f>
        <v>0</v>
      </c>
      <c r="D1964" t="str">
        <f>VLOOKUP(Table_for_new_list_price[[#This Row],[ItemCode]],[1]sheet1!$1:$1048576,6,FALSE)</f>
        <v>BALV</v>
      </c>
      <c r="E1964" s="54" t="str">
        <f>VLOOKUP(Table_for_new_list_price[[#This Row],[ItemCode]],[1]sheet1!$1:$1048576,7,FALSE)</f>
        <v>BRASS DZR</v>
      </c>
      <c r="F1964" s="54">
        <f>VLOOKUP(Table_for_new_list_price[[#This Row],[ItemCode]],[1]sheet1!$1:$1048576,13,FALSE)</f>
        <v>0</v>
      </c>
      <c r="G1964" s="55" t="str">
        <f>VLOOKUP(Table_for_new_list_price[[#This Row],[ItemCode]],[1]sheet1!$1:$1048576,12,FALSE)</f>
        <v>5</v>
      </c>
      <c r="H1964" s="101">
        <f>VLOOKUP(Table_for_new_list_price[[#This Row],[ItemCode]],[1]sheet1!$1:$1048576,8,FALSE)</f>
        <v>651.27</v>
      </c>
      <c r="I1964" s="51">
        <f>VLOOKUP(Table_for_new_list_price[[#This Row],[Product Line]],'EDA SHEET'!$C$10:$D$57,2,FALSE)</f>
        <v>0.34699999999999998</v>
      </c>
      <c r="J1964" s="53">
        <f t="shared" si="35"/>
        <v>225.99068999999997</v>
      </c>
      <c r="K1964" s="1" t="str">
        <f>VLOOKUP(Table_for_new_list_price[[#This Row],[ItemCode]],[1]sheet1!$1:$1048576,11,FALSE)</f>
        <v>Italy</v>
      </c>
    </row>
    <row r="1965" spans="1:11" hidden="1" x14ac:dyDescent="0.3">
      <c r="A1965" t="s">
        <v>2899</v>
      </c>
      <c r="B1965" t="str">
        <f>VLOOKUP(Table_for_new_list_price[[#This Row],[ItemCode]],[1]sheet1!$1:$1048576,4,FALSE)</f>
        <v>PICV C/W IBV PxM 1-Highflow</v>
      </c>
      <c r="C1965">
        <f>VLOOKUP(Table_for_new_list_price[[#This Row],[ItemCode]],[1]sheet1!$1:$1048576,5,FALSE)</f>
        <v>0</v>
      </c>
      <c r="D1965" t="str">
        <f>VLOOKUP(Table_for_new_list_price[[#This Row],[ItemCode]],[1]sheet1!$1:$1048576,6,FALSE)</f>
        <v>BALV</v>
      </c>
      <c r="E1965" s="54" t="str">
        <f>VLOOKUP(Table_for_new_list_price[[#This Row],[ItemCode]],[1]sheet1!$1:$1048576,7,FALSE)</f>
        <v>BRASS DZR</v>
      </c>
      <c r="F1965" s="54">
        <f>VLOOKUP(Table_for_new_list_price[[#This Row],[ItemCode]],[1]sheet1!$1:$1048576,13,FALSE)</f>
        <v>0</v>
      </c>
      <c r="G1965" s="55" t="str">
        <f>VLOOKUP(Table_for_new_list_price[[#This Row],[ItemCode]],[1]sheet1!$1:$1048576,12,FALSE)</f>
        <v>5</v>
      </c>
      <c r="H1965" s="101">
        <f>VLOOKUP(Table_for_new_list_price[[#This Row],[ItemCode]],[1]sheet1!$1:$1048576,8,FALSE)</f>
        <v>683.84</v>
      </c>
      <c r="I1965" s="51">
        <f>VLOOKUP(Table_for_new_list_price[[#This Row],[Product Line]],'EDA SHEET'!$C$10:$D$57,2,FALSE)</f>
        <v>0.34699999999999998</v>
      </c>
      <c r="J1965" s="53">
        <f t="shared" si="35"/>
        <v>237.29247999999998</v>
      </c>
      <c r="K1965" s="1" t="str">
        <f>VLOOKUP(Table_for_new_list_price[[#This Row],[ItemCode]],[1]sheet1!$1:$1048576,11,FALSE)</f>
        <v>Italy</v>
      </c>
    </row>
    <row r="1966" spans="1:11" hidden="1" x14ac:dyDescent="0.3">
      <c r="A1966" t="s">
        <v>2900</v>
      </c>
      <c r="B1966" t="str">
        <f>VLOOKUP(Table_for_new_list_price[[#This Row],[ItemCode]],[1]sheet1!$1:$1048576,4,FALSE)</f>
        <v>PICV C/W IBV SxMNPT 1-Highflow</v>
      </c>
      <c r="C1966">
        <f>VLOOKUP(Table_for_new_list_price[[#This Row],[ItemCode]],[1]sheet1!$1:$1048576,5,FALSE)</f>
        <v>0</v>
      </c>
      <c r="D1966" t="str">
        <f>VLOOKUP(Table_for_new_list_price[[#This Row],[ItemCode]],[1]sheet1!$1:$1048576,6,FALSE)</f>
        <v>BALV</v>
      </c>
      <c r="E1966" s="54" t="str">
        <f>VLOOKUP(Table_for_new_list_price[[#This Row],[ItemCode]],[1]sheet1!$1:$1048576,7,FALSE)</f>
        <v>BRASS DZR</v>
      </c>
      <c r="F1966" s="54" t="str">
        <f>VLOOKUP(Table_for_new_list_price[[#This Row],[ItemCode]],[1]sheet1!$1:$1048576,13,FALSE)</f>
        <v>5.83</v>
      </c>
      <c r="G1966" s="55" t="str">
        <f>VLOOKUP(Table_for_new_list_price[[#This Row],[ItemCode]],[1]sheet1!$1:$1048576,12,FALSE)</f>
        <v>5</v>
      </c>
      <c r="H1966" s="101">
        <f>VLOOKUP(Table_for_new_list_price[[#This Row],[ItemCode]],[1]sheet1!$1:$1048576,8,FALSE)</f>
        <v>651.27</v>
      </c>
      <c r="I1966" s="51">
        <f>VLOOKUP(Table_for_new_list_price[[#This Row],[Product Line]],'EDA SHEET'!$C$10:$D$57,2,FALSE)</f>
        <v>0.34699999999999998</v>
      </c>
      <c r="J1966" s="53">
        <f t="shared" si="35"/>
        <v>225.99068999999997</v>
      </c>
      <c r="K1966" s="1" t="str">
        <f>VLOOKUP(Table_for_new_list_price[[#This Row],[ItemCode]],[1]sheet1!$1:$1048576,11,FALSE)</f>
        <v>Italy</v>
      </c>
    </row>
    <row r="1967" spans="1:11" hidden="1" x14ac:dyDescent="0.3">
      <c r="A1967" t="s">
        <v>2901</v>
      </c>
      <c r="B1967" t="str">
        <f>VLOOKUP(Table_for_new_list_price[[#This Row],[ItemCode]],[1]sheet1!$1:$1048576,4,FALSE)</f>
        <v>PICV C/W IBV FxM 1-1/4 -DS1</v>
      </c>
      <c r="C1967">
        <f>VLOOKUP(Table_for_new_list_price[[#This Row],[ItemCode]],[1]sheet1!$1:$1048576,5,FALSE)</f>
        <v>0</v>
      </c>
      <c r="D1967" t="str">
        <f>VLOOKUP(Table_for_new_list_price[[#This Row],[ItemCode]],[1]sheet1!$1:$1048576,6,FALSE)</f>
        <v>BALV</v>
      </c>
      <c r="E1967" s="54" t="str">
        <f>VLOOKUP(Table_for_new_list_price[[#This Row],[ItemCode]],[1]sheet1!$1:$1048576,7,FALSE)</f>
        <v>BRASS DZR</v>
      </c>
      <c r="F1967" s="54">
        <f>VLOOKUP(Table_for_new_list_price[[#This Row],[ItemCode]],[1]sheet1!$1:$1048576,13,FALSE)</f>
        <v>0</v>
      </c>
      <c r="G1967" s="55" t="str">
        <f>VLOOKUP(Table_for_new_list_price[[#This Row],[ItemCode]],[1]sheet1!$1:$1048576,12,FALSE)</f>
        <v>5</v>
      </c>
      <c r="H1967" s="101">
        <f>VLOOKUP(Table_for_new_list_price[[#This Row],[ItemCode]],[1]sheet1!$1:$1048576,8,FALSE)</f>
        <v>683.2</v>
      </c>
      <c r="I1967" s="51">
        <f>VLOOKUP(Table_for_new_list_price[[#This Row],[Product Line]],'EDA SHEET'!$C$10:$D$57,2,FALSE)</f>
        <v>0.34699999999999998</v>
      </c>
      <c r="J1967" s="53">
        <f t="shared" si="35"/>
        <v>237.07040000000001</v>
      </c>
      <c r="K1967" s="1" t="str">
        <f>VLOOKUP(Table_for_new_list_price[[#This Row],[ItemCode]],[1]sheet1!$1:$1048576,11,FALSE)</f>
        <v>Italy</v>
      </c>
    </row>
    <row r="1968" spans="1:11" hidden="1" x14ac:dyDescent="0.3">
      <c r="A1968" t="s">
        <v>2902</v>
      </c>
      <c r="B1968" t="str">
        <f>VLOOKUP(Table_for_new_list_price[[#This Row],[ItemCode]],[1]sheet1!$1:$1048576,4,FALSE)</f>
        <v>PICV C/W IBV SxS 1-Highflow</v>
      </c>
      <c r="C1968">
        <f>VLOOKUP(Table_for_new_list_price[[#This Row],[ItemCode]],[1]sheet1!$1:$1048576,5,FALSE)</f>
        <v>0</v>
      </c>
      <c r="D1968" t="str">
        <f>VLOOKUP(Table_for_new_list_price[[#This Row],[ItemCode]],[1]sheet1!$1:$1048576,6,FALSE)</f>
        <v>BALV</v>
      </c>
      <c r="E1968" s="54" t="str">
        <f>VLOOKUP(Table_for_new_list_price[[#This Row],[ItemCode]],[1]sheet1!$1:$1048576,7,FALSE)</f>
        <v>BRASS DZR</v>
      </c>
      <c r="F1968" s="54" t="str">
        <f>VLOOKUP(Table_for_new_list_price[[#This Row],[ItemCode]],[1]sheet1!$1:$1048576,13,FALSE)</f>
        <v>5.82</v>
      </c>
      <c r="G1968" s="55" t="str">
        <f>VLOOKUP(Table_for_new_list_price[[#This Row],[ItemCode]],[1]sheet1!$1:$1048576,12,FALSE)</f>
        <v>5</v>
      </c>
      <c r="H1968" s="101">
        <f>VLOOKUP(Table_for_new_list_price[[#This Row],[ItemCode]],[1]sheet1!$1:$1048576,8,FALSE)</f>
        <v>651.27</v>
      </c>
      <c r="I1968" s="51">
        <f>VLOOKUP(Table_for_new_list_price[[#This Row],[Product Line]],'EDA SHEET'!$C$10:$D$57,2,FALSE)</f>
        <v>0.34699999999999998</v>
      </c>
      <c r="J1968" s="53">
        <f t="shared" si="35"/>
        <v>225.99068999999997</v>
      </c>
      <c r="K1968" s="1" t="str">
        <f>VLOOKUP(Table_for_new_list_price[[#This Row],[ItemCode]],[1]sheet1!$1:$1048576,11,FALSE)</f>
        <v>Italy</v>
      </c>
    </row>
    <row r="1969" spans="1:11" hidden="1" x14ac:dyDescent="0.3">
      <c r="A1969" t="s">
        <v>2903</v>
      </c>
      <c r="B1969" t="str">
        <f>VLOOKUP(Table_for_new_list_price[[#This Row],[ItemCode]],[1]sheet1!$1:$1048576,4,FALSE)</f>
        <v>PICV C/W IBV FxF 1-1/4</v>
      </c>
      <c r="C1969">
        <f>VLOOKUP(Table_for_new_list_price[[#This Row],[ItemCode]],[1]sheet1!$1:$1048576,5,FALSE)</f>
        <v>0</v>
      </c>
      <c r="D1969" t="str">
        <f>VLOOKUP(Table_for_new_list_price[[#This Row],[ItemCode]],[1]sheet1!$1:$1048576,6,FALSE)</f>
        <v>BALV</v>
      </c>
      <c r="E1969" s="54" t="str">
        <f>VLOOKUP(Table_for_new_list_price[[#This Row],[ItemCode]],[1]sheet1!$1:$1048576,7,FALSE)</f>
        <v>BRASS DZR</v>
      </c>
      <c r="F1969" s="54">
        <f>VLOOKUP(Table_for_new_list_price[[#This Row],[ItemCode]],[1]sheet1!$1:$1048576,13,FALSE)</f>
        <v>0</v>
      </c>
      <c r="G1969" s="55" t="str">
        <f>VLOOKUP(Table_for_new_list_price[[#This Row],[ItemCode]],[1]sheet1!$1:$1048576,12,FALSE)</f>
        <v>5</v>
      </c>
      <c r="H1969" s="101">
        <f>VLOOKUP(Table_for_new_list_price[[#This Row],[ItemCode]],[1]sheet1!$1:$1048576,8,FALSE)</f>
        <v>683.2</v>
      </c>
      <c r="I1969" s="51">
        <f>VLOOKUP(Table_for_new_list_price[[#This Row],[Product Line]],'EDA SHEET'!$C$10:$D$57,2,FALSE)</f>
        <v>0.34699999999999998</v>
      </c>
      <c r="J1969" s="53">
        <f t="shared" si="35"/>
        <v>237.07040000000001</v>
      </c>
      <c r="K1969" s="1" t="str">
        <f>VLOOKUP(Table_for_new_list_price[[#This Row],[ItemCode]],[1]sheet1!$1:$1048576,11,FALSE)</f>
        <v>Italy</v>
      </c>
    </row>
    <row r="1970" spans="1:11" hidden="1" x14ac:dyDescent="0.3">
      <c r="A1970" t="s">
        <v>2904</v>
      </c>
      <c r="B1970" t="str">
        <f>VLOOKUP(Table_for_new_list_price[[#This Row],[ItemCode]],[1]sheet1!$1:$1048576,4,FALSE)</f>
        <v>PICV C/W IBV PxF 1-1/4</v>
      </c>
      <c r="C1970">
        <f>VLOOKUP(Table_for_new_list_price[[#This Row],[ItemCode]],[1]sheet1!$1:$1048576,5,FALSE)</f>
        <v>0</v>
      </c>
      <c r="D1970" t="str">
        <f>VLOOKUP(Table_for_new_list_price[[#This Row],[ItemCode]],[1]sheet1!$1:$1048576,6,FALSE)</f>
        <v>BALV</v>
      </c>
      <c r="E1970" s="54" t="str">
        <f>VLOOKUP(Table_for_new_list_price[[#This Row],[ItemCode]],[1]sheet1!$1:$1048576,7,FALSE)</f>
        <v>BRASS DZR</v>
      </c>
      <c r="F1970" s="54">
        <f>VLOOKUP(Table_for_new_list_price[[#This Row],[ItemCode]],[1]sheet1!$1:$1048576,13,FALSE)</f>
        <v>0</v>
      </c>
      <c r="G1970" s="55" t="str">
        <f>VLOOKUP(Table_for_new_list_price[[#This Row],[ItemCode]],[1]sheet1!$1:$1048576,12,FALSE)</f>
        <v>5</v>
      </c>
      <c r="H1970" s="101">
        <f>VLOOKUP(Table_for_new_list_price[[#This Row],[ItemCode]],[1]sheet1!$1:$1048576,8,FALSE)</f>
        <v>717.39</v>
      </c>
      <c r="I1970" s="51">
        <f>VLOOKUP(Table_for_new_list_price[[#This Row],[Product Line]],'EDA SHEET'!$C$10:$D$57,2,FALSE)</f>
        <v>0.34699999999999998</v>
      </c>
      <c r="J1970" s="53">
        <f t="shared" si="35"/>
        <v>248.93432999999999</v>
      </c>
      <c r="K1970" s="1" t="str">
        <f>VLOOKUP(Table_for_new_list_price[[#This Row],[ItemCode]],[1]sheet1!$1:$1048576,11,FALSE)</f>
        <v>Italy</v>
      </c>
    </row>
    <row r="1971" spans="1:11" hidden="1" x14ac:dyDescent="0.3">
      <c r="A1971" t="s">
        <v>2905</v>
      </c>
      <c r="B1971" t="str">
        <f>VLOOKUP(Table_for_new_list_price[[#This Row],[ItemCode]],[1]sheet1!$1:$1048576,4,FALSE)</f>
        <v>PICV C/W IBV ExM 1-1/4</v>
      </c>
      <c r="C1971">
        <f>VLOOKUP(Table_for_new_list_price[[#This Row],[ItemCode]],[1]sheet1!$1:$1048576,5,FALSE)</f>
        <v>0</v>
      </c>
      <c r="D1971" t="str">
        <f>VLOOKUP(Table_for_new_list_price[[#This Row],[ItemCode]],[1]sheet1!$1:$1048576,6,FALSE)</f>
        <v>BALV</v>
      </c>
      <c r="E1971" s="54" t="str">
        <f>VLOOKUP(Table_for_new_list_price[[#This Row],[ItemCode]],[1]sheet1!$1:$1048576,7,FALSE)</f>
        <v>BRASS DZR</v>
      </c>
      <c r="F1971" s="54">
        <f>VLOOKUP(Table_for_new_list_price[[#This Row],[ItemCode]],[1]sheet1!$1:$1048576,13,FALSE)</f>
        <v>0</v>
      </c>
      <c r="G1971" s="55" t="str">
        <f>VLOOKUP(Table_for_new_list_price[[#This Row],[ItemCode]],[1]sheet1!$1:$1048576,12,FALSE)</f>
        <v>5</v>
      </c>
      <c r="H1971" s="101">
        <f>VLOOKUP(Table_for_new_list_price[[#This Row],[ItemCode]],[1]sheet1!$1:$1048576,8,FALSE)</f>
        <v>683.2</v>
      </c>
      <c r="I1971" s="51">
        <f>VLOOKUP(Table_for_new_list_price[[#This Row],[Product Line]],'EDA SHEET'!$C$10:$D$57,2,FALSE)</f>
        <v>0.34699999999999998</v>
      </c>
      <c r="J1971" s="53">
        <f t="shared" si="35"/>
        <v>237.07040000000001</v>
      </c>
      <c r="K1971" s="1" t="str">
        <f>VLOOKUP(Table_for_new_list_price[[#This Row],[ItemCode]],[1]sheet1!$1:$1048576,11,FALSE)</f>
        <v>Italy</v>
      </c>
    </row>
    <row r="1972" spans="1:11" hidden="1" x14ac:dyDescent="0.3">
      <c r="A1972" t="s">
        <v>2906</v>
      </c>
      <c r="B1972" t="str">
        <f>VLOOKUP(Table_for_new_list_price[[#This Row],[ItemCode]],[1]sheet1!$1:$1048576,4,FALSE)</f>
        <v>PICV C/W IBV FxM 1-1/4</v>
      </c>
      <c r="C1972">
        <f>VLOOKUP(Table_for_new_list_price[[#This Row],[ItemCode]],[1]sheet1!$1:$1048576,5,FALSE)</f>
        <v>0</v>
      </c>
      <c r="D1972" t="str">
        <f>VLOOKUP(Table_for_new_list_price[[#This Row],[ItemCode]],[1]sheet1!$1:$1048576,6,FALSE)</f>
        <v>BALV</v>
      </c>
      <c r="E1972" s="54" t="str">
        <f>VLOOKUP(Table_for_new_list_price[[#This Row],[ItemCode]],[1]sheet1!$1:$1048576,7,FALSE)</f>
        <v>BRASS DZR</v>
      </c>
      <c r="F1972" s="54">
        <f>VLOOKUP(Table_for_new_list_price[[#This Row],[ItemCode]],[1]sheet1!$1:$1048576,13,FALSE)</f>
        <v>0</v>
      </c>
      <c r="G1972" s="55" t="str">
        <f>VLOOKUP(Table_for_new_list_price[[#This Row],[ItemCode]],[1]sheet1!$1:$1048576,12,FALSE)</f>
        <v>5</v>
      </c>
      <c r="H1972" s="101">
        <f>VLOOKUP(Table_for_new_list_price[[#This Row],[ItemCode]],[1]sheet1!$1:$1048576,8,FALSE)</f>
        <v>683.2</v>
      </c>
      <c r="I1972" s="51">
        <f>VLOOKUP(Table_for_new_list_price[[#This Row],[Product Line]],'EDA SHEET'!$C$10:$D$57,2,FALSE)</f>
        <v>0.34699999999999998</v>
      </c>
      <c r="J1972" s="53">
        <f t="shared" ref="J1972:J2035" si="36">H1972*I1972</f>
        <v>237.07040000000001</v>
      </c>
      <c r="K1972" s="1" t="str">
        <f>VLOOKUP(Table_for_new_list_price[[#This Row],[ItemCode]],[1]sheet1!$1:$1048576,11,FALSE)</f>
        <v>Italy</v>
      </c>
    </row>
    <row r="1973" spans="1:11" hidden="1" x14ac:dyDescent="0.3">
      <c r="A1973" t="s">
        <v>2907</v>
      </c>
      <c r="B1973" t="str">
        <f>VLOOKUP(Table_for_new_list_price[[#This Row],[ItemCode]],[1]sheet1!$1:$1048576,4,FALSE)</f>
        <v>PICV C/W IBV PxM 1-1/4</v>
      </c>
      <c r="C1973">
        <f>VLOOKUP(Table_for_new_list_price[[#This Row],[ItemCode]],[1]sheet1!$1:$1048576,5,FALSE)</f>
        <v>0</v>
      </c>
      <c r="D1973" t="str">
        <f>VLOOKUP(Table_for_new_list_price[[#This Row],[ItemCode]],[1]sheet1!$1:$1048576,6,FALSE)</f>
        <v>BALV</v>
      </c>
      <c r="E1973" s="54" t="str">
        <f>VLOOKUP(Table_for_new_list_price[[#This Row],[ItemCode]],[1]sheet1!$1:$1048576,7,FALSE)</f>
        <v>BRASS DZR</v>
      </c>
      <c r="F1973" s="54">
        <f>VLOOKUP(Table_for_new_list_price[[#This Row],[ItemCode]],[1]sheet1!$1:$1048576,13,FALSE)</f>
        <v>0</v>
      </c>
      <c r="G1973" s="55" t="str">
        <f>VLOOKUP(Table_for_new_list_price[[#This Row],[ItemCode]],[1]sheet1!$1:$1048576,12,FALSE)</f>
        <v>5</v>
      </c>
      <c r="H1973" s="101">
        <f>VLOOKUP(Table_for_new_list_price[[#This Row],[ItemCode]],[1]sheet1!$1:$1048576,8,FALSE)</f>
        <v>717.39</v>
      </c>
      <c r="I1973" s="51">
        <f>VLOOKUP(Table_for_new_list_price[[#This Row],[Product Line]],'EDA SHEET'!$C$10:$D$57,2,FALSE)</f>
        <v>0.34699999999999998</v>
      </c>
      <c r="J1973" s="53">
        <f t="shared" si="36"/>
        <v>248.93432999999999</v>
      </c>
      <c r="K1973" s="1" t="str">
        <f>VLOOKUP(Table_for_new_list_price[[#This Row],[ItemCode]],[1]sheet1!$1:$1048576,11,FALSE)</f>
        <v>Italy</v>
      </c>
    </row>
    <row r="1974" spans="1:11" hidden="1" x14ac:dyDescent="0.3">
      <c r="A1974" t="s">
        <v>2908</v>
      </c>
      <c r="B1974" t="str">
        <f>VLOOKUP(Table_for_new_list_price[[#This Row],[ItemCode]],[1]sheet1!$1:$1048576,4,FALSE)</f>
        <v>PICV C/W IBV SxMNPT 1-1/4</v>
      </c>
      <c r="C1974">
        <f>VLOOKUP(Table_for_new_list_price[[#This Row],[ItemCode]],[1]sheet1!$1:$1048576,5,FALSE)</f>
        <v>0</v>
      </c>
      <c r="D1974" t="str">
        <f>VLOOKUP(Table_for_new_list_price[[#This Row],[ItemCode]],[1]sheet1!$1:$1048576,6,FALSE)</f>
        <v>BALV</v>
      </c>
      <c r="E1974" s="54" t="str">
        <f>VLOOKUP(Table_for_new_list_price[[#This Row],[ItemCode]],[1]sheet1!$1:$1048576,7,FALSE)</f>
        <v>BRASS DZR</v>
      </c>
      <c r="F1974" s="54" t="str">
        <f>VLOOKUP(Table_for_new_list_price[[#This Row],[ItemCode]],[1]sheet1!$1:$1048576,13,FALSE)</f>
        <v>6.82</v>
      </c>
      <c r="G1974" s="55" t="str">
        <f>VLOOKUP(Table_for_new_list_price[[#This Row],[ItemCode]],[1]sheet1!$1:$1048576,12,FALSE)</f>
        <v>5</v>
      </c>
      <c r="H1974" s="101">
        <f>VLOOKUP(Table_for_new_list_price[[#This Row],[ItemCode]],[1]sheet1!$1:$1048576,8,FALSE)</f>
        <v>683.2</v>
      </c>
      <c r="I1974" s="51">
        <f>VLOOKUP(Table_for_new_list_price[[#This Row],[Product Line]],'EDA SHEET'!$C$10:$D$57,2,FALSE)</f>
        <v>0.34699999999999998</v>
      </c>
      <c r="J1974" s="53">
        <f t="shared" si="36"/>
        <v>237.07040000000001</v>
      </c>
      <c r="K1974" s="1" t="str">
        <f>VLOOKUP(Table_for_new_list_price[[#This Row],[ItemCode]],[1]sheet1!$1:$1048576,11,FALSE)</f>
        <v>Italy</v>
      </c>
    </row>
    <row r="1975" spans="1:11" hidden="1" x14ac:dyDescent="0.3">
      <c r="A1975" t="s">
        <v>2909</v>
      </c>
      <c r="B1975" t="str">
        <f>VLOOKUP(Table_for_new_list_price[[#This Row],[ItemCode]],[1]sheet1!$1:$1048576,4,FALSE)</f>
        <v>PICV C/W IBV SxS 1-1/4</v>
      </c>
      <c r="C1975">
        <f>VLOOKUP(Table_for_new_list_price[[#This Row],[ItemCode]],[1]sheet1!$1:$1048576,5,FALSE)</f>
        <v>0</v>
      </c>
      <c r="D1975" t="str">
        <f>VLOOKUP(Table_for_new_list_price[[#This Row],[ItemCode]],[1]sheet1!$1:$1048576,6,FALSE)</f>
        <v>BALV</v>
      </c>
      <c r="E1975" s="54" t="str">
        <f>VLOOKUP(Table_for_new_list_price[[#This Row],[ItemCode]],[1]sheet1!$1:$1048576,7,FALSE)</f>
        <v>BRASS DZR</v>
      </c>
      <c r="F1975" s="54" t="str">
        <f>VLOOKUP(Table_for_new_list_price[[#This Row],[ItemCode]],[1]sheet1!$1:$1048576,13,FALSE)</f>
        <v>6.73</v>
      </c>
      <c r="G1975" s="55" t="str">
        <f>VLOOKUP(Table_for_new_list_price[[#This Row],[ItemCode]],[1]sheet1!$1:$1048576,12,FALSE)</f>
        <v>5</v>
      </c>
      <c r="H1975" s="101">
        <f>VLOOKUP(Table_for_new_list_price[[#This Row],[ItemCode]],[1]sheet1!$1:$1048576,8,FALSE)</f>
        <v>683.2</v>
      </c>
      <c r="I1975" s="51">
        <f>VLOOKUP(Table_for_new_list_price[[#This Row],[Product Line]],'EDA SHEET'!$C$10:$D$57,2,FALSE)</f>
        <v>0.34699999999999998</v>
      </c>
      <c r="J1975" s="53">
        <f t="shared" si="36"/>
        <v>237.07040000000001</v>
      </c>
      <c r="K1975" s="1" t="str">
        <f>VLOOKUP(Table_for_new_list_price[[#This Row],[ItemCode]],[1]sheet1!$1:$1048576,11,FALSE)</f>
        <v>Italy</v>
      </c>
    </row>
    <row r="1976" spans="1:11" hidden="1" x14ac:dyDescent="0.3">
      <c r="A1976" t="s">
        <v>2910</v>
      </c>
      <c r="B1976" t="str">
        <f>VLOOKUP(Table_for_new_list_price[[#This Row],[ItemCode]],[1]sheet1!$1:$1048576,4,FALSE)</f>
        <v>PICV C/W IBV ExE 1/2-LowFlow</v>
      </c>
      <c r="C1976">
        <f>VLOOKUP(Table_for_new_list_price[[#This Row],[ItemCode]],[1]sheet1!$1:$1048576,5,FALSE)</f>
        <v>0</v>
      </c>
      <c r="D1976" t="str">
        <f>VLOOKUP(Table_for_new_list_price[[#This Row],[ItemCode]],[1]sheet1!$1:$1048576,6,FALSE)</f>
        <v>BALV</v>
      </c>
      <c r="E1976" s="54" t="str">
        <f>VLOOKUP(Table_for_new_list_price[[#This Row],[ItemCode]],[1]sheet1!$1:$1048576,7,FALSE)</f>
        <v>BRASS DZR</v>
      </c>
      <c r="F1976" s="54">
        <f>VLOOKUP(Table_for_new_list_price[[#This Row],[ItemCode]],[1]sheet1!$1:$1048576,13,FALSE)</f>
        <v>0</v>
      </c>
      <c r="G1976" s="55" t="str">
        <f>VLOOKUP(Table_for_new_list_price[[#This Row],[ItemCode]],[1]sheet1!$1:$1048576,12,FALSE)</f>
        <v>20</v>
      </c>
      <c r="H1976" s="101">
        <f>VLOOKUP(Table_for_new_list_price[[#This Row],[ItemCode]],[1]sheet1!$1:$1048576,8,FALSE)</f>
        <v>295.88</v>
      </c>
      <c r="I1976" s="51">
        <f>VLOOKUP(Table_for_new_list_price[[#This Row],[Product Line]],'EDA SHEET'!$C$10:$D$57,2,FALSE)</f>
        <v>0.34699999999999998</v>
      </c>
      <c r="J1976" s="53">
        <f t="shared" si="36"/>
        <v>102.67035999999999</v>
      </c>
      <c r="K1976" s="1" t="str">
        <f>VLOOKUP(Table_for_new_list_price[[#This Row],[ItemCode]],[1]sheet1!$1:$1048576,11,FALSE)</f>
        <v>Italy</v>
      </c>
    </row>
    <row r="1977" spans="1:11" hidden="1" x14ac:dyDescent="0.3">
      <c r="A1977" t="s">
        <v>2911</v>
      </c>
      <c r="B1977" t="str">
        <f>VLOOKUP(Table_for_new_list_price[[#This Row],[ItemCode]],[1]sheet1!$1:$1048576,4,FALSE)</f>
        <v>PICV C/W IBV FxF 1/2-LowFlow</v>
      </c>
      <c r="C1977">
        <f>VLOOKUP(Table_for_new_list_price[[#This Row],[ItemCode]],[1]sheet1!$1:$1048576,5,FALSE)</f>
        <v>0</v>
      </c>
      <c r="D1977" t="str">
        <f>VLOOKUP(Table_for_new_list_price[[#This Row],[ItemCode]],[1]sheet1!$1:$1048576,6,FALSE)</f>
        <v>BALV</v>
      </c>
      <c r="E1977" s="54" t="str">
        <f>VLOOKUP(Table_for_new_list_price[[#This Row],[ItemCode]],[1]sheet1!$1:$1048576,7,FALSE)</f>
        <v>BRASS DZR</v>
      </c>
      <c r="F1977" s="54">
        <f>VLOOKUP(Table_for_new_list_price[[#This Row],[ItemCode]],[1]sheet1!$1:$1048576,13,FALSE)</f>
        <v>0</v>
      </c>
      <c r="G1977" s="55" t="str">
        <f>VLOOKUP(Table_for_new_list_price[[#This Row],[ItemCode]],[1]sheet1!$1:$1048576,12,FALSE)</f>
        <v>20</v>
      </c>
      <c r="H1977" s="101">
        <f>VLOOKUP(Table_for_new_list_price[[#This Row],[ItemCode]],[1]sheet1!$1:$1048576,8,FALSE)</f>
        <v>295.88</v>
      </c>
      <c r="I1977" s="51">
        <f>VLOOKUP(Table_for_new_list_price[[#This Row],[Product Line]],'EDA SHEET'!$C$10:$D$57,2,FALSE)</f>
        <v>0.34699999999999998</v>
      </c>
      <c r="J1977" s="53">
        <f t="shared" si="36"/>
        <v>102.67035999999999</v>
      </c>
      <c r="K1977" s="1" t="str">
        <f>VLOOKUP(Table_for_new_list_price[[#This Row],[ItemCode]],[1]sheet1!$1:$1048576,11,FALSE)</f>
        <v>Italy</v>
      </c>
    </row>
    <row r="1978" spans="1:11" hidden="1" x14ac:dyDescent="0.3">
      <c r="A1978" t="s">
        <v>2912</v>
      </c>
      <c r="B1978" t="str">
        <f>VLOOKUP(Table_for_new_list_price[[#This Row],[ItemCode]],[1]sheet1!$1:$1048576,4,FALSE)</f>
        <v>PICV C/W IBV PxF 1/2-LowFlow</v>
      </c>
      <c r="C1978">
        <f>VLOOKUP(Table_for_new_list_price[[#This Row],[ItemCode]],[1]sheet1!$1:$1048576,5,FALSE)</f>
        <v>0</v>
      </c>
      <c r="D1978" t="str">
        <f>VLOOKUP(Table_for_new_list_price[[#This Row],[ItemCode]],[1]sheet1!$1:$1048576,6,FALSE)</f>
        <v>BALV</v>
      </c>
      <c r="E1978" s="54" t="str">
        <f>VLOOKUP(Table_for_new_list_price[[#This Row],[ItemCode]],[1]sheet1!$1:$1048576,7,FALSE)</f>
        <v>BRASS DZR</v>
      </c>
      <c r="F1978" s="54">
        <f>VLOOKUP(Table_for_new_list_price[[#This Row],[ItemCode]],[1]sheet1!$1:$1048576,13,FALSE)</f>
        <v>0</v>
      </c>
      <c r="G1978" s="55" t="str">
        <f>VLOOKUP(Table_for_new_list_price[[#This Row],[ItemCode]],[1]sheet1!$1:$1048576,12,FALSE)</f>
        <v>20</v>
      </c>
      <c r="H1978" s="101">
        <f>VLOOKUP(Table_for_new_list_price[[#This Row],[ItemCode]],[1]sheet1!$1:$1048576,8,FALSE)</f>
        <v>310.7</v>
      </c>
      <c r="I1978" s="51">
        <f>VLOOKUP(Table_for_new_list_price[[#This Row],[Product Line]],'EDA SHEET'!$C$10:$D$57,2,FALSE)</f>
        <v>0.34699999999999998</v>
      </c>
      <c r="J1978" s="53">
        <f t="shared" si="36"/>
        <v>107.81289999999998</v>
      </c>
      <c r="K1978" s="1" t="str">
        <f>VLOOKUP(Table_for_new_list_price[[#This Row],[ItemCode]],[1]sheet1!$1:$1048576,11,FALSE)</f>
        <v>Italy</v>
      </c>
    </row>
    <row r="1979" spans="1:11" hidden="1" x14ac:dyDescent="0.3">
      <c r="A1979" t="s">
        <v>2913</v>
      </c>
      <c r="B1979" t="str">
        <f>VLOOKUP(Table_for_new_list_price[[#This Row],[ItemCode]],[1]sheet1!$1:$1048576,4,FALSE)</f>
        <v>PICV C/W IBV ExM 1/2-LowFlow</v>
      </c>
      <c r="C1979">
        <f>VLOOKUP(Table_for_new_list_price[[#This Row],[ItemCode]],[1]sheet1!$1:$1048576,5,FALSE)</f>
        <v>0</v>
      </c>
      <c r="D1979" t="str">
        <f>VLOOKUP(Table_for_new_list_price[[#This Row],[ItemCode]],[1]sheet1!$1:$1048576,6,FALSE)</f>
        <v>BALV</v>
      </c>
      <c r="E1979" s="54" t="str">
        <f>VLOOKUP(Table_for_new_list_price[[#This Row],[ItemCode]],[1]sheet1!$1:$1048576,7,FALSE)</f>
        <v>BRASS DZR</v>
      </c>
      <c r="F1979" s="54">
        <f>VLOOKUP(Table_for_new_list_price[[#This Row],[ItemCode]],[1]sheet1!$1:$1048576,13,FALSE)</f>
        <v>0</v>
      </c>
      <c r="G1979" s="55" t="str">
        <f>VLOOKUP(Table_for_new_list_price[[#This Row],[ItemCode]],[1]sheet1!$1:$1048576,12,FALSE)</f>
        <v>20</v>
      </c>
      <c r="H1979" s="101">
        <f>VLOOKUP(Table_for_new_list_price[[#This Row],[ItemCode]],[1]sheet1!$1:$1048576,8,FALSE)</f>
        <v>295.88</v>
      </c>
      <c r="I1979" s="51">
        <f>VLOOKUP(Table_for_new_list_price[[#This Row],[Product Line]],'EDA SHEET'!$C$10:$D$57,2,FALSE)</f>
        <v>0.34699999999999998</v>
      </c>
      <c r="J1979" s="53">
        <f t="shared" si="36"/>
        <v>102.67035999999999</v>
      </c>
      <c r="K1979" s="1" t="str">
        <f>VLOOKUP(Table_for_new_list_price[[#This Row],[ItemCode]],[1]sheet1!$1:$1048576,11,FALSE)</f>
        <v>Italy</v>
      </c>
    </row>
    <row r="1980" spans="1:11" hidden="1" x14ac:dyDescent="0.3">
      <c r="A1980" t="s">
        <v>2914</v>
      </c>
      <c r="B1980" t="str">
        <f>VLOOKUP(Table_for_new_list_price[[#This Row],[ItemCode]],[1]sheet1!$1:$1048576,4,FALSE)</f>
        <v>PICV C/W IBV FxM 1/2-LowFlow</v>
      </c>
      <c r="C1980">
        <f>VLOOKUP(Table_for_new_list_price[[#This Row],[ItemCode]],[1]sheet1!$1:$1048576,5,FALSE)</f>
        <v>0</v>
      </c>
      <c r="D1980" t="str">
        <f>VLOOKUP(Table_for_new_list_price[[#This Row],[ItemCode]],[1]sheet1!$1:$1048576,6,FALSE)</f>
        <v>BALV</v>
      </c>
      <c r="E1980" s="54" t="str">
        <f>VLOOKUP(Table_for_new_list_price[[#This Row],[ItemCode]],[1]sheet1!$1:$1048576,7,FALSE)</f>
        <v>BRASS DZR</v>
      </c>
      <c r="F1980" s="54">
        <f>VLOOKUP(Table_for_new_list_price[[#This Row],[ItemCode]],[1]sheet1!$1:$1048576,13,FALSE)</f>
        <v>0</v>
      </c>
      <c r="G1980" s="55" t="str">
        <f>VLOOKUP(Table_for_new_list_price[[#This Row],[ItemCode]],[1]sheet1!$1:$1048576,12,FALSE)</f>
        <v>20</v>
      </c>
      <c r="H1980" s="101">
        <f>VLOOKUP(Table_for_new_list_price[[#This Row],[ItemCode]],[1]sheet1!$1:$1048576,8,FALSE)</f>
        <v>295.88</v>
      </c>
      <c r="I1980" s="51">
        <f>VLOOKUP(Table_for_new_list_price[[#This Row],[Product Line]],'EDA SHEET'!$C$10:$D$57,2,FALSE)</f>
        <v>0.34699999999999998</v>
      </c>
      <c r="J1980" s="53">
        <f t="shared" si="36"/>
        <v>102.67035999999999</v>
      </c>
      <c r="K1980" s="1" t="str">
        <f>VLOOKUP(Table_for_new_list_price[[#This Row],[ItemCode]],[1]sheet1!$1:$1048576,11,FALSE)</f>
        <v>Italy</v>
      </c>
    </row>
    <row r="1981" spans="1:11" hidden="1" x14ac:dyDescent="0.3">
      <c r="A1981" t="s">
        <v>2915</v>
      </c>
      <c r="B1981" t="str">
        <f>VLOOKUP(Table_for_new_list_price[[#This Row],[ItemCode]],[1]sheet1!$1:$1048576,4,FALSE)</f>
        <v>PICV C/W IBV PxM 1/2-LowFlow</v>
      </c>
      <c r="C1981">
        <f>VLOOKUP(Table_for_new_list_price[[#This Row],[ItemCode]],[1]sheet1!$1:$1048576,5,FALSE)</f>
        <v>0</v>
      </c>
      <c r="D1981" t="str">
        <f>VLOOKUP(Table_for_new_list_price[[#This Row],[ItemCode]],[1]sheet1!$1:$1048576,6,FALSE)</f>
        <v>BALV</v>
      </c>
      <c r="E1981" s="54" t="str">
        <f>VLOOKUP(Table_for_new_list_price[[#This Row],[ItemCode]],[1]sheet1!$1:$1048576,7,FALSE)</f>
        <v>BRASS DZR</v>
      </c>
      <c r="F1981" s="54">
        <f>VLOOKUP(Table_for_new_list_price[[#This Row],[ItemCode]],[1]sheet1!$1:$1048576,13,FALSE)</f>
        <v>0</v>
      </c>
      <c r="G1981" s="55" t="str">
        <f>VLOOKUP(Table_for_new_list_price[[#This Row],[ItemCode]],[1]sheet1!$1:$1048576,12,FALSE)</f>
        <v>20</v>
      </c>
      <c r="H1981" s="101">
        <f>VLOOKUP(Table_for_new_list_price[[#This Row],[ItemCode]],[1]sheet1!$1:$1048576,8,FALSE)</f>
        <v>310.7</v>
      </c>
      <c r="I1981" s="51">
        <f>VLOOKUP(Table_for_new_list_price[[#This Row],[Product Line]],'EDA SHEET'!$C$10:$D$57,2,FALSE)</f>
        <v>0.34699999999999998</v>
      </c>
      <c r="J1981" s="53">
        <f t="shared" si="36"/>
        <v>107.81289999999998</v>
      </c>
      <c r="K1981" s="1" t="str">
        <f>VLOOKUP(Table_for_new_list_price[[#This Row],[ItemCode]],[1]sheet1!$1:$1048576,11,FALSE)</f>
        <v>Italy</v>
      </c>
    </row>
    <row r="1982" spans="1:11" hidden="1" x14ac:dyDescent="0.3">
      <c r="A1982" t="s">
        <v>2916</v>
      </c>
      <c r="B1982" t="str">
        <f>VLOOKUP(Table_for_new_list_price[[#This Row],[ItemCode]],[1]sheet1!$1:$1048576,4,FALSE)</f>
        <v>PICV C/W IBV SxMNPT 1/2-LoFlow</v>
      </c>
      <c r="C1982">
        <f>VLOOKUP(Table_for_new_list_price[[#This Row],[ItemCode]],[1]sheet1!$1:$1048576,5,FALSE)</f>
        <v>0</v>
      </c>
      <c r="D1982" t="str">
        <f>VLOOKUP(Table_for_new_list_price[[#This Row],[ItemCode]],[1]sheet1!$1:$1048576,6,FALSE)</f>
        <v>BALV</v>
      </c>
      <c r="E1982" s="54" t="str">
        <f>VLOOKUP(Table_for_new_list_price[[#This Row],[ItemCode]],[1]sheet1!$1:$1048576,7,FALSE)</f>
        <v>BRASS DZR</v>
      </c>
      <c r="F1982" s="54" t="str">
        <f>VLOOKUP(Table_for_new_list_price[[#This Row],[ItemCode]],[1]sheet1!$1:$1048576,13,FALSE)</f>
        <v>1.55</v>
      </c>
      <c r="G1982" s="55" t="str">
        <f>VLOOKUP(Table_for_new_list_price[[#This Row],[ItemCode]],[1]sheet1!$1:$1048576,12,FALSE)</f>
        <v>20</v>
      </c>
      <c r="H1982" s="101">
        <f>VLOOKUP(Table_for_new_list_price[[#This Row],[ItemCode]],[1]sheet1!$1:$1048576,8,FALSE)</f>
        <v>295.88</v>
      </c>
      <c r="I1982" s="51">
        <f>VLOOKUP(Table_for_new_list_price[[#This Row],[Product Line]],'EDA SHEET'!$C$10:$D$57,2,FALSE)</f>
        <v>0.34699999999999998</v>
      </c>
      <c r="J1982" s="53">
        <f t="shared" si="36"/>
        <v>102.67035999999999</v>
      </c>
      <c r="K1982" s="1" t="str">
        <f>VLOOKUP(Table_for_new_list_price[[#This Row],[ItemCode]],[1]sheet1!$1:$1048576,11,FALSE)</f>
        <v>Italy</v>
      </c>
    </row>
    <row r="1983" spans="1:11" hidden="1" x14ac:dyDescent="0.3">
      <c r="A1983" t="s">
        <v>2917</v>
      </c>
      <c r="B1983" t="str">
        <f>VLOOKUP(Table_for_new_list_price[[#This Row],[ItemCode]],[1]sheet1!$1:$1048576,4,FALSE)</f>
        <v>PICV C/W IBV SxS 1/2-Lowflow</v>
      </c>
      <c r="C1983">
        <f>VLOOKUP(Table_for_new_list_price[[#This Row],[ItemCode]],[1]sheet1!$1:$1048576,5,FALSE)</f>
        <v>0</v>
      </c>
      <c r="D1983" t="str">
        <f>VLOOKUP(Table_for_new_list_price[[#This Row],[ItemCode]],[1]sheet1!$1:$1048576,6,FALSE)</f>
        <v>BALV</v>
      </c>
      <c r="E1983" s="54" t="str">
        <f>VLOOKUP(Table_for_new_list_price[[#This Row],[ItemCode]],[1]sheet1!$1:$1048576,7,FALSE)</f>
        <v>BRASS DZR</v>
      </c>
      <c r="F1983" s="54" t="str">
        <f>VLOOKUP(Table_for_new_list_price[[#This Row],[ItemCode]],[1]sheet1!$1:$1048576,13,FALSE)</f>
        <v>1.5</v>
      </c>
      <c r="G1983" s="55" t="str">
        <f>VLOOKUP(Table_for_new_list_price[[#This Row],[ItemCode]],[1]sheet1!$1:$1048576,12,FALSE)</f>
        <v>20</v>
      </c>
      <c r="H1983" s="101">
        <f>VLOOKUP(Table_for_new_list_price[[#This Row],[ItemCode]],[1]sheet1!$1:$1048576,8,FALSE)</f>
        <v>295.88</v>
      </c>
      <c r="I1983" s="51">
        <f>VLOOKUP(Table_for_new_list_price[[#This Row],[Product Line]],'EDA SHEET'!$C$10:$D$57,2,FALSE)</f>
        <v>0.34699999999999998</v>
      </c>
      <c r="J1983" s="53">
        <f t="shared" si="36"/>
        <v>102.67035999999999</v>
      </c>
      <c r="K1983" s="1" t="str">
        <f>VLOOKUP(Table_for_new_list_price[[#This Row],[ItemCode]],[1]sheet1!$1:$1048576,11,FALSE)</f>
        <v>Italy</v>
      </c>
    </row>
    <row r="1984" spans="1:11" hidden="1" x14ac:dyDescent="0.3">
      <c r="A1984" t="s">
        <v>2918</v>
      </c>
      <c r="B1984" t="str">
        <f>VLOOKUP(Table_for_new_list_price[[#This Row],[ItemCode]],[1]sheet1!$1:$1048576,4,FALSE)</f>
        <v>PICV DZR BRASS C/W TP 1</v>
      </c>
      <c r="C1984" t="str">
        <f>VLOOKUP(Table_for_new_list_price[[#This Row],[ItemCode]],[1]sheet1!$1:$1048576,5,FALSE)</f>
        <v>670779713540</v>
      </c>
      <c r="D1984" t="str">
        <f>VLOOKUP(Table_for_new_list_price[[#This Row],[ItemCode]],[1]sheet1!$1:$1048576,6,FALSE)</f>
        <v>BALV</v>
      </c>
      <c r="E1984" s="54" t="str">
        <f>VLOOKUP(Table_for_new_list_price[[#This Row],[ItemCode]],[1]sheet1!$1:$1048576,7,FALSE)</f>
        <v>BRASS DZR</v>
      </c>
      <c r="F1984" s="54" t="str">
        <f>VLOOKUP(Table_for_new_list_price[[#This Row],[ItemCode]],[1]sheet1!$1:$1048576,13,FALSE)</f>
        <v>0</v>
      </c>
      <c r="G1984" s="55" t="str">
        <f>VLOOKUP(Table_for_new_list_price[[#This Row],[ItemCode]],[1]sheet1!$1:$1048576,12,FALSE)</f>
        <v>10</v>
      </c>
      <c r="H1984" s="101">
        <f>VLOOKUP(Table_for_new_list_price[[#This Row],[ItemCode]],[1]sheet1!$1:$1048576,8,FALSE)</f>
        <v>360.49</v>
      </c>
      <c r="I1984" s="51">
        <f>VLOOKUP(Table_for_new_list_price[[#This Row],[Product Line]],'EDA SHEET'!$C$10:$D$57,2,FALSE)</f>
        <v>0.34699999999999998</v>
      </c>
      <c r="J1984" s="53">
        <f t="shared" si="36"/>
        <v>125.09003</v>
      </c>
      <c r="K1984" s="1" t="str">
        <f>VLOOKUP(Table_for_new_list_price[[#This Row],[ItemCode]],[1]sheet1!$1:$1048576,11,FALSE)</f>
        <v>Italy</v>
      </c>
    </row>
    <row r="1985" spans="1:11" hidden="1" x14ac:dyDescent="0.3">
      <c r="A1985" t="s">
        <v>2919</v>
      </c>
      <c r="B1985" t="str">
        <f>VLOOKUP(Table_for_new_list_price[[#This Row],[ItemCode]],[1]sheet1!$1:$1048576,4,FALSE)</f>
        <v>PICV DZR BRASS C/W TP 1-1/4</v>
      </c>
      <c r="C1985" t="str">
        <f>VLOOKUP(Table_for_new_list_price[[#This Row],[ItemCode]],[1]sheet1!$1:$1048576,5,FALSE)</f>
        <v>670779720623</v>
      </c>
      <c r="D1985" t="str">
        <f>VLOOKUP(Table_for_new_list_price[[#This Row],[ItemCode]],[1]sheet1!$1:$1048576,6,FALSE)</f>
        <v>BALV</v>
      </c>
      <c r="E1985" s="54" t="str">
        <f>VLOOKUP(Table_for_new_list_price[[#This Row],[ItemCode]],[1]sheet1!$1:$1048576,7,FALSE)</f>
        <v>BRASS DZR</v>
      </c>
      <c r="F1985" s="54" t="str">
        <f>VLOOKUP(Table_for_new_list_price[[#This Row],[ItemCode]],[1]sheet1!$1:$1048576,13,FALSE)</f>
        <v>4.45</v>
      </c>
      <c r="G1985" s="55" t="str">
        <f>VLOOKUP(Table_for_new_list_price[[#This Row],[ItemCode]],[1]sheet1!$1:$1048576,12,FALSE)</f>
        <v>5</v>
      </c>
      <c r="H1985" s="101">
        <f>VLOOKUP(Table_for_new_list_price[[#This Row],[ItemCode]],[1]sheet1!$1:$1048576,8,FALSE)</f>
        <v>546.72</v>
      </c>
      <c r="I1985" s="51">
        <f>VLOOKUP(Table_for_new_list_price[[#This Row],[Product Line]],'EDA SHEET'!$C$10:$D$57,2,FALSE)</f>
        <v>0.34699999999999998</v>
      </c>
      <c r="J1985" s="53">
        <f t="shared" si="36"/>
        <v>189.71184</v>
      </c>
      <c r="K1985" s="1" t="str">
        <f>VLOOKUP(Table_for_new_list_price[[#This Row],[ItemCode]],[1]sheet1!$1:$1048576,11,FALSE)</f>
        <v>Italy</v>
      </c>
    </row>
    <row r="1986" spans="1:11" hidden="1" x14ac:dyDescent="0.3">
      <c r="A1986" t="s">
        <v>2920</v>
      </c>
      <c r="B1986" t="str">
        <f>VLOOKUP(Table_for_new_list_price[[#This Row],[ItemCode]],[1]sheet1!$1:$1048576,4,FALSE)</f>
        <v>PICV DZR BRASS C/W TP 1/2</v>
      </c>
      <c r="C1986" t="str">
        <f>VLOOKUP(Table_for_new_list_price[[#This Row],[ItemCode]],[1]sheet1!$1:$1048576,5,FALSE)</f>
        <v>670779713106</v>
      </c>
      <c r="D1986" t="str">
        <f>VLOOKUP(Table_for_new_list_price[[#This Row],[ItemCode]],[1]sheet1!$1:$1048576,6,FALSE)</f>
        <v>BALV</v>
      </c>
      <c r="E1986" s="54" t="str">
        <f>VLOOKUP(Table_for_new_list_price[[#This Row],[ItemCode]],[1]sheet1!$1:$1048576,7,FALSE)</f>
        <v>BRASS DZR</v>
      </c>
      <c r="F1986" s="54" t="str">
        <f>VLOOKUP(Table_for_new_list_price[[#This Row],[ItemCode]],[1]sheet1!$1:$1048576,13,FALSE)</f>
        <v>0</v>
      </c>
      <c r="G1986" s="55" t="str">
        <f>VLOOKUP(Table_for_new_list_price[[#This Row],[ItemCode]],[1]sheet1!$1:$1048576,12,FALSE)</f>
        <v>24</v>
      </c>
      <c r="H1986" s="101">
        <f>VLOOKUP(Table_for_new_list_price[[#This Row],[ItemCode]],[1]sheet1!$1:$1048576,8,FALSE)</f>
        <v>252.9</v>
      </c>
      <c r="I1986" s="51">
        <f>VLOOKUP(Table_for_new_list_price[[#This Row],[Product Line]],'EDA SHEET'!$C$10:$D$57,2,FALSE)</f>
        <v>0.34699999999999998</v>
      </c>
      <c r="J1986" s="53">
        <f t="shared" si="36"/>
        <v>87.756299999999996</v>
      </c>
      <c r="K1986" s="1" t="str">
        <f>VLOOKUP(Table_for_new_list_price[[#This Row],[ItemCode]],[1]sheet1!$1:$1048576,11,FALSE)</f>
        <v>Italy</v>
      </c>
    </row>
    <row r="1987" spans="1:11" hidden="1" x14ac:dyDescent="0.3">
      <c r="A1987" t="s">
        <v>2921</v>
      </c>
      <c r="B1987" t="str">
        <f>VLOOKUP(Table_for_new_list_price[[#This Row],[ItemCode]],[1]sheet1!$1:$1048576,4,FALSE)</f>
        <v>PICV DZR BRASS C/W TP 3/4</v>
      </c>
      <c r="C1987" t="str">
        <f>VLOOKUP(Table_for_new_list_price[[#This Row],[ItemCode]],[1]sheet1!$1:$1048576,5,FALSE)</f>
        <v>670779713120</v>
      </c>
      <c r="D1987" t="str">
        <f>VLOOKUP(Table_for_new_list_price[[#This Row],[ItemCode]],[1]sheet1!$1:$1048576,6,FALSE)</f>
        <v>BALV</v>
      </c>
      <c r="E1987" s="54" t="str">
        <f>VLOOKUP(Table_for_new_list_price[[#This Row],[ItemCode]],[1]sheet1!$1:$1048576,7,FALSE)</f>
        <v>BRASS DZR</v>
      </c>
      <c r="F1987" s="54" t="str">
        <f>VLOOKUP(Table_for_new_list_price[[#This Row],[ItemCode]],[1]sheet1!$1:$1048576,13,FALSE)</f>
        <v>0</v>
      </c>
      <c r="G1987" s="55" t="str">
        <f>VLOOKUP(Table_for_new_list_price[[#This Row],[ItemCode]],[1]sheet1!$1:$1048576,12,FALSE)</f>
        <v>12</v>
      </c>
      <c r="H1987" s="101">
        <f>VLOOKUP(Table_for_new_list_price[[#This Row],[ItemCode]],[1]sheet1!$1:$1048576,8,FALSE)</f>
        <v>294.51</v>
      </c>
      <c r="I1987" s="51">
        <f>VLOOKUP(Table_for_new_list_price[[#This Row],[Product Line]],'EDA SHEET'!$C$10:$D$57,2,FALSE)</f>
        <v>0.34699999999999998</v>
      </c>
      <c r="J1987" s="53">
        <f t="shared" si="36"/>
        <v>102.19496999999998</v>
      </c>
      <c r="K1987" s="1" t="str">
        <f>VLOOKUP(Table_for_new_list_price[[#This Row],[ItemCode]],[1]sheet1!$1:$1048576,11,FALSE)</f>
        <v>Italy</v>
      </c>
    </row>
    <row r="1988" spans="1:11" hidden="1" x14ac:dyDescent="0.3">
      <c r="A1988" t="s">
        <v>2922</v>
      </c>
      <c r="B1988" t="str">
        <f>VLOOKUP(Table_for_new_list_price[[#This Row],[ItemCode]],[1]sheet1!$1:$1048576,4,FALSE)</f>
        <v>PICV DZR BRASS C/W TP 1/2-L</v>
      </c>
      <c r="C1988" t="str">
        <f>VLOOKUP(Table_for_new_list_price[[#This Row],[ItemCode]],[1]sheet1!$1:$1048576,5,FALSE)</f>
        <v>670779713113</v>
      </c>
      <c r="D1988" t="str">
        <f>VLOOKUP(Table_for_new_list_price[[#This Row],[ItemCode]],[1]sheet1!$1:$1048576,6,FALSE)</f>
        <v>BALV</v>
      </c>
      <c r="E1988" s="54" t="str">
        <f>VLOOKUP(Table_for_new_list_price[[#This Row],[ItemCode]],[1]sheet1!$1:$1048576,7,FALSE)</f>
        <v>BRASS DZR</v>
      </c>
      <c r="F1988" s="54" t="str">
        <f>VLOOKUP(Table_for_new_list_price[[#This Row],[ItemCode]],[1]sheet1!$1:$1048576,13,FALSE)</f>
        <v>0</v>
      </c>
      <c r="G1988" s="55" t="str">
        <f>VLOOKUP(Table_for_new_list_price[[#This Row],[ItemCode]],[1]sheet1!$1:$1048576,12,FALSE)</f>
        <v>24</v>
      </c>
      <c r="H1988" s="101">
        <f>VLOOKUP(Table_for_new_list_price[[#This Row],[ItemCode]],[1]sheet1!$1:$1048576,8,FALSE)</f>
        <v>252.9</v>
      </c>
      <c r="I1988" s="51">
        <f>VLOOKUP(Table_for_new_list_price[[#This Row],[Product Line]],'EDA SHEET'!$C$10:$D$57,2,FALSE)</f>
        <v>0.34699999999999998</v>
      </c>
      <c r="J1988" s="53">
        <f t="shared" si="36"/>
        <v>87.756299999999996</v>
      </c>
      <c r="K1988" s="1" t="str">
        <f>VLOOKUP(Table_for_new_list_price[[#This Row],[ItemCode]],[1]sheet1!$1:$1048576,11,FALSE)</f>
        <v>Italy</v>
      </c>
    </row>
    <row r="1989" spans="1:11" hidden="1" x14ac:dyDescent="0.3">
      <c r="A1989" t="s">
        <v>2923</v>
      </c>
      <c r="B1989" t="str">
        <f>VLOOKUP(Table_for_new_list_price[[#This Row],[ItemCode]],[1]sheet1!$1:$1048576,4,FALSE)</f>
        <v>PICV C/W TPCS ExE 1/2</v>
      </c>
      <c r="C1989">
        <f>VLOOKUP(Table_for_new_list_price[[#This Row],[ItemCode]],[1]sheet1!$1:$1048576,5,FALSE)</f>
        <v>0</v>
      </c>
      <c r="D1989" t="str">
        <f>VLOOKUP(Table_for_new_list_price[[#This Row],[ItemCode]],[1]sheet1!$1:$1048576,6,FALSE)</f>
        <v>BALV</v>
      </c>
      <c r="E1989" s="54" t="str">
        <f>VLOOKUP(Table_for_new_list_price[[#This Row],[ItemCode]],[1]sheet1!$1:$1048576,7,FALSE)</f>
        <v>BRASS DZR</v>
      </c>
      <c r="F1989" s="54" t="str">
        <f>VLOOKUP(Table_for_new_list_price[[#This Row],[ItemCode]],[1]sheet1!$1:$1048576,13,FALSE)</f>
        <v>1.19</v>
      </c>
      <c r="G1989" s="55" t="str">
        <f>VLOOKUP(Table_for_new_list_price[[#This Row],[ItemCode]],[1]sheet1!$1:$1048576,12,FALSE)</f>
        <v>20</v>
      </c>
      <c r="H1989" s="101">
        <f>VLOOKUP(Table_for_new_list_price[[#This Row],[ItemCode]],[1]sheet1!$1:$1048576,8,FALSE)</f>
        <v>282.88</v>
      </c>
      <c r="I1989" s="51">
        <f>VLOOKUP(Table_for_new_list_price[[#This Row],[Product Line]],'EDA SHEET'!$C$10:$D$57,2,FALSE)</f>
        <v>0.34699999999999998</v>
      </c>
      <c r="J1989" s="53">
        <f t="shared" si="36"/>
        <v>98.159359999999992</v>
      </c>
      <c r="K1989" s="1" t="str">
        <f>VLOOKUP(Table_for_new_list_price[[#This Row],[ItemCode]],[1]sheet1!$1:$1048576,11,FALSE)</f>
        <v>Italy</v>
      </c>
    </row>
    <row r="1990" spans="1:11" hidden="1" x14ac:dyDescent="0.3">
      <c r="A1990" t="s">
        <v>2924</v>
      </c>
      <c r="B1990" t="str">
        <f>VLOOKUP(Table_for_new_list_price[[#This Row],[ItemCode]],[1]sheet1!$1:$1048576,4,FALSE)</f>
        <v>PICV C/W TPCS FxF 1/2</v>
      </c>
      <c r="C1990">
        <f>VLOOKUP(Table_for_new_list_price[[#This Row],[ItemCode]],[1]sheet1!$1:$1048576,5,FALSE)</f>
        <v>0</v>
      </c>
      <c r="D1990" t="str">
        <f>VLOOKUP(Table_for_new_list_price[[#This Row],[ItemCode]],[1]sheet1!$1:$1048576,6,FALSE)</f>
        <v>BALV</v>
      </c>
      <c r="E1990" s="54" t="str">
        <f>VLOOKUP(Table_for_new_list_price[[#This Row],[ItemCode]],[1]sheet1!$1:$1048576,7,FALSE)</f>
        <v>BRASS DZR</v>
      </c>
      <c r="F1990" s="54">
        <f>VLOOKUP(Table_for_new_list_price[[#This Row],[ItemCode]],[1]sheet1!$1:$1048576,13,FALSE)</f>
        <v>0</v>
      </c>
      <c r="G1990" s="55" t="str">
        <f>VLOOKUP(Table_for_new_list_price[[#This Row],[ItemCode]],[1]sheet1!$1:$1048576,12,FALSE)</f>
        <v>20</v>
      </c>
      <c r="H1990" s="101">
        <f>VLOOKUP(Table_for_new_list_price[[#This Row],[ItemCode]],[1]sheet1!$1:$1048576,8,FALSE)</f>
        <v>282.88</v>
      </c>
      <c r="I1990" s="51">
        <f>VLOOKUP(Table_for_new_list_price[[#This Row],[Product Line]],'EDA SHEET'!$C$10:$D$57,2,FALSE)</f>
        <v>0.34699999999999998</v>
      </c>
      <c r="J1990" s="53">
        <f t="shared" si="36"/>
        <v>98.159359999999992</v>
      </c>
      <c r="K1990" s="1" t="str">
        <f>VLOOKUP(Table_for_new_list_price[[#This Row],[ItemCode]],[1]sheet1!$1:$1048576,11,FALSE)</f>
        <v>Italy</v>
      </c>
    </row>
    <row r="1991" spans="1:11" hidden="1" x14ac:dyDescent="0.3">
      <c r="A1991" t="s">
        <v>2925</v>
      </c>
      <c r="B1991" t="str">
        <f>VLOOKUP(Table_for_new_list_price[[#This Row],[ItemCode]],[1]sheet1!$1:$1048576,4,FALSE)</f>
        <v>PICV C/W TPCS ExM 1/2</v>
      </c>
      <c r="C1991">
        <f>VLOOKUP(Table_for_new_list_price[[#This Row],[ItemCode]],[1]sheet1!$1:$1048576,5,FALSE)</f>
        <v>0</v>
      </c>
      <c r="D1991" t="str">
        <f>VLOOKUP(Table_for_new_list_price[[#This Row],[ItemCode]],[1]sheet1!$1:$1048576,6,FALSE)</f>
        <v>BALV</v>
      </c>
      <c r="E1991" s="54" t="str">
        <f>VLOOKUP(Table_for_new_list_price[[#This Row],[ItemCode]],[1]sheet1!$1:$1048576,7,FALSE)</f>
        <v>BRASS DZR</v>
      </c>
      <c r="F1991" s="54" t="str">
        <f>VLOOKUP(Table_for_new_list_price[[#This Row],[ItemCode]],[1]sheet1!$1:$1048576,13,FALSE)</f>
        <v>1.19</v>
      </c>
      <c r="G1991" s="55" t="str">
        <f>VLOOKUP(Table_for_new_list_price[[#This Row],[ItemCode]],[1]sheet1!$1:$1048576,12,FALSE)</f>
        <v>20</v>
      </c>
      <c r="H1991" s="101">
        <f>VLOOKUP(Table_for_new_list_price[[#This Row],[ItemCode]],[1]sheet1!$1:$1048576,8,FALSE)</f>
        <v>282.88</v>
      </c>
      <c r="I1991" s="51">
        <f>VLOOKUP(Table_for_new_list_price[[#This Row],[Product Line]],'EDA SHEET'!$C$10:$D$57,2,FALSE)</f>
        <v>0.34699999999999998</v>
      </c>
      <c r="J1991" s="53">
        <f t="shared" si="36"/>
        <v>98.159359999999992</v>
      </c>
      <c r="K1991" s="1" t="str">
        <f>VLOOKUP(Table_for_new_list_price[[#This Row],[ItemCode]],[1]sheet1!$1:$1048576,11,FALSE)</f>
        <v>Italy</v>
      </c>
    </row>
    <row r="1992" spans="1:11" hidden="1" x14ac:dyDescent="0.3">
      <c r="A1992" t="s">
        <v>2926</v>
      </c>
      <c r="B1992" t="str">
        <f>VLOOKUP(Table_for_new_list_price[[#This Row],[ItemCode]],[1]sheet1!$1:$1048576,4,FALSE)</f>
        <v>PICV C/W TPCS FxM 1/2</v>
      </c>
      <c r="C1992">
        <f>VLOOKUP(Table_for_new_list_price[[#This Row],[ItemCode]],[1]sheet1!$1:$1048576,5,FALSE)</f>
        <v>0</v>
      </c>
      <c r="D1992" t="str">
        <f>VLOOKUP(Table_for_new_list_price[[#This Row],[ItemCode]],[1]sheet1!$1:$1048576,6,FALSE)</f>
        <v>BALV</v>
      </c>
      <c r="E1992" s="54" t="str">
        <f>VLOOKUP(Table_for_new_list_price[[#This Row],[ItemCode]],[1]sheet1!$1:$1048576,7,FALSE)</f>
        <v>BRASS DZR</v>
      </c>
      <c r="F1992" s="54" t="str">
        <f>VLOOKUP(Table_for_new_list_price[[#This Row],[ItemCode]],[1]sheet1!$1:$1048576,13,FALSE)</f>
        <v>1.19</v>
      </c>
      <c r="G1992" s="55" t="str">
        <f>VLOOKUP(Table_for_new_list_price[[#This Row],[ItemCode]],[1]sheet1!$1:$1048576,12,FALSE)</f>
        <v>20</v>
      </c>
      <c r="H1992" s="101">
        <f>VLOOKUP(Table_for_new_list_price[[#This Row],[ItemCode]],[1]sheet1!$1:$1048576,8,FALSE)</f>
        <v>282.88</v>
      </c>
      <c r="I1992" s="51">
        <f>VLOOKUP(Table_for_new_list_price[[#This Row],[Product Line]],'EDA SHEET'!$C$10:$D$57,2,FALSE)</f>
        <v>0.34699999999999998</v>
      </c>
      <c r="J1992" s="53">
        <f t="shared" si="36"/>
        <v>98.159359999999992</v>
      </c>
      <c r="K1992" s="1" t="str">
        <f>VLOOKUP(Table_for_new_list_price[[#This Row],[ItemCode]],[1]sheet1!$1:$1048576,11,FALSE)</f>
        <v>Italy</v>
      </c>
    </row>
    <row r="1993" spans="1:11" hidden="1" x14ac:dyDescent="0.3">
      <c r="A1993" t="s">
        <v>2927</v>
      </c>
      <c r="B1993" t="str">
        <f>VLOOKUP(Table_for_new_list_price[[#This Row],[ItemCode]],[1]sheet1!$1:$1048576,4,FALSE)</f>
        <v>PICV C/W TPCS MxM 1/2</v>
      </c>
      <c r="C1993">
        <f>VLOOKUP(Table_for_new_list_price[[#This Row],[ItemCode]],[1]sheet1!$1:$1048576,5,FALSE)</f>
        <v>0</v>
      </c>
      <c r="D1993" t="str">
        <f>VLOOKUP(Table_for_new_list_price[[#This Row],[ItemCode]],[1]sheet1!$1:$1048576,6,FALSE)</f>
        <v>BALV</v>
      </c>
      <c r="E1993" s="54" t="str">
        <f>VLOOKUP(Table_for_new_list_price[[#This Row],[ItemCode]],[1]sheet1!$1:$1048576,7,FALSE)</f>
        <v>BRASS DZR</v>
      </c>
      <c r="F1993" s="54">
        <f>VLOOKUP(Table_for_new_list_price[[#This Row],[ItemCode]],[1]sheet1!$1:$1048576,13,FALSE)</f>
        <v>0</v>
      </c>
      <c r="G1993" s="55" t="str">
        <f>VLOOKUP(Table_for_new_list_price[[#This Row],[ItemCode]],[1]sheet1!$1:$1048576,12,FALSE)</f>
        <v>20</v>
      </c>
      <c r="H1993" s="101">
        <f>VLOOKUP(Table_for_new_list_price[[#This Row],[ItemCode]],[1]sheet1!$1:$1048576,8,FALSE)</f>
        <v>282.88</v>
      </c>
      <c r="I1993" s="51">
        <f>VLOOKUP(Table_for_new_list_price[[#This Row],[Product Line]],'EDA SHEET'!$C$10:$D$57,2,FALSE)</f>
        <v>0.34699999999999998</v>
      </c>
      <c r="J1993" s="53">
        <f t="shared" si="36"/>
        <v>98.159359999999992</v>
      </c>
      <c r="K1993" s="1" t="str">
        <f>VLOOKUP(Table_for_new_list_price[[#This Row],[ItemCode]],[1]sheet1!$1:$1048576,11,FALSE)</f>
        <v>Italy</v>
      </c>
    </row>
    <row r="1994" spans="1:11" hidden="1" x14ac:dyDescent="0.3">
      <c r="A1994" t="s">
        <v>2928</v>
      </c>
      <c r="B1994" t="str">
        <f>VLOOKUP(Table_for_new_list_price[[#This Row],[ItemCode]],[1]sheet1!$1:$1048576,4,FALSE)</f>
        <v>PICV C/W TPCS SxM 1/2</v>
      </c>
      <c r="C1994">
        <f>VLOOKUP(Table_for_new_list_price[[#This Row],[ItemCode]],[1]sheet1!$1:$1048576,5,FALSE)</f>
        <v>0</v>
      </c>
      <c r="D1994" t="str">
        <f>VLOOKUP(Table_for_new_list_price[[#This Row],[ItemCode]],[1]sheet1!$1:$1048576,6,FALSE)</f>
        <v>BALV</v>
      </c>
      <c r="E1994" s="54" t="str">
        <f>VLOOKUP(Table_for_new_list_price[[#This Row],[ItemCode]],[1]sheet1!$1:$1048576,7,FALSE)</f>
        <v>BRASS DZR</v>
      </c>
      <c r="F1994" s="54" t="str">
        <f>VLOOKUP(Table_for_new_list_price[[#This Row],[ItemCode]],[1]sheet1!$1:$1048576,13,FALSE)</f>
        <v>1.19</v>
      </c>
      <c r="G1994" s="55" t="str">
        <f>VLOOKUP(Table_for_new_list_price[[#This Row],[ItemCode]],[1]sheet1!$1:$1048576,12,FALSE)</f>
        <v>20</v>
      </c>
      <c r="H1994" s="101">
        <f>VLOOKUP(Table_for_new_list_price[[#This Row],[ItemCode]],[1]sheet1!$1:$1048576,8,FALSE)</f>
        <v>282.88</v>
      </c>
      <c r="I1994" s="51">
        <f>VLOOKUP(Table_for_new_list_price[[#This Row],[Product Line]],'EDA SHEET'!$C$10:$D$57,2,FALSE)</f>
        <v>0.34699999999999998</v>
      </c>
      <c r="J1994" s="53">
        <f t="shared" si="36"/>
        <v>98.159359999999992</v>
      </c>
      <c r="K1994" s="1" t="str">
        <f>VLOOKUP(Table_for_new_list_price[[#This Row],[ItemCode]],[1]sheet1!$1:$1048576,11,FALSE)</f>
        <v>Italy</v>
      </c>
    </row>
    <row r="1995" spans="1:11" hidden="1" x14ac:dyDescent="0.3">
      <c r="A1995" t="s">
        <v>2929</v>
      </c>
      <c r="B1995" t="str">
        <f>VLOOKUP(Table_for_new_list_price[[#This Row],[ItemCode]],[1]sheet1!$1:$1048576,4,FALSE)</f>
        <v>PICV C/W TPCS SxS 1/2</v>
      </c>
      <c r="C1995">
        <f>VLOOKUP(Table_for_new_list_price[[#This Row],[ItemCode]],[1]sheet1!$1:$1048576,5,FALSE)</f>
        <v>0</v>
      </c>
      <c r="D1995" t="str">
        <f>VLOOKUP(Table_for_new_list_price[[#This Row],[ItemCode]],[1]sheet1!$1:$1048576,6,FALSE)</f>
        <v>BALV</v>
      </c>
      <c r="E1995" s="54" t="str">
        <f>VLOOKUP(Table_for_new_list_price[[#This Row],[ItemCode]],[1]sheet1!$1:$1048576,7,FALSE)</f>
        <v>BRASS DZR</v>
      </c>
      <c r="F1995" s="54" t="str">
        <f>VLOOKUP(Table_for_new_list_price[[#This Row],[ItemCode]],[1]sheet1!$1:$1048576,13,FALSE)</f>
        <v>1.19</v>
      </c>
      <c r="G1995" s="55" t="str">
        <f>VLOOKUP(Table_for_new_list_price[[#This Row],[ItemCode]],[1]sheet1!$1:$1048576,12,FALSE)</f>
        <v>20</v>
      </c>
      <c r="H1995" s="101">
        <f>VLOOKUP(Table_for_new_list_price[[#This Row],[ItemCode]],[1]sheet1!$1:$1048576,8,FALSE)</f>
        <v>282.88</v>
      </c>
      <c r="I1995" s="51">
        <f>VLOOKUP(Table_for_new_list_price[[#This Row],[Product Line]],'EDA SHEET'!$C$10:$D$57,2,FALSE)</f>
        <v>0.34699999999999998</v>
      </c>
      <c r="J1995" s="53">
        <f t="shared" si="36"/>
        <v>98.159359999999992</v>
      </c>
      <c r="K1995" s="1" t="str">
        <f>VLOOKUP(Table_for_new_list_price[[#This Row],[ItemCode]],[1]sheet1!$1:$1048576,11,FALSE)</f>
        <v>Italy</v>
      </c>
    </row>
    <row r="1996" spans="1:11" hidden="1" x14ac:dyDescent="0.3">
      <c r="A1996" t="s">
        <v>2930</v>
      </c>
      <c r="B1996" t="str">
        <f>VLOOKUP(Table_for_new_list_price[[#This Row],[ItemCode]],[1]sheet1!$1:$1048576,4,FALSE)</f>
        <v>PICV C/W TPCS ExE 1/2-Highflow</v>
      </c>
      <c r="C1996">
        <f>VLOOKUP(Table_for_new_list_price[[#This Row],[ItemCode]],[1]sheet1!$1:$1048576,5,FALSE)</f>
        <v>0</v>
      </c>
      <c r="D1996" t="str">
        <f>VLOOKUP(Table_for_new_list_price[[#This Row],[ItemCode]],[1]sheet1!$1:$1048576,6,FALSE)</f>
        <v>BALV</v>
      </c>
      <c r="E1996" s="54" t="str">
        <f>VLOOKUP(Table_for_new_list_price[[#This Row],[ItemCode]],[1]sheet1!$1:$1048576,7,FALSE)</f>
        <v>BRASS DZR</v>
      </c>
      <c r="F1996" s="54" t="str">
        <f>VLOOKUP(Table_for_new_list_price[[#This Row],[ItemCode]],[1]sheet1!$1:$1048576,13,FALSE)</f>
        <v>1.71</v>
      </c>
      <c r="G1996" s="55" t="str">
        <f>VLOOKUP(Table_for_new_list_price[[#This Row],[ItemCode]],[1]sheet1!$1:$1048576,12,FALSE)</f>
        <v>15</v>
      </c>
      <c r="H1996" s="101">
        <f>VLOOKUP(Table_for_new_list_price[[#This Row],[ItemCode]],[1]sheet1!$1:$1048576,8,FALSE)</f>
        <v>327.58999999999997</v>
      </c>
      <c r="I1996" s="51">
        <f>VLOOKUP(Table_for_new_list_price[[#This Row],[Product Line]],'EDA SHEET'!$C$10:$D$57,2,FALSE)</f>
        <v>0.34699999999999998</v>
      </c>
      <c r="J1996" s="53">
        <f t="shared" si="36"/>
        <v>113.67372999999998</v>
      </c>
      <c r="K1996" s="1" t="str">
        <f>VLOOKUP(Table_for_new_list_price[[#This Row],[ItemCode]],[1]sheet1!$1:$1048576,11,FALSE)</f>
        <v>Italy</v>
      </c>
    </row>
    <row r="1997" spans="1:11" hidden="1" x14ac:dyDescent="0.3">
      <c r="A1997" t="s">
        <v>2931</v>
      </c>
      <c r="B1997" t="str">
        <f>VLOOKUP(Table_for_new_list_price[[#This Row],[ItemCode]],[1]sheet1!$1:$1048576,4,FALSE)</f>
        <v>PICV C/W TPCS FxF 1/2-Highflow</v>
      </c>
      <c r="C1997">
        <f>VLOOKUP(Table_for_new_list_price[[#This Row],[ItemCode]],[1]sheet1!$1:$1048576,5,FALSE)</f>
        <v>0</v>
      </c>
      <c r="D1997" t="str">
        <f>VLOOKUP(Table_for_new_list_price[[#This Row],[ItemCode]],[1]sheet1!$1:$1048576,6,FALSE)</f>
        <v>BALV</v>
      </c>
      <c r="E1997" s="54" t="str">
        <f>VLOOKUP(Table_for_new_list_price[[#This Row],[ItemCode]],[1]sheet1!$1:$1048576,7,FALSE)</f>
        <v>BRASS DZR</v>
      </c>
      <c r="F1997" s="54">
        <f>VLOOKUP(Table_for_new_list_price[[#This Row],[ItemCode]],[1]sheet1!$1:$1048576,13,FALSE)</f>
        <v>0</v>
      </c>
      <c r="G1997" s="55" t="str">
        <f>VLOOKUP(Table_for_new_list_price[[#This Row],[ItemCode]],[1]sheet1!$1:$1048576,12,FALSE)</f>
        <v>15</v>
      </c>
      <c r="H1997" s="101">
        <f>VLOOKUP(Table_for_new_list_price[[#This Row],[ItemCode]],[1]sheet1!$1:$1048576,8,FALSE)</f>
        <v>327.58999999999997</v>
      </c>
      <c r="I1997" s="51">
        <f>VLOOKUP(Table_for_new_list_price[[#This Row],[Product Line]],'EDA SHEET'!$C$10:$D$57,2,FALSE)</f>
        <v>0.34699999999999998</v>
      </c>
      <c r="J1997" s="53">
        <f t="shared" si="36"/>
        <v>113.67372999999998</v>
      </c>
      <c r="K1997" s="1" t="str">
        <f>VLOOKUP(Table_for_new_list_price[[#This Row],[ItemCode]],[1]sheet1!$1:$1048576,11,FALSE)</f>
        <v>Italy</v>
      </c>
    </row>
    <row r="1998" spans="1:11" hidden="1" x14ac:dyDescent="0.3">
      <c r="A1998" t="s">
        <v>2932</v>
      </c>
      <c r="B1998" t="str">
        <f>VLOOKUP(Table_for_new_list_price[[#This Row],[ItemCode]],[1]sheet1!$1:$1048576,4,FALSE)</f>
        <v>PICV C/W TPCS ExM 1/2-Highflow</v>
      </c>
      <c r="C1998">
        <f>VLOOKUP(Table_for_new_list_price[[#This Row],[ItemCode]],[1]sheet1!$1:$1048576,5,FALSE)</f>
        <v>0</v>
      </c>
      <c r="D1998" t="str">
        <f>VLOOKUP(Table_for_new_list_price[[#This Row],[ItemCode]],[1]sheet1!$1:$1048576,6,FALSE)</f>
        <v>BALV</v>
      </c>
      <c r="E1998" s="54" t="str">
        <f>VLOOKUP(Table_for_new_list_price[[#This Row],[ItemCode]],[1]sheet1!$1:$1048576,7,FALSE)</f>
        <v>BRASS DZR</v>
      </c>
      <c r="F1998" s="54" t="str">
        <f>VLOOKUP(Table_for_new_list_price[[#This Row],[ItemCode]],[1]sheet1!$1:$1048576,13,FALSE)</f>
        <v>1.71</v>
      </c>
      <c r="G1998" s="55" t="str">
        <f>VLOOKUP(Table_for_new_list_price[[#This Row],[ItemCode]],[1]sheet1!$1:$1048576,12,FALSE)</f>
        <v>15</v>
      </c>
      <c r="H1998" s="101">
        <f>VLOOKUP(Table_for_new_list_price[[#This Row],[ItemCode]],[1]sheet1!$1:$1048576,8,FALSE)</f>
        <v>327.58999999999997</v>
      </c>
      <c r="I1998" s="51">
        <f>VLOOKUP(Table_for_new_list_price[[#This Row],[Product Line]],'EDA SHEET'!$C$10:$D$57,2,FALSE)</f>
        <v>0.34699999999999998</v>
      </c>
      <c r="J1998" s="53">
        <f t="shared" si="36"/>
        <v>113.67372999999998</v>
      </c>
      <c r="K1998" s="1" t="str">
        <f>VLOOKUP(Table_for_new_list_price[[#This Row],[ItemCode]],[1]sheet1!$1:$1048576,11,FALSE)</f>
        <v>Italy</v>
      </c>
    </row>
    <row r="1999" spans="1:11" hidden="1" x14ac:dyDescent="0.3">
      <c r="A1999" t="s">
        <v>2933</v>
      </c>
      <c r="B1999" t="str">
        <f>VLOOKUP(Table_for_new_list_price[[#This Row],[ItemCode]],[1]sheet1!$1:$1048576,4,FALSE)</f>
        <v>PICV C/W TPCS MxM 1/2-Highflow</v>
      </c>
      <c r="C1999">
        <f>VLOOKUP(Table_for_new_list_price[[#This Row],[ItemCode]],[1]sheet1!$1:$1048576,5,FALSE)</f>
        <v>0</v>
      </c>
      <c r="D1999" t="str">
        <f>VLOOKUP(Table_for_new_list_price[[#This Row],[ItemCode]],[1]sheet1!$1:$1048576,6,FALSE)</f>
        <v>BALV</v>
      </c>
      <c r="E1999" s="54" t="str">
        <f>VLOOKUP(Table_for_new_list_price[[#This Row],[ItemCode]],[1]sheet1!$1:$1048576,7,FALSE)</f>
        <v>BRASS DZR</v>
      </c>
      <c r="F1999" s="54">
        <f>VLOOKUP(Table_for_new_list_price[[#This Row],[ItemCode]],[1]sheet1!$1:$1048576,13,FALSE)</f>
        <v>0</v>
      </c>
      <c r="G1999" s="55" t="str">
        <f>VLOOKUP(Table_for_new_list_price[[#This Row],[ItemCode]],[1]sheet1!$1:$1048576,12,FALSE)</f>
        <v>15</v>
      </c>
      <c r="H1999" s="101">
        <f>VLOOKUP(Table_for_new_list_price[[#This Row],[ItemCode]],[1]sheet1!$1:$1048576,8,FALSE)</f>
        <v>327.58999999999997</v>
      </c>
      <c r="I1999" s="51">
        <f>VLOOKUP(Table_for_new_list_price[[#This Row],[Product Line]],'EDA SHEET'!$C$10:$D$57,2,FALSE)</f>
        <v>0.34699999999999998</v>
      </c>
      <c r="J1999" s="53">
        <f t="shared" si="36"/>
        <v>113.67372999999998</v>
      </c>
      <c r="K1999" s="1" t="str">
        <f>VLOOKUP(Table_for_new_list_price[[#This Row],[ItemCode]],[1]sheet1!$1:$1048576,11,FALSE)</f>
        <v>Italy</v>
      </c>
    </row>
    <row r="2000" spans="1:11" hidden="1" x14ac:dyDescent="0.3">
      <c r="A2000" t="s">
        <v>2934</v>
      </c>
      <c r="B2000" t="str">
        <f>VLOOKUP(Table_for_new_list_price[[#This Row],[ItemCode]],[1]sheet1!$1:$1048576,4,FALSE)</f>
        <v>PICV C/W TPCS SxM 1/2-Highflow</v>
      </c>
      <c r="C2000">
        <f>VLOOKUP(Table_for_new_list_price[[#This Row],[ItemCode]],[1]sheet1!$1:$1048576,5,FALSE)</f>
        <v>0</v>
      </c>
      <c r="D2000" t="str">
        <f>VLOOKUP(Table_for_new_list_price[[#This Row],[ItemCode]],[1]sheet1!$1:$1048576,6,FALSE)</f>
        <v>BALV</v>
      </c>
      <c r="E2000" s="54" t="str">
        <f>VLOOKUP(Table_for_new_list_price[[#This Row],[ItemCode]],[1]sheet1!$1:$1048576,7,FALSE)</f>
        <v>BRASS DZR</v>
      </c>
      <c r="F2000" s="54" t="str">
        <f>VLOOKUP(Table_for_new_list_price[[#This Row],[ItemCode]],[1]sheet1!$1:$1048576,13,FALSE)</f>
        <v>1.71</v>
      </c>
      <c r="G2000" s="55" t="str">
        <f>VLOOKUP(Table_for_new_list_price[[#This Row],[ItemCode]],[1]sheet1!$1:$1048576,12,FALSE)</f>
        <v>15</v>
      </c>
      <c r="H2000" s="101">
        <f>VLOOKUP(Table_for_new_list_price[[#This Row],[ItemCode]],[1]sheet1!$1:$1048576,8,FALSE)</f>
        <v>327.58999999999997</v>
      </c>
      <c r="I2000" s="51">
        <f>VLOOKUP(Table_for_new_list_price[[#This Row],[Product Line]],'EDA SHEET'!$C$10:$D$57,2,FALSE)</f>
        <v>0.34699999999999998</v>
      </c>
      <c r="J2000" s="53">
        <f t="shared" si="36"/>
        <v>113.67372999999998</v>
      </c>
      <c r="K2000" s="1" t="str">
        <f>VLOOKUP(Table_for_new_list_price[[#This Row],[ItemCode]],[1]sheet1!$1:$1048576,11,FALSE)</f>
        <v>Italy</v>
      </c>
    </row>
    <row r="2001" spans="1:11" hidden="1" x14ac:dyDescent="0.3">
      <c r="A2001" t="s">
        <v>2935</v>
      </c>
      <c r="B2001" t="str">
        <f>VLOOKUP(Table_for_new_list_price[[#This Row],[ItemCode]],[1]sheet1!$1:$1048576,4,FALSE)</f>
        <v>PICV C/W TPCS FxM 3/4 - DS1</v>
      </c>
      <c r="C2001">
        <f>VLOOKUP(Table_for_new_list_price[[#This Row],[ItemCode]],[1]sheet1!$1:$1048576,5,FALSE)</f>
        <v>0</v>
      </c>
      <c r="D2001" t="str">
        <f>VLOOKUP(Table_for_new_list_price[[#This Row],[ItemCode]],[1]sheet1!$1:$1048576,6,FALSE)</f>
        <v>BALV</v>
      </c>
      <c r="E2001" s="54" t="str">
        <f>VLOOKUP(Table_for_new_list_price[[#This Row],[ItemCode]],[1]sheet1!$1:$1048576,7,FALSE)</f>
        <v>BRASS DZR</v>
      </c>
      <c r="F2001" s="54" t="str">
        <f>VLOOKUP(Table_for_new_list_price[[#This Row],[ItemCode]],[1]sheet1!$1:$1048576,13,FALSE)</f>
        <v>1.72</v>
      </c>
      <c r="G2001" s="55" t="str">
        <f>VLOOKUP(Table_for_new_list_price[[#This Row],[ItemCode]],[1]sheet1!$1:$1048576,12,FALSE)</f>
        <v>15</v>
      </c>
      <c r="H2001" s="101">
        <f>VLOOKUP(Table_for_new_list_price[[#This Row],[ItemCode]],[1]sheet1!$1:$1048576,8,FALSE)</f>
        <v>337.73</v>
      </c>
      <c r="I2001" s="51">
        <f>VLOOKUP(Table_for_new_list_price[[#This Row],[Product Line]],'EDA SHEET'!$C$10:$D$57,2,FALSE)</f>
        <v>0.34699999999999998</v>
      </c>
      <c r="J2001" s="53">
        <f t="shared" si="36"/>
        <v>117.19230999999999</v>
      </c>
      <c r="K2001" s="1" t="str">
        <f>VLOOKUP(Table_for_new_list_price[[#This Row],[ItemCode]],[1]sheet1!$1:$1048576,11,FALSE)</f>
        <v>Italy</v>
      </c>
    </row>
    <row r="2002" spans="1:11" hidden="1" x14ac:dyDescent="0.3">
      <c r="A2002" t="s">
        <v>2936</v>
      </c>
      <c r="B2002" t="str">
        <f>VLOOKUP(Table_for_new_list_price[[#This Row],[ItemCode]],[1]sheet1!$1:$1048576,4,FALSE)</f>
        <v>PICV C/W TPCS SxS 1/2-Highflow</v>
      </c>
      <c r="C2002">
        <f>VLOOKUP(Table_for_new_list_price[[#This Row],[ItemCode]],[1]sheet1!$1:$1048576,5,FALSE)</f>
        <v>0</v>
      </c>
      <c r="D2002" t="str">
        <f>VLOOKUP(Table_for_new_list_price[[#This Row],[ItemCode]],[1]sheet1!$1:$1048576,6,FALSE)</f>
        <v>BALV</v>
      </c>
      <c r="E2002" s="54" t="str">
        <f>VLOOKUP(Table_for_new_list_price[[#This Row],[ItemCode]],[1]sheet1!$1:$1048576,7,FALSE)</f>
        <v>BRASS DZR</v>
      </c>
      <c r="F2002" s="54" t="str">
        <f>VLOOKUP(Table_for_new_list_price[[#This Row],[ItemCode]],[1]sheet1!$1:$1048576,13,FALSE)</f>
        <v>1.71</v>
      </c>
      <c r="G2002" s="55" t="str">
        <f>VLOOKUP(Table_for_new_list_price[[#This Row],[ItemCode]],[1]sheet1!$1:$1048576,12,FALSE)</f>
        <v>15</v>
      </c>
      <c r="H2002" s="101">
        <f>VLOOKUP(Table_for_new_list_price[[#This Row],[ItemCode]],[1]sheet1!$1:$1048576,8,FALSE)</f>
        <v>327.58999999999997</v>
      </c>
      <c r="I2002" s="51">
        <f>VLOOKUP(Table_for_new_list_price[[#This Row],[Product Line]],'EDA SHEET'!$C$10:$D$57,2,FALSE)</f>
        <v>0.34699999999999998</v>
      </c>
      <c r="J2002" s="53">
        <f t="shared" si="36"/>
        <v>113.67372999999998</v>
      </c>
      <c r="K2002" s="1" t="str">
        <f>VLOOKUP(Table_for_new_list_price[[#This Row],[ItemCode]],[1]sheet1!$1:$1048576,11,FALSE)</f>
        <v>Italy</v>
      </c>
    </row>
    <row r="2003" spans="1:11" hidden="1" x14ac:dyDescent="0.3">
      <c r="A2003" t="s">
        <v>2937</v>
      </c>
      <c r="B2003" t="str">
        <f>VLOOKUP(Table_for_new_list_price[[#This Row],[ItemCode]],[1]sheet1!$1:$1048576,4,FALSE)</f>
        <v>PICV C/W TPCS ExE 3/4</v>
      </c>
      <c r="C2003">
        <f>VLOOKUP(Table_for_new_list_price[[#This Row],[ItemCode]],[1]sheet1!$1:$1048576,5,FALSE)</f>
        <v>0</v>
      </c>
      <c r="D2003" t="str">
        <f>VLOOKUP(Table_for_new_list_price[[#This Row],[ItemCode]],[1]sheet1!$1:$1048576,6,FALSE)</f>
        <v>BALV</v>
      </c>
      <c r="E2003" s="54" t="str">
        <f>VLOOKUP(Table_for_new_list_price[[#This Row],[ItemCode]],[1]sheet1!$1:$1048576,7,FALSE)</f>
        <v>BRASS DZR</v>
      </c>
      <c r="F2003" s="54" t="str">
        <f>VLOOKUP(Table_for_new_list_price[[#This Row],[ItemCode]],[1]sheet1!$1:$1048576,13,FALSE)</f>
        <v>1.72</v>
      </c>
      <c r="G2003" s="55" t="str">
        <f>VLOOKUP(Table_for_new_list_price[[#This Row],[ItemCode]],[1]sheet1!$1:$1048576,12,FALSE)</f>
        <v>15</v>
      </c>
      <c r="H2003" s="101">
        <f>VLOOKUP(Table_for_new_list_price[[#This Row],[ItemCode]],[1]sheet1!$1:$1048576,8,FALSE)</f>
        <v>337.73</v>
      </c>
      <c r="I2003" s="51">
        <f>VLOOKUP(Table_for_new_list_price[[#This Row],[Product Line]],'EDA SHEET'!$C$10:$D$57,2,FALSE)</f>
        <v>0.34699999999999998</v>
      </c>
      <c r="J2003" s="53">
        <f t="shared" si="36"/>
        <v>117.19230999999999</v>
      </c>
      <c r="K2003" s="1" t="str">
        <f>VLOOKUP(Table_for_new_list_price[[#This Row],[ItemCode]],[1]sheet1!$1:$1048576,11,FALSE)</f>
        <v>Italy</v>
      </c>
    </row>
    <row r="2004" spans="1:11" hidden="1" x14ac:dyDescent="0.3">
      <c r="A2004" t="s">
        <v>2938</v>
      </c>
      <c r="B2004" t="str">
        <f>VLOOKUP(Table_for_new_list_price[[#This Row],[ItemCode]],[1]sheet1!$1:$1048576,4,FALSE)</f>
        <v>PICV C/W TPCS FxF 3/4</v>
      </c>
      <c r="C2004">
        <f>VLOOKUP(Table_for_new_list_price[[#This Row],[ItemCode]],[1]sheet1!$1:$1048576,5,FALSE)</f>
        <v>0</v>
      </c>
      <c r="D2004" t="str">
        <f>VLOOKUP(Table_for_new_list_price[[#This Row],[ItemCode]],[1]sheet1!$1:$1048576,6,FALSE)</f>
        <v>BALV</v>
      </c>
      <c r="E2004" s="54" t="str">
        <f>VLOOKUP(Table_for_new_list_price[[#This Row],[ItemCode]],[1]sheet1!$1:$1048576,7,FALSE)</f>
        <v>BRASS DZR</v>
      </c>
      <c r="F2004" s="54">
        <f>VLOOKUP(Table_for_new_list_price[[#This Row],[ItemCode]],[1]sheet1!$1:$1048576,13,FALSE)</f>
        <v>0</v>
      </c>
      <c r="G2004" s="55" t="str">
        <f>VLOOKUP(Table_for_new_list_price[[#This Row],[ItemCode]],[1]sheet1!$1:$1048576,12,FALSE)</f>
        <v>15</v>
      </c>
      <c r="H2004" s="101">
        <f>VLOOKUP(Table_for_new_list_price[[#This Row],[ItemCode]],[1]sheet1!$1:$1048576,8,FALSE)</f>
        <v>337.73</v>
      </c>
      <c r="I2004" s="51">
        <f>VLOOKUP(Table_for_new_list_price[[#This Row],[Product Line]],'EDA SHEET'!$C$10:$D$57,2,FALSE)</f>
        <v>0.34699999999999998</v>
      </c>
      <c r="J2004" s="53">
        <f t="shared" si="36"/>
        <v>117.19230999999999</v>
      </c>
      <c r="K2004" s="1" t="str">
        <f>VLOOKUP(Table_for_new_list_price[[#This Row],[ItemCode]],[1]sheet1!$1:$1048576,11,FALSE)</f>
        <v>Italy</v>
      </c>
    </row>
    <row r="2005" spans="1:11" hidden="1" x14ac:dyDescent="0.3">
      <c r="A2005" t="s">
        <v>2939</v>
      </c>
      <c r="B2005" t="str">
        <f>VLOOKUP(Table_for_new_list_price[[#This Row],[ItemCode]],[1]sheet1!$1:$1048576,4,FALSE)</f>
        <v>PICV C/W TPCS ExM 3/4</v>
      </c>
      <c r="C2005">
        <f>VLOOKUP(Table_for_new_list_price[[#This Row],[ItemCode]],[1]sheet1!$1:$1048576,5,FALSE)</f>
        <v>0</v>
      </c>
      <c r="D2005" t="str">
        <f>VLOOKUP(Table_for_new_list_price[[#This Row],[ItemCode]],[1]sheet1!$1:$1048576,6,FALSE)</f>
        <v>BALV</v>
      </c>
      <c r="E2005" s="54" t="str">
        <f>VLOOKUP(Table_for_new_list_price[[#This Row],[ItemCode]],[1]sheet1!$1:$1048576,7,FALSE)</f>
        <v>BRASS DZR</v>
      </c>
      <c r="F2005" s="54" t="str">
        <f>VLOOKUP(Table_for_new_list_price[[#This Row],[ItemCode]],[1]sheet1!$1:$1048576,13,FALSE)</f>
        <v>1.72</v>
      </c>
      <c r="G2005" s="55" t="str">
        <f>VLOOKUP(Table_for_new_list_price[[#This Row],[ItemCode]],[1]sheet1!$1:$1048576,12,FALSE)</f>
        <v>15</v>
      </c>
      <c r="H2005" s="101">
        <f>VLOOKUP(Table_for_new_list_price[[#This Row],[ItemCode]],[1]sheet1!$1:$1048576,8,FALSE)</f>
        <v>337.73</v>
      </c>
      <c r="I2005" s="51">
        <f>VLOOKUP(Table_for_new_list_price[[#This Row],[Product Line]],'EDA SHEET'!$C$10:$D$57,2,FALSE)</f>
        <v>0.34699999999999998</v>
      </c>
      <c r="J2005" s="53">
        <f t="shared" si="36"/>
        <v>117.19230999999999</v>
      </c>
      <c r="K2005" s="1" t="str">
        <f>VLOOKUP(Table_for_new_list_price[[#This Row],[ItemCode]],[1]sheet1!$1:$1048576,11,FALSE)</f>
        <v>Italy</v>
      </c>
    </row>
    <row r="2006" spans="1:11" hidden="1" x14ac:dyDescent="0.3">
      <c r="A2006" t="s">
        <v>2940</v>
      </c>
      <c r="B2006" t="str">
        <f>VLOOKUP(Table_for_new_list_price[[#This Row],[ItemCode]],[1]sheet1!$1:$1048576,4,FALSE)</f>
        <v>PICV C/W TPCS FxM 3/4</v>
      </c>
      <c r="C2006">
        <f>VLOOKUP(Table_for_new_list_price[[#This Row],[ItemCode]],[1]sheet1!$1:$1048576,5,FALSE)</f>
        <v>0</v>
      </c>
      <c r="D2006" t="str">
        <f>VLOOKUP(Table_for_new_list_price[[#This Row],[ItemCode]],[1]sheet1!$1:$1048576,6,FALSE)</f>
        <v>BALV</v>
      </c>
      <c r="E2006" s="54" t="str">
        <f>VLOOKUP(Table_for_new_list_price[[#This Row],[ItemCode]],[1]sheet1!$1:$1048576,7,FALSE)</f>
        <v>BRASS DZR</v>
      </c>
      <c r="F2006" s="54" t="str">
        <f>VLOOKUP(Table_for_new_list_price[[#This Row],[ItemCode]],[1]sheet1!$1:$1048576,13,FALSE)</f>
        <v>1.72</v>
      </c>
      <c r="G2006" s="55" t="str">
        <f>VLOOKUP(Table_for_new_list_price[[#This Row],[ItemCode]],[1]sheet1!$1:$1048576,12,FALSE)</f>
        <v>15</v>
      </c>
      <c r="H2006" s="101">
        <f>VLOOKUP(Table_for_new_list_price[[#This Row],[ItemCode]],[1]sheet1!$1:$1048576,8,FALSE)</f>
        <v>337.73</v>
      </c>
      <c r="I2006" s="51">
        <f>VLOOKUP(Table_for_new_list_price[[#This Row],[Product Line]],'EDA SHEET'!$C$10:$D$57,2,FALSE)</f>
        <v>0.34699999999999998</v>
      </c>
      <c r="J2006" s="53">
        <f t="shared" si="36"/>
        <v>117.19230999999999</v>
      </c>
      <c r="K2006" s="1" t="str">
        <f>VLOOKUP(Table_for_new_list_price[[#This Row],[ItemCode]],[1]sheet1!$1:$1048576,11,FALSE)</f>
        <v>Italy</v>
      </c>
    </row>
    <row r="2007" spans="1:11" hidden="1" x14ac:dyDescent="0.3">
      <c r="A2007" t="s">
        <v>2941</v>
      </c>
      <c r="B2007" t="str">
        <f>VLOOKUP(Table_for_new_list_price[[#This Row],[ItemCode]],[1]sheet1!$1:$1048576,4,FALSE)</f>
        <v>PICV C/W TPCS MxM 3/4</v>
      </c>
      <c r="C2007">
        <f>VLOOKUP(Table_for_new_list_price[[#This Row],[ItemCode]],[1]sheet1!$1:$1048576,5,FALSE)</f>
        <v>0</v>
      </c>
      <c r="D2007" t="str">
        <f>VLOOKUP(Table_for_new_list_price[[#This Row],[ItemCode]],[1]sheet1!$1:$1048576,6,FALSE)</f>
        <v>BALV</v>
      </c>
      <c r="E2007" s="54" t="str">
        <f>VLOOKUP(Table_for_new_list_price[[#This Row],[ItemCode]],[1]sheet1!$1:$1048576,7,FALSE)</f>
        <v>BRASS DZR</v>
      </c>
      <c r="F2007" s="54">
        <f>VLOOKUP(Table_for_new_list_price[[#This Row],[ItemCode]],[1]sheet1!$1:$1048576,13,FALSE)</f>
        <v>0</v>
      </c>
      <c r="G2007" s="55" t="str">
        <f>VLOOKUP(Table_for_new_list_price[[#This Row],[ItemCode]],[1]sheet1!$1:$1048576,12,FALSE)</f>
        <v>15</v>
      </c>
      <c r="H2007" s="101">
        <f>VLOOKUP(Table_for_new_list_price[[#This Row],[ItemCode]],[1]sheet1!$1:$1048576,8,FALSE)</f>
        <v>337.73</v>
      </c>
      <c r="I2007" s="51">
        <f>VLOOKUP(Table_for_new_list_price[[#This Row],[Product Line]],'EDA SHEET'!$C$10:$D$57,2,FALSE)</f>
        <v>0.34699999999999998</v>
      </c>
      <c r="J2007" s="53">
        <f t="shared" si="36"/>
        <v>117.19230999999999</v>
      </c>
      <c r="K2007" s="1" t="str">
        <f>VLOOKUP(Table_for_new_list_price[[#This Row],[ItemCode]],[1]sheet1!$1:$1048576,11,FALSE)</f>
        <v>Italy</v>
      </c>
    </row>
    <row r="2008" spans="1:11" hidden="1" x14ac:dyDescent="0.3">
      <c r="A2008" t="s">
        <v>2942</v>
      </c>
      <c r="B2008" t="str">
        <f>VLOOKUP(Table_for_new_list_price[[#This Row],[ItemCode]],[1]sheet1!$1:$1048576,4,FALSE)</f>
        <v>PICV C/W TPCS SxM 3/4</v>
      </c>
      <c r="C2008">
        <f>VLOOKUP(Table_for_new_list_price[[#This Row],[ItemCode]],[1]sheet1!$1:$1048576,5,FALSE)</f>
        <v>0</v>
      </c>
      <c r="D2008" t="str">
        <f>VLOOKUP(Table_for_new_list_price[[#This Row],[ItemCode]],[1]sheet1!$1:$1048576,6,FALSE)</f>
        <v>BALV</v>
      </c>
      <c r="E2008" s="54" t="str">
        <f>VLOOKUP(Table_for_new_list_price[[#This Row],[ItemCode]],[1]sheet1!$1:$1048576,7,FALSE)</f>
        <v>BRASS DZR</v>
      </c>
      <c r="F2008" s="54" t="str">
        <f>VLOOKUP(Table_for_new_list_price[[#This Row],[ItemCode]],[1]sheet1!$1:$1048576,13,FALSE)</f>
        <v>1.72</v>
      </c>
      <c r="G2008" s="55" t="str">
        <f>VLOOKUP(Table_for_new_list_price[[#This Row],[ItemCode]],[1]sheet1!$1:$1048576,12,FALSE)</f>
        <v>15</v>
      </c>
      <c r="H2008" s="101">
        <f>VLOOKUP(Table_for_new_list_price[[#This Row],[ItemCode]],[1]sheet1!$1:$1048576,8,FALSE)</f>
        <v>337.73</v>
      </c>
      <c r="I2008" s="51">
        <f>VLOOKUP(Table_for_new_list_price[[#This Row],[Product Line]],'EDA SHEET'!$C$10:$D$57,2,FALSE)</f>
        <v>0.34699999999999998</v>
      </c>
      <c r="J2008" s="53">
        <f t="shared" si="36"/>
        <v>117.19230999999999</v>
      </c>
      <c r="K2008" s="1" t="str">
        <f>VLOOKUP(Table_for_new_list_price[[#This Row],[ItemCode]],[1]sheet1!$1:$1048576,11,FALSE)</f>
        <v>Italy</v>
      </c>
    </row>
    <row r="2009" spans="1:11" hidden="1" x14ac:dyDescent="0.3">
      <c r="A2009" t="s">
        <v>2943</v>
      </c>
      <c r="B2009" t="str">
        <f>VLOOKUP(Table_for_new_list_price[[#This Row],[ItemCode]],[1]sheet1!$1:$1048576,4,FALSE)</f>
        <v>PICV C/W TPCS SxS 3/4</v>
      </c>
      <c r="C2009">
        <f>VLOOKUP(Table_for_new_list_price[[#This Row],[ItemCode]],[1]sheet1!$1:$1048576,5,FALSE)</f>
        <v>0</v>
      </c>
      <c r="D2009" t="str">
        <f>VLOOKUP(Table_for_new_list_price[[#This Row],[ItemCode]],[1]sheet1!$1:$1048576,6,FALSE)</f>
        <v>BALV</v>
      </c>
      <c r="E2009" s="54" t="str">
        <f>VLOOKUP(Table_for_new_list_price[[#This Row],[ItemCode]],[1]sheet1!$1:$1048576,7,FALSE)</f>
        <v>BRASS DZR</v>
      </c>
      <c r="F2009" s="54" t="str">
        <f>VLOOKUP(Table_for_new_list_price[[#This Row],[ItemCode]],[1]sheet1!$1:$1048576,13,FALSE)</f>
        <v>1.74</v>
      </c>
      <c r="G2009" s="55" t="str">
        <f>VLOOKUP(Table_for_new_list_price[[#This Row],[ItemCode]],[1]sheet1!$1:$1048576,12,FALSE)</f>
        <v>15</v>
      </c>
      <c r="H2009" s="101">
        <f>VLOOKUP(Table_for_new_list_price[[#This Row],[ItemCode]],[1]sheet1!$1:$1048576,8,FALSE)</f>
        <v>337.73</v>
      </c>
      <c r="I2009" s="51">
        <f>VLOOKUP(Table_for_new_list_price[[#This Row],[Product Line]],'EDA SHEET'!$C$10:$D$57,2,FALSE)</f>
        <v>0.34699999999999998</v>
      </c>
      <c r="J2009" s="53">
        <f t="shared" si="36"/>
        <v>117.19230999999999</v>
      </c>
      <c r="K2009" s="1" t="str">
        <f>VLOOKUP(Table_for_new_list_price[[#This Row],[ItemCode]],[1]sheet1!$1:$1048576,11,FALSE)</f>
        <v>Italy</v>
      </c>
    </row>
    <row r="2010" spans="1:11" hidden="1" x14ac:dyDescent="0.3">
      <c r="A2010" t="s">
        <v>2944</v>
      </c>
      <c r="B2010" t="str">
        <f>VLOOKUP(Table_for_new_list_price[[#This Row],[ItemCode]],[1]sheet1!$1:$1048576,4,FALSE)</f>
        <v>PICV C/W TPCS ExE 3/4-Highflow</v>
      </c>
      <c r="C2010">
        <f>VLOOKUP(Table_for_new_list_price[[#This Row],[ItemCode]],[1]sheet1!$1:$1048576,5,FALSE)</f>
        <v>0</v>
      </c>
      <c r="D2010" t="str">
        <f>VLOOKUP(Table_for_new_list_price[[#This Row],[ItemCode]],[1]sheet1!$1:$1048576,6,FALSE)</f>
        <v>BALV</v>
      </c>
      <c r="E2010" s="54" t="str">
        <f>VLOOKUP(Table_for_new_list_price[[#This Row],[ItemCode]],[1]sheet1!$1:$1048576,7,FALSE)</f>
        <v>BRASS DZR</v>
      </c>
      <c r="F2010" s="54" t="str">
        <f>VLOOKUP(Table_for_new_list_price[[#This Row],[ItemCode]],[1]sheet1!$1:$1048576,13,FALSE)</f>
        <v>3.31</v>
      </c>
      <c r="G2010" s="55" t="str">
        <f>VLOOKUP(Table_for_new_list_price[[#This Row],[ItemCode]],[1]sheet1!$1:$1048576,12,FALSE)</f>
        <v>10</v>
      </c>
      <c r="H2010" s="101">
        <f>VLOOKUP(Table_for_new_list_price[[#This Row],[ItemCode]],[1]sheet1!$1:$1048576,8,FALSE)</f>
        <v>404.28</v>
      </c>
      <c r="I2010" s="51">
        <f>VLOOKUP(Table_for_new_list_price[[#This Row],[Product Line]],'EDA SHEET'!$C$10:$D$57,2,FALSE)</f>
        <v>0.34699999999999998</v>
      </c>
      <c r="J2010" s="53">
        <f t="shared" si="36"/>
        <v>140.28515999999999</v>
      </c>
      <c r="K2010" s="1" t="str">
        <f>VLOOKUP(Table_for_new_list_price[[#This Row],[ItemCode]],[1]sheet1!$1:$1048576,11,FALSE)</f>
        <v>Italy</v>
      </c>
    </row>
    <row r="2011" spans="1:11" hidden="1" x14ac:dyDescent="0.3">
      <c r="A2011" t="s">
        <v>2945</v>
      </c>
      <c r="B2011" t="str">
        <f>VLOOKUP(Table_for_new_list_price[[#This Row],[ItemCode]],[1]sheet1!$1:$1048576,4,FALSE)</f>
        <v>PICV C/W TPCS FxF 3/4-Highflow</v>
      </c>
      <c r="C2011">
        <f>VLOOKUP(Table_for_new_list_price[[#This Row],[ItemCode]],[1]sheet1!$1:$1048576,5,FALSE)</f>
        <v>0</v>
      </c>
      <c r="D2011" t="str">
        <f>VLOOKUP(Table_for_new_list_price[[#This Row],[ItemCode]],[1]sheet1!$1:$1048576,6,FALSE)</f>
        <v>BALV</v>
      </c>
      <c r="E2011" s="54" t="str">
        <f>VLOOKUP(Table_for_new_list_price[[#This Row],[ItemCode]],[1]sheet1!$1:$1048576,7,FALSE)</f>
        <v>BRASS DZR</v>
      </c>
      <c r="F2011" s="54">
        <f>VLOOKUP(Table_for_new_list_price[[#This Row],[ItemCode]],[1]sheet1!$1:$1048576,13,FALSE)</f>
        <v>0</v>
      </c>
      <c r="G2011" s="55" t="str">
        <f>VLOOKUP(Table_for_new_list_price[[#This Row],[ItemCode]],[1]sheet1!$1:$1048576,12,FALSE)</f>
        <v>10</v>
      </c>
      <c r="H2011" s="101">
        <f>VLOOKUP(Table_for_new_list_price[[#This Row],[ItemCode]],[1]sheet1!$1:$1048576,8,FALSE)</f>
        <v>404.28</v>
      </c>
      <c r="I2011" s="51">
        <f>VLOOKUP(Table_for_new_list_price[[#This Row],[Product Line]],'EDA SHEET'!$C$10:$D$57,2,FALSE)</f>
        <v>0.34699999999999998</v>
      </c>
      <c r="J2011" s="53">
        <f t="shared" si="36"/>
        <v>140.28515999999999</v>
      </c>
      <c r="K2011" s="1" t="str">
        <f>VLOOKUP(Table_for_new_list_price[[#This Row],[ItemCode]],[1]sheet1!$1:$1048576,11,FALSE)</f>
        <v>Italy</v>
      </c>
    </row>
    <row r="2012" spans="1:11" hidden="1" x14ac:dyDescent="0.3">
      <c r="A2012" t="s">
        <v>2946</v>
      </c>
      <c r="B2012" t="str">
        <f>VLOOKUP(Table_for_new_list_price[[#This Row],[ItemCode]],[1]sheet1!$1:$1048576,4,FALSE)</f>
        <v>PICV C/W TPCS ExM 3/4-Highflow</v>
      </c>
      <c r="C2012">
        <f>VLOOKUP(Table_for_new_list_price[[#This Row],[ItemCode]],[1]sheet1!$1:$1048576,5,FALSE)</f>
        <v>0</v>
      </c>
      <c r="D2012" t="str">
        <f>VLOOKUP(Table_for_new_list_price[[#This Row],[ItemCode]],[1]sheet1!$1:$1048576,6,FALSE)</f>
        <v>BALV</v>
      </c>
      <c r="E2012" s="54" t="str">
        <f>VLOOKUP(Table_for_new_list_price[[#This Row],[ItemCode]],[1]sheet1!$1:$1048576,7,FALSE)</f>
        <v>BRASS DZR</v>
      </c>
      <c r="F2012" s="54" t="str">
        <f>VLOOKUP(Table_for_new_list_price[[#This Row],[ItemCode]],[1]sheet1!$1:$1048576,13,FALSE)</f>
        <v>3.31</v>
      </c>
      <c r="G2012" s="55" t="str">
        <f>VLOOKUP(Table_for_new_list_price[[#This Row],[ItemCode]],[1]sheet1!$1:$1048576,12,FALSE)</f>
        <v>10</v>
      </c>
      <c r="H2012" s="101">
        <f>VLOOKUP(Table_for_new_list_price[[#This Row],[ItemCode]],[1]sheet1!$1:$1048576,8,FALSE)</f>
        <v>404.28</v>
      </c>
      <c r="I2012" s="51">
        <f>VLOOKUP(Table_for_new_list_price[[#This Row],[Product Line]],'EDA SHEET'!$C$10:$D$57,2,FALSE)</f>
        <v>0.34699999999999998</v>
      </c>
      <c r="J2012" s="53">
        <f t="shared" si="36"/>
        <v>140.28515999999999</v>
      </c>
      <c r="K2012" s="1" t="str">
        <f>VLOOKUP(Table_for_new_list_price[[#This Row],[ItemCode]],[1]sheet1!$1:$1048576,11,FALSE)</f>
        <v>Italy</v>
      </c>
    </row>
    <row r="2013" spans="1:11" hidden="1" x14ac:dyDescent="0.3">
      <c r="A2013" t="s">
        <v>2947</v>
      </c>
      <c r="B2013" t="str">
        <f>VLOOKUP(Table_for_new_list_price[[#This Row],[ItemCode]],[1]sheet1!$1:$1048576,4,FALSE)</f>
        <v>PICV C/W TPCS MxM 3/4-Highflow</v>
      </c>
      <c r="C2013">
        <f>VLOOKUP(Table_for_new_list_price[[#This Row],[ItemCode]],[1]sheet1!$1:$1048576,5,FALSE)</f>
        <v>0</v>
      </c>
      <c r="D2013" t="str">
        <f>VLOOKUP(Table_for_new_list_price[[#This Row],[ItemCode]],[1]sheet1!$1:$1048576,6,FALSE)</f>
        <v>BALV</v>
      </c>
      <c r="E2013" s="54" t="str">
        <f>VLOOKUP(Table_for_new_list_price[[#This Row],[ItemCode]],[1]sheet1!$1:$1048576,7,FALSE)</f>
        <v>BRASS DZR</v>
      </c>
      <c r="F2013" s="54">
        <f>VLOOKUP(Table_for_new_list_price[[#This Row],[ItemCode]],[1]sheet1!$1:$1048576,13,FALSE)</f>
        <v>0</v>
      </c>
      <c r="G2013" s="55" t="str">
        <f>VLOOKUP(Table_for_new_list_price[[#This Row],[ItemCode]],[1]sheet1!$1:$1048576,12,FALSE)</f>
        <v>10</v>
      </c>
      <c r="H2013" s="101">
        <f>VLOOKUP(Table_for_new_list_price[[#This Row],[ItemCode]],[1]sheet1!$1:$1048576,8,FALSE)</f>
        <v>404.28</v>
      </c>
      <c r="I2013" s="51">
        <f>VLOOKUP(Table_for_new_list_price[[#This Row],[Product Line]],'EDA SHEET'!$C$10:$D$57,2,FALSE)</f>
        <v>0.34699999999999998</v>
      </c>
      <c r="J2013" s="53">
        <f t="shared" si="36"/>
        <v>140.28515999999999</v>
      </c>
      <c r="K2013" s="1" t="str">
        <f>VLOOKUP(Table_for_new_list_price[[#This Row],[ItemCode]],[1]sheet1!$1:$1048576,11,FALSE)</f>
        <v>Italy</v>
      </c>
    </row>
    <row r="2014" spans="1:11" hidden="1" x14ac:dyDescent="0.3">
      <c r="A2014" t="s">
        <v>2948</v>
      </c>
      <c r="B2014" t="str">
        <f>VLOOKUP(Table_for_new_list_price[[#This Row],[ItemCode]],[1]sheet1!$1:$1048576,4,FALSE)</f>
        <v>PICV C/W TPCS SxM 3/4-Highflow</v>
      </c>
      <c r="C2014">
        <f>VLOOKUP(Table_for_new_list_price[[#This Row],[ItemCode]],[1]sheet1!$1:$1048576,5,FALSE)</f>
        <v>0</v>
      </c>
      <c r="D2014" t="str">
        <f>VLOOKUP(Table_for_new_list_price[[#This Row],[ItemCode]],[1]sheet1!$1:$1048576,6,FALSE)</f>
        <v>BALV</v>
      </c>
      <c r="E2014" s="54" t="str">
        <f>VLOOKUP(Table_for_new_list_price[[#This Row],[ItemCode]],[1]sheet1!$1:$1048576,7,FALSE)</f>
        <v>BRASS DZR</v>
      </c>
      <c r="F2014" s="54" t="str">
        <f>VLOOKUP(Table_for_new_list_price[[#This Row],[ItemCode]],[1]sheet1!$1:$1048576,13,FALSE)</f>
        <v>3.31</v>
      </c>
      <c r="G2014" s="55" t="str">
        <f>VLOOKUP(Table_for_new_list_price[[#This Row],[ItemCode]],[1]sheet1!$1:$1048576,12,FALSE)</f>
        <v>10</v>
      </c>
      <c r="H2014" s="101">
        <f>VLOOKUP(Table_for_new_list_price[[#This Row],[ItemCode]],[1]sheet1!$1:$1048576,8,FALSE)</f>
        <v>404.28</v>
      </c>
      <c r="I2014" s="51">
        <f>VLOOKUP(Table_for_new_list_price[[#This Row],[Product Line]],'EDA SHEET'!$C$10:$D$57,2,FALSE)</f>
        <v>0.34699999999999998</v>
      </c>
      <c r="J2014" s="53">
        <f t="shared" si="36"/>
        <v>140.28515999999999</v>
      </c>
      <c r="K2014" s="1" t="str">
        <f>VLOOKUP(Table_for_new_list_price[[#This Row],[ItemCode]],[1]sheet1!$1:$1048576,11,FALSE)</f>
        <v>Italy</v>
      </c>
    </row>
    <row r="2015" spans="1:11" hidden="1" x14ac:dyDescent="0.3">
      <c r="A2015" t="s">
        <v>2949</v>
      </c>
      <c r="B2015" t="str">
        <f>VLOOKUP(Table_for_new_list_price[[#This Row],[ItemCode]],[1]sheet1!$1:$1048576,4,FALSE)</f>
        <v>PICV C/W TPCS SxS 3/4-Highflow</v>
      </c>
      <c r="C2015">
        <f>VLOOKUP(Table_for_new_list_price[[#This Row],[ItemCode]],[1]sheet1!$1:$1048576,5,FALSE)</f>
        <v>0</v>
      </c>
      <c r="D2015" t="str">
        <f>VLOOKUP(Table_for_new_list_price[[#This Row],[ItemCode]],[1]sheet1!$1:$1048576,6,FALSE)</f>
        <v>BALV</v>
      </c>
      <c r="E2015" s="54" t="str">
        <f>VLOOKUP(Table_for_new_list_price[[#This Row],[ItemCode]],[1]sheet1!$1:$1048576,7,FALSE)</f>
        <v>BRASS DZR</v>
      </c>
      <c r="F2015" s="54" t="str">
        <f>VLOOKUP(Table_for_new_list_price[[#This Row],[ItemCode]],[1]sheet1!$1:$1048576,13,FALSE)</f>
        <v>2.97</v>
      </c>
      <c r="G2015" s="55" t="str">
        <f>VLOOKUP(Table_for_new_list_price[[#This Row],[ItemCode]],[1]sheet1!$1:$1048576,12,FALSE)</f>
        <v>10</v>
      </c>
      <c r="H2015" s="101">
        <f>VLOOKUP(Table_for_new_list_price[[#This Row],[ItemCode]],[1]sheet1!$1:$1048576,8,FALSE)</f>
        <v>404.28</v>
      </c>
      <c r="I2015" s="51">
        <f>VLOOKUP(Table_for_new_list_price[[#This Row],[Product Line]],'EDA SHEET'!$C$10:$D$57,2,FALSE)</f>
        <v>0.34699999999999998</v>
      </c>
      <c r="J2015" s="53">
        <f t="shared" si="36"/>
        <v>140.28515999999999</v>
      </c>
      <c r="K2015" s="1" t="str">
        <f>VLOOKUP(Table_for_new_list_price[[#This Row],[ItemCode]],[1]sheet1!$1:$1048576,11,FALSE)</f>
        <v>Italy</v>
      </c>
    </row>
    <row r="2016" spans="1:11" hidden="1" x14ac:dyDescent="0.3">
      <c r="A2016" t="s">
        <v>2950</v>
      </c>
      <c r="B2016" t="str">
        <f>VLOOKUP(Table_for_new_list_price[[#This Row],[ItemCode]],[1]sheet1!$1:$1048576,4,FALSE)</f>
        <v>PICV C/W TPCS ExE 1</v>
      </c>
      <c r="C2016">
        <f>VLOOKUP(Table_for_new_list_price[[#This Row],[ItemCode]],[1]sheet1!$1:$1048576,5,FALSE)</f>
        <v>0</v>
      </c>
      <c r="D2016" t="str">
        <f>VLOOKUP(Table_for_new_list_price[[#This Row],[ItemCode]],[1]sheet1!$1:$1048576,6,FALSE)</f>
        <v>BALV</v>
      </c>
      <c r="E2016" s="54" t="str">
        <f>VLOOKUP(Table_for_new_list_price[[#This Row],[ItemCode]],[1]sheet1!$1:$1048576,7,FALSE)</f>
        <v>BRASS DZR</v>
      </c>
      <c r="F2016" s="54" t="str">
        <f>VLOOKUP(Table_for_new_list_price[[#This Row],[ItemCode]],[1]sheet1!$1:$1048576,13,FALSE)</f>
        <v>3.13</v>
      </c>
      <c r="G2016" s="55" t="str">
        <f>VLOOKUP(Table_for_new_list_price[[#This Row],[ItemCode]],[1]sheet1!$1:$1048576,12,FALSE)</f>
        <v>10</v>
      </c>
      <c r="H2016" s="101">
        <f>VLOOKUP(Table_for_new_list_price[[#This Row],[ItemCode]],[1]sheet1!$1:$1048576,8,FALSE)</f>
        <v>419.52</v>
      </c>
      <c r="I2016" s="51">
        <f>VLOOKUP(Table_for_new_list_price[[#This Row],[Product Line]],'EDA SHEET'!$C$10:$D$57,2,FALSE)</f>
        <v>0.34699999999999998</v>
      </c>
      <c r="J2016" s="53">
        <f t="shared" si="36"/>
        <v>145.57343999999998</v>
      </c>
      <c r="K2016" s="1" t="str">
        <f>VLOOKUP(Table_for_new_list_price[[#This Row],[ItemCode]],[1]sheet1!$1:$1048576,11,FALSE)</f>
        <v>Italy</v>
      </c>
    </row>
    <row r="2017" spans="1:11" hidden="1" x14ac:dyDescent="0.3">
      <c r="A2017" t="s">
        <v>2951</v>
      </c>
      <c r="B2017" t="str">
        <f>VLOOKUP(Table_for_new_list_price[[#This Row],[ItemCode]],[1]sheet1!$1:$1048576,4,FALSE)</f>
        <v>PICV C/W TPCS FxF 1</v>
      </c>
      <c r="C2017">
        <f>VLOOKUP(Table_for_new_list_price[[#This Row],[ItemCode]],[1]sheet1!$1:$1048576,5,FALSE)</f>
        <v>0</v>
      </c>
      <c r="D2017" t="str">
        <f>VLOOKUP(Table_for_new_list_price[[#This Row],[ItemCode]],[1]sheet1!$1:$1048576,6,FALSE)</f>
        <v>BALV</v>
      </c>
      <c r="E2017" s="54" t="str">
        <f>VLOOKUP(Table_for_new_list_price[[#This Row],[ItemCode]],[1]sheet1!$1:$1048576,7,FALSE)</f>
        <v>BRASS DZR</v>
      </c>
      <c r="F2017" s="54">
        <f>VLOOKUP(Table_for_new_list_price[[#This Row],[ItemCode]],[1]sheet1!$1:$1048576,13,FALSE)</f>
        <v>0</v>
      </c>
      <c r="G2017" s="55" t="str">
        <f>VLOOKUP(Table_for_new_list_price[[#This Row],[ItemCode]],[1]sheet1!$1:$1048576,12,FALSE)</f>
        <v>10</v>
      </c>
      <c r="H2017" s="101">
        <f>VLOOKUP(Table_for_new_list_price[[#This Row],[ItemCode]],[1]sheet1!$1:$1048576,8,FALSE)</f>
        <v>419.52</v>
      </c>
      <c r="I2017" s="51">
        <f>VLOOKUP(Table_for_new_list_price[[#This Row],[Product Line]],'EDA SHEET'!$C$10:$D$57,2,FALSE)</f>
        <v>0.34699999999999998</v>
      </c>
      <c r="J2017" s="53">
        <f t="shared" si="36"/>
        <v>145.57343999999998</v>
      </c>
      <c r="K2017" s="1" t="str">
        <f>VLOOKUP(Table_for_new_list_price[[#This Row],[ItemCode]],[1]sheet1!$1:$1048576,11,FALSE)</f>
        <v>Italy</v>
      </c>
    </row>
    <row r="2018" spans="1:11" hidden="1" x14ac:dyDescent="0.3">
      <c r="A2018" t="s">
        <v>2952</v>
      </c>
      <c r="B2018" t="str">
        <f>VLOOKUP(Table_for_new_list_price[[#This Row],[ItemCode]],[1]sheet1!$1:$1048576,4,FALSE)</f>
        <v>PICV C/W TPCS ExM 1</v>
      </c>
      <c r="C2018">
        <f>VLOOKUP(Table_for_new_list_price[[#This Row],[ItemCode]],[1]sheet1!$1:$1048576,5,FALSE)</f>
        <v>0</v>
      </c>
      <c r="D2018" t="str">
        <f>VLOOKUP(Table_for_new_list_price[[#This Row],[ItemCode]],[1]sheet1!$1:$1048576,6,FALSE)</f>
        <v>BALV</v>
      </c>
      <c r="E2018" s="54" t="str">
        <f>VLOOKUP(Table_for_new_list_price[[#This Row],[ItemCode]],[1]sheet1!$1:$1048576,7,FALSE)</f>
        <v>BRASS DZR</v>
      </c>
      <c r="F2018" s="54" t="str">
        <f>VLOOKUP(Table_for_new_list_price[[#This Row],[ItemCode]],[1]sheet1!$1:$1048576,13,FALSE)</f>
        <v>3.13</v>
      </c>
      <c r="G2018" s="55" t="str">
        <f>VLOOKUP(Table_for_new_list_price[[#This Row],[ItemCode]],[1]sheet1!$1:$1048576,12,FALSE)</f>
        <v>10</v>
      </c>
      <c r="H2018" s="101">
        <f>VLOOKUP(Table_for_new_list_price[[#This Row],[ItemCode]],[1]sheet1!$1:$1048576,8,FALSE)</f>
        <v>419.52</v>
      </c>
      <c r="I2018" s="51">
        <f>VLOOKUP(Table_for_new_list_price[[#This Row],[Product Line]],'EDA SHEET'!$C$10:$D$57,2,FALSE)</f>
        <v>0.34699999999999998</v>
      </c>
      <c r="J2018" s="53">
        <f t="shared" si="36"/>
        <v>145.57343999999998</v>
      </c>
      <c r="K2018" s="1" t="str">
        <f>VLOOKUP(Table_for_new_list_price[[#This Row],[ItemCode]],[1]sheet1!$1:$1048576,11,FALSE)</f>
        <v>Italy</v>
      </c>
    </row>
    <row r="2019" spans="1:11" hidden="1" x14ac:dyDescent="0.3">
      <c r="A2019" t="s">
        <v>2953</v>
      </c>
      <c r="B2019" t="str">
        <f>VLOOKUP(Table_for_new_list_price[[#This Row],[ItemCode]],[1]sheet1!$1:$1048576,4,FALSE)</f>
        <v>PICV C/W TPCS FxM 1</v>
      </c>
      <c r="C2019">
        <f>VLOOKUP(Table_for_new_list_price[[#This Row],[ItemCode]],[1]sheet1!$1:$1048576,5,FALSE)</f>
        <v>0</v>
      </c>
      <c r="D2019" t="str">
        <f>VLOOKUP(Table_for_new_list_price[[#This Row],[ItemCode]],[1]sheet1!$1:$1048576,6,FALSE)</f>
        <v>BALV</v>
      </c>
      <c r="E2019" s="54" t="str">
        <f>VLOOKUP(Table_for_new_list_price[[#This Row],[ItemCode]],[1]sheet1!$1:$1048576,7,FALSE)</f>
        <v>BRASS DZR</v>
      </c>
      <c r="F2019" s="54" t="str">
        <f>VLOOKUP(Table_for_new_list_price[[#This Row],[ItemCode]],[1]sheet1!$1:$1048576,13,FALSE)</f>
        <v>3.13</v>
      </c>
      <c r="G2019" s="55" t="str">
        <f>VLOOKUP(Table_for_new_list_price[[#This Row],[ItemCode]],[1]sheet1!$1:$1048576,12,FALSE)</f>
        <v>10</v>
      </c>
      <c r="H2019" s="101">
        <f>VLOOKUP(Table_for_new_list_price[[#This Row],[ItemCode]],[1]sheet1!$1:$1048576,8,FALSE)</f>
        <v>419.52</v>
      </c>
      <c r="I2019" s="51">
        <f>VLOOKUP(Table_for_new_list_price[[#This Row],[Product Line]],'EDA SHEET'!$C$10:$D$57,2,FALSE)</f>
        <v>0.34699999999999998</v>
      </c>
      <c r="J2019" s="53">
        <f t="shared" si="36"/>
        <v>145.57343999999998</v>
      </c>
      <c r="K2019" s="1" t="str">
        <f>VLOOKUP(Table_for_new_list_price[[#This Row],[ItemCode]],[1]sheet1!$1:$1048576,11,FALSE)</f>
        <v>Italy</v>
      </c>
    </row>
    <row r="2020" spans="1:11" hidden="1" x14ac:dyDescent="0.3">
      <c r="A2020" t="s">
        <v>2954</v>
      </c>
      <c r="B2020" t="str">
        <f>VLOOKUP(Table_for_new_list_price[[#This Row],[ItemCode]],[1]sheet1!$1:$1048576,4,FALSE)</f>
        <v>PICV C/W TPCS MxM 1</v>
      </c>
      <c r="C2020">
        <f>VLOOKUP(Table_for_new_list_price[[#This Row],[ItemCode]],[1]sheet1!$1:$1048576,5,FALSE)</f>
        <v>0</v>
      </c>
      <c r="D2020" t="str">
        <f>VLOOKUP(Table_for_new_list_price[[#This Row],[ItemCode]],[1]sheet1!$1:$1048576,6,FALSE)</f>
        <v>BALV</v>
      </c>
      <c r="E2020" s="54" t="str">
        <f>VLOOKUP(Table_for_new_list_price[[#This Row],[ItemCode]],[1]sheet1!$1:$1048576,7,FALSE)</f>
        <v>BRASS DZR</v>
      </c>
      <c r="F2020" s="54">
        <f>VLOOKUP(Table_for_new_list_price[[#This Row],[ItemCode]],[1]sheet1!$1:$1048576,13,FALSE)</f>
        <v>0</v>
      </c>
      <c r="G2020" s="55" t="str">
        <f>VLOOKUP(Table_for_new_list_price[[#This Row],[ItemCode]],[1]sheet1!$1:$1048576,12,FALSE)</f>
        <v>10</v>
      </c>
      <c r="H2020" s="101">
        <f>VLOOKUP(Table_for_new_list_price[[#This Row],[ItemCode]],[1]sheet1!$1:$1048576,8,FALSE)</f>
        <v>419.52</v>
      </c>
      <c r="I2020" s="51">
        <f>VLOOKUP(Table_for_new_list_price[[#This Row],[Product Line]],'EDA SHEET'!$C$10:$D$57,2,FALSE)</f>
        <v>0.34699999999999998</v>
      </c>
      <c r="J2020" s="53">
        <f t="shared" si="36"/>
        <v>145.57343999999998</v>
      </c>
      <c r="K2020" s="1" t="str">
        <f>VLOOKUP(Table_for_new_list_price[[#This Row],[ItemCode]],[1]sheet1!$1:$1048576,11,FALSE)</f>
        <v>Italy</v>
      </c>
    </row>
    <row r="2021" spans="1:11" hidden="1" x14ac:dyDescent="0.3">
      <c r="A2021" t="s">
        <v>2955</v>
      </c>
      <c r="B2021" t="str">
        <f>VLOOKUP(Table_for_new_list_price[[#This Row],[ItemCode]],[1]sheet1!$1:$1048576,4,FALSE)</f>
        <v>PICV C/W TPCS SxM 1</v>
      </c>
      <c r="C2021">
        <f>VLOOKUP(Table_for_new_list_price[[#This Row],[ItemCode]],[1]sheet1!$1:$1048576,5,FALSE)</f>
        <v>0</v>
      </c>
      <c r="D2021" t="str">
        <f>VLOOKUP(Table_for_new_list_price[[#This Row],[ItemCode]],[1]sheet1!$1:$1048576,6,FALSE)</f>
        <v>BALV</v>
      </c>
      <c r="E2021" s="54" t="str">
        <f>VLOOKUP(Table_for_new_list_price[[#This Row],[ItemCode]],[1]sheet1!$1:$1048576,7,FALSE)</f>
        <v>BRASS DZR</v>
      </c>
      <c r="F2021" s="54" t="str">
        <f>VLOOKUP(Table_for_new_list_price[[#This Row],[ItemCode]],[1]sheet1!$1:$1048576,13,FALSE)</f>
        <v>3.13</v>
      </c>
      <c r="G2021" s="55" t="str">
        <f>VLOOKUP(Table_for_new_list_price[[#This Row],[ItemCode]],[1]sheet1!$1:$1048576,12,FALSE)</f>
        <v>10</v>
      </c>
      <c r="H2021" s="101">
        <f>VLOOKUP(Table_for_new_list_price[[#This Row],[ItemCode]],[1]sheet1!$1:$1048576,8,FALSE)</f>
        <v>419.52</v>
      </c>
      <c r="I2021" s="51">
        <f>VLOOKUP(Table_for_new_list_price[[#This Row],[Product Line]],'EDA SHEET'!$C$10:$D$57,2,FALSE)</f>
        <v>0.34699999999999998</v>
      </c>
      <c r="J2021" s="53">
        <f t="shared" si="36"/>
        <v>145.57343999999998</v>
      </c>
      <c r="K2021" s="1" t="str">
        <f>VLOOKUP(Table_for_new_list_price[[#This Row],[ItemCode]],[1]sheet1!$1:$1048576,11,FALSE)</f>
        <v>Italy</v>
      </c>
    </row>
    <row r="2022" spans="1:11" hidden="1" x14ac:dyDescent="0.3">
      <c r="A2022" t="s">
        <v>2956</v>
      </c>
      <c r="B2022" t="str">
        <f>VLOOKUP(Table_for_new_list_price[[#This Row],[ItemCode]],[1]sheet1!$1:$1048576,4,FALSE)</f>
        <v>PICV C/W TPCS SxS 1</v>
      </c>
      <c r="C2022">
        <f>VLOOKUP(Table_for_new_list_price[[#This Row],[ItemCode]],[1]sheet1!$1:$1048576,5,FALSE)</f>
        <v>0</v>
      </c>
      <c r="D2022" t="str">
        <f>VLOOKUP(Table_for_new_list_price[[#This Row],[ItemCode]],[1]sheet1!$1:$1048576,6,FALSE)</f>
        <v>BALV</v>
      </c>
      <c r="E2022" s="54" t="str">
        <f>VLOOKUP(Table_for_new_list_price[[#This Row],[ItemCode]],[1]sheet1!$1:$1048576,7,FALSE)</f>
        <v>BRASS DZR</v>
      </c>
      <c r="F2022" s="54" t="str">
        <f>VLOOKUP(Table_for_new_list_price[[#This Row],[ItemCode]],[1]sheet1!$1:$1048576,13,FALSE)</f>
        <v>3.14</v>
      </c>
      <c r="G2022" s="55" t="str">
        <f>VLOOKUP(Table_for_new_list_price[[#This Row],[ItemCode]],[1]sheet1!$1:$1048576,12,FALSE)</f>
        <v>10</v>
      </c>
      <c r="H2022" s="101">
        <f>VLOOKUP(Table_for_new_list_price[[#This Row],[ItemCode]],[1]sheet1!$1:$1048576,8,FALSE)</f>
        <v>419.52</v>
      </c>
      <c r="I2022" s="51">
        <f>VLOOKUP(Table_for_new_list_price[[#This Row],[Product Line]],'EDA SHEET'!$C$10:$D$57,2,FALSE)</f>
        <v>0.34699999999999998</v>
      </c>
      <c r="J2022" s="53">
        <f t="shared" si="36"/>
        <v>145.57343999999998</v>
      </c>
      <c r="K2022" s="1" t="str">
        <f>VLOOKUP(Table_for_new_list_price[[#This Row],[ItemCode]],[1]sheet1!$1:$1048576,11,FALSE)</f>
        <v>Italy</v>
      </c>
    </row>
    <row r="2023" spans="1:11" hidden="1" x14ac:dyDescent="0.3">
      <c r="A2023" t="s">
        <v>2957</v>
      </c>
      <c r="B2023" t="str">
        <f>VLOOKUP(Table_for_new_list_price[[#This Row],[ItemCode]],[1]sheet1!$1:$1048576,4,FALSE)</f>
        <v>PICV C/W TPCS ExE 1-Highflow</v>
      </c>
      <c r="C2023">
        <f>VLOOKUP(Table_for_new_list_price[[#This Row],[ItemCode]],[1]sheet1!$1:$1048576,5,FALSE)</f>
        <v>0</v>
      </c>
      <c r="D2023" t="str">
        <f>VLOOKUP(Table_for_new_list_price[[#This Row],[ItemCode]],[1]sheet1!$1:$1048576,6,FALSE)</f>
        <v>BALV</v>
      </c>
      <c r="E2023" s="54" t="str">
        <f>VLOOKUP(Table_for_new_list_price[[#This Row],[ItemCode]],[1]sheet1!$1:$1048576,7,FALSE)</f>
        <v>BRASS DZR</v>
      </c>
      <c r="F2023" s="54">
        <f>VLOOKUP(Table_for_new_list_price[[#This Row],[ItemCode]],[1]sheet1!$1:$1048576,13,FALSE)</f>
        <v>0</v>
      </c>
      <c r="G2023" s="55" t="str">
        <f>VLOOKUP(Table_for_new_list_price[[#This Row],[ItemCode]],[1]sheet1!$1:$1048576,12,FALSE)</f>
        <v>5</v>
      </c>
      <c r="H2023" s="101">
        <f>VLOOKUP(Table_for_new_list_price[[#This Row],[ItemCode]],[1]sheet1!$1:$1048576,8,FALSE)</f>
        <v>611.53</v>
      </c>
      <c r="I2023" s="51">
        <f>VLOOKUP(Table_for_new_list_price[[#This Row],[Product Line]],'EDA SHEET'!$C$10:$D$57,2,FALSE)</f>
        <v>0.34699999999999998</v>
      </c>
      <c r="J2023" s="53">
        <f t="shared" si="36"/>
        <v>212.20090999999996</v>
      </c>
      <c r="K2023" s="1" t="str">
        <f>VLOOKUP(Table_for_new_list_price[[#This Row],[ItemCode]],[1]sheet1!$1:$1048576,11,FALSE)</f>
        <v>Italy</v>
      </c>
    </row>
    <row r="2024" spans="1:11" hidden="1" x14ac:dyDescent="0.3">
      <c r="A2024" t="s">
        <v>2958</v>
      </c>
      <c r="B2024" t="str">
        <f>VLOOKUP(Table_for_new_list_price[[#This Row],[ItemCode]],[1]sheet1!$1:$1048576,4,FALSE)</f>
        <v>PICV C/W TPCS FxF 1-Highflow</v>
      </c>
      <c r="C2024">
        <f>VLOOKUP(Table_for_new_list_price[[#This Row],[ItemCode]],[1]sheet1!$1:$1048576,5,FALSE)</f>
        <v>0</v>
      </c>
      <c r="D2024" t="str">
        <f>VLOOKUP(Table_for_new_list_price[[#This Row],[ItemCode]],[1]sheet1!$1:$1048576,6,FALSE)</f>
        <v>BALV</v>
      </c>
      <c r="E2024" s="54" t="str">
        <f>VLOOKUP(Table_for_new_list_price[[#This Row],[ItemCode]],[1]sheet1!$1:$1048576,7,FALSE)</f>
        <v>BRASS DZR</v>
      </c>
      <c r="F2024" s="54">
        <f>VLOOKUP(Table_for_new_list_price[[#This Row],[ItemCode]],[1]sheet1!$1:$1048576,13,FALSE)</f>
        <v>0</v>
      </c>
      <c r="G2024" s="55" t="str">
        <f>VLOOKUP(Table_for_new_list_price[[#This Row],[ItemCode]],[1]sheet1!$1:$1048576,12,FALSE)</f>
        <v>5</v>
      </c>
      <c r="H2024" s="101">
        <f>VLOOKUP(Table_for_new_list_price[[#This Row],[ItemCode]],[1]sheet1!$1:$1048576,8,FALSE)</f>
        <v>611.53</v>
      </c>
      <c r="I2024" s="51">
        <f>VLOOKUP(Table_for_new_list_price[[#This Row],[Product Line]],'EDA SHEET'!$C$10:$D$57,2,FALSE)</f>
        <v>0.34699999999999998</v>
      </c>
      <c r="J2024" s="53">
        <f t="shared" si="36"/>
        <v>212.20090999999996</v>
      </c>
      <c r="K2024" s="1" t="str">
        <f>VLOOKUP(Table_for_new_list_price[[#This Row],[ItemCode]],[1]sheet1!$1:$1048576,11,FALSE)</f>
        <v>Italy</v>
      </c>
    </row>
    <row r="2025" spans="1:11" hidden="1" x14ac:dyDescent="0.3">
      <c r="A2025" t="s">
        <v>2959</v>
      </c>
      <c r="B2025" t="str">
        <f>VLOOKUP(Table_for_new_list_price[[#This Row],[ItemCode]],[1]sheet1!$1:$1048576,4,FALSE)</f>
        <v>PICV C/W TPCS ExM 1-Highflow</v>
      </c>
      <c r="C2025">
        <f>VLOOKUP(Table_for_new_list_price[[#This Row],[ItemCode]],[1]sheet1!$1:$1048576,5,FALSE)</f>
        <v>0</v>
      </c>
      <c r="D2025" t="str">
        <f>VLOOKUP(Table_for_new_list_price[[#This Row],[ItemCode]],[1]sheet1!$1:$1048576,6,FALSE)</f>
        <v>BALV</v>
      </c>
      <c r="E2025" s="54" t="str">
        <f>VLOOKUP(Table_for_new_list_price[[#This Row],[ItemCode]],[1]sheet1!$1:$1048576,7,FALSE)</f>
        <v>BRASS DZR</v>
      </c>
      <c r="F2025" s="54">
        <f>VLOOKUP(Table_for_new_list_price[[#This Row],[ItemCode]],[1]sheet1!$1:$1048576,13,FALSE)</f>
        <v>0</v>
      </c>
      <c r="G2025" s="55" t="str">
        <f>VLOOKUP(Table_for_new_list_price[[#This Row],[ItemCode]],[1]sheet1!$1:$1048576,12,FALSE)</f>
        <v>5</v>
      </c>
      <c r="H2025" s="101">
        <f>VLOOKUP(Table_for_new_list_price[[#This Row],[ItemCode]],[1]sheet1!$1:$1048576,8,FALSE)</f>
        <v>611.53</v>
      </c>
      <c r="I2025" s="51">
        <f>VLOOKUP(Table_for_new_list_price[[#This Row],[Product Line]],'EDA SHEET'!$C$10:$D$57,2,FALSE)</f>
        <v>0.34699999999999998</v>
      </c>
      <c r="J2025" s="53">
        <f t="shared" si="36"/>
        <v>212.20090999999996</v>
      </c>
      <c r="K2025" s="1" t="str">
        <f>VLOOKUP(Table_for_new_list_price[[#This Row],[ItemCode]],[1]sheet1!$1:$1048576,11,FALSE)</f>
        <v>Italy</v>
      </c>
    </row>
    <row r="2026" spans="1:11" hidden="1" x14ac:dyDescent="0.3">
      <c r="A2026" t="s">
        <v>2960</v>
      </c>
      <c r="B2026" t="str">
        <f>VLOOKUP(Table_for_new_list_price[[#This Row],[ItemCode]],[1]sheet1!$1:$1048576,4,FALSE)</f>
        <v>PICV C/W TPCS MxM 1-Highflow</v>
      </c>
      <c r="C2026">
        <f>VLOOKUP(Table_for_new_list_price[[#This Row],[ItemCode]],[1]sheet1!$1:$1048576,5,FALSE)</f>
        <v>0</v>
      </c>
      <c r="D2026" t="str">
        <f>VLOOKUP(Table_for_new_list_price[[#This Row],[ItemCode]],[1]sheet1!$1:$1048576,6,FALSE)</f>
        <v>BALV</v>
      </c>
      <c r="E2026" s="54" t="str">
        <f>VLOOKUP(Table_for_new_list_price[[#This Row],[ItemCode]],[1]sheet1!$1:$1048576,7,FALSE)</f>
        <v>BRASS DZR</v>
      </c>
      <c r="F2026" s="54">
        <f>VLOOKUP(Table_for_new_list_price[[#This Row],[ItemCode]],[1]sheet1!$1:$1048576,13,FALSE)</f>
        <v>0</v>
      </c>
      <c r="G2026" s="55" t="str">
        <f>VLOOKUP(Table_for_new_list_price[[#This Row],[ItemCode]],[1]sheet1!$1:$1048576,12,FALSE)</f>
        <v>5</v>
      </c>
      <c r="H2026" s="101">
        <f>VLOOKUP(Table_for_new_list_price[[#This Row],[ItemCode]],[1]sheet1!$1:$1048576,8,FALSE)</f>
        <v>611.53</v>
      </c>
      <c r="I2026" s="51">
        <f>VLOOKUP(Table_for_new_list_price[[#This Row],[Product Line]],'EDA SHEET'!$C$10:$D$57,2,FALSE)</f>
        <v>0.34699999999999998</v>
      </c>
      <c r="J2026" s="53">
        <f t="shared" si="36"/>
        <v>212.20090999999996</v>
      </c>
      <c r="K2026" s="1" t="str">
        <f>VLOOKUP(Table_for_new_list_price[[#This Row],[ItemCode]],[1]sheet1!$1:$1048576,11,FALSE)</f>
        <v>Italy</v>
      </c>
    </row>
    <row r="2027" spans="1:11" hidden="1" x14ac:dyDescent="0.3">
      <c r="A2027" t="s">
        <v>2961</v>
      </c>
      <c r="B2027" t="str">
        <f>VLOOKUP(Table_for_new_list_price[[#This Row],[ItemCode]],[1]sheet1!$1:$1048576,4,FALSE)</f>
        <v>PICV C/W TPCS SxM 1-Highflow</v>
      </c>
      <c r="C2027">
        <f>VLOOKUP(Table_for_new_list_price[[#This Row],[ItemCode]],[1]sheet1!$1:$1048576,5,FALSE)</f>
        <v>0</v>
      </c>
      <c r="D2027" t="str">
        <f>VLOOKUP(Table_for_new_list_price[[#This Row],[ItemCode]],[1]sheet1!$1:$1048576,6,FALSE)</f>
        <v>BALV</v>
      </c>
      <c r="E2027" s="54" t="str">
        <f>VLOOKUP(Table_for_new_list_price[[#This Row],[ItemCode]],[1]sheet1!$1:$1048576,7,FALSE)</f>
        <v>BRASS DZR</v>
      </c>
      <c r="F2027" s="54">
        <f>VLOOKUP(Table_for_new_list_price[[#This Row],[ItemCode]],[1]sheet1!$1:$1048576,13,FALSE)</f>
        <v>0</v>
      </c>
      <c r="G2027" s="55" t="str">
        <f>VLOOKUP(Table_for_new_list_price[[#This Row],[ItemCode]],[1]sheet1!$1:$1048576,12,FALSE)</f>
        <v>5</v>
      </c>
      <c r="H2027" s="101">
        <f>VLOOKUP(Table_for_new_list_price[[#This Row],[ItemCode]],[1]sheet1!$1:$1048576,8,FALSE)</f>
        <v>611.53</v>
      </c>
      <c r="I2027" s="51">
        <f>VLOOKUP(Table_for_new_list_price[[#This Row],[Product Line]],'EDA SHEET'!$C$10:$D$57,2,FALSE)</f>
        <v>0.34699999999999998</v>
      </c>
      <c r="J2027" s="53">
        <f t="shared" si="36"/>
        <v>212.20090999999996</v>
      </c>
      <c r="K2027" s="1" t="str">
        <f>VLOOKUP(Table_for_new_list_price[[#This Row],[ItemCode]],[1]sheet1!$1:$1048576,11,FALSE)</f>
        <v>Italy</v>
      </c>
    </row>
    <row r="2028" spans="1:11" hidden="1" x14ac:dyDescent="0.3">
      <c r="A2028" t="s">
        <v>2962</v>
      </c>
      <c r="B2028" t="str">
        <f>VLOOKUP(Table_for_new_list_price[[#This Row],[ItemCode]],[1]sheet1!$1:$1048576,4,FALSE)</f>
        <v>PICV C/W TPCS SxS 1-Highflow</v>
      </c>
      <c r="C2028">
        <f>VLOOKUP(Table_for_new_list_price[[#This Row],[ItemCode]],[1]sheet1!$1:$1048576,5,FALSE)</f>
        <v>0</v>
      </c>
      <c r="D2028" t="str">
        <f>VLOOKUP(Table_for_new_list_price[[#This Row],[ItemCode]],[1]sheet1!$1:$1048576,6,FALSE)</f>
        <v>BALV</v>
      </c>
      <c r="E2028" s="54" t="str">
        <f>VLOOKUP(Table_for_new_list_price[[#This Row],[ItemCode]],[1]sheet1!$1:$1048576,7,FALSE)</f>
        <v>BRASS DZR</v>
      </c>
      <c r="F2028" s="54" t="str">
        <f>VLOOKUP(Table_for_new_list_price[[#This Row],[ItemCode]],[1]sheet1!$1:$1048576,13,FALSE)</f>
        <v>5.17</v>
      </c>
      <c r="G2028" s="55" t="str">
        <f>VLOOKUP(Table_for_new_list_price[[#This Row],[ItemCode]],[1]sheet1!$1:$1048576,12,FALSE)</f>
        <v>5</v>
      </c>
      <c r="H2028" s="101">
        <f>VLOOKUP(Table_for_new_list_price[[#This Row],[ItemCode]],[1]sheet1!$1:$1048576,8,FALSE)</f>
        <v>611.53</v>
      </c>
      <c r="I2028" s="51">
        <f>VLOOKUP(Table_for_new_list_price[[#This Row],[Product Line]],'EDA SHEET'!$C$10:$D$57,2,FALSE)</f>
        <v>0.34699999999999998</v>
      </c>
      <c r="J2028" s="53">
        <f t="shared" si="36"/>
        <v>212.20090999999996</v>
      </c>
      <c r="K2028" s="1" t="str">
        <f>VLOOKUP(Table_for_new_list_price[[#This Row],[ItemCode]],[1]sheet1!$1:$1048576,11,FALSE)</f>
        <v>Italy</v>
      </c>
    </row>
    <row r="2029" spans="1:11" hidden="1" x14ac:dyDescent="0.3">
      <c r="A2029" t="s">
        <v>2963</v>
      </c>
      <c r="B2029" t="str">
        <f>VLOOKUP(Table_for_new_list_price[[#This Row],[ItemCode]],[1]sheet1!$1:$1048576,4,FALSE)</f>
        <v>PICV C/W TPCS FxF 1-1/4</v>
      </c>
      <c r="C2029">
        <f>VLOOKUP(Table_for_new_list_price[[#This Row],[ItemCode]],[1]sheet1!$1:$1048576,5,FALSE)</f>
        <v>0</v>
      </c>
      <c r="D2029" t="str">
        <f>VLOOKUP(Table_for_new_list_price[[#This Row],[ItemCode]],[1]sheet1!$1:$1048576,6,FALSE)</f>
        <v>BALV</v>
      </c>
      <c r="E2029" s="54" t="str">
        <f>VLOOKUP(Table_for_new_list_price[[#This Row],[ItemCode]],[1]sheet1!$1:$1048576,7,FALSE)</f>
        <v>BRASS DZR</v>
      </c>
      <c r="F2029" s="54">
        <f>VLOOKUP(Table_for_new_list_price[[#This Row],[ItemCode]],[1]sheet1!$1:$1048576,13,FALSE)</f>
        <v>0</v>
      </c>
      <c r="G2029" s="55" t="str">
        <f>VLOOKUP(Table_for_new_list_price[[#This Row],[ItemCode]],[1]sheet1!$1:$1048576,12,FALSE)</f>
        <v>5</v>
      </c>
      <c r="H2029" s="101">
        <f>VLOOKUP(Table_for_new_list_price[[#This Row],[ItemCode]],[1]sheet1!$1:$1048576,8,FALSE)</f>
        <v>635.15</v>
      </c>
      <c r="I2029" s="51">
        <f>VLOOKUP(Table_for_new_list_price[[#This Row],[Product Line]],'EDA SHEET'!$C$10:$D$57,2,FALSE)</f>
        <v>0.34699999999999998</v>
      </c>
      <c r="J2029" s="53">
        <f t="shared" si="36"/>
        <v>220.39704999999998</v>
      </c>
      <c r="K2029" s="1" t="str">
        <f>VLOOKUP(Table_for_new_list_price[[#This Row],[ItemCode]],[1]sheet1!$1:$1048576,11,FALSE)</f>
        <v>Italy</v>
      </c>
    </row>
    <row r="2030" spans="1:11" hidden="1" x14ac:dyDescent="0.3">
      <c r="A2030" t="s">
        <v>2964</v>
      </c>
      <c r="B2030" t="str">
        <f>VLOOKUP(Table_for_new_list_price[[#This Row],[ItemCode]],[1]sheet1!$1:$1048576,4,FALSE)</f>
        <v>PICV C/W TPCS FxM 1-1/4</v>
      </c>
      <c r="C2030">
        <f>VLOOKUP(Table_for_new_list_price[[#This Row],[ItemCode]],[1]sheet1!$1:$1048576,5,FALSE)</f>
        <v>0</v>
      </c>
      <c r="D2030" t="str">
        <f>VLOOKUP(Table_for_new_list_price[[#This Row],[ItemCode]],[1]sheet1!$1:$1048576,6,FALSE)</f>
        <v>BALV</v>
      </c>
      <c r="E2030" s="54" t="str">
        <f>VLOOKUP(Table_for_new_list_price[[#This Row],[ItemCode]],[1]sheet1!$1:$1048576,7,FALSE)</f>
        <v>BRASS DZR</v>
      </c>
      <c r="F2030" s="54">
        <f>VLOOKUP(Table_for_new_list_price[[#This Row],[ItemCode]],[1]sheet1!$1:$1048576,13,FALSE)</f>
        <v>0</v>
      </c>
      <c r="G2030" s="55" t="str">
        <f>VLOOKUP(Table_for_new_list_price[[#This Row],[ItemCode]],[1]sheet1!$1:$1048576,12,FALSE)</f>
        <v>5</v>
      </c>
      <c r="H2030" s="101">
        <f>VLOOKUP(Table_for_new_list_price[[#This Row],[ItemCode]],[1]sheet1!$1:$1048576,8,FALSE)</f>
        <v>635.15</v>
      </c>
      <c r="I2030" s="51">
        <f>VLOOKUP(Table_for_new_list_price[[#This Row],[Product Line]],'EDA SHEET'!$C$10:$D$57,2,FALSE)</f>
        <v>0.34699999999999998</v>
      </c>
      <c r="J2030" s="53">
        <f t="shared" si="36"/>
        <v>220.39704999999998</v>
      </c>
      <c r="K2030" s="1" t="str">
        <f>VLOOKUP(Table_for_new_list_price[[#This Row],[ItemCode]],[1]sheet1!$1:$1048576,11,FALSE)</f>
        <v>Italy</v>
      </c>
    </row>
    <row r="2031" spans="1:11" hidden="1" x14ac:dyDescent="0.3">
      <c r="A2031" t="s">
        <v>2965</v>
      </c>
      <c r="B2031" t="str">
        <f>VLOOKUP(Table_for_new_list_price[[#This Row],[ItemCode]],[1]sheet1!$1:$1048576,4,FALSE)</f>
        <v>PICV C/W TPCS MxM 1-1/4</v>
      </c>
      <c r="C2031">
        <f>VLOOKUP(Table_for_new_list_price[[#This Row],[ItemCode]],[1]sheet1!$1:$1048576,5,FALSE)</f>
        <v>0</v>
      </c>
      <c r="D2031" t="str">
        <f>VLOOKUP(Table_for_new_list_price[[#This Row],[ItemCode]],[1]sheet1!$1:$1048576,6,FALSE)</f>
        <v>BALV</v>
      </c>
      <c r="E2031" s="54" t="str">
        <f>VLOOKUP(Table_for_new_list_price[[#This Row],[ItemCode]],[1]sheet1!$1:$1048576,7,FALSE)</f>
        <v>BRASS DZR</v>
      </c>
      <c r="F2031" s="54">
        <f>VLOOKUP(Table_for_new_list_price[[#This Row],[ItemCode]],[1]sheet1!$1:$1048576,13,FALSE)</f>
        <v>0</v>
      </c>
      <c r="G2031" s="55" t="str">
        <f>VLOOKUP(Table_for_new_list_price[[#This Row],[ItemCode]],[1]sheet1!$1:$1048576,12,FALSE)</f>
        <v>5</v>
      </c>
      <c r="H2031" s="101">
        <f>VLOOKUP(Table_for_new_list_price[[#This Row],[ItemCode]],[1]sheet1!$1:$1048576,8,FALSE)</f>
        <v>635.15</v>
      </c>
      <c r="I2031" s="51">
        <f>VLOOKUP(Table_for_new_list_price[[#This Row],[Product Line]],'EDA SHEET'!$C$10:$D$57,2,FALSE)</f>
        <v>0.34699999999999998</v>
      </c>
      <c r="J2031" s="53">
        <f t="shared" si="36"/>
        <v>220.39704999999998</v>
      </c>
      <c r="K2031" s="1" t="str">
        <f>VLOOKUP(Table_for_new_list_price[[#This Row],[ItemCode]],[1]sheet1!$1:$1048576,11,FALSE)</f>
        <v>Italy</v>
      </c>
    </row>
    <row r="2032" spans="1:11" hidden="1" x14ac:dyDescent="0.3">
      <c r="A2032" t="s">
        <v>2966</v>
      </c>
      <c r="B2032" t="str">
        <f>VLOOKUP(Table_for_new_list_price[[#This Row],[ItemCode]],[1]sheet1!$1:$1048576,4,FALSE)</f>
        <v>PICV C/W TPCS SxM 1-1/4</v>
      </c>
      <c r="C2032">
        <f>VLOOKUP(Table_for_new_list_price[[#This Row],[ItemCode]],[1]sheet1!$1:$1048576,5,FALSE)</f>
        <v>0</v>
      </c>
      <c r="D2032" t="str">
        <f>VLOOKUP(Table_for_new_list_price[[#This Row],[ItemCode]],[1]sheet1!$1:$1048576,6,FALSE)</f>
        <v>BALV</v>
      </c>
      <c r="E2032" s="54" t="str">
        <f>VLOOKUP(Table_for_new_list_price[[#This Row],[ItemCode]],[1]sheet1!$1:$1048576,7,FALSE)</f>
        <v>BRASS DZR</v>
      </c>
      <c r="F2032" s="54">
        <f>VLOOKUP(Table_for_new_list_price[[#This Row],[ItemCode]],[1]sheet1!$1:$1048576,13,FALSE)</f>
        <v>0</v>
      </c>
      <c r="G2032" s="55" t="str">
        <f>VLOOKUP(Table_for_new_list_price[[#This Row],[ItemCode]],[1]sheet1!$1:$1048576,12,FALSE)</f>
        <v>5</v>
      </c>
      <c r="H2032" s="101">
        <f>VLOOKUP(Table_for_new_list_price[[#This Row],[ItemCode]],[1]sheet1!$1:$1048576,8,FALSE)</f>
        <v>635.15</v>
      </c>
      <c r="I2032" s="51">
        <f>VLOOKUP(Table_for_new_list_price[[#This Row],[Product Line]],'EDA SHEET'!$C$10:$D$57,2,FALSE)</f>
        <v>0.34699999999999998</v>
      </c>
      <c r="J2032" s="53">
        <f t="shared" si="36"/>
        <v>220.39704999999998</v>
      </c>
      <c r="K2032" s="1" t="str">
        <f>VLOOKUP(Table_for_new_list_price[[#This Row],[ItemCode]],[1]sheet1!$1:$1048576,11,FALSE)</f>
        <v>Italy</v>
      </c>
    </row>
    <row r="2033" spans="1:11" hidden="1" x14ac:dyDescent="0.3">
      <c r="A2033" t="s">
        <v>2967</v>
      </c>
      <c r="B2033" t="str">
        <f>VLOOKUP(Table_for_new_list_price[[#This Row],[ItemCode]],[1]sheet1!$1:$1048576,4,FALSE)</f>
        <v>PICV C/W TPCS SxS 1-1/4</v>
      </c>
      <c r="C2033">
        <f>VLOOKUP(Table_for_new_list_price[[#This Row],[ItemCode]],[1]sheet1!$1:$1048576,5,FALSE)</f>
        <v>0</v>
      </c>
      <c r="D2033" t="str">
        <f>VLOOKUP(Table_for_new_list_price[[#This Row],[ItemCode]],[1]sheet1!$1:$1048576,6,FALSE)</f>
        <v>BALV</v>
      </c>
      <c r="E2033" s="54" t="str">
        <f>VLOOKUP(Table_for_new_list_price[[#This Row],[ItemCode]],[1]sheet1!$1:$1048576,7,FALSE)</f>
        <v>BRASS DZR</v>
      </c>
      <c r="F2033" s="54" t="str">
        <f>VLOOKUP(Table_for_new_list_price[[#This Row],[ItemCode]],[1]sheet1!$1:$1048576,13,FALSE)</f>
        <v>5.17</v>
      </c>
      <c r="G2033" s="55" t="str">
        <f>VLOOKUP(Table_for_new_list_price[[#This Row],[ItemCode]],[1]sheet1!$1:$1048576,12,FALSE)</f>
        <v>5</v>
      </c>
      <c r="H2033" s="101">
        <f>VLOOKUP(Table_for_new_list_price[[#This Row],[ItemCode]],[1]sheet1!$1:$1048576,8,FALSE)</f>
        <v>635.15</v>
      </c>
      <c r="I2033" s="51">
        <f>VLOOKUP(Table_for_new_list_price[[#This Row],[Product Line]],'EDA SHEET'!$C$10:$D$57,2,FALSE)</f>
        <v>0.34699999999999998</v>
      </c>
      <c r="J2033" s="53">
        <f t="shared" si="36"/>
        <v>220.39704999999998</v>
      </c>
      <c r="K2033" s="1" t="str">
        <f>VLOOKUP(Table_for_new_list_price[[#This Row],[ItemCode]],[1]sheet1!$1:$1048576,11,FALSE)</f>
        <v>Italy</v>
      </c>
    </row>
    <row r="2034" spans="1:11" hidden="1" x14ac:dyDescent="0.3">
      <c r="A2034" t="s">
        <v>2968</v>
      </c>
      <c r="B2034" t="str">
        <f>VLOOKUP(Table_for_new_list_price[[#This Row],[ItemCode]],[1]sheet1!$1:$1048576,4,FALSE)</f>
        <v>PICV C/W TPCS ExE 1/2-Lowflow</v>
      </c>
      <c r="C2034">
        <f>VLOOKUP(Table_for_new_list_price[[#This Row],[ItemCode]],[1]sheet1!$1:$1048576,5,FALSE)</f>
        <v>0</v>
      </c>
      <c r="D2034" t="str">
        <f>VLOOKUP(Table_for_new_list_price[[#This Row],[ItemCode]],[1]sheet1!$1:$1048576,6,FALSE)</f>
        <v>BALV</v>
      </c>
      <c r="E2034" s="54" t="str">
        <f>VLOOKUP(Table_for_new_list_price[[#This Row],[ItemCode]],[1]sheet1!$1:$1048576,7,FALSE)</f>
        <v>BRASS DZR</v>
      </c>
      <c r="F2034" s="54" t="str">
        <f>VLOOKUP(Table_for_new_list_price[[#This Row],[ItemCode]],[1]sheet1!$1:$1048576,13,FALSE)</f>
        <v>1.19</v>
      </c>
      <c r="G2034" s="55" t="str">
        <f>VLOOKUP(Table_for_new_list_price[[#This Row],[ItemCode]],[1]sheet1!$1:$1048576,12,FALSE)</f>
        <v>20</v>
      </c>
      <c r="H2034" s="101">
        <f>VLOOKUP(Table_for_new_list_price[[#This Row],[ItemCode]],[1]sheet1!$1:$1048576,8,FALSE)</f>
        <v>282.88</v>
      </c>
      <c r="I2034" s="51">
        <f>VLOOKUP(Table_for_new_list_price[[#This Row],[Product Line]],'EDA SHEET'!$C$10:$D$57,2,FALSE)</f>
        <v>0.34699999999999998</v>
      </c>
      <c r="J2034" s="53">
        <f t="shared" si="36"/>
        <v>98.159359999999992</v>
      </c>
      <c r="K2034" s="1" t="str">
        <f>VLOOKUP(Table_for_new_list_price[[#This Row],[ItemCode]],[1]sheet1!$1:$1048576,11,FALSE)</f>
        <v>Italy</v>
      </c>
    </row>
    <row r="2035" spans="1:11" hidden="1" x14ac:dyDescent="0.3">
      <c r="A2035" t="s">
        <v>2969</v>
      </c>
      <c r="B2035" t="str">
        <f>VLOOKUP(Table_for_new_list_price[[#This Row],[ItemCode]],[1]sheet1!$1:$1048576,4,FALSE)</f>
        <v>PICV C/W TPCS FxF 1/2-Lowflow</v>
      </c>
      <c r="C2035">
        <f>VLOOKUP(Table_for_new_list_price[[#This Row],[ItemCode]],[1]sheet1!$1:$1048576,5,FALSE)</f>
        <v>0</v>
      </c>
      <c r="D2035" t="str">
        <f>VLOOKUP(Table_for_new_list_price[[#This Row],[ItemCode]],[1]sheet1!$1:$1048576,6,FALSE)</f>
        <v>BALV</v>
      </c>
      <c r="E2035" s="54" t="str">
        <f>VLOOKUP(Table_for_new_list_price[[#This Row],[ItemCode]],[1]sheet1!$1:$1048576,7,FALSE)</f>
        <v>BRASS DZR</v>
      </c>
      <c r="F2035" s="54">
        <f>VLOOKUP(Table_for_new_list_price[[#This Row],[ItemCode]],[1]sheet1!$1:$1048576,13,FALSE)</f>
        <v>0</v>
      </c>
      <c r="G2035" s="55" t="str">
        <f>VLOOKUP(Table_for_new_list_price[[#This Row],[ItemCode]],[1]sheet1!$1:$1048576,12,FALSE)</f>
        <v>20</v>
      </c>
      <c r="H2035" s="101">
        <f>VLOOKUP(Table_for_new_list_price[[#This Row],[ItemCode]],[1]sheet1!$1:$1048576,8,FALSE)</f>
        <v>282.88</v>
      </c>
      <c r="I2035" s="51">
        <f>VLOOKUP(Table_for_new_list_price[[#This Row],[Product Line]],'EDA SHEET'!$C$10:$D$57,2,FALSE)</f>
        <v>0.34699999999999998</v>
      </c>
      <c r="J2035" s="53">
        <f t="shared" si="36"/>
        <v>98.159359999999992</v>
      </c>
      <c r="K2035" s="1" t="str">
        <f>VLOOKUP(Table_for_new_list_price[[#This Row],[ItemCode]],[1]sheet1!$1:$1048576,11,FALSE)</f>
        <v>Italy</v>
      </c>
    </row>
    <row r="2036" spans="1:11" hidden="1" x14ac:dyDescent="0.3">
      <c r="A2036" t="s">
        <v>2970</v>
      </c>
      <c r="B2036" t="str">
        <f>VLOOKUP(Table_for_new_list_price[[#This Row],[ItemCode]],[1]sheet1!$1:$1048576,4,FALSE)</f>
        <v>PICV C/W TPCS ExM 1/2-Lowflow</v>
      </c>
      <c r="C2036">
        <f>VLOOKUP(Table_for_new_list_price[[#This Row],[ItemCode]],[1]sheet1!$1:$1048576,5,FALSE)</f>
        <v>0</v>
      </c>
      <c r="D2036" t="str">
        <f>VLOOKUP(Table_for_new_list_price[[#This Row],[ItemCode]],[1]sheet1!$1:$1048576,6,FALSE)</f>
        <v>BALV</v>
      </c>
      <c r="E2036" s="54" t="str">
        <f>VLOOKUP(Table_for_new_list_price[[#This Row],[ItemCode]],[1]sheet1!$1:$1048576,7,FALSE)</f>
        <v>BRASS DZR</v>
      </c>
      <c r="F2036" s="54" t="str">
        <f>VLOOKUP(Table_for_new_list_price[[#This Row],[ItemCode]],[1]sheet1!$1:$1048576,13,FALSE)</f>
        <v>1.19</v>
      </c>
      <c r="G2036" s="55" t="str">
        <f>VLOOKUP(Table_for_new_list_price[[#This Row],[ItemCode]],[1]sheet1!$1:$1048576,12,FALSE)</f>
        <v>20</v>
      </c>
      <c r="H2036" s="101">
        <f>VLOOKUP(Table_for_new_list_price[[#This Row],[ItemCode]],[1]sheet1!$1:$1048576,8,FALSE)</f>
        <v>282.88</v>
      </c>
      <c r="I2036" s="51">
        <f>VLOOKUP(Table_for_new_list_price[[#This Row],[Product Line]],'EDA SHEET'!$C$10:$D$57,2,FALSE)</f>
        <v>0.34699999999999998</v>
      </c>
      <c r="J2036" s="53">
        <f t="shared" ref="J2036:J2099" si="37">H2036*I2036</f>
        <v>98.159359999999992</v>
      </c>
      <c r="K2036" s="1" t="str">
        <f>VLOOKUP(Table_for_new_list_price[[#This Row],[ItemCode]],[1]sheet1!$1:$1048576,11,FALSE)</f>
        <v>Italy</v>
      </c>
    </row>
    <row r="2037" spans="1:11" hidden="1" x14ac:dyDescent="0.3">
      <c r="A2037" t="s">
        <v>2971</v>
      </c>
      <c r="B2037" t="str">
        <f>VLOOKUP(Table_for_new_list_price[[#This Row],[ItemCode]],[1]sheet1!$1:$1048576,4,FALSE)</f>
        <v>PICV C/W TPCS FxM 1/2-Lowflow</v>
      </c>
      <c r="C2037">
        <f>VLOOKUP(Table_for_new_list_price[[#This Row],[ItemCode]],[1]sheet1!$1:$1048576,5,FALSE)</f>
        <v>0</v>
      </c>
      <c r="D2037" t="str">
        <f>VLOOKUP(Table_for_new_list_price[[#This Row],[ItemCode]],[1]sheet1!$1:$1048576,6,FALSE)</f>
        <v>BALV</v>
      </c>
      <c r="E2037" s="54" t="str">
        <f>VLOOKUP(Table_for_new_list_price[[#This Row],[ItemCode]],[1]sheet1!$1:$1048576,7,FALSE)</f>
        <v>BRASS DZR</v>
      </c>
      <c r="F2037" s="54" t="str">
        <f>VLOOKUP(Table_for_new_list_price[[#This Row],[ItemCode]],[1]sheet1!$1:$1048576,13,FALSE)</f>
        <v>1.19</v>
      </c>
      <c r="G2037" s="55" t="str">
        <f>VLOOKUP(Table_for_new_list_price[[#This Row],[ItemCode]],[1]sheet1!$1:$1048576,12,FALSE)</f>
        <v>20</v>
      </c>
      <c r="H2037" s="101">
        <f>VLOOKUP(Table_for_new_list_price[[#This Row],[ItemCode]],[1]sheet1!$1:$1048576,8,FALSE)</f>
        <v>282.88</v>
      </c>
      <c r="I2037" s="51">
        <f>VLOOKUP(Table_for_new_list_price[[#This Row],[Product Line]],'EDA SHEET'!$C$10:$D$57,2,FALSE)</f>
        <v>0.34699999999999998</v>
      </c>
      <c r="J2037" s="53">
        <f t="shared" si="37"/>
        <v>98.159359999999992</v>
      </c>
      <c r="K2037" s="1" t="str">
        <f>VLOOKUP(Table_for_new_list_price[[#This Row],[ItemCode]],[1]sheet1!$1:$1048576,11,FALSE)</f>
        <v>Italy</v>
      </c>
    </row>
    <row r="2038" spans="1:11" hidden="1" x14ac:dyDescent="0.3">
      <c r="A2038" t="s">
        <v>2972</v>
      </c>
      <c r="B2038" t="str">
        <f>VLOOKUP(Table_for_new_list_price[[#This Row],[ItemCode]],[1]sheet1!$1:$1048576,4,FALSE)</f>
        <v>PICV C/W TPCS MxM 1/2-Lowflow</v>
      </c>
      <c r="C2038">
        <f>VLOOKUP(Table_for_new_list_price[[#This Row],[ItemCode]],[1]sheet1!$1:$1048576,5,FALSE)</f>
        <v>0</v>
      </c>
      <c r="D2038" t="str">
        <f>VLOOKUP(Table_for_new_list_price[[#This Row],[ItemCode]],[1]sheet1!$1:$1048576,6,FALSE)</f>
        <v>BALV</v>
      </c>
      <c r="E2038" s="54" t="str">
        <f>VLOOKUP(Table_for_new_list_price[[#This Row],[ItemCode]],[1]sheet1!$1:$1048576,7,FALSE)</f>
        <v>BRASS DZR</v>
      </c>
      <c r="F2038" s="54">
        <f>VLOOKUP(Table_for_new_list_price[[#This Row],[ItemCode]],[1]sheet1!$1:$1048576,13,FALSE)</f>
        <v>0</v>
      </c>
      <c r="G2038" s="55" t="str">
        <f>VLOOKUP(Table_for_new_list_price[[#This Row],[ItemCode]],[1]sheet1!$1:$1048576,12,FALSE)</f>
        <v>20</v>
      </c>
      <c r="H2038" s="101">
        <f>VLOOKUP(Table_for_new_list_price[[#This Row],[ItemCode]],[1]sheet1!$1:$1048576,8,FALSE)</f>
        <v>282.88</v>
      </c>
      <c r="I2038" s="51">
        <f>VLOOKUP(Table_for_new_list_price[[#This Row],[Product Line]],'EDA SHEET'!$C$10:$D$57,2,FALSE)</f>
        <v>0.34699999999999998</v>
      </c>
      <c r="J2038" s="53">
        <f t="shared" si="37"/>
        <v>98.159359999999992</v>
      </c>
      <c r="K2038" s="1" t="str">
        <f>VLOOKUP(Table_for_new_list_price[[#This Row],[ItemCode]],[1]sheet1!$1:$1048576,11,FALSE)</f>
        <v>Italy</v>
      </c>
    </row>
    <row r="2039" spans="1:11" hidden="1" x14ac:dyDescent="0.3">
      <c r="A2039" t="s">
        <v>2973</v>
      </c>
      <c r="B2039" t="str">
        <f>VLOOKUP(Table_for_new_list_price[[#This Row],[ItemCode]],[1]sheet1!$1:$1048576,4,FALSE)</f>
        <v>PICV C/W TPCS SxM 1/2-Lowflow</v>
      </c>
      <c r="C2039">
        <f>VLOOKUP(Table_for_new_list_price[[#This Row],[ItemCode]],[1]sheet1!$1:$1048576,5,FALSE)</f>
        <v>0</v>
      </c>
      <c r="D2039" t="str">
        <f>VLOOKUP(Table_for_new_list_price[[#This Row],[ItemCode]],[1]sheet1!$1:$1048576,6,FALSE)</f>
        <v>BALV</v>
      </c>
      <c r="E2039" s="54" t="str">
        <f>VLOOKUP(Table_for_new_list_price[[#This Row],[ItemCode]],[1]sheet1!$1:$1048576,7,FALSE)</f>
        <v>BRASS DZR</v>
      </c>
      <c r="F2039" s="54" t="str">
        <f>VLOOKUP(Table_for_new_list_price[[#This Row],[ItemCode]],[1]sheet1!$1:$1048576,13,FALSE)</f>
        <v>1.19</v>
      </c>
      <c r="G2039" s="55" t="str">
        <f>VLOOKUP(Table_for_new_list_price[[#This Row],[ItemCode]],[1]sheet1!$1:$1048576,12,FALSE)</f>
        <v>20</v>
      </c>
      <c r="H2039" s="101">
        <f>VLOOKUP(Table_for_new_list_price[[#This Row],[ItemCode]],[1]sheet1!$1:$1048576,8,FALSE)</f>
        <v>282.88</v>
      </c>
      <c r="I2039" s="51">
        <f>VLOOKUP(Table_for_new_list_price[[#This Row],[Product Line]],'EDA SHEET'!$C$10:$D$57,2,FALSE)</f>
        <v>0.34699999999999998</v>
      </c>
      <c r="J2039" s="53">
        <f t="shared" si="37"/>
        <v>98.159359999999992</v>
      </c>
      <c r="K2039" s="1" t="str">
        <f>VLOOKUP(Table_for_new_list_price[[#This Row],[ItemCode]],[1]sheet1!$1:$1048576,11,FALSE)</f>
        <v>Italy</v>
      </c>
    </row>
    <row r="2040" spans="1:11" hidden="1" x14ac:dyDescent="0.3">
      <c r="A2040" t="s">
        <v>2974</v>
      </c>
      <c r="B2040" t="str">
        <f>VLOOKUP(Table_for_new_list_price[[#This Row],[ItemCode]],[1]sheet1!$1:$1048576,4,FALSE)</f>
        <v>PICV C/W TPCS SxS 1/2-Lowflow</v>
      </c>
      <c r="C2040">
        <f>VLOOKUP(Table_for_new_list_price[[#This Row],[ItemCode]],[1]sheet1!$1:$1048576,5,FALSE)</f>
        <v>0</v>
      </c>
      <c r="D2040" t="str">
        <f>VLOOKUP(Table_for_new_list_price[[#This Row],[ItemCode]],[1]sheet1!$1:$1048576,6,FALSE)</f>
        <v>BALV</v>
      </c>
      <c r="E2040" s="54" t="str">
        <f>VLOOKUP(Table_for_new_list_price[[#This Row],[ItemCode]],[1]sheet1!$1:$1048576,7,FALSE)</f>
        <v>BRASS DZR</v>
      </c>
      <c r="F2040" s="54" t="str">
        <f>VLOOKUP(Table_for_new_list_price[[#This Row],[ItemCode]],[1]sheet1!$1:$1048576,13,FALSE)</f>
        <v>1.19</v>
      </c>
      <c r="G2040" s="55" t="str">
        <f>VLOOKUP(Table_for_new_list_price[[#This Row],[ItemCode]],[1]sheet1!$1:$1048576,12,FALSE)</f>
        <v>20</v>
      </c>
      <c r="H2040" s="101">
        <f>VLOOKUP(Table_for_new_list_price[[#This Row],[ItemCode]],[1]sheet1!$1:$1048576,8,FALSE)</f>
        <v>282.88</v>
      </c>
      <c r="I2040" s="51">
        <f>VLOOKUP(Table_for_new_list_price[[#This Row],[Product Line]],'EDA SHEET'!$C$10:$D$57,2,FALSE)</f>
        <v>0.34699999999999998</v>
      </c>
      <c r="J2040" s="53">
        <f t="shared" si="37"/>
        <v>98.159359999999992</v>
      </c>
      <c r="K2040" s="1" t="str">
        <f>VLOOKUP(Table_for_new_list_price[[#This Row],[ItemCode]],[1]sheet1!$1:$1048576,11,FALSE)</f>
        <v>Italy</v>
      </c>
    </row>
    <row r="2041" spans="1:11" hidden="1" x14ac:dyDescent="0.3">
      <c r="A2041" t="s">
        <v>2975</v>
      </c>
      <c r="B2041" t="str">
        <f>VLOOKUP(Table_for_new_list_price[[#This Row],[ItemCode]],[1]sheet1!$1:$1048576,4,FALSE)</f>
        <v>9900IBV MINI 050E050E</v>
      </c>
      <c r="C2041">
        <f>VLOOKUP(Table_for_new_list_price[[#This Row],[ItemCode]],[1]sheet1!$1:$1048576,5,FALSE)</f>
        <v>0</v>
      </c>
      <c r="D2041" t="str">
        <f>VLOOKUP(Table_for_new_list_price[[#This Row],[ItemCode]],[1]sheet1!$1:$1048576,6,FALSE)</f>
        <v>BALV</v>
      </c>
      <c r="E2041" s="54" t="str">
        <f>VLOOKUP(Table_for_new_list_price[[#This Row],[ItemCode]],[1]sheet1!$1:$1048576,7,FALSE)</f>
        <v>BRASS</v>
      </c>
      <c r="F2041" s="54">
        <f>VLOOKUP(Table_for_new_list_price[[#This Row],[ItemCode]],[1]sheet1!$1:$1048576,13,FALSE)</f>
        <v>0</v>
      </c>
      <c r="G2041" s="55" t="str">
        <f>VLOOKUP(Table_for_new_list_price[[#This Row],[ItemCode]],[1]sheet1!$1:$1048576,12,FALSE)</f>
        <v>1</v>
      </c>
      <c r="H2041" s="101">
        <f>VLOOKUP(Table_for_new_list_price[[#This Row],[ItemCode]],[1]sheet1!$1:$1048576,8,FALSE)</f>
        <v>128.57</v>
      </c>
      <c r="I2041" s="51">
        <f>VLOOKUP(Table_for_new_list_price[[#This Row],[Product Line]],'EDA SHEET'!$C$10:$D$57,2,FALSE)</f>
        <v>0.34699999999999998</v>
      </c>
      <c r="J2041" s="53">
        <f t="shared" si="37"/>
        <v>44.613789999999995</v>
      </c>
      <c r="K2041" s="1" t="str">
        <f>VLOOKUP(Table_for_new_list_price[[#This Row],[ItemCode]],[1]sheet1!$1:$1048576,11,FALSE)</f>
        <v>Italy</v>
      </c>
    </row>
    <row r="2042" spans="1:11" hidden="1" x14ac:dyDescent="0.3">
      <c r="A2042" t="s">
        <v>2976</v>
      </c>
      <c r="B2042" t="str">
        <f>VLOOKUP(Table_for_new_list_price[[#This Row],[ItemCode]],[1]sheet1!$1:$1048576,4,FALSE)</f>
        <v>9900IBV MINI 050F050E</v>
      </c>
      <c r="C2042">
        <f>VLOOKUP(Table_for_new_list_price[[#This Row],[ItemCode]],[1]sheet1!$1:$1048576,5,FALSE)</f>
        <v>0</v>
      </c>
      <c r="D2042" t="str">
        <f>VLOOKUP(Table_for_new_list_price[[#This Row],[ItemCode]],[1]sheet1!$1:$1048576,6,FALSE)</f>
        <v>BALV</v>
      </c>
      <c r="E2042" s="54" t="str">
        <f>VLOOKUP(Table_for_new_list_price[[#This Row],[ItemCode]],[1]sheet1!$1:$1048576,7,FALSE)</f>
        <v>BRASS</v>
      </c>
      <c r="F2042" s="54">
        <f>VLOOKUP(Table_for_new_list_price[[#This Row],[ItemCode]],[1]sheet1!$1:$1048576,13,FALSE)</f>
        <v>0</v>
      </c>
      <c r="G2042" s="55" t="str">
        <f>VLOOKUP(Table_for_new_list_price[[#This Row],[ItemCode]],[1]sheet1!$1:$1048576,12,FALSE)</f>
        <v>1</v>
      </c>
      <c r="H2042" s="101">
        <f>VLOOKUP(Table_for_new_list_price[[#This Row],[ItemCode]],[1]sheet1!$1:$1048576,8,FALSE)</f>
        <v>128.57</v>
      </c>
      <c r="I2042" s="51">
        <f>VLOOKUP(Table_for_new_list_price[[#This Row],[Product Line]],'EDA SHEET'!$C$10:$D$57,2,FALSE)</f>
        <v>0.34699999999999998</v>
      </c>
      <c r="J2042" s="53">
        <f t="shared" si="37"/>
        <v>44.613789999999995</v>
      </c>
      <c r="K2042" s="1" t="str">
        <f>VLOOKUP(Table_for_new_list_price[[#This Row],[ItemCode]],[1]sheet1!$1:$1048576,11,FALSE)</f>
        <v>Italy</v>
      </c>
    </row>
    <row r="2043" spans="1:11" hidden="1" x14ac:dyDescent="0.3">
      <c r="A2043" t="s">
        <v>2977</v>
      </c>
      <c r="B2043" t="str">
        <f>VLOOKUP(Table_for_new_list_price[[#This Row],[ItemCode]],[1]sheet1!$1:$1048576,4,FALSE)</f>
        <v>9900IBV MINI 050F050S</v>
      </c>
      <c r="C2043">
        <f>VLOOKUP(Table_for_new_list_price[[#This Row],[ItemCode]],[1]sheet1!$1:$1048576,5,FALSE)</f>
        <v>0</v>
      </c>
      <c r="D2043" t="str">
        <f>VLOOKUP(Table_for_new_list_price[[#This Row],[ItemCode]],[1]sheet1!$1:$1048576,6,FALSE)</f>
        <v>BALV</v>
      </c>
      <c r="E2043" s="54" t="str">
        <f>VLOOKUP(Table_for_new_list_price[[#This Row],[ItemCode]],[1]sheet1!$1:$1048576,7,FALSE)</f>
        <v>BRASS</v>
      </c>
      <c r="F2043" s="54">
        <f>VLOOKUP(Table_for_new_list_price[[#This Row],[ItemCode]],[1]sheet1!$1:$1048576,13,FALSE)</f>
        <v>0</v>
      </c>
      <c r="G2043" s="55" t="str">
        <f>VLOOKUP(Table_for_new_list_price[[#This Row],[ItemCode]],[1]sheet1!$1:$1048576,12,FALSE)</f>
        <v>1</v>
      </c>
      <c r="H2043" s="101">
        <f>VLOOKUP(Table_for_new_list_price[[#This Row],[ItemCode]],[1]sheet1!$1:$1048576,8,FALSE)</f>
        <v>128.57</v>
      </c>
      <c r="I2043" s="51">
        <f>VLOOKUP(Table_for_new_list_price[[#This Row],[Product Line]],'EDA SHEET'!$C$10:$D$57,2,FALSE)</f>
        <v>0.34699999999999998</v>
      </c>
      <c r="J2043" s="53">
        <f t="shared" si="37"/>
        <v>44.613789999999995</v>
      </c>
      <c r="K2043" s="1" t="str">
        <f>VLOOKUP(Table_for_new_list_price[[#This Row],[ItemCode]],[1]sheet1!$1:$1048576,11,FALSE)</f>
        <v>Italy</v>
      </c>
    </row>
    <row r="2044" spans="1:11" hidden="1" x14ac:dyDescent="0.3">
      <c r="A2044" t="s">
        <v>2978</v>
      </c>
      <c r="B2044" t="str">
        <f>VLOOKUP(Table_for_new_list_price[[#This Row],[ItemCode]],[1]sheet1!$1:$1048576,4,FALSE)</f>
        <v>9900IBV MINI 050F050P</v>
      </c>
      <c r="C2044">
        <f>VLOOKUP(Table_for_new_list_price[[#This Row],[ItemCode]],[1]sheet1!$1:$1048576,5,FALSE)</f>
        <v>0</v>
      </c>
      <c r="D2044" t="str">
        <f>VLOOKUP(Table_for_new_list_price[[#This Row],[ItemCode]],[1]sheet1!$1:$1048576,6,FALSE)</f>
        <v>BALV</v>
      </c>
      <c r="E2044" s="54" t="str">
        <f>VLOOKUP(Table_for_new_list_price[[#This Row],[ItemCode]],[1]sheet1!$1:$1048576,7,FALSE)</f>
        <v>BRASS DZR</v>
      </c>
      <c r="F2044" s="54">
        <f>VLOOKUP(Table_for_new_list_price[[#This Row],[ItemCode]],[1]sheet1!$1:$1048576,13,FALSE)</f>
        <v>0</v>
      </c>
      <c r="G2044" s="55">
        <f>VLOOKUP(Table_for_new_list_price[[#This Row],[ItemCode]],[1]sheet1!$1:$1048576,12,FALSE)</f>
        <v>0</v>
      </c>
      <c r="H2044" s="101">
        <f>VLOOKUP(Table_for_new_list_price[[#This Row],[ItemCode]],[1]sheet1!$1:$1048576,8,FALSE)</f>
        <v>138.66</v>
      </c>
      <c r="I2044" s="51">
        <f>VLOOKUP(Table_for_new_list_price[[#This Row],[Product Line]],'EDA SHEET'!$C$10:$D$57,2,FALSE)</f>
        <v>0.34699999999999998</v>
      </c>
      <c r="J2044" s="53">
        <f t="shared" si="37"/>
        <v>48.115019999999994</v>
      </c>
      <c r="K2044" s="1" t="str">
        <f>VLOOKUP(Table_for_new_list_price[[#This Row],[ItemCode]],[1]sheet1!$1:$1048576,11,FALSE)</f>
        <v>Italy</v>
      </c>
    </row>
    <row r="2045" spans="1:11" hidden="1" x14ac:dyDescent="0.3">
      <c r="A2045" t="s">
        <v>2979</v>
      </c>
      <c r="B2045" t="str">
        <f>VLOOKUP(Table_for_new_list_price[[#This Row],[ItemCode]],[1]sheet1!$1:$1048576,4,FALSE)</f>
        <v>9900IBV MINI 050F050S</v>
      </c>
      <c r="C2045">
        <f>VLOOKUP(Table_for_new_list_price[[#This Row],[ItemCode]],[1]sheet1!$1:$1048576,5,FALSE)</f>
        <v>0</v>
      </c>
      <c r="D2045" t="str">
        <f>VLOOKUP(Table_for_new_list_price[[#This Row],[ItemCode]],[1]sheet1!$1:$1048576,6,FALSE)</f>
        <v>BALV</v>
      </c>
      <c r="E2045" s="54" t="str">
        <f>VLOOKUP(Table_for_new_list_price[[#This Row],[ItemCode]],[1]sheet1!$1:$1048576,7,FALSE)</f>
        <v>BRASS</v>
      </c>
      <c r="F2045" s="54">
        <f>VLOOKUP(Table_for_new_list_price[[#This Row],[ItemCode]],[1]sheet1!$1:$1048576,13,FALSE)</f>
        <v>0</v>
      </c>
      <c r="G2045" s="55" t="str">
        <f>VLOOKUP(Table_for_new_list_price[[#This Row],[ItemCode]],[1]sheet1!$1:$1048576,12,FALSE)</f>
        <v>1</v>
      </c>
      <c r="H2045" s="101">
        <f>VLOOKUP(Table_for_new_list_price[[#This Row],[ItemCode]],[1]sheet1!$1:$1048576,8,FALSE)</f>
        <v>122.44</v>
      </c>
      <c r="I2045" s="51">
        <f>VLOOKUP(Table_for_new_list_price[[#This Row],[Product Line]],'EDA SHEET'!$C$10:$D$57,2,FALSE)</f>
        <v>0.34699999999999998</v>
      </c>
      <c r="J2045" s="53">
        <f t="shared" si="37"/>
        <v>42.486679999999993</v>
      </c>
      <c r="K2045" s="1" t="str">
        <f>VLOOKUP(Table_for_new_list_price[[#This Row],[ItemCode]],[1]sheet1!$1:$1048576,11,FALSE)</f>
        <v>Italy</v>
      </c>
    </row>
    <row r="2046" spans="1:11" hidden="1" x14ac:dyDescent="0.3">
      <c r="A2046" t="s">
        <v>2980</v>
      </c>
      <c r="B2046" t="str">
        <f>VLOOKUP(Table_for_new_list_price[[#This Row],[ItemCode]],[1]sheet1!$1:$1048576,4,FALSE)</f>
        <v>9900IBV MINI 050M050E</v>
      </c>
      <c r="C2046">
        <f>VLOOKUP(Table_for_new_list_price[[#This Row],[ItemCode]],[1]sheet1!$1:$1048576,5,FALSE)</f>
        <v>0</v>
      </c>
      <c r="D2046" t="str">
        <f>VLOOKUP(Table_for_new_list_price[[#This Row],[ItemCode]],[1]sheet1!$1:$1048576,6,FALSE)</f>
        <v>BALV</v>
      </c>
      <c r="E2046" s="54" t="str">
        <f>VLOOKUP(Table_for_new_list_price[[#This Row],[ItemCode]],[1]sheet1!$1:$1048576,7,FALSE)</f>
        <v>BRASS</v>
      </c>
      <c r="F2046" s="54">
        <f>VLOOKUP(Table_for_new_list_price[[#This Row],[ItemCode]],[1]sheet1!$1:$1048576,13,FALSE)</f>
        <v>0</v>
      </c>
      <c r="G2046" s="55" t="str">
        <f>VLOOKUP(Table_for_new_list_price[[#This Row],[ItemCode]],[1]sheet1!$1:$1048576,12,FALSE)</f>
        <v>1</v>
      </c>
      <c r="H2046" s="101">
        <f>VLOOKUP(Table_for_new_list_price[[#This Row],[ItemCode]],[1]sheet1!$1:$1048576,8,FALSE)</f>
        <v>128.57</v>
      </c>
      <c r="I2046" s="51">
        <f>VLOOKUP(Table_for_new_list_price[[#This Row],[Product Line]],'EDA SHEET'!$C$10:$D$57,2,FALSE)</f>
        <v>0.34699999999999998</v>
      </c>
      <c r="J2046" s="53">
        <f t="shared" si="37"/>
        <v>44.613789999999995</v>
      </c>
      <c r="K2046" s="1" t="str">
        <f>VLOOKUP(Table_for_new_list_price[[#This Row],[ItemCode]],[1]sheet1!$1:$1048576,11,FALSE)</f>
        <v>Italy</v>
      </c>
    </row>
    <row r="2047" spans="1:11" hidden="1" x14ac:dyDescent="0.3">
      <c r="A2047" t="s">
        <v>2981</v>
      </c>
      <c r="B2047" t="str">
        <f>VLOOKUP(Table_for_new_list_price[[#This Row],[ItemCode]],[1]sheet1!$1:$1048576,4,FALSE)</f>
        <v>9900IBV MINI 050M050F</v>
      </c>
      <c r="C2047">
        <f>VLOOKUP(Table_for_new_list_price[[#This Row],[ItemCode]],[1]sheet1!$1:$1048576,5,FALSE)</f>
        <v>0</v>
      </c>
      <c r="D2047" t="str">
        <f>VLOOKUP(Table_for_new_list_price[[#This Row],[ItemCode]],[1]sheet1!$1:$1048576,6,FALSE)</f>
        <v>BALV</v>
      </c>
      <c r="E2047" s="54" t="str">
        <f>VLOOKUP(Table_for_new_list_price[[#This Row],[ItemCode]],[1]sheet1!$1:$1048576,7,FALSE)</f>
        <v>BRASS</v>
      </c>
      <c r="F2047" s="54">
        <f>VLOOKUP(Table_for_new_list_price[[#This Row],[ItemCode]],[1]sheet1!$1:$1048576,13,FALSE)</f>
        <v>0</v>
      </c>
      <c r="G2047" s="55" t="str">
        <f>VLOOKUP(Table_for_new_list_price[[#This Row],[ItemCode]],[1]sheet1!$1:$1048576,12,FALSE)</f>
        <v>1</v>
      </c>
      <c r="H2047" s="101">
        <f>VLOOKUP(Table_for_new_list_price[[#This Row],[ItemCode]],[1]sheet1!$1:$1048576,8,FALSE)</f>
        <v>128.57</v>
      </c>
      <c r="I2047" s="51">
        <f>VLOOKUP(Table_for_new_list_price[[#This Row],[Product Line]],'EDA SHEET'!$C$10:$D$57,2,FALSE)</f>
        <v>0.34699999999999998</v>
      </c>
      <c r="J2047" s="53">
        <f t="shared" si="37"/>
        <v>44.613789999999995</v>
      </c>
      <c r="K2047" s="1" t="str">
        <f>VLOOKUP(Table_for_new_list_price[[#This Row],[ItemCode]],[1]sheet1!$1:$1048576,11,FALSE)</f>
        <v>Italy</v>
      </c>
    </row>
    <row r="2048" spans="1:11" hidden="1" x14ac:dyDescent="0.3">
      <c r="A2048" t="s">
        <v>2982</v>
      </c>
      <c r="B2048" t="str">
        <f>VLOOKUP(Table_for_new_list_price[[#This Row],[ItemCode]],[1]sheet1!$1:$1048576,4,FALSE)</f>
        <v>9900IBV MINI 050M050P</v>
      </c>
      <c r="C2048">
        <f>VLOOKUP(Table_for_new_list_price[[#This Row],[ItemCode]],[1]sheet1!$1:$1048576,5,FALSE)</f>
        <v>0</v>
      </c>
      <c r="D2048" t="str">
        <f>VLOOKUP(Table_for_new_list_price[[#This Row],[ItemCode]],[1]sheet1!$1:$1048576,6,FALSE)</f>
        <v>BALV</v>
      </c>
      <c r="E2048" s="54" t="str">
        <f>VLOOKUP(Table_for_new_list_price[[#This Row],[ItemCode]],[1]sheet1!$1:$1048576,7,FALSE)</f>
        <v>BRASS DZR</v>
      </c>
      <c r="F2048" s="54">
        <f>VLOOKUP(Table_for_new_list_price[[#This Row],[ItemCode]],[1]sheet1!$1:$1048576,13,FALSE)</f>
        <v>0</v>
      </c>
      <c r="G2048" s="55">
        <f>VLOOKUP(Table_for_new_list_price[[#This Row],[ItemCode]],[1]sheet1!$1:$1048576,12,FALSE)</f>
        <v>0</v>
      </c>
      <c r="H2048" s="101">
        <f>VLOOKUP(Table_for_new_list_price[[#This Row],[ItemCode]],[1]sheet1!$1:$1048576,8,FALSE)</f>
        <v>138.66</v>
      </c>
      <c r="I2048" s="51">
        <f>VLOOKUP(Table_for_new_list_price[[#This Row],[Product Line]],'EDA SHEET'!$C$10:$D$57,2,FALSE)</f>
        <v>0.34699999999999998</v>
      </c>
      <c r="J2048" s="53">
        <f t="shared" si="37"/>
        <v>48.115019999999994</v>
      </c>
      <c r="K2048" s="1" t="str">
        <f>VLOOKUP(Table_for_new_list_price[[#This Row],[ItemCode]],[1]sheet1!$1:$1048576,11,FALSE)</f>
        <v>Italy</v>
      </c>
    </row>
    <row r="2049" spans="1:11" hidden="1" x14ac:dyDescent="0.3">
      <c r="A2049" t="s">
        <v>2983</v>
      </c>
      <c r="B2049" t="str">
        <f>VLOOKUP(Table_for_new_list_price[[#This Row],[ItemCode]],[1]sheet1!$1:$1048576,4,FALSE)</f>
        <v>9900IBV MINI 050M050S</v>
      </c>
      <c r="C2049">
        <f>VLOOKUP(Table_for_new_list_price[[#This Row],[ItemCode]],[1]sheet1!$1:$1048576,5,FALSE)</f>
        <v>0</v>
      </c>
      <c r="D2049" t="str">
        <f>VLOOKUP(Table_for_new_list_price[[#This Row],[ItemCode]],[1]sheet1!$1:$1048576,6,FALSE)</f>
        <v>BALV</v>
      </c>
      <c r="E2049" s="54" t="str">
        <f>VLOOKUP(Table_for_new_list_price[[#This Row],[ItemCode]],[1]sheet1!$1:$1048576,7,FALSE)</f>
        <v>BRASS</v>
      </c>
      <c r="F2049" s="54">
        <f>VLOOKUP(Table_for_new_list_price[[#This Row],[ItemCode]],[1]sheet1!$1:$1048576,13,FALSE)</f>
        <v>0</v>
      </c>
      <c r="G2049" s="55" t="str">
        <f>VLOOKUP(Table_for_new_list_price[[#This Row],[ItemCode]],[1]sheet1!$1:$1048576,12,FALSE)</f>
        <v>1</v>
      </c>
      <c r="H2049" s="101">
        <f>VLOOKUP(Table_for_new_list_price[[#This Row],[ItemCode]],[1]sheet1!$1:$1048576,8,FALSE)</f>
        <v>128.57</v>
      </c>
      <c r="I2049" s="51">
        <f>VLOOKUP(Table_for_new_list_price[[#This Row],[Product Line]],'EDA SHEET'!$C$10:$D$57,2,FALSE)</f>
        <v>0.34699999999999998</v>
      </c>
      <c r="J2049" s="53">
        <f t="shared" si="37"/>
        <v>44.613789999999995</v>
      </c>
      <c r="K2049" s="1" t="str">
        <f>VLOOKUP(Table_for_new_list_price[[#This Row],[ItemCode]],[1]sheet1!$1:$1048576,11,FALSE)</f>
        <v>Italy</v>
      </c>
    </row>
    <row r="2050" spans="1:11" hidden="1" x14ac:dyDescent="0.3">
      <c r="A2050" t="s">
        <v>2984</v>
      </c>
      <c r="B2050" t="str">
        <f>VLOOKUP(Table_for_new_list_price[[#This Row],[ItemCode]],[1]sheet1!$1:$1048576,4,FALSE)</f>
        <v>9900IBV MINI 050M075E (DS1)</v>
      </c>
      <c r="C2050">
        <f>VLOOKUP(Table_for_new_list_price[[#This Row],[ItemCode]],[1]sheet1!$1:$1048576,5,FALSE)</f>
        <v>0</v>
      </c>
      <c r="D2050" t="str">
        <f>VLOOKUP(Table_for_new_list_price[[#This Row],[ItemCode]],[1]sheet1!$1:$1048576,6,FALSE)</f>
        <v>BALV</v>
      </c>
      <c r="E2050" s="54" t="str">
        <f>VLOOKUP(Table_for_new_list_price[[#This Row],[ItemCode]],[1]sheet1!$1:$1048576,7,FALSE)</f>
        <v>BRASS</v>
      </c>
      <c r="F2050" s="54">
        <f>VLOOKUP(Table_for_new_list_price[[#This Row],[ItemCode]],[1]sheet1!$1:$1048576,13,FALSE)</f>
        <v>0</v>
      </c>
      <c r="G2050" s="55" t="str">
        <f>VLOOKUP(Table_for_new_list_price[[#This Row],[ItemCode]],[1]sheet1!$1:$1048576,12,FALSE)</f>
        <v>1</v>
      </c>
      <c r="H2050" s="101">
        <f>VLOOKUP(Table_for_new_list_price[[#This Row],[ItemCode]],[1]sheet1!$1:$1048576,8,FALSE)</f>
        <v>141.69</v>
      </c>
      <c r="I2050" s="51">
        <f>VLOOKUP(Table_for_new_list_price[[#This Row],[Product Line]],'EDA SHEET'!$C$10:$D$57,2,FALSE)</f>
        <v>0.34699999999999998</v>
      </c>
      <c r="J2050" s="53">
        <f t="shared" si="37"/>
        <v>49.166429999999998</v>
      </c>
      <c r="K2050" s="1" t="str">
        <f>VLOOKUP(Table_for_new_list_price[[#This Row],[ItemCode]],[1]sheet1!$1:$1048576,11,FALSE)</f>
        <v>Italy</v>
      </c>
    </row>
    <row r="2051" spans="1:11" hidden="1" x14ac:dyDescent="0.3">
      <c r="A2051" t="s">
        <v>2985</v>
      </c>
      <c r="B2051" t="str">
        <f>VLOOKUP(Table_for_new_list_price[[#This Row],[ItemCode]],[1]sheet1!$1:$1048576,4,FALSE)</f>
        <v>9900IBV MINI 050M075F (DS1)</v>
      </c>
      <c r="C2051">
        <f>VLOOKUP(Table_for_new_list_price[[#This Row],[ItemCode]],[1]sheet1!$1:$1048576,5,FALSE)</f>
        <v>0</v>
      </c>
      <c r="D2051" t="str">
        <f>VLOOKUP(Table_for_new_list_price[[#This Row],[ItemCode]],[1]sheet1!$1:$1048576,6,FALSE)</f>
        <v>BALV</v>
      </c>
      <c r="E2051" s="54" t="str">
        <f>VLOOKUP(Table_for_new_list_price[[#This Row],[ItemCode]],[1]sheet1!$1:$1048576,7,FALSE)</f>
        <v>BRASS</v>
      </c>
      <c r="F2051" s="54">
        <f>VLOOKUP(Table_for_new_list_price[[#This Row],[ItemCode]],[1]sheet1!$1:$1048576,13,FALSE)</f>
        <v>0</v>
      </c>
      <c r="G2051" s="55" t="str">
        <f>VLOOKUP(Table_for_new_list_price[[#This Row],[ItemCode]],[1]sheet1!$1:$1048576,12,FALSE)</f>
        <v>1</v>
      </c>
      <c r="H2051" s="101">
        <f>VLOOKUP(Table_for_new_list_price[[#This Row],[ItemCode]],[1]sheet1!$1:$1048576,8,FALSE)</f>
        <v>141.69</v>
      </c>
      <c r="I2051" s="51">
        <f>VLOOKUP(Table_for_new_list_price[[#This Row],[Product Line]],'EDA SHEET'!$C$10:$D$57,2,FALSE)</f>
        <v>0.34699999999999998</v>
      </c>
      <c r="J2051" s="53">
        <f t="shared" si="37"/>
        <v>49.166429999999998</v>
      </c>
      <c r="K2051" s="1" t="str">
        <f>VLOOKUP(Table_for_new_list_price[[#This Row],[ItemCode]],[1]sheet1!$1:$1048576,11,FALSE)</f>
        <v>Italy</v>
      </c>
    </row>
    <row r="2052" spans="1:11" hidden="1" x14ac:dyDescent="0.3">
      <c r="A2052" t="s">
        <v>2986</v>
      </c>
      <c r="B2052" t="str">
        <f>VLOOKUP(Table_for_new_list_price[[#This Row],[ItemCode]],[1]sheet1!$1:$1048576,4,FALSE)</f>
        <v>9900IBV MINI 050M075P (DS1)</v>
      </c>
      <c r="C2052">
        <f>VLOOKUP(Table_for_new_list_price[[#This Row],[ItemCode]],[1]sheet1!$1:$1048576,5,FALSE)</f>
        <v>0</v>
      </c>
      <c r="D2052" t="str">
        <f>VLOOKUP(Table_for_new_list_price[[#This Row],[ItemCode]],[1]sheet1!$1:$1048576,6,FALSE)</f>
        <v>BALV</v>
      </c>
      <c r="E2052" s="54" t="str">
        <f>VLOOKUP(Table_for_new_list_price[[#This Row],[ItemCode]],[1]sheet1!$1:$1048576,7,FALSE)</f>
        <v>BRASS</v>
      </c>
      <c r="F2052" s="54">
        <f>VLOOKUP(Table_for_new_list_price[[#This Row],[ItemCode]],[1]sheet1!$1:$1048576,13,FALSE)</f>
        <v>0</v>
      </c>
      <c r="G2052" s="55" t="str">
        <f>VLOOKUP(Table_for_new_list_price[[#This Row],[ItemCode]],[1]sheet1!$1:$1048576,12,FALSE)</f>
        <v>1</v>
      </c>
      <c r="H2052" s="101">
        <f>VLOOKUP(Table_for_new_list_price[[#This Row],[ItemCode]],[1]sheet1!$1:$1048576,8,FALSE)</f>
        <v>152.46</v>
      </c>
      <c r="I2052" s="51">
        <f>VLOOKUP(Table_for_new_list_price[[#This Row],[Product Line]],'EDA SHEET'!$C$10:$D$57,2,FALSE)</f>
        <v>0.34699999999999998</v>
      </c>
      <c r="J2052" s="53">
        <f t="shared" si="37"/>
        <v>52.903619999999997</v>
      </c>
      <c r="K2052" s="1" t="str">
        <f>VLOOKUP(Table_for_new_list_price[[#This Row],[ItemCode]],[1]sheet1!$1:$1048576,11,FALSE)</f>
        <v>Italy</v>
      </c>
    </row>
    <row r="2053" spans="1:11" hidden="1" x14ac:dyDescent="0.3">
      <c r="A2053" t="s">
        <v>2987</v>
      </c>
      <c r="B2053" t="str">
        <f>VLOOKUP(Table_for_new_list_price[[#This Row],[ItemCode]],[1]sheet1!$1:$1048576,4,FALSE)</f>
        <v>9900IBV MINI 050M075S (DS1)</v>
      </c>
      <c r="C2053">
        <f>VLOOKUP(Table_for_new_list_price[[#This Row],[ItemCode]],[1]sheet1!$1:$1048576,5,FALSE)</f>
        <v>0</v>
      </c>
      <c r="D2053" t="str">
        <f>VLOOKUP(Table_for_new_list_price[[#This Row],[ItemCode]],[1]sheet1!$1:$1048576,6,FALSE)</f>
        <v>BALV</v>
      </c>
      <c r="E2053" s="54" t="str">
        <f>VLOOKUP(Table_for_new_list_price[[#This Row],[ItemCode]],[1]sheet1!$1:$1048576,7,FALSE)</f>
        <v>BRASS</v>
      </c>
      <c r="F2053" s="54">
        <f>VLOOKUP(Table_for_new_list_price[[#This Row],[ItemCode]],[1]sheet1!$1:$1048576,13,FALSE)</f>
        <v>0</v>
      </c>
      <c r="G2053" s="55" t="str">
        <f>VLOOKUP(Table_for_new_list_price[[#This Row],[ItemCode]],[1]sheet1!$1:$1048576,12,FALSE)</f>
        <v>1</v>
      </c>
      <c r="H2053" s="101">
        <f>VLOOKUP(Table_for_new_list_price[[#This Row],[ItemCode]],[1]sheet1!$1:$1048576,8,FALSE)</f>
        <v>141.69</v>
      </c>
      <c r="I2053" s="51">
        <f>VLOOKUP(Table_for_new_list_price[[#This Row],[Product Line]],'EDA SHEET'!$C$10:$D$57,2,FALSE)</f>
        <v>0.34699999999999998</v>
      </c>
      <c r="J2053" s="53">
        <f t="shared" si="37"/>
        <v>49.166429999999998</v>
      </c>
      <c r="K2053" s="1" t="str">
        <f>VLOOKUP(Table_for_new_list_price[[#This Row],[ItemCode]],[1]sheet1!$1:$1048576,11,FALSE)</f>
        <v>Italy</v>
      </c>
    </row>
    <row r="2054" spans="1:11" hidden="1" x14ac:dyDescent="0.3">
      <c r="A2054" t="s">
        <v>2988</v>
      </c>
      <c r="B2054" t="str">
        <f>VLOOKUP(Table_for_new_list_price[[#This Row],[ItemCode]],[1]sheet1!$1:$1048576,4,FALSE)</f>
        <v>9900IBV MINI 050P050P</v>
      </c>
      <c r="C2054">
        <f>VLOOKUP(Table_for_new_list_price[[#This Row],[ItemCode]],[1]sheet1!$1:$1048576,5,FALSE)</f>
        <v>0</v>
      </c>
      <c r="D2054" t="str">
        <f>VLOOKUP(Table_for_new_list_price[[#This Row],[ItemCode]],[1]sheet1!$1:$1048576,6,FALSE)</f>
        <v>BALV</v>
      </c>
      <c r="E2054" s="54" t="str">
        <f>VLOOKUP(Table_for_new_list_price[[#This Row],[ItemCode]],[1]sheet1!$1:$1048576,7,FALSE)</f>
        <v>BRASS</v>
      </c>
      <c r="F2054" s="54">
        <f>VLOOKUP(Table_for_new_list_price[[#This Row],[ItemCode]],[1]sheet1!$1:$1048576,13,FALSE)</f>
        <v>0</v>
      </c>
      <c r="G2054" s="55" t="str">
        <f>VLOOKUP(Table_for_new_list_price[[#This Row],[ItemCode]],[1]sheet1!$1:$1048576,12,FALSE)</f>
        <v>1</v>
      </c>
      <c r="H2054" s="101">
        <f>VLOOKUP(Table_for_new_list_price[[#This Row],[ItemCode]],[1]sheet1!$1:$1048576,8,FALSE)</f>
        <v>138.66</v>
      </c>
      <c r="I2054" s="51">
        <f>VLOOKUP(Table_for_new_list_price[[#This Row],[Product Line]],'EDA SHEET'!$C$10:$D$57,2,FALSE)</f>
        <v>0.34699999999999998</v>
      </c>
      <c r="J2054" s="53">
        <f t="shared" si="37"/>
        <v>48.115019999999994</v>
      </c>
      <c r="K2054" s="1" t="str">
        <f>VLOOKUP(Table_for_new_list_price[[#This Row],[ItemCode]],[1]sheet1!$1:$1048576,11,FALSE)</f>
        <v>Italy</v>
      </c>
    </row>
    <row r="2055" spans="1:11" hidden="1" x14ac:dyDescent="0.3">
      <c r="A2055" t="s">
        <v>2989</v>
      </c>
      <c r="B2055" t="str">
        <f>VLOOKUP(Table_for_new_list_price[[#This Row],[ItemCode]],[1]sheet1!$1:$1048576,4,FALSE)</f>
        <v>9900IBV MINI 050S050S</v>
      </c>
      <c r="C2055">
        <f>VLOOKUP(Table_for_new_list_price[[#This Row],[ItemCode]],[1]sheet1!$1:$1048576,5,FALSE)</f>
        <v>0</v>
      </c>
      <c r="D2055" t="str">
        <f>VLOOKUP(Table_for_new_list_price[[#This Row],[ItemCode]],[1]sheet1!$1:$1048576,6,FALSE)</f>
        <v>BALV</v>
      </c>
      <c r="E2055" s="54" t="str">
        <f>VLOOKUP(Table_for_new_list_price[[#This Row],[ItemCode]],[1]sheet1!$1:$1048576,7,FALSE)</f>
        <v>BRASS</v>
      </c>
      <c r="F2055" s="54">
        <f>VLOOKUP(Table_for_new_list_price[[#This Row],[ItemCode]],[1]sheet1!$1:$1048576,13,FALSE)</f>
        <v>0</v>
      </c>
      <c r="G2055" s="55" t="str">
        <f>VLOOKUP(Table_for_new_list_price[[#This Row],[ItemCode]],[1]sheet1!$1:$1048576,12,FALSE)</f>
        <v>1</v>
      </c>
      <c r="H2055" s="101">
        <f>VLOOKUP(Table_for_new_list_price[[#This Row],[ItemCode]],[1]sheet1!$1:$1048576,8,FALSE)</f>
        <v>128.57</v>
      </c>
      <c r="I2055" s="51">
        <f>VLOOKUP(Table_for_new_list_price[[#This Row],[Product Line]],'EDA SHEET'!$C$10:$D$57,2,FALSE)</f>
        <v>0.34699999999999998</v>
      </c>
      <c r="J2055" s="53">
        <f t="shared" si="37"/>
        <v>44.613789999999995</v>
      </c>
      <c r="K2055" s="1" t="str">
        <f>VLOOKUP(Table_for_new_list_price[[#This Row],[ItemCode]],[1]sheet1!$1:$1048576,11,FALSE)</f>
        <v>Italy</v>
      </c>
    </row>
    <row r="2056" spans="1:11" hidden="1" x14ac:dyDescent="0.3">
      <c r="A2056" t="s">
        <v>2990</v>
      </c>
      <c r="B2056" t="str">
        <f>VLOOKUP(Table_for_new_list_price[[#This Row],[ItemCode]],[1]sheet1!$1:$1048576,4,FALSE)</f>
        <v>9900IBV MINI 075E075E</v>
      </c>
      <c r="C2056">
        <f>VLOOKUP(Table_for_new_list_price[[#This Row],[ItemCode]],[1]sheet1!$1:$1048576,5,FALSE)</f>
        <v>0</v>
      </c>
      <c r="D2056" t="str">
        <f>VLOOKUP(Table_for_new_list_price[[#This Row],[ItemCode]],[1]sheet1!$1:$1048576,6,FALSE)</f>
        <v>BALV</v>
      </c>
      <c r="E2056" s="54" t="str">
        <f>VLOOKUP(Table_for_new_list_price[[#This Row],[ItemCode]],[1]sheet1!$1:$1048576,7,FALSE)</f>
        <v>BRASS</v>
      </c>
      <c r="F2056" s="54">
        <f>VLOOKUP(Table_for_new_list_price[[#This Row],[ItemCode]],[1]sheet1!$1:$1048576,13,FALSE)</f>
        <v>0</v>
      </c>
      <c r="G2056" s="55" t="str">
        <f>VLOOKUP(Table_for_new_list_price[[#This Row],[ItemCode]],[1]sheet1!$1:$1048576,12,FALSE)</f>
        <v>1</v>
      </c>
      <c r="H2056" s="101">
        <f>VLOOKUP(Table_for_new_list_price[[#This Row],[ItemCode]],[1]sheet1!$1:$1048576,8,FALSE)</f>
        <v>141.69</v>
      </c>
      <c r="I2056" s="51">
        <f>VLOOKUP(Table_for_new_list_price[[#This Row],[Product Line]],'EDA SHEET'!$C$10:$D$57,2,FALSE)</f>
        <v>0.34699999999999998</v>
      </c>
      <c r="J2056" s="53">
        <f t="shared" si="37"/>
        <v>49.166429999999998</v>
      </c>
      <c r="K2056" s="1" t="str">
        <f>VLOOKUP(Table_for_new_list_price[[#This Row],[ItemCode]],[1]sheet1!$1:$1048576,11,FALSE)</f>
        <v>Italy</v>
      </c>
    </row>
    <row r="2057" spans="1:11" hidden="1" x14ac:dyDescent="0.3">
      <c r="A2057" t="s">
        <v>2991</v>
      </c>
      <c r="B2057" t="str">
        <f>VLOOKUP(Table_for_new_list_price[[#This Row],[ItemCode]],[1]sheet1!$1:$1048576,4,FALSE)</f>
        <v>9900IBV MINI 075F075E</v>
      </c>
      <c r="C2057">
        <f>VLOOKUP(Table_for_new_list_price[[#This Row],[ItemCode]],[1]sheet1!$1:$1048576,5,FALSE)</f>
        <v>0</v>
      </c>
      <c r="D2057" t="str">
        <f>VLOOKUP(Table_for_new_list_price[[#This Row],[ItemCode]],[1]sheet1!$1:$1048576,6,FALSE)</f>
        <v>BALV</v>
      </c>
      <c r="E2057" s="54" t="str">
        <f>VLOOKUP(Table_for_new_list_price[[#This Row],[ItemCode]],[1]sheet1!$1:$1048576,7,FALSE)</f>
        <v>BRASS</v>
      </c>
      <c r="F2057" s="54">
        <f>VLOOKUP(Table_for_new_list_price[[#This Row],[ItemCode]],[1]sheet1!$1:$1048576,13,FALSE)</f>
        <v>0</v>
      </c>
      <c r="G2057" s="55" t="str">
        <f>VLOOKUP(Table_for_new_list_price[[#This Row],[ItemCode]],[1]sheet1!$1:$1048576,12,FALSE)</f>
        <v>1</v>
      </c>
      <c r="H2057" s="101">
        <f>VLOOKUP(Table_for_new_list_price[[#This Row],[ItemCode]],[1]sheet1!$1:$1048576,8,FALSE)</f>
        <v>141.69</v>
      </c>
      <c r="I2057" s="51">
        <f>VLOOKUP(Table_for_new_list_price[[#This Row],[Product Line]],'EDA SHEET'!$C$10:$D$57,2,FALSE)</f>
        <v>0.34699999999999998</v>
      </c>
      <c r="J2057" s="53">
        <f t="shared" si="37"/>
        <v>49.166429999999998</v>
      </c>
      <c r="K2057" s="1" t="str">
        <f>VLOOKUP(Table_for_new_list_price[[#This Row],[ItemCode]],[1]sheet1!$1:$1048576,11,FALSE)</f>
        <v>Italy</v>
      </c>
    </row>
    <row r="2058" spans="1:11" hidden="1" x14ac:dyDescent="0.3">
      <c r="A2058" t="s">
        <v>2992</v>
      </c>
      <c r="B2058" t="str">
        <f>VLOOKUP(Table_for_new_list_price[[#This Row],[ItemCode]],[1]sheet1!$1:$1048576,4,FALSE)</f>
        <v>9900IBV MINI 075F075F</v>
      </c>
      <c r="C2058">
        <f>VLOOKUP(Table_for_new_list_price[[#This Row],[ItemCode]],[1]sheet1!$1:$1048576,5,FALSE)</f>
        <v>0</v>
      </c>
      <c r="D2058" t="str">
        <f>VLOOKUP(Table_for_new_list_price[[#This Row],[ItemCode]],[1]sheet1!$1:$1048576,6,FALSE)</f>
        <v>BALV</v>
      </c>
      <c r="E2058" s="54" t="str">
        <f>VLOOKUP(Table_for_new_list_price[[#This Row],[ItemCode]],[1]sheet1!$1:$1048576,7,FALSE)</f>
        <v>BRASS</v>
      </c>
      <c r="F2058" s="54">
        <f>VLOOKUP(Table_for_new_list_price[[#This Row],[ItemCode]],[1]sheet1!$1:$1048576,13,FALSE)</f>
        <v>0</v>
      </c>
      <c r="G2058" s="55" t="str">
        <f>VLOOKUP(Table_for_new_list_price[[#This Row],[ItemCode]],[1]sheet1!$1:$1048576,12,FALSE)</f>
        <v>1</v>
      </c>
      <c r="H2058" s="101">
        <f>VLOOKUP(Table_for_new_list_price[[#This Row],[ItemCode]],[1]sheet1!$1:$1048576,8,FALSE)</f>
        <v>141.69</v>
      </c>
      <c r="I2058" s="51">
        <f>VLOOKUP(Table_for_new_list_price[[#This Row],[Product Line]],'EDA SHEET'!$C$10:$D$57,2,FALSE)</f>
        <v>0.34699999999999998</v>
      </c>
      <c r="J2058" s="53">
        <f t="shared" si="37"/>
        <v>49.166429999999998</v>
      </c>
      <c r="K2058" s="1" t="str">
        <f>VLOOKUP(Table_for_new_list_price[[#This Row],[ItemCode]],[1]sheet1!$1:$1048576,11,FALSE)</f>
        <v>Italy</v>
      </c>
    </row>
    <row r="2059" spans="1:11" hidden="1" x14ac:dyDescent="0.3">
      <c r="A2059" t="s">
        <v>2993</v>
      </c>
      <c r="B2059" t="str">
        <f>VLOOKUP(Table_for_new_list_price[[#This Row],[ItemCode]],[1]sheet1!$1:$1048576,4,FALSE)</f>
        <v>9900IBV MINI 075F075P</v>
      </c>
      <c r="C2059">
        <f>VLOOKUP(Table_for_new_list_price[[#This Row],[ItemCode]],[1]sheet1!$1:$1048576,5,FALSE)</f>
        <v>0</v>
      </c>
      <c r="D2059" t="str">
        <f>VLOOKUP(Table_for_new_list_price[[#This Row],[ItemCode]],[1]sheet1!$1:$1048576,6,FALSE)</f>
        <v>BALV</v>
      </c>
      <c r="E2059" s="54" t="str">
        <f>VLOOKUP(Table_for_new_list_price[[#This Row],[ItemCode]],[1]sheet1!$1:$1048576,7,FALSE)</f>
        <v>BRASS</v>
      </c>
      <c r="F2059" s="54">
        <f>VLOOKUP(Table_for_new_list_price[[#This Row],[ItemCode]],[1]sheet1!$1:$1048576,13,FALSE)</f>
        <v>0</v>
      </c>
      <c r="G2059" s="55" t="str">
        <f>VLOOKUP(Table_for_new_list_price[[#This Row],[ItemCode]],[1]sheet1!$1:$1048576,12,FALSE)</f>
        <v>1</v>
      </c>
      <c r="H2059" s="101">
        <f>VLOOKUP(Table_for_new_list_price[[#This Row],[ItemCode]],[1]sheet1!$1:$1048576,8,FALSE)</f>
        <v>152.46</v>
      </c>
      <c r="I2059" s="51">
        <f>VLOOKUP(Table_for_new_list_price[[#This Row],[Product Line]],'EDA SHEET'!$C$10:$D$57,2,FALSE)</f>
        <v>0.34699999999999998</v>
      </c>
      <c r="J2059" s="53">
        <f t="shared" si="37"/>
        <v>52.903619999999997</v>
      </c>
      <c r="K2059" s="1" t="str">
        <f>VLOOKUP(Table_for_new_list_price[[#This Row],[ItemCode]],[1]sheet1!$1:$1048576,11,FALSE)</f>
        <v>Italy</v>
      </c>
    </row>
    <row r="2060" spans="1:11" hidden="1" x14ac:dyDescent="0.3">
      <c r="A2060" t="s">
        <v>2994</v>
      </c>
      <c r="B2060" t="str">
        <f>VLOOKUP(Table_for_new_list_price[[#This Row],[ItemCode]],[1]sheet1!$1:$1048576,4,FALSE)</f>
        <v>9900IBV MINI 075F075S</v>
      </c>
      <c r="C2060">
        <f>VLOOKUP(Table_for_new_list_price[[#This Row],[ItemCode]],[1]sheet1!$1:$1048576,5,FALSE)</f>
        <v>0</v>
      </c>
      <c r="D2060" t="str">
        <f>VLOOKUP(Table_for_new_list_price[[#This Row],[ItemCode]],[1]sheet1!$1:$1048576,6,FALSE)</f>
        <v>BALV</v>
      </c>
      <c r="E2060" s="54" t="str">
        <f>VLOOKUP(Table_for_new_list_price[[#This Row],[ItemCode]],[1]sheet1!$1:$1048576,7,FALSE)</f>
        <v>BRASS</v>
      </c>
      <c r="F2060" s="54">
        <f>VLOOKUP(Table_for_new_list_price[[#This Row],[ItemCode]],[1]sheet1!$1:$1048576,13,FALSE)</f>
        <v>0</v>
      </c>
      <c r="G2060" s="55" t="str">
        <f>VLOOKUP(Table_for_new_list_price[[#This Row],[ItemCode]],[1]sheet1!$1:$1048576,12,FALSE)</f>
        <v>1</v>
      </c>
      <c r="H2060" s="101">
        <f>VLOOKUP(Table_for_new_list_price[[#This Row],[ItemCode]],[1]sheet1!$1:$1048576,8,FALSE)</f>
        <v>134.94999999999999</v>
      </c>
      <c r="I2060" s="51">
        <f>VLOOKUP(Table_for_new_list_price[[#This Row],[Product Line]],'EDA SHEET'!$C$10:$D$57,2,FALSE)</f>
        <v>0.34699999999999998</v>
      </c>
      <c r="J2060" s="53">
        <f t="shared" si="37"/>
        <v>46.827649999999991</v>
      </c>
      <c r="K2060" s="1" t="str">
        <f>VLOOKUP(Table_for_new_list_price[[#This Row],[ItemCode]],[1]sheet1!$1:$1048576,11,FALSE)</f>
        <v>Italy</v>
      </c>
    </row>
    <row r="2061" spans="1:11" hidden="1" x14ac:dyDescent="0.3">
      <c r="A2061" t="s">
        <v>2995</v>
      </c>
      <c r="B2061" t="str">
        <f>VLOOKUP(Table_for_new_list_price[[#This Row],[ItemCode]],[1]sheet1!$1:$1048576,4,FALSE)</f>
        <v>9900IBV MINI 075M075E</v>
      </c>
      <c r="C2061">
        <f>VLOOKUP(Table_for_new_list_price[[#This Row],[ItemCode]],[1]sheet1!$1:$1048576,5,FALSE)</f>
        <v>0</v>
      </c>
      <c r="D2061" t="str">
        <f>VLOOKUP(Table_for_new_list_price[[#This Row],[ItemCode]],[1]sheet1!$1:$1048576,6,FALSE)</f>
        <v>BALV</v>
      </c>
      <c r="E2061" s="54" t="str">
        <f>VLOOKUP(Table_for_new_list_price[[#This Row],[ItemCode]],[1]sheet1!$1:$1048576,7,FALSE)</f>
        <v>BRASS</v>
      </c>
      <c r="F2061" s="54">
        <f>VLOOKUP(Table_for_new_list_price[[#This Row],[ItemCode]],[1]sheet1!$1:$1048576,13,FALSE)</f>
        <v>0</v>
      </c>
      <c r="G2061" s="55" t="str">
        <f>VLOOKUP(Table_for_new_list_price[[#This Row],[ItemCode]],[1]sheet1!$1:$1048576,12,FALSE)</f>
        <v>1</v>
      </c>
      <c r="H2061" s="101">
        <f>VLOOKUP(Table_for_new_list_price[[#This Row],[ItemCode]],[1]sheet1!$1:$1048576,8,FALSE)</f>
        <v>141.69</v>
      </c>
      <c r="I2061" s="51">
        <f>VLOOKUP(Table_for_new_list_price[[#This Row],[Product Line]],'EDA SHEET'!$C$10:$D$57,2,FALSE)</f>
        <v>0.34699999999999998</v>
      </c>
      <c r="J2061" s="53">
        <f t="shared" si="37"/>
        <v>49.166429999999998</v>
      </c>
      <c r="K2061" s="1" t="str">
        <f>VLOOKUP(Table_for_new_list_price[[#This Row],[ItemCode]],[1]sheet1!$1:$1048576,11,FALSE)</f>
        <v>Italy</v>
      </c>
    </row>
    <row r="2062" spans="1:11" hidden="1" x14ac:dyDescent="0.3">
      <c r="A2062" t="s">
        <v>2996</v>
      </c>
      <c r="B2062" t="str">
        <f>VLOOKUP(Table_for_new_list_price[[#This Row],[ItemCode]],[1]sheet1!$1:$1048576,4,FALSE)</f>
        <v>9900IBV MINI 075M075F</v>
      </c>
      <c r="C2062">
        <f>VLOOKUP(Table_for_new_list_price[[#This Row],[ItemCode]],[1]sheet1!$1:$1048576,5,FALSE)</f>
        <v>0</v>
      </c>
      <c r="D2062" t="str">
        <f>VLOOKUP(Table_for_new_list_price[[#This Row],[ItemCode]],[1]sheet1!$1:$1048576,6,FALSE)</f>
        <v>BALV</v>
      </c>
      <c r="E2062" s="54" t="str">
        <f>VLOOKUP(Table_for_new_list_price[[#This Row],[ItemCode]],[1]sheet1!$1:$1048576,7,FALSE)</f>
        <v>BRASS</v>
      </c>
      <c r="F2062" s="54">
        <f>VLOOKUP(Table_for_new_list_price[[#This Row],[ItemCode]],[1]sheet1!$1:$1048576,13,FALSE)</f>
        <v>0</v>
      </c>
      <c r="G2062" s="55" t="str">
        <f>VLOOKUP(Table_for_new_list_price[[#This Row],[ItemCode]],[1]sheet1!$1:$1048576,12,FALSE)</f>
        <v>1</v>
      </c>
      <c r="H2062" s="101">
        <f>VLOOKUP(Table_for_new_list_price[[#This Row],[ItemCode]],[1]sheet1!$1:$1048576,8,FALSE)</f>
        <v>141.69</v>
      </c>
      <c r="I2062" s="51">
        <f>VLOOKUP(Table_for_new_list_price[[#This Row],[Product Line]],'EDA SHEET'!$C$10:$D$57,2,FALSE)</f>
        <v>0.34699999999999998</v>
      </c>
      <c r="J2062" s="53">
        <f t="shared" si="37"/>
        <v>49.166429999999998</v>
      </c>
      <c r="K2062" s="1" t="str">
        <f>VLOOKUP(Table_for_new_list_price[[#This Row],[ItemCode]],[1]sheet1!$1:$1048576,11,FALSE)</f>
        <v>Italy</v>
      </c>
    </row>
    <row r="2063" spans="1:11" hidden="1" x14ac:dyDescent="0.3">
      <c r="A2063" t="s">
        <v>2997</v>
      </c>
      <c r="B2063" t="str">
        <f>VLOOKUP(Table_for_new_list_price[[#This Row],[ItemCode]],[1]sheet1!$1:$1048576,4,FALSE)</f>
        <v>9900IBV MINI 075M075P</v>
      </c>
      <c r="C2063">
        <f>VLOOKUP(Table_for_new_list_price[[#This Row],[ItemCode]],[1]sheet1!$1:$1048576,5,FALSE)</f>
        <v>0</v>
      </c>
      <c r="D2063" t="str">
        <f>VLOOKUP(Table_for_new_list_price[[#This Row],[ItemCode]],[1]sheet1!$1:$1048576,6,FALSE)</f>
        <v>BALV</v>
      </c>
      <c r="E2063" s="54" t="str">
        <f>VLOOKUP(Table_for_new_list_price[[#This Row],[ItemCode]],[1]sheet1!$1:$1048576,7,FALSE)</f>
        <v>BRASS</v>
      </c>
      <c r="F2063" s="54">
        <f>VLOOKUP(Table_for_new_list_price[[#This Row],[ItemCode]],[1]sheet1!$1:$1048576,13,FALSE)</f>
        <v>0</v>
      </c>
      <c r="G2063" s="55" t="str">
        <f>VLOOKUP(Table_for_new_list_price[[#This Row],[ItemCode]],[1]sheet1!$1:$1048576,12,FALSE)</f>
        <v>1</v>
      </c>
      <c r="H2063" s="101">
        <f>VLOOKUP(Table_for_new_list_price[[#This Row],[ItemCode]],[1]sheet1!$1:$1048576,8,FALSE)</f>
        <v>152.46</v>
      </c>
      <c r="I2063" s="51">
        <f>VLOOKUP(Table_for_new_list_price[[#This Row],[Product Line]],'EDA SHEET'!$C$10:$D$57,2,FALSE)</f>
        <v>0.34699999999999998</v>
      </c>
      <c r="J2063" s="53">
        <f t="shared" si="37"/>
        <v>52.903619999999997</v>
      </c>
      <c r="K2063" s="1" t="str">
        <f>VLOOKUP(Table_for_new_list_price[[#This Row],[ItemCode]],[1]sheet1!$1:$1048576,11,FALSE)</f>
        <v>Italy</v>
      </c>
    </row>
    <row r="2064" spans="1:11" hidden="1" x14ac:dyDescent="0.3">
      <c r="A2064" t="s">
        <v>2998</v>
      </c>
      <c r="B2064" t="str">
        <f>VLOOKUP(Table_for_new_list_price[[#This Row],[ItemCode]],[1]sheet1!$1:$1048576,4,FALSE)</f>
        <v>9900IBV MINI 075M075S</v>
      </c>
      <c r="C2064">
        <f>VLOOKUP(Table_for_new_list_price[[#This Row],[ItemCode]],[1]sheet1!$1:$1048576,5,FALSE)</f>
        <v>0</v>
      </c>
      <c r="D2064" t="str">
        <f>VLOOKUP(Table_for_new_list_price[[#This Row],[ItemCode]],[1]sheet1!$1:$1048576,6,FALSE)</f>
        <v>BALV</v>
      </c>
      <c r="E2064" s="54" t="str">
        <f>VLOOKUP(Table_for_new_list_price[[#This Row],[ItemCode]],[1]sheet1!$1:$1048576,7,FALSE)</f>
        <v>BRASS</v>
      </c>
      <c r="F2064" s="54">
        <f>VLOOKUP(Table_for_new_list_price[[#This Row],[ItemCode]],[1]sheet1!$1:$1048576,13,FALSE)</f>
        <v>0</v>
      </c>
      <c r="G2064" s="55" t="str">
        <f>VLOOKUP(Table_for_new_list_price[[#This Row],[ItemCode]],[1]sheet1!$1:$1048576,12,FALSE)</f>
        <v>1</v>
      </c>
      <c r="H2064" s="101">
        <f>VLOOKUP(Table_for_new_list_price[[#This Row],[ItemCode]],[1]sheet1!$1:$1048576,8,FALSE)</f>
        <v>141.69</v>
      </c>
      <c r="I2064" s="51">
        <f>VLOOKUP(Table_for_new_list_price[[#This Row],[Product Line]],'EDA SHEET'!$C$10:$D$57,2,FALSE)</f>
        <v>0.34699999999999998</v>
      </c>
      <c r="J2064" s="53">
        <f t="shared" si="37"/>
        <v>49.166429999999998</v>
      </c>
      <c r="K2064" s="1" t="str">
        <f>VLOOKUP(Table_for_new_list_price[[#This Row],[ItemCode]],[1]sheet1!$1:$1048576,11,FALSE)</f>
        <v>Italy</v>
      </c>
    </row>
    <row r="2065" spans="1:11" hidden="1" x14ac:dyDescent="0.3">
      <c r="A2065" t="s">
        <v>2999</v>
      </c>
      <c r="B2065" t="str">
        <f>VLOOKUP(Table_for_new_list_price[[#This Row],[ItemCode]],[1]sheet1!$1:$1048576,4,FALSE)</f>
        <v>9900IBV MINI 075S075S</v>
      </c>
      <c r="C2065">
        <f>VLOOKUP(Table_for_new_list_price[[#This Row],[ItemCode]],[1]sheet1!$1:$1048576,5,FALSE)</f>
        <v>0</v>
      </c>
      <c r="D2065" t="str">
        <f>VLOOKUP(Table_for_new_list_price[[#This Row],[ItemCode]],[1]sheet1!$1:$1048576,6,FALSE)</f>
        <v>BALV</v>
      </c>
      <c r="E2065" s="54" t="str">
        <f>VLOOKUP(Table_for_new_list_price[[#This Row],[ItemCode]],[1]sheet1!$1:$1048576,7,FALSE)</f>
        <v>BRASS</v>
      </c>
      <c r="F2065" s="54">
        <f>VLOOKUP(Table_for_new_list_price[[#This Row],[ItemCode]],[1]sheet1!$1:$1048576,13,FALSE)</f>
        <v>0</v>
      </c>
      <c r="G2065" s="55" t="str">
        <f>VLOOKUP(Table_for_new_list_price[[#This Row],[ItemCode]],[1]sheet1!$1:$1048576,12,FALSE)</f>
        <v>1</v>
      </c>
      <c r="H2065" s="101">
        <f>VLOOKUP(Table_for_new_list_price[[#This Row],[ItemCode]],[1]sheet1!$1:$1048576,8,FALSE)</f>
        <v>141.69</v>
      </c>
      <c r="I2065" s="51">
        <f>VLOOKUP(Table_for_new_list_price[[#This Row],[Product Line]],'EDA SHEET'!$C$10:$D$57,2,FALSE)</f>
        <v>0.34699999999999998</v>
      </c>
      <c r="J2065" s="53">
        <f t="shared" si="37"/>
        <v>49.166429999999998</v>
      </c>
      <c r="K2065" s="1" t="str">
        <f>VLOOKUP(Table_for_new_list_price[[#This Row],[ItemCode]],[1]sheet1!$1:$1048576,11,FALSE)</f>
        <v>Italy</v>
      </c>
    </row>
    <row r="2066" spans="1:11" hidden="1" x14ac:dyDescent="0.3">
      <c r="A2066" t="s">
        <v>3000</v>
      </c>
      <c r="B2066" t="str">
        <f>VLOOKUP(Table_for_new_list_price[[#This Row],[ItemCode]],[1]sheet1!$1:$1048576,4,FALSE)</f>
        <v>9900IBV SMALL1 050M075E (DS1)</v>
      </c>
      <c r="C2066">
        <f>VLOOKUP(Table_for_new_list_price[[#This Row],[ItemCode]],[1]sheet1!$1:$1048576,5,FALSE)</f>
        <v>0</v>
      </c>
      <c r="D2066" t="str">
        <f>VLOOKUP(Table_for_new_list_price[[#This Row],[ItemCode]],[1]sheet1!$1:$1048576,6,FALSE)</f>
        <v>BALV</v>
      </c>
      <c r="E2066" s="54" t="str">
        <f>VLOOKUP(Table_for_new_list_price[[#This Row],[ItemCode]],[1]sheet1!$1:$1048576,7,FALSE)</f>
        <v>BRASS</v>
      </c>
      <c r="F2066" s="54">
        <f>VLOOKUP(Table_for_new_list_price[[#This Row],[ItemCode]],[1]sheet1!$1:$1048576,13,FALSE)</f>
        <v>0</v>
      </c>
      <c r="G2066" s="55" t="str">
        <f>VLOOKUP(Table_for_new_list_price[[#This Row],[ItemCode]],[1]sheet1!$1:$1048576,12,FALSE)</f>
        <v>1</v>
      </c>
      <c r="H2066" s="101">
        <f>VLOOKUP(Table_for_new_list_price[[#This Row],[ItemCode]],[1]sheet1!$1:$1048576,8,FALSE)</f>
        <v>157.03</v>
      </c>
      <c r="I2066" s="51">
        <f>VLOOKUP(Table_for_new_list_price[[#This Row],[Product Line]],'EDA SHEET'!$C$10:$D$57,2,FALSE)</f>
        <v>0.34699999999999998</v>
      </c>
      <c r="J2066" s="53">
        <f t="shared" si="37"/>
        <v>54.489409999999999</v>
      </c>
      <c r="K2066" s="1" t="str">
        <f>VLOOKUP(Table_for_new_list_price[[#This Row],[ItemCode]],[1]sheet1!$1:$1048576,11,FALSE)</f>
        <v>Italy</v>
      </c>
    </row>
    <row r="2067" spans="1:11" hidden="1" x14ac:dyDescent="0.3">
      <c r="A2067" t="s">
        <v>3001</v>
      </c>
      <c r="B2067" t="str">
        <f>VLOOKUP(Table_for_new_list_price[[#This Row],[ItemCode]],[1]sheet1!$1:$1048576,4,FALSE)</f>
        <v>9900IBV SMALL1 050M075F (DS1)</v>
      </c>
      <c r="C2067">
        <f>VLOOKUP(Table_for_new_list_price[[#This Row],[ItemCode]],[1]sheet1!$1:$1048576,5,FALSE)</f>
        <v>0</v>
      </c>
      <c r="D2067" t="str">
        <f>VLOOKUP(Table_for_new_list_price[[#This Row],[ItemCode]],[1]sheet1!$1:$1048576,6,FALSE)</f>
        <v>BALV</v>
      </c>
      <c r="E2067" s="54" t="str">
        <f>VLOOKUP(Table_for_new_list_price[[#This Row],[ItemCode]],[1]sheet1!$1:$1048576,7,FALSE)</f>
        <v>BRASS</v>
      </c>
      <c r="F2067" s="54">
        <f>VLOOKUP(Table_for_new_list_price[[#This Row],[ItemCode]],[1]sheet1!$1:$1048576,13,FALSE)</f>
        <v>0</v>
      </c>
      <c r="G2067" s="55" t="str">
        <f>VLOOKUP(Table_for_new_list_price[[#This Row],[ItemCode]],[1]sheet1!$1:$1048576,12,FALSE)</f>
        <v>1</v>
      </c>
      <c r="H2067" s="101">
        <f>VLOOKUP(Table_for_new_list_price[[#This Row],[ItemCode]],[1]sheet1!$1:$1048576,8,FALSE)</f>
        <v>157.03</v>
      </c>
      <c r="I2067" s="51">
        <f>VLOOKUP(Table_for_new_list_price[[#This Row],[Product Line]],'EDA SHEET'!$C$10:$D$57,2,FALSE)</f>
        <v>0.34699999999999998</v>
      </c>
      <c r="J2067" s="53">
        <f t="shared" si="37"/>
        <v>54.489409999999999</v>
      </c>
      <c r="K2067" s="1" t="str">
        <f>VLOOKUP(Table_for_new_list_price[[#This Row],[ItemCode]],[1]sheet1!$1:$1048576,11,FALSE)</f>
        <v>Italy</v>
      </c>
    </row>
    <row r="2068" spans="1:11" hidden="1" x14ac:dyDescent="0.3">
      <c r="A2068" t="s">
        <v>3002</v>
      </c>
      <c r="B2068" t="str">
        <f>VLOOKUP(Table_for_new_list_price[[#This Row],[ItemCode]],[1]sheet1!$1:$1048576,4,FALSE)</f>
        <v>9900IBV SMALL1 050M075P (DS1)</v>
      </c>
      <c r="C2068">
        <f>VLOOKUP(Table_for_new_list_price[[#This Row],[ItemCode]],[1]sheet1!$1:$1048576,5,FALSE)</f>
        <v>0</v>
      </c>
      <c r="D2068" t="str">
        <f>VLOOKUP(Table_for_new_list_price[[#This Row],[ItemCode]],[1]sheet1!$1:$1048576,6,FALSE)</f>
        <v>BALV</v>
      </c>
      <c r="E2068" s="54" t="str">
        <f>VLOOKUP(Table_for_new_list_price[[#This Row],[ItemCode]],[1]sheet1!$1:$1048576,7,FALSE)</f>
        <v>BRASS</v>
      </c>
      <c r="F2068" s="54">
        <f>VLOOKUP(Table_for_new_list_price[[#This Row],[ItemCode]],[1]sheet1!$1:$1048576,13,FALSE)</f>
        <v>0</v>
      </c>
      <c r="G2068" s="55" t="str">
        <f>VLOOKUP(Table_for_new_list_price[[#This Row],[ItemCode]],[1]sheet1!$1:$1048576,12,FALSE)</f>
        <v>1</v>
      </c>
      <c r="H2068" s="101">
        <f>VLOOKUP(Table_for_new_list_price[[#This Row],[ItemCode]],[1]sheet1!$1:$1048576,8,FALSE)</f>
        <v>170.17</v>
      </c>
      <c r="I2068" s="51">
        <f>VLOOKUP(Table_for_new_list_price[[#This Row],[Product Line]],'EDA SHEET'!$C$10:$D$57,2,FALSE)</f>
        <v>0.34699999999999998</v>
      </c>
      <c r="J2068" s="53">
        <f t="shared" si="37"/>
        <v>59.048989999999989</v>
      </c>
      <c r="K2068" s="1" t="str">
        <f>VLOOKUP(Table_for_new_list_price[[#This Row],[ItemCode]],[1]sheet1!$1:$1048576,11,FALSE)</f>
        <v>Italy</v>
      </c>
    </row>
    <row r="2069" spans="1:11" hidden="1" x14ac:dyDescent="0.3">
      <c r="A2069" t="s">
        <v>3003</v>
      </c>
      <c r="B2069" t="str">
        <f>VLOOKUP(Table_for_new_list_price[[#This Row],[ItemCode]],[1]sheet1!$1:$1048576,4,FALSE)</f>
        <v>9900IBV SMALL1 050M075S (DS1)</v>
      </c>
      <c r="C2069">
        <f>VLOOKUP(Table_for_new_list_price[[#This Row],[ItemCode]],[1]sheet1!$1:$1048576,5,FALSE)</f>
        <v>0</v>
      </c>
      <c r="D2069" t="str">
        <f>VLOOKUP(Table_for_new_list_price[[#This Row],[ItemCode]],[1]sheet1!$1:$1048576,6,FALSE)</f>
        <v>BALV</v>
      </c>
      <c r="E2069" s="54" t="str">
        <f>VLOOKUP(Table_for_new_list_price[[#This Row],[ItemCode]],[1]sheet1!$1:$1048576,7,FALSE)</f>
        <v>BRASS</v>
      </c>
      <c r="F2069" s="54">
        <f>VLOOKUP(Table_for_new_list_price[[#This Row],[ItemCode]],[1]sheet1!$1:$1048576,13,FALSE)</f>
        <v>0</v>
      </c>
      <c r="G2069" s="55" t="str">
        <f>VLOOKUP(Table_for_new_list_price[[#This Row],[ItemCode]],[1]sheet1!$1:$1048576,12,FALSE)</f>
        <v>1</v>
      </c>
      <c r="H2069" s="101">
        <f>VLOOKUP(Table_for_new_list_price[[#This Row],[ItemCode]],[1]sheet1!$1:$1048576,8,FALSE)</f>
        <v>157.03</v>
      </c>
      <c r="I2069" s="51">
        <f>VLOOKUP(Table_for_new_list_price[[#This Row],[Product Line]],'EDA SHEET'!$C$10:$D$57,2,FALSE)</f>
        <v>0.34699999999999998</v>
      </c>
      <c r="J2069" s="53">
        <f t="shared" si="37"/>
        <v>54.489409999999999</v>
      </c>
      <c r="K2069" s="1" t="str">
        <f>VLOOKUP(Table_for_new_list_price[[#This Row],[ItemCode]],[1]sheet1!$1:$1048576,11,FALSE)</f>
        <v>Italy</v>
      </c>
    </row>
    <row r="2070" spans="1:11" hidden="1" x14ac:dyDescent="0.3">
      <c r="A2070" t="s">
        <v>3004</v>
      </c>
      <c r="B2070" t="str">
        <f>VLOOKUP(Table_for_new_list_price[[#This Row],[ItemCode]],[1]sheet1!$1:$1048576,4,FALSE)</f>
        <v>9900IBV SMALL1 050M100E (DS2)</v>
      </c>
      <c r="C2070">
        <f>VLOOKUP(Table_for_new_list_price[[#This Row],[ItemCode]],[1]sheet1!$1:$1048576,5,FALSE)</f>
        <v>0</v>
      </c>
      <c r="D2070" t="str">
        <f>VLOOKUP(Table_for_new_list_price[[#This Row],[ItemCode]],[1]sheet1!$1:$1048576,6,FALSE)</f>
        <v>BALV</v>
      </c>
      <c r="E2070" s="54" t="str">
        <f>VLOOKUP(Table_for_new_list_price[[#This Row],[ItemCode]],[1]sheet1!$1:$1048576,7,FALSE)</f>
        <v>BRASS</v>
      </c>
      <c r="F2070" s="54">
        <f>VLOOKUP(Table_for_new_list_price[[#This Row],[ItemCode]],[1]sheet1!$1:$1048576,13,FALSE)</f>
        <v>0</v>
      </c>
      <c r="G2070" s="55" t="str">
        <f>VLOOKUP(Table_for_new_list_price[[#This Row],[ItemCode]],[1]sheet1!$1:$1048576,12,FALSE)</f>
        <v>1</v>
      </c>
      <c r="H2070" s="101">
        <f>VLOOKUP(Table_for_new_list_price[[#This Row],[ItemCode]],[1]sheet1!$1:$1048576,8,FALSE)</f>
        <v>186.11</v>
      </c>
      <c r="I2070" s="51">
        <f>VLOOKUP(Table_for_new_list_price[[#This Row],[Product Line]],'EDA SHEET'!$C$10:$D$57,2,FALSE)</f>
        <v>0.34699999999999998</v>
      </c>
      <c r="J2070" s="53">
        <f t="shared" si="37"/>
        <v>64.580169999999995</v>
      </c>
      <c r="K2070" s="1" t="str">
        <f>VLOOKUP(Table_for_new_list_price[[#This Row],[ItemCode]],[1]sheet1!$1:$1048576,11,FALSE)</f>
        <v>Italy</v>
      </c>
    </row>
    <row r="2071" spans="1:11" hidden="1" x14ac:dyDescent="0.3">
      <c r="A2071" t="s">
        <v>3005</v>
      </c>
      <c r="B2071" t="str">
        <f>VLOOKUP(Table_for_new_list_price[[#This Row],[ItemCode]],[1]sheet1!$1:$1048576,4,FALSE)</f>
        <v>9900IBV SMALL1 050M100F (DS2)</v>
      </c>
      <c r="C2071">
        <f>VLOOKUP(Table_for_new_list_price[[#This Row],[ItemCode]],[1]sheet1!$1:$1048576,5,FALSE)</f>
        <v>0</v>
      </c>
      <c r="D2071" t="str">
        <f>VLOOKUP(Table_for_new_list_price[[#This Row],[ItemCode]],[1]sheet1!$1:$1048576,6,FALSE)</f>
        <v>BALV</v>
      </c>
      <c r="E2071" s="54" t="str">
        <f>VLOOKUP(Table_for_new_list_price[[#This Row],[ItemCode]],[1]sheet1!$1:$1048576,7,FALSE)</f>
        <v>BRASS</v>
      </c>
      <c r="F2071" s="54">
        <f>VLOOKUP(Table_for_new_list_price[[#This Row],[ItemCode]],[1]sheet1!$1:$1048576,13,FALSE)</f>
        <v>0</v>
      </c>
      <c r="G2071" s="55" t="str">
        <f>VLOOKUP(Table_for_new_list_price[[#This Row],[ItemCode]],[1]sheet1!$1:$1048576,12,FALSE)</f>
        <v>1</v>
      </c>
      <c r="H2071" s="101">
        <f>VLOOKUP(Table_for_new_list_price[[#This Row],[ItemCode]],[1]sheet1!$1:$1048576,8,FALSE)</f>
        <v>186.11</v>
      </c>
      <c r="I2071" s="51">
        <f>VLOOKUP(Table_for_new_list_price[[#This Row],[Product Line]],'EDA SHEET'!$C$10:$D$57,2,FALSE)</f>
        <v>0.34699999999999998</v>
      </c>
      <c r="J2071" s="53">
        <f t="shared" si="37"/>
        <v>64.580169999999995</v>
      </c>
      <c r="K2071" s="1" t="str">
        <f>VLOOKUP(Table_for_new_list_price[[#This Row],[ItemCode]],[1]sheet1!$1:$1048576,11,FALSE)</f>
        <v>Italy</v>
      </c>
    </row>
    <row r="2072" spans="1:11" hidden="1" x14ac:dyDescent="0.3">
      <c r="A2072" t="s">
        <v>3006</v>
      </c>
      <c r="B2072" t="str">
        <f>VLOOKUP(Table_for_new_list_price[[#This Row],[ItemCode]],[1]sheet1!$1:$1048576,4,FALSE)</f>
        <v>9900IBV SMALL1 050M100P (DS2)</v>
      </c>
      <c r="C2072">
        <f>VLOOKUP(Table_for_new_list_price[[#This Row],[ItemCode]],[1]sheet1!$1:$1048576,5,FALSE)</f>
        <v>0</v>
      </c>
      <c r="D2072" t="str">
        <f>VLOOKUP(Table_for_new_list_price[[#This Row],[ItemCode]],[1]sheet1!$1:$1048576,6,FALSE)</f>
        <v>BALV</v>
      </c>
      <c r="E2072" s="54" t="str">
        <f>VLOOKUP(Table_for_new_list_price[[#This Row],[ItemCode]],[1]sheet1!$1:$1048576,7,FALSE)</f>
        <v>BRASS</v>
      </c>
      <c r="F2072" s="54">
        <f>VLOOKUP(Table_for_new_list_price[[#This Row],[ItemCode]],[1]sheet1!$1:$1048576,13,FALSE)</f>
        <v>0</v>
      </c>
      <c r="G2072" s="55" t="str">
        <f>VLOOKUP(Table_for_new_list_price[[#This Row],[ItemCode]],[1]sheet1!$1:$1048576,12,FALSE)</f>
        <v>1</v>
      </c>
      <c r="H2072" s="101">
        <f>VLOOKUP(Table_for_new_list_price[[#This Row],[ItemCode]],[1]sheet1!$1:$1048576,8,FALSE)</f>
        <v>200.72</v>
      </c>
      <c r="I2072" s="51">
        <f>VLOOKUP(Table_for_new_list_price[[#This Row],[Product Line]],'EDA SHEET'!$C$10:$D$57,2,FALSE)</f>
        <v>0.34699999999999998</v>
      </c>
      <c r="J2072" s="53">
        <f t="shared" si="37"/>
        <v>69.649839999999998</v>
      </c>
      <c r="K2072" s="1" t="str">
        <f>VLOOKUP(Table_for_new_list_price[[#This Row],[ItemCode]],[1]sheet1!$1:$1048576,11,FALSE)</f>
        <v>Italy</v>
      </c>
    </row>
    <row r="2073" spans="1:11" hidden="1" x14ac:dyDescent="0.3">
      <c r="A2073" t="s">
        <v>3007</v>
      </c>
      <c r="B2073" t="str">
        <f>VLOOKUP(Table_for_new_list_price[[#This Row],[ItemCode]],[1]sheet1!$1:$1048576,4,FALSE)</f>
        <v>9900IBV SMALL1 050M100S (DS2)</v>
      </c>
      <c r="C2073">
        <f>VLOOKUP(Table_for_new_list_price[[#This Row],[ItemCode]],[1]sheet1!$1:$1048576,5,FALSE)</f>
        <v>0</v>
      </c>
      <c r="D2073" t="str">
        <f>VLOOKUP(Table_for_new_list_price[[#This Row],[ItemCode]],[1]sheet1!$1:$1048576,6,FALSE)</f>
        <v>BALV</v>
      </c>
      <c r="E2073" s="54" t="str">
        <f>VLOOKUP(Table_for_new_list_price[[#This Row],[ItemCode]],[1]sheet1!$1:$1048576,7,FALSE)</f>
        <v>BRASS</v>
      </c>
      <c r="F2073" s="54">
        <f>VLOOKUP(Table_for_new_list_price[[#This Row],[ItemCode]],[1]sheet1!$1:$1048576,13,FALSE)</f>
        <v>0</v>
      </c>
      <c r="G2073" s="55" t="str">
        <f>VLOOKUP(Table_for_new_list_price[[#This Row],[ItemCode]],[1]sheet1!$1:$1048576,12,FALSE)</f>
        <v>1</v>
      </c>
      <c r="H2073" s="101">
        <f>VLOOKUP(Table_for_new_list_price[[#This Row],[ItemCode]],[1]sheet1!$1:$1048576,8,FALSE)</f>
        <v>186.11</v>
      </c>
      <c r="I2073" s="51">
        <f>VLOOKUP(Table_for_new_list_price[[#This Row],[Product Line]],'EDA SHEET'!$C$10:$D$57,2,FALSE)</f>
        <v>0.34699999999999998</v>
      </c>
      <c r="J2073" s="53">
        <f t="shared" si="37"/>
        <v>64.580169999999995</v>
      </c>
      <c r="K2073" s="1" t="str">
        <f>VLOOKUP(Table_for_new_list_price[[#This Row],[ItemCode]],[1]sheet1!$1:$1048576,11,FALSE)</f>
        <v>Italy</v>
      </c>
    </row>
    <row r="2074" spans="1:11" hidden="1" x14ac:dyDescent="0.3">
      <c r="A2074" t="s">
        <v>3008</v>
      </c>
      <c r="B2074" t="str">
        <f>VLOOKUP(Table_for_new_list_price[[#This Row],[ItemCode]],[1]sheet1!$1:$1048576,4,FALSE)</f>
        <v>9900IBV SMALL1 075E075E</v>
      </c>
      <c r="C2074">
        <f>VLOOKUP(Table_for_new_list_price[[#This Row],[ItemCode]],[1]sheet1!$1:$1048576,5,FALSE)</f>
        <v>0</v>
      </c>
      <c r="D2074" t="str">
        <f>VLOOKUP(Table_for_new_list_price[[#This Row],[ItemCode]],[1]sheet1!$1:$1048576,6,FALSE)</f>
        <v>BALV</v>
      </c>
      <c r="E2074" s="54" t="str">
        <f>VLOOKUP(Table_for_new_list_price[[#This Row],[ItemCode]],[1]sheet1!$1:$1048576,7,FALSE)</f>
        <v>BRASS</v>
      </c>
      <c r="F2074" s="54">
        <f>VLOOKUP(Table_for_new_list_price[[#This Row],[ItemCode]],[1]sheet1!$1:$1048576,13,FALSE)</f>
        <v>0</v>
      </c>
      <c r="G2074" s="55" t="str">
        <f>VLOOKUP(Table_for_new_list_price[[#This Row],[ItemCode]],[1]sheet1!$1:$1048576,12,FALSE)</f>
        <v>1</v>
      </c>
      <c r="H2074" s="101">
        <f>VLOOKUP(Table_for_new_list_price[[#This Row],[ItemCode]],[1]sheet1!$1:$1048576,8,FALSE)</f>
        <v>157.03</v>
      </c>
      <c r="I2074" s="51">
        <f>VLOOKUP(Table_for_new_list_price[[#This Row],[Product Line]],'EDA SHEET'!$C$10:$D$57,2,FALSE)</f>
        <v>0.34699999999999998</v>
      </c>
      <c r="J2074" s="53">
        <f t="shared" si="37"/>
        <v>54.489409999999999</v>
      </c>
      <c r="K2074" s="1" t="str">
        <f>VLOOKUP(Table_for_new_list_price[[#This Row],[ItemCode]],[1]sheet1!$1:$1048576,11,FALSE)</f>
        <v>Italy</v>
      </c>
    </row>
    <row r="2075" spans="1:11" hidden="1" x14ac:dyDescent="0.3">
      <c r="A2075" t="s">
        <v>3009</v>
      </c>
      <c r="B2075" t="str">
        <f>VLOOKUP(Table_for_new_list_price[[#This Row],[ItemCode]],[1]sheet1!$1:$1048576,4,FALSE)</f>
        <v>9900IBV SMALL1 075F075E</v>
      </c>
      <c r="C2075">
        <f>VLOOKUP(Table_for_new_list_price[[#This Row],[ItemCode]],[1]sheet1!$1:$1048576,5,FALSE)</f>
        <v>0</v>
      </c>
      <c r="D2075" t="str">
        <f>VLOOKUP(Table_for_new_list_price[[#This Row],[ItemCode]],[1]sheet1!$1:$1048576,6,FALSE)</f>
        <v>BALV</v>
      </c>
      <c r="E2075" s="54" t="str">
        <f>VLOOKUP(Table_for_new_list_price[[#This Row],[ItemCode]],[1]sheet1!$1:$1048576,7,FALSE)</f>
        <v>BRASS</v>
      </c>
      <c r="F2075" s="54">
        <f>VLOOKUP(Table_for_new_list_price[[#This Row],[ItemCode]],[1]sheet1!$1:$1048576,13,FALSE)</f>
        <v>0</v>
      </c>
      <c r="G2075" s="55" t="str">
        <f>VLOOKUP(Table_for_new_list_price[[#This Row],[ItemCode]],[1]sheet1!$1:$1048576,12,FALSE)</f>
        <v>1</v>
      </c>
      <c r="H2075" s="101">
        <f>VLOOKUP(Table_for_new_list_price[[#This Row],[ItemCode]],[1]sheet1!$1:$1048576,8,FALSE)</f>
        <v>157.03</v>
      </c>
      <c r="I2075" s="51">
        <f>VLOOKUP(Table_for_new_list_price[[#This Row],[Product Line]],'EDA SHEET'!$C$10:$D$57,2,FALSE)</f>
        <v>0.34699999999999998</v>
      </c>
      <c r="J2075" s="53">
        <f t="shared" si="37"/>
        <v>54.489409999999999</v>
      </c>
      <c r="K2075" s="1" t="str">
        <f>VLOOKUP(Table_for_new_list_price[[#This Row],[ItemCode]],[1]sheet1!$1:$1048576,11,FALSE)</f>
        <v>Italy</v>
      </c>
    </row>
    <row r="2076" spans="1:11" hidden="1" x14ac:dyDescent="0.3">
      <c r="A2076" t="s">
        <v>3010</v>
      </c>
      <c r="B2076" t="str">
        <f>VLOOKUP(Table_for_new_list_price[[#This Row],[ItemCode]],[1]sheet1!$1:$1048576,4,FALSE)</f>
        <v>9900IBV SMALL1 075F075F</v>
      </c>
      <c r="C2076">
        <f>VLOOKUP(Table_for_new_list_price[[#This Row],[ItemCode]],[1]sheet1!$1:$1048576,5,FALSE)</f>
        <v>0</v>
      </c>
      <c r="D2076" t="str">
        <f>VLOOKUP(Table_for_new_list_price[[#This Row],[ItemCode]],[1]sheet1!$1:$1048576,6,FALSE)</f>
        <v>BALV</v>
      </c>
      <c r="E2076" s="54" t="str">
        <f>VLOOKUP(Table_for_new_list_price[[#This Row],[ItemCode]],[1]sheet1!$1:$1048576,7,FALSE)</f>
        <v>BRASS</v>
      </c>
      <c r="F2076" s="54">
        <f>VLOOKUP(Table_for_new_list_price[[#This Row],[ItemCode]],[1]sheet1!$1:$1048576,13,FALSE)</f>
        <v>0</v>
      </c>
      <c r="G2076" s="55" t="str">
        <f>VLOOKUP(Table_for_new_list_price[[#This Row],[ItemCode]],[1]sheet1!$1:$1048576,12,FALSE)</f>
        <v>1</v>
      </c>
      <c r="H2076" s="101">
        <f>VLOOKUP(Table_for_new_list_price[[#This Row],[ItemCode]],[1]sheet1!$1:$1048576,8,FALSE)</f>
        <v>157.03</v>
      </c>
      <c r="I2076" s="51">
        <f>VLOOKUP(Table_for_new_list_price[[#This Row],[Product Line]],'EDA SHEET'!$C$10:$D$57,2,FALSE)</f>
        <v>0.34699999999999998</v>
      </c>
      <c r="J2076" s="53">
        <f t="shared" si="37"/>
        <v>54.489409999999999</v>
      </c>
      <c r="K2076" s="1" t="str">
        <f>VLOOKUP(Table_for_new_list_price[[#This Row],[ItemCode]],[1]sheet1!$1:$1048576,11,FALSE)</f>
        <v>Italy</v>
      </c>
    </row>
    <row r="2077" spans="1:11" hidden="1" x14ac:dyDescent="0.3">
      <c r="A2077" t="s">
        <v>3011</v>
      </c>
      <c r="B2077" t="str">
        <f>VLOOKUP(Table_for_new_list_price[[#This Row],[ItemCode]],[1]sheet1!$1:$1048576,4,FALSE)</f>
        <v>9900IBV SMALL1 075P075P</v>
      </c>
      <c r="C2077">
        <f>VLOOKUP(Table_for_new_list_price[[#This Row],[ItemCode]],[1]sheet1!$1:$1048576,5,FALSE)</f>
        <v>0</v>
      </c>
      <c r="D2077" t="str">
        <f>VLOOKUP(Table_for_new_list_price[[#This Row],[ItemCode]],[1]sheet1!$1:$1048576,6,FALSE)</f>
        <v>BALV</v>
      </c>
      <c r="E2077" s="54" t="str">
        <f>VLOOKUP(Table_for_new_list_price[[#This Row],[ItemCode]],[1]sheet1!$1:$1048576,7,FALSE)</f>
        <v>BRASS</v>
      </c>
      <c r="F2077" s="54">
        <f>VLOOKUP(Table_for_new_list_price[[#This Row],[ItemCode]],[1]sheet1!$1:$1048576,13,FALSE)</f>
        <v>0</v>
      </c>
      <c r="G2077" s="55" t="str">
        <f>VLOOKUP(Table_for_new_list_price[[#This Row],[ItemCode]],[1]sheet1!$1:$1048576,12,FALSE)</f>
        <v>1</v>
      </c>
      <c r="H2077" s="101">
        <f>VLOOKUP(Table_for_new_list_price[[#This Row],[ItemCode]],[1]sheet1!$1:$1048576,8,FALSE)</f>
        <v>170.17</v>
      </c>
      <c r="I2077" s="51">
        <f>VLOOKUP(Table_for_new_list_price[[#This Row],[Product Line]],'EDA SHEET'!$C$10:$D$57,2,FALSE)</f>
        <v>0.34699999999999998</v>
      </c>
      <c r="J2077" s="53">
        <f t="shared" si="37"/>
        <v>59.048989999999989</v>
      </c>
      <c r="K2077" s="1" t="str">
        <f>VLOOKUP(Table_for_new_list_price[[#This Row],[ItemCode]],[1]sheet1!$1:$1048576,11,FALSE)</f>
        <v>Italy</v>
      </c>
    </row>
    <row r="2078" spans="1:11" hidden="1" x14ac:dyDescent="0.3">
      <c r="A2078" t="s">
        <v>3012</v>
      </c>
      <c r="B2078" t="str">
        <f>VLOOKUP(Table_for_new_list_price[[#This Row],[ItemCode]],[1]sheet1!$1:$1048576,4,FALSE)</f>
        <v>9900IBV SMALL1 075F075S</v>
      </c>
      <c r="C2078">
        <f>VLOOKUP(Table_for_new_list_price[[#This Row],[ItemCode]],[1]sheet1!$1:$1048576,5,FALSE)</f>
        <v>0</v>
      </c>
      <c r="D2078" t="str">
        <f>VLOOKUP(Table_for_new_list_price[[#This Row],[ItemCode]],[1]sheet1!$1:$1048576,6,FALSE)</f>
        <v>BALV</v>
      </c>
      <c r="E2078" s="54" t="str">
        <f>VLOOKUP(Table_for_new_list_price[[#This Row],[ItemCode]],[1]sheet1!$1:$1048576,7,FALSE)</f>
        <v>BRASS</v>
      </c>
      <c r="F2078" s="54">
        <f>VLOOKUP(Table_for_new_list_price[[#This Row],[ItemCode]],[1]sheet1!$1:$1048576,13,FALSE)</f>
        <v>0</v>
      </c>
      <c r="G2078" s="55" t="str">
        <f>VLOOKUP(Table_for_new_list_price[[#This Row],[ItemCode]],[1]sheet1!$1:$1048576,12,FALSE)</f>
        <v>1</v>
      </c>
      <c r="H2078" s="101">
        <f>VLOOKUP(Table_for_new_list_price[[#This Row],[ItemCode]],[1]sheet1!$1:$1048576,8,FALSE)</f>
        <v>149.55000000000001</v>
      </c>
      <c r="I2078" s="51">
        <f>VLOOKUP(Table_for_new_list_price[[#This Row],[Product Line]],'EDA SHEET'!$C$10:$D$57,2,FALSE)</f>
        <v>0.34699999999999998</v>
      </c>
      <c r="J2078" s="53">
        <f t="shared" si="37"/>
        <v>51.89385</v>
      </c>
      <c r="K2078" s="1" t="str">
        <f>VLOOKUP(Table_for_new_list_price[[#This Row],[ItemCode]],[1]sheet1!$1:$1048576,11,FALSE)</f>
        <v>Italy</v>
      </c>
    </row>
    <row r="2079" spans="1:11" hidden="1" x14ac:dyDescent="0.3">
      <c r="A2079" t="s">
        <v>3013</v>
      </c>
      <c r="B2079" t="str">
        <f>VLOOKUP(Table_for_new_list_price[[#This Row],[ItemCode]],[1]sheet1!$1:$1048576,4,FALSE)</f>
        <v>9900IBV SMALL1 075M075E</v>
      </c>
      <c r="C2079">
        <f>VLOOKUP(Table_for_new_list_price[[#This Row],[ItemCode]],[1]sheet1!$1:$1048576,5,FALSE)</f>
        <v>0</v>
      </c>
      <c r="D2079" t="str">
        <f>VLOOKUP(Table_for_new_list_price[[#This Row],[ItemCode]],[1]sheet1!$1:$1048576,6,FALSE)</f>
        <v>BALV</v>
      </c>
      <c r="E2079" s="54" t="str">
        <f>VLOOKUP(Table_for_new_list_price[[#This Row],[ItemCode]],[1]sheet1!$1:$1048576,7,FALSE)</f>
        <v>BRASS</v>
      </c>
      <c r="F2079" s="54">
        <f>VLOOKUP(Table_for_new_list_price[[#This Row],[ItemCode]],[1]sheet1!$1:$1048576,13,FALSE)</f>
        <v>0</v>
      </c>
      <c r="G2079" s="55" t="str">
        <f>VLOOKUP(Table_for_new_list_price[[#This Row],[ItemCode]],[1]sheet1!$1:$1048576,12,FALSE)</f>
        <v>1</v>
      </c>
      <c r="H2079" s="101">
        <f>VLOOKUP(Table_for_new_list_price[[#This Row],[ItemCode]],[1]sheet1!$1:$1048576,8,FALSE)</f>
        <v>157.03</v>
      </c>
      <c r="I2079" s="51">
        <f>VLOOKUP(Table_for_new_list_price[[#This Row],[Product Line]],'EDA SHEET'!$C$10:$D$57,2,FALSE)</f>
        <v>0.34699999999999998</v>
      </c>
      <c r="J2079" s="53">
        <f t="shared" si="37"/>
        <v>54.489409999999999</v>
      </c>
      <c r="K2079" s="1" t="str">
        <f>VLOOKUP(Table_for_new_list_price[[#This Row],[ItemCode]],[1]sheet1!$1:$1048576,11,FALSE)</f>
        <v>Italy</v>
      </c>
    </row>
    <row r="2080" spans="1:11" hidden="1" x14ac:dyDescent="0.3">
      <c r="A2080" t="s">
        <v>3014</v>
      </c>
      <c r="B2080" t="str">
        <f>VLOOKUP(Table_for_new_list_price[[#This Row],[ItemCode]],[1]sheet1!$1:$1048576,4,FALSE)</f>
        <v>9900IBV SMALL1 075M075F</v>
      </c>
      <c r="C2080">
        <f>VLOOKUP(Table_for_new_list_price[[#This Row],[ItemCode]],[1]sheet1!$1:$1048576,5,FALSE)</f>
        <v>0</v>
      </c>
      <c r="D2080" t="str">
        <f>VLOOKUP(Table_for_new_list_price[[#This Row],[ItemCode]],[1]sheet1!$1:$1048576,6,FALSE)</f>
        <v>BALV</v>
      </c>
      <c r="E2080" s="54" t="str">
        <f>VLOOKUP(Table_for_new_list_price[[#This Row],[ItemCode]],[1]sheet1!$1:$1048576,7,FALSE)</f>
        <v>BRASS</v>
      </c>
      <c r="F2080" s="54">
        <f>VLOOKUP(Table_for_new_list_price[[#This Row],[ItemCode]],[1]sheet1!$1:$1048576,13,FALSE)</f>
        <v>0</v>
      </c>
      <c r="G2080" s="55" t="str">
        <f>VLOOKUP(Table_for_new_list_price[[#This Row],[ItemCode]],[1]sheet1!$1:$1048576,12,FALSE)</f>
        <v>1</v>
      </c>
      <c r="H2080" s="101">
        <f>VLOOKUP(Table_for_new_list_price[[#This Row],[ItemCode]],[1]sheet1!$1:$1048576,8,FALSE)</f>
        <v>157.03</v>
      </c>
      <c r="I2080" s="51">
        <f>VLOOKUP(Table_for_new_list_price[[#This Row],[Product Line]],'EDA SHEET'!$C$10:$D$57,2,FALSE)</f>
        <v>0.34699999999999998</v>
      </c>
      <c r="J2080" s="53">
        <f t="shared" si="37"/>
        <v>54.489409999999999</v>
      </c>
      <c r="K2080" s="1" t="str">
        <f>VLOOKUP(Table_for_new_list_price[[#This Row],[ItemCode]],[1]sheet1!$1:$1048576,11,FALSE)</f>
        <v>Italy</v>
      </c>
    </row>
    <row r="2081" spans="1:11" hidden="1" x14ac:dyDescent="0.3">
      <c r="A2081" t="s">
        <v>3015</v>
      </c>
      <c r="B2081" t="str">
        <f>VLOOKUP(Table_for_new_list_price[[#This Row],[ItemCode]],[1]sheet1!$1:$1048576,4,FALSE)</f>
        <v>9900IBV SMALL1 075M075P</v>
      </c>
      <c r="C2081">
        <f>VLOOKUP(Table_for_new_list_price[[#This Row],[ItemCode]],[1]sheet1!$1:$1048576,5,FALSE)</f>
        <v>0</v>
      </c>
      <c r="D2081" t="str">
        <f>VLOOKUP(Table_for_new_list_price[[#This Row],[ItemCode]],[1]sheet1!$1:$1048576,6,FALSE)</f>
        <v>BALV</v>
      </c>
      <c r="E2081" s="54" t="str">
        <f>VLOOKUP(Table_for_new_list_price[[#This Row],[ItemCode]],[1]sheet1!$1:$1048576,7,FALSE)</f>
        <v>BRASS</v>
      </c>
      <c r="F2081" s="54">
        <f>VLOOKUP(Table_for_new_list_price[[#This Row],[ItemCode]],[1]sheet1!$1:$1048576,13,FALSE)</f>
        <v>0</v>
      </c>
      <c r="G2081" s="55" t="str">
        <f>VLOOKUP(Table_for_new_list_price[[#This Row],[ItemCode]],[1]sheet1!$1:$1048576,12,FALSE)</f>
        <v>1</v>
      </c>
      <c r="H2081" s="101">
        <f>VLOOKUP(Table_for_new_list_price[[#This Row],[ItemCode]],[1]sheet1!$1:$1048576,8,FALSE)</f>
        <v>170.17</v>
      </c>
      <c r="I2081" s="51">
        <f>VLOOKUP(Table_for_new_list_price[[#This Row],[Product Line]],'EDA SHEET'!$C$10:$D$57,2,FALSE)</f>
        <v>0.34699999999999998</v>
      </c>
      <c r="J2081" s="53">
        <f t="shared" si="37"/>
        <v>59.048989999999989</v>
      </c>
      <c r="K2081" s="1" t="str">
        <f>VLOOKUP(Table_for_new_list_price[[#This Row],[ItemCode]],[1]sheet1!$1:$1048576,11,FALSE)</f>
        <v>Italy</v>
      </c>
    </row>
    <row r="2082" spans="1:11" hidden="1" x14ac:dyDescent="0.3">
      <c r="A2082" t="s">
        <v>3016</v>
      </c>
      <c r="B2082" t="str">
        <f>VLOOKUP(Table_for_new_list_price[[#This Row],[ItemCode]],[1]sheet1!$1:$1048576,4,FALSE)</f>
        <v>9900IBV SMALL1 075M075S</v>
      </c>
      <c r="C2082">
        <f>VLOOKUP(Table_for_new_list_price[[#This Row],[ItemCode]],[1]sheet1!$1:$1048576,5,FALSE)</f>
        <v>0</v>
      </c>
      <c r="D2082" t="str">
        <f>VLOOKUP(Table_for_new_list_price[[#This Row],[ItemCode]],[1]sheet1!$1:$1048576,6,FALSE)</f>
        <v>BALV</v>
      </c>
      <c r="E2082" s="54" t="str">
        <f>VLOOKUP(Table_for_new_list_price[[#This Row],[ItemCode]],[1]sheet1!$1:$1048576,7,FALSE)</f>
        <v>BRASS</v>
      </c>
      <c r="F2082" s="54">
        <f>VLOOKUP(Table_for_new_list_price[[#This Row],[ItemCode]],[1]sheet1!$1:$1048576,13,FALSE)</f>
        <v>0</v>
      </c>
      <c r="G2082" s="55" t="str">
        <f>VLOOKUP(Table_for_new_list_price[[#This Row],[ItemCode]],[1]sheet1!$1:$1048576,12,FALSE)</f>
        <v>1</v>
      </c>
      <c r="H2082" s="101">
        <f>VLOOKUP(Table_for_new_list_price[[#This Row],[ItemCode]],[1]sheet1!$1:$1048576,8,FALSE)</f>
        <v>157.03</v>
      </c>
      <c r="I2082" s="51">
        <f>VLOOKUP(Table_for_new_list_price[[#This Row],[Product Line]],'EDA SHEET'!$C$10:$D$57,2,FALSE)</f>
        <v>0.34699999999999998</v>
      </c>
      <c r="J2082" s="53">
        <f t="shared" si="37"/>
        <v>54.489409999999999</v>
      </c>
      <c r="K2082" s="1" t="str">
        <f>VLOOKUP(Table_for_new_list_price[[#This Row],[ItemCode]],[1]sheet1!$1:$1048576,11,FALSE)</f>
        <v>Italy</v>
      </c>
    </row>
    <row r="2083" spans="1:11" hidden="1" x14ac:dyDescent="0.3">
      <c r="A2083" t="s">
        <v>3017</v>
      </c>
      <c r="B2083" t="str">
        <f>VLOOKUP(Table_for_new_list_price[[#This Row],[ItemCode]],[1]sheet1!$1:$1048576,4,FALSE)</f>
        <v>9900IBV SMALL1 075M100E (DS1)</v>
      </c>
      <c r="C2083">
        <f>VLOOKUP(Table_for_new_list_price[[#This Row],[ItemCode]],[1]sheet1!$1:$1048576,5,FALSE)</f>
        <v>0</v>
      </c>
      <c r="D2083" t="str">
        <f>VLOOKUP(Table_for_new_list_price[[#This Row],[ItemCode]],[1]sheet1!$1:$1048576,6,FALSE)</f>
        <v>BALV</v>
      </c>
      <c r="E2083" s="54" t="str">
        <f>VLOOKUP(Table_for_new_list_price[[#This Row],[ItemCode]],[1]sheet1!$1:$1048576,7,FALSE)</f>
        <v>BRASS</v>
      </c>
      <c r="F2083" s="54">
        <f>VLOOKUP(Table_for_new_list_price[[#This Row],[ItemCode]],[1]sheet1!$1:$1048576,13,FALSE)</f>
        <v>0</v>
      </c>
      <c r="G2083" s="55" t="str">
        <f>VLOOKUP(Table_for_new_list_price[[#This Row],[ItemCode]],[1]sheet1!$1:$1048576,12,FALSE)</f>
        <v>1</v>
      </c>
      <c r="H2083" s="101">
        <f>VLOOKUP(Table_for_new_list_price[[#This Row],[ItemCode]],[1]sheet1!$1:$1048576,8,FALSE)</f>
        <v>186.11</v>
      </c>
      <c r="I2083" s="51">
        <f>VLOOKUP(Table_for_new_list_price[[#This Row],[Product Line]],'EDA SHEET'!$C$10:$D$57,2,FALSE)</f>
        <v>0.34699999999999998</v>
      </c>
      <c r="J2083" s="53">
        <f t="shared" si="37"/>
        <v>64.580169999999995</v>
      </c>
      <c r="K2083" s="1" t="str">
        <f>VLOOKUP(Table_for_new_list_price[[#This Row],[ItemCode]],[1]sheet1!$1:$1048576,11,FALSE)</f>
        <v>Italy</v>
      </c>
    </row>
    <row r="2084" spans="1:11" hidden="1" x14ac:dyDescent="0.3">
      <c r="A2084" t="s">
        <v>3018</v>
      </c>
      <c r="B2084" t="str">
        <f>VLOOKUP(Table_for_new_list_price[[#This Row],[ItemCode]],[1]sheet1!$1:$1048576,4,FALSE)</f>
        <v>9900IBV SMALL1 075M100F (DS1)</v>
      </c>
      <c r="C2084">
        <f>VLOOKUP(Table_for_new_list_price[[#This Row],[ItemCode]],[1]sheet1!$1:$1048576,5,FALSE)</f>
        <v>0</v>
      </c>
      <c r="D2084" t="str">
        <f>VLOOKUP(Table_for_new_list_price[[#This Row],[ItemCode]],[1]sheet1!$1:$1048576,6,FALSE)</f>
        <v>BALV</v>
      </c>
      <c r="E2084" s="54" t="str">
        <f>VLOOKUP(Table_for_new_list_price[[#This Row],[ItemCode]],[1]sheet1!$1:$1048576,7,FALSE)</f>
        <v>BRASS</v>
      </c>
      <c r="F2084" s="54">
        <f>VLOOKUP(Table_for_new_list_price[[#This Row],[ItemCode]],[1]sheet1!$1:$1048576,13,FALSE)</f>
        <v>0</v>
      </c>
      <c r="G2084" s="55" t="str">
        <f>VLOOKUP(Table_for_new_list_price[[#This Row],[ItemCode]],[1]sheet1!$1:$1048576,12,FALSE)</f>
        <v>1</v>
      </c>
      <c r="H2084" s="101">
        <f>VLOOKUP(Table_for_new_list_price[[#This Row],[ItemCode]],[1]sheet1!$1:$1048576,8,FALSE)</f>
        <v>186.11</v>
      </c>
      <c r="I2084" s="51">
        <f>VLOOKUP(Table_for_new_list_price[[#This Row],[Product Line]],'EDA SHEET'!$C$10:$D$57,2,FALSE)</f>
        <v>0.34699999999999998</v>
      </c>
      <c r="J2084" s="53">
        <f t="shared" si="37"/>
        <v>64.580169999999995</v>
      </c>
      <c r="K2084" s="1" t="str">
        <f>VLOOKUP(Table_for_new_list_price[[#This Row],[ItemCode]],[1]sheet1!$1:$1048576,11,FALSE)</f>
        <v>Italy</v>
      </c>
    </row>
    <row r="2085" spans="1:11" hidden="1" x14ac:dyDescent="0.3">
      <c r="A2085" t="s">
        <v>3019</v>
      </c>
      <c r="B2085" t="str">
        <f>VLOOKUP(Table_for_new_list_price[[#This Row],[ItemCode]],[1]sheet1!$1:$1048576,4,FALSE)</f>
        <v>9900IBV SMALL1 075M100P (DS1)</v>
      </c>
      <c r="C2085">
        <f>VLOOKUP(Table_for_new_list_price[[#This Row],[ItemCode]],[1]sheet1!$1:$1048576,5,FALSE)</f>
        <v>0</v>
      </c>
      <c r="D2085" t="str">
        <f>VLOOKUP(Table_for_new_list_price[[#This Row],[ItemCode]],[1]sheet1!$1:$1048576,6,FALSE)</f>
        <v>BALV</v>
      </c>
      <c r="E2085" s="54" t="str">
        <f>VLOOKUP(Table_for_new_list_price[[#This Row],[ItemCode]],[1]sheet1!$1:$1048576,7,FALSE)</f>
        <v>BRASS</v>
      </c>
      <c r="F2085" s="54">
        <f>VLOOKUP(Table_for_new_list_price[[#This Row],[ItemCode]],[1]sheet1!$1:$1048576,13,FALSE)</f>
        <v>0</v>
      </c>
      <c r="G2085" s="55" t="str">
        <f>VLOOKUP(Table_for_new_list_price[[#This Row],[ItemCode]],[1]sheet1!$1:$1048576,12,FALSE)</f>
        <v>1</v>
      </c>
      <c r="H2085" s="101">
        <f>VLOOKUP(Table_for_new_list_price[[#This Row],[ItemCode]],[1]sheet1!$1:$1048576,8,FALSE)</f>
        <v>200.72</v>
      </c>
      <c r="I2085" s="51">
        <f>VLOOKUP(Table_for_new_list_price[[#This Row],[Product Line]],'EDA SHEET'!$C$10:$D$57,2,FALSE)</f>
        <v>0.34699999999999998</v>
      </c>
      <c r="J2085" s="53">
        <f t="shared" si="37"/>
        <v>69.649839999999998</v>
      </c>
      <c r="K2085" s="1" t="str">
        <f>VLOOKUP(Table_for_new_list_price[[#This Row],[ItemCode]],[1]sheet1!$1:$1048576,11,FALSE)</f>
        <v>Italy</v>
      </c>
    </row>
    <row r="2086" spans="1:11" hidden="1" x14ac:dyDescent="0.3">
      <c r="A2086" t="s">
        <v>3020</v>
      </c>
      <c r="B2086" t="str">
        <f>VLOOKUP(Table_for_new_list_price[[#This Row],[ItemCode]],[1]sheet1!$1:$1048576,4,FALSE)</f>
        <v>9900IBV SMALL1 075M100S (DS1)</v>
      </c>
      <c r="C2086">
        <f>VLOOKUP(Table_for_new_list_price[[#This Row],[ItemCode]],[1]sheet1!$1:$1048576,5,FALSE)</f>
        <v>0</v>
      </c>
      <c r="D2086" t="str">
        <f>VLOOKUP(Table_for_new_list_price[[#This Row],[ItemCode]],[1]sheet1!$1:$1048576,6,FALSE)</f>
        <v>BALV</v>
      </c>
      <c r="E2086" s="54" t="str">
        <f>VLOOKUP(Table_for_new_list_price[[#This Row],[ItemCode]],[1]sheet1!$1:$1048576,7,FALSE)</f>
        <v>BRASS</v>
      </c>
      <c r="F2086" s="54">
        <f>VLOOKUP(Table_for_new_list_price[[#This Row],[ItemCode]],[1]sheet1!$1:$1048576,13,FALSE)</f>
        <v>0</v>
      </c>
      <c r="G2086" s="55" t="str">
        <f>VLOOKUP(Table_for_new_list_price[[#This Row],[ItemCode]],[1]sheet1!$1:$1048576,12,FALSE)</f>
        <v>1</v>
      </c>
      <c r="H2086" s="101">
        <f>VLOOKUP(Table_for_new_list_price[[#This Row],[ItemCode]],[1]sheet1!$1:$1048576,8,FALSE)</f>
        <v>186.11</v>
      </c>
      <c r="I2086" s="51">
        <f>VLOOKUP(Table_for_new_list_price[[#This Row],[Product Line]],'EDA SHEET'!$C$10:$D$57,2,FALSE)</f>
        <v>0.34699999999999998</v>
      </c>
      <c r="J2086" s="53">
        <f t="shared" si="37"/>
        <v>64.580169999999995</v>
      </c>
      <c r="K2086" s="1" t="str">
        <f>VLOOKUP(Table_for_new_list_price[[#This Row],[ItemCode]],[1]sheet1!$1:$1048576,11,FALSE)</f>
        <v>Italy</v>
      </c>
    </row>
    <row r="2087" spans="1:11" hidden="1" x14ac:dyDescent="0.3">
      <c r="A2087" t="s">
        <v>3021</v>
      </c>
      <c r="B2087" t="str">
        <f>VLOOKUP(Table_for_new_list_price[[#This Row],[ItemCode]],[1]sheet1!$1:$1048576,4,FALSE)</f>
        <v>9900IBV SMALL1 075P075P</v>
      </c>
      <c r="C2087">
        <f>VLOOKUP(Table_for_new_list_price[[#This Row],[ItemCode]],[1]sheet1!$1:$1048576,5,FALSE)</f>
        <v>0</v>
      </c>
      <c r="D2087" t="str">
        <f>VLOOKUP(Table_for_new_list_price[[#This Row],[ItemCode]],[1]sheet1!$1:$1048576,6,FALSE)</f>
        <v>BALV</v>
      </c>
      <c r="E2087" s="54" t="str">
        <f>VLOOKUP(Table_for_new_list_price[[#This Row],[ItemCode]],[1]sheet1!$1:$1048576,7,FALSE)</f>
        <v>BRASS</v>
      </c>
      <c r="F2087" s="54">
        <f>VLOOKUP(Table_for_new_list_price[[#This Row],[ItemCode]],[1]sheet1!$1:$1048576,13,FALSE)</f>
        <v>0</v>
      </c>
      <c r="G2087" s="55" t="str">
        <f>VLOOKUP(Table_for_new_list_price[[#This Row],[ItemCode]],[1]sheet1!$1:$1048576,12,FALSE)</f>
        <v>1</v>
      </c>
      <c r="H2087" s="101">
        <f>VLOOKUP(Table_for_new_list_price[[#This Row],[ItemCode]],[1]sheet1!$1:$1048576,8,FALSE)</f>
        <v>170.17</v>
      </c>
      <c r="I2087" s="51">
        <f>VLOOKUP(Table_for_new_list_price[[#This Row],[Product Line]],'EDA SHEET'!$C$10:$D$57,2,FALSE)</f>
        <v>0.34699999999999998</v>
      </c>
      <c r="J2087" s="53">
        <f t="shared" si="37"/>
        <v>59.048989999999989</v>
      </c>
      <c r="K2087" s="1" t="str">
        <f>VLOOKUP(Table_for_new_list_price[[#This Row],[ItemCode]],[1]sheet1!$1:$1048576,11,FALSE)</f>
        <v>Italy</v>
      </c>
    </row>
    <row r="2088" spans="1:11" hidden="1" x14ac:dyDescent="0.3">
      <c r="A2088" t="s">
        <v>3022</v>
      </c>
      <c r="B2088" t="str">
        <f>VLOOKUP(Table_for_new_list_price[[#This Row],[ItemCode]],[1]sheet1!$1:$1048576,4,FALSE)</f>
        <v>9900IBV SMALL1 075S075S</v>
      </c>
      <c r="C2088">
        <f>VLOOKUP(Table_for_new_list_price[[#This Row],[ItemCode]],[1]sheet1!$1:$1048576,5,FALSE)</f>
        <v>0</v>
      </c>
      <c r="D2088" t="str">
        <f>VLOOKUP(Table_for_new_list_price[[#This Row],[ItemCode]],[1]sheet1!$1:$1048576,6,FALSE)</f>
        <v>BALV</v>
      </c>
      <c r="E2088" s="54" t="str">
        <f>VLOOKUP(Table_for_new_list_price[[#This Row],[ItemCode]],[1]sheet1!$1:$1048576,7,FALSE)</f>
        <v>BRASS</v>
      </c>
      <c r="F2088" s="54">
        <f>VLOOKUP(Table_for_new_list_price[[#This Row],[ItemCode]],[1]sheet1!$1:$1048576,13,FALSE)</f>
        <v>0</v>
      </c>
      <c r="G2088" s="55" t="str">
        <f>VLOOKUP(Table_for_new_list_price[[#This Row],[ItemCode]],[1]sheet1!$1:$1048576,12,FALSE)</f>
        <v>1</v>
      </c>
      <c r="H2088" s="101">
        <f>VLOOKUP(Table_for_new_list_price[[#This Row],[ItemCode]],[1]sheet1!$1:$1048576,8,FALSE)</f>
        <v>157.03</v>
      </c>
      <c r="I2088" s="51">
        <f>VLOOKUP(Table_for_new_list_price[[#This Row],[Product Line]],'EDA SHEET'!$C$10:$D$57,2,FALSE)</f>
        <v>0.34699999999999998</v>
      </c>
      <c r="J2088" s="53">
        <f t="shared" si="37"/>
        <v>54.489409999999999</v>
      </c>
      <c r="K2088" s="1" t="str">
        <f>VLOOKUP(Table_for_new_list_price[[#This Row],[ItemCode]],[1]sheet1!$1:$1048576,11,FALSE)</f>
        <v>Italy</v>
      </c>
    </row>
    <row r="2089" spans="1:11" hidden="1" x14ac:dyDescent="0.3">
      <c r="A2089" t="s">
        <v>3023</v>
      </c>
      <c r="B2089" t="str">
        <f>VLOOKUP(Table_for_new_list_price[[#This Row],[ItemCode]],[1]sheet1!$1:$1048576,4,FALSE)</f>
        <v>9900IBV SMALL1 100E100E</v>
      </c>
      <c r="C2089">
        <f>VLOOKUP(Table_for_new_list_price[[#This Row],[ItemCode]],[1]sheet1!$1:$1048576,5,FALSE)</f>
        <v>0</v>
      </c>
      <c r="D2089" t="str">
        <f>VLOOKUP(Table_for_new_list_price[[#This Row],[ItemCode]],[1]sheet1!$1:$1048576,6,FALSE)</f>
        <v>BALV</v>
      </c>
      <c r="E2089" s="54" t="str">
        <f>VLOOKUP(Table_for_new_list_price[[#This Row],[ItemCode]],[1]sheet1!$1:$1048576,7,FALSE)</f>
        <v>BRASS</v>
      </c>
      <c r="F2089" s="54">
        <f>VLOOKUP(Table_for_new_list_price[[#This Row],[ItemCode]],[1]sheet1!$1:$1048576,13,FALSE)</f>
        <v>0</v>
      </c>
      <c r="G2089" s="55" t="str">
        <f>VLOOKUP(Table_for_new_list_price[[#This Row],[ItemCode]],[1]sheet1!$1:$1048576,12,FALSE)</f>
        <v>1</v>
      </c>
      <c r="H2089" s="101">
        <f>VLOOKUP(Table_for_new_list_price[[#This Row],[ItemCode]],[1]sheet1!$1:$1048576,8,FALSE)</f>
        <v>186.11</v>
      </c>
      <c r="I2089" s="51">
        <f>VLOOKUP(Table_for_new_list_price[[#This Row],[Product Line]],'EDA SHEET'!$C$10:$D$57,2,FALSE)</f>
        <v>0.34699999999999998</v>
      </c>
      <c r="J2089" s="53">
        <f t="shared" si="37"/>
        <v>64.580169999999995</v>
      </c>
      <c r="K2089" s="1" t="str">
        <f>VLOOKUP(Table_for_new_list_price[[#This Row],[ItemCode]],[1]sheet1!$1:$1048576,11,FALSE)</f>
        <v>Italy</v>
      </c>
    </row>
    <row r="2090" spans="1:11" hidden="1" x14ac:dyDescent="0.3">
      <c r="A2090" t="s">
        <v>3024</v>
      </c>
      <c r="B2090" t="str">
        <f>VLOOKUP(Table_for_new_list_price[[#This Row],[ItemCode]],[1]sheet1!$1:$1048576,4,FALSE)</f>
        <v>9900IBV SMALL1 100M100E</v>
      </c>
      <c r="C2090">
        <f>VLOOKUP(Table_for_new_list_price[[#This Row],[ItemCode]],[1]sheet1!$1:$1048576,5,FALSE)</f>
        <v>0</v>
      </c>
      <c r="D2090" t="str">
        <f>VLOOKUP(Table_for_new_list_price[[#This Row],[ItemCode]],[1]sheet1!$1:$1048576,6,FALSE)</f>
        <v>BALV</v>
      </c>
      <c r="E2090" s="54" t="str">
        <f>VLOOKUP(Table_for_new_list_price[[#This Row],[ItemCode]],[1]sheet1!$1:$1048576,7,FALSE)</f>
        <v>BRASS</v>
      </c>
      <c r="F2090" s="54">
        <f>VLOOKUP(Table_for_new_list_price[[#This Row],[ItemCode]],[1]sheet1!$1:$1048576,13,FALSE)</f>
        <v>0</v>
      </c>
      <c r="G2090" s="55" t="str">
        <f>VLOOKUP(Table_for_new_list_price[[#This Row],[ItemCode]],[1]sheet1!$1:$1048576,12,FALSE)</f>
        <v>1</v>
      </c>
      <c r="H2090" s="101">
        <f>VLOOKUP(Table_for_new_list_price[[#This Row],[ItemCode]],[1]sheet1!$1:$1048576,8,FALSE)</f>
        <v>186.11</v>
      </c>
      <c r="I2090" s="51">
        <f>VLOOKUP(Table_for_new_list_price[[#This Row],[Product Line]],'EDA SHEET'!$C$10:$D$57,2,FALSE)</f>
        <v>0.34699999999999998</v>
      </c>
      <c r="J2090" s="53">
        <f t="shared" si="37"/>
        <v>64.580169999999995</v>
      </c>
      <c r="K2090" s="1" t="str">
        <f>VLOOKUP(Table_for_new_list_price[[#This Row],[ItemCode]],[1]sheet1!$1:$1048576,11,FALSE)</f>
        <v>Italy</v>
      </c>
    </row>
    <row r="2091" spans="1:11" hidden="1" x14ac:dyDescent="0.3">
      <c r="A2091" t="s">
        <v>3025</v>
      </c>
      <c r="B2091" t="str">
        <f>VLOOKUP(Table_for_new_list_price[[#This Row],[ItemCode]],[1]sheet1!$1:$1048576,4,FALSE)</f>
        <v>9900IBV SMALL1 100M100F</v>
      </c>
      <c r="C2091">
        <f>VLOOKUP(Table_for_new_list_price[[#This Row],[ItemCode]],[1]sheet1!$1:$1048576,5,FALSE)</f>
        <v>0</v>
      </c>
      <c r="D2091" t="str">
        <f>VLOOKUP(Table_for_new_list_price[[#This Row],[ItemCode]],[1]sheet1!$1:$1048576,6,FALSE)</f>
        <v>BALV</v>
      </c>
      <c r="E2091" s="54" t="str">
        <f>VLOOKUP(Table_for_new_list_price[[#This Row],[ItemCode]],[1]sheet1!$1:$1048576,7,FALSE)</f>
        <v>BRASS</v>
      </c>
      <c r="F2091" s="54">
        <f>VLOOKUP(Table_for_new_list_price[[#This Row],[ItemCode]],[1]sheet1!$1:$1048576,13,FALSE)</f>
        <v>0</v>
      </c>
      <c r="G2091" s="55" t="str">
        <f>VLOOKUP(Table_for_new_list_price[[#This Row],[ItemCode]],[1]sheet1!$1:$1048576,12,FALSE)</f>
        <v>1</v>
      </c>
      <c r="H2091" s="101">
        <f>VLOOKUP(Table_for_new_list_price[[#This Row],[ItemCode]],[1]sheet1!$1:$1048576,8,FALSE)</f>
        <v>186.11</v>
      </c>
      <c r="I2091" s="51">
        <f>VLOOKUP(Table_for_new_list_price[[#This Row],[Product Line]],'EDA SHEET'!$C$10:$D$57,2,FALSE)</f>
        <v>0.34699999999999998</v>
      </c>
      <c r="J2091" s="53">
        <f t="shared" si="37"/>
        <v>64.580169999999995</v>
      </c>
      <c r="K2091" s="1" t="str">
        <f>VLOOKUP(Table_for_new_list_price[[#This Row],[ItemCode]],[1]sheet1!$1:$1048576,11,FALSE)</f>
        <v>Italy</v>
      </c>
    </row>
    <row r="2092" spans="1:11" hidden="1" x14ac:dyDescent="0.3">
      <c r="A2092" t="s">
        <v>3026</v>
      </c>
      <c r="B2092" t="str">
        <f>VLOOKUP(Table_for_new_list_price[[#This Row],[ItemCode]],[1]sheet1!$1:$1048576,4,FALSE)</f>
        <v>9900IBV SMALL1 100M100P</v>
      </c>
      <c r="C2092">
        <f>VLOOKUP(Table_for_new_list_price[[#This Row],[ItemCode]],[1]sheet1!$1:$1048576,5,FALSE)</f>
        <v>0</v>
      </c>
      <c r="D2092" t="str">
        <f>VLOOKUP(Table_for_new_list_price[[#This Row],[ItemCode]],[1]sheet1!$1:$1048576,6,FALSE)</f>
        <v>BALV</v>
      </c>
      <c r="E2092" s="54" t="str">
        <f>VLOOKUP(Table_for_new_list_price[[#This Row],[ItemCode]],[1]sheet1!$1:$1048576,7,FALSE)</f>
        <v>BRASS</v>
      </c>
      <c r="F2092" s="54">
        <f>VLOOKUP(Table_for_new_list_price[[#This Row],[ItemCode]],[1]sheet1!$1:$1048576,13,FALSE)</f>
        <v>0</v>
      </c>
      <c r="G2092" s="55" t="str">
        <f>VLOOKUP(Table_for_new_list_price[[#This Row],[ItemCode]],[1]sheet1!$1:$1048576,12,FALSE)</f>
        <v>1</v>
      </c>
      <c r="H2092" s="101">
        <f>VLOOKUP(Table_for_new_list_price[[#This Row],[ItemCode]],[1]sheet1!$1:$1048576,8,FALSE)</f>
        <v>200.72</v>
      </c>
      <c r="I2092" s="51">
        <f>VLOOKUP(Table_for_new_list_price[[#This Row],[Product Line]],'EDA SHEET'!$C$10:$D$57,2,FALSE)</f>
        <v>0.34699999999999998</v>
      </c>
      <c r="J2092" s="53">
        <f t="shared" si="37"/>
        <v>69.649839999999998</v>
      </c>
      <c r="K2092" s="1" t="str">
        <f>VLOOKUP(Table_for_new_list_price[[#This Row],[ItemCode]],[1]sheet1!$1:$1048576,11,FALSE)</f>
        <v>Italy</v>
      </c>
    </row>
    <row r="2093" spans="1:11" hidden="1" x14ac:dyDescent="0.3">
      <c r="A2093" t="s">
        <v>3027</v>
      </c>
      <c r="B2093" t="str">
        <f>VLOOKUP(Table_for_new_list_price[[#This Row],[ItemCode]],[1]sheet1!$1:$1048576,4,FALSE)</f>
        <v>9900IBV SMALL1 100M100S</v>
      </c>
      <c r="C2093">
        <f>VLOOKUP(Table_for_new_list_price[[#This Row],[ItemCode]],[1]sheet1!$1:$1048576,5,FALSE)</f>
        <v>0</v>
      </c>
      <c r="D2093" t="str">
        <f>VLOOKUP(Table_for_new_list_price[[#This Row],[ItemCode]],[1]sheet1!$1:$1048576,6,FALSE)</f>
        <v>BALV</v>
      </c>
      <c r="E2093" s="54" t="str">
        <f>VLOOKUP(Table_for_new_list_price[[#This Row],[ItemCode]],[1]sheet1!$1:$1048576,7,FALSE)</f>
        <v>BRASS</v>
      </c>
      <c r="F2093" s="54">
        <f>VLOOKUP(Table_for_new_list_price[[#This Row],[ItemCode]],[1]sheet1!$1:$1048576,13,FALSE)</f>
        <v>0</v>
      </c>
      <c r="G2093" s="55" t="str">
        <f>VLOOKUP(Table_for_new_list_price[[#This Row],[ItemCode]],[1]sheet1!$1:$1048576,12,FALSE)</f>
        <v>1</v>
      </c>
      <c r="H2093" s="101">
        <f>VLOOKUP(Table_for_new_list_price[[#This Row],[ItemCode]],[1]sheet1!$1:$1048576,8,FALSE)</f>
        <v>186.11</v>
      </c>
      <c r="I2093" s="51">
        <f>VLOOKUP(Table_for_new_list_price[[#This Row],[Product Line]],'EDA SHEET'!$C$10:$D$57,2,FALSE)</f>
        <v>0.34699999999999998</v>
      </c>
      <c r="J2093" s="53">
        <f t="shared" si="37"/>
        <v>64.580169999999995</v>
      </c>
      <c r="K2093" s="1" t="str">
        <f>VLOOKUP(Table_for_new_list_price[[#This Row],[ItemCode]],[1]sheet1!$1:$1048576,11,FALSE)</f>
        <v>Italy</v>
      </c>
    </row>
    <row r="2094" spans="1:11" hidden="1" x14ac:dyDescent="0.3">
      <c r="A2094" t="s">
        <v>3028</v>
      </c>
      <c r="B2094" t="str">
        <f>VLOOKUP(Table_for_new_list_price[[#This Row],[ItemCode]],[1]sheet1!$1:$1048576,4,FALSE)</f>
        <v>9900IBV SMALL1 100S100S</v>
      </c>
      <c r="C2094">
        <f>VLOOKUP(Table_for_new_list_price[[#This Row],[ItemCode]],[1]sheet1!$1:$1048576,5,FALSE)</f>
        <v>0</v>
      </c>
      <c r="D2094" t="str">
        <f>VLOOKUP(Table_for_new_list_price[[#This Row],[ItemCode]],[1]sheet1!$1:$1048576,6,FALSE)</f>
        <v>BALV</v>
      </c>
      <c r="E2094" s="54" t="str">
        <f>VLOOKUP(Table_for_new_list_price[[#This Row],[ItemCode]],[1]sheet1!$1:$1048576,7,FALSE)</f>
        <v>BRASS</v>
      </c>
      <c r="F2094" s="54">
        <f>VLOOKUP(Table_for_new_list_price[[#This Row],[ItemCode]],[1]sheet1!$1:$1048576,13,FALSE)</f>
        <v>0</v>
      </c>
      <c r="G2094" s="55" t="str">
        <f>VLOOKUP(Table_for_new_list_price[[#This Row],[ItemCode]],[1]sheet1!$1:$1048576,12,FALSE)</f>
        <v>1</v>
      </c>
      <c r="H2094" s="101">
        <f>VLOOKUP(Table_for_new_list_price[[#This Row],[ItemCode]],[1]sheet1!$1:$1048576,8,FALSE)</f>
        <v>186.11</v>
      </c>
      <c r="I2094" s="51">
        <f>VLOOKUP(Table_for_new_list_price[[#This Row],[Product Line]],'EDA SHEET'!$C$10:$D$57,2,FALSE)</f>
        <v>0.34699999999999998</v>
      </c>
      <c r="J2094" s="53">
        <f t="shared" si="37"/>
        <v>64.580169999999995</v>
      </c>
      <c r="K2094" s="1" t="str">
        <f>VLOOKUP(Table_for_new_list_price[[#This Row],[ItemCode]],[1]sheet1!$1:$1048576,11,FALSE)</f>
        <v>Italy</v>
      </c>
    </row>
    <row r="2095" spans="1:11" hidden="1" x14ac:dyDescent="0.3">
      <c r="A2095" t="s">
        <v>3029</v>
      </c>
      <c r="B2095" t="str">
        <f>VLOOKUP(Table_for_new_list_price[[#This Row],[ItemCode]],[1]sheet1!$1:$1048576,4,FALSE)</f>
        <v>9900IBV SMALL2 050M125E (DS3)</v>
      </c>
      <c r="C2095">
        <f>VLOOKUP(Table_for_new_list_price[[#This Row],[ItemCode]],[1]sheet1!$1:$1048576,5,FALSE)</f>
        <v>0</v>
      </c>
      <c r="D2095" t="str">
        <f>VLOOKUP(Table_for_new_list_price[[#This Row],[ItemCode]],[1]sheet1!$1:$1048576,6,FALSE)</f>
        <v>BALV</v>
      </c>
      <c r="E2095" s="54" t="str">
        <f>VLOOKUP(Table_for_new_list_price[[#This Row],[ItemCode]],[1]sheet1!$1:$1048576,7,FALSE)</f>
        <v>BRASS</v>
      </c>
      <c r="F2095" s="54">
        <f>VLOOKUP(Table_for_new_list_price[[#This Row],[ItemCode]],[1]sheet1!$1:$1048576,13,FALSE)</f>
        <v>0</v>
      </c>
      <c r="G2095" s="55" t="str">
        <f>VLOOKUP(Table_for_new_list_price[[#This Row],[ItemCode]],[1]sheet1!$1:$1048576,12,FALSE)</f>
        <v>1</v>
      </c>
      <c r="H2095" s="101">
        <f>VLOOKUP(Table_for_new_list_price[[#This Row],[ItemCode]],[1]sheet1!$1:$1048576,8,FALSE)</f>
        <v>341.25</v>
      </c>
      <c r="I2095" s="51">
        <f>VLOOKUP(Table_for_new_list_price[[#This Row],[Product Line]],'EDA SHEET'!$C$10:$D$57,2,FALSE)</f>
        <v>0.34699999999999998</v>
      </c>
      <c r="J2095" s="53">
        <f t="shared" si="37"/>
        <v>118.41374999999999</v>
      </c>
      <c r="K2095" s="1" t="str">
        <f>VLOOKUP(Table_for_new_list_price[[#This Row],[ItemCode]],[1]sheet1!$1:$1048576,11,FALSE)</f>
        <v>Italy</v>
      </c>
    </row>
    <row r="2096" spans="1:11" hidden="1" x14ac:dyDescent="0.3">
      <c r="A2096" t="s">
        <v>3030</v>
      </c>
      <c r="B2096" t="str">
        <f>VLOOKUP(Table_for_new_list_price[[#This Row],[ItemCode]],[1]sheet1!$1:$1048576,4,FALSE)</f>
        <v>9900IBV SMALL2 050M125F (DS3)</v>
      </c>
      <c r="C2096">
        <f>VLOOKUP(Table_for_new_list_price[[#This Row],[ItemCode]],[1]sheet1!$1:$1048576,5,FALSE)</f>
        <v>0</v>
      </c>
      <c r="D2096" t="str">
        <f>VLOOKUP(Table_for_new_list_price[[#This Row],[ItemCode]],[1]sheet1!$1:$1048576,6,FALSE)</f>
        <v>BALV</v>
      </c>
      <c r="E2096" s="54" t="str">
        <f>VLOOKUP(Table_for_new_list_price[[#This Row],[ItemCode]],[1]sheet1!$1:$1048576,7,FALSE)</f>
        <v>BRASS</v>
      </c>
      <c r="F2096" s="54">
        <f>VLOOKUP(Table_for_new_list_price[[#This Row],[ItemCode]],[1]sheet1!$1:$1048576,13,FALSE)</f>
        <v>0</v>
      </c>
      <c r="G2096" s="55" t="str">
        <f>VLOOKUP(Table_for_new_list_price[[#This Row],[ItemCode]],[1]sheet1!$1:$1048576,12,FALSE)</f>
        <v>1</v>
      </c>
      <c r="H2096" s="101">
        <f>VLOOKUP(Table_for_new_list_price[[#This Row],[ItemCode]],[1]sheet1!$1:$1048576,8,FALSE)</f>
        <v>226.66</v>
      </c>
      <c r="I2096" s="51">
        <f>VLOOKUP(Table_for_new_list_price[[#This Row],[Product Line]],'EDA SHEET'!$C$10:$D$57,2,FALSE)</f>
        <v>0.34699999999999998</v>
      </c>
      <c r="J2096" s="53">
        <f t="shared" si="37"/>
        <v>78.651019999999988</v>
      </c>
      <c r="K2096" s="1" t="str">
        <f>VLOOKUP(Table_for_new_list_price[[#This Row],[ItemCode]],[1]sheet1!$1:$1048576,11,FALSE)</f>
        <v>Italy</v>
      </c>
    </row>
    <row r="2097" spans="1:11" hidden="1" x14ac:dyDescent="0.3">
      <c r="A2097" t="s">
        <v>3031</v>
      </c>
      <c r="B2097" t="str">
        <f>VLOOKUP(Table_for_new_list_price[[#This Row],[ItemCode]],[1]sheet1!$1:$1048576,4,FALSE)</f>
        <v>9900IBV SMALL2 050M125P (DS3)</v>
      </c>
      <c r="C2097">
        <f>VLOOKUP(Table_for_new_list_price[[#This Row],[ItemCode]],[1]sheet1!$1:$1048576,5,FALSE)</f>
        <v>0</v>
      </c>
      <c r="D2097" t="str">
        <f>VLOOKUP(Table_for_new_list_price[[#This Row],[ItemCode]],[1]sheet1!$1:$1048576,6,FALSE)</f>
        <v>BALV</v>
      </c>
      <c r="E2097" s="54" t="str">
        <f>VLOOKUP(Table_for_new_list_price[[#This Row],[ItemCode]],[1]sheet1!$1:$1048576,7,FALSE)</f>
        <v>BRASS</v>
      </c>
      <c r="F2097" s="54">
        <f>VLOOKUP(Table_for_new_list_price[[#This Row],[ItemCode]],[1]sheet1!$1:$1048576,13,FALSE)</f>
        <v>0</v>
      </c>
      <c r="G2097" s="55" t="str">
        <f>VLOOKUP(Table_for_new_list_price[[#This Row],[ItemCode]],[1]sheet1!$1:$1048576,12,FALSE)</f>
        <v>1</v>
      </c>
      <c r="H2097" s="101">
        <f>VLOOKUP(Table_for_new_list_price[[#This Row],[ItemCode]],[1]sheet1!$1:$1048576,8,FALSE)</f>
        <v>243.3</v>
      </c>
      <c r="I2097" s="51">
        <f>VLOOKUP(Table_for_new_list_price[[#This Row],[Product Line]],'EDA SHEET'!$C$10:$D$57,2,FALSE)</f>
        <v>0.34699999999999998</v>
      </c>
      <c r="J2097" s="53">
        <f t="shared" si="37"/>
        <v>84.4251</v>
      </c>
      <c r="K2097" s="1" t="str">
        <f>VLOOKUP(Table_for_new_list_price[[#This Row],[ItemCode]],[1]sheet1!$1:$1048576,11,FALSE)</f>
        <v>Italy</v>
      </c>
    </row>
    <row r="2098" spans="1:11" hidden="1" x14ac:dyDescent="0.3">
      <c r="A2098" t="s">
        <v>3032</v>
      </c>
      <c r="B2098" t="str">
        <f>VLOOKUP(Table_for_new_list_price[[#This Row],[ItemCode]],[1]sheet1!$1:$1048576,4,FALSE)</f>
        <v>9900IBV SMALL2 050M125S (DS3)</v>
      </c>
      <c r="C2098">
        <f>VLOOKUP(Table_for_new_list_price[[#This Row],[ItemCode]],[1]sheet1!$1:$1048576,5,FALSE)</f>
        <v>0</v>
      </c>
      <c r="D2098" t="str">
        <f>VLOOKUP(Table_for_new_list_price[[#This Row],[ItemCode]],[1]sheet1!$1:$1048576,6,FALSE)</f>
        <v>BALV</v>
      </c>
      <c r="E2098" s="54" t="str">
        <f>VLOOKUP(Table_for_new_list_price[[#This Row],[ItemCode]],[1]sheet1!$1:$1048576,7,FALSE)</f>
        <v>BRASS</v>
      </c>
      <c r="F2098" s="54">
        <f>VLOOKUP(Table_for_new_list_price[[#This Row],[ItemCode]],[1]sheet1!$1:$1048576,13,FALSE)</f>
        <v>0</v>
      </c>
      <c r="G2098" s="55" t="str">
        <f>VLOOKUP(Table_for_new_list_price[[#This Row],[ItemCode]],[1]sheet1!$1:$1048576,12,FALSE)</f>
        <v>1</v>
      </c>
      <c r="H2098" s="101">
        <f>VLOOKUP(Table_for_new_list_price[[#This Row],[ItemCode]],[1]sheet1!$1:$1048576,8,FALSE)</f>
        <v>226.66</v>
      </c>
      <c r="I2098" s="51">
        <f>VLOOKUP(Table_for_new_list_price[[#This Row],[Product Line]],'EDA SHEET'!$C$10:$D$57,2,FALSE)</f>
        <v>0.34699999999999998</v>
      </c>
      <c r="J2098" s="53">
        <f t="shared" si="37"/>
        <v>78.651019999999988</v>
      </c>
      <c r="K2098" s="1" t="str">
        <f>VLOOKUP(Table_for_new_list_price[[#This Row],[ItemCode]],[1]sheet1!$1:$1048576,11,FALSE)</f>
        <v>Italy</v>
      </c>
    </row>
    <row r="2099" spans="1:11" hidden="1" x14ac:dyDescent="0.3">
      <c r="A2099" t="s">
        <v>3033</v>
      </c>
      <c r="B2099" t="str">
        <f>VLOOKUP(Table_for_new_list_price[[#This Row],[ItemCode]],[1]sheet1!$1:$1048576,4,FALSE)</f>
        <v>9900IBV SMALL2 075M125E (DS2)</v>
      </c>
      <c r="C2099">
        <f>VLOOKUP(Table_for_new_list_price[[#This Row],[ItemCode]],[1]sheet1!$1:$1048576,5,FALSE)</f>
        <v>0</v>
      </c>
      <c r="D2099" t="str">
        <f>VLOOKUP(Table_for_new_list_price[[#This Row],[ItemCode]],[1]sheet1!$1:$1048576,6,FALSE)</f>
        <v>BALV</v>
      </c>
      <c r="E2099" s="54" t="str">
        <f>VLOOKUP(Table_for_new_list_price[[#This Row],[ItemCode]],[1]sheet1!$1:$1048576,7,FALSE)</f>
        <v>BRASS</v>
      </c>
      <c r="F2099" s="54">
        <f>VLOOKUP(Table_for_new_list_price[[#This Row],[ItemCode]],[1]sheet1!$1:$1048576,13,FALSE)</f>
        <v>0</v>
      </c>
      <c r="G2099" s="55" t="str">
        <f>VLOOKUP(Table_for_new_list_price[[#This Row],[ItemCode]],[1]sheet1!$1:$1048576,12,FALSE)</f>
        <v>1</v>
      </c>
      <c r="H2099" s="101">
        <f>VLOOKUP(Table_for_new_list_price[[#This Row],[ItemCode]],[1]sheet1!$1:$1048576,8,FALSE)</f>
        <v>226.66</v>
      </c>
      <c r="I2099" s="51">
        <f>VLOOKUP(Table_for_new_list_price[[#This Row],[Product Line]],'EDA SHEET'!$C$10:$D$57,2,FALSE)</f>
        <v>0.34699999999999998</v>
      </c>
      <c r="J2099" s="53">
        <f t="shared" si="37"/>
        <v>78.651019999999988</v>
      </c>
      <c r="K2099" s="1" t="str">
        <f>VLOOKUP(Table_for_new_list_price[[#This Row],[ItemCode]],[1]sheet1!$1:$1048576,11,FALSE)</f>
        <v>Italy</v>
      </c>
    </row>
    <row r="2100" spans="1:11" hidden="1" x14ac:dyDescent="0.3">
      <c r="A2100" t="s">
        <v>3034</v>
      </c>
      <c r="B2100" t="str">
        <f>VLOOKUP(Table_for_new_list_price[[#This Row],[ItemCode]],[1]sheet1!$1:$1048576,4,FALSE)</f>
        <v>9900IBV SMALL2 075M125F (DS2)</v>
      </c>
      <c r="C2100">
        <f>VLOOKUP(Table_for_new_list_price[[#This Row],[ItemCode]],[1]sheet1!$1:$1048576,5,FALSE)</f>
        <v>0</v>
      </c>
      <c r="D2100" t="str">
        <f>VLOOKUP(Table_for_new_list_price[[#This Row],[ItemCode]],[1]sheet1!$1:$1048576,6,FALSE)</f>
        <v>BALV</v>
      </c>
      <c r="E2100" s="54" t="str">
        <f>VLOOKUP(Table_for_new_list_price[[#This Row],[ItemCode]],[1]sheet1!$1:$1048576,7,FALSE)</f>
        <v>BRASS</v>
      </c>
      <c r="F2100" s="54">
        <f>VLOOKUP(Table_for_new_list_price[[#This Row],[ItemCode]],[1]sheet1!$1:$1048576,13,FALSE)</f>
        <v>0</v>
      </c>
      <c r="G2100" s="55" t="str">
        <f>VLOOKUP(Table_for_new_list_price[[#This Row],[ItemCode]],[1]sheet1!$1:$1048576,12,FALSE)</f>
        <v>1</v>
      </c>
      <c r="H2100" s="101">
        <f>VLOOKUP(Table_for_new_list_price[[#This Row],[ItemCode]],[1]sheet1!$1:$1048576,8,FALSE)</f>
        <v>226.66</v>
      </c>
      <c r="I2100" s="51">
        <f>VLOOKUP(Table_for_new_list_price[[#This Row],[Product Line]],'EDA SHEET'!$C$10:$D$57,2,FALSE)</f>
        <v>0.34699999999999998</v>
      </c>
      <c r="J2100" s="53">
        <f t="shared" ref="J2100:J2163" si="38">H2100*I2100</f>
        <v>78.651019999999988</v>
      </c>
      <c r="K2100" s="1" t="str">
        <f>VLOOKUP(Table_for_new_list_price[[#This Row],[ItemCode]],[1]sheet1!$1:$1048576,11,FALSE)</f>
        <v>Italy</v>
      </c>
    </row>
    <row r="2101" spans="1:11" hidden="1" x14ac:dyDescent="0.3">
      <c r="A2101" t="s">
        <v>3035</v>
      </c>
      <c r="B2101" t="str">
        <f>VLOOKUP(Table_for_new_list_price[[#This Row],[ItemCode]],[1]sheet1!$1:$1048576,4,FALSE)</f>
        <v>9900IBV SMALL2 075M125P (DS2)</v>
      </c>
      <c r="C2101">
        <f>VLOOKUP(Table_for_new_list_price[[#This Row],[ItemCode]],[1]sheet1!$1:$1048576,5,FALSE)</f>
        <v>0</v>
      </c>
      <c r="D2101" t="str">
        <f>VLOOKUP(Table_for_new_list_price[[#This Row],[ItemCode]],[1]sheet1!$1:$1048576,6,FALSE)</f>
        <v>BALV</v>
      </c>
      <c r="E2101" s="54" t="str">
        <f>VLOOKUP(Table_for_new_list_price[[#This Row],[ItemCode]],[1]sheet1!$1:$1048576,7,FALSE)</f>
        <v>BRASS</v>
      </c>
      <c r="F2101" s="54">
        <f>VLOOKUP(Table_for_new_list_price[[#This Row],[ItemCode]],[1]sheet1!$1:$1048576,13,FALSE)</f>
        <v>0</v>
      </c>
      <c r="G2101" s="55" t="str">
        <f>VLOOKUP(Table_for_new_list_price[[#This Row],[ItemCode]],[1]sheet1!$1:$1048576,12,FALSE)</f>
        <v>1</v>
      </c>
      <c r="H2101" s="101">
        <f>VLOOKUP(Table_for_new_list_price[[#This Row],[ItemCode]],[1]sheet1!$1:$1048576,8,FALSE)</f>
        <v>243.3</v>
      </c>
      <c r="I2101" s="51">
        <f>VLOOKUP(Table_for_new_list_price[[#This Row],[Product Line]],'EDA SHEET'!$C$10:$D$57,2,FALSE)</f>
        <v>0.34699999999999998</v>
      </c>
      <c r="J2101" s="53">
        <f t="shared" si="38"/>
        <v>84.4251</v>
      </c>
      <c r="K2101" s="1" t="str">
        <f>VLOOKUP(Table_for_new_list_price[[#This Row],[ItemCode]],[1]sheet1!$1:$1048576,11,FALSE)</f>
        <v>Italy</v>
      </c>
    </row>
    <row r="2102" spans="1:11" hidden="1" x14ac:dyDescent="0.3">
      <c r="A2102" t="s">
        <v>3036</v>
      </c>
      <c r="B2102" t="str">
        <f>VLOOKUP(Table_for_new_list_price[[#This Row],[ItemCode]],[1]sheet1!$1:$1048576,4,FALSE)</f>
        <v>9900IBV SMALL2 075M125S (DS2)</v>
      </c>
      <c r="C2102">
        <f>VLOOKUP(Table_for_new_list_price[[#This Row],[ItemCode]],[1]sheet1!$1:$1048576,5,FALSE)</f>
        <v>0</v>
      </c>
      <c r="D2102" t="str">
        <f>VLOOKUP(Table_for_new_list_price[[#This Row],[ItemCode]],[1]sheet1!$1:$1048576,6,FALSE)</f>
        <v>BALV</v>
      </c>
      <c r="E2102" s="54" t="str">
        <f>VLOOKUP(Table_for_new_list_price[[#This Row],[ItemCode]],[1]sheet1!$1:$1048576,7,FALSE)</f>
        <v>BRASS</v>
      </c>
      <c r="F2102" s="54">
        <f>VLOOKUP(Table_for_new_list_price[[#This Row],[ItemCode]],[1]sheet1!$1:$1048576,13,FALSE)</f>
        <v>0</v>
      </c>
      <c r="G2102" s="55" t="str">
        <f>VLOOKUP(Table_for_new_list_price[[#This Row],[ItemCode]],[1]sheet1!$1:$1048576,12,FALSE)</f>
        <v>1</v>
      </c>
      <c r="H2102" s="101">
        <f>VLOOKUP(Table_for_new_list_price[[#This Row],[ItemCode]],[1]sheet1!$1:$1048576,8,FALSE)</f>
        <v>226.66</v>
      </c>
      <c r="I2102" s="51">
        <f>VLOOKUP(Table_for_new_list_price[[#This Row],[Product Line]],'EDA SHEET'!$C$10:$D$57,2,FALSE)</f>
        <v>0.34699999999999998</v>
      </c>
      <c r="J2102" s="53">
        <f t="shared" si="38"/>
        <v>78.651019999999988</v>
      </c>
      <c r="K2102" s="1" t="str">
        <f>VLOOKUP(Table_for_new_list_price[[#This Row],[ItemCode]],[1]sheet1!$1:$1048576,11,FALSE)</f>
        <v>Italy</v>
      </c>
    </row>
    <row r="2103" spans="1:11" hidden="1" x14ac:dyDescent="0.3">
      <c r="A2103" t="s">
        <v>3037</v>
      </c>
      <c r="B2103" t="str">
        <f>VLOOKUP(Table_for_new_list_price[[#This Row],[ItemCode]],[1]sheet1!$1:$1048576,4,FALSE)</f>
        <v>9900IBV SMALL2 100F100F</v>
      </c>
      <c r="C2103">
        <f>VLOOKUP(Table_for_new_list_price[[#This Row],[ItemCode]],[1]sheet1!$1:$1048576,5,FALSE)</f>
        <v>0</v>
      </c>
      <c r="D2103" t="str">
        <f>VLOOKUP(Table_for_new_list_price[[#This Row],[ItemCode]],[1]sheet1!$1:$1048576,6,FALSE)</f>
        <v>BALV</v>
      </c>
      <c r="E2103" s="54" t="str">
        <f>VLOOKUP(Table_for_new_list_price[[#This Row],[ItemCode]],[1]sheet1!$1:$1048576,7,FALSE)</f>
        <v>BRASS</v>
      </c>
      <c r="F2103" s="54">
        <f>VLOOKUP(Table_for_new_list_price[[#This Row],[ItemCode]],[1]sheet1!$1:$1048576,13,FALSE)</f>
        <v>0</v>
      </c>
      <c r="G2103" s="55" t="str">
        <f>VLOOKUP(Table_for_new_list_price[[#This Row],[ItemCode]],[1]sheet1!$1:$1048576,12,FALSE)</f>
        <v>1</v>
      </c>
      <c r="H2103" s="101">
        <f>VLOOKUP(Table_for_new_list_price[[#This Row],[ItemCode]],[1]sheet1!$1:$1048576,8,FALSE)</f>
        <v>186.11</v>
      </c>
      <c r="I2103" s="51">
        <f>VLOOKUP(Table_for_new_list_price[[#This Row],[Product Line]],'EDA SHEET'!$C$10:$D$57,2,FALSE)</f>
        <v>0.34699999999999998</v>
      </c>
      <c r="J2103" s="53">
        <f t="shared" si="38"/>
        <v>64.580169999999995</v>
      </c>
      <c r="K2103" s="1" t="str">
        <f>VLOOKUP(Table_for_new_list_price[[#This Row],[ItemCode]],[1]sheet1!$1:$1048576,11,FALSE)</f>
        <v>Italy</v>
      </c>
    </row>
    <row r="2104" spans="1:11" hidden="1" x14ac:dyDescent="0.3">
      <c r="A2104" t="s">
        <v>3038</v>
      </c>
      <c r="B2104" t="str">
        <f>VLOOKUP(Table_for_new_list_price[[#This Row],[ItemCode]],[1]sheet1!$1:$1048576,4,FALSE)</f>
        <v>9900IBV SMALL2 100F100S</v>
      </c>
      <c r="C2104">
        <f>VLOOKUP(Table_for_new_list_price[[#This Row],[ItemCode]],[1]sheet1!$1:$1048576,5,FALSE)</f>
        <v>0</v>
      </c>
      <c r="D2104" t="str">
        <f>VLOOKUP(Table_for_new_list_price[[#This Row],[ItemCode]],[1]sheet1!$1:$1048576,6,FALSE)</f>
        <v>BALV</v>
      </c>
      <c r="E2104" s="54" t="str">
        <f>VLOOKUP(Table_for_new_list_price[[#This Row],[ItemCode]],[1]sheet1!$1:$1048576,7,FALSE)</f>
        <v>BRASS</v>
      </c>
      <c r="F2104" s="54">
        <f>VLOOKUP(Table_for_new_list_price[[#This Row],[ItemCode]],[1]sheet1!$1:$1048576,13,FALSE)</f>
        <v>0</v>
      </c>
      <c r="G2104" s="55" t="str">
        <f>VLOOKUP(Table_for_new_list_price[[#This Row],[ItemCode]],[1]sheet1!$1:$1048576,12,FALSE)</f>
        <v>1</v>
      </c>
      <c r="H2104" s="101">
        <f>VLOOKUP(Table_for_new_list_price[[#This Row],[ItemCode]],[1]sheet1!$1:$1048576,8,FALSE)</f>
        <v>177.24</v>
      </c>
      <c r="I2104" s="51">
        <f>VLOOKUP(Table_for_new_list_price[[#This Row],[Product Line]],'EDA SHEET'!$C$10:$D$57,2,FALSE)</f>
        <v>0.34699999999999998</v>
      </c>
      <c r="J2104" s="53">
        <f t="shared" si="38"/>
        <v>61.502279999999999</v>
      </c>
      <c r="K2104" s="1" t="str">
        <f>VLOOKUP(Table_for_new_list_price[[#This Row],[ItemCode]],[1]sheet1!$1:$1048576,11,FALSE)</f>
        <v>Italy</v>
      </c>
    </row>
    <row r="2105" spans="1:11" hidden="1" x14ac:dyDescent="0.3">
      <c r="A2105" t="s">
        <v>3039</v>
      </c>
      <c r="B2105" t="str">
        <f>VLOOKUP(Table_for_new_list_price[[#This Row],[ItemCode]],[1]sheet1!$1:$1048576,4,FALSE)</f>
        <v>9900IBV SMALL2 100M125E (DS1)</v>
      </c>
      <c r="C2105">
        <f>VLOOKUP(Table_for_new_list_price[[#This Row],[ItemCode]],[1]sheet1!$1:$1048576,5,FALSE)</f>
        <v>0</v>
      </c>
      <c r="D2105" t="str">
        <f>VLOOKUP(Table_for_new_list_price[[#This Row],[ItemCode]],[1]sheet1!$1:$1048576,6,FALSE)</f>
        <v>BALV</v>
      </c>
      <c r="E2105" s="54" t="str">
        <f>VLOOKUP(Table_for_new_list_price[[#This Row],[ItemCode]],[1]sheet1!$1:$1048576,7,FALSE)</f>
        <v>BRASS</v>
      </c>
      <c r="F2105" s="54">
        <f>VLOOKUP(Table_for_new_list_price[[#This Row],[ItemCode]],[1]sheet1!$1:$1048576,13,FALSE)</f>
        <v>0</v>
      </c>
      <c r="G2105" s="55" t="str">
        <f>VLOOKUP(Table_for_new_list_price[[#This Row],[ItemCode]],[1]sheet1!$1:$1048576,12,FALSE)</f>
        <v>1</v>
      </c>
      <c r="H2105" s="101">
        <f>VLOOKUP(Table_for_new_list_price[[#This Row],[ItemCode]],[1]sheet1!$1:$1048576,8,FALSE)</f>
        <v>226.66</v>
      </c>
      <c r="I2105" s="51">
        <f>VLOOKUP(Table_for_new_list_price[[#This Row],[Product Line]],'EDA SHEET'!$C$10:$D$57,2,FALSE)</f>
        <v>0.34699999999999998</v>
      </c>
      <c r="J2105" s="53">
        <f t="shared" si="38"/>
        <v>78.651019999999988</v>
      </c>
      <c r="K2105" s="1" t="str">
        <f>VLOOKUP(Table_for_new_list_price[[#This Row],[ItemCode]],[1]sheet1!$1:$1048576,11,FALSE)</f>
        <v>Italy</v>
      </c>
    </row>
    <row r="2106" spans="1:11" hidden="1" x14ac:dyDescent="0.3">
      <c r="A2106" t="s">
        <v>3040</v>
      </c>
      <c r="B2106" t="str">
        <f>VLOOKUP(Table_for_new_list_price[[#This Row],[ItemCode]],[1]sheet1!$1:$1048576,4,FALSE)</f>
        <v>9900IBV SMALL2 100M125F (DS1)</v>
      </c>
      <c r="C2106">
        <f>VLOOKUP(Table_for_new_list_price[[#This Row],[ItemCode]],[1]sheet1!$1:$1048576,5,FALSE)</f>
        <v>0</v>
      </c>
      <c r="D2106" t="str">
        <f>VLOOKUP(Table_for_new_list_price[[#This Row],[ItemCode]],[1]sheet1!$1:$1048576,6,FALSE)</f>
        <v>BALV</v>
      </c>
      <c r="E2106" s="54" t="str">
        <f>VLOOKUP(Table_for_new_list_price[[#This Row],[ItemCode]],[1]sheet1!$1:$1048576,7,FALSE)</f>
        <v>BRASS</v>
      </c>
      <c r="F2106" s="54">
        <f>VLOOKUP(Table_for_new_list_price[[#This Row],[ItemCode]],[1]sheet1!$1:$1048576,13,FALSE)</f>
        <v>0</v>
      </c>
      <c r="G2106" s="55" t="str">
        <f>VLOOKUP(Table_for_new_list_price[[#This Row],[ItemCode]],[1]sheet1!$1:$1048576,12,FALSE)</f>
        <v>1</v>
      </c>
      <c r="H2106" s="101">
        <f>VLOOKUP(Table_for_new_list_price[[#This Row],[ItemCode]],[1]sheet1!$1:$1048576,8,FALSE)</f>
        <v>226.66</v>
      </c>
      <c r="I2106" s="51">
        <f>VLOOKUP(Table_for_new_list_price[[#This Row],[Product Line]],'EDA SHEET'!$C$10:$D$57,2,FALSE)</f>
        <v>0.34699999999999998</v>
      </c>
      <c r="J2106" s="53">
        <f t="shared" si="38"/>
        <v>78.651019999999988</v>
      </c>
      <c r="K2106" s="1" t="str">
        <f>VLOOKUP(Table_for_new_list_price[[#This Row],[ItemCode]],[1]sheet1!$1:$1048576,11,FALSE)</f>
        <v>Italy</v>
      </c>
    </row>
    <row r="2107" spans="1:11" hidden="1" x14ac:dyDescent="0.3">
      <c r="A2107" t="s">
        <v>3041</v>
      </c>
      <c r="B2107" t="str">
        <f>VLOOKUP(Table_for_new_list_price[[#This Row],[ItemCode]],[1]sheet1!$1:$1048576,4,FALSE)</f>
        <v>9900IBV SMALL2 100M125P (DS1)</v>
      </c>
      <c r="C2107">
        <f>VLOOKUP(Table_for_new_list_price[[#This Row],[ItemCode]],[1]sheet1!$1:$1048576,5,FALSE)</f>
        <v>0</v>
      </c>
      <c r="D2107" t="str">
        <f>VLOOKUP(Table_for_new_list_price[[#This Row],[ItemCode]],[1]sheet1!$1:$1048576,6,FALSE)</f>
        <v>BALV</v>
      </c>
      <c r="E2107" s="54" t="str">
        <f>VLOOKUP(Table_for_new_list_price[[#This Row],[ItemCode]],[1]sheet1!$1:$1048576,7,FALSE)</f>
        <v>BRASS</v>
      </c>
      <c r="F2107" s="54">
        <f>VLOOKUP(Table_for_new_list_price[[#This Row],[ItemCode]],[1]sheet1!$1:$1048576,13,FALSE)</f>
        <v>0</v>
      </c>
      <c r="G2107" s="55" t="str">
        <f>VLOOKUP(Table_for_new_list_price[[#This Row],[ItemCode]],[1]sheet1!$1:$1048576,12,FALSE)</f>
        <v>1</v>
      </c>
      <c r="H2107" s="101">
        <f>VLOOKUP(Table_for_new_list_price[[#This Row],[ItemCode]],[1]sheet1!$1:$1048576,8,FALSE)</f>
        <v>243.3</v>
      </c>
      <c r="I2107" s="51">
        <f>VLOOKUP(Table_for_new_list_price[[#This Row],[Product Line]],'EDA SHEET'!$C$10:$D$57,2,FALSE)</f>
        <v>0.34699999999999998</v>
      </c>
      <c r="J2107" s="53">
        <f t="shared" si="38"/>
        <v>84.4251</v>
      </c>
      <c r="K2107" s="1" t="str">
        <f>VLOOKUP(Table_for_new_list_price[[#This Row],[ItemCode]],[1]sheet1!$1:$1048576,11,FALSE)</f>
        <v>Italy</v>
      </c>
    </row>
    <row r="2108" spans="1:11" hidden="1" x14ac:dyDescent="0.3">
      <c r="A2108" t="s">
        <v>3042</v>
      </c>
      <c r="B2108" t="str">
        <f>VLOOKUP(Table_for_new_list_price[[#This Row],[ItemCode]],[1]sheet1!$1:$1048576,4,FALSE)</f>
        <v>9900IBV SMALL2 100M125S (DS1)</v>
      </c>
      <c r="C2108">
        <f>VLOOKUP(Table_for_new_list_price[[#This Row],[ItemCode]],[1]sheet1!$1:$1048576,5,FALSE)</f>
        <v>0</v>
      </c>
      <c r="D2108" t="str">
        <f>VLOOKUP(Table_for_new_list_price[[#This Row],[ItemCode]],[1]sheet1!$1:$1048576,6,FALSE)</f>
        <v>BALV</v>
      </c>
      <c r="E2108" s="54" t="str">
        <f>VLOOKUP(Table_for_new_list_price[[#This Row],[ItemCode]],[1]sheet1!$1:$1048576,7,FALSE)</f>
        <v>BRASS</v>
      </c>
      <c r="F2108" s="54">
        <f>VLOOKUP(Table_for_new_list_price[[#This Row],[ItemCode]],[1]sheet1!$1:$1048576,13,FALSE)</f>
        <v>0</v>
      </c>
      <c r="G2108" s="55" t="str">
        <f>VLOOKUP(Table_for_new_list_price[[#This Row],[ItemCode]],[1]sheet1!$1:$1048576,12,FALSE)</f>
        <v>1</v>
      </c>
      <c r="H2108" s="101">
        <f>VLOOKUP(Table_for_new_list_price[[#This Row],[ItemCode]],[1]sheet1!$1:$1048576,8,FALSE)</f>
        <v>226.66</v>
      </c>
      <c r="I2108" s="51">
        <f>VLOOKUP(Table_for_new_list_price[[#This Row],[Product Line]],'EDA SHEET'!$C$10:$D$57,2,FALSE)</f>
        <v>0.34699999999999998</v>
      </c>
      <c r="J2108" s="53">
        <f t="shared" si="38"/>
        <v>78.651019999999988</v>
      </c>
      <c r="K2108" s="1" t="str">
        <f>VLOOKUP(Table_for_new_list_price[[#This Row],[ItemCode]],[1]sheet1!$1:$1048576,11,FALSE)</f>
        <v>Italy</v>
      </c>
    </row>
    <row r="2109" spans="1:11" hidden="1" x14ac:dyDescent="0.3">
      <c r="A2109" t="s">
        <v>3043</v>
      </c>
      <c r="B2109" t="str">
        <f>VLOOKUP(Table_for_new_list_price[[#This Row],[ItemCode]],[1]sheet1!$1:$1048576,4,FALSE)</f>
        <v>9900IBV SMALL2 100P100P</v>
      </c>
      <c r="C2109">
        <f>VLOOKUP(Table_for_new_list_price[[#This Row],[ItemCode]],[1]sheet1!$1:$1048576,5,FALSE)</f>
        <v>0</v>
      </c>
      <c r="D2109" t="str">
        <f>VLOOKUP(Table_for_new_list_price[[#This Row],[ItemCode]],[1]sheet1!$1:$1048576,6,FALSE)</f>
        <v>BALV</v>
      </c>
      <c r="E2109" s="54" t="str">
        <f>VLOOKUP(Table_for_new_list_price[[#This Row],[ItemCode]],[1]sheet1!$1:$1048576,7,FALSE)</f>
        <v>BRASS</v>
      </c>
      <c r="F2109" s="54">
        <f>VLOOKUP(Table_for_new_list_price[[#This Row],[ItemCode]],[1]sheet1!$1:$1048576,13,FALSE)</f>
        <v>0</v>
      </c>
      <c r="G2109" s="55" t="str">
        <f>VLOOKUP(Table_for_new_list_price[[#This Row],[ItemCode]],[1]sheet1!$1:$1048576,12,FALSE)</f>
        <v>1</v>
      </c>
      <c r="H2109" s="101">
        <f>VLOOKUP(Table_for_new_list_price[[#This Row],[ItemCode]],[1]sheet1!$1:$1048576,8,FALSE)</f>
        <v>200.72</v>
      </c>
      <c r="I2109" s="51">
        <f>VLOOKUP(Table_for_new_list_price[[#This Row],[Product Line]],'EDA SHEET'!$C$10:$D$57,2,FALSE)</f>
        <v>0.34699999999999998</v>
      </c>
      <c r="J2109" s="53">
        <f t="shared" si="38"/>
        <v>69.649839999999998</v>
      </c>
      <c r="K2109" s="1" t="str">
        <f>VLOOKUP(Table_for_new_list_price[[#This Row],[ItemCode]],[1]sheet1!$1:$1048576,11,FALSE)</f>
        <v>Italy</v>
      </c>
    </row>
    <row r="2110" spans="1:11" hidden="1" x14ac:dyDescent="0.3">
      <c r="A2110" t="s">
        <v>3044</v>
      </c>
      <c r="B2110" t="str">
        <f>VLOOKUP(Table_for_new_list_price[[#This Row],[ItemCode]],[1]sheet1!$1:$1048576,4,FALSE)</f>
        <v>9900IBV SMALL2 125F125F</v>
      </c>
      <c r="C2110">
        <f>VLOOKUP(Table_for_new_list_price[[#This Row],[ItemCode]],[1]sheet1!$1:$1048576,5,FALSE)</f>
        <v>0</v>
      </c>
      <c r="D2110" t="str">
        <f>VLOOKUP(Table_for_new_list_price[[#This Row],[ItemCode]],[1]sheet1!$1:$1048576,6,FALSE)</f>
        <v>BALV</v>
      </c>
      <c r="E2110" s="54" t="str">
        <f>VLOOKUP(Table_for_new_list_price[[#This Row],[ItemCode]],[1]sheet1!$1:$1048576,7,FALSE)</f>
        <v>BRASS</v>
      </c>
      <c r="F2110" s="54">
        <f>VLOOKUP(Table_for_new_list_price[[#This Row],[ItemCode]],[1]sheet1!$1:$1048576,13,FALSE)</f>
        <v>0</v>
      </c>
      <c r="G2110" s="55" t="str">
        <f>VLOOKUP(Table_for_new_list_price[[#This Row],[ItemCode]],[1]sheet1!$1:$1048576,12,FALSE)</f>
        <v>1</v>
      </c>
      <c r="H2110" s="101">
        <f>VLOOKUP(Table_for_new_list_price[[#This Row],[ItemCode]],[1]sheet1!$1:$1048576,8,FALSE)</f>
        <v>226.66</v>
      </c>
      <c r="I2110" s="51">
        <f>VLOOKUP(Table_for_new_list_price[[#This Row],[Product Line]],'EDA SHEET'!$C$10:$D$57,2,FALSE)</f>
        <v>0.34699999999999998</v>
      </c>
      <c r="J2110" s="53">
        <f t="shared" si="38"/>
        <v>78.651019999999988</v>
      </c>
      <c r="K2110" s="1" t="str">
        <f>VLOOKUP(Table_for_new_list_price[[#This Row],[ItemCode]],[1]sheet1!$1:$1048576,11,FALSE)</f>
        <v>Italy</v>
      </c>
    </row>
    <row r="2111" spans="1:11" hidden="1" x14ac:dyDescent="0.3">
      <c r="A2111" t="s">
        <v>3045</v>
      </c>
      <c r="B2111" t="str">
        <f>VLOOKUP(Table_for_new_list_price[[#This Row],[ItemCode]],[1]sheet1!$1:$1048576,4,FALSE)</f>
        <v>9900IBV SMALL2 125F125S (DS1)</v>
      </c>
      <c r="C2111">
        <f>VLOOKUP(Table_for_new_list_price[[#This Row],[ItemCode]],[1]sheet1!$1:$1048576,5,FALSE)</f>
        <v>0</v>
      </c>
      <c r="D2111" t="str">
        <f>VLOOKUP(Table_for_new_list_price[[#This Row],[ItemCode]],[1]sheet1!$1:$1048576,6,FALSE)</f>
        <v>BALV</v>
      </c>
      <c r="E2111" s="54" t="str">
        <f>VLOOKUP(Table_for_new_list_price[[#This Row],[ItemCode]],[1]sheet1!$1:$1048576,7,FALSE)</f>
        <v>BRASS</v>
      </c>
      <c r="F2111" s="54">
        <f>VLOOKUP(Table_for_new_list_price[[#This Row],[ItemCode]],[1]sheet1!$1:$1048576,13,FALSE)</f>
        <v>0</v>
      </c>
      <c r="G2111" s="55" t="str">
        <f>VLOOKUP(Table_for_new_list_price[[#This Row],[ItemCode]],[1]sheet1!$1:$1048576,12,FALSE)</f>
        <v>1</v>
      </c>
      <c r="H2111" s="101">
        <f>VLOOKUP(Table_for_new_list_price[[#This Row],[ItemCode]],[1]sheet1!$1:$1048576,8,FALSE)</f>
        <v>215.86</v>
      </c>
      <c r="I2111" s="51">
        <f>VLOOKUP(Table_for_new_list_price[[#This Row],[Product Line]],'EDA SHEET'!$C$10:$D$57,2,FALSE)</f>
        <v>0.34699999999999998</v>
      </c>
      <c r="J2111" s="53">
        <f t="shared" si="38"/>
        <v>74.903419999999997</v>
      </c>
      <c r="K2111" s="1" t="str">
        <f>VLOOKUP(Table_for_new_list_price[[#This Row],[ItemCode]],[1]sheet1!$1:$1048576,11,FALSE)</f>
        <v>Italy</v>
      </c>
    </row>
    <row r="2112" spans="1:11" hidden="1" x14ac:dyDescent="0.3">
      <c r="A2112" t="s">
        <v>3046</v>
      </c>
      <c r="B2112" t="str">
        <f>VLOOKUP(Table_for_new_list_price[[#This Row],[ItemCode]],[1]sheet1!$1:$1048576,4,FALSE)</f>
        <v>9900IBV SMALL2 125M125E</v>
      </c>
      <c r="C2112">
        <f>VLOOKUP(Table_for_new_list_price[[#This Row],[ItemCode]],[1]sheet1!$1:$1048576,5,FALSE)</f>
        <v>0</v>
      </c>
      <c r="D2112" t="str">
        <f>VLOOKUP(Table_for_new_list_price[[#This Row],[ItemCode]],[1]sheet1!$1:$1048576,6,FALSE)</f>
        <v>BALV</v>
      </c>
      <c r="E2112" s="54" t="str">
        <f>VLOOKUP(Table_for_new_list_price[[#This Row],[ItemCode]],[1]sheet1!$1:$1048576,7,FALSE)</f>
        <v>BRASS</v>
      </c>
      <c r="F2112" s="54">
        <f>VLOOKUP(Table_for_new_list_price[[#This Row],[ItemCode]],[1]sheet1!$1:$1048576,13,FALSE)</f>
        <v>0</v>
      </c>
      <c r="G2112" s="55" t="str">
        <f>VLOOKUP(Table_for_new_list_price[[#This Row],[ItemCode]],[1]sheet1!$1:$1048576,12,FALSE)</f>
        <v>1</v>
      </c>
      <c r="H2112" s="101">
        <f>VLOOKUP(Table_for_new_list_price[[#This Row],[ItemCode]],[1]sheet1!$1:$1048576,8,FALSE)</f>
        <v>226.66</v>
      </c>
      <c r="I2112" s="51">
        <f>VLOOKUP(Table_for_new_list_price[[#This Row],[Product Line]],'EDA SHEET'!$C$10:$D$57,2,FALSE)</f>
        <v>0.34699999999999998</v>
      </c>
      <c r="J2112" s="53">
        <f t="shared" si="38"/>
        <v>78.651019999999988</v>
      </c>
      <c r="K2112" s="1" t="str">
        <f>VLOOKUP(Table_for_new_list_price[[#This Row],[ItemCode]],[1]sheet1!$1:$1048576,11,FALSE)</f>
        <v>Italy</v>
      </c>
    </row>
    <row r="2113" spans="1:11" hidden="1" x14ac:dyDescent="0.3">
      <c r="A2113" t="s">
        <v>3047</v>
      </c>
      <c r="B2113" t="str">
        <f>VLOOKUP(Table_for_new_list_price[[#This Row],[ItemCode]],[1]sheet1!$1:$1048576,4,FALSE)</f>
        <v>9900IBV SMALL2 125M125F</v>
      </c>
      <c r="C2113">
        <f>VLOOKUP(Table_for_new_list_price[[#This Row],[ItemCode]],[1]sheet1!$1:$1048576,5,FALSE)</f>
        <v>0</v>
      </c>
      <c r="D2113" t="str">
        <f>VLOOKUP(Table_for_new_list_price[[#This Row],[ItemCode]],[1]sheet1!$1:$1048576,6,FALSE)</f>
        <v>BALV</v>
      </c>
      <c r="E2113" s="54" t="str">
        <f>VLOOKUP(Table_for_new_list_price[[#This Row],[ItemCode]],[1]sheet1!$1:$1048576,7,FALSE)</f>
        <v>BRASS</v>
      </c>
      <c r="F2113" s="54">
        <f>VLOOKUP(Table_for_new_list_price[[#This Row],[ItemCode]],[1]sheet1!$1:$1048576,13,FALSE)</f>
        <v>0</v>
      </c>
      <c r="G2113" s="55" t="str">
        <f>VLOOKUP(Table_for_new_list_price[[#This Row],[ItemCode]],[1]sheet1!$1:$1048576,12,FALSE)</f>
        <v>1</v>
      </c>
      <c r="H2113" s="101">
        <f>VLOOKUP(Table_for_new_list_price[[#This Row],[ItemCode]],[1]sheet1!$1:$1048576,8,FALSE)</f>
        <v>226.66</v>
      </c>
      <c r="I2113" s="51">
        <f>VLOOKUP(Table_for_new_list_price[[#This Row],[Product Line]],'EDA SHEET'!$C$10:$D$57,2,FALSE)</f>
        <v>0.34699999999999998</v>
      </c>
      <c r="J2113" s="53">
        <f t="shared" si="38"/>
        <v>78.651019999999988</v>
      </c>
      <c r="K2113" s="1" t="str">
        <f>VLOOKUP(Table_for_new_list_price[[#This Row],[ItemCode]],[1]sheet1!$1:$1048576,11,FALSE)</f>
        <v>Italy</v>
      </c>
    </row>
    <row r="2114" spans="1:11" hidden="1" x14ac:dyDescent="0.3">
      <c r="A2114" t="s">
        <v>3048</v>
      </c>
      <c r="B2114" t="str">
        <f>VLOOKUP(Table_for_new_list_price[[#This Row],[ItemCode]],[1]sheet1!$1:$1048576,4,FALSE)</f>
        <v>9900IBV SMALL2 125M125P</v>
      </c>
      <c r="C2114">
        <f>VLOOKUP(Table_for_new_list_price[[#This Row],[ItemCode]],[1]sheet1!$1:$1048576,5,FALSE)</f>
        <v>0</v>
      </c>
      <c r="D2114" t="str">
        <f>VLOOKUP(Table_for_new_list_price[[#This Row],[ItemCode]],[1]sheet1!$1:$1048576,6,FALSE)</f>
        <v>BALV</v>
      </c>
      <c r="E2114" s="54" t="str">
        <f>VLOOKUP(Table_for_new_list_price[[#This Row],[ItemCode]],[1]sheet1!$1:$1048576,7,FALSE)</f>
        <v>BRASS</v>
      </c>
      <c r="F2114" s="54">
        <f>VLOOKUP(Table_for_new_list_price[[#This Row],[ItemCode]],[1]sheet1!$1:$1048576,13,FALSE)</f>
        <v>0</v>
      </c>
      <c r="G2114" s="55" t="str">
        <f>VLOOKUP(Table_for_new_list_price[[#This Row],[ItemCode]],[1]sheet1!$1:$1048576,12,FALSE)</f>
        <v>1</v>
      </c>
      <c r="H2114" s="101">
        <f>VLOOKUP(Table_for_new_list_price[[#This Row],[ItemCode]],[1]sheet1!$1:$1048576,8,FALSE)</f>
        <v>243.3</v>
      </c>
      <c r="I2114" s="51">
        <f>VLOOKUP(Table_for_new_list_price[[#This Row],[Product Line]],'EDA SHEET'!$C$10:$D$57,2,FALSE)</f>
        <v>0.34699999999999998</v>
      </c>
      <c r="J2114" s="53">
        <f t="shared" si="38"/>
        <v>84.4251</v>
      </c>
      <c r="K2114" s="1" t="str">
        <f>VLOOKUP(Table_for_new_list_price[[#This Row],[ItemCode]],[1]sheet1!$1:$1048576,11,FALSE)</f>
        <v>Italy</v>
      </c>
    </row>
    <row r="2115" spans="1:11" hidden="1" x14ac:dyDescent="0.3">
      <c r="A2115" t="s">
        <v>3049</v>
      </c>
      <c r="B2115" t="str">
        <f>VLOOKUP(Table_for_new_list_price[[#This Row],[ItemCode]],[1]sheet1!$1:$1048576,4,FALSE)</f>
        <v>9900IBV SMALL2 125M125S</v>
      </c>
      <c r="C2115">
        <f>VLOOKUP(Table_for_new_list_price[[#This Row],[ItemCode]],[1]sheet1!$1:$1048576,5,FALSE)</f>
        <v>0</v>
      </c>
      <c r="D2115" t="str">
        <f>VLOOKUP(Table_for_new_list_price[[#This Row],[ItemCode]],[1]sheet1!$1:$1048576,6,FALSE)</f>
        <v>BALV</v>
      </c>
      <c r="E2115" s="54" t="str">
        <f>VLOOKUP(Table_for_new_list_price[[#This Row],[ItemCode]],[1]sheet1!$1:$1048576,7,FALSE)</f>
        <v>BRASS</v>
      </c>
      <c r="F2115" s="54">
        <f>VLOOKUP(Table_for_new_list_price[[#This Row],[ItemCode]],[1]sheet1!$1:$1048576,13,FALSE)</f>
        <v>0</v>
      </c>
      <c r="G2115" s="55" t="str">
        <f>VLOOKUP(Table_for_new_list_price[[#This Row],[ItemCode]],[1]sheet1!$1:$1048576,12,FALSE)</f>
        <v>1</v>
      </c>
      <c r="H2115" s="101">
        <f>VLOOKUP(Table_for_new_list_price[[#This Row],[ItemCode]],[1]sheet1!$1:$1048576,8,FALSE)</f>
        <v>226.66</v>
      </c>
      <c r="I2115" s="51">
        <f>VLOOKUP(Table_for_new_list_price[[#This Row],[Product Line]],'EDA SHEET'!$C$10:$D$57,2,FALSE)</f>
        <v>0.34699999999999998</v>
      </c>
      <c r="J2115" s="53">
        <f t="shared" si="38"/>
        <v>78.651019999999988</v>
      </c>
      <c r="K2115" s="1" t="str">
        <f>VLOOKUP(Table_for_new_list_price[[#This Row],[ItemCode]],[1]sheet1!$1:$1048576,11,FALSE)</f>
        <v>Italy</v>
      </c>
    </row>
    <row r="2116" spans="1:11" hidden="1" x14ac:dyDescent="0.3">
      <c r="A2116" t="s">
        <v>3050</v>
      </c>
      <c r="B2116" t="str">
        <f>VLOOKUP(Table_for_new_list_price[[#This Row],[ItemCode]],[1]sheet1!$1:$1048576,4,FALSE)</f>
        <v>9900IBV SMALL2 125S125S</v>
      </c>
      <c r="C2116">
        <f>VLOOKUP(Table_for_new_list_price[[#This Row],[ItemCode]],[1]sheet1!$1:$1048576,5,FALSE)</f>
        <v>0</v>
      </c>
      <c r="D2116" t="str">
        <f>VLOOKUP(Table_for_new_list_price[[#This Row],[ItemCode]],[1]sheet1!$1:$1048576,6,FALSE)</f>
        <v>BALV</v>
      </c>
      <c r="E2116" s="54" t="str">
        <f>VLOOKUP(Table_for_new_list_price[[#This Row],[ItemCode]],[1]sheet1!$1:$1048576,7,FALSE)</f>
        <v>BRASS</v>
      </c>
      <c r="F2116" s="54">
        <f>VLOOKUP(Table_for_new_list_price[[#This Row],[ItemCode]],[1]sheet1!$1:$1048576,13,FALSE)</f>
        <v>0</v>
      </c>
      <c r="G2116" s="55" t="str">
        <f>VLOOKUP(Table_for_new_list_price[[#This Row],[ItemCode]],[1]sheet1!$1:$1048576,12,FALSE)</f>
        <v>1</v>
      </c>
      <c r="H2116" s="101">
        <f>VLOOKUP(Table_for_new_list_price[[#This Row],[ItemCode]],[1]sheet1!$1:$1048576,8,FALSE)</f>
        <v>226.66</v>
      </c>
      <c r="I2116" s="51">
        <f>VLOOKUP(Table_for_new_list_price[[#This Row],[Product Line]],'EDA SHEET'!$C$10:$D$57,2,FALSE)</f>
        <v>0.34699999999999998</v>
      </c>
      <c r="J2116" s="53">
        <f t="shared" si="38"/>
        <v>78.651019999999988</v>
      </c>
      <c r="K2116" s="1" t="str">
        <f>VLOOKUP(Table_for_new_list_price[[#This Row],[ItemCode]],[1]sheet1!$1:$1048576,11,FALSE)</f>
        <v>Italy</v>
      </c>
    </row>
    <row r="2117" spans="1:11" hidden="1" x14ac:dyDescent="0.3">
      <c r="A2117" t="s">
        <v>3051</v>
      </c>
      <c r="B2117" t="str">
        <f>VLOOKUP(Table_for_new_list_price[[#This Row],[ItemCode]],[1]sheet1!$1:$1048576,4,FALSE)</f>
        <v>9900IBV MEDIUM1 075M125E (DS2)</v>
      </c>
      <c r="C2117">
        <f>VLOOKUP(Table_for_new_list_price[[#This Row],[ItemCode]],[1]sheet1!$1:$1048576,5,FALSE)</f>
        <v>0</v>
      </c>
      <c r="D2117" t="str">
        <f>VLOOKUP(Table_for_new_list_price[[#This Row],[ItemCode]],[1]sheet1!$1:$1048576,6,FALSE)</f>
        <v>BALV</v>
      </c>
      <c r="E2117" s="54" t="str">
        <f>VLOOKUP(Table_for_new_list_price[[#This Row],[ItemCode]],[1]sheet1!$1:$1048576,7,FALSE)</f>
        <v>BRASS</v>
      </c>
      <c r="F2117" s="54">
        <f>VLOOKUP(Table_for_new_list_price[[#This Row],[ItemCode]],[1]sheet1!$1:$1048576,13,FALSE)</f>
        <v>0</v>
      </c>
      <c r="G2117" s="55" t="str">
        <f>VLOOKUP(Table_for_new_list_price[[#This Row],[ItemCode]],[1]sheet1!$1:$1048576,12,FALSE)</f>
        <v>1</v>
      </c>
      <c r="H2117" s="101">
        <f>VLOOKUP(Table_for_new_list_price[[#This Row],[ItemCode]],[1]sheet1!$1:$1048576,8,FALSE)</f>
        <v>341.25</v>
      </c>
      <c r="I2117" s="51">
        <f>VLOOKUP(Table_for_new_list_price[[#This Row],[Product Line]],'EDA SHEET'!$C$10:$D$57,2,FALSE)</f>
        <v>0.34699999999999998</v>
      </c>
      <c r="J2117" s="53">
        <f t="shared" si="38"/>
        <v>118.41374999999999</v>
      </c>
      <c r="K2117" s="1" t="str">
        <f>VLOOKUP(Table_for_new_list_price[[#This Row],[ItemCode]],[1]sheet1!$1:$1048576,11,FALSE)</f>
        <v>Italy</v>
      </c>
    </row>
    <row r="2118" spans="1:11" hidden="1" x14ac:dyDescent="0.3">
      <c r="A2118" t="s">
        <v>3052</v>
      </c>
      <c r="B2118" t="str">
        <f>VLOOKUP(Table_for_new_list_price[[#This Row],[ItemCode]],[1]sheet1!$1:$1048576,4,FALSE)</f>
        <v>9900IBV MEDIUM1 075M125F (DS2)</v>
      </c>
      <c r="C2118">
        <f>VLOOKUP(Table_for_new_list_price[[#This Row],[ItemCode]],[1]sheet1!$1:$1048576,5,FALSE)</f>
        <v>0</v>
      </c>
      <c r="D2118" t="str">
        <f>VLOOKUP(Table_for_new_list_price[[#This Row],[ItemCode]],[1]sheet1!$1:$1048576,6,FALSE)</f>
        <v>BALV</v>
      </c>
      <c r="E2118" s="54" t="str">
        <f>VLOOKUP(Table_for_new_list_price[[#This Row],[ItemCode]],[1]sheet1!$1:$1048576,7,FALSE)</f>
        <v>BRASS</v>
      </c>
      <c r="F2118" s="54">
        <f>VLOOKUP(Table_for_new_list_price[[#This Row],[ItemCode]],[1]sheet1!$1:$1048576,13,FALSE)</f>
        <v>0</v>
      </c>
      <c r="G2118" s="55" t="str">
        <f>VLOOKUP(Table_for_new_list_price[[#This Row],[ItemCode]],[1]sheet1!$1:$1048576,12,FALSE)</f>
        <v>1</v>
      </c>
      <c r="H2118" s="101">
        <f>VLOOKUP(Table_for_new_list_price[[#This Row],[ItemCode]],[1]sheet1!$1:$1048576,8,FALSE)</f>
        <v>341.25</v>
      </c>
      <c r="I2118" s="51">
        <f>VLOOKUP(Table_for_new_list_price[[#This Row],[Product Line]],'EDA SHEET'!$C$10:$D$57,2,FALSE)</f>
        <v>0.34699999999999998</v>
      </c>
      <c r="J2118" s="53">
        <f t="shared" si="38"/>
        <v>118.41374999999999</v>
      </c>
      <c r="K2118" s="1" t="str">
        <f>VLOOKUP(Table_for_new_list_price[[#This Row],[ItemCode]],[1]sheet1!$1:$1048576,11,FALSE)</f>
        <v>Italy</v>
      </c>
    </row>
    <row r="2119" spans="1:11" hidden="1" x14ac:dyDescent="0.3">
      <c r="A2119" t="s">
        <v>3053</v>
      </c>
      <c r="B2119" t="str">
        <f>VLOOKUP(Table_for_new_list_price[[#This Row],[ItemCode]],[1]sheet1!$1:$1048576,4,FALSE)</f>
        <v>9900IBV MEDIUM1 075M125P (DS2)</v>
      </c>
      <c r="C2119">
        <f>VLOOKUP(Table_for_new_list_price[[#This Row],[ItemCode]],[1]sheet1!$1:$1048576,5,FALSE)</f>
        <v>0</v>
      </c>
      <c r="D2119" t="str">
        <f>VLOOKUP(Table_for_new_list_price[[#This Row],[ItemCode]],[1]sheet1!$1:$1048576,6,FALSE)</f>
        <v>BALV</v>
      </c>
      <c r="E2119" s="54" t="str">
        <f>VLOOKUP(Table_for_new_list_price[[#This Row],[ItemCode]],[1]sheet1!$1:$1048576,7,FALSE)</f>
        <v>BRASS</v>
      </c>
      <c r="F2119" s="54">
        <f>VLOOKUP(Table_for_new_list_price[[#This Row],[ItemCode]],[1]sheet1!$1:$1048576,13,FALSE)</f>
        <v>0</v>
      </c>
      <c r="G2119" s="55" t="str">
        <f>VLOOKUP(Table_for_new_list_price[[#This Row],[ItemCode]],[1]sheet1!$1:$1048576,12,FALSE)</f>
        <v>1</v>
      </c>
      <c r="H2119" s="101">
        <f>VLOOKUP(Table_for_new_list_price[[#This Row],[ItemCode]],[1]sheet1!$1:$1048576,8,FALSE)</f>
        <v>367.02</v>
      </c>
      <c r="I2119" s="51">
        <f>VLOOKUP(Table_for_new_list_price[[#This Row],[Product Line]],'EDA SHEET'!$C$10:$D$57,2,FALSE)</f>
        <v>0.34699999999999998</v>
      </c>
      <c r="J2119" s="53">
        <f t="shared" si="38"/>
        <v>127.35593999999999</v>
      </c>
      <c r="K2119" s="1" t="str">
        <f>VLOOKUP(Table_for_new_list_price[[#This Row],[ItemCode]],[1]sheet1!$1:$1048576,11,FALSE)</f>
        <v>Italy</v>
      </c>
    </row>
    <row r="2120" spans="1:11" hidden="1" x14ac:dyDescent="0.3">
      <c r="A2120" t="s">
        <v>3054</v>
      </c>
      <c r="B2120" t="str">
        <f>VLOOKUP(Table_for_new_list_price[[#This Row],[ItemCode]],[1]sheet1!$1:$1048576,4,FALSE)</f>
        <v>9900IBV MEDIUM1 075M125S (DS2)</v>
      </c>
      <c r="C2120">
        <f>VLOOKUP(Table_for_new_list_price[[#This Row],[ItemCode]],[1]sheet1!$1:$1048576,5,FALSE)</f>
        <v>0</v>
      </c>
      <c r="D2120" t="str">
        <f>VLOOKUP(Table_for_new_list_price[[#This Row],[ItemCode]],[1]sheet1!$1:$1048576,6,FALSE)</f>
        <v>BALV</v>
      </c>
      <c r="E2120" s="54" t="str">
        <f>VLOOKUP(Table_for_new_list_price[[#This Row],[ItemCode]],[1]sheet1!$1:$1048576,7,FALSE)</f>
        <v>BRASS</v>
      </c>
      <c r="F2120" s="54">
        <f>VLOOKUP(Table_for_new_list_price[[#This Row],[ItemCode]],[1]sheet1!$1:$1048576,13,FALSE)</f>
        <v>0</v>
      </c>
      <c r="G2120" s="55" t="str">
        <f>VLOOKUP(Table_for_new_list_price[[#This Row],[ItemCode]],[1]sheet1!$1:$1048576,12,FALSE)</f>
        <v>1</v>
      </c>
      <c r="H2120" s="101">
        <f>VLOOKUP(Table_for_new_list_price[[#This Row],[ItemCode]],[1]sheet1!$1:$1048576,8,FALSE)</f>
        <v>341.25</v>
      </c>
      <c r="I2120" s="51">
        <f>VLOOKUP(Table_for_new_list_price[[#This Row],[Product Line]],'EDA SHEET'!$C$10:$D$57,2,FALSE)</f>
        <v>0.34699999999999998</v>
      </c>
      <c r="J2120" s="53">
        <f t="shared" si="38"/>
        <v>118.41374999999999</v>
      </c>
      <c r="K2120" s="1" t="str">
        <f>VLOOKUP(Table_for_new_list_price[[#This Row],[ItemCode]],[1]sheet1!$1:$1048576,11,FALSE)</f>
        <v>Italy</v>
      </c>
    </row>
    <row r="2121" spans="1:11" hidden="1" x14ac:dyDescent="0.3">
      <c r="A2121" t="s">
        <v>3055</v>
      </c>
      <c r="B2121" t="str">
        <f>VLOOKUP(Table_for_new_list_price[[#This Row],[ItemCode]],[1]sheet1!$1:$1048576,4,FALSE)</f>
        <v>9900IBV MEDIUM1 075M150E (DS3)</v>
      </c>
      <c r="C2121">
        <f>VLOOKUP(Table_for_new_list_price[[#This Row],[ItemCode]],[1]sheet1!$1:$1048576,5,FALSE)</f>
        <v>0</v>
      </c>
      <c r="D2121" t="str">
        <f>VLOOKUP(Table_for_new_list_price[[#This Row],[ItemCode]],[1]sheet1!$1:$1048576,6,FALSE)</f>
        <v>BALV</v>
      </c>
      <c r="E2121" s="54" t="str">
        <f>VLOOKUP(Table_for_new_list_price[[#This Row],[ItemCode]],[1]sheet1!$1:$1048576,7,FALSE)</f>
        <v>BRASS</v>
      </c>
      <c r="F2121" s="54">
        <f>VLOOKUP(Table_for_new_list_price[[#This Row],[ItemCode]],[1]sheet1!$1:$1048576,13,FALSE)</f>
        <v>0</v>
      </c>
      <c r="G2121" s="55" t="str">
        <f>VLOOKUP(Table_for_new_list_price[[#This Row],[ItemCode]],[1]sheet1!$1:$1048576,12,FALSE)</f>
        <v>1</v>
      </c>
      <c r="H2121" s="101">
        <f>VLOOKUP(Table_for_new_list_price[[#This Row],[ItemCode]],[1]sheet1!$1:$1048576,8,FALSE)</f>
        <v>497.3</v>
      </c>
      <c r="I2121" s="51">
        <f>VLOOKUP(Table_for_new_list_price[[#This Row],[Product Line]],'EDA SHEET'!$C$10:$D$57,2,FALSE)</f>
        <v>0.34699999999999998</v>
      </c>
      <c r="J2121" s="53">
        <f t="shared" si="38"/>
        <v>172.56309999999999</v>
      </c>
      <c r="K2121" s="1" t="str">
        <f>VLOOKUP(Table_for_new_list_price[[#This Row],[ItemCode]],[1]sheet1!$1:$1048576,11,FALSE)</f>
        <v>Italy</v>
      </c>
    </row>
    <row r="2122" spans="1:11" hidden="1" x14ac:dyDescent="0.3">
      <c r="A2122" t="s">
        <v>3056</v>
      </c>
      <c r="B2122" t="str">
        <f>VLOOKUP(Table_for_new_list_price[[#This Row],[ItemCode]],[1]sheet1!$1:$1048576,4,FALSE)</f>
        <v>9900IBV MEDIUM1 075M150F (DS3)</v>
      </c>
      <c r="C2122">
        <f>VLOOKUP(Table_for_new_list_price[[#This Row],[ItemCode]],[1]sheet1!$1:$1048576,5,FALSE)</f>
        <v>0</v>
      </c>
      <c r="D2122" t="str">
        <f>VLOOKUP(Table_for_new_list_price[[#This Row],[ItemCode]],[1]sheet1!$1:$1048576,6,FALSE)</f>
        <v>BALV</v>
      </c>
      <c r="E2122" s="54" t="str">
        <f>VLOOKUP(Table_for_new_list_price[[#This Row],[ItemCode]],[1]sheet1!$1:$1048576,7,FALSE)</f>
        <v>BRASS</v>
      </c>
      <c r="F2122" s="54">
        <f>VLOOKUP(Table_for_new_list_price[[#This Row],[ItemCode]],[1]sheet1!$1:$1048576,13,FALSE)</f>
        <v>0</v>
      </c>
      <c r="G2122" s="55" t="str">
        <f>VLOOKUP(Table_for_new_list_price[[#This Row],[ItemCode]],[1]sheet1!$1:$1048576,12,FALSE)</f>
        <v>1</v>
      </c>
      <c r="H2122" s="101">
        <f>VLOOKUP(Table_for_new_list_price[[#This Row],[ItemCode]],[1]sheet1!$1:$1048576,8,FALSE)</f>
        <v>397.62</v>
      </c>
      <c r="I2122" s="51">
        <f>VLOOKUP(Table_for_new_list_price[[#This Row],[Product Line]],'EDA SHEET'!$C$10:$D$57,2,FALSE)</f>
        <v>0.34699999999999998</v>
      </c>
      <c r="J2122" s="53">
        <f t="shared" si="38"/>
        <v>137.97414000000001</v>
      </c>
      <c r="K2122" s="1" t="str">
        <f>VLOOKUP(Table_for_new_list_price[[#This Row],[ItemCode]],[1]sheet1!$1:$1048576,11,FALSE)</f>
        <v>Italy</v>
      </c>
    </row>
    <row r="2123" spans="1:11" hidden="1" x14ac:dyDescent="0.3">
      <c r="A2123" t="s">
        <v>3057</v>
      </c>
      <c r="B2123" t="str">
        <f>VLOOKUP(Table_for_new_list_price[[#This Row],[ItemCode]],[1]sheet1!$1:$1048576,4,FALSE)</f>
        <v>9900IBV MEDIUM1 075M150P (DS3)</v>
      </c>
      <c r="C2123">
        <f>VLOOKUP(Table_for_new_list_price[[#This Row],[ItemCode]],[1]sheet1!$1:$1048576,5,FALSE)</f>
        <v>0</v>
      </c>
      <c r="D2123" t="str">
        <f>VLOOKUP(Table_for_new_list_price[[#This Row],[ItemCode]],[1]sheet1!$1:$1048576,6,FALSE)</f>
        <v>BALV</v>
      </c>
      <c r="E2123" s="54" t="str">
        <f>VLOOKUP(Table_for_new_list_price[[#This Row],[ItemCode]],[1]sheet1!$1:$1048576,7,FALSE)</f>
        <v>BRASS</v>
      </c>
      <c r="F2123" s="54">
        <f>VLOOKUP(Table_for_new_list_price[[#This Row],[ItemCode]],[1]sheet1!$1:$1048576,13,FALSE)</f>
        <v>0</v>
      </c>
      <c r="G2123" s="55" t="str">
        <f>VLOOKUP(Table_for_new_list_price[[#This Row],[ItemCode]],[1]sheet1!$1:$1048576,12,FALSE)</f>
        <v>1</v>
      </c>
      <c r="H2123" s="101">
        <f>VLOOKUP(Table_for_new_list_price[[#This Row],[ItemCode]],[1]sheet1!$1:$1048576,8,FALSE)</f>
        <v>426.2</v>
      </c>
      <c r="I2123" s="51">
        <f>VLOOKUP(Table_for_new_list_price[[#This Row],[Product Line]],'EDA SHEET'!$C$10:$D$57,2,FALSE)</f>
        <v>0.34699999999999998</v>
      </c>
      <c r="J2123" s="53">
        <f t="shared" si="38"/>
        <v>147.89139999999998</v>
      </c>
      <c r="K2123" s="1" t="str">
        <f>VLOOKUP(Table_for_new_list_price[[#This Row],[ItemCode]],[1]sheet1!$1:$1048576,11,FALSE)</f>
        <v>Italy</v>
      </c>
    </row>
    <row r="2124" spans="1:11" hidden="1" x14ac:dyDescent="0.3">
      <c r="A2124" t="s">
        <v>3058</v>
      </c>
      <c r="B2124" t="str">
        <f>VLOOKUP(Table_for_new_list_price[[#This Row],[ItemCode]],[1]sheet1!$1:$1048576,4,FALSE)</f>
        <v>9900IBV MEDIUM1 075M150S (DS3)</v>
      </c>
      <c r="C2124">
        <f>VLOOKUP(Table_for_new_list_price[[#This Row],[ItemCode]],[1]sheet1!$1:$1048576,5,FALSE)</f>
        <v>0</v>
      </c>
      <c r="D2124" t="str">
        <f>VLOOKUP(Table_for_new_list_price[[#This Row],[ItemCode]],[1]sheet1!$1:$1048576,6,FALSE)</f>
        <v>BALV</v>
      </c>
      <c r="E2124" s="54" t="str">
        <f>VLOOKUP(Table_for_new_list_price[[#This Row],[ItemCode]],[1]sheet1!$1:$1048576,7,FALSE)</f>
        <v>BRASS</v>
      </c>
      <c r="F2124" s="54">
        <f>VLOOKUP(Table_for_new_list_price[[#This Row],[ItemCode]],[1]sheet1!$1:$1048576,13,FALSE)</f>
        <v>0</v>
      </c>
      <c r="G2124" s="55" t="str">
        <f>VLOOKUP(Table_for_new_list_price[[#This Row],[ItemCode]],[1]sheet1!$1:$1048576,12,FALSE)</f>
        <v>1</v>
      </c>
      <c r="H2124" s="101">
        <f>VLOOKUP(Table_for_new_list_price[[#This Row],[ItemCode]],[1]sheet1!$1:$1048576,8,FALSE)</f>
        <v>397.62</v>
      </c>
      <c r="I2124" s="51">
        <f>VLOOKUP(Table_for_new_list_price[[#This Row],[Product Line]],'EDA SHEET'!$C$10:$D$57,2,FALSE)</f>
        <v>0.34699999999999998</v>
      </c>
      <c r="J2124" s="53">
        <f t="shared" si="38"/>
        <v>137.97414000000001</v>
      </c>
      <c r="K2124" s="1" t="str">
        <f>VLOOKUP(Table_for_new_list_price[[#This Row],[ItemCode]],[1]sheet1!$1:$1048576,11,FALSE)</f>
        <v>Italy</v>
      </c>
    </row>
    <row r="2125" spans="1:11" hidden="1" x14ac:dyDescent="0.3">
      <c r="A2125" t="s">
        <v>3059</v>
      </c>
      <c r="B2125" t="str">
        <f>VLOOKUP(Table_for_new_list_price[[#This Row],[ItemCode]],[1]sheet1!$1:$1048576,4,FALSE)</f>
        <v>9900IBV MEDIUM1 100M125E (DS1)</v>
      </c>
      <c r="C2125">
        <f>VLOOKUP(Table_for_new_list_price[[#This Row],[ItemCode]],[1]sheet1!$1:$1048576,5,FALSE)</f>
        <v>0</v>
      </c>
      <c r="D2125" t="str">
        <f>VLOOKUP(Table_for_new_list_price[[#This Row],[ItemCode]],[1]sheet1!$1:$1048576,6,FALSE)</f>
        <v>BALV</v>
      </c>
      <c r="E2125" s="54" t="str">
        <f>VLOOKUP(Table_for_new_list_price[[#This Row],[ItemCode]],[1]sheet1!$1:$1048576,7,FALSE)</f>
        <v>BRASS</v>
      </c>
      <c r="F2125" s="54">
        <f>VLOOKUP(Table_for_new_list_price[[#This Row],[ItemCode]],[1]sheet1!$1:$1048576,13,FALSE)</f>
        <v>0</v>
      </c>
      <c r="G2125" s="55" t="str">
        <f>VLOOKUP(Table_for_new_list_price[[#This Row],[ItemCode]],[1]sheet1!$1:$1048576,12,FALSE)</f>
        <v>1</v>
      </c>
      <c r="H2125" s="101">
        <f>VLOOKUP(Table_for_new_list_price[[#This Row],[ItemCode]],[1]sheet1!$1:$1048576,8,FALSE)</f>
        <v>341.25</v>
      </c>
      <c r="I2125" s="51">
        <f>VLOOKUP(Table_for_new_list_price[[#This Row],[Product Line]],'EDA SHEET'!$C$10:$D$57,2,FALSE)</f>
        <v>0.34699999999999998</v>
      </c>
      <c r="J2125" s="53">
        <f t="shared" si="38"/>
        <v>118.41374999999999</v>
      </c>
      <c r="K2125" s="1" t="str">
        <f>VLOOKUP(Table_for_new_list_price[[#This Row],[ItemCode]],[1]sheet1!$1:$1048576,11,FALSE)</f>
        <v>Italy</v>
      </c>
    </row>
    <row r="2126" spans="1:11" hidden="1" x14ac:dyDescent="0.3">
      <c r="A2126" t="s">
        <v>3060</v>
      </c>
      <c r="B2126" t="str">
        <f>VLOOKUP(Table_for_new_list_price[[#This Row],[ItemCode]],[1]sheet1!$1:$1048576,4,FALSE)</f>
        <v>9900IBV MEDIUM1 100M125F (DS1)</v>
      </c>
      <c r="C2126">
        <f>VLOOKUP(Table_for_new_list_price[[#This Row],[ItemCode]],[1]sheet1!$1:$1048576,5,FALSE)</f>
        <v>0</v>
      </c>
      <c r="D2126" t="str">
        <f>VLOOKUP(Table_for_new_list_price[[#This Row],[ItemCode]],[1]sheet1!$1:$1048576,6,FALSE)</f>
        <v>BALV</v>
      </c>
      <c r="E2126" s="54" t="str">
        <f>VLOOKUP(Table_for_new_list_price[[#This Row],[ItemCode]],[1]sheet1!$1:$1048576,7,FALSE)</f>
        <v>BRASS</v>
      </c>
      <c r="F2126" s="54">
        <f>VLOOKUP(Table_for_new_list_price[[#This Row],[ItemCode]],[1]sheet1!$1:$1048576,13,FALSE)</f>
        <v>0</v>
      </c>
      <c r="G2126" s="55" t="str">
        <f>VLOOKUP(Table_for_new_list_price[[#This Row],[ItemCode]],[1]sheet1!$1:$1048576,12,FALSE)</f>
        <v>1</v>
      </c>
      <c r="H2126" s="101">
        <f>VLOOKUP(Table_for_new_list_price[[#This Row],[ItemCode]],[1]sheet1!$1:$1048576,8,FALSE)</f>
        <v>341.25</v>
      </c>
      <c r="I2126" s="51">
        <f>VLOOKUP(Table_for_new_list_price[[#This Row],[Product Line]],'EDA SHEET'!$C$10:$D$57,2,FALSE)</f>
        <v>0.34699999999999998</v>
      </c>
      <c r="J2126" s="53">
        <f t="shared" si="38"/>
        <v>118.41374999999999</v>
      </c>
      <c r="K2126" s="1" t="str">
        <f>VLOOKUP(Table_for_new_list_price[[#This Row],[ItemCode]],[1]sheet1!$1:$1048576,11,FALSE)</f>
        <v>Italy</v>
      </c>
    </row>
    <row r="2127" spans="1:11" hidden="1" x14ac:dyDescent="0.3">
      <c r="A2127" t="s">
        <v>3061</v>
      </c>
      <c r="B2127" t="str">
        <f>VLOOKUP(Table_for_new_list_price[[#This Row],[ItemCode]],[1]sheet1!$1:$1048576,4,FALSE)</f>
        <v>9900IBV MEDIUM1 100M125P (DS1)</v>
      </c>
      <c r="C2127">
        <f>VLOOKUP(Table_for_new_list_price[[#This Row],[ItemCode]],[1]sheet1!$1:$1048576,5,FALSE)</f>
        <v>0</v>
      </c>
      <c r="D2127" t="str">
        <f>VLOOKUP(Table_for_new_list_price[[#This Row],[ItemCode]],[1]sheet1!$1:$1048576,6,FALSE)</f>
        <v>BALV</v>
      </c>
      <c r="E2127" s="54" t="str">
        <f>VLOOKUP(Table_for_new_list_price[[#This Row],[ItemCode]],[1]sheet1!$1:$1048576,7,FALSE)</f>
        <v>BRASS</v>
      </c>
      <c r="F2127" s="54">
        <f>VLOOKUP(Table_for_new_list_price[[#This Row],[ItemCode]],[1]sheet1!$1:$1048576,13,FALSE)</f>
        <v>0</v>
      </c>
      <c r="G2127" s="55" t="str">
        <f>VLOOKUP(Table_for_new_list_price[[#This Row],[ItemCode]],[1]sheet1!$1:$1048576,12,FALSE)</f>
        <v>1</v>
      </c>
      <c r="H2127" s="101">
        <f>VLOOKUP(Table_for_new_list_price[[#This Row],[ItemCode]],[1]sheet1!$1:$1048576,8,FALSE)</f>
        <v>367.02</v>
      </c>
      <c r="I2127" s="51">
        <f>VLOOKUP(Table_for_new_list_price[[#This Row],[Product Line]],'EDA SHEET'!$C$10:$D$57,2,FALSE)</f>
        <v>0.34699999999999998</v>
      </c>
      <c r="J2127" s="53">
        <f t="shared" si="38"/>
        <v>127.35593999999999</v>
      </c>
      <c r="K2127" s="1" t="str">
        <f>VLOOKUP(Table_for_new_list_price[[#This Row],[ItemCode]],[1]sheet1!$1:$1048576,11,FALSE)</f>
        <v>Italy</v>
      </c>
    </row>
    <row r="2128" spans="1:11" hidden="1" x14ac:dyDescent="0.3">
      <c r="A2128" t="s">
        <v>3062</v>
      </c>
      <c r="B2128" t="str">
        <f>VLOOKUP(Table_for_new_list_price[[#This Row],[ItemCode]],[1]sheet1!$1:$1048576,4,FALSE)</f>
        <v>9900IBV MEDIUM1 100M125S (DS1)</v>
      </c>
      <c r="C2128">
        <f>VLOOKUP(Table_for_new_list_price[[#This Row],[ItemCode]],[1]sheet1!$1:$1048576,5,FALSE)</f>
        <v>0</v>
      </c>
      <c r="D2128" t="str">
        <f>VLOOKUP(Table_for_new_list_price[[#This Row],[ItemCode]],[1]sheet1!$1:$1048576,6,FALSE)</f>
        <v>BALV</v>
      </c>
      <c r="E2128" s="54" t="str">
        <f>VLOOKUP(Table_for_new_list_price[[#This Row],[ItemCode]],[1]sheet1!$1:$1048576,7,FALSE)</f>
        <v>BRASS</v>
      </c>
      <c r="F2128" s="54">
        <f>VLOOKUP(Table_for_new_list_price[[#This Row],[ItemCode]],[1]sheet1!$1:$1048576,13,FALSE)</f>
        <v>0</v>
      </c>
      <c r="G2128" s="55" t="str">
        <f>VLOOKUP(Table_for_new_list_price[[#This Row],[ItemCode]],[1]sheet1!$1:$1048576,12,FALSE)</f>
        <v>1</v>
      </c>
      <c r="H2128" s="101">
        <f>VLOOKUP(Table_for_new_list_price[[#This Row],[ItemCode]],[1]sheet1!$1:$1048576,8,FALSE)</f>
        <v>341.25</v>
      </c>
      <c r="I2128" s="51">
        <f>VLOOKUP(Table_for_new_list_price[[#This Row],[Product Line]],'EDA SHEET'!$C$10:$D$57,2,FALSE)</f>
        <v>0.34699999999999998</v>
      </c>
      <c r="J2128" s="53">
        <f t="shared" si="38"/>
        <v>118.41374999999999</v>
      </c>
      <c r="K2128" s="1" t="str">
        <f>VLOOKUP(Table_for_new_list_price[[#This Row],[ItemCode]],[1]sheet1!$1:$1048576,11,FALSE)</f>
        <v>Italy</v>
      </c>
    </row>
    <row r="2129" spans="1:11" hidden="1" x14ac:dyDescent="0.3">
      <c r="A2129" t="s">
        <v>3063</v>
      </c>
      <c r="B2129" t="str">
        <f>VLOOKUP(Table_for_new_list_price[[#This Row],[ItemCode]],[1]sheet1!$1:$1048576,4,FALSE)</f>
        <v>9900IBV MEDIUM1 100M150E (DS2)</v>
      </c>
      <c r="C2129">
        <f>VLOOKUP(Table_for_new_list_price[[#This Row],[ItemCode]],[1]sheet1!$1:$1048576,5,FALSE)</f>
        <v>0</v>
      </c>
      <c r="D2129" t="str">
        <f>VLOOKUP(Table_for_new_list_price[[#This Row],[ItemCode]],[1]sheet1!$1:$1048576,6,FALSE)</f>
        <v>BALV</v>
      </c>
      <c r="E2129" s="54" t="str">
        <f>VLOOKUP(Table_for_new_list_price[[#This Row],[ItemCode]],[1]sheet1!$1:$1048576,7,FALSE)</f>
        <v>BRASS</v>
      </c>
      <c r="F2129" s="54">
        <f>VLOOKUP(Table_for_new_list_price[[#This Row],[ItemCode]],[1]sheet1!$1:$1048576,13,FALSE)</f>
        <v>0</v>
      </c>
      <c r="G2129" s="55" t="str">
        <f>VLOOKUP(Table_for_new_list_price[[#This Row],[ItemCode]],[1]sheet1!$1:$1048576,12,FALSE)</f>
        <v>1</v>
      </c>
      <c r="H2129" s="101">
        <f>VLOOKUP(Table_for_new_list_price[[#This Row],[ItemCode]],[1]sheet1!$1:$1048576,8,FALSE)</f>
        <v>397.62</v>
      </c>
      <c r="I2129" s="51">
        <f>VLOOKUP(Table_for_new_list_price[[#This Row],[Product Line]],'EDA SHEET'!$C$10:$D$57,2,FALSE)</f>
        <v>0.34699999999999998</v>
      </c>
      <c r="J2129" s="53">
        <f t="shared" si="38"/>
        <v>137.97414000000001</v>
      </c>
      <c r="K2129" s="1" t="str">
        <f>VLOOKUP(Table_for_new_list_price[[#This Row],[ItemCode]],[1]sheet1!$1:$1048576,11,FALSE)</f>
        <v>Italy</v>
      </c>
    </row>
    <row r="2130" spans="1:11" hidden="1" x14ac:dyDescent="0.3">
      <c r="A2130" t="s">
        <v>3064</v>
      </c>
      <c r="B2130" t="str">
        <f>VLOOKUP(Table_for_new_list_price[[#This Row],[ItemCode]],[1]sheet1!$1:$1048576,4,FALSE)</f>
        <v>9900IBV MEDIUM1 100M150F (DS2)</v>
      </c>
      <c r="C2130">
        <f>VLOOKUP(Table_for_new_list_price[[#This Row],[ItemCode]],[1]sheet1!$1:$1048576,5,FALSE)</f>
        <v>0</v>
      </c>
      <c r="D2130" t="str">
        <f>VLOOKUP(Table_for_new_list_price[[#This Row],[ItemCode]],[1]sheet1!$1:$1048576,6,FALSE)</f>
        <v>BALV</v>
      </c>
      <c r="E2130" s="54" t="str">
        <f>VLOOKUP(Table_for_new_list_price[[#This Row],[ItemCode]],[1]sheet1!$1:$1048576,7,FALSE)</f>
        <v>BRASS</v>
      </c>
      <c r="F2130" s="54">
        <f>VLOOKUP(Table_for_new_list_price[[#This Row],[ItemCode]],[1]sheet1!$1:$1048576,13,FALSE)</f>
        <v>0</v>
      </c>
      <c r="G2130" s="55" t="str">
        <f>VLOOKUP(Table_for_new_list_price[[#This Row],[ItemCode]],[1]sheet1!$1:$1048576,12,FALSE)</f>
        <v>1</v>
      </c>
      <c r="H2130" s="101">
        <f>VLOOKUP(Table_for_new_list_price[[#This Row],[ItemCode]],[1]sheet1!$1:$1048576,8,FALSE)</f>
        <v>397.62</v>
      </c>
      <c r="I2130" s="51">
        <f>VLOOKUP(Table_for_new_list_price[[#This Row],[Product Line]],'EDA SHEET'!$C$10:$D$57,2,FALSE)</f>
        <v>0.34699999999999998</v>
      </c>
      <c r="J2130" s="53">
        <f t="shared" si="38"/>
        <v>137.97414000000001</v>
      </c>
      <c r="K2130" s="1" t="str">
        <f>VLOOKUP(Table_for_new_list_price[[#This Row],[ItemCode]],[1]sheet1!$1:$1048576,11,FALSE)</f>
        <v>Italy</v>
      </c>
    </row>
    <row r="2131" spans="1:11" hidden="1" x14ac:dyDescent="0.3">
      <c r="A2131" t="s">
        <v>3065</v>
      </c>
      <c r="B2131" t="str">
        <f>VLOOKUP(Table_for_new_list_price[[#This Row],[ItemCode]],[1]sheet1!$1:$1048576,4,FALSE)</f>
        <v>9900IBV MEDIUM1 100M150P (DS2)</v>
      </c>
      <c r="C2131">
        <f>VLOOKUP(Table_for_new_list_price[[#This Row],[ItemCode]],[1]sheet1!$1:$1048576,5,FALSE)</f>
        <v>0</v>
      </c>
      <c r="D2131" t="str">
        <f>VLOOKUP(Table_for_new_list_price[[#This Row],[ItemCode]],[1]sheet1!$1:$1048576,6,FALSE)</f>
        <v>BALV</v>
      </c>
      <c r="E2131" s="54" t="str">
        <f>VLOOKUP(Table_for_new_list_price[[#This Row],[ItemCode]],[1]sheet1!$1:$1048576,7,FALSE)</f>
        <v>BRASS</v>
      </c>
      <c r="F2131" s="54">
        <f>VLOOKUP(Table_for_new_list_price[[#This Row],[ItemCode]],[1]sheet1!$1:$1048576,13,FALSE)</f>
        <v>0</v>
      </c>
      <c r="G2131" s="55" t="str">
        <f>VLOOKUP(Table_for_new_list_price[[#This Row],[ItemCode]],[1]sheet1!$1:$1048576,12,FALSE)</f>
        <v>1</v>
      </c>
      <c r="H2131" s="101">
        <f>VLOOKUP(Table_for_new_list_price[[#This Row],[ItemCode]],[1]sheet1!$1:$1048576,8,FALSE)</f>
        <v>426.2</v>
      </c>
      <c r="I2131" s="51">
        <f>VLOOKUP(Table_for_new_list_price[[#This Row],[Product Line]],'EDA SHEET'!$C$10:$D$57,2,FALSE)</f>
        <v>0.34699999999999998</v>
      </c>
      <c r="J2131" s="53">
        <f t="shared" si="38"/>
        <v>147.89139999999998</v>
      </c>
      <c r="K2131" s="1" t="str">
        <f>VLOOKUP(Table_for_new_list_price[[#This Row],[ItemCode]],[1]sheet1!$1:$1048576,11,FALSE)</f>
        <v>Italy</v>
      </c>
    </row>
    <row r="2132" spans="1:11" hidden="1" x14ac:dyDescent="0.3">
      <c r="A2132" t="s">
        <v>3066</v>
      </c>
      <c r="B2132" t="str">
        <f>VLOOKUP(Table_for_new_list_price[[#This Row],[ItemCode]],[1]sheet1!$1:$1048576,4,FALSE)</f>
        <v>9900IBV MEDIUM1 100M150S (DS2)</v>
      </c>
      <c r="C2132">
        <f>VLOOKUP(Table_for_new_list_price[[#This Row],[ItemCode]],[1]sheet1!$1:$1048576,5,FALSE)</f>
        <v>0</v>
      </c>
      <c r="D2132" t="str">
        <f>VLOOKUP(Table_for_new_list_price[[#This Row],[ItemCode]],[1]sheet1!$1:$1048576,6,FALSE)</f>
        <v>BALV</v>
      </c>
      <c r="E2132" s="54" t="str">
        <f>VLOOKUP(Table_for_new_list_price[[#This Row],[ItemCode]],[1]sheet1!$1:$1048576,7,FALSE)</f>
        <v>BRASS</v>
      </c>
      <c r="F2132" s="54">
        <f>VLOOKUP(Table_for_new_list_price[[#This Row],[ItemCode]],[1]sheet1!$1:$1048576,13,FALSE)</f>
        <v>0</v>
      </c>
      <c r="G2132" s="55" t="str">
        <f>VLOOKUP(Table_for_new_list_price[[#This Row],[ItemCode]],[1]sheet1!$1:$1048576,12,FALSE)</f>
        <v>1</v>
      </c>
      <c r="H2132" s="101">
        <f>VLOOKUP(Table_for_new_list_price[[#This Row],[ItemCode]],[1]sheet1!$1:$1048576,8,FALSE)</f>
        <v>397.62</v>
      </c>
      <c r="I2132" s="51">
        <f>VLOOKUP(Table_for_new_list_price[[#This Row],[Product Line]],'EDA SHEET'!$C$10:$D$57,2,FALSE)</f>
        <v>0.34699999999999998</v>
      </c>
      <c r="J2132" s="53">
        <f t="shared" si="38"/>
        <v>137.97414000000001</v>
      </c>
      <c r="K2132" s="1" t="str">
        <f>VLOOKUP(Table_for_new_list_price[[#This Row],[ItemCode]],[1]sheet1!$1:$1048576,11,FALSE)</f>
        <v>Italy</v>
      </c>
    </row>
    <row r="2133" spans="1:11" hidden="1" x14ac:dyDescent="0.3">
      <c r="A2133" t="s">
        <v>3067</v>
      </c>
      <c r="B2133" t="str">
        <f>VLOOKUP(Table_for_new_list_price[[#This Row],[ItemCode]],[1]sheet1!$1:$1048576,4,FALSE)</f>
        <v>9900IBV MEDIUM1 125F125F</v>
      </c>
      <c r="C2133">
        <f>VLOOKUP(Table_for_new_list_price[[#This Row],[ItemCode]],[1]sheet1!$1:$1048576,5,FALSE)</f>
        <v>0</v>
      </c>
      <c r="D2133" t="str">
        <f>VLOOKUP(Table_for_new_list_price[[#This Row],[ItemCode]],[1]sheet1!$1:$1048576,6,FALSE)</f>
        <v>BALV</v>
      </c>
      <c r="E2133" s="54" t="str">
        <f>VLOOKUP(Table_for_new_list_price[[#This Row],[ItemCode]],[1]sheet1!$1:$1048576,7,FALSE)</f>
        <v>BRASS</v>
      </c>
      <c r="F2133" s="54">
        <f>VLOOKUP(Table_for_new_list_price[[#This Row],[ItemCode]],[1]sheet1!$1:$1048576,13,FALSE)</f>
        <v>0</v>
      </c>
      <c r="G2133" s="55" t="str">
        <f>VLOOKUP(Table_for_new_list_price[[#This Row],[ItemCode]],[1]sheet1!$1:$1048576,12,FALSE)</f>
        <v>1</v>
      </c>
      <c r="H2133" s="101">
        <f>VLOOKUP(Table_for_new_list_price[[#This Row],[ItemCode]],[1]sheet1!$1:$1048576,8,FALSE)</f>
        <v>341.25</v>
      </c>
      <c r="I2133" s="51">
        <f>VLOOKUP(Table_for_new_list_price[[#This Row],[Product Line]],'EDA SHEET'!$C$10:$D$57,2,FALSE)</f>
        <v>0.34699999999999998</v>
      </c>
      <c r="J2133" s="53">
        <f t="shared" si="38"/>
        <v>118.41374999999999</v>
      </c>
      <c r="K2133" s="1" t="str">
        <f>VLOOKUP(Table_for_new_list_price[[#This Row],[ItemCode]],[1]sheet1!$1:$1048576,11,FALSE)</f>
        <v>Italy</v>
      </c>
    </row>
    <row r="2134" spans="1:11" hidden="1" x14ac:dyDescent="0.3">
      <c r="A2134" t="s">
        <v>3068</v>
      </c>
      <c r="B2134" t="str">
        <f>VLOOKUP(Table_for_new_list_price[[#This Row],[ItemCode]],[1]sheet1!$1:$1048576,4,FALSE)</f>
        <v>9900IBV MEDIUM1 125F125S</v>
      </c>
      <c r="C2134">
        <f>VLOOKUP(Table_for_new_list_price[[#This Row],[ItemCode]],[1]sheet1!$1:$1048576,5,FALSE)</f>
        <v>0</v>
      </c>
      <c r="D2134" t="str">
        <f>VLOOKUP(Table_for_new_list_price[[#This Row],[ItemCode]],[1]sheet1!$1:$1048576,6,FALSE)</f>
        <v>BALV</v>
      </c>
      <c r="E2134" s="54" t="str">
        <f>VLOOKUP(Table_for_new_list_price[[#This Row],[ItemCode]],[1]sheet1!$1:$1048576,7,FALSE)</f>
        <v>BRASS</v>
      </c>
      <c r="F2134" s="54">
        <f>VLOOKUP(Table_for_new_list_price[[#This Row],[ItemCode]],[1]sheet1!$1:$1048576,13,FALSE)</f>
        <v>0</v>
      </c>
      <c r="G2134" s="55" t="str">
        <f>VLOOKUP(Table_for_new_list_price[[#This Row],[ItemCode]],[1]sheet1!$1:$1048576,12,FALSE)</f>
        <v>1</v>
      </c>
      <c r="H2134" s="101">
        <f>VLOOKUP(Table_for_new_list_price[[#This Row],[ItemCode]],[1]sheet1!$1:$1048576,8,FALSE)</f>
        <v>325.01</v>
      </c>
      <c r="I2134" s="51">
        <f>VLOOKUP(Table_for_new_list_price[[#This Row],[Product Line]],'EDA SHEET'!$C$10:$D$57,2,FALSE)</f>
        <v>0.34699999999999998</v>
      </c>
      <c r="J2134" s="53">
        <f t="shared" si="38"/>
        <v>112.77846999999998</v>
      </c>
      <c r="K2134" s="1" t="str">
        <f>VLOOKUP(Table_for_new_list_price[[#This Row],[ItemCode]],[1]sheet1!$1:$1048576,11,FALSE)</f>
        <v>Italy</v>
      </c>
    </row>
    <row r="2135" spans="1:11" hidden="1" x14ac:dyDescent="0.3">
      <c r="A2135" t="s">
        <v>3069</v>
      </c>
      <c r="B2135" t="str">
        <f>VLOOKUP(Table_for_new_list_price[[#This Row],[ItemCode]],[1]sheet1!$1:$1048576,4,FALSE)</f>
        <v>9900IBV MEDIUM1 125M125E</v>
      </c>
      <c r="C2135">
        <f>VLOOKUP(Table_for_new_list_price[[#This Row],[ItemCode]],[1]sheet1!$1:$1048576,5,FALSE)</f>
        <v>0</v>
      </c>
      <c r="D2135" t="str">
        <f>VLOOKUP(Table_for_new_list_price[[#This Row],[ItemCode]],[1]sheet1!$1:$1048576,6,FALSE)</f>
        <v>BALV</v>
      </c>
      <c r="E2135" s="54" t="str">
        <f>VLOOKUP(Table_for_new_list_price[[#This Row],[ItemCode]],[1]sheet1!$1:$1048576,7,FALSE)</f>
        <v>BRASS</v>
      </c>
      <c r="F2135" s="54">
        <f>VLOOKUP(Table_for_new_list_price[[#This Row],[ItemCode]],[1]sheet1!$1:$1048576,13,FALSE)</f>
        <v>0</v>
      </c>
      <c r="G2135" s="55" t="str">
        <f>VLOOKUP(Table_for_new_list_price[[#This Row],[ItemCode]],[1]sheet1!$1:$1048576,12,FALSE)</f>
        <v>1</v>
      </c>
      <c r="H2135" s="101">
        <f>VLOOKUP(Table_for_new_list_price[[#This Row],[ItemCode]],[1]sheet1!$1:$1048576,8,FALSE)</f>
        <v>341.25</v>
      </c>
      <c r="I2135" s="51">
        <f>VLOOKUP(Table_for_new_list_price[[#This Row],[Product Line]],'EDA SHEET'!$C$10:$D$57,2,FALSE)</f>
        <v>0.34699999999999998</v>
      </c>
      <c r="J2135" s="53">
        <f t="shared" si="38"/>
        <v>118.41374999999999</v>
      </c>
      <c r="K2135" s="1" t="str">
        <f>VLOOKUP(Table_for_new_list_price[[#This Row],[ItemCode]],[1]sheet1!$1:$1048576,11,FALSE)</f>
        <v>Italy</v>
      </c>
    </row>
    <row r="2136" spans="1:11" hidden="1" x14ac:dyDescent="0.3">
      <c r="A2136" t="s">
        <v>3070</v>
      </c>
      <c r="B2136" t="str">
        <f>VLOOKUP(Table_for_new_list_price[[#This Row],[ItemCode]],[1]sheet1!$1:$1048576,4,FALSE)</f>
        <v>9900IBV MEDIUM1 125M125F</v>
      </c>
      <c r="C2136">
        <f>VLOOKUP(Table_for_new_list_price[[#This Row],[ItemCode]],[1]sheet1!$1:$1048576,5,FALSE)</f>
        <v>0</v>
      </c>
      <c r="D2136" t="str">
        <f>VLOOKUP(Table_for_new_list_price[[#This Row],[ItemCode]],[1]sheet1!$1:$1048576,6,FALSE)</f>
        <v>BALV</v>
      </c>
      <c r="E2136" s="54" t="str">
        <f>VLOOKUP(Table_for_new_list_price[[#This Row],[ItemCode]],[1]sheet1!$1:$1048576,7,FALSE)</f>
        <v>BRASS</v>
      </c>
      <c r="F2136" s="54">
        <f>VLOOKUP(Table_for_new_list_price[[#This Row],[ItemCode]],[1]sheet1!$1:$1048576,13,FALSE)</f>
        <v>0</v>
      </c>
      <c r="G2136" s="55" t="str">
        <f>VLOOKUP(Table_for_new_list_price[[#This Row],[ItemCode]],[1]sheet1!$1:$1048576,12,FALSE)</f>
        <v>1</v>
      </c>
      <c r="H2136" s="101">
        <f>VLOOKUP(Table_for_new_list_price[[#This Row],[ItemCode]],[1]sheet1!$1:$1048576,8,FALSE)</f>
        <v>341.25</v>
      </c>
      <c r="I2136" s="51">
        <f>VLOOKUP(Table_for_new_list_price[[#This Row],[Product Line]],'EDA SHEET'!$C$10:$D$57,2,FALSE)</f>
        <v>0.34699999999999998</v>
      </c>
      <c r="J2136" s="53">
        <f t="shared" si="38"/>
        <v>118.41374999999999</v>
      </c>
      <c r="K2136" s="1" t="str">
        <f>VLOOKUP(Table_for_new_list_price[[#This Row],[ItemCode]],[1]sheet1!$1:$1048576,11,FALSE)</f>
        <v>Italy</v>
      </c>
    </row>
    <row r="2137" spans="1:11" hidden="1" x14ac:dyDescent="0.3">
      <c r="A2137" t="s">
        <v>3071</v>
      </c>
      <c r="B2137" t="str">
        <f>VLOOKUP(Table_for_new_list_price[[#This Row],[ItemCode]],[1]sheet1!$1:$1048576,4,FALSE)</f>
        <v>9900IBV MEDIUM1 125M125P</v>
      </c>
      <c r="C2137">
        <f>VLOOKUP(Table_for_new_list_price[[#This Row],[ItemCode]],[1]sheet1!$1:$1048576,5,FALSE)</f>
        <v>0</v>
      </c>
      <c r="D2137" t="str">
        <f>VLOOKUP(Table_for_new_list_price[[#This Row],[ItemCode]],[1]sheet1!$1:$1048576,6,FALSE)</f>
        <v>BALV</v>
      </c>
      <c r="E2137" s="54" t="str">
        <f>VLOOKUP(Table_for_new_list_price[[#This Row],[ItemCode]],[1]sheet1!$1:$1048576,7,FALSE)</f>
        <v>BRASS</v>
      </c>
      <c r="F2137" s="54">
        <f>VLOOKUP(Table_for_new_list_price[[#This Row],[ItemCode]],[1]sheet1!$1:$1048576,13,FALSE)</f>
        <v>0</v>
      </c>
      <c r="G2137" s="55" t="str">
        <f>VLOOKUP(Table_for_new_list_price[[#This Row],[ItemCode]],[1]sheet1!$1:$1048576,12,FALSE)</f>
        <v>1</v>
      </c>
      <c r="H2137" s="101">
        <f>VLOOKUP(Table_for_new_list_price[[#This Row],[ItemCode]],[1]sheet1!$1:$1048576,8,FALSE)</f>
        <v>367.02</v>
      </c>
      <c r="I2137" s="51">
        <f>VLOOKUP(Table_for_new_list_price[[#This Row],[Product Line]],'EDA SHEET'!$C$10:$D$57,2,FALSE)</f>
        <v>0.34699999999999998</v>
      </c>
      <c r="J2137" s="53">
        <f t="shared" si="38"/>
        <v>127.35593999999999</v>
      </c>
      <c r="K2137" s="1" t="str">
        <f>VLOOKUP(Table_for_new_list_price[[#This Row],[ItemCode]],[1]sheet1!$1:$1048576,11,FALSE)</f>
        <v>Italy</v>
      </c>
    </row>
    <row r="2138" spans="1:11" hidden="1" x14ac:dyDescent="0.3">
      <c r="A2138" t="s">
        <v>3072</v>
      </c>
      <c r="B2138" t="str">
        <f>VLOOKUP(Table_for_new_list_price[[#This Row],[ItemCode]],[1]sheet1!$1:$1048576,4,FALSE)</f>
        <v>9900IBV MEDIUM1 125M125S</v>
      </c>
      <c r="C2138">
        <f>VLOOKUP(Table_for_new_list_price[[#This Row],[ItemCode]],[1]sheet1!$1:$1048576,5,FALSE)</f>
        <v>0</v>
      </c>
      <c r="D2138" t="str">
        <f>VLOOKUP(Table_for_new_list_price[[#This Row],[ItemCode]],[1]sheet1!$1:$1048576,6,FALSE)</f>
        <v>BALV</v>
      </c>
      <c r="E2138" s="54" t="str">
        <f>VLOOKUP(Table_for_new_list_price[[#This Row],[ItemCode]],[1]sheet1!$1:$1048576,7,FALSE)</f>
        <v>BRASS</v>
      </c>
      <c r="F2138" s="54">
        <f>VLOOKUP(Table_for_new_list_price[[#This Row],[ItemCode]],[1]sheet1!$1:$1048576,13,FALSE)</f>
        <v>0</v>
      </c>
      <c r="G2138" s="55" t="str">
        <f>VLOOKUP(Table_for_new_list_price[[#This Row],[ItemCode]],[1]sheet1!$1:$1048576,12,FALSE)</f>
        <v>1</v>
      </c>
      <c r="H2138" s="101">
        <f>VLOOKUP(Table_for_new_list_price[[#This Row],[ItemCode]],[1]sheet1!$1:$1048576,8,FALSE)</f>
        <v>341.25</v>
      </c>
      <c r="I2138" s="51">
        <f>VLOOKUP(Table_for_new_list_price[[#This Row],[Product Line]],'EDA SHEET'!$C$10:$D$57,2,FALSE)</f>
        <v>0.34699999999999998</v>
      </c>
      <c r="J2138" s="53">
        <f t="shared" si="38"/>
        <v>118.41374999999999</v>
      </c>
      <c r="K2138" s="1" t="str">
        <f>VLOOKUP(Table_for_new_list_price[[#This Row],[ItemCode]],[1]sheet1!$1:$1048576,11,FALSE)</f>
        <v>Italy</v>
      </c>
    </row>
    <row r="2139" spans="1:11" hidden="1" x14ac:dyDescent="0.3">
      <c r="A2139" t="s">
        <v>3073</v>
      </c>
      <c r="B2139" t="str">
        <f>VLOOKUP(Table_for_new_list_price[[#This Row],[ItemCode]],[1]sheet1!$1:$1048576,4,FALSE)</f>
        <v>9900IBV MEDIUM1 125M150E (DS1)</v>
      </c>
      <c r="C2139">
        <f>VLOOKUP(Table_for_new_list_price[[#This Row],[ItemCode]],[1]sheet1!$1:$1048576,5,FALSE)</f>
        <v>0</v>
      </c>
      <c r="D2139" t="str">
        <f>VLOOKUP(Table_for_new_list_price[[#This Row],[ItemCode]],[1]sheet1!$1:$1048576,6,FALSE)</f>
        <v>BALV</v>
      </c>
      <c r="E2139" s="54" t="str">
        <f>VLOOKUP(Table_for_new_list_price[[#This Row],[ItemCode]],[1]sheet1!$1:$1048576,7,FALSE)</f>
        <v>BRASS</v>
      </c>
      <c r="F2139" s="54">
        <f>VLOOKUP(Table_for_new_list_price[[#This Row],[ItemCode]],[1]sheet1!$1:$1048576,13,FALSE)</f>
        <v>0</v>
      </c>
      <c r="G2139" s="55" t="str">
        <f>VLOOKUP(Table_for_new_list_price[[#This Row],[ItemCode]],[1]sheet1!$1:$1048576,12,FALSE)</f>
        <v>1</v>
      </c>
      <c r="H2139" s="101">
        <f>VLOOKUP(Table_for_new_list_price[[#This Row],[ItemCode]],[1]sheet1!$1:$1048576,8,FALSE)</f>
        <v>397.62</v>
      </c>
      <c r="I2139" s="51">
        <f>VLOOKUP(Table_for_new_list_price[[#This Row],[Product Line]],'EDA SHEET'!$C$10:$D$57,2,FALSE)</f>
        <v>0.34699999999999998</v>
      </c>
      <c r="J2139" s="53">
        <f t="shared" si="38"/>
        <v>137.97414000000001</v>
      </c>
      <c r="K2139" s="1" t="str">
        <f>VLOOKUP(Table_for_new_list_price[[#This Row],[ItemCode]],[1]sheet1!$1:$1048576,11,FALSE)</f>
        <v>Italy</v>
      </c>
    </row>
    <row r="2140" spans="1:11" hidden="1" x14ac:dyDescent="0.3">
      <c r="A2140" t="s">
        <v>3074</v>
      </c>
      <c r="B2140" t="str">
        <f>VLOOKUP(Table_for_new_list_price[[#This Row],[ItemCode]],[1]sheet1!$1:$1048576,4,FALSE)</f>
        <v>9900IBV MEDIUM1 125M150F (DS1)</v>
      </c>
      <c r="C2140">
        <f>VLOOKUP(Table_for_new_list_price[[#This Row],[ItemCode]],[1]sheet1!$1:$1048576,5,FALSE)</f>
        <v>0</v>
      </c>
      <c r="D2140" t="str">
        <f>VLOOKUP(Table_for_new_list_price[[#This Row],[ItemCode]],[1]sheet1!$1:$1048576,6,FALSE)</f>
        <v>BALV</v>
      </c>
      <c r="E2140" s="54" t="str">
        <f>VLOOKUP(Table_for_new_list_price[[#This Row],[ItemCode]],[1]sheet1!$1:$1048576,7,FALSE)</f>
        <v>BRASS</v>
      </c>
      <c r="F2140" s="54">
        <f>VLOOKUP(Table_for_new_list_price[[#This Row],[ItemCode]],[1]sheet1!$1:$1048576,13,FALSE)</f>
        <v>0</v>
      </c>
      <c r="G2140" s="55" t="str">
        <f>VLOOKUP(Table_for_new_list_price[[#This Row],[ItemCode]],[1]sheet1!$1:$1048576,12,FALSE)</f>
        <v>1</v>
      </c>
      <c r="H2140" s="101">
        <f>VLOOKUP(Table_for_new_list_price[[#This Row],[ItemCode]],[1]sheet1!$1:$1048576,8,FALSE)</f>
        <v>397.62</v>
      </c>
      <c r="I2140" s="51">
        <f>VLOOKUP(Table_for_new_list_price[[#This Row],[Product Line]],'EDA SHEET'!$C$10:$D$57,2,FALSE)</f>
        <v>0.34699999999999998</v>
      </c>
      <c r="J2140" s="53">
        <f t="shared" si="38"/>
        <v>137.97414000000001</v>
      </c>
      <c r="K2140" s="1" t="str">
        <f>VLOOKUP(Table_for_new_list_price[[#This Row],[ItemCode]],[1]sheet1!$1:$1048576,11,FALSE)</f>
        <v>Italy</v>
      </c>
    </row>
    <row r="2141" spans="1:11" hidden="1" x14ac:dyDescent="0.3">
      <c r="A2141" t="s">
        <v>3075</v>
      </c>
      <c r="B2141" t="str">
        <f>VLOOKUP(Table_for_new_list_price[[#This Row],[ItemCode]],[1]sheet1!$1:$1048576,4,FALSE)</f>
        <v>9900IBV MEDIUM1 125M150P (DS1)</v>
      </c>
      <c r="C2141">
        <f>VLOOKUP(Table_for_new_list_price[[#This Row],[ItemCode]],[1]sheet1!$1:$1048576,5,FALSE)</f>
        <v>0</v>
      </c>
      <c r="D2141" t="str">
        <f>VLOOKUP(Table_for_new_list_price[[#This Row],[ItemCode]],[1]sheet1!$1:$1048576,6,FALSE)</f>
        <v>BALV</v>
      </c>
      <c r="E2141" s="54" t="str">
        <f>VLOOKUP(Table_for_new_list_price[[#This Row],[ItemCode]],[1]sheet1!$1:$1048576,7,FALSE)</f>
        <v>BRASS</v>
      </c>
      <c r="F2141" s="54">
        <f>VLOOKUP(Table_for_new_list_price[[#This Row],[ItemCode]],[1]sheet1!$1:$1048576,13,FALSE)</f>
        <v>0</v>
      </c>
      <c r="G2141" s="55" t="str">
        <f>VLOOKUP(Table_for_new_list_price[[#This Row],[ItemCode]],[1]sheet1!$1:$1048576,12,FALSE)</f>
        <v>1</v>
      </c>
      <c r="H2141" s="101">
        <f>VLOOKUP(Table_for_new_list_price[[#This Row],[ItemCode]],[1]sheet1!$1:$1048576,8,FALSE)</f>
        <v>426.2</v>
      </c>
      <c r="I2141" s="51">
        <f>VLOOKUP(Table_for_new_list_price[[#This Row],[Product Line]],'EDA SHEET'!$C$10:$D$57,2,FALSE)</f>
        <v>0.34699999999999998</v>
      </c>
      <c r="J2141" s="53">
        <f t="shared" si="38"/>
        <v>147.89139999999998</v>
      </c>
      <c r="K2141" s="1" t="str">
        <f>VLOOKUP(Table_for_new_list_price[[#This Row],[ItemCode]],[1]sheet1!$1:$1048576,11,FALSE)</f>
        <v>Italy</v>
      </c>
    </row>
    <row r="2142" spans="1:11" hidden="1" x14ac:dyDescent="0.3">
      <c r="A2142" t="s">
        <v>3076</v>
      </c>
      <c r="B2142" t="str">
        <f>VLOOKUP(Table_for_new_list_price[[#This Row],[ItemCode]],[1]sheet1!$1:$1048576,4,FALSE)</f>
        <v>9900IBV MEDIUM1 125M150S (DS1)</v>
      </c>
      <c r="C2142">
        <f>VLOOKUP(Table_for_new_list_price[[#This Row],[ItemCode]],[1]sheet1!$1:$1048576,5,FALSE)</f>
        <v>0</v>
      </c>
      <c r="D2142" t="str">
        <f>VLOOKUP(Table_for_new_list_price[[#This Row],[ItemCode]],[1]sheet1!$1:$1048576,6,FALSE)</f>
        <v>BALV</v>
      </c>
      <c r="E2142" s="54" t="str">
        <f>VLOOKUP(Table_for_new_list_price[[#This Row],[ItemCode]],[1]sheet1!$1:$1048576,7,FALSE)</f>
        <v>BRASS</v>
      </c>
      <c r="F2142" s="54">
        <f>VLOOKUP(Table_for_new_list_price[[#This Row],[ItemCode]],[1]sheet1!$1:$1048576,13,FALSE)</f>
        <v>0</v>
      </c>
      <c r="G2142" s="55" t="str">
        <f>VLOOKUP(Table_for_new_list_price[[#This Row],[ItemCode]],[1]sheet1!$1:$1048576,12,FALSE)</f>
        <v>1</v>
      </c>
      <c r="H2142" s="101">
        <f>VLOOKUP(Table_for_new_list_price[[#This Row],[ItemCode]],[1]sheet1!$1:$1048576,8,FALSE)</f>
        <v>397.62</v>
      </c>
      <c r="I2142" s="51">
        <f>VLOOKUP(Table_for_new_list_price[[#This Row],[Product Line]],'EDA SHEET'!$C$10:$D$57,2,FALSE)</f>
        <v>0.34699999999999998</v>
      </c>
      <c r="J2142" s="53">
        <f t="shared" si="38"/>
        <v>137.97414000000001</v>
      </c>
      <c r="K2142" s="1" t="str">
        <f>VLOOKUP(Table_for_new_list_price[[#This Row],[ItemCode]],[1]sheet1!$1:$1048576,11,FALSE)</f>
        <v>Italy</v>
      </c>
    </row>
    <row r="2143" spans="1:11" hidden="1" x14ac:dyDescent="0.3">
      <c r="A2143" t="s">
        <v>3077</v>
      </c>
      <c r="B2143" t="str">
        <f>VLOOKUP(Table_for_new_list_price[[#This Row],[ItemCode]],[1]sheet1!$1:$1048576,4,FALSE)</f>
        <v>9900IBV MEDIUM1 125P125P</v>
      </c>
      <c r="C2143">
        <f>VLOOKUP(Table_for_new_list_price[[#This Row],[ItemCode]],[1]sheet1!$1:$1048576,5,FALSE)</f>
        <v>0</v>
      </c>
      <c r="D2143" t="str">
        <f>VLOOKUP(Table_for_new_list_price[[#This Row],[ItemCode]],[1]sheet1!$1:$1048576,6,FALSE)</f>
        <v>BALV</v>
      </c>
      <c r="E2143" s="54" t="str">
        <f>VLOOKUP(Table_for_new_list_price[[#This Row],[ItemCode]],[1]sheet1!$1:$1048576,7,FALSE)</f>
        <v>BRASS</v>
      </c>
      <c r="F2143" s="54">
        <f>VLOOKUP(Table_for_new_list_price[[#This Row],[ItemCode]],[1]sheet1!$1:$1048576,13,FALSE)</f>
        <v>0</v>
      </c>
      <c r="G2143" s="55" t="str">
        <f>VLOOKUP(Table_for_new_list_price[[#This Row],[ItemCode]],[1]sheet1!$1:$1048576,12,FALSE)</f>
        <v>1</v>
      </c>
      <c r="H2143" s="101">
        <f>VLOOKUP(Table_for_new_list_price[[#This Row],[ItemCode]],[1]sheet1!$1:$1048576,8,FALSE)</f>
        <v>367.02</v>
      </c>
      <c r="I2143" s="51">
        <f>VLOOKUP(Table_for_new_list_price[[#This Row],[Product Line]],'EDA SHEET'!$C$10:$D$57,2,FALSE)</f>
        <v>0.34699999999999998</v>
      </c>
      <c r="J2143" s="53">
        <f t="shared" si="38"/>
        <v>127.35593999999999</v>
      </c>
      <c r="K2143" s="1" t="str">
        <f>VLOOKUP(Table_for_new_list_price[[#This Row],[ItemCode]],[1]sheet1!$1:$1048576,11,FALSE)</f>
        <v>Italy</v>
      </c>
    </row>
    <row r="2144" spans="1:11" hidden="1" x14ac:dyDescent="0.3">
      <c r="A2144" t="s">
        <v>3078</v>
      </c>
      <c r="B2144" t="str">
        <f>VLOOKUP(Table_for_new_list_price[[#This Row],[ItemCode]],[1]sheet1!$1:$1048576,4,FALSE)</f>
        <v>9900IBV MEDIUM1 125S125S</v>
      </c>
      <c r="C2144">
        <f>VLOOKUP(Table_for_new_list_price[[#This Row],[ItemCode]],[1]sheet1!$1:$1048576,5,FALSE)</f>
        <v>0</v>
      </c>
      <c r="D2144" t="str">
        <f>VLOOKUP(Table_for_new_list_price[[#This Row],[ItemCode]],[1]sheet1!$1:$1048576,6,FALSE)</f>
        <v>BALV</v>
      </c>
      <c r="E2144" s="54" t="str">
        <f>VLOOKUP(Table_for_new_list_price[[#This Row],[ItemCode]],[1]sheet1!$1:$1048576,7,FALSE)</f>
        <v>BRASS</v>
      </c>
      <c r="F2144" s="54">
        <f>VLOOKUP(Table_for_new_list_price[[#This Row],[ItemCode]],[1]sheet1!$1:$1048576,13,FALSE)</f>
        <v>0</v>
      </c>
      <c r="G2144" s="55" t="str">
        <f>VLOOKUP(Table_for_new_list_price[[#This Row],[ItemCode]],[1]sheet1!$1:$1048576,12,FALSE)</f>
        <v>1</v>
      </c>
      <c r="H2144" s="101">
        <f>VLOOKUP(Table_for_new_list_price[[#This Row],[ItemCode]],[1]sheet1!$1:$1048576,8,FALSE)</f>
        <v>341.25</v>
      </c>
      <c r="I2144" s="51">
        <f>VLOOKUP(Table_for_new_list_price[[#This Row],[Product Line]],'EDA SHEET'!$C$10:$D$57,2,FALSE)</f>
        <v>0.34699999999999998</v>
      </c>
      <c r="J2144" s="53">
        <f t="shared" si="38"/>
        <v>118.41374999999999</v>
      </c>
      <c r="K2144" s="1" t="str">
        <f>VLOOKUP(Table_for_new_list_price[[#This Row],[ItemCode]],[1]sheet1!$1:$1048576,11,FALSE)</f>
        <v>Italy</v>
      </c>
    </row>
    <row r="2145" spans="1:11" hidden="1" x14ac:dyDescent="0.3">
      <c r="A2145" t="s">
        <v>3079</v>
      </c>
      <c r="B2145" t="str">
        <f>VLOOKUP(Table_for_new_list_price[[#This Row],[ItemCode]],[1]sheet1!$1:$1048576,4,FALSE)</f>
        <v>9900IBV MEDIUM1 150M150E</v>
      </c>
      <c r="C2145">
        <f>VLOOKUP(Table_for_new_list_price[[#This Row],[ItemCode]],[1]sheet1!$1:$1048576,5,FALSE)</f>
        <v>0</v>
      </c>
      <c r="D2145" t="str">
        <f>VLOOKUP(Table_for_new_list_price[[#This Row],[ItemCode]],[1]sheet1!$1:$1048576,6,FALSE)</f>
        <v>BALV</v>
      </c>
      <c r="E2145" s="54" t="str">
        <f>VLOOKUP(Table_for_new_list_price[[#This Row],[ItemCode]],[1]sheet1!$1:$1048576,7,FALSE)</f>
        <v>BRASS</v>
      </c>
      <c r="F2145" s="54">
        <f>VLOOKUP(Table_for_new_list_price[[#This Row],[ItemCode]],[1]sheet1!$1:$1048576,13,FALSE)</f>
        <v>0</v>
      </c>
      <c r="G2145" s="55" t="str">
        <f>VLOOKUP(Table_for_new_list_price[[#This Row],[ItemCode]],[1]sheet1!$1:$1048576,12,FALSE)</f>
        <v>1</v>
      </c>
      <c r="H2145" s="101">
        <f>VLOOKUP(Table_for_new_list_price[[#This Row],[ItemCode]],[1]sheet1!$1:$1048576,8,FALSE)</f>
        <v>397.62</v>
      </c>
      <c r="I2145" s="51">
        <f>VLOOKUP(Table_for_new_list_price[[#This Row],[Product Line]],'EDA SHEET'!$C$10:$D$57,2,FALSE)</f>
        <v>0.34699999999999998</v>
      </c>
      <c r="J2145" s="53">
        <f t="shared" si="38"/>
        <v>137.97414000000001</v>
      </c>
      <c r="K2145" s="1" t="str">
        <f>VLOOKUP(Table_for_new_list_price[[#This Row],[ItemCode]],[1]sheet1!$1:$1048576,11,FALSE)</f>
        <v>Italy</v>
      </c>
    </row>
    <row r="2146" spans="1:11" hidden="1" x14ac:dyDescent="0.3">
      <c r="A2146" t="s">
        <v>3080</v>
      </c>
      <c r="B2146" t="str">
        <f>VLOOKUP(Table_for_new_list_price[[#This Row],[ItemCode]],[1]sheet1!$1:$1048576,4,FALSE)</f>
        <v>9900IBV MEDIUM1 150M150F</v>
      </c>
      <c r="C2146">
        <f>VLOOKUP(Table_for_new_list_price[[#This Row],[ItemCode]],[1]sheet1!$1:$1048576,5,FALSE)</f>
        <v>0</v>
      </c>
      <c r="D2146" t="str">
        <f>VLOOKUP(Table_for_new_list_price[[#This Row],[ItemCode]],[1]sheet1!$1:$1048576,6,FALSE)</f>
        <v>BALV</v>
      </c>
      <c r="E2146" s="54" t="str">
        <f>VLOOKUP(Table_for_new_list_price[[#This Row],[ItemCode]],[1]sheet1!$1:$1048576,7,FALSE)</f>
        <v>BRASS</v>
      </c>
      <c r="F2146" s="54">
        <f>VLOOKUP(Table_for_new_list_price[[#This Row],[ItemCode]],[1]sheet1!$1:$1048576,13,FALSE)</f>
        <v>0</v>
      </c>
      <c r="G2146" s="55" t="str">
        <f>VLOOKUP(Table_for_new_list_price[[#This Row],[ItemCode]],[1]sheet1!$1:$1048576,12,FALSE)</f>
        <v>1</v>
      </c>
      <c r="H2146" s="101">
        <f>VLOOKUP(Table_for_new_list_price[[#This Row],[ItemCode]],[1]sheet1!$1:$1048576,8,FALSE)</f>
        <v>397.62</v>
      </c>
      <c r="I2146" s="51">
        <f>VLOOKUP(Table_for_new_list_price[[#This Row],[Product Line]],'EDA SHEET'!$C$10:$D$57,2,FALSE)</f>
        <v>0.34699999999999998</v>
      </c>
      <c r="J2146" s="53">
        <f t="shared" si="38"/>
        <v>137.97414000000001</v>
      </c>
      <c r="K2146" s="1" t="str">
        <f>VLOOKUP(Table_for_new_list_price[[#This Row],[ItemCode]],[1]sheet1!$1:$1048576,11,FALSE)</f>
        <v>Italy</v>
      </c>
    </row>
    <row r="2147" spans="1:11" hidden="1" x14ac:dyDescent="0.3">
      <c r="A2147" t="s">
        <v>3081</v>
      </c>
      <c r="B2147" t="str">
        <f>VLOOKUP(Table_for_new_list_price[[#This Row],[ItemCode]],[1]sheet1!$1:$1048576,4,FALSE)</f>
        <v>9900IBV MEDIUM1 150M150P</v>
      </c>
      <c r="C2147">
        <f>VLOOKUP(Table_for_new_list_price[[#This Row],[ItemCode]],[1]sheet1!$1:$1048576,5,FALSE)</f>
        <v>0</v>
      </c>
      <c r="D2147" t="str">
        <f>VLOOKUP(Table_for_new_list_price[[#This Row],[ItemCode]],[1]sheet1!$1:$1048576,6,FALSE)</f>
        <v>BALV</v>
      </c>
      <c r="E2147" s="54" t="str">
        <f>VLOOKUP(Table_for_new_list_price[[#This Row],[ItemCode]],[1]sheet1!$1:$1048576,7,FALSE)</f>
        <v>BRASS</v>
      </c>
      <c r="F2147" s="54">
        <f>VLOOKUP(Table_for_new_list_price[[#This Row],[ItemCode]],[1]sheet1!$1:$1048576,13,FALSE)</f>
        <v>0</v>
      </c>
      <c r="G2147" s="55" t="str">
        <f>VLOOKUP(Table_for_new_list_price[[#This Row],[ItemCode]],[1]sheet1!$1:$1048576,12,FALSE)</f>
        <v>1</v>
      </c>
      <c r="H2147" s="101">
        <f>VLOOKUP(Table_for_new_list_price[[#This Row],[ItemCode]],[1]sheet1!$1:$1048576,8,FALSE)</f>
        <v>426.2</v>
      </c>
      <c r="I2147" s="51">
        <f>VLOOKUP(Table_for_new_list_price[[#This Row],[Product Line]],'EDA SHEET'!$C$10:$D$57,2,FALSE)</f>
        <v>0.34699999999999998</v>
      </c>
      <c r="J2147" s="53">
        <f t="shared" si="38"/>
        <v>147.89139999999998</v>
      </c>
      <c r="K2147" s="1" t="str">
        <f>VLOOKUP(Table_for_new_list_price[[#This Row],[ItemCode]],[1]sheet1!$1:$1048576,11,FALSE)</f>
        <v>Italy</v>
      </c>
    </row>
    <row r="2148" spans="1:11" hidden="1" x14ac:dyDescent="0.3">
      <c r="A2148" t="s">
        <v>3082</v>
      </c>
      <c r="B2148" t="str">
        <f>VLOOKUP(Table_for_new_list_price[[#This Row],[ItemCode]],[1]sheet1!$1:$1048576,4,FALSE)</f>
        <v>9900IBV MEDIUM1 150M150S</v>
      </c>
      <c r="C2148">
        <f>VLOOKUP(Table_for_new_list_price[[#This Row],[ItemCode]],[1]sheet1!$1:$1048576,5,FALSE)</f>
        <v>0</v>
      </c>
      <c r="D2148" t="str">
        <f>VLOOKUP(Table_for_new_list_price[[#This Row],[ItemCode]],[1]sheet1!$1:$1048576,6,FALSE)</f>
        <v>BALV</v>
      </c>
      <c r="E2148" s="54" t="str">
        <f>VLOOKUP(Table_for_new_list_price[[#This Row],[ItemCode]],[1]sheet1!$1:$1048576,7,FALSE)</f>
        <v>BRASS</v>
      </c>
      <c r="F2148" s="54">
        <f>VLOOKUP(Table_for_new_list_price[[#This Row],[ItemCode]],[1]sheet1!$1:$1048576,13,FALSE)</f>
        <v>0</v>
      </c>
      <c r="G2148" s="55" t="str">
        <f>VLOOKUP(Table_for_new_list_price[[#This Row],[ItemCode]],[1]sheet1!$1:$1048576,12,FALSE)</f>
        <v>1</v>
      </c>
      <c r="H2148" s="101">
        <f>VLOOKUP(Table_for_new_list_price[[#This Row],[ItemCode]],[1]sheet1!$1:$1048576,8,FALSE)</f>
        <v>397.62</v>
      </c>
      <c r="I2148" s="51">
        <f>VLOOKUP(Table_for_new_list_price[[#This Row],[Product Line]],'EDA SHEET'!$C$10:$D$57,2,FALSE)</f>
        <v>0.34699999999999998</v>
      </c>
      <c r="J2148" s="53">
        <f t="shared" si="38"/>
        <v>137.97414000000001</v>
      </c>
      <c r="K2148" s="1" t="str">
        <f>VLOOKUP(Table_for_new_list_price[[#This Row],[ItemCode]],[1]sheet1!$1:$1048576,11,FALSE)</f>
        <v>Italy</v>
      </c>
    </row>
    <row r="2149" spans="1:11" hidden="1" x14ac:dyDescent="0.3">
      <c r="A2149" t="s">
        <v>3083</v>
      </c>
      <c r="B2149" t="str">
        <f>VLOOKUP(Table_for_new_list_price[[#This Row],[ItemCode]],[1]sheet1!$1:$1048576,4,FALSE)</f>
        <v>9900IBV MEDIUM1 150S150S</v>
      </c>
      <c r="C2149">
        <f>VLOOKUP(Table_for_new_list_price[[#This Row],[ItemCode]],[1]sheet1!$1:$1048576,5,FALSE)</f>
        <v>0</v>
      </c>
      <c r="D2149" t="str">
        <f>VLOOKUP(Table_for_new_list_price[[#This Row],[ItemCode]],[1]sheet1!$1:$1048576,6,FALSE)</f>
        <v>BALV</v>
      </c>
      <c r="E2149" s="54" t="str">
        <f>VLOOKUP(Table_for_new_list_price[[#This Row],[ItemCode]],[1]sheet1!$1:$1048576,7,FALSE)</f>
        <v>BRASS</v>
      </c>
      <c r="F2149" s="54">
        <f>VLOOKUP(Table_for_new_list_price[[#This Row],[ItemCode]],[1]sheet1!$1:$1048576,13,FALSE)</f>
        <v>0</v>
      </c>
      <c r="G2149" s="55" t="str">
        <f>VLOOKUP(Table_for_new_list_price[[#This Row],[ItemCode]],[1]sheet1!$1:$1048576,12,FALSE)</f>
        <v>1</v>
      </c>
      <c r="H2149" s="101">
        <f>VLOOKUP(Table_for_new_list_price[[#This Row],[ItemCode]],[1]sheet1!$1:$1048576,8,FALSE)</f>
        <v>397.62</v>
      </c>
      <c r="I2149" s="51">
        <f>VLOOKUP(Table_for_new_list_price[[#This Row],[Product Line]],'EDA SHEET'!$C$10:$D$57,2,FALSE)</f>
        <v>0.34699999999999998</v>
      </c>
      <c r="J2149" s="53">
        <f t="shared" si="38"/>
        <v>137.97414000000001</v>
      </c>
      <c r="K2149" s="1" t="str">
        <f>VLOOKUP(Table_for_new_list_price[[#This Row],[ItemCode]],[1]sheet1!$1:$1048576,11,FALSE)</f>
        <v>Italy</v>
      </c>
    </row>
    <row r="2150" spans="1:11" hidden="1" x14ac:dyDescent="0.3">
      <c r="A2150" t="s">
        <v>3084</v>
      </c>
      <c r="B2150" t="str">
        <f>VLOOKUP(Table_for_new_list_price[[#This Row],[ItemCode]],[1]sheet1!$1:$1048576,4,FALSE)</f>
        <v>9900IBV MEDIUM2 100M200F (DS3)</v>
      </c>
      <c r="C2150">
        <f>VLOOKUP(Table_for_new_list_price[[#This Row],[ItemCode]],[1]sheet1!$1:$1048576,5,FALSE)</f>
        <v>0</v>
      </c>
      <c r="D2150" t="str">
        <f>VLOOKUP(Table_for_new_list_price[[#This Row],[ItemCode]],[1]sheet1!$1:$1048576,6,FALSE)</f>
        <v>BALV</v>
      </c>
      <c r="E2150" s="54" t="str">
        <f>VLOOKUP(Table_for_new_list_price[[#This Row],[ItemCode]],[1]sheet1!$1:$1048576,7,FALSE)</f>
        <v>BRASS</v>
      </c>
      <c r="F2150" s="54">
        <f>VLOOKUP(Table_for_new_list_price[[#This Row],[ItemCode]],[1]sheet1!$1:$1048576,13,FALSE)</f>
        <v>0</v>
      </c>
      <c r="G2150" s="55" t="str">
        <f>VLOOKUP(Table_for_new_list_price[[#This Row],[ItemCode]],[1]sheet1!$1:$1048576,12,FALSE)</f>
        <v>1</v>
      </c>
      <c r="H2150" s="101">
        <f>VLOOKUP(Table_for_new_list_price[[#This Row],[ItemCode]],[1]sheet1!$1:$1048576,8,FALSE)</f>
        <v>497.3</v>
      </c>
      <c r="I2150" s="51">
        <f>VLOOKUP(Table_for_new_list_price[[#This Row],[Product Line]],'EDA SHEET'!$C$10:$D$57,2,FALSE)</f>
        <v>0.34699999999999998</v>
      </c>
      <c r="J2150" s="53">
        <f t="shared" si="38"/>
        <v>172.56309999999999</v>
      </c>
      <c r="K2150" s="1" t="str">
        <f>VLOOKUP(Table_for_new_list_price[[#This Row],[ItemCode]],[1]sheet1!$1:$1048576,11,FALSE)</f>
        <v>Italy</v>
      </c>
    </row>
    <row r="2151" spans="1:11" hidden="1" x14ac:dyDescent="0.3">
      <c r="A2151" t="s">
        <v>3085</v>
      </c>
      <c r="B2151" t="str">
        <f>VLOOKUP(Table_for_new_list_price[[#This Row],[ItemCode]],[1]sheet1!$1:$1048576,4,FALSE)</f>
        <v>9900IBV MEDIUM2 100M200P (DS3)</v>
      </c>
      <c r="C2151">
        <f>VLOOKUP(Table_for_new_list_price[[#This Row],[ItemCode]],[1]sheet1!$1:$1048576,5,FALSE)</f>
        <v>0</v>
      </c>
      <c r="D2151" t="str">
        <f>VLOOKUP(Table_for_new_list_price[[#This Row],[ItemCode]],[1]sheet1!$1:$1048576,6,FALSE)</f>
        <v>BALV</v>
      </c>
      <c r="E2151" s="54" t="str">
        <f>VLOOKUP(Table_for_new_list_price[[#This Row],[ItemCode]],[1]sheet1!$1:$1048576,7,FALSE)</f>
        <v>BRASS</v>
      </c>
      <c r="F2151" s="54">
        <f>VLOOKUP(Table_for_new_list_price[[#This Row],[ItemCode]],[1]sheet1!$1:$1048576,13,FALSE)</f>
        <v>0</v>
      </c>
      <c r="G2151" s="55" t="str">
        <f>VLOOKUP(Table_for_new_list_price[[#This Row],[ItemCode]],[1]sheet1!$1:$1048576,12,FALSE)</f>
        <v>1</v>
      </c>
      <c r="H2151" s="101">
        <f>VLOOKUP(Table_for_new_list_price[[#This Row],[ItemCode]],[1]sheet1!$1:$1048576,8,FALSE)</f>
        <v>497.3</v>
      </c>
      <c r="I2151" s="51">
        <f>VLOOKUP(Table_for_new_list_price[[#This Row],[Product Line]],'EDA SHEET'!$C$10:$D$57,2,FALSE)</f>
        <v>0.34699999999999998</v>
      </c>
      <c r="J2151" s="53">
        <f t="shared" si="38"/>
        <v>172.56309999999999</v>
      </c>
      <c r="K2151" s="1" t="str">
        <f>VLOOKUP(Table_for_new_list_price[[#This Row],[ItemCode]],[1]sheet1!$1:$1048576,11,FALSE)</f>
        <v>Italy</v>
      </c>
    </row>
    <row r="2152" spans="1:11" hidden="1" x14ac:dyDescent="0.3">
      <c r="A2152" t="s">
        <v>3086</v>
      </c>
      <c r="B2152" t="str">
        <f>VLOOKUP(Table_for_new_list_price[[#This Row],[ItemCode]],[1]sheet1!$1:$1048576,4,FALSE)</f>
        <v>9900IBV MEDIUM2 100M200S (DS3)</v>
      </c>
      <c r="C2152">
        <f>VLOOKUP(Table_for_new_list_price[[#This Row],[ItemCode]],[1]sheet1!$1:$1048576,5,FALSE)</f>
        <v>0</v>
      </c>
      <c r="D2152" t="str">
        <f>VLOOKUP(Table_for_new_list_price[[#This Row],[ItemCode]],[1]sheet1!$1:$1048576,6,FALSE)</f>
        <v>BALV</v>
      </c>
      <c r="E2152" s="54" t="str">
        <f>VLOOKUP(Table_for_new_list_price[[#This Row],[ItemCode]],[1]sheet1!$1:$1048576,7,FALSE)</f>
        <v>BRASS</v>
      </c>
      <c r="F2152" s="54">
        <f>VLOOKUP(Table_for_new_list_price[[#This Row],[ItemCode]],[1]sheet1!$1:$1048576,13,FALSE)</f>
        <v>0</v>
      </c>
      <c r="G2152" s="55" t="str">
        <f>VLOOKUP(Table_for_new_list_price[[#This Row],[ItemCode]],[1]sheet1!$1:$1048576,12,FALSE)</f>
        <v>1</v>
      </c>
      <c r="H2152" s="101">
        <f>VLOOKUP(Table_for_new_list_price[[#This Row],[ItemCode]],[1]sheet1!$1:$1048576,8,FALSE)</f>
        <v>497.3</v>
      </c>
      <c r="I2152" s="51">
        <f>VLOOKUP(Table_for_new_list_price[[#This Row],[Product Line]],'EDA SHEET'!$C$10:$D$57,2,FALSE)</f>
        <v>0.34699999999999998</v>
      </c>
      <c r="J2152" s="53">
        <f t="shared" si="38"/>
        <v>172.56309999999999</v>
      </c>
      <c r="K2152" s="1" t="str">
        <f>VLOOKUP(Table_for_new_list_price[[#This Row],[ItemCode]],[1]sheet1!$1:$1048576,11,FALSE)</f>
        <v>Italy</v>
      </c>
    </row>
    <row r="2153" spans="1:11" hidden="1" x14ac:dyDescent="0.3">
      <c r="A2153" t="s">
        <v>3087</v>
      </c>
      <c r="B2153" t="str">
        <f>VLOOKUP(Table_for_new_list_price[[#This Row],[ItemCode]],[1]sheet1!$1:$1048576,4,FALSE)</f>
        <v>9900IBV MEDIUM2 125M200E (DS2)</v>
      </c>
      <c r="C2153">
        <f>VLOOKUP(Table_for_new_list_price[[#This Row],[ItemCode]],[1]sheet1!$1:$1048576,5,FALSE)</f>
        <v>0</v>
      </c>
      <c r="D2153" t="str">
        <f>VLOOKUP(Table_for_new_list_price[[#This Row],[ItemCode]],[1]sheet1!$1:$1048576,6,FALSE)</f>
        <v>BALV</v>
      </c>
      <c r="E2153" s="54" t="str">
        <f>VLOOKUP(Table_for_new_list_price[[#This Row],[ItemCode]],[1]sheet1!$1:$1048576,7,FALSE)</f>
        <v>BRASS</v>
      </c>
      <c r="F2153" s="54">
        <f>VLOOKUP(Table_for_new_list_price[[#This Row],[ItemCode]],[1]sheet1!$1:$1048576,13,FALSE)</f>
        <v>0</v>
      </c>
      <c r="G2153" s="55" t="str">
        <f>VLOOKUP(Table_for_new_list_price[[#This Row],[ItemCode]],[1]sheet1!$1:$1048576,12,FALSE)</f>
        <v>1</v>
      </c>
      <c r="H2153" s="101">
        <f>VLOOKUP(Table_for_new_list_price[[#This Row],[ItemCode]],[1]sheet1!$1:$1048576,8,FALSE)</f>
        <v>497.3</v>
      </c>
      <c r="I2153" s="51">
        <f>VLOOKUP(Table_for_new_list_price[[#This Row],[Product Line]],'EDA SHEET'!$C$10:$D$57,2,FALSE)</f>
        <v>0.34699999999999998</v>
      </c>
      <c r="J2153" s="53">
        <f t="shared" si="38"/>
        <v>172.56309999999999</v>
      </c>
      <c r="K2153" s="1" t="str">
        <f>VLOOKUP(Table_for_new_list_price[[#This Row],[ItemCode]],[1]sheet1!$1:$1048576,11,FALSE)</f>
        <v>Italy</v>
      </c>
    </row>
    <row r="2154" spans="1:11" hidden="1" x14ac:dyDescent="0.3">
      <c r="A2154" t="s">
        <v>3088</v>
      </c>
      <c r="B2154" t="str">
        <f>VLOOKUP(Table_for_new_list_price[[#This Row],[ItemCode]],[1]sheet1!$1:$1048576,4,FALSE)</f>
        <v>9900IBV MEDIUM2 125M200F (DS2)</v>
      </c>
      <c r="C2154">
        <f>VLOOKUP(Table_for_new_list_price[[#This Row],[ItemCode]],[1]sheet1!$1:$1048576,5,FALSE)</f>
        <v>0</v>
      </c>
      <c r="D2154" t="str">
        <f>VLOOKUP(Table_for_new_list_price[[#This Row],[ItemCode]],[1]sheet1!$1:$1048576,6,FALSE)</f>
        <v>BALV</v>
      </c>
      <c r="E2154" s="54" t="str">
        <f>VLOOKUP(Table_for_new_list_price[[#This Row],[ItemCode]],[1]sheet1!$1:$1048576,7,FALSE)</f>
        <v>BRASS</v>
      </c>
      <c r="F2154" s="54">
        <f>VLOOKUP(Table_for_new_list_price[[#This Row],[ItemCode]],[1]sheet1!$1:$1048576,13,FALSE)</f>
        <v>0</v>
      </c>
      <c r="G2154" s="55" t="str">
        <f>VLOOKUP(Table_for_new_list_price[[#This Row],[ItemCode]],[1]sheet1!$1:$1048576,12,FALSE)</f>
        <v>1</v>
      </c>
      <c r="H2154" s="101">
        <f>VLOOKUP(Table_for_new_list_price[[#This Row],[ItemCode]],[1]sheet1!$1:$1048576,8,FALSE)</f>
        <v>497.3</v>
      </c>
      <c r="I2154" s="51">
        <f>VLOOKUP(Table_for_new_list_price[[#This Row],[Product Line]],'EDA SHEET'!$C$10:$D$57,2,FALSE)</f>
        <v>0.34699999999999998</v>
      </c>
      <c r="J2154" s="53">
        <f t="shared" si="38"/>
        <v>172.56309999999999</v>
      </c>
      <c r="K2154" s="1" t="str">
        <f>VLOOKUP(Table_for_new_list_price[[#This Row],[ItemCode]],[1]sheet1!$1:$1048576,11,FALSE)</f>
        <v>Italy</v>
      </c>
    </row>
    <row r="2155" spans="1:11" hidden="1" x14ac:dyDescent="0.3">
      <c r="A2155" t="s">
        <v>3089</v>
      </c>
      <c r="B2155" t="str">
        <f>VLOOKUP(Table_for_new_list_price[[#This Row],[ItemCode]],[1]sheet1!$1:$1048576,4,FALSE)</f>
        <v>9900IBV MEDIUM2 125M200P (DS2)</v>
      </c>
      <c r="C2155">
        <f>VLOOKUP(Table_for_new_list_price[[#This Row],[ItemCode]],[1]sheet1!$1:$1048576,5,FALSE)</f>
        <v>0</v>
      </c>
      <c r="D2155" t="str">
        <f>VLOOKUP(Table_for_new_list_price[[#This Row],[ItemCode]],[1]sheet1!$1:$1048576,6,FALSE)</f>
        <v>BALV</v>
      </c>
      <c r="E2155" s="54" t="str">
        <f>VLOOKUP(Table_for_new_list_price[[#This Row],[ItemCode]],[1]sheet1!$1:$1048576,7,FALSE)</f>
        <v>BRASS</v>
      </c>
      <c r="F2155" s="54">
        <f>VLOOKUP(Table_for_new_list_price[[#This Row],[ItemCode]],[1]sheet1!$1:$1048576,13,FALSE)</f>
        <v>0</v>
      </c>
      <c r="G2155" s="55" t="str">
        <f>VLOOKUP(Table_for_new_list_price[[#This Row],[ItemCode]],[1]sheet1!$1:$1048576,12,FALSE)</f>
        <v>1</v>
      </c>
      <c r="H2155" s="101">
        <f>VLOOKUP(Table_for_new_list_price[[#This Row],[ItemCode]],[1]sheet1!$1:$1048576,8,FALSE)</f>
        <v>530.86</v>
      </c>
      <c r="I2155" s="51">
        <f>VLOOKUP(Table_for_new_list_price[[#This Row],[Product Line]],'EDA SHEET'!$C$10:$D$57,2,FALSE)</f>
        <v>0.34699999999999998</v>
      </c>
      <c r="J2155" s="53">
        <f t="shared" si="38"/>
        <v>184.20841999999999</v>
      </c>
      <c r="K2155" s="1" t="str">
        <f>VLOOKUP(Table_for_new_list_price[[#This Row],[ItemCode]],[1]sheet1!$1:$1048576,11,FALSE)</f>
        <v>Italy</v>
      </c>
    </row>
    <row r="2156" spans="1:11" hidden="1" x14ac:dyDescent="0.3">
      <c r="A2156" t="s">
        <v>3090</v>
      </c>
      <c r="B2156" t="str">
        <f>VLOOKUP(Table_for_new_list_price[[#This Row],[ItemCode]],[1]sheet1!$1:$1048576,4,FALSE)</f>
        <v>9900IBV MEDIUM2 125M200S (DS2)</v>
      </c>
      <c r="C2156">
        <f>VLOOKUP(Table_for_new_list_price[[#This Row],[ItemCode]],[1]sheet1!$1:$1048576,5,FALSE)</f>
        <v>0</v>
      </c>
      <c r="D2156" t="str">
        <f>VLOOKUP(Table_for_new_list_price[[#This Row],[ItemCode]],[1]sheet1!$1:$1048576,6,FALSE)</f>
        <v>BALV</v>
      </c>
      <c r="E2156" s="54" t="str">
        <f>VLOOKUP(Table_for_new_list_price[[#This Row],[ItemCode]],[1]sheet1!$1:$1048576,7,FALSE)</f>
        <v>BRASS</v>
      </c>
      <c r="F2156" s="54">
        <f>VLOOKUP(Table_for_new_list_price[[#This Row],[ItemCode]],[1]sheet1!$1:$1048576,13,FALSE)</f>
        <v>0</v>
      </c>
      <c r="G2156" s="55" t="str">
        <f>VLOOKUP(Table_for_new_list_price[[#This Row],[ItemCode]],[1]sheet1!$1:$1048576,12,FALSE)</f>
        <v>1</v>
      </c>
      <c r="H2156" s="101">
        <f>VLOOKUP(Table_for_new_list_price[[#This Row],[ItemCode]],[1]sheet1!$1:$1048576,8,FALSE)</f>
        <v>497.3</v>
      </c>
      <c r="I2156" s="51">
        <f>VLOOKUP(Table_for_new_list_price[[#This Row],[Product Line]],'EDA SHEET'!$C$10:$D$57,2,FALSE)</f>
        <v>0.34699999999999998</v>
      </c>
      <c r="J2156" s="53">
        <f t="shared" si="38"/>
        <v>172.56309999999999</v>
      </c>
      <c r="K2156" s="1" t="str">
        <f>VLOOKUP(Table_for_new_list_price[[#This Row],[ItemCode]],[1]sheet1!$1:$1048576,11,FALSE)</f>
        <v>Italy</v>
      </c>
    </row>
    <row r="2157" spans="1:11" hidden="1" x14ac:dyDescent="0.3">
      <c r="A2157" t="s">
        <v>3091</v>
      </c>
      <c r="B2157" t="str">
        <f>VLOOKUP(Table_for_new_list_price[[#This Row],[ItemCode]],[1]sheet1!$1:$1048576,4,FALSE)</f>
        <v>9900IBV MEDIUM2 150F150F</v>
      </c>
      <c r="C2157">
        <f>VLOOKUP(Table_for_new_list_price[[#This Row],[ItemCode]],[1]sheet1!$1:$1048576,5,FALSE)</f>
        <v>0</v>
      </c>
      <c r="D2157" t="str">
        <f>VLOOKUP(Table_for_new_list_price[[#This Row],[ItemCode]],[1]sheet1!$1:$1048576,6,FALSE)</f>
        <v>BALV</v>
      </c>
      <c r="E2157" s="54" t="str">
        <f>VLOOKUP(Table_for_new_list_price[[#This Row],[ItemCode]],[1]sheet1!$1:$1048576,7,FALSE)</f>
        <v>BRASS</v>
      </c>
      <c r="F2157" s="54">
        <f>VLOOKUP(Table_for_new_list_price[[#This Row],[ItemCode]],[1]sheet1!$1:$1048576,13,FALSE)</f>
        <v>0</v>
      </c>
      <c r="G2157" s="55" t="str">
        <f>VLOOKUP(Table_for_new_list_price[[#This Row],[ItemCode]],[1]sheet1!$1:$1048576,12,FALSE)</f>
        <v>1</v>
      </c>
      <c r="H2157" s="101">
        <f>VLOOKUP(Table_for_new_list_price[[#This Row],[ItemCode]],[1]sheet1!$1:$1048576,8,FALSE)</f>
        <v>397.62</v>
      </c>
      <c r="I2157" s="51">
        <f>VLOOKUP(Table_for_new_list_price[[#This Row],[Product Line]],'EDA SHEET'!$C$10:$D$57,2,FALSE)</f>
        <v>0.34699999999999998</v>
      </c>
      <c r="J2157" s="53">
        <f t="shared" si="38"/>
        <v>137.97414000000001</v>
      </c>
      <c r="K2157" s="1" t="str">
        <f>VLOOKUP(Table_for_new_list_price[[#This Row],[ItemCode]],[1]sheet1!$1:$1048576,11,FALSE)</f>
        <v>Italy</v>
      </c>
    </row>
    <row r="2158" spans="1:11" hidden="1" x14ac:dyDescent="0.3">
      <c r="A2158" t="s">
        <v>3092</v>
      </c>
      <c r="B2158" t="str">
        <f>VLOOKUP(Table_for_new_list_price[[#This Row],[ItemCode]],[1]sheet1!$1:$1048576,4,FALSE)</f>
        <v>9900IBV MEDIUM2 150F150S</v>
      </c>
      <c r="C2158">
        <f>VLOOKUP(Table_for_new_list_price[[#This Row],[ItemCode]],[1]sheet1!$1:$1048576,5,FALSE)</f>
        <v>0</v>
      </c>
      <c r="D2158" t="str">
        <f>VLOOKUP(Table_for_new_list_price[[#This Row],[ItemCode]],[1]sheet1!$1:$1048576,6,FALSE)</f>
        <v>BALV</v>
      </c>
      <c r="E2158" s="54" t="str">
        <f>VLOOKUP(Table_for_new_list_price[[#This Row],[ItemCode]],[1]sheet1!$1:$1048576,7,FALSE)</f>
        <v>BRASS DZR</v>
      </c>
      <c r="F2158" s="54">
        <f>VLOOKUP(Table_for_new_list_price[[#This Row],[ItemCode]],[1]sheet1!$1:$1048576,13,FALSE)</f>
        <v>0</v>
      </c>
      <c r="G2158" s="55" t="str">
        <f>VLOOKUP(Table_for_new_list_price[[#This Row],[ItemCode]],[1]sheet1!$1:$1048576,12,FALSE)</f>
        <v>1</v>
      </c>
      <c r="H2158" s="101">
        <f>VLOOKUP(Table_for_new_list_price[[#This Row],[ItemCode]],[1]sheet1!$1:$1048576,8,FALSE)</f>
        <v>378.69</v>
      </c>
      <c r="I2158" s="51">
        <f>VLOOKUP(Table_for_new_list_price[[#This Row],[Product Line]],'EDA SHEET'!$C$10:$D$57,2,FALSE)</f>
        <v>0.34699999999999998</v>
      </c>
      <c r="J2158" s="53">
        <f t="shared" si="38"/>
        <v>131.40543</v>
      </c>
      <c r="K2158" s="1" t="str">
        <f>VLOOKUP(Table_for_new_list_price[[#This Row],[ItemCode]],[1]sheet1!$1:$1048576,11,FALSE)</f>
        <v>Italy</v>
      </c>
    </row>
    <row r="2159" spans="1:11" hidden="1" x14ac:dyDescent="0.3">
      <c r="A2159" t="s">
        <v>3093</v>
      </c>
      <c r="B2159" t="str">
        <f>VLOOKUP(Table_for_new_list_price[[#This Row],[ItemCode]],[1]sheet1!$1:$1048576,4,FALSE)</f>
        <v>9900IBV MEDIUM2 150M200E (DS1)</v>
      </c>
      <c r="C2159">
        <f>VLOOKUP(Table_for_new_list_price[[#This Row],[ItemCode]],[1]sheet1!$1:$1048576,5,FALSE)</f>
        <v>0</v>
      </c>
      <c r="D2159" t="str">
        <f>VLOOKUP(Table_for_new_list_price[[#This Row],[ItemCode]],[1]sheet1!$1:$1048576,6,FALSE)</f>
        <v>BALV</v>
      </c>
      <c r="E2159" s="54" t="str">
        <f>VLOOKUP(Table_for_new_list_price[[#This Row],[ItemCode]],[1]sheet1!$1:$1048576,7,FALSE)</f>
        <v>BRASS</v>
      </c>
      <c r="F2159" s="54">
        <f>VLOOKUP(Table_for_new_list_price[[#This Row],[ItemCode]],[1]sheet1!$1:$1048576,13,FALSE)</f>
        <v>0</v>
      </c>
      <c r="G2159" s="55" t="str">
        <f>VLOOKUP(Table_for_new_list_price[[#This Row],[ItemCode]],[1]sheet1!$1:$1048576,12,FALSE)</f>
        <v>1</v>
      </c>
      <c r="H2159" s="101">
        <f>VLOOKUP(Table_for_new_list_price[[#This Row],[ItemCode]],[1]sheet1!$1:$1048576,8,FALSE)</f>
        <v>497.3</v>
      </c>
      <c r="I2159" s="51">
        <f>VLOOKUP(Table_for_new_list_price[[#This Row],[Product Line]],'EDA SHEET'!$C$10:$D$57,2,FALSE)</f>
        <v>0.34699999999999998</v>
      </c>
      <c r="J2159" s="53">
        <f t="shared" si="38"/>
        <v>172.56309999999999</v>
      </c>
      <c r="K2159" s="1" t="str">
        <f>VLOOKUP(Table_for_new_list_price[[#This Row],[ItemCode]],[1]sheet1!$1:$1048576,11,FALSE)</f>
        <v>Italy</v>
      </c>
    </row>
    <row r="2160" spans="1:11" hidden="1" x14ac:dyDescent="0.3">
      <c r="A2160" t="s">
        <v>3094</v>
      </c>
      <c r="B2160" t="str">
        <f>VLOOKUP(Table_for_new_list_price[[#This Row],[ItemCode]],[1]sheet1!$1:$1048576,4,FALSE)</f>
        <v>9900IBV MEDIUM2 150M200F (DS1)</v>
      </c>
      <c r="C2160">
        <f>VLOOKUP(Table_for_new_list_price[[#This Row],[ItemCode]],[1]sheet1!$1:$1048576,5,FALSE)</f>
        <v>0</v>
      </c>
      <c r="D2160" t="str">
        <f>VLOOKUP(Table_for_new_list_price[[#This Row],[ItemCode]],[1]sheet1!$1:$1048576,6,FALSE)</f>
        <v>BALV</v>
      </c>
      <c r="E2160" s="54" t="str">
        <f>VLOOKUP(Table_for_new_list_price[[#This Row],[ItemCode]],[1]sheet1!$1:$1048576,7,FALSE)</f>
        <v>BRASS</v>
      </c>
      <c r="F2160" s="54">
        <f>VLOOKUP(Table_for_new_list_price[[#This Row],[ItemCode]],[1]sheet1!$1:$1048576,13,FALSE)</f>
        <v>0</v>
      </c>
      <c r="G2160" s="55" t="str">
        <f>VLOOKUP(Table_for_new_list_price[[#This Row],[ItemCode]],[1]sheet1!$1:$1048576,12,FALSE)</f>
        <v>1</v>
      </c>
      <c r="H2160" s="101">
        <f>VLOOKUP(Table_for_new_list_price[[#This Row],[ItemCode]],[1]sheet1!$1:$1048576,8,FALSE)</f>
        <v>497.3</v>
      </c>
      <c r="I2160" s="51">
        <f>VLOOKUP(Table_for_new_list_price[[#This Row],[Product Line]],'EDA SHEET'!$C$10:$D$57,2,FALSE)</f>
        <v>0.34699999999999998</v>
      </c>
      <c r="J2160" s="53">
        <f t="shared" si="38"/>
        <v>172.56309999999999</v>
      </c>
      <c r="K2160" s="1" t="str">
        <f>VLOOKUP(Table_for_new_list_price[[#This Row],[ItemCode]],[1]sheet1!$1:$1048576,11,FALSE)</f>
        <v>Italy</v>
      </c>
    </row>
    <row r="2161" spans="1:11" hidden="1" x14ac:dyDescent="0.3">
      <c r="A2161" t="s">
        <v>3095</v>
      </c>
      <c r="B2161" t="str">
        <f>VLOOKUP(Table_for_new_list_price[[#This Row],[ItemCode]],[1]sheet1!$1:$1048576,4,FALSE)</f>
        <v>9900IBV MEDIUM2 150M200P (DS1)</v>
      </c>
      <c r="C2161">
        <f>VLOOKUP(Table_for_new_list_price[[#This Row],[ItemCode]],[1]sheet1!$1:$1048576,5,FALSE)</f>
        <v>0</v>
      </c>
      <c r="D2161" t="str">
        <f>VLOOKUP(Table_for_new_list_price[[#This Row],[ItemCode]],[1]sheet1!$1:$1048576,6,FALSE)</f>
        <v>BALV</v>
      </c>
      <c r="E2161" s="54" t="str">
        <f>VLOOKUP(Table_for_new_list_price[[#This Row],[ItemCode]],[1]sheet1!$1:$1048576,7,FALSE)</f>
        <v>BRASS</v>
      </c>
      <c r="F2161" s="54">
        <f>VLOOKUP(Table_for_new_list_price[[#This Row],[ItemCode]],[1]sheet1!$1:$1048576,13,FALSE)</f>
        <v>0</v>
      </c>
      <c r="G2161" s="55" t="str">
        <f>VLOOKUP(Table_for_new_list_price[[#This Row],[ItemCode]],[1]sheet1!$1:$1048576,12,FALSE)</f>
        <v>1</v>
      </c>
      <c r="H2161" s="101">
        <f>VLOOKUP(Table_for_new_list_price[[#This Row],[ItemCode]],[1]sheet1!$1:$1048576,8,FALSE)</f>
        <v>530.86</v>
      </c>
      <c r="I2161" s="51">
        <f>VLOOKUP(Table_for_new_list_price[[#This Row],[Product Line]],'EDA SHEET'!$C$10:$D$57,2,FALSE)</f>
        <v>0.34699999999999998</v>
      </c>
      <c r="J2161" s="53">
        <f t="shared" si="38"/>
        <v>184.20841999999999</v>
      </c>
      <c r="K2161" s="1" t="str">
        <f>VLOOKUP(Table_for_new_list_price[[#This Row],[ItemCode]],[1]sheet1!$1:$1048576,11,FALSE)</f>
        <v>Italy</v>
      </c>
    </row>
    <row r="2162" spans="1:11" hidden="1" x14ac:dyDescent="0.3">
      <c r="A2162" t="s">
        <v>3096</v>
      </c>
      <c r="B2162" t="str">
        <f>VLOOKUP(Table_for_new_list_price[[#This Row],[ItemCode]],[1]sheet1!$1:$1048576,4,FALSE)</f>
        <v>9900IBV MEDIUM2 150M200S (DS1)</v>
      </c>
      <c r="C2162">
        <f>VLOOKUP(Table_for_new_list_price[[#This Row],[ItemCode]],[1]sheet1!$1:$1048576,5,FALSE)</f>
        <v>0</v>
      </c>
      <c r="D2162" t="str">
        <f>VLOOKUP(Table_for_new_list_price[[#This Row],[ItemCode]],[1]sheet1!$1:$1048576,6,FALSE)</f>
        <v>BALV</v>
      </c>
      <c r="E2162" s="54" t="str">
        <f>VLOOKUP(Table_for_new_list_price[[#This Row],[ItemCode]],[1]sheet1!$1:$1048576,7,FALSE)</f>
        <v>BRASS</v>
      </c>
      <c r="F2162" s="54">
        <f>VLOOKUP(Table_for_new_list_price[[#This Row],[ItemCode]],[1]sheet1!$1:$1048576,13,FALSE)</f>
        <v>0</v>
      </c>
      <c r="G2162" s="55" t="str">
        <f>VLOOKUP(Table_for_new_list_price[[#This Row],[ItemCode]],[1]sheet1!$1:$1048576,12,FALSE)</f>
        <v>1</v>
      </c>
      <c r="H2162" s="101">
        <f>VLOOKUP(Table_for_new_list_price[[#This Row],[ItemCode]],[1]sheet1!$1:$1048576,8,FALSE)</f>
        <v>497.3</v>
      </c>
      <c r="I2162" s="51">
        <f>VLOOKUP(Table_for_new_list_price[[#This Row],[Product Line]],'EDA SHEET'!$C$10:$D$57,2,FALSE)</f>
        <v>0.34699999999999998</v>
      </c>
      <c r="J2162" s="53">
        <f t="shared" si="38"/>
        <v>172.56309999999999</v>
      </c>
      <c r="K2162" s="1" t="str">
        <f>VLOOKUP(Table_for_new_list_price[[#This Row],[ItemCode]],[1]sheet1!$1:$1048576,11,FALSE)</f>
        <v>Italy</v>
      </c>
    </row>
    <row r="2163" spans="1:11" hidden="1" x14ac:dyDescent="0.3">
      <c r="A2163" t="s">
        <v>3097</v>
      </c>
      <c r="B2163" t="str">
        <f>VLOOKUP(Table_for_new_list_price[[#This Row],[ItemCode]],[1]sheet1!$1:$1048576,4,FALSE)</f>
        <v>9900IBV MEDIUM2 150P150P</v>
      </c>
      <c r="C2163">
        <f>VLOOKUP(Table_for_new_list_price[[#This Row],[ItemCode]],[1]sheet1!$1:$1048576,5,FALSE)</f>
        <v>0</v>
      </c>
      <c r="D2163" t="str">
        <f>VLOOKUP(Table_for_new_list_price[[#This Row],[ItemCode]],[1]sheet1!$1:$1048576,6,FALSE)</f>
        <v>BALV</v>
      </c>
      <c r="E2163" s="54" t="str">
        <f>VLOOKUP(Table_for_new_list_price[[#This Row],[ItemCode]],[1]sheet1!$1:$1048576,7,FALSE)</f>
        <v>BRASS</v>
      </c>
      <c r="F2163" s="54">
        <f>VLOOKUP(Table_for_new_list_price[[#This Row],[ItemCode]],[1]sheet1!$1:$1048576,13,FALSE)</f>
        <v>0</v>
      </c>
      <c r="G2163" s="55" t="str">
        <f>VLOOKUP(Table_for_new_list_price[[#This Row],[ItemCode]],[1]sheet1!$1:$1048576,12,FALSE)</f>
        <v>1</v>
      </c>
      <c r="H2163" s="101">
        <f>VLOOKUP(Table_for_new_list_price[[#This Row],[ItemCode]],[1]sheet1!$1:$1048576,8,FALSE)</f>
        <v>426.2</v>
      </c>
      <c r="I2163" s="51">
        <f>VLOOKUP(Table_for_new_list_price[[#This Row],[Product Line]],'EDA SHEET'!$C$10:$D$57,2,FALSE)</f>
        <v>0.34699999999999998</v>
      </c>
      <c r="J2163" s="53">
        <f t="shared" si="38"/>
        <v>147.89139999999998</v>
      </c>
      <c r="K2163" s="1" t="str">
        <f>VLOOKUP(Table_for_new_list_price[[#This Row],[ItemCode]],[1]sheet1!$1:$1048576,11,FALSE)</f>
        <v>Italy</v>
      </c>
    </row>
    <row r="2164" spans="1:11" hidden="1" x14ac:dyDescent="0.3">
      <c r="A2164" t="s">
        <v>3098</v>
      </c>
      <c r="B2164" t="str">
        <f>VLOOKUP(Table_for_new_list_price[[#This Row],[ItemCode]],[1]sheet1!$1:$1048576,4,FALSE)</f>
        <v>9900IBV MEDIUM2 200F200F</v>
      </c>
      <c r="C2164">
        <f>VLOOKUP(Table_for_new_list_price[[#This Row],[ItemCode]],[1]sheet1!$1:$1048576,5,FALSE)</f>
        <v>0</v>
      </c>
      <c r="D2164" t="str">
        <f>VLOOKUP(Table_for_new_list_price[[#This Row],[ItemCode]],[1]sheet1!$1:$1048576,6,FALSE)</f>
        <v>BALV</v>
      </c>
      <c r="E2164" s="54" t="str">
        <f>VLOOKUP(Table_for_new_list_price[[#This Row],[ItemCode]],[1]sheet1!$1:$1048576,7,FALSE)</f>
        <v>BRASS</v>
      </c>
      <c r="F2164" s="54">
        <f>VLOOKUP(Table_for_new_list_price[[#This Row],[ItemCode]],[1]sheet1!$1:$1048576,13,FALSE)</f>
        <v>0</v>
      </c>
      <c r="G2164" s="55" t="str">
        <f>VLOOKUP(Table_for_new_list_price[[#This Row],[ItemCode]],[1]sheet1!$1:$1048576,12,FALSE)</f>
        <v>1</v>
      </c>
      <c r="H2164" s="101">
        <f>VLOOKUP(Table_for_new_list_price[[#This Row],[ItemCode]],[1]sheet1!$1:$1048576,8,FALSE)</f>
        <v>497.3</v>
      </c>
      <c r="I2164" s="51">
        <f>VLOOKUP(Table_for_new_list_price[[#This Row],[Product Line]],'EDA SHEET'!$C$10:$D$57,2,FALSE)</f>
        <v>0.34699999999999998</v>
      </c>
      <c r="J2164" s="53">
        <f t="shared" ref="J2164:J2227" si="39">H2164*I2164</f>
        <v>172.56309999999999</v>
      </c>
      <c r="K2164" s="1" t="str">
        <f>VLOOKUP(Table_for_new_list_price[[#This Row],[ItemCode]],[1]sheet1!$1:$1048576,11,FALSE)</f>
        <v>Italy</v>
      </c>
    </row>
    <row r="2165" spans="1:11" hidden="1" x14ac:dyDescent="0.3">
      <c r="A2165" t="s">
        <v>3099</v>
      </c>
      <c r="B2165" t="str">
        <f>VLOOKUP(Table_for_new_list_price[[#This Row],[ItemCode]],[1]sheet1!$1:$1048576,4,FALSE)</f>
        <v>9900IBV MEDIUM2 200F200S</v>
      </c>
      <c r="C2165">
        <f>VLOOKUP(Table_for_new_list_price[[#This Row],[ItemCode]],[1]sheet1!$1:$1048576,5,FALSE)</f>
        <v>0</v>
      </c>
      <c r="D2165" t="str">
        <f>VLOOKUP(Table_for_new_list_price[[#This Row],[ItemCode]],[1]sheet1!$1:$1048576,6,FALSE)</f>
        <v>BALV</v>
      </c>
      <c r="E2165" s="54" t="str">
        <f>VLOOKUP(Table_for_new_list_price[[#This Row],[ItemCode]],[1]sheet1!$1:$1048576,7,FALSE)</f>
        <v>BRASS</v>
      </c>
      <c r="F2165" s="54">
        <f>VLOOKUP(Table_for_new_list_price[[#This Row],[ItemCode]],[1]sheet1!$1:$1048576,13,FALSE)</f>
        <v>0</v>
      </c>
      <c r="G2165" s="55" t="str">
        <f>VLOOKUP(Table_for_new_list_price[[#This Row],[ItemCode]],[1]sheet1!$1:$1048576,12,FALSE)</f>
        <v>1</v>
      </c>
      <c r="H2165" s="101">
        <f>VLOOKUP(Table_for_new_list_price[[#This Row],[ItemCode]],[1]sheet1!$1:$1048576,8,FALSE)</f>
        <v>473.62</v>
      </c>
      <c r="I2165" s="51">
        <f>VLOOKUP(Table_for_new_list_price[[#This Row],[Product Line]],'EDA SHEET'!$C$10:$D$57,2,FALSE)</f>
        <v>0.34699999999999998</v>
      </c>
      <c r="J2165" s="53">
        <f t="shared" si="39"/>
        <v>164.34613999999999</v>
      </c>
      <c r="K2165" s="1" t="str">
        <f>VLOOKUP(Table_for_new_list_price[[#This Row],[ItemCode]],[1]sheet1!$1:$1048576,11,FALSE)</f>
        <v>Italy</v>
      </c>
    </row>
    <row r="2166" spans="1:11" hidden="1" x14ac:dyDescent="0.3">
      <c r="A2166" t="s">
        <v>3100</v>
      </c>
      <c r="B2166" t="str">
        <f>VLOOKUP(Table_for_new_list_price[[#This Row],[ItemCode]],[1]sheet1!$1:$1048576,4,FALSE)</f>
        <v>9900IBV MEDIUM2 200M200E</v>
      </c>
      <c r="C2166">
        <f>VLOOKUP(Table_for_new_list_price[[#This Row],[ItemCode]],[1]sheet1!$1:$1048576,5,FALSE)</f>
        <v>0</v>
      </c>
      <c r="D2166" t="str">
        <f>VLOOKUP(Table_for_new_list_price[[#This Row],[ItemCode]],[1]sheet1!$1:$1048576,6,FALSE)</f>
        <v>BALV</v>
      </c>
      <c r="E2166" s="54" t="str">
        <f>VLOOKUP(Table_for_new_list_price[[#This Row],[ItemCode]],[1]sheet1!$1:$1048576,7,FALSE)</f>
        <v>BRASS</v>
      </c>
      <c r="F2166" s="54">
        <f>VLOOKUP(Table_for_new_list_price[[#This Row],[ItemCode]],[1]sheet1!$1:$1048576,13,FALSE)</f>
        <v>0</v>
      </c>
      <c r="G2166" s="55" t="str">
        <f>VLOOKUP(Table_for_new_list_price[[#This Row],[ItemCode]],[1]sheet1!$1:$1048576,12,FALSE)</f>
        <v>1</v>
      </c>
      <c r="H2166" s="101">
        <f>VLOOKUP(Table_for_new_list_price[[#This Row],[ItemCode]],[1]sheet1!$1:$1048576,8,FALSE)</f>
        <v>497.3</v>
      </c>
      <c r="I2166" s="51">
        <f>VLOOKUP(Table_for_new_list_price[[#This Row],[Product Line]],'EDA SHEET'!$C$10:$D$57,2,FALSE)</f>
        <v>0.34699999999999998</v>
      </c>
      <c r="J2166" s="53">
        <f t="shared" si="39"/>
        <v>172.56309999999999</v>
      </c>
      <c r="K2166" s="1" t="str">
        <f>VLOOKUP(Table_for_new_list_price[[#This Row],[ItemCode]],[1]sheet1!$1:$1048576,11,FALSE)</f>
        <v>Italy</v>
      </c>
    </row>
    <row r="2167" spans="1:11" hidden="1" x14ac:dyDescent="0.3">
      <c r="A2167" t="s">
        <v>3101</v>
      </c>
      <c r="B2167" t="str">
        <f>VLOOKUP(Table_for_new_list_price[[#This Row],[ItemCode]],[1]sheet1!$1:$1048576,4,FALSE)</f>
        <v>9900IBV MEDIUM2 200M200F</v>
      </c>
      <c r="C2167">
        <f>VLOOKUP(Table_for_new_list_price[[#This Row],[ItemCode]],[1]sheet1!$1:$1048576,5,FALSE)</f>
        <v>0</v>
      </c>
      <c r="D2167" t="str">
        <f>VLOOKUP(Table_for_new_list_price[[#This Row],[ItemCode]],[1]sheet1!$1:$1048576,6,FALSE)</f>
        <v>BALV</v>
      </c>
      <c r="E2167" s="54" t="str">
        <f>VLOOKUP(Table_for_new_list_price[[#This Row],[ItemCode]],[1]sheet1!$1:$1048576,7,FALSE)</f>
        <v>BRASS</v>
      </c>
      <c r="F2167" s="54">
        <f>VLOOKUP(Table_for_new_list_price[[#This Row],[ItemCode]],[1]sheet1!$1:$1048576,13,FALSE)</f>
        <v>0</v>
      </c>
      <c r="G2167" s="55" t="str">
        <f>VLOOKUP(Table_for_new_list_price[[#This Row],[ItemCode]],[1]sheet1!$1:$1048576,12,FALSE)</f>
        <v>1</v>
      </c>
      <c r="H2167" s="101">
        <f>VLOOKUP(Table_for_new_list_price[[#This Row],[ItemCode]],[1]sheet1!$1:$1048576,8,FALSE)</f>
        <v>497.3</v>
      </c>
      <c r="I2167" s="51">
        <f>VLOOKUP(Table_for_new_list_price[[#This Row],[Product Line]],'EDA SHEET'!$C$10:$D$57,2,FALSE)</f>
        <v>0.34699999999999998</v>
      </c>
      <c r="J2167" s="53">
        <f t="shared" si="39"/>
        <v>172.56309999999999</v>
      </c>
      <c r="K2167" s="1" t="str">
        <f>VLOOKUP(Table_for_new_list_price[[#This Row],[ItemCode]],[1]sheet1!$1:$1048576,11,FALSE)</f>
        <v>Italy</v>
      </c>
    </row>
    <row r="2168" spans="1:11" hidden="1" x14ac:dyDescent="0.3">
      <c r="A2168" t="s">
        <v>3102</v>
      </c>
      <c r="B2168" t="str">
        <f>VLOOKUP(Table_for_new_list_price[[#This Row],[ItemCode]],[1]sheet1!$1:$1048576,4,FALSE)</f>
        <v>9900IBV MEDIUM2 200M200P</v>
      </c>
      <c r="C2168">
        <f>VLOOKUP(Table_for_new_list_price[[#This Row],[ItemCode]],[1]sheet1!$1:$1048576,5,FALSE)</f>
        <v>0</v>
      </c>
      <c r="D2168" t="str">
        <f>VLOOKUP(Table_for_new_list_price[[#This Row],[ItemCode]],[1]sheet1!$1:$1048576,6,FALSE)</f>
        <v>BALV</v>
      </c>
      <c r="E2168" s="54" t="str">
        <f>VLOOKUP(Table_for_new_list_price[[#This Row],[ItemCode]],[1]sheet1!$1:$1048576,7,FALSE)</f>
        <v>BRASS</v>
      </c>
      <c r="F2168" s="54">
        <f>VLOOKUP(Table_for_new_list_price[[#This Row],[ItemCode]],[1]sheet1!$1:$1048576,13,FALSE)</f>
        <v>0</v>
      </c>
      <c r="G2168" s="55" t="str">
        <f>VLOOKUP(Table_for_new_list_price[[#This Row],[ItemCode]],[1]sheet1!$1:$1048576,12,FALSE)</f>
        <v>1</v>
      </c>
      <c r="H2168" s="101">
        <f>VLOOKUP(Table_for_new_list_price[[#This Row],[ItemCode]],[1]sheet1!$1:$1048576,8,FALSE)</f>
        <v>530.86</v>
      </c>
      <c r="I2168" s="51">
        <f>VLOOKUP(Table_for_new_list_price[[#This Row],[Product Line]],'EDA SHEET'!$C$10:$D$57,2,FALSE)</f>
        <v>0.34699999999999998</v>
      </c>
      <c r="J2168" s="53">
        <f t="shared" si="39"/>
        <v>184.20841999999999</v>
      </c>
      <c r="K2168" s="1" t="str">
        <f>VLOOKUP(Table_for_new_list_price[[#This Row],[ItemCode]],[1]sheet1!$1:$1048576,11,FALSE)</f>
        <v>Italy</v>
      </c>
    </row>
    <row r="2169" spans="1:11" hidden="1" x14ac:dyDescent="0.3">
      <c r="A2169" t="s">
        <v>3103</v>
      </c>
      <c r="B2169" t="str">
        <f>VLOOKUP(Table_for_new_list_price[[#This Row],[ItemCode]],[1]sheet1!$1:$1048576,4,FALSE)</f>
        <v>9900IBV MEDIUM2 200M200S</v>
      </c>
      <c r="C2169">
        <f>VLOOKUP(Table_for_new_list_price[[#This Row],[ItemCode]],[1]sheet1!$1:$1048576,5,FALSE)</f>
        <v>0</v>
      </c>
      <c r="D2169" t="str">
        <f>VLOOKUP(Table_for_new_list_price[[#This Row],[ItemCode]],[1]sheet1!$1:$1048576,6,FALSE)</f>
        <v>BALV</v>
      </c>
      <c r="E2169" s="54" t="str">
        <f>VLOOKUP(Table_for_new_list_price[[#This Row],[ItemCode]],[1]sheet1!$1:$1048576,7,FALSE)</f>
        <v>BRASS</v>
      </c>
      <c r="F2169" s="54">
        <f>VLOOKUP(Table_for_new_list_price[[#This Row],[ItemCode]],[1]sheet1!$1:$1048576,13,FALSE)</f>
        <v>0</v>
      </c>
      <c r="G2169" s="55" t="str">
        <f>VLOOKUP(Table_for_new_list_price[[#This Row],[ItemCode]],[1]sheet1!$1:$1048576,12,FALSE)</f>
        <v>1</v>
      </c>
      <c r="H2169" s="101">
        <f>VLOOKUP(Table_for_new_list_price[[#This Row],[ItemCode]],[1]sheet1!$1:$1048576,8,FALSE)</f>
        <v>497.3</v>
      </c>
      <c r="I2169" s="51">
        <f>VLOOKUP(Table_for_new_list_price[[#This Row],[Product Line]],'EDA SHEET'!$C$10:$D$57,2,FALSE)</f>
        <v>0.34699999999999998</v>
      </c>
      <c r="J2169" s="53">
        <f t="shared" si="39"/>
        <v>172.56309999999999</v>
      </c>
      <c r="K2169" s="1" t="str">
        <f>VLOOKUP(Table_for_new_list_price[[#This Row],[ItemCode]],[1]sheet1!$1:$1048576,11,FALSE)</f>
        <v>Italy</v>
      </c>
    </row>
    <row r="2170" spans="1:11" hidden="1" x14ac:dyDescent="0.3">
      <c r="A2170" t="s">
        <v>3104</v>
      </c>
      <c r="B2170" t="str">
        <f>VLOOKUP(Table_for_new_list_price[[#This Row],[ItemCode]],[1]sheet1!$1:$1048576,4,FALSE)</f>
        <v>9900IBV MEDIUM2 200P200P</v>
      </c>
      <c r="C2170">
        <f>VLOOKUP(Table_for_new_list_price[[#This Row],[ItemCode]],[1]sheet1!$1:$1048576,5,FALSE)</f>
        <v>0</v>
      </c>
      <c r="D2170" t="str">
        <f>VLOOKUP(Table_for_new_list_price[[#This Row],[ItemCode]],[1]sheet1!$1:$1048576,6,FALSE)</f>
        <v>BALV</v>
      </c>
      <c r="E2170" s="54" t="str">
        <f>VLOOKUP(Table_for_new_list_price[[#This Row],[ItemCode]],[1]sheet1!$1:$1048576,7,FALSE)</f>
        <v>BRASS</v>
      </c>
      <c r="F2170" s="54">
        <f>VLOOKUP(Table_for_new_list_price[[#This Row],[ItemCode]],[1]sheet1!$1:$1048576,13,FALSE)</f>
        <v>0</v>
      </c>
      <c r="G2170" s="55" t="str">
        <f>VLOOKUP(Table_for_new_list_price[[#This Row],[ItemCode]],[1]sheet1!$1:$1048576,12,FALSE)</f>
        <v>1</v>
      </c>
      <c r="H2170" s="101">
        <f>VLOOKUP(Table_for_new_list_price[[#This Row],[ItemCode]],[1]sheet1!$1:$1048576,8,FALSE)</f>
        <v>530.86</v>
      </c>
      <c r="I2170" s="51">
        <f>VLOOKUP(Table_for_new_list_price[[#This Row],[Product Line]],'EDA SHEET'!$C$10:$D$57,2,FALSE)</f>
        <v>0.34699999999999998</v>
      </c>
      <c r="J2170" s="53">
        <f t="shared" si="39"/>
        <v>184.20841999999999</v>
      </c>
      <c r="K2170" s="1" t="str">
        <f>VLOOKUP(Table_for_new_list_price[[#This Row],[ItemCode]],[1]sheet1!$1:$1048576,11,FALSE)</f>
        <v>Italy</v>
      </c>
    </row>
    <row r="2171" spans="1:11" hidden="1" x14ac:dyDescent="0.3">
      <c r="A2171" t="s">
        <v>3105</v>
      </c>
      <c r="B2171" t="str">
        <f>VLOOKUP(Table_for_new_list_price[[#This Row],[ItemCode]],[1]sheet1!$1:$1048576,4,FALSE)</f>
        <v>9900IBV MEDIUM2 200S200S</v>
      </c>
      <c r="C2171">
        <f>VLOOKUP(Table_for_new_list_price[[#This Row],[ItemCode]],[1]sheet1!$1:$1048576,5,FALSE)</f>
        <v>0</v>
      </c>
      <c r="D2171" t="str">
        <f>VLOOKUP(Table_for_new_list_price[[#This Row],[ItemCode]],[1]sheet1!$1:$1048576,6,FALSE)</f>
        <v>BALV</v>
      </c>
      <c r="E2171" s="54" t="str">
        <f>VLOOKUP(Table_for_new_list_price[[#This Row],[ItemCode]],[1]sheet1!$1:$1048576,7,FALSE)</f>
        <v>BRASS</v>
      </c>
      <c r="F2171" s="54">
        <f>VLOOKUP(Table_for_new_list_price[[#This Row],[ItemCode]],[1]sheet1!$1:$1048576,13,FALSE)</f>
        <v>0</v>
      </c>
      <c r="G2171" s="55" t="str">
        <f>VLOOKUP(Table_for_new_list_price[[#This Row],[ItemCode]],[1]sheet1!$1:$1048576,12,FALSE)</f>
        <v>1</v>
      </c>
      <c r="H2171" s="101">
        <f>VLOOKUP(Table_for_new_list_price[[#This Row],[ItemCode]],[1]sheet1!$1:$1048576,8,FALSE)</f>
        <v>497.3</v>
      </c>
      <c r="I2171" s="51">
        <f>VLOOKUP(Table_for_new_list_price[[#This Row],[Product Line]],'EDA SHEET'!$C$10:$D$57,2,FALSE)</f>
        <v>0.34699999999999998</v>
      </c>
      <c r="J2171" s="53">
        <f t="shared" si="39"/>
        <v>172.56309999999999</v>
      </c>
      <c r="K2171" s="1" t="str">
        <f>VLOOKUP(Table_for_new_list_price[[#This Row],[ItemCode]],[1]sheet1!$1:$1048576,11,FALSE)</f>
        <v>Italy</v>
      </c>
    </row>
    <row r="2172" spans="1:11" hidden="1" x14ac:dyDescent="0.3">
      <c r="A2172" t="s">
        <v>3106</v>
      </c>
      <c r="B2172" t="str">
        <f>VLOOKUP(Table_for_new_list_price[[#This Row],[ItemCode]],[1]sheet1!$1:$1048576,4,FALSE)</f>
        <v>9900IBV LARGE 150M200F (DS1)</v>
      </c>
      <c r="C2172">
        <f>VLOOKUP(Table_for_new_list_price[[#This Row],[ItemCode]],[1]sheet1!$1:$1048576,5,FALSE)</f>
        <v>0</v>
      </c>
      <c r="D2172" t="str">
        <f>VLOOKUP(Table_for_new_list_price[[#This Row],[ItemCode]],[1]sheet1!$1:$1048576,6,FALSE)</f>
        <v>BALV</v>
      </c>
      <c r="E2172" s="54" t="str">
        <f>VLOOKUP(Table_for_new_list_price[[#This Row],[ItemCode]],[1]sheet1!$1:$1048576,7,FALSE)</f>
        <v>BRASS</v>
      </c>
      <c r="F2172" s="54">
        <f>VLOOKUP(Table_for_new_list_price[[#This Row],[ItemCode]],[1]sheet1!$1:$1048576,13,FALSE)</f>
        <v>0</v>
      </c>
      <c r="G2172" s="55" t="str">
        <f>VLOOKUP(Table_for_new_list_price[[#This Row],[ItemCode]],[1]sheet1!$1:$1048576,12,FALSE)</f>
        <v>1</v>
      </c>
      <c r="H2172" s="101">
        <f>VLOOKUP(Table_for_new_list_price[[#This Row],[ItemCode]],[1]sheet1!$1:$1048576,8,FALSE)</f>
        <v>779.56</v>
      </c>
      <c r="I2172" s="51">
        <f>VLOOKUP(Table_for_new_list_price[[#This Row],[Product Line]],'EDA SHEET'!$C$10:$D$57,2,FALSE)</f>
        <v>0.34699999999999998</v>
      </c>
      <c r="J2172" s="53">
        <f t="shared" si="39"/>
        <v>270.50731999999994</v>
      </c>
      <c r="K2172" s="1" t="str">
        <f>VLOOKUP(Table_for_new_list_price[[#This Row],[ItemCode]],[1]sheet1!$1:$1048576,11,FALSE)</f>
        <v>Italy</v>
      </c>
    </row>
    <row r="2173" spans="1:11" hidden="1" x14ac:dyDescent="0.3">
      <c r="A2173" t="s">
        <v>3107</v>
      </c>
      <c r="B2173" t="str">
        <f>VLOOKUP(Table_for_new_list_price[[#This Row],[ItemCode]],[1]sheet1!$1:$1048576,4,FALSE)</f>
        <v>9900IBV LARGE 150M200S (DS1)</v>
      </c>
      <c r="C2173">
        <f>VLOOKUP(Table_for_new_list_price[[#This Row],[ItemCode]],[1]sheet1!$1:$1048576,5,FALSE)</f>
        <v>0</v>
      </c>
      <c r="D2173" t="str">
        <f>VLOOKUP(Table_for_new_list_price[[#This Row],[ItemCode]],[1]sheet1!$1:$1048576,6,FALSE)</f>
        <v>BALV</v>
      </c>
      <c r="E2173" s="54" t="str">
        <f>VLOOKUP(Table_for_new_list_price[[#This Row],[ItemCode]],[1]sheet1!$1:$1048576,7,FALSE)</f>
        <v>BRASS</v>
      </c>
      <c r="F2173" s="54">
        <f>VLOOKUP(Table_for_new_list_price[[#This Row],[ItemCode]],[1]sheet1!$1:$1048576,13,FALSE)</f>
        <v>0</v>
      </c>
      <c r="G2173" s="55" t="str">
        <f>VLOOKUP(Table_for_new_list_price[[#This Row],[ItemCode]],[1]sheet1!$1:$1048576,12,FALSE)</f>
        <v>1</v>
      </c>
      <c r="H2173" s="101">
        <f>VLOOKUP(Table_for_new_list_price[[#This Row],[ItemCode]],[1]sheet1!$1:$1048576,8,FALSE)</f>
        <v>779.56</v>
      </c>
      <c r="I2173" s="51">
        <f>VLOOKUP(Table_for_new_list_price[[#This Row],[Product Line]],'EDA SHEET'!$C$10:$D$57,2,FALSE)</f>
        <v>0.34699999999999998</v>
      </c>
      <c r="J2173" s="53">
        <f t="shared" si="39"/>
        <v>270.50731999999994</v>
      </c>
      <c r="K2173" s="1" t="str">
        <f>VLOOKUP(Table_for_new_list_price[[#This Row],[ItemCode]],[1]sheet1!$1:$1048576,11,FALSE)</f>
        <v>Italy</v>
      </c>
    </row>
    <row r="2174" spans="1:11" hidden="1" x14ac:dyDescent="0.3">
      <c r="A2174" t="s">
        <v>3108</v>
      </c>
      <c r="B2174" t="str">
        <f>VLOOKUP(Table_for_new_list_price[[#This Row],[ItemCode]],[1]sheet1!$1:$1048576,4,FALSE)</f>
        <v>9900IBV LARGE 200F200F</v>
      </c>
      <c r="C2174">
        <f>VLOOKUP(Table_for_new_list_price[[#This Row],[ItemCode]],[1]sheet1!$1:$1048576,5,FALSE)</f>
        <v>0</v>
      </c>
      <c r="D2174" t="str">
        <f>VLOOKUP(Table_for_new_list_price[[#This Row],[ItemCode]],[1]sheet1!$1:$1048576,6,FALSE)</f>
        <v>BALV</v>
      </c>
      <c r="E2174" s="54" t="str">
        <f>VLOOKUP(Table_for_new_list_price[[#This Row],[ItemCode]],[1]sheet1!$1:$1048576,7,FALSE)</f>
        <v>BRASS</v>
      </c>
      <c r="F2174" s="54">
        <f>VLOOKUP(Table_for_new_list_price[[#This Row],[ItemCode]],[1]sheet1!$1:$1048576,13,FALSE)</f>
        <v>0</v>
      </c>
      <c r="G2174" s="55" t="str">
        <f>VLOOKUP(Table_for_new_list_price[[#This Row],[ItemCode]],[1]sheet1!$1:$1048576,12,FALSE)</f>
        <v>1</v>
      </c>
      <c r="H2174" s="101">
        <f>VLOOKUP(Table_for_new_list_price[[#This Row],[ItemCode]],[1]sheet1!$1:$1048576,8,FALSE)</f>
        <v>779.56</v>
      </c>
      <c r="I2174" s="51">
        <f>VLOOKUP(Table_for_new_list_price[[#This Row],[Product Line]],'EDA SHEET'!$C$10:$D$57,2,FALSE)</f>
        <v>0.34699999999999998</v>
      </c>
      <c r="J2174" s="53">
        <f t="shared" si="39"/>
        <v>270.50731999999994</v>
      </c>
      <c r="K2174" s="1" t="str">
        <f>VLOOKUP(Table_for_new_list_price[[#This Row],[ItemCode]],[1]sheet1!$1:$1048576,11,FALSE)</f>
        <v>Italy</v>
      </c>
    </row>
    <row r="2175" spans="1:11" hidden="1" x14ac:dyDescent="0.3">
      <c r="A2175" t="s">
        <v>3109</v>
      </c>
      <c r="B2175" t="str">
        <f>VLOOKUP(Table_for_new_list_price[[#This Row],[ItemCode]],[1]sheet1!$1:$1048576,4,FALSE)</f>
        <v>9900IBV LARGE 200F200S</v>
      </c>
      <c r="C2175">
        <f>VLOOKUP(Table_for_new_list_price[[#This Row],[ItemCode]],[1]sheet1!$1:$1048576,5,FALSE)</f>
        <v>0</v>
      </c>
      <c r="D2175" t="str">
        <f>VLOOKUP(Table_for_new_list_price[[#This Row],[ItemCode]],[1]sheet1!$1:$1048576,6,FALSE)</f>
        <v>BALV</v>
      </c>
      <c r="E2175" s="54" t="str">
        <f>VLOOKUP(Table_for_new_list_price[[#This Row],[ItemCode]],[1]sheet1!$1:$1048576,7,FALSE)</f>
        <v>BRASS</v>
      </c>
      <c r="F2175" s="54">
        <f>VLOOKUP(Table_for_new_list_price[[#This Row],[ItemCode]],[1]sheet1!$1:$1048576,13,FALSE)</f>
        <v>0</v>
      </c>
      <c r="G2175" s="55" t="str">
        <f>VLOOKUP(Table_for_new_list_price[[#This Row],[ItemCode]],[1]sheet1!$1:$1048576,12,FALSE)</f>
        <v>1</v>
      </c>
      <c r="H2175" s="101">
        <f>VLOOKUP(Table_for_new_list_price[[#This Row],[ItemCode]],[1]sheet1!$1:$1048576,8,FALSE)</f>
        <v>742.43</v>
      </c>
      <c r="I2175" s="51">
        <f>VLOOKUP(Table_for_new_list_price[[#This Row],[Product Line]],'EDA SHEET'!$C$10:$D$57,2,FALSE)</f>
        <v>0.34699999999999998</v>
      </c>
      <c r="J2175" s="53">
        <f t="shared" si="39"/>
        <v>257.62320999999997</v>
      </c>
      <c r="K2175" s="1" t="str">
        <f>VLOOKUP(Table_for_new_list_price[[#This Row],[ItemCode]],[1]sheet1!$1:$1048576,11,FALSE)</f>
        <v>Italy</v>
      </c>
    </row>
    <row r="2176" spans="1:11" hidden="1" x14ac:dyDescent="0.3">
      <c r="A2176" t="s">
        <v>3110</v>
      </c>
      <c r="B2176" t="str">
        <f>VLOOKUP(Table_for_new_list_price[[#This Row],[ItemCode]],[1]sheet1!$1:$1048576,4,FALSE)</f>
        <v>9900IBV LARGE 200M200F</v>
      </c>
      <c r="C2176">
        <f>VLOOKUP(Table_for_new_list_price[[#This Row],[ItemCode]],[1]sheet1!$1:$1048576,5,FALSE)</f>
        <v>0</v>
      </c>
      <c r="D2176" t="str">
        <f>VLOOKUP(Table_for_new_list_price[[#This Row],[ItemCode]],[1]sheet1!$1:$1048576,6,FALSE)</f>
        <v>BALV</v>
      </c>
      <c r="E2176" s="54" t="str">
        <f>VLOOKUP(Table_for_new_list_price[[#This Row],[ItemCode]],[1]sheet1!$1:$1048576,7,FALSE)</f>
        <v>BRASS</v>
      </c>
      <c r="F2176" s="54">
        <f>VLOOKUP(Table_for_new_list_price[[#This Row],[ItemCode]],[1]sheet1!$1:$1048576,13,FALSE)</f>
        <v>0</v>
      </c>
      <c r="G2176" s="55" t="str">
        <f>VLOOKUP(Table_for_new_list_price[[#This Row],[ItemCode]],[1]sheet1!$1:$1048576,12,FALSE)</f>
        <v>1</v>
      </c>
      <c r="H2176" s="101">
        <f>VLOOKUP(Table_for_new_list_price[[#This Row],[ItemCode]],[1]sheet1!$1:$1048576,8,FALSE)</f>
        <v>779.56</v>
      </c>
      <c r="I2176" s="51">
        <f>VLOOKUP(Table_for_new_list_price[[#This Row],[Product Line]],'EDA SHEET'!$C$10:$D$57,2,FALSE)</f>
        <v>0.34699999999999998</v>
      </c>
      <c r="J2176" s="53">
        <f t="shared" si="39"/>
        <v>270.50731999999994</v>
      </c>
      <c r="K2176" s="1" t="str">
        <f>VLOOKUP(Table_for_new_list_price[[#This Row],[ItemCode]],[1]sheet1!$1:$1048576,11,FALSE)</f>
        <v>Italy</v>
      </c>
    </row>
    <row r="2177" spans="1:11" hidden="1" x14ac:dyDescent="0.3">
      <c r="A2177" t="s">
        <v>3111</v>
      </c>
      <c r="B2177" t="str">
        <f>VLOOKUP(Table_for_new_list_price[[#This Row],[ItemCode]],[1]sheet1!$1:$1048576,4,FALSE)</f>
        <v>9900IBV LARGE 200M200S</v>
      </c>
      <c r="C2177">
        <f>VLOOKUP(Table_for_new_list_price[[#This Row],[ItemCode]],[1]sheet1!$1:$1048576,5,FALSE)</f>
        <v>0</v>
      </c>
      <c r="D2177" t="str">
        <f>VLOOKUP(Table_for_new_list_price[[#This Row],[ItemCode]],[1]sheet1!$1:$1048576,6,FALSE)</f>
        <v>BALV</v>
      </c>
      <c r="E2177" s="54" t="str">
        <f>VLOOKUP(Table_for_new_list_price[[#This Row],[ItemCode]],[1]sheet1!$1:$1048576,7,FALSE)</f>
        <v>BRASS</v>
      </c>
      <c r="F2177" s="54">
        <f>VLOOKUP(Table_for_new_list_price[[#This Row],[ItemCode]],[1]sheet1!$1:$1048576,13,FALSE)</f>
        <v>0</v>
      </c>
      <c r="G2177" s="55" t="str">
        <f>VLOOKUP(Table_for_new_list_price[[#This Row],[ItemCode]],[1]sheet1!$1:$1048576,12,FALSE)</f>
        <v>1</v>
      </c>
      <c r="H2177" s="101">
        <f>VLOOKUP(Table_for_new_list_price[[#This Row],[ItemCode]],[1]sheet1!$1:$1048576,8,FALSE)</f>
        <v>779.56</v>
      </c>
      <c r="I2177" s="51">
        <f>VLOOKUP(Table_for_new_list_price[[#This Row],[Product Line]],'EDA SHEET'!$C$10:$D$57,2,FALSE)</f>
        <v>0.34699999999999998</v>
      </c>
      <c r="J2177" s="53">
        <f t="shared" si="39"/>
        <v>270.50731999999994</v>
      </c>
      <c r="K2177" s="1" t="str">
        <f>VLOOKUP(Table_for_new_list_price[[#This Row],[ItemCode]],[1]sheet1!$1:$1048576,11,FALSE)</f>
        <v>Italy</v>
      </c>
    </row>
    <row r="2178" spans="1:11" hidden="1" x14ac:dyDescent="0.3">
      <c r="A2178" t="s">
        <v>3112</v>
      </c>
      <c r="B2178" t="str">
        <f>VLOOKUP(Table_for_new_list_price[[#This Row],[ItemCode]],[1]sheet1!$1:$1048576,4,FALSE)</f>
        <v>9900IBV LARGE 200S200S</v>
      </c>
      <c r="C2178">
        <f>VLOOKUP(Table_for_new_list_price[[#This Row],[ItemCode]],[1]sheet1!$1:$1048576,5,FALSE)</f>
        <v>0</v>
      </c>
      <c r="D2178" t="str">
        <f>VLOOKUP(Table_for_new_list_price[[#This Row],[ItemCode]],[1]sheet1!$1:$1048576,6,FALSE)</f>
        <v>BALV</v>
      </c>
      <c r="E2178" s="54" t="str">
        <f>VLOOKUP(Table_for_new_list_price[[#This Row],[ItemCode]],[1]sheet1!$1:$1048576,7,FALSE)</f>
        <v>BRASS</v>
      </c>
      <c r="F2178" s="54">
        <f>VLOOKUP(Table_for_new_list_price[[#This Row],[ItemCode]],[1]sheet1!$1:$1048576,13,FALSE)</f>
        <v>0</v>
      </c>
      <c r="G2178" s="55" t="str">
        <f>VLOOKUP(Table_for_new_list_price[[#This Row],[ItemCode]],[1]sheet1!$1:$1048576,12,FALSE)</f>
        <v>1</v>
      </c>
      <c r="H2178" s="101">
        <f>VLOOKUP(Table_for_new_list_price[[#This Row],[ItemCode]],[1]sheet1!$1:$1048576,8,FALSE)</f>
        <v>779.56</v>
      </c>
      <c r="I2178" s="51">
        <f>VLOOKUP(Table_for_new_list_price[[#This Row],[Product Line]],'EDA SHEET'!$C$10:$D$57,2,FALSE)</f>
        <v>0.34699999999999998</v>
      </c>
      <c r="J2178" s="53">
        <f t="shared" si="39"/>
        <v>270.50731999999994</v>
      </c>
      <c r="K2178" s="1" t="str">
        <f>VLOOKUP(Table_for_new_list_price[[#This Row],[ItemCode]],[1]sheet1!$1:$1048576,11,FALSE)</f>
        <v>Italy</v>
      </c>
    </row>
    <row r="2179" spans="1:11" hidden="1" x14ac:dyDescent="0.3">
      <c r="A2179" t="s">
        <v>3113</v>
      </c>
      <c r="B2179" t="str">
        <f>VLOOKUP(Table_for_new_list_price[[#This Row],[ItemCode]],[1]sheet1!$1:$1048576,4,FALSE)</f>
        <v>9900T MINI 050E050E</v>
      </c>
      <c r="C2179">
        <f>VLOOKUP(Table_for_new_list_price[[#This Row],[ItemCode]],[1]sheet1!$1:$1048576,5,FALSE)</f>
        <v>0</v>
      </c>
      <c r="D2179" t="str">
        <f>VLOOKUP(Table_for_new_list_price[[#This Row],[ItemCode]],[1]sheet1!$1:$1048576,6,FALSE)</f>
        <v>BALV</v>
      </c>
      <c r="E2179" s="54" t="str">
        <f>VLOOKUP(Table_for_new_list_price[[#This Row],[ItemCode]],[1]sheet1!$1:$1048576,7,FALSE)</f>
        <v>BRASS DZR</v>
      </c>
      <c r="F2179" s="54">
        <f>VLOOKUP(Table_for_new_list_price[[#This Row],[ItemCode]],[1]sheet1!$1:$1048576,13,FALSE)</f>
        <v>0</v>
      </c>
      <c r="G2179" s="55" t="str">
        <f>VLOOKUP(Table_for_new_list_price[[#This Row],[ItemCode]],[1]sheet1!$1:$1048576,12,FALSE)</f>
        <v>1</v>
      </c>
      <c r="H2179" s="101">
        <f>VLOOKUP(Table_for_new_list_price[[#This Row],[ItemCode]],[1]sheet1!$1:$1048576,8,FALSE)</f>
        <v>112.39</v>
      </c>
      <c r="I2179" s="51">
        <f>VLOOKUP(Table_for_new_list_price[[#This Row],[Product Line]],'EDA SHEET'!$C$10:$D$57,2,FALSE)</f>
        <v>0.34699999999999998</v>
      </c>
      <c r="J2179" s="53">
        <f t="shared" si="39"/>
        <v>38.99933</v>
      </c>
      <c r="K2179" s="1" t="str">
        <f>VLOOKUP(Table_for_new_list_price[[#This Row],[ItemCode]],[1]sheet1!$1:$1048576,11,FALSE)</f>
        <v>Italy</v>
      </c>
    </row>
    <row r="2180" spans="1:11" hidden="1" x14ac:dyDescent="0.3">
      <c r="A2180" t="s">
        <v>3114</v>
      </c>
      <c r="B2180" t="str">
        <f>VLOOKUP(Table_for_new_list_price[[#This Row],[ItemCode]],[1]sheet1!$1:$1048576,4,FALSE)</f>
        <v>9900T MINI 050F050F</v>
      </c>
      <c r="C2180">
        <f>VLOOKUP(Table_for_new_list_price[[#This Row],[ItemCode]],[1]sheet1!$1:$1048576,5,FALSE)</f>
        <v>0</v>
      </c>
      <c r="D2180" t="str">
        <f>VLOOKUP(Table_for_new_list_price[[#This Row],[ItemCode]],[1]sheet1!$1:$1048576,6,FALSE)</f>
        <v>BALV</v>
      </c>
      <c r="E2180" s="54" t="str">
        <f>VLOOKUP(Table_for_new_list_price[[#This Row],[ItemCode]],[1]sheet1!$1:$1048576,7,FALSE)</f>
        <v>BRASS</v>
      </c>
      <c r="F2180" s="54">
        <f>VLOOKUP(Table_for_new_list_price[[#This Row],[ItemCode]],[1]sheet1!$1:$1048576,13,FALSE)</f>
        <v>0</v>
      </c>
      <c r="G2180" s="55" t="str">
        <f>VLOOKUP(Table_for_new_list_price[[#This Row],[ItemCode]],[1]sheet1!$1:$1048576,12,FALSE)</f>
        <v>1</v>
      </c>
      <c r="H2180" s="101">
        <f>VLOOKUP(Table_for_new_list_price[[#This Row],[ItemCode]],[1]sheet1!$1:$1048576,8,FALSE)</f>
        <v>112.39</v>
      </c>
      <c r="I2180" s="51">
        <f>VLOOKUP(Table_for_new_list_price[[#This Row],[Product Line]],'EDA SHEET'!$C$10:$D$57,2,FALSE)</f>
        <v>0.34699999999999998</v>
      </c>
      <c r="J2180" s="53">
        <f t="shared" si="39"/>
        <v>38.99933</v>
      </c>
      <c r="K2180" s="1" t="str">
        <f>VLOOKUP(Table_for_new_list_price[[#This Row],[ItemCode]],[1]sheet1!$1:$1048576,11,FALSE)</f>
        <v>Italy</v>
      </c>
    </row>
    <row r="2181" spans="1:11" hidden="1" x14ac:dyDescent="0.3">
      <c r="A2181" t="s">
        <v>3115</v>
      </c>
      <c r="B2181" t="str">
        <f>VLOOKUP(Table_for_new_list_price[[#This Row],[ItemCode]],[1]sheet1!$1:$1048576,4,FALSE)</f>
        <v>9900T MINI 050M050E</v>
      </c>
      <c r="C2181">
        <f>VLOOKUP(Table_for_new_list_price[[#This Row],[ItemCode]],[1]sheet1!$1:$1048576,5,FALSE)</f>
        <v>0</v>
      </c>
      <c r="D2181" t="str">
        <f>VLOOKUP(Table_for_new_list_price[[#This Row],[ItemCode]],[1]sheet1!$1:$1048576,6,FALSE)</f>
        <v>BALV</v>
      </c>
      <c r="E2181" s="54" t="str">
        <f>VLOOKUP(Table_for_new_list_price[[#This Row],[ItemCode]],[1]sheet1!$1:$1048576,7,FALSE)</f>
        <v>BRASS DZR</v>
      </c>
      <c r="F2181" s="54">
        <f>VLOOKUP(Table_for_new_list_price[[#This Row],[ItemCode]],[1]sheet1!$1:$1048576,13,FALSE)</f>
        <v>0</v>
      </c>
      <c r="G2181" s="55" t="str">
        <f>VLOOKUP(Table_for_new_list_price[[#This Row],[ItemCode]],[1]sheet1!$1:$1048576,12,FALSE)</f>
        <v>1</v>
      </c>
      <c r="H2181" s="101">
        <f>VLOOKUP(Table_for_new_list_price[[#This Row],[ItemCode]],[1]sheet1!$1:$1048576,8,FALSE)</f>
        <v>112.39</v>
      </c>
      <c r="I2181" s="51">
        <f>VLOOKUP(Table_for_new_list_price[[#This Row],[Product Line]],'EDA SHEET'!$C$10:$D$57,2,FALSE)</f>
        <v>0.34699999999999998</v>
      </c>
      <c r="J2181" s="53">
        <f t="shared" si="39"/>
        <v>38.99933</v>
      </c>
      <c r="K2181" s="1" t="str">
        <f>VLOOKUP(Table_for_new_list_price[[#This Row],[ItemCode]],[1]sheet1!$1:$1048576,11,FALSE)</f>
        <v>Italy</v>
      </c>
    </row>
    <row r="2182" spans="1:11" hidden="1" x14ac:dyDescent="0.3">
      <c r="A2182" t="s">
        <v>3116</v>
      </c>
      <c r="B2182" t="str">
        <f>VLOOKUP(Table_for_new_list_price[[#This Row],[ItemCode]],[1]sheet1!$1:$1048576,4,FALSE)</f>
        <v>9900T MINI 050M050F</v>
      </c>
      <c r="C2182">
        <f>VLOOKUP(Table_for_new_list_price[[#This Row],[ItemCode]],[1]sheet1!$1:$1048576,5,FALSE)</f>
        <v>0</v>
      </c>
      <c r="D2182" t="str">
        <f>VLOOKUP(Table_for_new_list_price[[#This Row],[ItemCode]],[1]sheet1!$1:$1048576,6,FALSE)</f>
        <v>BALV</v>
      </c>
      <c r="E2182" s="54" t="str">
        <f>VLOOKUP(Table_for_new_list_price[[#This Row],[ItemCode]],[1]sheet1!$1:$1048576,7,FALSE)</f>
        <v>BRASS</v>
      </c>
      <c r="F2182" s="54">
        <f>VLOOKUP(Table_for_new_list_price[[#This Row],[ItemCode]],[1]sheet1!$1:$1048576,13,FALSE)</f>
        <v>0</v>
      </c>
      <c r="G2182" s="55" t="str">
        <f>VLOOKUP(Table_for_new_list_price[[#This Row],[ItemCode]],[1]sheet1!$1:$1048576,12,FALSE)</f>
        <v>1</v>
      </c>
      <c r="H2182" s="101">
        <f>VLOOKUP(Table_for_new_list_price[[#This Row],[ItemCode]],[1]sheet1!$1:$1048576,8,FALSE)</f>
        <v>112.39</v>
      </c>
      <c r="I2182" s="51">
        <f>VLOOKUP(Table_for_new_list_price[[#This Row],[Product Line]],'EDA SHEET'!$C$10:$D$57,2,FALSE)</f>
        <v>0.34699999999999998</v>
      </c>
      <c r="J2182" s="53">
        <f t="shared" si="39"/>
        <v>38.99933</v>
      </c>
      <c r="K2182" s="1" t="str">
        <f>VLOOKUP(Table_for_new_list_price[[#This Row],[ItemCode]],[1]sheet1!$1:$1048576,11,FALSE)</f>
        <v>Italy</v>
      </c>
    </row>
    <row r="2183" spans="1:11" hidden="1" x14ac:dyDescent="0.3">
      <c r="A2183" t="s">
        <v>3117</v>
      </c>
      <c r="B2183" t="str">
        <f>VLOOKUP(Table_for_new_list_price[[#This Row],[ItemCode]],[1]sheet1!$1:$1048576,4,FALSE)</f>
        <v>9900T MINI 050M050M</v>
      </c>
      <c r="C2183">
        <f>VLOOKUP(Table_for_new_list_price[[#This Row],[ItemCode]],[1]sheet1!$1:$1048576,5,FALSE)</f>
        <v>0</v>
      </c>
      <c r="D2183" t="str">
        <f>VLOOKUP(Table_for_new_list_price[[#This Row],[ItemCode]],[1]sheet1!$1:$1048576,6,FALSE)</f>
        <v>BALV</v>
      </c>
      <c r="E2183" s="54" t="str">
        <f>VLOOKUP(Table_for_new_list_price[[#This Row],[ItemCode]],[1]sheet1!$1:$1048576,7,FALSE)</f>
        <v>BRASS</v>
      </c>
      <c r="F2183" s="54">
        <f>VLOOKUP(Table_for_new_list_price[[#This Row],[ItemCode]],[1]sheet1!$1:$1048576,13,FALSE)</f>
        <v>0</v>
      </c>
      <c r="G2183" s="55" t="str">
        <f>VLOOKUP(Table_for_new_list_price[[#This Row],[ItemCode]],[1]sheet1!$1:$1048576,12,FALSE)</f>
        <v>1</v>
      </c>
      <c r="H2183" s="101">
        <f>VLOOKUP(Table_for_new_list_price[[#This Row],[ItemCode]],[1]sheet1!$1:$1048576,8,FALSE)</f>
        <v>112.39</v>
      </c>
      <c r="I2183" s="51">
        <f>VLOOKUP(Table_for_new_list_price[[#This Row],[Product Line]],'EDA SHEET'!$C$10:$D$57,2,FALSE)</f>
        <v>0.34699999999999998</v>
      </c>
      <c r="J2183" s="53">
        <f t="shared" si="39"/>
        <v>38.99933</v>
      </c>
      <c r="K2183" s="1" t="str">
        <f>VLOOKUP(Table_for_new_list_price[[#This Row],[ItemCode]],[1]sheet1!$1:$1048576,11,FALSE)</f>
        <v>Italy</v>
      </c>
    </row>
    <row r="2184" spans="1:11" hidden="1" x14ac:dyDescent="0.3">
      <c r="A2184" t="s">
        <v>3118</v>
      </c>
      <c r="B2184" t="str">
        <f>VLOOKUP(Table_for_new_list_price[[#This Row],[ItemCode]],[1]sheet1!$1:$1048576,4,FALSE)</f>
        <v>9900T MINI 050M050P</v>
      </c>
      <c r="C2184">
        <f>VLOOKUP(Table_for_new_list_price[[#This Row],[ItemCode]],[1]sheet1!$1:$1048576,5,FALSE)</f>
        <v>0</v>
      </c>
      <c r="D2184" t="str">
        <f>VLOOKUP(Table_for_new_list_price[[#This Row],[ItemCode]],[1]sheet1!$1:$1048576,6,FALSE)</f>
        <v>BALV</v>
      </c>
      <c r="E2184" s="54" t="str">
        <f>VLOOKUP(Table_for_new_list_price[[#This Row],[ItemCode]],[1]sheet1!$1:$1048576,7,FALSE)</f>
        <v>BRASS</v>
      </c>
      <c r="F2184" s="54">
        <f>VLOOKUP(Table_for_new_list_price[[#This Row],[ItemCode]],[1]sheet1!$1:$1048576,13,FALSE)</f>
        <v>0</v>
      </c>
      <c r="G2184" s="55" t="str">
        <f>VLOOKUP(Table_for_new_list_price[[#This Row],[ItemCode]],[1]sheet1!$1:$1048576,12,FALSE)</f>
        <v>1</v>
      </c>
      <c r="H2184" s="101">
        <f>VLOOKUP(Table_for_new_list_price[[#This Row],[ItemCode]],[1]sheet1!$1:$1048576,8,FALSE)</f>
        <v>121.65</v>
      </c>
      <c r="I2184" s="51">
        <f>VLOOKUP(Table_for_new_list_price[[#This Row],[Product Line]],'EDA SHEET'!$C$10:$D$57,2,FALSE)</f>
        <v>0.34699999999999998</v>
      </c>
      <c r="J2184" s="53">
        <f t="shared" si="39"/>
        <v>42.21255</v>
      </c>
      <c r="K2184" s="1" t="str">
        <f>VLOOKUP(Table_for_new_list_price[[#This Row],[ItemCode]],[1]sheet1!$1:$1048576,11,FALSE)</f>
        <v>Italy</v>
      </c>
    </row>
    <row r="2185" spans="1:11" hidden="1" x14ac:dyDescent="0.3">
      <c r="A2185" t="s">
        <v>3119</v>
      </c>
      <c r="B2185" t="str">
        <f>VLOOKUP(Table_for_new_list_price[[#This Row],[ItemCode]],[1]sheet1!$1:$1048576,4,FALSE)</f>
        <v>9900T MINI 050M050S</v>
      </c>
      <c r="C2185">
        <f>VLOOKUP(Table_for_new_list_price[[#This Row],[ItemCode]],[1]sheet1!$1:$1048576,5,FALSE)</f>
        <v>0</v>
      </c>
      <c r="D2185" t="str">
        <f>VLOOKUP(Table_for_new_list_price[[#This Row],[ItemCode]],[1]sheet1!$1:$1048576,6,FALSE)</f>
        <v>BALV</v>
      </c>
      <c r="E2185" s="54" t="str">
        <f>VLOOKUP(Table_for_new_list_price[[#This Row],[ItemCode]],[1]sheet1!$1:$1048576,7,FALSE)</f>
        <v>BRASS</v>
      </c>
      <c r="F2185" s="54">
        <f>VLOOKUP(Table_for_new_list_price[[#This Row],[ItemCode]],[1]sheet1!$1:$1048576,13,FALSE)</f>
        <v>0</v>
      </c>
      <c r="G2185" s="55" t="str">
        <f>VLOOKUP(Table_for_new_list_price[[#This Row],[ItemCode]],[1]sheet1!$1:$1048576,12,FALSE)</f>
        <v>1</v>
      </c>
      <c r="H2185" s="101">
        <f>VLOOKUP(Table_for_new_list_price[[#This Row],[ItemCode]],[1]sheet1!$1:$1048576,8,FALSE)</f>
        <v>112.39</v>
      </c>
      <c r="I2185" s="51">
        <f>VLOOKUP(Table_for_new_list_price[[#This Row],[Product Line]],'EDA SHEET'!$C$10:$D$57,2,FALSE)</f>
        <v>0.34699999999999998</v>
      </c>
      <c r="J2185" s="53">
        <f t="shared" si="39"/>
        <v>38.99933</v>
      </c>
      <c r="K2185" s="1" t="str">
        <f>VLOOKUP(Table_for_new_list_price[[#This Row],[ItemCode]],[1]sheet1!$1:$1048576,11,FALSE)</f>
        <v>Italy</v>
      </c>
    </row>
    <row r="2186" spans="1:11" hidden="1" x14ac:dyDescent="0.3">
      <c r="A2186" t="s">
        <v>3120</v>
      </c>
      <c r="B2186" t="str">
        <f>VLOOKUP(Table_for_new_list_price[[#This Row],[ItemCode]],[1]sheet1!$1:$1048576,4,FALSE)</f>
        <v>9900T MINI 050M075E (DS1)</v>
      </c>
      <c r="C2186">
        <f>VLOOKUP(Table_for_new_list_price[[#This Row],[ItemCode]],[1]sheet1!$1:$1048576,5,FALSE)</f>
        <v>0</v>
      </c>
      <c r="D2186" t="str">
        <f>VLOOKUP(Table_for_new_list_price[[#This Row],[ItemCode]],[1]sheet1!$1:$1048576,6,FALSE)</f>
        <v>BALV</v>
      </c>
      <c r="E2186" s="54" t="str">
        <f>VLOOKUP(Table_for_new_list_price[[#This Row],[ItemCode]],[1]sheet1!$1:$1048576,7,FALSE)</f>
        <v>BRASS DZR</v>
      </c>
      <c r="F2186" s="54">
        <f>VLOOKUP(Table_for_new_list_price[[#This Row],[ItemCode]],[1]sheet1!$1:$1048576,13,FALSE)</f>
        <v>0</v>
      </c>
      <c r="G2186" s="55" t="str">
        <f>VLOOKUP(Table_for_new_list_price[[#This Row],[ItemCode]],[1]sheet1!$1:$1048576,12,FALSE)</f>
        <v>1</v>
      </c>
      <c r="H2186" s="101">
        <f>VLOOKUP(Table_for_new_list_price[[#This Row],[ItemCode]],[1]sheet1!$1:$1048576,8,FALSE)</f>
        <v>122.78</v>
      </c>
      <c r="I2186" s="51">
        <f>VLOOKUP(Table_for_new_list_price[[#This Row],[Product Line]],'EDA SHEET'!$C$10:$D$57,2,FALSE)</f>
        <v>0.34699999999999998</v>
      </c>
      <c r="J2186" s="53">
        <f t="shared" si="39"/>
        <v>42.604659999999996</v>
      </c>
      <c r="K2186" s="1" t="str">
        <f>VLOOKUP(Table_for_new_list_price[[#This Row],[ItemCode]],[1]sheet1!$1:$1048576,11,FALSE)</f>
        <v>Italy</v>
      </c>
    </row>
    <row r="2187" spans="1:11" hidden="1" x14ac:dyDescent="0.3">
      <c r="A2187" t="s">
        <v>3121</v>
      </c>
      <c r="B2187" t="str">
        <f>VLOOKUP(Table_for_new_list_price[[#This Row],[ItemCode]],[1]sheet1!$1:$1048576,4,FALSE)</f>
        <v>9900T MINI 050M075F (DS1)</v>
      </c>
      <c r="C2187">
        <f>VLOOKUP(Table_for_new_list_price[[#This Row],[ItemCode]],[1]sheet1!$1:$1048576,5,FALSE)</f>
        <v>0</v>
      </c>
      <c r="D2187" t="str">
        <f>VLOOKUP(Table_for_new_list_price[[#This Row],[ItemCode]],[1]sheet1!$1:$1048576,6,FALSE)</f>
        <v>BALV</v>
      </c>
      <c r="E2187" s="54" t="str">
        <f>VLOOKUP(Table_for_new_list_price[[#This Row],[ItemCode]],[1]sheet1!$1:$1048576,7,FALSE)</f>
        <v>BRASS</v>
      </c>
      <c r="F2187" s="54">
        <f>VLOOKUP(Table_for_new_list_price[[#This Row],[ItemCode]],[1]sheet1!$1:$1048576,13,FALSE)</f>
        <v>0</v>
      </c>
      <c r="G2187" s="55" t="str">
        <f>VLOOKUP(Table_for_new_list_price[[#This Row],[ItemCode]],[1]sheet1!$1:$1048576,12,FALSE)</f>
        <v>1</v>
      </c>
      <c r="H2187" s="101">
        <f>VLOOKUP(Table_for_new_list_price[[#This Row],[ItemCode]],[1]sheet1!$1:$1048576,8,FALSE)</f>
        <v>122.78</v>
      </c>
      <c r="I2187" s="51">
        <f>VLOOKUP(Table_for_new_list_price[[#This Row],[Product Line]],'EDA SHEET'!$C$10:$D$57,2,FALSE)</f>
        <v>0.34699999999999998</v>
      </c>
      <c r="J2187" s="53">
        <f t="shared" si="39"/>
        <v>42.604659999999996</v>
      </c>
      <c r="K2187" s="1" t="str">
        <f>VLOOKUP(Table_for_new_list_price[[#This Row],[ItemCode]],[1]sheet1!$1:$1048576,11,FALSE)</f>
        <v>Italy</v>
      </c>
    </row>
    <row r="2188" spans="1:11" hidden="1" x14ac:dyDescent="0.3">
      <c r="A2188" t="s">
        <v>3122</v>
      </c>
      <c r="B2188" t="str">
        <f>VLOOKUP(Table_for_new_list_price[[#This Row],[ItemCode]],[1]sheet1!$1:$1048576,4,FALSE)</f>
        <v>9900T MINI 050M075M (DS1)</v>
      </c>
      <c r="C2188">
        <f>VLOOKUP(Table_for_new_list_price[[#This Row],[ItemCode]],[1]sheet1!$1:$1048576,5,FALSE)</f>
        <v>0</v>
      </c>
      <c r="D2188" t="str">
        <f>VLOOKUP(Table_for_new_list_price[[#This Row],[ItemCode]],[1]sheet1!$1:$1048576,6,FALSE)</f>
        <v>BALV</v>
      </c>
      <c r="E2188" s="54" t="str">
        <f>VLOOKUP(Table_for_new_list_price[[#This Row],[ItemCode]],[1]sheet1!$1:$1048576,7,FALSE)</f>
        <v>BRASS</v>
      </c>
      <c r="F2188" s="54">
        <f>VLOOKUP(Table_for_new_list_price[[#This Row],[ItemCode]],[1]sheet1!$1:$1048576,13,FALSE)</f>
        <v>0</v>
      </c>
      <c r="G2188" s="55" t="str">
        <f>VLOOKUP(Table_for_new_list_price[[#This Row],[ItemCode]],[1]sheet1!$1:$1048576,12,FALSE)</f>
        <v>1</v>
      </c>
      <c r="H2188" s="101">
        <f>VLOOKUP(Table_for_new_list_price[[#This Row],[ItemCode]],[1]sheet1!$1:$1048576,8,FALSE)</f>
        <v>122.78</v>
      </c>
      <c r="I2188" s="51">
        <f>VLOOKUP(Table_for_new_list_price[[#This Row],[Product Line]],'EDA SHEET'!$C$10:$D$57,2,FALSE)</f>
        <v>0.34699999999999998</v>
      </c>
      <c r="J2188" s="53">
        <f t="shared" si="39"/>
        <v>42.604659999999996</v>
      </c>
      <c r="K2188" s="1" t="str">
        <f>VLOOKUP(Table_for_new_list_price[[#This Row],[ItemCode]],[1]sheet1!$1:$1048576,11,FALSE)</f>
        <v>Italy</v>
      </c>
    </row>
    <row r="2189" spans="1:11" hidden="1" x14ac:dyDescent="0.3">
      <c r="A2189" t="s">
        <v>3123</v>
      </c>
      <c r="B2189" t="str">
        <f>VLOOKUP(Table_for_new_list_price[[#This Row],[ItemCode]],[1]sheet1!$1:$1048576,4,FALSE)</f>
        <v>9900T MINI 050M075S (DS1)</v>
      </c>
      <c r="C2189">
        <f>VLOOKUP(Table_for_new_list_price[[#This Row],[ItemCode]],[1]sheet1!$1:$1048576,5,FALSE)</f>
        <v>0</v>
      </c>
      <c r="D2189" t="str">
        <f>VLOOKUP(Table_for_new_list_price[[#This Row],[ItemCode]],[1]sheet1!$1:$1048576,6,FALSE)</f>
        <v>BALV</v>
      </c>
      <c r="E2189" s="54" t="str">
        <f>VLOOKUP(Table_for_new_list_price[[#This Row],[ItemCode]],[1]sheet1!$1:$1048576,7,FALSE)</f>
        <v>BRASS</v>
      </c>
      <c r="F2189" s="54">
        <f>VLOOKUP(Table_for_new_list_price[[#This Row],[ItemCode]],[1]sheet1!$1:$1048576,13,FALSE)</f>
        <v>0</v>
      </c>
      <c r="G2189" s="55" t="str">
        <f>VLOOKUP(Table_for_new_list_price[[#This Row],[ItemCode]],[1]sheet1!$1:$1048576,12,FALSE)</f>
        <v>1</v>
      </c>
      <c r="H2189" s="101">
        <f>VLOOKUP(Table_for_new_list_price[[#This Row],[ItemCode]],[1]sheet1!$1:$1048576,8,FALSE)</f>
        <v>122.78</v>
      </c>
      <c r="I2189" s="51">
        <f>VLOOKUP(Table_for_new_list_price[[#This Row],[Product Line]],'EDA SHEET'!$C$10:$D$57,2,FALSE)</f>
        <v>0.34699999999999998</v>
      </c>
      <c r="J2189" s="53">
        <f t="shared" si="39"/>
        <v>42.604659999999996</v>
      </c>
      <c r="K2189" s="1" t="str">
        <f>VLOOKUP(Table_for_new_list_price[[#This Row],[ItemCode]],[1]sheet1!$1:$1048576,11,FALSE)</f>
        <v>Italy</v>
      </c>
    </row>
    <row r="2190" spans="1:11" hidden="1" x14ac:dyDescent="0.3">
      <c r="A2190" t="s">
        <v>3124</v>
      </c>
      <c r="B2190" t="str">
        <f>VLOOKUP(Table_for_new_list_price[[#This Row],[ItemCode]],[1]sheet1!$1:$1048576,4,FALSE)</f>
        <v>9900T MINI 050P050P</v>
      </c>
      <c r="C2190">
        <f>VLOOKUP(Table_for_new_list_price[[#This Row],[ItemCode]],[1]sheet1!$1:$1048576,5,FALSE)</f>
        <v>0</v>
      </c>
      <c r="D2190" t="str">
        <f>VLOOKUP(Table_for_new_list_price[[#This Row],[ItemCode]],[1]sheet1!$1:$1048576,6,FALSE)</f>
        <v>BALV</v>
      </c>
      <c r="E2190" s="54" t="str">
        <f>VLOOKUP(Table_for_new_list_price[[#This Row],[ItemCode]],[1]sheet1!$1:$1048576,7,FALSE)</f>
        <v>BRASS</v>
      </c>
      <c r="F2190" s="54">
        <f>VLOOKUP(Table_for_new_list_price[[#This Row],[ItemCode]],[1]sheet1!$1:$1048576,13,FALSE)</f>
        <v>0</v>
      </c>
      <c r="G2190" s="55" t="str">
        <f>VLOOKUP(Table_for_new_list_price[[#This Row],[ItemCode]],[1]sheet1!$1:$1048576,12,FALSE)</f>
        <v>1</v>
      </c>
      <c r="H2190" s="101">
        <f>VLOOKUP(Table_for_new_list_price[[#This Row],[ItemCode]],[1]sheet1!$1:$1048576,8,FALSE)</f>
        <v>121.65</v>
      </c>
      <c r="I2190" s="51">
        <f>VLOOKUP(Table_for_new_list_price[[#This Row],[Product Line]],'EDA SHEET'!$C$10:$D$57,2,FALSE)</f>
        <v>0.34699999999999998</v>
      </c>
      <c r="J2190" s="53">
        <f t="shared" si="39"/>
        <v>42.21255</v>
      </c>
      <c r="K2190" s="1" t="str">
        <f>VLOOKUP(Table_for_new_list_price[[#This Row],[ItemCode]],[1]sheet1!$1:$1048576,11,FALSE)</f>
        <v>Italy</v>
      </c>
    </row>
    <row r="2191" spans="1:11" hidden="1" x14ac:dyDescent="0.3">
      <c r="A2191" t="s">
        <v>3125</v>
      </c>
      <c r="B2191" t="str">
        <f>VLOOKUP(Table_for_new_list_price[[#This Row],[ItemCode]],[1]sheet1!$1:$1048576,4,FALSE)</f>
        <v>9900T MINI 050S050S</v>
      </c>
      <c r="C2191">
        <f>VLOOKUP(Table_for_new_list_price[[#This Row],[ItemCode]],[1]sheet1!$1:$1048576,5,FALSE)</f>
        <v>0</v>
      </c>
      <c r="D2191" t="str">
        <f>VLOOKUP(Table_for_new_list_price[[#This Row],[ItemCode]],[1]sheet1!$1:$1048576,6,FALSE)</f>
        <v>BALV</v>
      </c>
      <c r="E2191" s="54" t="str">
        <f>VLOOKUP(Table_for_new_list_price[[#This Row],[ItemCode]],[1]sheet1!$1:$1048576,7,FALSE)</f>
        <v>BRASS</v>
      </c>
      <c r="F2191" s="54">
        <f>VLOOKUP(Table_for_new_list_price[[#This Row],[ItemCode]],[1]sheet1!$1:$1048576,13,FALSE)</f>
        <v>0</v>
      </c>
      <c r="G2191" s="55" t="str">
        <f>VLOOKUP(Table_for_new_list_price[[#This Row],[ItemCode]],[1]sheet1!$1:$1048576,12,FALSE)</f>
        <v>1</v>
      </c>
      <c r="H2191" s="101">
        <f>VLOOKUP(Table_for_new_list_price[[#This Row],[ItemCode]],[1]sheet1!$1:$1048576,8,FALSE)</f>
        <v>112.39</v>
      </c>
      <c r="I2191" s="51">
        <f>VLOOKUP(Table_for_new_list_price[[#This Row],[Product Line]],'EDA SHEET'!$C$10:$D$57,2,FALSE)</f>
        <v>0.34699999999999998</v>
      </c>
      <c r="J2191" s="53">
        <f t="shared" si="39"/>
        <v>38.99933</v>
      </c>
      <c r="K2191" s="1" t="str">
        <f>VLOOKUP(Table_for_new_list_price[[#This Row],[ItemCode]],[1]sheet1!$1:$1048576,11,FALSE)</f>
        <v>Italy</v>
      </c>
    </row>
    <row r="2192" spans="1:11" hidden="1" x14ac:dyDescent="0.3">
      <c r="A2192" t="s">
        <v>3126</v>
      </c>
      <c r="B2192" t="str">
        <f>VLOOKUP(Table_for_new_list_price[[#This Row],[ItemCode]],[1]sheet1!$1:$1048576,4,FALSE)</f>
        <v>9900T MINI 075E075E</v>
      </c>
      <c r="C2192">
        <f>VLOOKUP(Table_for_new_list_price[[#This Row],[ItemCode]],[1]sheet1!$1:$1048576,5,FALSE)</f>
        <v>0</v>
      </c>
      <c r="D2192" t="str">
        <f>VLOOKUP(Table_for_new_list_price[[#This Row],[ItemCode]],[1]sheet1!$1:$1048576,6,FALSE)</f>
        <v>BALV</v>
      </c>
      <c r="E2192" s="54" t="str">
        <f>VLOOKUP(Table_for_new_list_price[[#This Row],[ItemCode]],[1]sheet1!$1:$1048576,7,FALSE)</f>
        <v>BRASS DZR</v>
      </c>
      <c r="F2192" s="54">
        <f>VLOOKUP(Table_for_new_list_price[[#This Row],[ItemCode]],[1]sheet1!$1:$1048576,13,FALSE)</f>
        <v>0</v>
      </c>
      <c r="G2192" s="55" t="str">
        <f>VLOOKUP(Table_for_new_list_price[[#This Row],[ItemCode]],[1]sheet1!$1:$1048576,12,FALSE)</f>
        <v>1</v>
      </c>
      <c r="H2192" s="101">
        <f>VLOOKUP(Table_for_new_list_price[[#This Row],[ItemCode]],[1]sheet1!$1:$1048576,8,FALSE)</f>
        <v>122.78</v>
      </c>
      <c r="I2192" s="51">
        <f>VLOOKUP(Table_for_new_list_price[[#This Row],[Product Line]],'EDA SHEET'!$C$10:$D$57,2,FALSE)</f>
        <v>0.34699999999999998</v>
      </c>
      <c r="J2192" s="53">
        <f t="shared" si="39"/>
        <v>42.604659999999996</v>
      </c>
      <c r="K2192" s="1" t="str">
        <f>VLOOKUP(Table_for_new_list_price[[#This Row],[ItemCode]],[1]sheet1!$1:$1048576,11,FALSE)</f>
        <v>Italy</v>
      </c>
    </row>
    <row r="2193" spans="1:11" hidden="1" x14ac:dyDescent="0.3">
      <c r="A2193" t="s">
        <v>3127</v>
      </c>
      <c r="B2193" t="str">
        <f>VLOOKUP(Table_for_new_list_price[[#This Row],[ItemCode]],[1]sheet1!$1:$1048576,4,FALSE)</f>
        <v>9900T MINI 075F075F</v>
      </c>
      <c r="C2193">
        <f>VLOOKUP(Table_for_new_list_price[[#This Row],[ItemCode]],[1]sheet1!$1:$1048576,5,FALSE)</f>
        <v>0</v>
      </c>
      <c r="D2193" t="str">
        <f>VLOOKUP(Table_for_new_list_price[[#This Row],[ItemCode]],[1]sheet1!$1:$1048576,6,FALSE)</f>
        <v>BALV</v>
      </c>
      <c r="E2193" s="54" t="str">
        <f>VLOOKUP(Table_for_new_list_price[[#This Row],[ItemCode]],[1]sheet1!$1:$1048576,7,FALSE)</f>
        <v>BRASS</v>
      </c>
      <c r="F2193" s="54">
        <f>VLOOKUP(Table_for_new_list_price[[#This Row],[ItemCode]],[1]sheet1!$1:$1048576,13,FALSE)</f>
        <v>0</v>
      </c>
      <c r="G2193" s="55" t="str">
        <f>VLOOKUP(Table_for_new_list_price[[#This Row],[ItemCode]],[1]sheet1!$1:$1048576,12,FALSE)</f>
        <v>1</v>
      </c>
      <c r="H2193" s="101">
        <f>VLOOKUP(Table_for_new_list_price[[#This Row],[ItemCode]],[1]sheet1!$1:$1048576,8,FALSE)</f>
        <v>122.78</v>
      </c>
      <c r="I2193" s="51">
        <f>VLOOKUP(Table_for_new_list_price[[#This Row],[Product Line]],'EDA SHEET'!$C$10:$D$57,2,FALSE)</f>
        <v>0.34699999999999998</v>
      </c>
      <c r="J2193" s="53">
        <f t="shared" si="39"/>
        <v>42.604659999999996</v>
      </c>
      <c r="K2193" s="1" t="str">
        <f>VLOOKUP(Table_for_new_list_price[[#This Row],[ItemCode]],[1]sheet1!$1:$1048576,11,FALSE)</f>
        <v>Italy</v>
      </c>
    </row>
    <row r="2194" spans="1:11" hidden="1" x14ac:dyDescent="0.3">
      <c r="A2194" t="s">
        <v>3128</v>
      </c>
      <c r="B2194" t="str">
        <f>VLOOKUP(Table_for_new_list_price[[#This Row],[ItemCode]],[1]sheet1!$1:$1048576,4,FALSE)</f>
        <v>9900T MINI 075M075E</v>
      </c>
      <c r="C2194">
        <f>VLOOKUP(Table_for_new_list_price[[#This Row],[ItemCode]],[1]sheet1!$1:$1048576,5,FALSE)</f>
        <v>0</v>
      </c>
      <c r="D2194" t="str">
        <f>VLOOKUP(Table_for_new_list_price[[#This Row],[ItemCode]],[1]sheet1!$1:$1048576,6,FALSE)</f>
        <v>BALV</v>
      </c>
      <c r="E2194" s="54" t="str">
        <f>VLOOKUP(Table_for_new_list_price[[#This Row],[ItemCode]],[1]sheet1!$1:$1048576,7,FALSE)</f>
        <v>BRASS DZR</v>
      </c>
      <c r="F2194" s="54">
        <f>VLOOKUP(Table_for_new_list_price[[#This Row],[ItemCode]],[1]sheet1!$1:$1048576,13,FALSE)</f>
        <v>0</v>
      </c>
      <c r="G2194" s="55" t="str">
        <f>VLOOKUP(Table_for_new_list_price[[#This Row],[ItemCode]],[1]sheet1!$1:$1048576,12,FALSE)</f>
        <v>1</v>
      </c>
      <c r="H2194" s="101">
        <f>VLOOKUP(Table_for_new_list_price[[#This Row],[ItemCode]],[1]sheet1!$1:$1048576,8,FALSE)</f>
        <v>122.78</v>
      </c>
      <c r="I2194" s="51">
        <f>VLOOKUP(Table_for_new_list_price[[#This Row],[Product Line]],'EDA SHEET'!$C$10:$D$57,2,FALSE)</f>
        <v>0.34699999999999998</v>
      </c>
      <c r="J2194" s="53">
        <f t="shared" si="39"/>
        <v>42.604659999999996</v>
      </c>
      <c r="K2194" s="1" t="str">
        <f>VLOOKUP(Table_for_new_list_price[[#This Row],[ItemCode]],[1]sheet1!$1:$1048576,11,FALSE)</f>
        <v>Italy</v>
      </c>
    </row>
    <row r="2195" spans="1:11" hidden="1" x14ac:dyDescent="0.3">
      <c r="A2195" t="s">
        <v>3129</v>
      </c>
      <c r="B2195" t="str">
        <f>VLOOKUP(Table_for_new_list_price[[#This Row],[ItemCode]],[1]sheet1!$1:$1048576,4,FALSE)</f>
        <v>9900T MINI 075M075F</v>
      </c>
      <c r="C2195">
        <f>VLOOKUP(Table_for_new_list_price[[#This Row],[ItemCode]],[1]sheet1!$1:$1048576,5,FALSE)</f>
        <v>0</v>
      </c>
      <c r="D2195" t="str">
        <f>VLOOKUP(Table_for_new_list_price[[#This Row],[ItemCode]],[1]sheet1!$1:$1048576,6,FALSE)</f>
        <v>BALV</v>
      </c>
      <c r="E2195" s="54" t="str">
        <f>VLOOKUP(Table_for_new_list_price[[#This Row],[ItemCode]],[1]sheet1!$1:$1048576,7,FALSE)</f>
        <v>BRASS</v>
      </c>
      <c r="F2195" s="54">
        <f>VLOOKUP(Table_for_new_list_price[[#This Row],[ItemCode]],[1]sheet1!$1:$1048576,13,FALSE)</f>
        <v>0</v>
      </c>
      <c r="G2195" s="55" t="str">
        <f>VLOOKUP(Table_for_new_list_price[[#This Row],[ItemCode]],[1]sheet1!$1:$1048576,12,FALSE)</f>
        <v>1</v>
      </c>
      <c r="H2195" s="101">
        <f>VLOOKUP(Table_for_new_list_price[[#This Row],[ItemCode]],[1]sheet1!$1:$1048576,8,FALSE)</f>
        <v>122.78</v>
      </c>
      <c r="I2195" s="51">
        <f>VLOOKUP(Table_for_new_list_price[[#This Row],[Product Line]],'EDA SHEET'!$C$10:$D$57,2,FALSE)</f>
        <v>0.34699999999999998</v>
      </c>
      <c r="J2195" s="53">
        <f t="shared" si="39"/>
        <v>42.604659999999996</v>
      </c>
      <c r="K2195" s="1" t="str">
        <f>VLOOKUP(Table_for_new_list_price[[#This Row],[ItemCode]],[1]sheet1!$1:$1048576,11,FALSE)</f>
        <v>Italy</v>
      </c>
    </row>
    <row r="2196" spans="1:11" hidden="1" x14ac:dyDescent="0.3">
      <c r="A2196" t="s">
        <v>3130</v>
      </c>
      <c r="B2196" t="str">
        <f>VLOOKUP(Table_for_new_list_price[[#This Row],[ItemCode]],[1]sheet1!$1:$1048576,4,FALSE)</f>
        <v>9900T MINI 075M075M</v>
      </c>
      <c r="C2196">
        <f>VLOOKUP(Table_for_new_list_price[[#This Row],[ItemCode]],[1]sheet1!$1:$1048576,5,FALSE)</f>
        <v>0</v>
      </c>
      <c r="D2196" t="str">
        <f>VLOOKUP(Table_for_new_list_price[[#This Row],[ItemCode]],[1]sheet1!$1:$1048576,6,FALSE)</f>
        <v>BALV</v>
      </c>
      <c r="E2196" s="54" t="str">
        <f>VLOOKUP(Table_for_new_list_price[[#This Row],[ItemCode]],[1]sheet1!$1:$1048576,7,FALSE)</f>
        <v>BRASS</v>
      </c>
      <c r="F2196" s="54">
        <f>VLOOKUP(Table_for_new_list_price[[#This Row],[ItemCode]],[1]sheet1!$1:$1048576,13,FALSE)</f>
        <v>0</v>
      </c>
      <c r="G2196" s="55" t="str">
        <f>VLOOKUP(Table_for_new_list_price[[#This Row],[ItemCode]],[1]sheet1!$1:$1048576,12,FALSE)</f>
        <v>1</v>
      </c>
      <c r="H2196" s="101">
        <f>VLOOKUP(Table_for_new_list_price[[#This Row],[ItemCode]],[1]sheet1!$1:$1048576,8,FALSE)</f>
        <v>122.78</v>
      </c>
      <c r="I2196" s="51">
        <f>VLOOKUP(Table_for_new_list_price[[#This Row],[Product Line]],'EDA SHEET'!$C$10:$D$57,2,FALSE)</f>
        <v>0.34699999999999998</v>
      </c>
      <c r="J2196" s="53">
        <f t="shared" si="39"/>
        <v>42.604659999999996</v>
      </c>
      <c r="K2196" s="1" t="str">
        <f>VLOOKUP(Table_for_new_list_price[[#This Row],[ItemCode]],[1]sheet1!$1:$1048576,11,FALSE)</f>
        <v>Italy</v>
      </c>
    </row>
    <row r="2197" spans="1:11" hidden="1" x14ac:dyDescent="0.3">
      <c r="A2197" t="s">
        <v>3131</v>
      </c>
      <c r="B2197" t="str">
        <f>VLOOKUP(Table_for_new_list_price[[#This Row],[ItemCode]],[1]sheet1!$1:$1048576,4,FALSE)</f>
        <v>9900T MINI 075M075S</v>
      </c>
      <c r="C2197">
        <f>VLOOKUP(Table_for_new_list_price[[#This Row],[ItemCode]],[1]sheet1!$1:$1048576,5,FALSE)</f>
        <v>0</v>
      </c>
      <c r="D2197" t="str">
        <f>VLOOKUP(Table_for_new_list_price[[#This Row],[ItemCode]],[1]sheet1!$1:$1048576,6,FALSE)</f>
        <v>BALV</v>
      </c>
      <c r="E2197" s="54" t="str">
        <f>VLOOKUP(Table_for_new_list_price[[#This Row],[ItemCode]],[1]sheet1!$1:$1048576,7,FALSE)</f>
        <v>BRASS</v>
      </c>
      <c r="F2197" s="54">
        <f>VLOOKUP(Table_for_new_list_price[[#This Row],[ItemCode]],[1]sheet1!$1:$1048576,13,FALSE)</f>
        <v>0</v>
      </c>
      <c r="G2197" s="55" t="str">
        <f>VLOOKUP(Table_for_new_list_price[[#This Row],[ItemCode]],[1]sheet1!$1:$1048576,12,FALSE)</f>
        <v>1</v>
      </c>
      <c r="H2197" s="101">
        <f>VLOOKUP(Table_for_new_list_price[[#This Row],[ItemCode]],[1]sheet1!$1:$1048576,8,FALSE)</f>
        <v>122.78</v>
      </c>
      <c r="I2197" s="51">
        <f>VLOOKUP(Table_for_new_list_price[[#This Row],[Product Line]],'EDA SHEET'!$C$10:$D$57,2,FALSE)</f>
        <v>0.34699999999999998</v>
      </c>
      <c r="J2197" s="53">
        <f t="shared" si="39"/>
        <v>42.604659999999996</v>
      </c>
      <c r="K2197" s="1" t="str">
        <f>VLOOKUP(Table_for_new_list_price[[#This Row],[ItemCode]],[1]sheet1!$1:$1048576,11,FALSE)</f>
        <v>Italy</v>
      </c>
    </row>
    <row r="2198" spans="1:11" hidden="1" x14ac:dyDescent="0.3">
      <c r="A2198" t="s">
        <v>3132</v>
      </c>
      <c r="B2198" t="str">
        <f>VLOOKUP(Table_for_new_list_price[[#This Row],[ItemCode]],[1]sheet1!$1:$1048576,4,FALSE)</f>
        <v>9900T MINI 075S075S</v>
      </c>
      <c r="C2198">
        <f>VLOOKUP(Table_for_new_list_price[[#This Row],[ItemCode]],[1]sheet1!$1:$1048576,5,FALSE)</f>
        <v>0</v>
      </c>
      <c r="D2198" t="str">
        <f>VLOOKUP(Table_for_new_list_price[[#This Row],[ItemCode]],[1]sheet1!$1:$1048576,6,FALSE)</f>
        <v>BALV</v>
      </c>
      <c r="E2198" s="54" t="str">
        <f>VLOOKUP(Table_for_new_list_price[[#This Row],[ItemCode]],[1]sheet1!$1:$1048576,7,FALSE)</f>
        <v>BRASS</v>
      </c>
      <c r="F2198" s="54">
        <f>VLOOKUP(Table_for_new_list_price[[#This Row],[ItemCode]],[1]sheet1!$1:$1048576,13,FALSE)</f>
        <v>0</v>
      </c>
      <c r="G2198" s="55" t="str">
        <f>VLOOKUP(Table_for_new_list_price[[#This Row],[ItemCode]],[1]sheet1!$1:$1048576,12,FALSE)</f>
        <v>1</v>
      </c>
      <c r="H2198" s="101">
        <f>VLOOKUP(Table_for_new_list_price[[#This Row],[ItemCode]],[1]sheet1!$1:$1048576,8,FALSE)</f>
        <v>122.78</v>
      </c>
      <c r="I2198" s="51">
        <f>VLOOKUP(Table_for_new_list_price[[#This Row],[Product Line]],'EDA SHEET'!$C$10:$D$57,2,FALSE)</f>
        <v>0.34699999999999998</v>
      </c>
      <c r="J2198" s="53">
        <f t="shared" si="39"/>
        <v>42.604659999999996</v>
      </c>
      <c r="K2198" s="1" t="str">
        <f>VLOOKUP(Table_for_new_list_price[[#This Row],[ItemCode]],[1]sheet1!$1:$1048576,11,FALSE)</f>
        <v>Italy</v>
      </c>
    </row>
    <row r="2199" spans="1:11" hidden="1" x14ac:dyDescent="0.3">
      <c r="A2199" t="s">
        <v>3133</v>
      </c>
      <c r="B2199" t="str">
        <f>VLOOKUP(Table_for_new_list_price[[#This Row],[ItemCode]],[1]sheet1!$1:$1048576,4,FALSE)</f>
        <v>9900T SMALL1 050F050F</v>
      </c>
      <c r="C2199">
        <f>VLOOKUP(Table_for_new_list_price[[#This Row],[ItemCode]],[1]sheet1!$1:$1048576,5,FALSE)</f>
        <v>0</v>
      </c>
      <c r="D2199" t="str">
        <f>VLOOKUP(Table_for_new_list_price[[#This Row],[ItemCode]],[1]sheet1!$1:$1048576,6,FALSE)</f>
        <v>BALV</v>
      </c>
      <c r="E2199" s="54" t="str">
        <f>VLOOKUP(Table_for_new_list_price[[#This Row],[ItemCode]],[1]sheet1!$1:$1048576,7,FALSE)</f>
        <v>BRASS</v>
      </c>
      <c r="F2199" s="54">
        <f>VLOOKUP(Table_for_new_list_price[[#This Row],[ItemCode]],[1]sheet1!$1:$1048576,13,FALSE)</f>
        <v>0</v>
      </c>
      <c r="G2199" s="55" t="str">
        <f>VLOOKUP(Table_for_new_list_price[[#This Row],[ItemCode]],[1]sheet1!$1:$1048576,12,FALSE)</f>
        <v>1</v>
      </c>
      <c r="H2199" s="101">
        <f>VLOOKUP(Table_for_new_list_price[[#This Row],[ItemCode]],[1]sheet1!$1:$1048576,8,FALSE)</f>
        <v>134.72</v>
      </c>
      <c r="I2199" s="51">
        <f>VLOOKUP(Table_for_new_list_price[[#This Row],[Product Line]],'EDA SHEET'!$C$10:$D$57,2,FALSE)</f>
        <v>0.34699999999999998</v>
      </c>
      <c r="J2199" s="53">
        <f t="shared" si="39"/>
        <v>46.747839999999997</v>
      </c>
      <c r="K2199" s="1" t="str">
        <f>VLOOKUP(Table_for_new_list_price[[#This Row],[ItemCode]],[1]sheet1!$1:$1048576,11,FALSE)</f>
        <v>Italy</v>
      </c>
    </row>
    <row r="2200" spans="1:11" hidden="1" x14ac:dyDescent="0.3">
      <c r="A2200" t="s">
        <v>3134</v>
      </c>
      <c r="B2200" t="str">
        <f>VLOOKUP(Table_for_new_list_price[[#This Row],[ItemCode]],[1]sheet1!$1:$1048576,4,FALSE)</f>
        <v>9900T SMALL1 050M050F</v>
      </c>
      <c r="C2200">
        <f>VLOOKUP(Table_for_new_list_price[[#This Row],[ItemCode]],[1]sheet1!$1:$1048576,5,FALSE)</f>
        <v>0</v>
      </c>
      <c r="D2200" t="str">
        <f>VLOOKUP(Table_for_new_list_price[[#This Row],[ItemCode]],[1]sheet1!$1:$1048576,6,FALSE)</f>
        <v>BALV</v>
      </c>
      <c r="E2200" s="54" t="str">
        <f>VLOOKUP(Table_for_new_list_price[[#This Row],[ItemCode]],[1]sheet1!$1:$1048576,7,FALSE)</f>
        <v>BRASS</v>
      </c>
      <c r="F2200" s="54">
        <f>VLOOKUP(Table_for_new_list_price[[#This Row],[ItemCode]],[1]sheet1!$1:$1048576,13,FALSE)</f>
        <v>0</v>
      </c>
      <c r="G2200" s="55" t="str">
        <f>VLOOKUP(Table_for_new_list_price[[#This Row],[ItemCode]],[1]sheet1!$1:$1048576,12,FALSE)</f>
        <v>1</v>
      </c>
      <c r="H2200" s="101">
        <f>VLOOKUP(Table_for_new_list_price[[#This Row],[ItemCode]],[1]sheet1!$1:$1048576,8,FALSE)</f>
        <v>134.72</v>
      </c>
      <c r="I2200" s="51">
        <f>VLOOKUP(Table_for_new_list_price[[#This Row],[Product Line]],'EDA SHEET'!$C$10:$D$57,2,FALSE)</f>
        <v>0.34699999999999998</v>
      </c>
      <c r="J2200" s="53">
        <f t="shared" si="39"/>
        <v>46.747839999999997</v>
      </c>
      <c r="K2200" s="1" t="str">
        <f>VLOOKUP(Table_for_new_list_price[[#This Row],[ItemCode]],[1]sheet1!$1:$1048576,11,FALSE)</f>
        <v>Italy</v>
      </c>
    </row>
    <row r="2201" spans="1:11" hidden="1" x14ac:dyDescent="0.3">
      <c r="A2201" t="s">
        <v>3135</v>
      </c>
      <c r="B2201" t="str">
        <f>VLOOKUP(Table_for_new_list_price[[#This Row],[ItemCode]],[1]sheet1!$1:$1048576,4,FALSE)</f>
        <v>9900T SMALL1 050M050M</v>
      </c>
      <c r="C2201">
        <f>VLOOKUP(Table_for_new_list_price[[#This Row],[ItemCode]],[1]sheet1!$1:$1048576,5,FALSE)</f>
        <v>0</v>
      </c>
      <c r="D2201" t="str">
        <f>VLOOKUP(Table_for_new_list_price[[#This Row],[ItemCode]],[1]sheet1!$1:$1048576,6,FALSE)</f>
        <v>BALV</v>
      </c>
      <c r="E2201" s="54" t="str">
        <f>VLOOKUP(Table_for_new_list_price[[#This Row],[ItemCode]],[1]sheet1!$1:$1048576,7,FALSE)</f>
        <v>BRASS</v>
      </c>
      <c r="F2201" s="54">
        <f>VLOOKUP(Table_for_new_list_price[[#This Row],[ItemCode]],[1]sheet1!$1:$1048576,13,FALSE)</f>
        <v>0</v>
      </c>
      <c r="G2201" s="55" t="str">
        <f>VLOOKUP(Table_for_new_list_price[[#This Row],[ItemCode]],[1]sheet1!$1:$1048576,12,FALSE)</f>
        <v>1</v>
      </c>
      <c r="H2201" s="101">
        <f>VLOOKUP(Table_for_new_list_price[[#This Row],[ItemCode]],[1]sheet1!$1:$1048576,8,FALSE)</f>
        <v>134.72</v>
      </c>
      <c r="I2201" s="51">
        <f>VLOOKUP(Table_for_new_list_price[[#This Row],[Product Line]],'EDA SHEET'!$C$10:$D$57,2,FALSE)</f>
        <v>0.34699999999999998</v>
      </c>
      <c r="J2201" s="53">
        <f t="shared" si="39"/>
        <v>46.747839999999997</v>
      </c>
      <c r="K2201" s="1" t="str">
        <f>VLOOKUP(Table_for_new_list_price[[#This Row],[ItemCode]],[1]sheet1!$1:$1048576,11,FALSE)</f>
        <v>Italy</v>
      </c>
    </row>
    <row r="2202" spans="1:11" hidden="1" x14ac:dyDescent="0.3">
      <c r="A2202" t="s">
        <v>3136</v>
      </c>
      <c r="B2202" t="str">
        <f>VLOOKUP(Table_for_new_list_price[[#This Row],[ItemCode]],[1]sheet1!$1:$1048576,4,FALSE)</f>
        <v>9900T SMALL1 050M050P</v>
      </c>
      <c r="C2202">
        <f>VLOOKUP(Table_for_new_list_price[[#This Row],[ItemCode]],[1]sheet1!$1:$1048576,5,FALSE)</f>
        <v>0</v>
      </c>
      <c r="D2202" t="str">
        <f>VLOOKUP(Table_for_new_list_price[[#This Row],[ItemCode]],[1]sheet1!$1:$1048576,6,FALSE)</f>
        <v>BALV</v>
      </c>
      <c r="E2202" s="54" t="str">
        <f>VLOOKUP(Table_for_new_list_price[[#This Row],[ItemCode]],[1]sheet1!$1:$1048576,7,FALSE)</f>
        <v>BRASS</v>
      </c>
      <c r="F2202" s="54">
        <f>VLOOKUP(Table_for_new_list_price[[#This Row],[ItemCode]],[1]sheet1!$1:$1048576,13,FALSE)</f>
        <v>0</v>
      </c>
      <c r="G2202" s="55" t="str">
        <f>VLOOKUP(Table_for_new_list_price[[#This Row],[ItemCode]],[1]sheet1!$1:$1048576,12,FALSE)</f>
        <v>1</v>
      </c>
      <c r="H2202" s="101">
        <f>VLOOKUP(Table_for_new_list_price[[#This Row],[ItemCode]],[1]sheet1!$1:$1048576,8,FALSE)</f>
        <v>146.91</v>
      </c>
      <c r="I2202" s="51">
        <f>VLOOKUP(Table_for_new_list_price[[#This Row],[Product Line]],'EDA SHEET'!$C$10:$D$57,2,FALSE)</f>
        <v>0.34699999999999998</v>
      </c>
      <c r="J2202" s="53">
        <f t="shared" si="39"/>
        <v>50.977769999999992</v>
      </c>
      <c r="K2202" s="1" t="str">
        <f>VLOOKUP(Table_for_new_list_price[[#This Row],[ItemCode]],[1]sheet1!$1:$1048576,11,FALSE)</f>
        <v>Italy</v>
      </c>
    </row>
    <row r="2203" spans="1:11" hidden="1" x14ac:dyDescent="0.3">
      <c r="A2203" t="s">
        <v>3137</v>
      </c>
      <c r="B2203" t="str">
        <f>VLOOKUP(Table_for_new_list_price[[#This Row],[ItemCode]],[1]sheet1!$1:$1048576,4,FALSE)</f>
        <v>9900T SMALL1 050M050S</v>
      </c>
      <c r="C2203">
        <f>VLOOKUP(Table_for_new_list_price[[#This Row],[ItemCode]],[1]sheet1!$1:$1048576,5,FALSE)</f>
        <v>0</v>
      </c>
      <c r="D2203" t="str">
        <f>VLOOKUP(Table_for_new_list_price[[#This Row],[ItemCode]],[1]sheet1!$1:$1048576,6,FALSE)</f>
        <v>BALV</v>
      </c>
      <c r="E2203" s="54" t="str">
        <f>VLOOKUP(Table_for_new_list_price[[#This Row],[ItemCode]],[1]sheet1!$1:$1048576,7,FALSE)</f>
        <v>BRASS</v>
      </c>
      <c r="F2203" s="54">
        <f>VLOOKUP(Table_for_new_list_price[[#This Row],[ItemCode]],[1]sheet1!$1:$1048576,13,FALSE)</f>
        <v>0</v>
      </c>
      <c r="G2203" s="55" t="str">
        <f>VLOOKUP(Table_for_new_list_price[[#This Row],[ItemCode]],[1]sheet1!$1:$1048576,12,FALSE)</f>
        <v>1</v>
      </c>
      <c r="H2203" s="101">
        <f>VLOOKUP(Table_for_new_list_price[[#This Row],[ItemCode]],[1]sheet1!$1:$1048576,8,FALSE)</f>
        <v>134.72</v>
      </c>
      <c r="I2203" s="51">
        <f>VLOOKUP(Table_for_new_list_price[[#This Row],[Product Line]],'EDA SHEET'!$C$10:$D$57,2,FALSE)</f>
        <v>0.34699999999999998</v>
      </c>
      <c r="J2203" s="53">
        <f t="shared" si="39"/>
        <v>46.747839999999997</v>
      </c>
      <c r="K2203" s="1" t="str">
        <f>VLOOKUP(Table_for_new_list_price[[#This Row],[ItemCode]],[1]sheet1!$1:$1048576,11,FALSE)</f>
        <v>Italy</v>
      </c>
    </row>
    <row r="2204" spans="1:11" hidden="1" x14ac:dyDescent="0.3">
      <c r="A2204" t="s">
        <v>3138</v>
      </c>
      <c r="B2204" t="str">
        <f>VLOOKUP(Table_for_new_list_price[[#This Row],[ItemCode]],[1]sheet1!$1:$1048576,4,FALSE)</f>
        <v>9900T SMALL1 050M075E (DS1)</v>
      </c>
      <c r="C2204">
        <f>VLOOKUP(Table_for_new_list_price[[#This Row],[ItemCode]],[1]sheet1!$1:$1048576,5,FALSE)</f>
        <v>0</v>
      </c>
      <c r="D2204" t="str">
        <f>VLOOKUP(Table_for_new_list_price[[#This Row],[ItemCode]],[1]sheet1!$1:$1048576,6,FALSE)</f>
        <v>BALV</v>
      </c>
      <c r="E2204" s="54" t="str">
        <f>VLOOKUP(Table_for_new_list_price[[#This Row],[ItemCode]],[1]sheet1!$1:$1048576,7,FALSE)</f>
        <v>BRASS DZR</v>
      </c>
      <c r="F2204" s="54">
        <f>VLOOKUP(Table_for_new_list_price[[#This Row],[ItemCode]],[1]sheet1!$1:$1048576,13,FALSE)</f>
        <v>0</v>
      </c>
      <c r="G2204" s="55" t="str">
        <f>VLOOKUP(Table_for_new_list_price[[#This Row],[ItemCode]],[1]sheet1!$1:$1048576,12,FALSE)</f>
        <v>1</v>
      </c>
      <c r="H2204" s="101">
        <f>VLOOKUP(Table_for_new_list_price[[#This Row],[ItemCode]],[1]sheet1!$1:$1048576,8,FALSE)</f>
        <v>134.9</v>
      </c>
      <c r="I2204" s="51">
        <f>VLOOKUP(Table_for_new_list_price[[#This Row],[Product Line]],'EDA SHEET'!$C$10:$D$57,2,FALSE)</f>
        <v>0.34699999999999998</v>
      </c>
      <c r="J2204" s="53">
        <f t="shared" si="39"/>
        <v>46.810299999999998</v>
      </c>
      <c r="K2204" s="1" t="str">
        <f>VLOOKUP(Table_for_new_list_price[[#This Row],[ItemCode]],[1]sheet1!$1:$1048576,11,FALSE)</f>
        <v>Italy</v>
      </c>
    </row>
    <row r="2205" spans="1:11" hidden="1" x14ac:dyDescent="0.3">
      <c r="A2205" t="s">
        <v>3139</v>
      </c>
      <c r="B2205" t="str">
        <f>VLOOKUP(Table_for_new_list_price[[#This Row],[ItemCode]],[1]sheet1!$1:$1048576,4,FALSE)</f>
        <v>9900T SMALL1 050M075F (DS1)</v>
      </c>
      <c r="C2205">
        <f>VLOOKUP(Table_for_new_list_price[[#This Row],[ItemCode]],[1]sheet1!$1:$1048576,5,FALSE)</f>
        <v>0</v>
      </c>
      <c r="D2205" t="str">
        <f>VLOOKUP(Table_for_new_list_price[[#This Row],[ItemCode]],[1]sheet1!$1:$1048576,6,FALSE)</f>
        <v>BALV</v>
      </c>
      <c r="E2205" s="54" t="str">
        <f>VLOOKUP(Table_for_new_list_price[[#This Row],[ItemCode]],[1]sheet1!$1:$1048576,7,FALSE)</f>
        <v>BRASS</v>
      </c>
      <c r="F2205" s="54">
        <f>VLOOKUP(Table_for_new_list_price[[#This Row],[ItemCode]],[1]sheet1!$1:$1048576,13,FALSE)</f>
        <v>0</v>
      </c>
      <c r="G2205" s="55" t="str">
        <f>VLOOKUP(Table_for_new_list_price[[#This Row],[ItemCode]],[1]sheet1!$1:$1048576,12,FALSE)</f>
        <v>1</v>
      </c>
      <c r="H2205" s="101">
        <f>VLOOKUP(Table_for_new_list_price[[#This Row],[ItemCode]],[1]sheet1!$1:$1048576,8,FALSE)</f>
        <v>134.9</v>
      </c>
      <c r="I2205" s="51">
        <f>VLOOKUP(Table_for_new_list_price[[#This Row],[Product Line]],'EDA SHEET'!$C$10:$D$57,2,FALSE)</f>
        <v>0.34699999999999998</v>
      </c>
      <c r="J2205" s="53">
        <f t="shared" si="39"/>
        <v>46.810299999999998</v>
      </c>
      <c r="K2205" s="1" t="str">
        <f>VLOOKUP(Table_for_new_list_price[[#This Row],[ItemCode]],[1]sheet1!$1:$1048576,11,FALSE)</f>
        <v>Italy</v>
      </c>
    </row>
    <row r="2206" spans="1:11" hidden="1" x14ac:dyDescent="0.3">
      <c r="A2206" t="s">
        <v>3140</v>
      </c>
      <c r="B2206" t="str">
        <f>VLOOKUP(Table_for_new_list_price[[#This Row],[ItemCode]],[1]sheet1!$1:$1048576,4,FALSE)</f>
        <v>9900T SMALL1 050M075M (DS1)</v>
      </c>
      <c r="C2206">
        <f>VLOOKUP(Table_for_new_list_price[[#This Row],[ItemCode]],[1]sheet1!$1:$1048576,5,FALSE)</f>
        <v>0</v>
      </c>
      <c r="D2206" t="str">
        <f>VLOOKUP(Table_for_new_list_price[[#This Row],[ItemCode]],[1]sheet1!$1:$1048576,6,FALSE)</f>
        <v>BALV</v>
      </c>
      <c r="E2206" s="54" t="str">
        <f>VLOOKUP(Table_for_new_list_price[[#This Row],[ItemCode]],[1]sheet1!$1:$1048576,7,FALSE)</f>
        <v>BRASS</v>
      </c>
      <c r="F2206" s="54">
        <f>VLOOKUP(Table_for_new_list_price[[#This Row],[ItemCode]],[1]sheet1!$1:$1048576,13,FALSE)</f>
        <v>0</v>
      </c>
      <c r="G2206" s="55" t="str">
        <f>VLOOKUP(Table_for_new_list_price[[#This Row],[ItemCode]],[1]sheet1!$1:$1048576,12,FALSE)</f>
        <v>1</v>
      </c>
      <c r="H2206" s="101">
        <f>VLOOKUP(Table_for_new_list_price[[#This Row],[ItemCode]],[1]sheet1!$1:$1048576,8,FALSE)</f>
        <v>134.9</v>
      </c>
      <c r="I2206" s="51">
        <f>VLOOKUP(Table_for_new_list_price[[#This Row],[Product Line]],'EDA SHEET'!$C$10:$D$57,2,FALSE)</f>
        <v>0.34699999999999998</v>
      </c>
      <c r="J2206" s="53">
        <f t="shared" si="39"/>
        <v>46.810299999999998</v>
      </c>
      <c r="K2206" s="1" t="str">
        <f>VLOOKUP(Table_for_new_list_price[[#This Row],[ItemCode]],[1]sheet1!$1:$1048576,11,FALSE)</f>
        <v>Italy</v>
      </c>
    </row>
    <row r="2207" spans="1:11" hidden="1" x14ac:dyDescent="0.3">
      <c r="A2207" t="s">
        <v>3141</v>
      </c>
      <c r="B2207" t="str">
        <f>VLOOKUP(Table_for_new_list_price[[#This Row],[ItemCode]],[1]sheet1!$1:$1048576,4,FALSE)</f>
        <v>9900T SMALL1 050M075P (DS1)</v>
      </c>
      <c r="C2207">
        <f>VLOOKUP(Table_for_new_list_price[[#This Row],[ItemCode]],[1]sheet1!$1:$1048576,5,FALSE)</f>
        <v>0</v>
      </c>
      <c r="D2207" t="str">
        <f>VLOOKUP(Table_for_new_list_price[[#This Row],[ItemCode]],[1]sheet1!$1:$1048576,6,FALSE)</f>
        <v>BALV</v>
      </c>
      <c r="E2207" s="54" t="str">
        <f>VLOOKUP(Table_for_new_list_price[[#This Row],[ItemCode]],[1]sheet1!$1:$1048576,7,FALSE)</f>
        <v>BRASS</v>
      </c>
      <c r="F2207" s="54">
        <f>VLOOKUP(Table_for_new_list_price[[#This Row],[ItemCode]],[1]sheet1!$1:$1048576,13,FALSE)</f>
        <v>0</v>
      </c>
      <c r="G2207" s="55" t="str">
        <f>VLOOKUP(Table_for_new_list_price[[#This Row],[ItemCode]],[1]sheet1!$1:$1048576,12,FALSE)</f>
        <v>1</v>
      </c>
      <c r="H2207" s="101">
        <f>VLOOKUP(Table_for_new_list_price[[#This Row],[ItemCode]],[1]sheet1!$1:$1048576,8,FALSE)</f>
        <v>146.91</v>
      </c>
      <c r="I2207" s="51">
        <f>VLOOKUP(Table_for_new_list_price[[#This Row],[Product Line]],'EDA SHEET'!$C$10:$D$57,2,FALSE)</f>
        <v>0.34699999999999998</v>
      </c>
      <c r="J2207" s="53">
        <f t="shared" si="39"/>
        <v>50.977769999999992</v>
      </c>
      <c r="K2207" s="1" t="str">
        <f>VLOOKUP(Table_for_new_list_price[[#This Row],[ItemCode]],[1]sheet1!$1:$1048576,11,FALSE)</f>
        <v>Italy</v>
      </c>
    </row>
    <row r="2208" spans="1:11" hidden="1" x14ac:dyDescent="0.3">
      <c r="A2208" t="s">
        <v>3142</v>
      </c>
      <c r="B2208" t="str">
        <f>VLOOKUP(Table_for_new_list_price[[#This Row],[ItemCode]],[1]sheet1!$1:$1048576,4,FALSE)</f>
        <v>9900T SMALL1 050M075S (DS1)</v>
      </c>
      <c r="C2208">
        <f>VLOOKUP(Table_for_new_list_price[[#This Row],[ItemCode]],[1]sheet1!$1:$1048576,5,FALSE)</f>
        <v>0</v>
      </c>
      <c r="D2208" t="str">
        <f>VLOOKUP(Table_for_new_list_price[[#This Row],[ItemCode]],[1]sheet1!$1:$1048576,6,FALSE)</f>
        <v>BALV</v>
      </c>
      <c r="E2208" s="54" t="str">
        <f>VLOOKUP(Table_for_new_list_price[[#This Row],[ItemCode]],[1]sheet1!$1:$1048576,7,FALSE)</f>
        <v>BRASS</v>
      </c>
      <c r="F2208" s="54">
        <f>VLOOKUP(Table_for_new_list_price[[#This Row],[ItemCode]],[1]sheet1!$1:$1048576,13,FALSE)</f>
        <v>0</v>
      </c>
      <c r="G2208" s="55" t="str">
        <f>VLOOKUP(Table_for_new_list_price[[#This Row],[ItemCode]],[1]sheet1!$1:$1048576,12,FALSE)</f>
        <v>1</v>
      </c>
      <c r="H2208" s="101">
        <f>VLOOKUP(Table_for_new_list_price[[#This Row],[ItemCode]],[1]sheet1!$1:$1048576,8,FALSE)</f>
        <v>134.9</v>
      </c>
      <c r="I2208" s="51">
        <f>VLOOKUP(Table_for_new_list_price[[#This Row],[Product Line]],'EDA SHEET'!$C$10:$D$57,2,FALSE)</f>
        <v>0.34699999999999998</v>
      </c>
      <c r="J2208" s="53">
        <f t="shared" si="39"/>
        <v>46.810299999999998</v>
      </c>
      <c r="K2208" s="1" t="str">
        <f>VLOOKUP(Table_for_new_list_price[[#This Row],[ItemCode]],[1]sheet1!$1:$1048576,11,FALSE)</f>
        <v>Italy</v>
      </c>
    </row>
    <row r="2209" spans="1:11" hidden="1" x14ac:dyDescent="0.3">
      <c r="A2209" t="s">
        <v>3143</v>
      </c>
      <c r="B2209" t="str">
        <f>VLOOKUP(Table_for_new_list_price[[#This Row],[ItemCode]],[1]sheet1!$1:$1048576,4,FALSE)</f>
        <v>9900T SMALL1 050M100E (DS2)</v>
      </c>
      <c r="C2209">
        <f>VLOOKUP(Table_for_new_list_price[[#This Row],[ItemCode]],[1]sheet1!$1:$1048576,5,FALSE)</f>
        <v>0</v>
      </c>
      <c r="D2209" t="str">
        <f>VLOOKUP(Table_for_new_list_price[[#This Row],[ItemCode]],[1]sheet1!$1:$1048576,6,FALSE)</f>
        <v>BALV</v>
      </c>
      <c r="E2209" s="54" t="str">
        <f>VLOOKUP(Table_for_new_list_price[[#This Row],[ItemCode]],[1]sheet1!$1:$1048576,7,FALSE)</f>
        <v>BRASS DZR</v>
      </c>
      <c r="F2209" s="54">
        <f>VLOOKUP(Table_for_new_list_price[[#This Row],[ItemCode]],[1]sheet1!$1:$1048576,13,FALSE)</f>
        <v>0</v>
      </c>
      <c r="G2209" s="55" t="str">
        <f>VLOOKUP(Table_for_new_list_price[[#This Row],[ItemCode]],[1]sheet1!$1:$1048576,12,FALSE)</f>
        <v>1</v>
      </c>
      <c r="H2209" s="101">
        <f>VLOOKUP(Table_for_new_list_price[[#This Row],[ItemCode]],[1]sheet1!$1:$1048576,8,FALSE)</f>
        <v>148.36000000000001</v>
      </c>
      <c r="I2209" s="51">
        <f>VLOOKUP(Table_for_new_list_price[[#This Row],[Product Line]],'EDA SHEET'!$C$10:$D$57,2,FALSE)</f>
        <v>0.34699999999999998</v>
      </c>
      <c r="J2209" s="53">
        <f t="shared" si="39"/>
        <v>51.480919999999998</v>
      </c>
      <c r="K2209" s="1" t="str">
        <f>VLOOKUP(Table_for_new_list_price[[#This Row],[ItemCode]],[1]sheet1!$1:$1048576,11,FALSE)</f>
        <v>Italy</v>
      </c>
    </row>
    <row r="2210" spans="1:11" hidden="1" x14ac:dyDescent="0.3">
      <c r="A2210" t="s">
        <v>3144</v>
      </c>
      <c r="B2210" t="str">
        <f>VLOOKUP(Table_for_new_list_price[[#This Row],[ItemCode]],[1]sheet1!$1:$1048576,4,FALSE)</f>
        <v>9900T SMALL1 050M100M (DS2)</v>
      </c>
      <c r="C2210">
        <f>VLOOKUP(Table_for_new_list_price[[#This Row],[ItemCode]],[1]sheet1!$1:$1048576,5,FALSE)</f>
        <v>0</v>
      </c>
      <c r="D2210" t="str">
        <f>VLOOKUP(Table_for_new_list_price[[#This Row],[ItemCode]],[1]sheet1!$1:$1048576,6,FALSE)</f>
        <v>BALV</v>
      </c>
      <c r="E2210" s="54" t="str">
        <f>VLOOKUP(Table_for_new_list_price[[#This Row],[ItemCode]],[1]sheet1!$1:$1048576,7,FALSE)</f>
        <v>BRASS</v>
      </c>
      <c r="F2210" s="54">
        <f>VLOOKUP(Table_for_new_list_price[[#This Row],[ItemCode]],[1]sheet1!$1:$1048576,13,FALSE)</f>
        <v>0</v>
      </c>
      <c r="G2210" s="55" t="str">
        <f>VLOOKUP(Table_for_new_list_price[[#This Row],[ItemCode]],[1]sheet1!$1:$1048576,12,FALSE)</f>
        <v>1</v>
      </c>
      <c r="H2210" s="101">
        <f>VLOOKUP(Table_for_new_list_price[[#This Row],[ItemCode]],[1]sheet1!$1:$1048576,8,FALSE)</f>
        <v>148.36000000000001</v>
      </c>
      <c r="I2210" s="51">
        <f>VLOOKUP(Table_for_new_list_price[[#This Row],[Product Line]],'EDA SHEET'!$C$10:$D$57,2,FALSE)</f>
        <v>0.34699999999999998</v>
      </c>
      <c r="J2210" s="53">
        <f t="shared" si="39"/>
        <v>51.480919999999998</v>
      </c>
      <c r="K2210" s="1" t="str">
        <f>VLOOKUP(Table_for_new_list_price[[#This Row],[ItemCode]],[1]sheet1!$1:$1048576,11,FALSE)</f>
        <v>Italy</v>
      </c>
    </row>
    <row r="2211" spans="1:11" hidden="1" x14ac:dyDescent="0.3">
      <c r="A2211" t="s">
        <v>3145</v>
      </c>
      <c r="B2211" t="str">
        <f>VLOOKUP(Table_for_new_list_price[[#This Row],[ItemCode]],[1]sheet1!$1:$1048576,4,FALSE)</f>
        <v>9900T SMALL1 050M100S (DS2)</v>
      </c>
      <c r="C2211">
        <f>VLOOKUP(Table_for_new_list_price[[#This Row],[ItemCode]],[1]sheet1!$1:$1048576,5,FALSE)</f>
        <v>0</v>
      </c>
      <c r="D2211" t="str">
        <f>VLOOKUP(Table_for_new_list_price[[#This Row],[ItemCode]],[1]sheet1!$1:$1048576,6,FALSE)</f>
        <v>BALV</v>
      </c>
      <c r="E2211" s="54" t="str">
        <f>VLOOKUP(Table_for_new_list_price[[#This Row],[ItemCode]],[1]sheet1!$1:$1048576,7,FALSE)</f>
        <v>BRASS</v>
      </c>
      <c r="F2211" s="54">
        <f>VLOOKUP(Table_for_new_list_price[[#This Row],[ItemCode]],[1]sheet1!$1:$1048576,13,FALSE)</f>
        <v>0</v>
      </c>
      <c r="G2211" s="55" t="str">
        <f>VLOOKUP(Table_for_new_list_price[[#This Row],[ItemCode]],[1]sheet1!$1:$1048576,12,FALSE)</f>
        <v>1</v>
      </c>
      <c r="H2211" s="101">
        <f>VLOOKUP(Table_for_new_list_price[[#This Row],[ItemCode]],[1]sheet1!$1:$1048576,8,FALSE)</f>
        <v>148.36000000000001</v>
      </c>
      <c r="I2211" s="51">
        <f>VLOOKUP(Table_for_new_list_price[[#This Row],[Product Line]],'EDA SHEET'!$C$10:$D$57,2,FALSE)</f>
        <v>0.34699999999999998</v>
      </c>
      <c r="J2211" s="53">
        <f t="shared" si="39"/>
        <v>51.480919999999998</v>
      </c>
      <c r="K2211" s="1" t="str">
        <f>VLOOKUP(Table_for_new_list_price[[#This Row],[ItemCode]],[1]sheet1!$1:$1048576,11,FALSE)</f>
        <v>Italy</v>
      </c>
    </row>
    <row r="2212" spans="1:11" hidden="1" x14ac:dyDescent="0.3">
      <c r="A2212" t="s">
        <v>3146</v>
      </c>
      <c r="B2212" t="str">
        <f>VLOOKUP(Table_for_new_list_price[[#This Row],[ItemCode]],[1]sheet1!$1:$1048576,4,FALSE)</f>
        <v>9900T SMALL1 050P050P</v>
      </c>
      <c r="C2212">
        <f>VLOOKUP(Table_for_new_list_price[[#This Row],[ItemCode]],[1]sheet1!$1:$1048576,5,FALSE)</f>
        <v>0</v>
      </c>
      <c r="D2212" t="str">
        <f>VLOOKUP(Table_for_new_list_price[[#This Row],[ItemCode]],[1]sheet1!$1:$1048576,6,FALSE)</f>
        <v>BALV</v>
      </c>
      <c r="E2212" s="54" t="str">
        <f>VLOOKUP(Table_for_new_list_price[[#This Row],[ItemCode]],[1]sheet1!$1:$1048576,7,FALSE)</f>
        <v>BRASS</v>
      </c>
      <c r="F2212" s="54">
        <f>VLOOKUP(Table_for_new_list_price[[#This Row],[ItemCode]],[1]sheet1!$1:$1048576,13,FALSE)</f>
        <v>0</v>
      </c>
      <c r="G2212" s="55" t="str">
        <f>VLOOKUP(Table_for_new_list_price[[#This Row],[ItemCode]],[1]sheet1!$1:$1048576,12,FALSE)</f>
        <v>1</v>
      </c>
      <c r="H2212" s="101">
        <f>VLOOKUP(Table_for_new_list_price[[#This Row],[ItemCode]],[1]sheet1!$1:$1048576,8,FALSE)</f>
        <v>146.91</v>
      </c>
      <c r="I2212" s="51">
        <f>VLOOKUP(Table_for_new_list_price[[#This Row],[Product Line]],'EDA SHEET'!$C$10:$D$57,2,FALSE)</f>
        <v>0.34699999999999998</v>
      </c>
      <c r="J2212" s="53">
        <f t="shared" si="39"/>
        <v>50.977769999999992</v>
      </c>
      <c r="K2212" s="1" t="str">
        <f>VLOOKUP(Table_for_new_list_price[[#This Row],[ItemCode]],[1]sheet1!$1:$1048576,11,FALSE)</f>
        <v>Italy</v>
      </c>
    </row>
    <row r="2213" spans="1:11" hidden="1" x14ac:dyDescent="0.3">
      <c r="A2213" t="s">
        <v>3147</v>
      </c>
      <c r="B2213" t="str">
        <f>VLOOKUP(Table_for_new_list_price[[#This Row],[ItemCode]],[1]sheet1!$1:$1048576,4,FALSE)</f>
        <v>9900T SMALL1 050S050S</v>
      </c>
      <c r="C2213">
        <f>VLOOKUP(Table_for_new_list_price[[#This Row],[ItemCode]],[1]sheet1!$1:$1048576,5,FALSE)</f>
        <v>0</v>
      </c>
      <c r="D2213" t="str">
        <f>VLOOKUP(Table_for_new_list_price[[#This Row],[ItemCode]],[1]sheet1!$1:$1048576,6,FALSE)</f>
        <v>BALV</v>
      </c>
      <c r="E2213" s="54" t="str">
        <f>VLOOKUP(Table_for_new_list_price[[#This Row],[ItemCode]],[1]sheet1!$1:$1048576,7,FALSE)</f>
        <v>BRASS</v>
      </c>
      <c r="F2213" s="54">
        <f>VLOOKUP(Table_for_new_list_price[[#This Row],[ItemCode]],[1]sheet1!$1:$1048576,13,FALSE)</f>
        <v>0</v>
      </c>
      <c r="G2213" s="55" t="str">
        <f>VLOOKUP(Table_for_new_list_price[[#This Row],[ItemCode]],[1]sheet1!$1:$1048576,12,FALSE)</f>
        <v>1</v>
      </c>
      <c r="H2213" s="101">
        <f>VLOOKUP(Table_for_new_list_price[[#This Row],[ItemCode]],[1]sheet1!$1:$1048576,8,FALSE)</f>
        <v>134.72</v>
      </c>
      <c r="I2213" s="51">
        <f>VLOOKUP(Table_for_new_list_price[[#This Row],[Product Line]],'EDA SHEET'!$C$10:$D$57,2,FALSE)</f>
        <v>0.34699999999999998</v>
      </c>
      <c r="J2213" s="53">
        <f t="shared" si="39"/>
        <v>46.747839999999997</v>
      </c>
      <c r="K2213" s="1" t="str">
        <f>VLOOKUP(Table_for_new_list_price[[#This Row],[ItemCode]],[1]sheet1!$1:$1048576,11,FALSE)</f>
        <v>Italy</v>
      </c>
    </row>
    <row r="2214" spans="1:11" hidden="1" x14ac:dyDescent="0.3">
      <c r="A2214" t="s">
        <v>3148</v>
      </c>
      <c r="B2214" t="str">
        <f>VLOOKUP(Table_for_new_list_price[[#This Row],[ItemCode]],[1]sheet1!$1:$1048576,4,FALSE)</f>
        <v>9900T SMALL1 075E075E</v>
      </c>
      <c r="C2214">
        <f>VLOOKUP(Table_for_new_list_price[[#This Row],[ItemCode]],[1]sheet1!$1:$1048576,5,FALSE)</f>
        <v>0</v>
      </c>
      <c r="D2214" t="str">
        <f>VLOOKUP(Table_for_new_list_price[[#This Row],[ItemCode]],[1]sheet1!$1:$1048576,6,FALSE)</f>
        <v>BALV</v>
      </c>
      <c r="E2214" s="54" t="str">
        <f>VLOOKUP(Table_for_new_list_price[[#This Row],[ItemCode]],[1]sheet1!$1:$1048576,7,FALSE)</f>
        <v>BRASS DZR</v>
      </c>
      <c r="F2214" s="54">
        <f>VLOOKUP(Table_for_new_list_price[[#This Row],[ItemCode]],[1]sheet1!$1:$1048576,13,FALSE)</f>
        <v>0</v>
      </c>
      <c r="G2214" s="55" t="str">
        <f>VLOOKUP(Table_for_new_list_price[[#This Row],[ItemCode]],[1]sheet1!$1:$1048576,12,FALSE)</f>
        <v>1</v>
      </c>
      <c r="H2214" s="101">
        <f>VLOOKUP(Table_for_new_list_price[[#This Row],[ItemCode]],[1]sheet1!$1:$1048576,8,FALSE)</f>
        <v>134.9</v>
      </c>
      <c r="I2214" s="51">
        <f>VLOOKUP(Table_for_new_list_price[[#This Row],[Product Line]],'EDA SHEET'!$C$10:$D$57,2,FALSE)</f>
        <v>0.34699999999999998</v>
      </c>
      <c r="J2214" s="53">
        <f t="shared" si="39"/>
        <v>46.810299999999998</v>
      </c>
      <c r="K2214" s="1" t="str">
        <f>VLOOKUP(Table_for_new_list_price[[#This Row],[ItemCode]],[1]sheet1!$1:$1048576,11,FALSE)</f>
        <v>Italy</v>
      </c>
    </row>
    <row r="2215" spans="1:11" hidden="1" x14ac:dyDescent="0.3">
      <c r="A2215" t="s">
        <v>3149</v>
      </c>
      <c r="B2215" t="str">
        <f>VLOOKUP(Table_for_new_list_price[[#This Row],[ItemCode]],[1]sheet1!$1:$1048576,4,FALSE)</f>
        <v>9900T SMALL1 075F075F</v>
      </c>
      <c r="C2215">
        <f>VLOOKUP(Table_for_new_list_price[[#This Row],[ItemCode]],[1]sheet1!$1:$1048576,5,FALSE)</f>
        <v>0</v>
      </c>
      <c r="D2215" t="str">
        <f>VLOOKUP(Table_for_new_list_price[[#This Row],[ItemCode]],[1]sheet1!$1:$1048576,6,FALSE)</f>
        <v>BALV</v>
      </c>
      <c r="E2215" s="54" t="str">
        <f>VLOOKUP(Table_for_new_list_price[[#This Row],[ItemCode]],[1]sheet1!$1:$1048576,7,FALSE)</f>
        <v>BRASS</v>
      </c>
      <c r="F2215" s="54">
        <f>VLOOKUP(Table_for_new_list_price[[#This Row],[ItemCode]],[1]sheet1!$1:$1048576,13,FALSE)</f>
        <v>0</v>
      </c>
      <c r="G2215" s="55" t="str">
        <f>VLOOKUP(Table_for_new_list_price[[#This Row],[ItemCode]],[1]sheet1!$1:$1048576,12,FALSE)</f>
        <v>1</v>
      </c>
      <c r="H2215" s="101">
        <f>VLOOKUP(Table_for_new_list_price[[#This Row],[ItemCode]],[1]sheet1!$1:$1048576,8,FALSE)</f>
        <v>134.9</v>
      </c>
      <c r="I2215" s="51">
        <f>VLOOKUP(Table_for_new_list_price[[#This Row],[Product Line]],'EDA SHEET'!$C$10:$D$57,2,FALSE)</f>
        <v>0.34699999999999998</v>
      </c>
      <c r="J2215" s="53">
        <f t="shared" si="39"/>
        <v>46.810299999999998</v>
      </c>
      <c r="K2215" s="1" t="str">
        <f>VLOOKUP(Table_for_new_list_price[[#This Row],[ItemCode]],[1]sheet1!$1:$1048576,11,FALSE)</f>
        <v>Italy</v>
      </c>
    </row>
    <row r="2216" spans="1:11" hidden="1" x14ac:dyDescent="0.3">
      <c r="A2216" t="s">
        <v>3150</v>
      </c>
      <c r="B2216" t="str">
        <f>VLOOKUP(Table_for_new_list_price[[#This Row],[ItemCode]],[1]sheet1!$1:$1048576,4,FALSE)</f>
        <v>9900T SMALL1 075M075E</v>
      </c>
      <c r="C2216">
        <f>VLOOKUP(Table_for_new_list_price[[#This Row],[ItemCode]],[1]sheet1!$1:$1048576,5,FALSE)</f>
        <v>0</v>
      </c>
      <c r="D2216" t="str">
        <f>VLOOKUP(Table_for_new_list_price[[#This Row],[ItemCode]],[1]sheet1!$1:$1048576,6,FALSE)</f>
        <v>BALV</v>
      </c>
      <c r="E2216" s="54" t="str">
        <f>VLOOKUP(Table_for_new_list_price[[#This Row],[ItemCode]],[1]sheet1!$1:$1048576,7,FALSE)</f>
        <v>BRASS DZR</v>
      </c>
      <c r="F2216" s="54">
        <f>VLOOKUP(Table_for_new_list_price[[#This Row],[ItemCode]],[1]sheet1!$1:$1048576,13,FALSE)</f>
        <v>0</v>
      </c>
      <c r="G2216" s="55" t="str">
        <f>VLOOKUP(Table_for_new_list_price[[#This Row],[ItemCode]],[1]sheet1!$1:$1048576,12,FALSE)</f>
        <v>1</v>
      </c>
      <c r="H2216" s="101">
        <f>VLOOKUP(Table_for_new_list_price[[#This Row],[ItemCode]],[1]sheet1!$1:$1048576,8,FALSE)</f>
        <v>134.9</v>
      </c>
      <c r="I2216" s="51">
        <f>VLOOKUP(Table_for_new_list_price[[#This Row],[Product Line]],'EDA SHEET'!$C$10:$D$57,2,FALSE)</f>
        <v>0.34699999999999998</v>
      </c>
      <c r="J2216" s="53">
        <f t="shared" si="39"/>
        <v>46.810299999999998</v>
      </c>
      <c r="K2216" s="1" t="str">
        <f>VLOOKUP(Table_for_new_list_price[[#This Row],[ItemCode]],[1]sheet1!$1:$1048576,11,FALSE)</f>
        <v>Italy</v>
      </c>
    </row>
    <row r="2217" spans="1:11" hidden="1" x14ac:dyDescent="0.3">
      <c r="A2217" t="s">
        <v>3151</v>
      </c>
      <c r="B2217" t="str">
        <f>VLOOKUP(Table_for_new_list_price[[#This Row],[ItemCode]],[1]sheet1!$1:$1048576,4,FALSE)</f>
        <v>9900T SMALL1 075M075F</v>
      </c>
      <c r="C2217">
        <f>VLOOKUP(Table_for_new_list_price[[#This Row],[ItemCode]],[1]sheet1!$1:$1048576,5,FALSE)</f>
        <v>0</v>
      </c>
      <c r="D2217" t="str">
        <f>VLOOKUP(Table_for_new_list_price[[#This Row],[ItemCode]],[1]sheet1!$1:$1048576,6,FALSE)</f>
        <v>BALV</v>
      </c>
      <c r="E2217" s="54" t="str">
        <f>VLOOKUP(Table_for_new_list_price[[#This Row],[ItemCode]],[1]sheet1!$1:$1048576,7,FALSE)</f>
        <v>BRASS</v>
      </c>
      <c r="F2217" s="54">
        <f>VLOOKUP(Table_for_new_list_price[[#This Row],[ItemCode]],[1]sheet1!$1:$1048576,13,FALSE)</f>
        <v>0</v>
      </c>
      <c r="G2217" s="55" t="str">
        <f>VLOOKUP(Table_for_new_list_price[[#This Row],[ItemCode]],[1]sheet1!$1:$1048576,12,FALSE)</f>
        <v>1</v>
      </c>
      <c r="H2217" s="101">
        <f>VLOOKUP(Table_for_new_list_price[[#This Row],[ItemCode]],[1]sheet1!$1:$1048576,8,FALSE)</f>
        <v>134.9</v>
      </c>
      <c r="I2217" s="51">
        <f>VLOOKUP(Table_for_new_list_price[[#This Row],[Product Line]],'EDA SHEET'!$C$10:$D$57,2,FALSE)</f>
        <v>0.34699999999999998</v>
      </c>
      <c r="J2217" s="53">
        <f t="shared" si="39"/>
        <v>46.810299999999998</v>
      </c>
      <c r="K2217" s="1" t="str">
        <f>VLOOKUP(Table_for_new_list_price[[#This Row],[ItemCode]],[1]sheet1!$1:$1048576,11,FALSE)</f>
        <v>Italy</v>
      </c>
    </row>
    <row r="2218" spans="1:11" hidden="1" x14ac:dyDescent="0.3">
      <c r="A2218" t="s">
        <v>3152</v>
      </c>
      <c r="B2218" t="str">
        <f>VLOOKUP(Table_for_new_list_price[[#This Row],[ItemCode]],[1]sheet1!$1:$1048576,4,FALSE)</f>
        <v>9900T SMALL1 075M075M</v>
      </c>
      <c r="C2218">
        <f>VLOOKUP(Table_for_new_list_price[[#This Row],[ItemCode]],[1]sheet1!$1:$1048576,5,FALSE)</f>
        <v>0</v>
      </c>
      <c r="D2218" t="str">
        <f>VLOOKUP(Table_for_new_list_price[[#This Row],[ItemCode]],[1]sheet1!$1:$1048576,6,FALSE)</f>
        <v>BALV</v>
      </c>
      <c r="E2218" s="54" t="str">
        <f>VLOOKUP(Table_for_new_list_price[[#This Row],[ItemCode]],[1]sheet1!$1:$1048576,7,FALSE)</f>
        <v>BRASS</v>
      </c>
      <c r="F2218" s="54">
        <f>VLOOKUP(Table_for_new_list_price[[#This Row],[ItemCode]],[1]sheet1!$1:$1048576,13,FALSE)</f>
        <v>0</v>
      </c>
      <c r="G2218" s="55" t="str">
        <f>VLOOKUP(Table_for_new_list_price[[#This Row],[ItemCode]],[1]sheet1!$1:$1048576,12,FALSE)</f>
        <v>1</v>
      </c>
      <c r="H2218" s="101">
        <f>VLOOKUP(Table_for_new_list_price[[#This Row],[ItemCode]],[1]sheet1!$1:$1048576,8,FALSE)</f>
        <v>134.9</v>
      </c>
      <c r="I2218" s="51">
        <f>VLOOKUP(Table_for_new_list_price[[#This Row],[Product Line]],'EDA SHEET'!$C$10:$D$57,2,FALSE)</f>
        <v>0.34699999999999998</v>
      </c>
      <c r="J2218" s="53">
        <f t="shared" si="39"/>
        <v>46.810299999999998</v>
      </c>
      <c r="K2218" s="1" t="str">
        <f>VLOOKUP(Table_for_new_list_price[[#This Row],[ItemCode]],[1]sheet1!$1:$1048576,11,FALSE)</f>
        <v>Italy</v>
      </c>
    </row>
    <row r="2219" spans="1:11" hidden="1" x14ac:dyDescent="0.3">
      <c r="A2219" t="s">
        <v>3153</v>
      </c>
      <c r="B2219" t="str">
        <f>VLOOKUP(Table_for_new_list_price[[#This Row],[ItemCode]],[1]sheet1!$1:$1048576,4,FALSE)</f>
        <v>9900T SMALL1 075M075P</v>
      </c>
      <c r="C2219">
        <f>VLOOKUP(Table_for_new_list_price[[#This Row],[ItemCode]],[1]sheet1!$1:$1048576,5,FALSE)</f>
        <v>0</v>
      </c>
      <c r="D2219" t="str">
        <f>VLOOKUP(Table_for_new_list_price[[#This Row],[ItemCode]],[1]sheet1!$1:$1048576,6,FALSE)</f>
        <v>BALV</v>
      </c>
      <c r="E2219" s="54" t="str">
        <f>VLOOKUP(Table_for_new_list_price[[#This Row],[ItemCode]],[1]sheet1!$1:$1048576,7,FALSE)</f>
        <v>BRASS</v>
      </c>
      <c r="F2219" s="54">
        <f>VLOOKUP(Table_for_new_list_price[[#This Row],[ItemCode]],[1]sheet1!$1:$1048576,13,FALSE)</f>
        <v>0</v>
      </c>
      <c r="G2219" s="55" t="str">
        <f>VLOOKUP(Table_for_new_list_price[[#This Row],[ItemCode]],[1]sheet1!$1:$1048576,12,FALSE)</f>
        <v>1</v>
      </c>
      <c r="H2219" s="101">
        <f>VLOOKUP(Table_for_new_list_price[[#This Row],[ItemCode]],[1]sheet1!$1:$1048576,8,FALSE)</f>
        <v>146.91</v>
      </c>
      <c r="I2219" s="51">
        <f>VLOOKUP(Table_for_new_list_price[[#This Row],[Product Line]],'EDA SHEET'!$C$10:$D$57,2,FALSE)</f>
        <v>0.34699999999999998</v>
      </c>
      <c r="J2219" s="53">
        <f t="shared" si="39"/>
        <v>50.977769999999992</v>
      </c>
      <c r="K2219" s="1" t="str">
        <f>VLOOKUP(Table_for_new_list_price[[#This Row],[ItemCode]],[1]sheet1!$1:$1048576,11,FALSE)</f>
        <v>Italy</v>
      </c>
    </row>
    <row r="2220" spans="1:11" hidden="1" x14ac:dyDescent="0.3">
      <c r="A2220" t="s">
        <v>3154</v>
      </c>
      <c r="B2220" t="str">
        <f>VLOOKUP(Table_for_new_list_price[[#This Row],[ItemCode]],[1]sheet1!$1:$1048576,4,FALSE)</f>
        <v>9900T SMALL1 075M075S</v>
      </c>
      <c r="C2220">
        <f>VLOOKUP(Table_for_new_list_price[[#This Row],[ItemCode]],[1]sheet1!$1:$1048576,5,FALSE)</f>
        <v>0</v>
      </c>
      <c r="D2220" t="str">
        <f>VLOOKUP(Table_for_new_list_price[[#This Row],[ItemCode]],[1]sheet1!$1:$1048576,6,FALSE)</f>
        <v>BALV</v>
      </c>
      <c r="E2220" s="54" t="str">
        <f>VLOOKUP(Table_for_new_list_price[[#This Row],[ItemCode]],[1]sheet1!$1:$1048576,7,FALSE)</f>
        <v>BRASS</v>
      </c>
      <c r="F2220" s="54">
        <f>VLOOKUP(Table_for_new_list_price[[#This Row],[ItemCode]],[1]sheet1!$1:$1048576,13,FALSE)</f>
        <v>0</v>
      </c>
      <c r="G2220" s="55" t="str">
        <f>VLOOKUP(Table_for_new_list_price[[#This Row],[ItemCode]],[1]sheet1!$1:$1048576,12,FALSE)</f>
        <v>1</v>
      </c>
      <c r="H2220" s="101">
        <f>VLOOKUP(Table_for_new_list_price[[#This Row],[ItemCode]],[1]sheet1!$1:$1048576,8,FALSE)</f>
        <v>134.9</v>
      </c>
      <c r="I2220" s="51">
        <f>VLOOKUP(Table_for_new_list_price[[#This Row],[Product Line]],'EDA SHEET'!$C$10:$D$57,2,FALSE)</f>
        <v>0.34699999999999998</v>
      </c>
      <c r="J2220" s="53">
        <f t="shared" si="39"/>
        <v>46.810299999999998</v>
      </c>
      <c r="K2220" s="1" t="str">
        <f>VLOOKUP(Table_for_new_list_price[[#This Row],[ItemCode]],[1]sheet1!$1:$1048576,11,FALSE)</f>
        <v>Italy</v>
      </c>
    </row>
    <row r="2221" spans="1:11" hidden="1" x14ac:dyDescent="0.3">
      <c r="A2221" t="s">
        <v>3155</v>
      </c>
      <c r="B2221" t="str">
        <f>VLOOKUP(Table_for_new_list_price[[#This Row],[ItemCode]],[1]sheet1!$1:$1048576,4,FALSE)</f>
        <v>9900T SMALL1 075M100E (DS1)</v>
      </c>
      <c r="C2221">
        <f>VLOOKUP(Table_for_new_list_price[[#This Row],[ItemCode]],[1]sheet1!$1:$1048576,5,FALSE)</f>
        <v>0</v>
      </c>
      <c r="D2221" t="str">
        <f>VLOOKUP(Table_for_new_list_price[[#This Row],[ItemCode]],[1]sheet1!$1:$1048576,6,FALSE)</f>
        <v>BALV</v>
      </c>
      <c r="E2221" s="54" t="str">
        <f>VLOOKUP(Table_for_new_list_price[[#This Row],[ItemCode]],[1]sheet1!$1:$1048576,7,FALSE)</f>
        <v>BRASS DZR</v>
      </c>
      <c r="F2221" s="54">
        <f>VLOOKUP(Table_for_new_list_price[[#This Row],[ItemCode]],[1]sheet1!$1:$1048576,13,FALSE)</f>
        <v>0</v>
      </c>
      <c r="G2221" s="55" t="str">
        <f>VLOOKUP(Table_for_new_list_price[[#This Row],[ItemCode]],[1]sheet1!$1:$1048576,12,FALSE)</f>
        <v>1</v>
      </c>
      <c r="H2221" s="101">
        <f>VLOOKUP(Table_for_new_list_price[[#This Row],[ItemCode]],[1]sheet1!$1:$1048576,8,FALSE)</f>
        <v>148.36000000000001</v>
      </c>
      <c r="I2221" s="51">
        <f>VLOOKUP(Table_for_new_list_price[[#This Row],[Product Line]],'EDA SHEET'!$C$10:$D$57,2,FALSE)</f>
        <v>0.34699999999999998</v>
      </c>
      <c r="J2221" s="53">
        <f t="shared" si="39"/>
        <v>51.480919999999998</v>
      </c>
      <c r="K2221" s="1" t="str">
        <f>VLOOKUP(Table_for_new_list_price[[#This Row],[ItemCode]],[1]sheet1!$1:$1048576,11,FALSE)</f>
        <v>Italy</v>
      </c>
    </row>
    <row r="2222" spans="1:11" hidden="1" x14ac:dyDescent="0.3">
      <c r="A2222" t="s">
        <v>3156</v>
      </c>
      <c r="B2222" t="str">
        <f>VLOOKUP(Table_for_new_list_price[[#This Row],[ItemCode]],[1]sheet1!$1:$1048576,4,FALSE)</f>
        <v>9900T SMALL1 075M100M (DS1)</v>
      </c>
      <c r="C2222">
        <f>VLOOKUP(Table_for_new_list_price[[#This Row],[ItemCode]],[1]sheet1!$1:$1048576,5,FALSE)</f>
        <v>0</v>
      </c>
      <c r="D2222" t="str">
        <f>VLOOKUP(Table_for_new_list_price[[#This Row],[ItemCode]],[1]sheet1!$1:$1048576,6,FALSE)</f>
        <v>BALV</v>
      </c>
      <c r="E2222" s="54" t="str">
        <f>VLOOKUP(Table_for_new_list_price[[#This Row],[ItemCode]],[1]sheet1!$1:$1048576,7,FALSE)</f>
        <v>BRASS</v>
      </c>
      <c r="F2222" s="54">
        <f>VLOOKUP(Table_for_new_list_price[[#This Row],[ItemCode]],[1]sheet1!$1:$1048576,13,FALSE)</f>
        <v>0</v>
      </c>
      <c r="G2222" s="55" t="str">
        <f>VLOOKUP(Table_for_new_list_price[[#This Row],[ItemCode]],[1]sheet1!$1:$1048576,12,FALSE)</f>
        <v>1</v>
      </c>
      <c r="H2222" s="101">
        <f>VLOOKUP(Table_for_new_list_price[[#This Row],[ItemCode]],[1]sheet1!$1:$1048576,8,FALSE)</f>
        <v>148.36000000000001</v>
      </c>
      <c r="I2222" s="51">
        <f>VLOOKUP(Table_for_new_list_price[[#This Row],[Product Line]],'EDA SHEET'!$C$10:$D$57,2,FALSE)</f>
        <v>0.34699999999999998</v>
      </c>
      <c r="J2222" s="53">
        <f t="shared" si="39"/>
        <v>51.480919999999998</v>
      </c>
      <c r="K2222" s="1" t="str">
        <f>VLOOKUP(Table_for_new_list_price[[#This Row],[ItemCode]],[1]sheet1!$1:$1048576,11,FALSE)</f>
        <v>Italy</v>
      </c>
    </row>
    <row r="2223" spans="1:11" hidden="1" x14ac:dyDescent="0.3">
      <c r="A2223" t="s">
        <v>3157</v>
      </c>
      <c r="B2223" t="str">
        <f>VLOOKUP(Table_for_new_list_price[[#This Row],[ItemCode]],[1]sheet1!$1:$1048576,4,FALSE)</f>
        <v>9900T SMALL1 075M100S (DS1)</v>
      </c>
      <c r="C2223">
        <f>VLOOKUP(Table_for_new_list_price[[#This Row],[ItemCode]],[1]sheet1!$1:$1048576,5,FALSE)</f>
        <v>0</v>
      </c>
      <c r="D2223" t="str">
        <f>VLOOKUP(Table_for_new_list_price[[#This Row],[ItemCode]],[1]sheet1!$1:$1048576,6,FALSE)</f>
        <v>BALV</v>
      </c>
      <c r="E2223" s="54" t="str">
        <f>VLOOKUP(Table_for_new_list_price[[#This Row],[ItemCode]],[1]sheet1!$1:$1048576,7,FALSE)</f>
        <v>BRASS</v>
      </c>
      <c r="F2223" s="54">
        <f>VLOOKUP(Table_for_new_list_price[[#This Row],[ItemCode]],[1]sheet1!$1:$1048576,13,FALSE)</f>
        <v>0</v>
      </c>
      <c r="G2223" s="55" t="str">
        <f>VLOOKUP(Table_for_new_list_price[[#This Row],[ItemCode]],[1]sheet1!$1:$1048576,12,FALSE)</f>
        <v>1</v>
      </c>
      <c r="H2223" s="101">
        <f>VLOOKUP(Table_for_new_list_price[[#This Row],[ItemCode]],[1]sheet1!$1:$1048576,8,FALSE)</f>
        <v>148.36000000000001</v>
      </c>
      <c r="I2223" s="51">
        <f>VLOOKUP(Table_for_new_list_price[[#This Row],[Product Line]],'EDA SHEET'!$C$10:$D$57,2,FALSE)</f>
        <v>0.34699999999999998</v>
      </c>
      <c r="J2223" s="53">
        <f t="shared" si="39"/>
        <v>51.480919999999998</v>
      </c>
      <c r="K2223" s="1" t="str">
        <f>VLOOKUP(Table_for_new_list_price[[#This Row],[ItemCode]],[1]sheet1!$1:$1048576,11,FALSE)</f>
        <v>Italy</v>
      </c>
    </row>
    <row r="2224" spans="1:11" hidden="1" x14ac:dyDescent="0.3">
      <c r="A2224" t="s">
        <v>3158</v>
      </c>
      <c r="B2224" t="str">
        <f>VLOOKUP(Table_for_new_list_price[[#This Row],[ItemCode]],[1]sheet1!$1:$1048576,4,FALSE)</f>
        <v>9900T SMALL1 075P075P</v>
      </c>
      <c r="C2224">
        <f>VLOOKUP(Table_for_new_list_price[[#This Row],[ItemCode]],[1]sheet1!$1:$1048576,5,FALSE)</f>
        <v>0</v>
      </c>
      <c r="D2224" t="str">
        <f>VLOOKUP(Table_for_new_list_price[[#This Row],[ItemCode]],[1]sheet1!$1:$1048576,6,FALSE)</f>
        <v>BALV</v>
      </c>
      <c r="E2224" s="54" t="str">
        <f>VLOOKUP(Table_for_new_list_price[[#This Row],[ItemCode]],[1]sheet1!$1:$1048576,7,FALSE)</f>
        <v>BRASS</v>
      </c>
      <c r="F2224" s="54">
        <f>VLOOKUP(Table_for_new_list_price[[#This Row],[ItemCode]],[1]sheet1!$1:$1048576,13,FALSE)</f>
        <v>0</v>
      </c>
      <c r="G2224" s="55" t="str">
        <f>VLOOKUP(Table_for_new_list_price[[#This Row],[ItemCode]],[1]sheet1!$1:$1048576,12,FALSE)</f>
        <v>1</v>
      </c>
      <c r="H2224" s="101">
        <f>VLOOKUP(Table_for_new_list_price[[#This Row],[ItemCode]],[1]sheet1!$1:$1048576,8,FALSE)</f>
        <v>146.91</v>
      </c>
      <c r="I2224" s="51">
        <f>VLOOKUP(Table_for_new_list_price[[#This Row],[Product Line]],'EDA SHEET'!$C$10:$D$57,2,FALSE)</f>
        <v>0.34699999999999998</v>
      </c>
      <c r="J2224" s="53">
        <f t="shared" si="39"/>
        <v>50.977769999999992</v>
      </c>
      <c r="K2224" s="1" t="str">
        <f>VLOOKUP(Table_for_new_list_price[[#This Row],[ItemCode]],[1]sheet1!$1:$1048576,11,FALSE)</f>
        <v>Italy</v>
      </c>
    </row>
    <row r="2225" spans="1:11" hidden="1" x14ac:dyDescent="0.3">
      <c r="A2225" t="s">
        <v>3159</v>
      </c>
      <c r="B2225" t="str">
        <f>VLOOKUP(Table_for_new_list_price[[#This Row],[ItemCode]],[1]sheet1!$1:$1048576,4,FALSE)</f>
        <v>9900T SMALL1 075S075S</v>
      </c>
      <c r="C2225">
        <f>VLOOKUP(Table_for_new_list_price[[#This Row],[ItemCode]],[1]sheet1!$1:$1048576,5,FALSE)</f>
        <v>0</v>
      </c>
      <c r="D2225" t="str">
        <f>VLOOKUP(Table_for_new_list_price[[#This Row],[ItemCode]],[1]sheet1!$1:$1048576,6,FALSE)</f>
        <v>BALV</v>
      </c>
      <c r="E2225" s="54" t="str">
        <f>VLOOKUP(Table_for_new_list_price[[#This Row],[ItemCode]],[1]sheet1!$1:$1048576,7,FALSE)</f>
        <v>BRASS</v>
      </c>
      <c r="F2225" s="54">
        <f>VLOOKUP(Table_for_new_list_price[[#This Row],[ItemCode]],[1]sheet1!$1:$1048576,13,FALSE)</f>
        <v>0</v>
      </c>
      <c r="G2225" s="55" t="str">
        <f>VLOOKUP(Table_for_new_list_price[[#This Row],[ItemCode]],[1]sheet1!$1:$1048576,12,FALSE)</f>
        <v>1</v>
      </c>
      <c r="H2225" s="101">
        <f>VLOOKUP(Table_for_new_list_price[[#This Row],[ItemCode]],[1]sheet1!$1:$1048576,8,FALSE)</f>
        <v>134.9</v>
      </c>
      <c r="I2225" s="51">
        <f>VLOOKUP(Table_for_new_list_price[[#This Row],[Product Line]],'EDA SHEET'!$C$10:$D$57,2,FALSE)</f>
        <v>0.34699999999999998</v>
      </c>
      <c r="J2225" s="53">
        <f t="shared" si="39"/>
        <v>46.810299999999998</v>
      </c>
      <c r="K2225" s="1" t="str">
        <f>VLOOKUP(Table_for_new_list_price[[#This Row],[ItemCode]],[1]sheet1!$1:$1048576,11,FALSE)</f>
        <v>Italy</v>
      </c>
    </row>
    <row r="2226" spans="1:11" hidden="1" x14ac:dyDescent="0.3">
      <c r="A2226" t="s">
        <v>3160</v>
      </c>
      <c r="B2226" t="str">
        <f>VLOOKUP(Table_for_new_list_price[[#This Row],[ItemCode]],[1]sheet1!$1:$1048576,4,FALSE)</f>
        <v>9900T SMALL1 100E100E</v>
      </c>
      <c r="C2226">
        <f>VLOOKUP(Table_for_new_list_price[[#This Row],[ItemCode]],[1]sheet1!$1:$1048576,5,FALSE)</f>
        <v>0</v>
      </c>
      <c r="D2226" t="str">
        <f>VLOOKUP(Table_for_new_list_price[[#This Row],[ItemCode]],[1]sheet1!$1:$1048576,6,FALSE)</f>
        <v>BALV</v>
      </c>
      <c r="E2226" s="54" t="str">
        <f>VLOOKUP(Table_for_new_list_price[[#This Row],[ItemCode]],[1]sheet1!$1:$1048576,7,FALSE)</f>
        <v>BRASS DZR</v>
      </c>
      <c r="F2226" s="54">
        <f>VLOOKUP(Table_for_new_list_price[[#This Row],[ItemCode]],[1]sheet1!$1:$1048576,13,FALSE)</f>
        <v>0</v>
      </c>
      <c r="G2226" s="55" t="str">
        <f>VLOOKUP(Table_for_new_list_price[[#This Row],[ItemCode]],[1]sheet1!$1:$1048576,12,FALSE)</f>
        <v>1</v>
      </c>
      <c r="H2226" s="101">
        <f>VLOOKUP(Table_for_new_list_price[[#This Row],[ItemCode]],[1]sheet1!$1:$1048576,8,FALSE)</f>
        <v>148.36000000000001</v>
      </c>
      <c r="I2226" s="51">
        <f>VLOOKUP(Table_for_new_list_price[[#This Row],[Product Line]],'EDA SHEET'!$C$10:$D$57,2,FALSE)</f>
        <v>0.34699999999999998</v>
      </c>
      <c r="J2226" s="53">
        <f t="shared" si="39"/>
        <v>51.480919999999998</v>
      </c>
      <c r="K2226" s="1" t="str">
        <f>VLOOKUP(Table_for_new_list_price[[#This Row],[ItemCode]],[1]sheet1!$1:$1048576,11,FALSE)</f>
        <v>Italy</v>
      </c>
    </row>
    <row r="2227" spans="1:11" hidden="1" x14ac:dyDescent="0.3">
      <c r="A2227" t="s">
        <v>3161</v>
      </c>
      <c r="B2227" t="str">
        <f>VLOOKUP(Table_for_new_list_price[[#This Row],[ItemCode]],[1]sheet1!$1:$1048576,4,FALSE)</f>
        <v>9900T SMALL1 100M100E</v>
      </c>
      <c r="C2227">
        <f>VLOOKUP(Table_for_new_list_price[[#This Row],[ItemCode]],[1]sheet1!$1:$1048576,5,FALSE)</f>
        <v>0</v>
      </c>
      <c r="D2227" t="str">
        <f>VLOOKUP(Table_for_new_list_price[[#This Row],[ItemCode]],[1]sheet1!$1:$1048576,6,FALSE)</f>
        <v>BALV</v>
      </c>
      <c r="E2227" s="54" t="str">
        <f>VLOOKUP(Table_for_new_list_price[[#This Row],[ItemCode]],[1]sheet1!$1:$1048576,7,FALSE)</f>
        <v>BRASS DZR</v>
      </c>
      <c r="F2227" s="54">
        <f>VLOOKUP(Table_for_new_list_price[[#This Row],[ItemCode]],[1]sheet1!$1:$1048576,13,FALSE)</f>
        <v>0</v>
      </c>
      <c r="G2227" s="55" t="str">
        <f>VLOOKUP(Table_for_new_list_price[[#This Row],[ItemCode]],[1]sheet1!$1:$1048576,12,FALSE)</f>
        <v>1</v>
      </c>
      <c r="H2227" s="101">
        <f>VLOOKUP(Table_for_new_list_price[[#This Row],[ItemCode]],[1]sheet1!$1:$1048576,8,FALSE)</f>
        <v>148.36000000000001</v>
      </c>
      <c r="I2227" s="51">
        <f>VLOOKUP(Table_for_new_list_price[[#This Row],[Product Line]],'EDA SHEET'!$C$10:$D$57,2,FALSE)</f>
        <v>0.34699999999999998</v>
      </c>
      <c r="J2227" s="53">
        <f t="shared" si="39"/>
        <v>51.480919999999998</v>
      </c>
      <c r="K2227" s="1" t="str">
        <f>VLOOKUP(Table_for_new_list_price[[#This Row],[ItemCode]],[1]sheet1!$1:$1048576,11,FALSE)</f>
        <v>Italy</v>
      </c>
    </row>
    <row r="2228" spans="1:11" hidden="1" x14ac:dyDescent="0.3">
      <c r="A2228" t="s">
        <v>3162</v>
      </c>
      <c r="B2228" t="str">
        <f>VLOOKUP(Table_for_new_list_price[[#This Row],[ItemCode]],[1]sheet1!$1:$1048576,4,FALSE)</f>
        <v>9900T SMALL1 100M100M</v>
      </c>
      <c r="C2228">
        <f>VLOOKUP(Table_for_new_list_price[[#This Row],[ItemCode]],[1]sheet1!$1:$1048576,5,FALSE)</f>
        <v>0</v>
      </c>
      <c r="D2228" t="str">
        <f>VLOOKUP(Table_for_new_list_price[[#This Row],[ItemCode]],[1]sheet1!$1:$1048576,6,FALSE)</f>
        <v>BALV</v>
      </c>
      <c r="E2228" s="54" t="str">
        <f>VLOOKUP(Table_for_new_list_price[[#This Row],[ItemCode]],[1]sheet1!$1:$1048576,7,FALSE)</f>
        <v>BRASS</v>
      </c>
      <c r="F2228" s="54">
        <f>VLOOKUP(Table_for_new_list_price[[#This Row],[ItemCode]],[1]sheet1!$1:$1048576,13,FALSE)</f>
        <v>0</v>
      </c>
      <c r="G2228" s="55" t="str">
        <f>VLOOKUP(Table_for_new_list_price[[#This Row],[ItemCode]],[1]sheet1!$1:$1048576,12,FALSE)</f>
        <v>1</v>
      </c>
      <c r="H2228" s="101">
        <f>VLOOKUP(Table_for_new_list_price[[#This Row],[ItemCode]],[1]sheet1!$1:$1048576,8,FALSE)</f>
        <v>148.36000000000001</v>
      </c>
      <c r="I2228" s="51">
        <f>VLOOKUP(Table_for_new_list_price[[#This Row],[Product Line]],'EDA SHEET'!$C$10:$D$57,2,FALSE)</f>
        <v>0.34699999999999998</v>
      </c>
      <c r="J2228" s="53">
        <f t="shared" ref="J2228:J2291" si="40">H2228*I2228</f>
        <v>51.480919999999998</v>
      </c>
      <c r="K2228" s="1" t="str">
        <f>VLOOKUP(Table_for_new_list_price[[#This Row],[ItemCode]],[1]sheet1!$1:$1048576,11,FALSE)</f>
        <v>Italy</v>
      </c>
    </row>
    <row r="2229" spans="1:11" hidden="1" x14ac:dyDescent="0.3">
      <c r="A2229" t="s">
        <v>3163</v>
      </c>
      <c r="B2229" t="str">
        <f>VLOOKUP(Table_for_new_list_price[[#This Row],[ItemCode]],[1]sheet1!$1:$1048576,4,FALSE)</f>
        <v>9900T SMALL1 100M100S</v>
      </c>
      <c r="C2229">
        <f>VLOOKUP(Table_for_new_list_price[[#This Row],[ItemCode]],[1]sheet1!$1:$1048576,5,FALSE)</f>
        <v>0</v>
      </c>
      <c r="D2229" t="str">
        <f>VLOOKUP(Table_for_new_list_price[[#This Row],[ItemCode]],[1]sheet1!$1:$1048576,6,FALSE)</f>
        <v>BALV</v>
      </c>
      <c r="E2229" s="54" t="str">
        <f>VLOOKUP(Table_for_new_list_price[[#This Row],[ItemCode]],[1]sheet1!$1:$1048576,7,FALSE)</f>
        <v>BRASS</v>
      </c>
      <c r="F2229" s="54">
        <f>VLOOKUP(Table_for_new_list_price[[#This Row],[ItemCode]],[1]sheet1!$1:$1048576,13,FALSE)</f>
        <v>0</v>
      </c>
      <c r="G2229" s="55" t="str">
        <f>VLOOKUP(Table_for_new_list_price[[#This Row],[ItemCode]],[1]sheet1!$1:$1048576,12,FALSE)</f>
        <v>1</v>
      </c>
      <c r="H2229" s="101">
        <f>VLOOKUP(Table_for_new_list_price[[#This Row],[ItemCode]],[1]sheet1!$1:$1048576,8,FALSE)</f>
        <v>148.36000000000001</v>
      </c>
      <c r="I2229" s="51">
        <f>VLOOKUP(Table_for_new_list_price[[#This Row],[Product Line]],'EDA SHEET'!$C$10:$D$57,2,FALSE)</f>
        <v>0.34699999999999998</v>
      </c>
      <c r="J2229" s="53">
        <f t="shared" si="40"/>
        <v>51.480919999999998</v>
      </c>
      <c r="K2229" s="1" t="str">
        <f>VLOOKUP(Table_for_new_list_price[[#This Row],[ItemCode]],[1]sheet1!$1:$1048576,11,FALSE)</f>
        <v>Italy</v>
      </c>
    </row>
    <row r="2230" spans="1:11" hidden="1" x14ac:dyDescent="0.3">
      <c r="A2230" t="s">
        <v>3164</v>
      </c>
      <c r="B2230" t="str">
        <f>VLOOKUP(Table_for_new_list_price[[#This Row],[ItemCode]],[1]sheet1!$1:$1048576,4,FALSE)</f>
        <v>9900T SMALL1 100S100S</v>
      </c>
      <c r="C2230">
        <f>VLOOKUP(Table_for_new_list_price[[#This Row],[ItemCode]],[1]sheet1!$1:$1048576,5,FALSE)</f>
        <v>0</v>
      </c>
      <c r="D2230" t="str">
        <f>VLOOKUP(Table_for_new_list_price[[#This Row],[ItemCode]],[1]sheet1!$1:$1048576,6,FALSE)</f>
        <v>BALV</v>
      </c>
      <c r="E2230" s="54" t="str">
        <f>VLOOKUP(Table_for_new_list_price[[#This Row],[ItemCode]],[1]sheet1!$1:$1048576,7,FALSE)</f>
        <v>BRASS</v>
      </c>
      <c r="F2230" s="54">
        <f>VLOOKUP(Table_for_new_list_price[[#This Row],[ItemCode]],[1]sheet1!$1:$1048576,13,FALSE)</f>
        <v>0</v>
      </c>
      <c r="G2230" s="55" t="str">
        <f>VLOOKUP(Table_for_new_list_price[[#This Row],[ItemCode]],[1]sheet1!$1:$1048576,12,FALSE)</f>
        <v>1</v>
      </c>
      <c r="H2230" s="101">
        <f>VLOOKUP(Table_for_new_list_price[[#This Row],[ItemCode]],[1]sheet1!$1:$1048576,8,FALSE)</f>
        <v>148.36000000000001</v>
      </c>
      <c r="I2230" s="51">
        <f>VLOOKUP(Table_for_new_list_price[[#This Row],[Product Line]],'EDA SHEET'!$C$10:$D$57,2,FALSE)</f>
        <v>0.34699999999999998</v>
      </c>
      <c r="J2230" s="53">
        <f t="shared" si="40"/>
        <v>51.480919999999998</v>
      </c>
      <c r="K2230" s="1" t="str">
        <f>VLOOKUP(Table_for_new_list_price[[#This Row],[ItemCode]],[1]sheet1!$1:$1048576,11,FALSE)</f>
        <v>Italy</v>
      </c>
    </row>
    <row r="2231" spans="1:11" hidden="1" x14ac:dyDescent="0.3">
      <c r="A2231" t="s">
        <v>3165</v>
      </c>
      <c r="B2231" t="str">
        <f>VLOOKUP(Table_for_new_list_price[[#This Row],[ItemCode]],[1]sheet1!$1:$1048576,4,FALSE)</f>
        <v>9900IBV SMALL2 050M100F (DS2)</v>
      </c>
      <c r="C2231">
        <f>VLOOKUP(Table_for_new_list_price[[#This Row],[ItemCode]],[1]sheet1!$1:$1048576,5,FALSE)</f>
        <v>0</v>
      </c>
      <c r="D2231" t="str">
        <f>VLOOKUP(Table_for_new_list_price[[#This Row],[ItemCode]],[1]sheet1!$1:$1048576,6,FALSE)</f>
        <v>BALV</v>
      </c>
      <c r="E2231" s="54" t="str">
        <f>VLOOKUP(Table_for_new_list_price[[#This Row],[ItemCode]],[1]sheet1!$1:$1048576,7,FALSE)</f>
        <v>BRASS</v>
      </c>
      <c r="F2231" s="54">
        <f>VLOOKUP(Table_for_new_list_price[[#This Row],[ItemCode]],[1]sheet1!$1:$1048576,13,FALSE)</f>
        <v>0</v>
      </c>
      <c r="G2231" s="55" t="str">
        <f>VLOOKUP(Table_for_new_list_price[[#This Row],[ItemCode]],[1]sheet1!$1:$1048576,12,FALSE)</f>
        <v>1</v>
      </c>
      <c r="H2231" s="101">
        <f>VLOOKUP(Table_for_new_list_price[[#This Row],[ItemCode]],[1]sheet1!$1:$1048576,8,FALSE)</f>
        <v>148.36000000000001</v>
      </c>
      <c r="I2231" s="51">
        <f>VLOOKUP(Table_for_new_list_price[[#This Row],[Product Line]],'EDA SHEET'!$C$10:$D$57,2,FALSE)</f>
        <v>0.34699999999999998</v>
      </c>
      <c r="J2231" s="53">
        <f t="shared" si="40"/>
        <v>51.480919999999998</v>
      </c>
      <c r="K2231" s="1" t="str">
        <f>VLOOKUP(Table_for_new_list_price[[#This Row],[ItemCode]],[1]sheet1!$1:$1048576,11,FALSE)</f>
        <v>Italy</v>
      </c>
    </row>
    <row r="2232" spans="1:11" hidden="1" x14ac:dyDescent="0.3">
      <c r="A2232" t="s">
        <v>3166</v>
      </c>
      <c r="B2232" t="str">
        <f>VLOOKUP(Table_for_new_list_price[[#This Row],[ItemCode]],[1]sheet1!$1:$1048576,4,FALSE)</f>
        <v>9900IBV SMALL2 050M100P (DS2)</v>
      </c>
      <c r="C2232">
        <f>VLOOKUP(Table_for_new_list_price[[#This Row],[ItemCode]],[1]sheet1!$1:$1048576,5,FALSE)</f>
        <v>0</v>
      </c>
      <c r="D2232" t="str">
        <f>VLOOKUP(Table_for_new_list_price[[#This Row],[ItemCode]],[1]sheet1!$1:$1048576,6,FALSE)</f>
        <v>BALV</v>
      </c>
      <c r="E2232" s="54" t="str">
        <f>VLOOKUP(Table_for_new_list_price[[#This Row],[ItemCode]],[1]sheet1!$1:$1048576,7,FALSE)</f>
        <v>BRASS</v>
      </c>
      <c r="F2232" s="54">
        <f>VLOOKUP(Table_for_new_list_price[[#This Row],[ItemCode]],[1]sheet1!$1:$1048576,13,FALSE)</f>
        <v>0</v>
      </c>
      <c r="G2232" s="55" t="str">
        <f>VLOOKUP(Table_for_new_list_price[[#This Row],[ItemCode]],[1]sheet1!$1:$1048576,12,FALSE)</f>
        <v>1</v>
      </c>
      <c r="H2232" s="101">
        <f>VLOOKUP(Table_for_new_list_price[[#This Row],[ItemCode]],[1]sheet1!$1:$1048576,8,FALSE)</f>
        <v>161.1</v>
      </c>
      <c r="I2232" s="51">
        <f>VLOOKUP(Table_for_new_list_price[[#This Row],[Product Line]],'EDA SHEET'!$C$10:$D$57,2,FALSE)</f>
        <v>0.34699999999999998</v>
      </c>
      <c r="J2232" s="53">
        <f t="shared" si="40"/>
        <v>55.901699999999991</v>
      </c>
      <c r="K2232" s="1" t="str">
        <f>VLOOKUP(Table_for_new_list_price[[#This Row],[ItemCode]],[1]sheet1!$1:$1048576,11,FALSE)</f>
        <v>Italy</v>
      </c>
    </row>
    <row r="2233" spans="1:11" hidden="1" x14ac:dyDescent="0.3">
      <c r="A2233" t="s">
        <v>3167</v>
      </c>
      <c r="B2233" t="str">
        <f>VLOOKUP(Table_for_new_list_price[[#This Row],[ItemCode]],[1]sheet1!$1:$1048576,4,FALSE)</f>
        <v>9900IBV SMALL2 075M100F (DS1)</v>
      </c>
      <c r="C2233">
        <f>VLOOKUP(Table_for_new_list_price[[#This Row],[ItemCode]],[1]sheet1!$1:$1048576,5,FALSE)</f>
        <v>0</v>
      </c>
      <c r="D2233" t="str">
        <f>VLOOKUP(Table_for_new_list_price[[#This Row],[ItemCode]],[1]sheet1!$1:$1048576,6,FALSE)</f>
        <v>BALV</v>
      </c>
      <c r="E2233" s="54" t="str">
        <f>VLOOKUP(Table_for_new_list_price[[#This Row],[ItemCode]],[1]sheet1!$1:$1048576,7,FALSE)</f>
        <v>BRASS</v>
      </c>
      <c r="F2233" s="54">
        <f>VLOOKUP(Table_for_new_list_price[[#This Row],[ItemCode]],[1]sheet1!$1:$1048576,13,FALSE)</f>
        <v>0</v>
      </c>
      <c r="G2233" s="55" t="str">
        <f>VLOOKUP(Table_for_new_list_price[[#This Row],[ItemCode]],[1]sheet1!$1:$1048576,12,FALSE)</f>
        <v>1</v>
      </c>
      <c r="H2233" s="101">
        <f>VLOOKUP(Table_for_new_list_price[[#This Row],[ItemCode]],[1]sheet1!$1:$1048576,8,FALSE)</f>
        <v>148.36000000000001</v>
      </c>
      <c r="I2233" s="51">
        <f>VLOOKUP(Table_for_new_list_price[[#This Row],[Product Line]],'EDA SHEET'!$C$10:$D$57,2,FALSE)</f>
        <v>0.34699999999999998</v>
      </c>
      <c r="J2233" s="53">
        <f t="shared" si="40"/>
        <v>51.480919999999998</v>
      </c>
      <c r="K2233" s="1" t="str">
        <f>VLOOKUP(Table_for_new_list_price[[#This Row],[ItemCode]],[1]sheet1!$1:$1048576,11,FALSE)</f>
        <v>Italy</v>
      </c>
    </row>
    <row r="2234" spans="1:11" hidden="1" x14ac:dyDescent="0.3">
      <c r="A2234" t="s">
        <v>3168</v>
      </c>
      <c r="B2234" t="str">
        <f>VLOOKUP(Table_for_new_list_price[[#This Row],[ItemCode]],[1]sheet1!$1:$1048576,4,FALSE)</f>
        <v>9900IBV SMALL2 075M100P (DS1)</v>
      </c>
      <c r="C2234">
        <f>VLOOKUP(Table_for_new_list_price[[#This Row],[ItemCode]],[1]sheet1!$1:$1048576,5,FALSE)</f>
        <v>0</v>
      </c>
      <c r="D2234" t="str">
        <f>VLOOKUP(Table_for_new_list_price[[#This Row],[ItemCode]],[1]sheet1!$1:$1048576,6,FALSE)</f>
        <v>BALV</v>
      </c>
      <c r="E2234" s="54" t="str">
        <f>VLOOKUP(Table_for_new_list_price[[#This Row],[ItemCode]],[1]sheet1!$1:$1048576,7,FALSE)</f>
        <v>BRASS</v>
      </c>
      <c r="F2234" s="54">
        <f>VLOOKUP(Table_for_new_list_price[[#This Row],[ItemCode]],[1]sheet1!$1:$1048576,13,FALSE)</f>
        <v>0</v>
      </c>
      <c r="G2234" s="55" t="str">
        <f>VLOOKUP(Table_for_new_list_price[[#This Row],[ItemCode]],[1]sheet1!$1:$1048576,12,FALSE)</f>
        <v>1</v>
      </c>
      <c r="H2234" s="101">
        <f>VLOOKUP(Table_for_new_list_price[[#This Row],[ItemCode]],[1]sheet1!$1:$1048576,8,FALSE)</f>
        <v>161.1</v>
      </c>
      <c r="I2234" s="51">
        <f>VLOOKUP(Table_for_new_list_price[[#This Row],[Product Line]],'EDA SHEET'!$C$10:$D$57,2,FALSE)</f>
        <v>0.34699999999999998</v>
      </c>
      <c r="J2234" s="53">
        <f t="shared" si="40"/>
        <v>55.901699999999991</v>
      </c>
      <c r="K2234" s="1" t="str">
        <f>VLOOKUP(Table_for_new_list_price[[#This Row],[ItemCode]],[1]sheet1!$1:$1048576,11,FALSE)</f>
        <v>Italy</v>
      </c>
    </row>
    <row r="2235" spans="1:11" hidden="1" x14ac:dyDescent="0.3">
      <c r="A2235" t="s">
        <v>3169</v>
      </c>
      <c r="B2235" t="str">
        <f>VLOOKUP(Table_for_new_list_price[[#This Row],[ItemCode]],[1]sheet1!$1:$1048576,4,FALSE)</f>
        <v>9900IBV SMALL2 075M125F (DS2)</v>
      </c>
      <c r="C2235">
        <f>VLOOKUP(Table_for_new_list_price[[#This Row],[ItemCode]],[1]sheet1!$1:$1048576,5,FALSE)</f>
        <v>0</v>
      </c>
      <c r="D2235" t="str">
        <f>VLOOKUP(Table_for_new_list_price[[#This Row],[ItemCode]],[1]sheet1!$1:$1048576,6,FALSE)</f>
        <v>BALV</v>
      </c>
      <c r="E2235" s="54" t="str">
        <f>VLOOKUP(Table_for_new_list_price[[#This Row],[ItemCode]],[1]sheet1!$1:$1048576,7,FALSE)</f>
        <v>BRASS</v>
      </c>
      <c r="F2235" s="54">
        <f>VLOOKUP(Table_for_new_list_price[[#This Row],[ItemCode]],[1]sheet1!$1:$1048576,13,FALSE)</f>
        <v>0</v>
      </c>
      <c r="G2235" s="55" t="str">
        <f>VLOOKUP(Table_for_new_list_price[[#This Row],[ItemCode]],[1]sheet1!$1:$1048576,12,FALSE)</f>
        <v>1</v>
      </c>
      <c r="H2235" s="101">
        <f>VLOOKUP(Table_for_new_list_price[[#This Row],[ItemCode]],[1]sheet1!$1:$1048576,8,FALSE)</f>
        <v>172.7</v>
      </c>
      <c r="I2235" s="51">
        <f>VLOOKUP(Table_for_new_list_price[[#This Row],[Product Line]],'EDA SHEET'!$C$10:$D$57,2,FALSE)</f>
        <v>0.34699999999999998</v>
      </c>
      <c r="J2235" s="53">
        <f t="shared" si="40"/>
        <v>59.926899999999989</v>
      </c>
      <c r="K2235" s="1" t="str">
        <f>VLOOKUP(Table_for_new_list_price[[#This Row],[ItemCode]],[1]sheet1!$1:$1048576,11,FALSE)</f>
        <v>Italy</v>
      </c>
    </row>
    <row r="2236" spans="1:11" hidden="1" x14ac:dyDescent="0.3">
      <c r="A2236" t="s">
        <v>3170</v>
      </c>
      <c r="B2236" t="str">
        <f>VLOOKUP(Table_for_new_list_price[[#This Row],[ItemCode]],[1]sheet1!$1:$1048576,4,FALSE)</f>
        <v>9900IBV SMALL2 075M125M (DS2)</v>
      </c>
      <c r="C2236">
        <f>VLOOKUP(Table_for_new_list_price[[#This Row],[ItemCode]],[1]sheet1!$1:$1048576,5,FALSE)</f>
        <v>0</v>
      </c>
      <c r="D2236" t="str">
        <f>VLOOKUP(Table_for_new_list_price[[#This Row],[ItemCode]],[1]sheet1!$1:$1048576,6,FALSE)</f>
        <v>BALV</v>
      </c>
      <c r="E2236" s="54" t="str">
        <f>VLOOKUP(Table_for_new_list_price[[#This Row],[ItemCode]],[1]sheet1!$1:$1048576,7,FALSE)</f>
        <v>BRASS</v>
      </c>
      <c r="F2236" s="54">
        <f>VLOOKUP(Table_for_new_list_price[[#This Row],[ItemCode]],[1]sheet1!$1:$1048576,13,FALSE)</f>
        <v>0</v>
      </c>
      <c r="G2236" s="55" t="str">
        <f>VLOOKUP(Table_for_new_list_price[[#This Row],[ItemCode]],[1]sheet1!$1:$1048576,12,FALSE)</f>
        <v>1</v>
      </c>
      <c r="H2236" s="101">
        <f>VLOOKUP(Table_for_new_list_price[[#This Row],[ItemCode]],[1]sheet1!$1:$1048576,8,FALSE)</f>
        <v>172.7</v>
      </c>
      <c r="I2236" s="51">
        <f>VLOOKUP(Table_for_new_list_price[[#This Row],[Product Line]],'EDA SHEET'!$C$10:$D$57,2,FALSE)</f>
        <v>0.34699999999999998</v>
      </c>
      <c r="J2236" s="53">
        <f t="shared" si="40"/>
        <v>59.926899999999989</v>
      </c>
      <c r="K2236" s="1" t="str">
        <f>VLOOKUP(Table_for_new_list_price[[#This Row],[ItemCode]],[1]sheet1!$1:$1048576,11,FALSE)</f>
        <v>Italy</v>
      </c>
    </row>
    <row r="2237" spans="1:11" hidden="1" x14ac:dyDescent="0.3">
      <c r="A2237" t="s">
        <v>3171</v>
      </c>
      <c r="B2237" t="str">
        <f>VLOOKUP(Table_for_new_list_price[[#This Row],[ItemCode]],[1]sheet1!$1:$1048576,4,FALSE)</f>
        <v>9900IBV SMALL2 075M125S (DS2)</v>
      </c>
      <c r="C2237">
        <f>VLOOKUP(Table_for_new_list_price[[#This Row],[ItemCode]],[1]sheet1!$1:$1048576,5,FALSE)</f>
        <v>0</v>
      </c>
      <c r="D2237" t="str">
        <f>VLOOKUP(Table_for_new_list_price[[#This Row],[ItemCode]],[1]sheet1!$1:$1048576,6,FALSE)</f>
        <v>BALV</v>
      </c>
      <c r="E2237" s="54" t="str">
        <f>VLOOKUP(Table_for_new_list_price[[#This Row],[ItemCode]],[1]sheet1!$1:$1048576,7,FALSE)</f>
        <v>BRASS</v>
      </c>
      <c r="F2237" s="54">
        <f>VLOOKUP(Table_for_new_list_price[[#This Row],[ItemCode]],[1]sheet1!$1:$1048576,13,FALSE)</f>
        <v>0</v>
      </c>
      <c r="G2237" s="55" t="str">
        <f>VLOOKUP(Table_for_new_list_price[[#This Row],[ItemCode]],[1]sheet1!$1:$1048576,12,FALSE)</f>
        <v>1</v>
      </c>
      <c r="H2237" s="101">
        <f>VLOOKUP(Table_for_new_list_price[[#This Row],[ItemCode]],[1]sheet1!$1:$1048576,8,FALSE)</f>
        <v>172.7</v>
      </c>
      <c r="I2237" s="51">
        <f>VLOOKUP(Table_for_new_list_price[[#This Row],[Product Line]],'EDA SHEET'!$C$10:$D$57,2,FALSE)</f>
        <v>0.34699999999999998</v>
      </c>
      <c r="J2237" s="53">
        <f t="shared" si="40"/>
        <v>59.926899999999989</v>
      </c>
      <c r="K2237" s="1" t="str">
        <f>VLOOKUP(Table_for_new_list_price[[#This Row],[ItemCode]],[1]sheet1!$1:$1048576,11,FALSE)</f>
        <v>Italy</v>
      </c>
    </row>
    <row r="2238" spans="1:11" hidden="1" x14ac:dyDescent="0.3">
      <c r="A2238" t="s">
        <v>3172</v>
      </c>
      <c r="B2238" t="str">
        <f>VLOOKUP(Table_for_new_list_price[[#This Row],[ItemCode]],[1]sheet1!$1:$1048576,4,FALSE)</f>
        <v>9900IBV SMALL2 100F100F</v>
      </c>
      <c r="C2238">
        <f>VLOOKUP(Table_for_new_list_price[[#This Row],[ItemCode]],[1]sheet1!$1:$1048576,5,FALSE)</f>
        <v>0</v>
      </c>
      <c r="D2238" t="str">
        <f>VLOOKUP(Table_for_new_list_price[[#This Row],[ItemCode]],[1]sheet1!$1:$1048576,6,FALSE)</f>
        <v>BALV</v>
      </c>
      <c r="E2238" s="54" t="str">
        <f>VLOOKUP(Table_for_new_list_price[[#This Row],[ItemCode]],[1]sheet1!$1:$1048576,7,FALSE)</f>
        <v>BRASS</v>
      </c>
      <c r="F2238" s="54">
        <f>VLOOKUP(Table_for_new_list_price[[#This Row],[ItemCode]],[1]sheet1!$1:$1048576,13,FALSE)</f>
        <v>0</v>
      </c>
      <c r="G2238" s="55" t="str">
        <f>VLOOKUP(Table_for_new_list_price[[#This Row],[ItemCode]],[1]sheet1!$1:$1048576,12,FALSE)</f>
        <v>1</v>
      </c>
      <c r="H2238" s="101">
        <f>VLOOKUP(Table_for_new_list_price[[#This Row],[ItemCode]],[1]sheet1!$1:$1048576,8,FALSE)</f>
        <v>148.36000000000001</v>
      </c>
      <c r="I2238" s="51">
        <f>VLOOKUP(Table_for_new_list_price[[#This Row],[Product Line]],'EDA SHEET'!$C$10:$D$57,2,FALSE)</f>
        <v>0.34699999999999998</v>
      </c>
      <c r="J2238" s="53">
        <f t="shared" si="40"/>
        <v>51.480919999999998</v>
      </c>
      <c r="K2238" s="1" t="str">
        <f>VLOOKUP(Table_for_new_list_price[[#This Row],[ItemCode]],[1]sheet1!$1:$1048576,11,FALSE)</f>
        <v>Italy</v>
      </c>
    </row>
    <row r="2239" spans="1:11" hidden="1" x14ac:dyDescent="0.3">
      <c r="A2239" t="s">
        <v>3173</v>
      </c>
      <c r="B2239" t="str">
        <f>VLOOKUP(Table_for_new_list_price[[#This Row],[ItemCode]],[1]sheet1!$1:$1048576,4,FALSE)</f>
        <v>9900IBV SMALL2 100M100F</v>
      </c>
      <c r="C2239">
        <f>VLOOKUP(Table_for_new_list_price[[#This Row],[ItemCode]],[1]sheet1!$1:$1048576,5,FALSE)</f>
        <v>0</v>
      </c>
      <c r="D2239" t="str">
        <f>VLOOKUP(Table_for_new_list_price[[#This Row],[ItemCode]],[1]sheet1!$1:$1048576,6,FALSE)</f>
        <v>BALV</v>
      </c>
      <c r="E2239" s="54" t="str">
        <f>VLOOKUP(Table_for_new_list_price[[#This Row],[ItemCode]],[1]sheet1!$1:$1048576,7,FALSE)</f>
        <v>BRASS</v>
      </c>
      <c r="F2239" s="54">
        <f>VLOOKUP(Table_for_new_list_price[[#This Row],[ItemCode]],[1]sheet1!$1:$1048576,13,FALSE)</f>
        <v>0</v>
      </c>
      <c r="G2239" s="55" t="str">
        <f>VLOOKUP(Table_for_new_list_price[[#This Row],[ItemCode]],[1]sheet1!$1:$1048576,12,FALSE)</f>
        <v>1</v>
      </c>
      <c r="H2239" s="101">
        <f>VLOOKUP(Table_for_new_list_price[[#This Row],[ItemCode]],[1]sheet1!$1:$1048576,8,FALSE)</f>
        <v>148.36000000000001</v>
      </c>
      <c r="I2239" s="51">
        <f>VLOOKUP(Table_for_new_list_price[[#This Row],[Product Line]],'EDA SHEET'!$C$10:$D$57,2,FALSE)</f>
        <v>0.34699999999999998</v>
      </c>
      <c r="J2239" s="53">
        <f t="shared" si="40"/>
        <v>51.480919999999998</v>
      </c>
      <c r="K2239" s="1" t="str">
        <f>VLOOKUP(Table_for_new_list_price[[#This Row],[ItemCode]],[1]sheet1!$1:$1048576,11,FALSE)</f>
        <v>Italy</v>
      </c>
    </row>
    <row r="2240" spans="1:11" hidden="1" x14ac:dyDescent="0.3">
      <c r="A2240" t="s">
        <v>3174</v>
      </c>
      <c r="B2240" t="str">
        <f>VLOOKUP(Table_for_new_list_price[[#This Row],[ItemCode]],[1]sheet1!$1:$1048576,4,FALSE)</f>
        <v>9900IBV SMALL2 100M100P</v>
      </c>
      <c r="C2240">
        <f>VLOOKUP(Table_for_new_list_price[[#This Row],[ItemCode]],[1]sheet1!$1:$1048576,5,FALSE)</f>
        <v>0</v>
      </c>
      <c r="D2240" t="str">
        <f>VLOOKUP(Table_for_new_list_price[[#This Row],[ItemCode]],[1]sheet1!$1:$1048576,6,FALSE)</f>
        <v>BALV</v>
      </c>
      <c r="E2240" s="54" t="str">
        <f>VLOOKUP(Table_for_new_list_price[[#This Row],[ItemCode]],[1]sheet1!$1:$1048576,7,FALSE)</f>
        <v>BRASS</v>
      </c>
      <c r="F2240" s="54">
        <f>VLOOKUP(Table_for_new_list_price[[#This Row],[ItemCode]],[1]sheet1!$1:$1048576,13,FALSE)</f>
        <v>0</v>
      </c>
      <c r="G2240" s="55" t="str">
        <f>VLOOKUP(Table_for_new_list_price[[#This Row],[ItemCode]],[1]sheet1!$1:$1048576,12,FALSE)</f>
        <v>1</v>
      </c>
      <c r="H2240" s="101">
        <f>VLOOKUP(Table_for_new_list_price[[#This Row],[ItemCode]],[1]sheet1!$1:$1048576,8,FALSE)</f>
        <v>161.1</v>
      </c>
      <c r="I2240" s="51">
        <f>VLOOKUP(Table_for_new_list_price[[#This Row],[Product Line]],'EDA SHEET'!$C$10:$D$57,2,FALSE)</f>
        <v>0.34699999999999998</v>
      </c>
      <c r="J2240" s="53">
        <f t="shared" si="40"/>
        <v>55.901699999999991</v>
      </c>
      <c r="K2240" s="1" t="str">
        <f>VLOOKUP(Table_for_new_list_price[[#This Row],[ItemCode]],[1]sheet1!$1:$1048576,11,FALSE)</f>
        <v>Italy</v>
      </c>
    </row>
    <row r="2241" spans="1:11" hidden="1" x14ac:dyDescent="0.3">
      <c r="A2241" t="s">
        <v>3175</v>
      </c>
      <c r="B2241" t="str">
        <f>VLOOKUP(Table_for_new_list_price[[#This Row],[ItemCode]],[1]sheet1!$1:$1048576,4,FALSE)</f>
        <v>9900IBV SMALL2 100M125F</v>
      </c>
      <c r="C2241">
        <f>VLOOKUP(Table_for_new_list_price[[#This Row],[ItemCode]],[1]sheet1!$1:$1048576,5,FALSE)</f>
        <v>0</v>
      </c>
      <c r="D2241" t="str">
        <f>VLOOKUP(Table_for_new_list_price[[#This Row],[ItemCode]],[1]sheet1!$1:$1048576,6,FALSE)</f>
        <v>BALV</v>
      </c>
      <c r="E2241" s="54" t="str">
        <f>VLOOKUP(Table_for_new_list_price[[#This Row],[ItemCode]],[1]sheet1!$1:$1048576,7,FALSE)</f>
        <v>BRASS</v>
      </c>
      <c r="F2241" s="54">
        <f>VLOOKUP(Table_for_new_list_price[[#This Row],[ItemCode]],[1]sheet1!$1:$1048576,13,FALSE)</f>
        <v>0</v>
      </c>
      <c r="G2241" s="55" t="str">
        <f>VLOOKUP(Table_for_new_list_price[[#This Row],[ItemCode]],[1]sheet1!$1:$1048576,12,FALSE)</f>
        <v>1</v>
      </c>
      <c r="H2241" s="101">
        <f>VLOOKUP(Table_for_new_list_price[[#This Row],[ItemCode]],[1]sheet1!$1:$1048576,8,FALSE)</f>
        <v>172.7</v>
      </c>
      <c r="I2241" s="51">
        <f>VLOOKUP(Table_for_new_list_price[[#This Row],[Product Line]],'EDA SHEET'!$C$10:$D$57,2,FALSE)</f>
        <v>0.34699999999999998</v>
      </c>
      <c r="J2241" s="53">
        <f t="shared" si="40"/>
        <v>59.926899999999989</v>
      </c>
      <c r="K2241" s="1" t="str">
        <f>VLOOKUP(Table_for_new_list_price[[#This Row],[ItemCode]],[1]sheet1!$1:$1048576,11,FALSE)</f>
        <v>Italy</v>
      </c>
    </row>
    <row r="2242" spans="1:11" hidden="1" x14ac:dyDescent="0.3">
      <c r="A2242" t="s">
        <v>3176</v>
      </c>
      <c r="B2242" t="str">
        <f>VLOOKUP(Table_for_new_list_price[[#This Row],[ItemCode]],[1]sheet1!$1:$1048576,4,FALSE)</f>
        <v>9900IBV SMALL2 100M125M</v>
      </c>
      <c r="C2242">
        <f>VLOOKUP(Table_for_new_list_price[[#This Row],[ItemCode]],[1]sheet1!$1:$1048576,5,FALSE)</f>
        <v>0</v>
      </c>
      <c r="D2242" t="str">
        <f>VLOOKUP(Table_for_new_list_price[[#This Row],[ItemCode]],[1]sheet1!$1:$1048576,6,FALSE)</f>
        <v>BALV</v>
      </c>
      <c r="E2242" s="54" t="str">
        <f>VLOOKUP(Table_for_new_list_price[[#This Row],[ItemCode]],[1]sheet1!$1:$1048576,7,FALSE)</f>
        <v>BRASS</v>
      </c>
      <c r="F2242" s="54">
        <f>VLOOKUP(Table_for_new_list_price[[#This Row],[ItemCode]],[1]sheet1!$1:$1048576,13,FALSE)</f>
        <v>0</v>
      </c>
      <c r="G2242" s="55" t="str">
        <f>VLOOKUP(Table_for_new_list_price[[#This Row],[ItemCode]],[1]sheet1!$1:$1048576,12,FALSE)</f>
        <v>1</v>
      </c>
      <c r="H2242" s="101">
        <f>VLOOKUP(Table_for_new_list_price[[#This Row],[ItemCode]],[1]sheet1!$1:$1048576,8,FALSE)</f>
        <v>172.7</v>
      </c>
      <c r="I2242" s="51">
        <f>VLOOKUP(Table_for_new_list_price[[#This Row],[Product Line]],'EDA SHEET'!$C$10:$D$57,2,FALSE)</f>
        <v>0.34699999999999998</v>
      </c>
      <c r="J2242" s="53">
        <f t="shared" si="40"/>
        <v>59.926899999999989</v>
      </c>
      <c r="K2242" s="1" t="str">
        <f>VLOOKUP(Table_for_new_list_price[[#This Row],[ItemCode]],[1]sheet1!$1:$1048576,11,FALSE)</f>
        <v>Italy</v>
      </c>
    </row>
    <row r="2243" spans="1:11" hidden="1" x14ac:dyDescent="0.3">
      <c r="A2243" t="s">
        <v>3177</v>
      </c>
      <c r="B2243" t="str">
        <f>VLOOKUP(Table_for_new_list_price[[#This Row],[ItemCode]],[1]sheet1!$1:$1048576,4,FALSE)</f>
        <v>9900IBV SMALL2 100M125S</v>
      </c>
      <c r="C2243">
        <f>VLOOKUP(Table_for_new_list_price[[#This Row],[ItemCode]],[1]sheet1!$1:$1048576,5,FALSE)</f>
        <v>0</v>
      </c>
      <c r="D2243" t="str">
        <f>VLOOKUP(Table_for_new_list_price[[#This Row],[ItemCode]],[1]sheet1!$1:$1048576,6,FALSE)</f>
        <v>BALV</v>
      </c>
      <c r="E2243" s="54" t="str">
        <f>VLOOKUP(Table_for_new_list_price[[#This Row],[ItemCode]],[1]sheet1!$1:$1048576,7,FALSE)</f>
        <v>BRASS</v>
      </c>
      <c r="F2243" s="54">
        <f>VLOOKUP(Table_for_new_list_price[[#This Row],[ItemCode]],[1]sheet1!$1:$1048576,13,FALSE)</f>
        <v>0</v>
      </c>
      <c r="G2243" s="55" t="str">
        <f>VLOOKUP(Table_for_new_list_price[[#This Row],[ItemCode]],[1]sheet1!$1:$1048576,12,FALSE)</f>
        <v>1</v>
      </c>
      <c r="H2243" s="101">
        <f>VLOOKUP(Table_for_new_list_price[[#This Row],[ItemCode]],[1]sheet1!$1:$1048576,8,FALSE)</f>
        <v>172.7</v>
      </c>
      <c r="I2243" s="51">
        <f>VLOOKUP(Table_for_new_list_price[[#This Row],[Product Line]],'EDA SHEET'!$C$10:$D$57,2,FALSE)</f>
        <v>0.34699999999999998</v>
      </c>
      <c r="J2243" s="53">
        <f t="shared" si="40"/>
        <v>59.926899999999989</v>
      </c>
      <c r="K2243" s="1" t="str">
        <f>VLOOKUP(Table_for_new_list_price[[#This Row],[ItemCode]],[1]sheet1!$1:$1048576,11,FALSE)</f>
        <v>Italy</v>
      </c>
    </row>
    <row r="2244" spans="1:11" hidden="1" x14ac:dyDescent="0.3">
      <c r="A2244" t="s">
        <v>3178</v>
      </c>
      <c r="B2244" t="str">
        <f>VLOOKUP(Table_for_new_list_price[[#This Row],[ItemCode]],[1]sheet1!$1:$1048576,4,FALSE)</f>
        <v>9900IBV SMALL2 100P100P</v>
      </c>
      <c r="C2244">
        <f>VLOOKUP(Table_for_new_list_price[[#This Row],[ItemCode]],[1]sheet1!$1:$1048576,5,FALSE)</f>
        <v>0</v>
      </c>
      <c r="D2244" t="str">
        <f>VLOOKUP(Table_for_new_list_price[[#This Row],[ItemCode]],[1]sheet1!$1:$1048576,6,FALSE)</f>
        <v>BALV</v>
      </c>
      <c r="E2244" s="54" t="str">
        <f>VLOOKUP(Table_for_new_list_price[[#This Row],[ItemCode]],[1]sheet1!$1:$1048576,7,FALSE)</f>
        <v>BRASS</v>
      </c>
      <c r="F2244" s="54">
        <f>VLOOKUP(Table_for_new_list_price[[#This Row],[ItemCode]],[1]sheet1!$1:$1048576,13,FALSE)</f>
        <v>0</v>
      </c>
      <c r="G2244" s="55" t="str">
        <f>VLOOKUP(Table_for_new_list_price[[#This Row],[ItemCode]],[1]sheet1!$1:$1048576,12,FALSE)</f>
        <v>1</v>
      </c>
      <c r="H2244" s="101">
        <f>VLOOKUP(Table_for_new_list_price[[#This Row],[ItemCode]],[1]sheet1!$1:$1048576,8,FALSE)</f>
        <v>161.1</v>
      </c>
      <c r="I2244" s="51">
        <f>VLOOKUP(Table_for_new_list_price[[#This Row],[Product Line]],'EDA SHEET'!$C$10:$D$57,2,FALSE)</f>
        <v>0.34699999999999998</v>
      </c>
      <c r="J2244" s="53">
        <f t="shared" si="40"/>
        <v>55.901699999999991</v>
      </c>
      <c r="K2244" s="1" t="str">
        <f>VLOOKUP(Table_for_new_list_price[[#This Row],[ItemCode]],[1]sheet1!$1:$1048576,11,FALSE)</f>
        <v>Italy</v>
      </c>
    </row>
    <row r="2245" spans="1:11" hidden="1" x14ac:dyDescent="0.3">
      <c r="A2245" t="s">
        <v>3179</v>
      </c>
      <c r="B2245" t="str">
        <f>VLOOKUP(Table_for_new_list_price[[#This Row],[ItemCode]],[1]sheet1!$1:$1048576,4,FALSE)</f>
        <v>9900IBV SMALL2 125F125F</v>
      </c>
      <c r="C2245">
        <f>VLOOKUP(Table_for_new_list_price[[#This Row],[ItemCode]],[1]sheet1!$1:$1048576,5,FALSE)</f>
        <v>0</v>
      </c>
      <c r="D2245" t="str">
        <f>VLOOKUP(Table_for_new_list_price[[#This Row],[ItemCode]],[1]sheet1!$1:$1048576,6,FALSE)</f>
        <v>BALV</v>
      </c>
      <c r="E2245" s="54" t="str">
        <f>VLOOKUP(Table_for_new_list_price[[#This Row],[ItemCode]],[1]sheet1!$1:$1048576,7,FALSE)</f>
        <v>BRASS</v>
      </c>
      <c r="F2245" s="54">
        <f>VLOOKUP(Table_for_new_list_price[[#This Row],[ItemCode]],[1]sheet1!$1:$1048576,13,FALSE)</f>
        <v>0</v>
      </c>
      <c r="G2245" s="55" t="str">
        <f>VLOOKUP(Table_for_new_list_price[[#This Row],[ItemCode]],[1]sheet1!$1:$1048576,12,FALSE)</f>
        <v>1</v>
      </c>
      <c r="H2245" s="101">
        <f>VLOOKUP(Table_for_new_list_price[[#This Row],[ItemCode]],[1]sheet1!$1:$1048576,8,FALSE)</f>
        <v>172.7</v>
      </c>
      <c r="I2245" s="51">
        <f>VLOOKUP(Table_for_new_list_price[[#This Row],[Product Line]],'EDA SHEET'!$C$10:$D$57,2,FALSE)</f>
        <v>0.34699999999999998</v>
      </c>
      <c r="J2245" s="53">
        <f t="shared" si="40"/>
        <v>59.926899999999989</v>
      </c>
      <c r="K2245" s="1" t="str">
        <f>VLOOKUP(Table_for_new_list_price[[#This Row],[ItemCode]],[1]sheet1!$1:$1048576,11,FALSE)</f>
        <v>Italy</v>
      </c>
    </row>
    <row r="2246" spans="1:11" hidden="1" x14ac:dyDescent="0.3">
      <c r="A2246" t="s">
        <v>3180</v>
      </c>
      <c r="B2246" t="str">
        <f>VLOOKUP(Table_for_new_list_price[[#This Row],[ItemCode]],[1]sheet1!$1:$1048576,4,FALSE)</f>
        <v>9900IBV SMALL2 125M125F</v>
      </c>
      <c r="C2246">
        <f>VLOOKUP(Table_for_new_list_price[[#This Row],[ItemCode]],[1]sheet1!$1:$1048576,5,FALSE)</f>
        <v>0</v>
      </c>
      <c r="D2246" t="str">
        <f>VLOOKUP(Table_for_new_list_price[[#This Row],[ItemCode]],[1]sheet1!$1:$1048576,6,FALSE)</f>
        <v>BALV</v>
      </c>
      <c r="E2246" s="54" t="str">
        <f>VLOOKUP(Table_for_new_list_price[[#This Row],[ItemCode]],[1]sheet1!$1:$1048576,7,FALSE)</f>
        <v>BRASS</v>
      </c>
      <c r="F2246" s="54">
        <f>VLOOKUP(Table_for_new_list_price[[#This Row],[ItemCode]],[1]sheet1!$1:$1048576,13,FALSE)</f>
        <v>0</v>
      </c>
      <c r="G2246" s="55" t="str">
        <f>VLOOKUP(Table_for_new_list_price[[#This Row],[ItemCode]],[1]sheet1!$1:$1048576,12,FALSE)</f>
        <v>1</v>
      </c>
      <c r="H2246" s="101">
        <f>VLOOKUP(Table_for_new_list_price[[#This Row],[ItemCode]],[1]sheet1!$1:$1048576,8,FALSE)</f>
        <v>172.7</v>
      </c>
      <c r="I2246" s="51">
        <f>VLOOKUP(Table_for_new_list_price[[#This Row],[Product Line]],'EDA SHEET'!$C$10:$D$57,2,FALSE)</f>
        <v>0.34699999999999998</v>
      </c>
      <c r="J2246" s="53">
        <f t="shared" si="40"/>
        <v>59.926899999999989</v>
      </c>
      <c r="K2246" s="1" t="str">
        <f>VLOOKUP(Table_for_new_list_price[[#This Row],[ItemCode]],[1]sheet1!$1:$1048576,11,FALSE)</f>
        <v>Italy</v>
      </c>
    </row>
    <row r="2247" spans="1:11" hidden="1" x14ac:dyDescent="0.3">
      <c r="A2247" t="s">
        <v>3181</v>
      </c>
      <c r="B2247" t="str">
        <f>VLOOKUP(Table_for_new_list_price[[#This Row],[ItemCode]],[1]sheet1!$1:$1048576,4,FALSE)</f>
        <v>9900IBV SMALL2 125M125M</v>
      </c>
      <c r="C2247">
        <f>VLOOKUP(Table_for_new_list_price[[#This Row],[ItemCode]],[1]sheet1!$1:$1048576,5,FALSE)</f>
        <v>0</v>
      </c>
      <c r="D2247" t="str">
        <f>VLOOKUP(Table_for_new_list_price[[#This Row],[ItemCode]],[1]sheet1!$1:$1048576,6,FALSE)</f>
        <v>BALV</v>
      </c>
      <c r="E2247" s="54" t="str">
        <f>VLOOKUP(Table_for_new_list_price[[#This Row],[ItemCode]],[1]sheet1!$1:$1048576,7,FALSE)</f>
        <v>BRASS</v>
      </c>
      <c r="F2247" s="54">
        <f>VLOOKUP(Table_for_new_list_price[[#This Row],[ItemCode]],[1]sheet1!$1:$1048576,13,FALSE)</f>
        <v>0</v>
      </c>
      <c r="G2247" s="55" t="str">
        <f>VLOOKUP(Table_for_new_list_price[[#This Row],[ItemCode]],[1]sheet1!$1:$1048576,12,FALSE)</f>
        <v>1</v>
      </c>
      <c r="H2247" s="101">
        <f>VLOOKUP(Table_for_new_list_price[[#This Row],[ItemCode]],[1]sheet1!$1:$1048576,8,FALSE)</f>
        <v>172.7</v>
      </c>
      <c r="I2247" s="51">
        <f>VLOOKUP(Table_for_new_list_price[[#This Row],[Product Line]],'EDA SHEET'!$C$10:$D$57,2,FALSE)</f>
        <v>0.34699999999999998</v>
      </c>
      <c r="J2247" s="53">
        <f t="shared" si="40"/>
        <v>59.926899999999989</v>
      </c>
      <c r="K2247" s="1" t="str">
        <f>VLOOKUP(Table_for_new_list_price[[#This Row],[ItemCode]],[1]sheet1!$1:$1048576,11,FALSE)</f>
        <v>Italy</v>
      </c>
    </row>
    <row r="2248" spans="1:11" hidden="1" x14ac:dyDescent="0.3">
      <c r="A2248" t="s">
        <v>3182</v>
      </c>
      <c r="B2248" t="str">
        <f>VLOOKUP(Table_for_new_list_price[[#This Row],[ItemCode]],[1]sheet1!$1:$1048576,4,FALSE)</f>
        <v>9900IBV SMALL2 125M125S</v>
      </c>
      <c r="C2248">
        <f>VLOOKUP(Table_for_new_list_price[[#This Row],[ItemCode]],[1]sheet1!$1:$1048576,5,FALSE)</f>
        <v>0</v>
      </c>
      <c r="D2248" t="str">
        <f>VLOOKUP(Table_for_new_list_price[[#This Row],[ItemCode]],[1]sheet1!$1:$1048576,6,FALSE)</f>
        <v>BALV</v>
      </c>
      <c r="E2248" s="54" t="str">
        <f>VLOOKUP(Table_for_new_list_price[[#This Row],[ItemCode]],[1]sheet1!$1:$1048576,7,FALSE)</f>
        <v>BRASS</v>
      </c>
      <c r="F2248" s="54">
        <f>VLOOKUP(Table_for_new_list_price[[#This Row],[ItemCode]],[1]sheet1!$1:$1048576,13,FALSE)</f>
        <v>0</v>
      </c>
      <c r="G2248" s="55" t="str">
        <f>VLOOKUP(Table_for_new_list_price[[#This Row],[ItemCode]],[1]sheet1!$1:$1048576,12,FALSE)</f>
        <v>1</v>
      </c>
      <c r="H2248" s="101">
        <f>VLOOKUP(Table_for_new_list_price[[#This Row],[ItemCode]],[1]sheet1!$1:$1048576,8,FALSE)</f>
        <v>172.7</v>
      </c>
      <c r="I2248" s="51">
        <f>VLOOKUP(Table_for_new_list_price[[#This Row],[Product Line]],'EDA SHEET'!$C$10:$D$57,2,FALSE)</f>
        <v>0.34699999999999998</v>
      </c>
      <c r="J2248" s="53">
        <f t="shared" si="40"/>
        <v>59.926899999999989</v>
      </c>
      <c r="K2248" s="1" t="str">
        <f>VLOOKUP(Table_for_new_list_price[[#This Row],[ItemCode]],[1]sheet1!$1:$1048576,11,FALSE)</f>
        <v>Italy</v>
      </c>
    </row>
    <row r="2249" spans="1:11" hidden="1" x14ac:dyDescent="0.3">
      <c r="A2249" t="s">
        <v>3183</v>
      </c>
      <c r="B2249" t="str">
        <f>VLOOKUP(Table_for_new_list_price[[#This Row],[ItemCode]],[1]sheet1!$1:$1048576,4,FALSE)</f>
        <v>9900IBV SMALL2 125S125S</v>
      </c>
      <c r="C2249">
        <f>VLOOKUP(Table_for_new_list_price[[#This Row],[ItemCode]],[1]sheet1!$1:$1048576,5,FALSE)</f>
        <v>0</v>
      </c>
      <c r="D2249" t="str">
        <f>VLOOKUP(Table_for_new_list_price[[#This Row],[ItemCode]],[1]sheet1!$1:$1048576,6,FALSE)</f>
        <v>BALV</v>
      </c>
      <c r="E2249" s="54" t="str">
        <f>VLOOKUP(Table_for_new_list_price[[#This Row],[ItemCode]],[1]sheet1!$1:$1048576,7,FALSE)</f>
        <v>BRASS</v>
      </c>
      <c r="F2249" s="54">
        <f>VLOOKUP(Table_for_new_list_price[[#This Row],[ItemCode]],[1]sheet1!$1:$1048576,13,FALSE)</f>
        <v>0</v>
      </c>
      <c r="G2249" s="55" t="str">
        <f>VLOOKUP(Table_for_new_list_price[[#This Row],[ItemCode]],[1]sheet1!$1:$1048576,12,FALSE)</f>
        <v>1</v>
      </c>
      <c r="H2249" s="101">
        <f>VLOOKUP(Table_for_new_list_price[[#This Row],[ItemCode]],[1]sheet1!$1:$1048576,8,FALSE)</f>
        <v>172.7</v>
      </c>
      <c r="I2249" s="51">
        <f>VLOOKUP(Table_for_new_list_price[[#This Row],[Product Line]],'EDA SHEET'!$C$10:$D$57,2,FALSE)</f>
        <v>0.34699999999999998</v>
      </c>
      <c r="J2249" s="53">
        <f t="shared" si="40"/>
        <v>59.926899999999989</v>
      </c>
      <c r="K2249" s="1" t="str">
        <f>VLOOKUP(Table_for_new_list_price[[#This Row],[ItemCode]],[1]sheet1!$1:$1048576,11,FALSE)</f>
        <v>Italy</v>
      </c>
    </row>
    <row r="2250" spans="1:11" hidden="1" x14ac:dyDescent="0.3">
      <c r="A2250" t="s">
        <v>3184</v>
      </c>
      <c r="B2250" t="str">
        <f>VLOOKUP(Table_for_new_list_price[[#This Row],[ItemCode]],[1]sheet1!$1:$1048576,4,FALSE)</f>
        <v>9900T MEDIUM1 075M125F (DS2)</v>
      </c>
      <c r="C2250">
        <f>VLOOKUP(Table_for_new_list_price[[#This Row],[ItemCode]],[1]sheet1!$1:$1048576,5,FALSE)</f>
        <v>0</v>
      </c>
      <c r="D2250" t="str">
        <f>VLOOKUP(Table_for_new_list_price[[#This Row],[ItemCode]],[1]sheet1!$1:$1048576,6,FALSE)</f>
        <v>BALV</v>
      </c>
      <c r="E2250" s="54" t="str">
        <f>VLOOKUP(Table_for_new_list_price[[#This Row],[ItemCode]],[1]sheet1!$1:$1048576,7,FALSE)</f>
        <v>BRASS</v>
      </c>
      <c r="F2250" s="54">
        <f>VLOOKUP(Table_for_new_list_price[[#This Row],[ItemCode]],[1]sheet1!$1:$1048576,13,FALSE)</f>
        <v>0</v>
      </c>
      <c r="G2250" s="55" t="str">
        <f>VLOOKUP(Table_for_new_list_price[[#This Row],[ItemCode]],[1]sheet1!$1:$1048576,12,FALSE)</f>
        <v>1</v>
      </c>
      <c r="H2250" s="101">
        <f>VLOOKUP(Table_for_new_list_price[[#This Row],[ItemCode]],[1]sheet1!$1:$1048576,8,FALSE)</f>
        <v>288.66000000000003</v>
      </c>
      <c r="I2250" s="51">
        <f>VLOOKUP(Table_for_new_list_price[[#This Row],[Product Line]],'EDA SHEET'!$C$10:$D$57,2,FALSE)</f>
        <v>0.34699999999999998</v>
      </c>
      <c r="J2250" s="53">
        <f t="shared" si="40"/>
        <v>100.16502</v>
      </c>
      <c r="K2250" s="1" t="str">
        <f>VLOOKUP(Table_for_new_list_price[[#This Row],[ItemCode]],[1]sheet1!$1:$1048576,11,FALSE)</f>
        <v>Italy</v>
      </c>
    </row>
    <row r="2251" spans="1:11" hidden="1" x14ac:dyDescent="0.3">
      <c r="A2251" t="s">
        <v>3185</v>
      </c>
      <c r="B2251" t="str">
        <f>VLOOKUP(Table_for_new_list_price[[#This Row],[ItemCode]],[1]sheet1!$1:$1048576,4,FALSE)</f>
        <v>9900T MEDIUM1 075M125M (DS2)</v>
      </c>
      <c r="C2251">
        <f>VLOOKUP(Table_for_new_list_price[[#This Row],[ItemCode]],[1]sheet1!$1:$1048576,5,FALSE)</f>
        <v>0</v>
      </c>
      <c r="D2251" t="str">
        <f>VLOOKUP(Table_for_new_list_price[[#This Row],[ItemCode]],[1]sheet1!$1:$1048576,6,FALSE)</f>
        <v>BALV</v>
      </c>
      <c r="E2251" s="54" t="str">
        <f>VLOOKUP(Table_for_new_list_price[[#This Row],[ItemCode]],[1]sheet1!$1:$1048576,7,FALSE)</f>
        <v>BRASS</v>
      </c>
      <c r="F2251" s="54">
        <f>VLOOKUP(Table_for_new_list_price[[#This Row],[ItemCode]],[1]sheet1!$1:$1048576,13,FALSE)</f>
        <v>0</v>
      </c>
      <c r="G2251" s="55" t="str">
        <f>VLOOKUP(Table_for_new_list_price[[#This Row],[ItemCode]],[1]sheet1!$1:$1048576,12,FALSE)</f>
        <v>1</v>
      </c>
      <c r="H2251" s="101">
        <f>VLOOKUP(Table_for_new_list_price[[#This Row],[ItemCode]],[1]sheet1!$1:$1048576,8,FALSE)</f>
        <v>288.66000000000003</v>
      </c>
      <c r="I2251" s="51">
        <f>VLOOKUP(Table_for_new_list_price[[#This Row],[Product Line]],'EDA SHEET'!$C$10:$D$57,2,FALSE)</f>
        <v>0.34699999999999998</v>
      </c>
      <c r="J2251" s="53">
        <f t="shared" si="40"/>
        <v>100.16502</v>
      </c>
      <c r="K2251" s="1" t="str">
        <f>VLOOKUP(Table_for_new_list_price[[#This Row],[ItemCode]],[1]sheet1!$1:$1048576,11,FALSE)</f>
        <v>Italy</v>
      </c>
    </row>
    <row r="2252" spans="1:11" hidden="1" x14ac:dyDescent="0.3">
      <c r="A2252" t="s">
        <v>3186</v>
      </c>
      <c r="B2252" t="str">
        <f>VLOOKUP(Table_for_new_list_price[[#This Row],[ItemCode]],[1]sheet1!$1:$1048576,4,FALSE)</f>
        <v>9900T MEDIUM1 075M125P (DS2)</v>
      </c>
      <c r="C2252">
        <f>VLOOKUP(Table_for_new_list_price[[#This Row],[ItemCode]],[1]sheet1!$1:$1048576,5,FALSE)</f>
        <v>0</v>
      </c>
      <c r="D2252" t="str">
        <f>VLOOKUP(Table_for_new_list_price[[#This Row],[ItemCode]],[1]sheet1!$1:$1048576,6,FALSE)</f>
        <v>BALV</v>
      </c>
      <c r="E2252" s="54" t="str">
        <f>VLOOKUP(Table_for_new_list_price[[#This Row],[ItemCode]],[1]sheet1!$1:$1048576,7,FALSE)</f>
        <v>BRASS DZR</v>
      </c>
      <c r="F2252" s="54">
        <f>VLOOKUP(Table_for_new_list_price[[#This Row],[ItemCode]],[1]sheet1!$1:$1048576,13,FALSE)</f>
        <v>0</v>
      </c>
      <c r="G2252" s="55" t="str">
        <f>VLOOKUP(Table_for_new_list_price[[#This Row],[ItemCode]],[1]sheet1!$1:$1048576,12,FALSE)</f>
        <v>1</v>
      </c>
      <c r="H2252" s="101">
        <f>VLOOKUP(Table_for_new_list_price[[#This Row],[ItemCode]],[1]sheet1!$1:$1048576,8,FALSE)</f>
        <v>311.8</v>
      </c>
      <c r="I2252" s="51">
        <f>VLOOKUP(Table_for_new_list_price[[#This Row],[Product Line]],'EDA SHEET'!$C$10:$D$57,2,FALSE)</f>
        <v>0.34699999999999998</v>
      </c>
      <c r="J2252" s="53">
        <f t="shared" si="40"/>
        <v>108.19459999999999</v>
      </c>
      <c r="K2252" s="1" t="str">
        <f>VLOOKUP(Table_for_new_list_price[[#This Row],[ItemCode]],[1]sheet1!$1:$1048576,11,FALSE)</f>
        <v>Italy</v>
      </c>
    </row>
    <row r="2253" spans="1:11" hidden="1" x14ac:dyDescent="0.3">
      <c r="A2253" t="s">
        <v>3187</v>
      </c>
      <c r="B2253" t="str">
        <f>VLOOKUP(Table_for_new_list_price[[#This Row],[ItemCode]],[1]sheet1!$1:$1048576,4,FALSE)</f>
        <v>9900T MEDIUM1 075M125S (DS2)</v>
      </c>
      <c r="C2253">
        <f>VLOOKUP(Table_for_new_list_price[[#This Row],[ItemCode]],[1]sheet1!$1:$1048576,5,FALSE)</f>
        <v>0</v>
      </c>
      <c r="D2253" t="str">
        <f>VLOOKUP(Table_for_new_list_price[[#This Row],[ItemCode]],[1]sheet1!$1:$1048576,6,FALSE)</f>
        <v>BALV</v>
      </c>
      <c r="E2253" s="54" t="str">
        <f>VLOOKUP(Table_for_new_list_price[[#This Row],[ItemCode]],[1]sheet1!$1:$1048576,7,FALSE)</f>
        <v>BRASS</v>
      </c>
      <c r="F2253" s="54">
        <f>VLOOKUP(Table_for_new_list_price[[#This Row],[ItemCode]],[1]sheet1!$1:$1048576,13,FALSE)</f>
        <v>0</v>
      </c>
      <c r="G2253" s="55" t="str">
        <f>VLOOKUP(Table_for_new_list_price[[#This Row],[ItemCode]],[1]sheet1!$1:$1048576,12,FALSE)</f>
        <v>1</v>
      </c>
      <c r="H2253" s="101">
        <f>VLOOKUP(Table_for_new_list_price[[#This Row],[ItemCode]],[1]sheet1!$1:$1048576,8,FALSE)</f>
        <v>288.66000000000003</v>
      </c>
      <c r="I2253" s="51">
        <f>VLOOKUP(Table_for_new_list_price[[#This Row],[Product Line]],'EDA SHEET'!$C$10:$D$57,2,FALSE)</f>
        <v>0.34699999999999998</v>
      </c>
      <c r="J2253" s="53">
        <f t="shared" si="40"/>
        <v>100.16502</v>
      </c>
      <c r="K2253" s="1" t="str">
        <f>VLOOKUP(Table_for_new_list_price[[#This Row],[ItemCode]],[1]sheet1!$1:$1048576,11,FALSE)</f>
        <v>Italy</v>
      </c>
    </row>
    <row r="2254" spans="1:11" hidden="1" x14ac:dyDescent="0.3">
      <c r="A2254" t="s">
        <v>3188</v>
      </c>
      <c r="B2254" t="str">
        <f>VLOOKUP(Table_for_new_list_price[[#This Row],[ItemCode]],[1]sheet1!$1:$1048576,4,FALSE)</f>
        <v>9900T MEDIUM1 100M125F (DS1)</v>
      </c>
      <c r="C2254">
        <f>VLOOKUP(Table_for_new_list_price[[#This Row],[ItemCode]],[1]sheet1!$1:$1048576,5,FALSE)</f>
        <v>0</v>
      </c>
      <c r="D2254" t="str">
        <f>VLOOKUP(Table_for_new_list_price[[#This Row],[ItemCode]],[1]sheet1!$1:$1048576,6,FALSE)</f>
        <v>BALV</v>
      </c>
      <c r="E2254" s="54" t="str">
        <f>VLOOKUP(Table_for_new_list_price[[#This Row],[ItemCode]],[1]sheet1!$1:$1048576,7,FALSE)</f>
        <v>BRASS</v>
      </c>
      <c r="F2254" s="54">
        <f>VLOOKUP(Table_for_new_list_price[[#This Row],[ItemCode]],[1]sheet1!$1:$1048576,13,FALSE)</f>
        <v>0</v>
      </c>
      <c r="G2254" s="55" t="str">
        <f>VLOOKUP(Table_for_new_list_price[[#This Row],[ItemCode]],[1]sheet1!$1:$1048576,12,FALSE)</f>
        <v>1</v>
      </c>
      <c r="H2254" s="101">
        <f>VLOOKUP(Table_for_new_list_price[[#This Row],[ItemCode]],[1]sheet1!$1:$1048576,8,FALSE)</f>
        <v>288.66000000000003</v>
      </c>
      <c r="I2254" s="51">
        <f>VLOOKUP(Table_for_new_list_price[[#This Row],[Product Line]],'EDA SHEET'!$C$10:$D$57,2,FALSE)</f>
        <v>0.34699999999999998</v>
      </c>
      <c r="J2254" s="53">
        <f t="shared" si="40"/>
        <v>100.16502</v>
      </c>
      <c r="K2254" s="1" t="str">
        <f>VLOOKUP(Table_for_new_list_price[[#This Row],[ItemCode]],[1]sheet1!$1:$1048576,11,FALSE)</f>
        <v>Italy</v>
      </c>
    </row>
    <row r="2255" spans="1:11" hidden="1" x14ac:dyDescent="0.3">
      <c r="A2255" t="s">
        <v>3189</v>
      </c>
      <c r="B2255" t="str">
        <f>VLOOKUP(Table_for_new_list_price[[#This Row],[ItemCode]],[1]sheet1!$1:$1048576,4,FALSE)</f>
        <v>9900T MEDIUM1 100M125M (DS1)</v>
      </c>
      <c r="C2255">
        <f>VLOOKUP(Table_for_new_list_price[[#This Row],[ItemCode]],[1]sheet1!$1:$1048576,5,FALSE)</f>
        <v>0</v>
      </c>
      <c r="D2255" t="str">
        <f>VLOOKUP(Table_for_new_list_price[[#This Row],[ItemCode]],[1]sheet1!$1:$1048576,6,FALSE)</f>
        <v>BALV</v>
      </c>
      <c r="E2255" s="54" t="str">
        <f>VLOOKUP(Table_for_new_list_price[[#This Row],[ItemCode]],[1]sheet1!$1:$1048576,7,FALSE)</f>
        <v>BRASS</v>
      </c>
      <c r="F2255" s="54">
        <f>VLOOKUP(Table_for_new_list_price[[#This Row],[ItemCode]],[1]sheet1!$1:$1048576,13,FALSE)</f>
        <v>0</v>
      </c>
      <c r="G2255" s="55" t="str">
        <f>VLOOKUP(Table_for_new_list_price[[#This Row],[ItemCode]],[1]sheet1!$1:$1048576,12,FALSE)</f>
        <v>1</v>
      </c>
      <c r="H2255" s="101">
        <f>VLOOKUP(Table_for_new_list_price[[#This Row],[ItemCode]],[1]sheet1!$1:$1048576,8,FALSE)</f>
        <v>288.66000000000003</v>
      </c>
      <c r="I2255" s="51">
        <f>VLOOKUP(Table_for_new_list_price[[#This Row],[Product Line]],'EDA SHEET'!$C$10:$D$57,2,FALSE)</f>
        <v>0.34699999999999998</v>
      </c>
      <c r="J2255" s="53">
        <f t="shared" si="40"/>
        <v>100.16502</v>
      </c>
      <c r="K2255" s="1" t="str">
        <f>VLOOKUP(Table_for_new_list_price[[#This Row],[ItemCode]],[1]sheet1!$1:$1048576,11,FALSE)</f>
        <v>Italy</v>
      </c>
    </row>
    <row r="2256" spans="1:11" hidden="1" x14ac:dyDescent="0.3">
      <c r="A2256" t="s">
        <v>3190</v>
      </c>
      <c r="B2256" t="str">
        <f>VLOOKUP(Table_for_new_list_price[[#This Row],[ItemCode]],[1]sheet1!$1:$1048576,4,FALSE)</f>
        <v>9900T MEDIUM1 100M125P (DS1)</v>
      </c>
      <c r="C2256">
        <f>VLOOKUP(Table_for_new_list_price[[#This Row],[ItemCode]],[1]sheet1!$1:$1048576,5,FALSE)</f>
        <v>0</v>
      </c>
      <c r="D2256" t="str">
        <f>VLOOKUP(Table_for_new_list_price[[#This Row],[ItemCode]],[1]sheet1!$1:$1048576,6,FALSE)</f>
        <v>BALV</v>
      </c>
      <c r="E2256" s="54" t="str">
        <f>VLOOKUP(Table_for_new_list_price[[#This Row],[ItemCode]],[1]sheet1!$1:$1048576,7,FALSE)</f>
        <v>BRASS DZR</v>
      </c>
      <c r="F2256" s="54">
        <f>VLOOKUP(Table_for_new_list_price[[#This Row],[ItemCode]],[1]sheet1!$1:$1048576,13,FALSE)</f>
        <v>0</v>
      </c>
      <c r="G2256" s="55" t="str">
        <f>VLOOKUP(Table_for_new_list_price[[#This Row],[ItemCode]],[1]sheet1!$1:$1048576,12,FALSE)</f>
        <v>1</v>
      </c>
      <c r="H2256" s="101">
        <f>VLOOKUP(Table_for_new_list_price[[#This Row],[ItemCode]],[1]sheet1!$1:$1048576,8,FALSE)</f>
        <v>311.8</v>
      </c>
      <c r="I2256" s="51">
        <f>VLOOKUP(Table_for_new_list_price[[#This Row],[Product Line]],'EDA SHEET'!$C$10:$D$57,2,FALSE)</f>
        <v>0.34699999999999998</v>
      </c>
      <c r="J2256" s="53">
        <f t="shared" si="40"/>
        <v>108.19459999999999</v>
      </c>
      <c r="K2256" s="1" t="str">
        <f>VLOOKUP(Table_for_new_list_price[[#This Row],[ItemCode]],[1]sheet1!$1:$1048576,11,FALSE)</f>
        <v>Italy</v>
      </c>
    </row>
    <row r="2257" spans="1:11" hidden="1" x14ac:dyDescent="0.3">
      <c r="A2257" t="s">
        <v>3191</v>
      </c>
      <c r="B2257" t="str">
        <f>VLOOKUP(Table_for_new_list_price[[#This Row],[ItemCode]],[1]sheet1!$1:$1048576,4,FALSE)</f>
        <v>9900T MEDIUM1 100M125S (DS1)</v>
      </c>
      <c r="C2257">
        <f>VLOOKUP(Table_for_new_list_price[[#This Row],[ItemCode]],[1]sheet1!$1:$1048576,5,FALSE)</f>
        <v>0</v>
      </c>
      <c r="D2257" t="str">
        <f>VLOOKUP(Table_for_new_list_price[[#This Row],[ItemCode]],[1]sheet1!$1:$1048576,6,FALSE)</f>
        <v>BALV</v>
      </c>
      <c r="E2257" s="54" t="str">
        <f>VLOOKUP(Table_for_new_list_price[[#This Row],[ItemCode]],[1]sheet1!$1:$1048576,7,FALSE)</f>
        <v>BRASS</v>
      </c>
      <c r="F2257" s="54">
        <f>VLOOKUP(Table_for_new_list_price[[#This Row],[ItemCode]],[1]sheet1!$1:$1048576,13,FALSE)</f>
        <v>0</v>
      </c>
      <c r="G2257" s="55" t="str">
        <f>VLOOKUP(Table_for_new_list_price[[#This Row],[ItemCode]],[1]sheet1!$1:$1048576,12,FALSE)</f>
        <v>1</v>
      </c>
      <c r="H2257" s="101">
        <f>VLOOKUP(Table_for_new_list_price[[#This Row],[ItemCode]],[1]sheet1!$1:$1048576,8,FALSE)</f>
        <v>288.66000000000003</v>
      </c>
      <c r="I2257" s="51">
        <f>VLOOKUP(Table_for_new_list_price[[#This Row],[Product Line]],'EDA SHEET'!$C$10:$D$57,2,FALSE)</f>
        <v>0.34699999999999998</v>
      </c>
      <c r="J2257" s="53">
        <f t="shared" si="40"/>
        <v>100.16502</v>
      </c>
      <c r="K2257" s="1" t="str">
        <f>VLOOKUP(Table_for_new_list_price[[#This Row],[ItemCode]],[1]sheet1!$1:$1048576,11,FALSE)</f>
        <v>Italy</v>
      </c>
    </row>
    <row r="2258" spans="1:11" hidden="1" x14ac:dyDescent="0.3">
      <c r="A2258" t="s">
        <v>3192</v>
      </c>
      <c r="B2258" t="str">
        <f>VLOOKUP(Table_for_new_list_price[[#This Row],[ItemCode]],[1]sheet1!$1:$1048576,4,FALSE)</f>
        <v>9900T MEDIUM1 100M150S (DS2)</v>
      </c>
      <c r="C2258">
        <f>VLOOKUP(Table_for_new_list_price[[#This Row],[ItemCode]],[1]sheet1!$1:$1048576,5,FALSE)</f>
        <v>0</v>
      </c>
      <c r="D2258" t="str">
        <f>VLOOKUP(Table_for_new_list_price[[#This Row],[ItemCode]],[1]sheet1!$1:$1048576,6,FALSE)</f>
        <v>BALV</v>
      </c>
      <c r="E2258" s="54" t="str">
        <f>VLOOKUP(Table_for_new_list_price[[#This Row],[ItemCode]],[1]sheet1!$1:$1048576,7,FALSE)</f>
        <v>BRASS</v>
      </c>
      <c r="F2258" s="54">
        <f>VLOOKUP(Table_for_new_list_price[[#This Row],[ItemCode]],[1]sheet1!$1:$1048576,13,FALSE)</f>
        <v>0</v>
      </c>
      <c r="G2258" s="55" t="str">
        <f>VLOOKUP(Table_for_new_list_price[[#This Row],[ItemCode]],[1]sheet1!$1:$1048576,12,FALSE)</f>
        <v>1</v>
      </c>
      <c r="H2258" s="101">
        <f>VLOOKUP(Table_for_new_list_price[[#This Row],[ItemCode]],[1]sheet1!$1:$1048576,8,FALSE)</f>
        <v>321.81</v>
      </c>
      <c r="I2258" s="51">
        <f>VLOOKUP(Table_for_new_list_price[[#This Row],[Product Line]],'EDA SHEET'!$C$10:$D$57,2,FALSE)</f>
        <v>0.34699999999999998</v>
      </c>
      <c r="J2258" s="53">
        <f t="shared" si="40"/>
        <v>111.66806999999999</v>
      </c>
      <c r="K2258" s="1" t="str">
        <f>VLOOKUP(Table_for_new_list_price[[#This Row],[ItemCode]],[1]sheet1!$1:$1048576,11,FALSE)</f>
        <v>Italy</v>
      </c>
    </row>
    <row r="2259" spans="1:11" hidden="1" x14ac:dyDescent="0.3">
      <c r="A2259" t="s">
        <v>3193</v>
      </c>
      <c r="B2259" t="str">
        <f>VLOOKUP(Table_for_new_list_price[[#This Row],[ItemCode]],[1]sheet1!$1:$1048576,4,FALSE)</f>
        <v>9900T MEDIUM1 100M150S (DS2)</v>
      </c>
      <c r="C2259">
        <f>VLOOKUP(Table_for_new_list_price[[#This Row],[ItemCode]],[1]sheet1!$1:$1048576,5,FALSE)</f>
        <v>0</v>
      </c>
      <c r="D2259" t="str">
        <f>VLOOKUP(Table_for_new_list_price[[#This Row],[ItemCode]],[1]sheet1!$1:$1048576,6,FALSE)</f>
        <v>BALV</v>
      </c>
      <c r="E2259" s="54" t="str">
        <f>VLOOKUP(Table_for_new_list_price[[#This Row],[ItemCode]],[1]sheet1!$1:$1048576,7,FALSE)</f>
        <v>BRASS</v>
      </c>
      <c r="F2259" s="54">
        <f>VLOOKUP(Table_for_new_list_price[[#This Row],[ItemCode]],[1]sheet1!$1:$1048576,13,FALSE)</f>
        <v>0</v>
      </c>
      <c r="G2259" s="55" t="str">
        <f>VLOOKUP(Table_for_new_list_price[[#This Row],[ItemCode]],[1]sheet1!$1:$1048576,12,FALSE)</f>
        <v>1</v>
      </c>
      <c r="H2259" s="101">
        <f>VLOOKUP(Table_for_new_list_price[[#This Row],[ItemCode]],[1]sheet1!$1:$1048576,8,FALSE)</f>
        <v>321.81</v>
      </c>
      <c r="I2259" s="51">
        <f>VLOOKUP(Table_for_new_list_price[[#This Row],[Product Line]],'EDA SHEET'!$C$10:$D$57,2,FALSE)</f>
        <v>0.34699999999999998</v>
      </c>
      <c r="J2259" s="53">
        <f t="shared" si="40"/>
        <v>111.66806999999999</v>
      </c>
      <c r="K2259" s="1" t="str">
        <f>VLOOKUP(Table_for_new_list_price[[#This Row],[ItemCode]],[1]sheet1!$1:$1048576,11,FALSE)</f>
        <v>Italy</v>
      </c>
    </row>
    <row r="2260" spans="1:11" hidden="1" x14ac:dyDescent="0.3">
      <c r="A2260" t="s">
        <v>3194</v>
      </c>
      <c r="B2260" t="str">
        <f>VLOOKUP(Table_for_new_list_price[[#This Row],[ItemCode]],[1]sheet1!$1:$1048576,4,FALSE)</f>
        <v>9900T MEDIUM1 125F125F</v>
      </c>
      <c r="C2260">
        <f>VLOOKUP(Table_for_new_list_price[[#This Row],[ItemCode]],[1]sheet1!$1:$1048576,5,FALSE)</f>
        <v>0</v>
      </c>
      <c r="D2260" t="str">
        <f>VLOOKUP(Table_for_new_list_price[[#This Row],[ItemCode]],[1]sheet1!$1:$1048576,6,FALSE)</f>
        <v>BALV</v>
      </c>
      <c r="E2260" s="54" t="str">
        <f>VLOOKUP(Table_for_new_list_price[[#This Row],[ItemCode]],[1]sheet1!$1:$1048576,7,FALSE)</f>
        <v>BRASS</v>
      </c>
      <c r="F2260" s="54">
        <f>VLOOKUP(Table_for_new_list_price[[#This Row],[ItemCode]],[1]sheet1!$1:$1048576,13,FALSE)</f>
        <v>0</v>
      </c>
      <c r="G2260" s="55" t="str">
        <f>VLOOKUP(Table_for_new_list_price[[#This Row],[ItemCode]],[1]sheet1!$1:$1048576,12,FALSE)</f>
        <v>1</v>
      </c>
      <c r="H2260" s="101">
        <f>VLOOKUP(Table_for_new_list_price[[#This Row],[ItemCode]],[1]sheet1!$1:$1048576,8,FALSE)</f>
        <v>288.66000000000003</v>
      </c>
      <c r="I2260" s="51">
        <f>VLOOKUP(Table_for_new_list_price[[#This Row],[Product Line]],'EDA SHEET'!$C$10:$D$57,2,FALSE)</f>
        <v>0.34699999999999998</v>
      </c>
      <c r="J2260" s="53">
        <f t="shared" si="40"/>
        <v>100.16502</v>
      </c>
      <c r="K2260" s="1" t="str">
        <f>VLOOKUP(Table_for_new_list_price[[#This Row],[ItemCode]],[1]sheet1!$1:$1048576,11,FALSE)</f>
        <v>Italy</v>
      </c>
    </row>
    <row r="2261" spans="1:11" hidden="1" x14ac:dyDescent="0.3">
      <c r="A2261" t="s">
        <v>3195</v>
      </c>
      <c r="B2261" t="str">
        <f>VLOOKUP(Table_for_new_list_price[[#This Row],[ItemCode]],[1]sheet1!$1:$1048576,4,FALSE)</f>
        <v>9900T MEDIUM1 125M125F</v>
      </c>
      <c r="C2261">
        <f>VLOOKUP(Table_for_new_list_price[[#This Row],[ItemCode]],[1]sheet1!$1:$1048576,5,FALSE)</f>
        <v>0</v>
      </c>
      <c r="D2261" t="str">
        <f>VLOOKUP(Table_for_new_list_price[[#This Row],[ItemCode]],[1]sheet1!$1:$1048576,6,FALSE)</f>
        <v>BALV</v>
      </c>
      <c r="E2261" s="54" t="str">
        <f>VLOOKUP(Table_for_new_list_price[[#This Row],[ItemCode]],[1]sheet1!$1:$1048576,7,FALSE)</f>
        <v>BRASS</v>
      </c>
      <c r="F2261" s="54">
        <f>VLOOKUP(Table_for_new_list_price[[#This Row],[ItemCode]],[1]sheet1!$1:$1048576,13,FALSE)</f>
        <v>0</v>
      </c>
      <c r="G2261" s="55" t="str">
        <f>VLOOKUP(Table_for_new_list_price[[#This Row],[ItemCode]],[1]sheet1!$1:$1048576,12,FALSE)</f>
        <v>1</v>
      </c>
      <c r="H2261" s="101">
        <f>VLOOKUP(Table_for_new_list_price[[#This Row],[ItemCode]],[1]sheet1!$1:$1048576,8,FALSE)</f>
        <v>288.66000000000003</v>
      </c>
      <c r="I2261" s="51">
        <f>VLOOKUP(Table_for_new_list_price[[#This Row],[Product Line]],'EDA SHEET'!$C$10:$D$57,2,FALSE)</f>
        <v>0.34699999999999998</v>
      </c>
      <c r="J2261" s="53">
        <f t="shared" si="40"/>
        <v>100.16502</v>
      </c>
      <c r="K2261" s="1" t="str">
        <f>VLOOKUP(Table_for_new_list_price[[#This Row],[ItemCode]],[1]sheet1!$1:$1048576,11,FALSE)</f>
        <v>Italy</v>
      </c>
    </row>
    <row r="2262" spans="1:11" hidden="1" x14ac:dyDescent="0.3">
      <c r="A2262" t="s">
        <v>3196</v>
      </c>
      <c r="B2262" t="str">
        <f>VLOOKUP(Table_for_new_list_price[[#This Row],[ItemCode]],[1]sheet1!$1:$1048576,4,FALSE)</f>
        <v>9900T MEDIUM1 125M125M</v>
      </c>
      <c r="C2262">
        <f>VLOOKUP(Table_for_new_list_price[[#This Row],[ItemCode]],[1]sheet1!$1:$1048576,5,FALSE)</f>
        <v>0</v>
      </c>
      <c r="D2262" t="str">
        <f>VLOOKUP(Table_for_new_list_price[[#This Row],[ItemCode]],[1]sheet1!$1:$1048576,6,FALSE)</f>
        <v>BALV</v>
      </c>
      <c r="E2262" s="54" t="str">
        <f>VLOOKUP(Table_for_new_list_price[[#This Row],[ItemCode]],[1]sheet1!$1:$1048576,7,FALSE)</f>
        <v>BRASS</v>
      </c>
      <c r="F2262" s="54">
        <f>VLOOKUP(Table_for_new_list_price[[#This Row],[ItemCode]],[1]sheet1!$1:$1048576,13,FALSE)</f>
        <v>0</v>
      </c>
      <c r="G2262" s="55" t="str">
        <f>VLOOKUP(Table_for_new_list_price[[#This Row],[ItemCode]],[1]sheet1!$1:$1048576,12,FALSE)</f>
        <v>1</v>
      </c>
      <c r="H2262" s="101">
        <f>VLOOKUP(Table_for_new_list_price[[#This Row],[ItemCode]],[1]sheet1!$1:$1048576,8,FALSE)</f>
        <v>288.66000000000003</v>
      </c>
      <c r="I2262" s="51">
        <f>VLOOKUP(Table_for_new_list_price[[#This Row],[Product Line]],'EDA SHEET'!$C$10:$D$57,2,FALSE)</f>
        <v>0.34699999999999998</v>
      </c>
      <c r="J2262" s="53">
        <f t="shared" si="40"/>
        <v>100.16502</v>
      </c>
      <c r="K2262" s="1" t="str">
        <f>VLOOKUP(Table_for_new_list_price[[#This Row],[ItemCode]],[1]sheet1!$1:$1048576,11,FALSE)</f>
        <v>Italy</v>
      </c>
    </row>
    <row r="2263" spans="1:11" hidden="1" x14ac:dyDescent="0.3">
      <c r="A2263" t="s">
        <v>3197</v>
      </c>
      <c r="B2263" t="str">
        <f>VLOOKUP(Table_for_new_list_price[[#This Row],[ItemCode]],[1]sheet1!$1:$1048576,4,FALSE)</f>
        <v>9900T MEDIUM1 125M125P</v>
      </c>
      <c r="C2263">
        <f>VLOOKUP(Table_for_new_list_price[[#This Row],[ItemCode]],[1]sheet1!$1:$1048576,5,FALSE)</f>
        <v>0</v>
      </c>
      <c r="D2263" t="str">
        <f>VLOOKUP(Table_for_new_list_price[[#This Row],[ItemCode]],[1]sheet1!$1:$1048576,6,FALSE)</f>
        <v>BALV</v>
      </c>
      <c r="E2263" s="54" t="str">
        <f>VLOOKUP(Table_for_new_list_price[[#This Row],[ItemCode]],[1]sheet1!$1:$1048576,7,FALSE)</f>
        <v>BRASS DZR</v>
      </c>
      <c r="F2263" s="54">
        <f>VLOOKUP(Table_for_new_list_price[[#This Row],[ItemCode]],[1]sheet1!$1:$1048576,13,FALSE)</f>
        <v>0</v>
      </c>
      <c r="G2263" s="55" t="str">
        <f>VLOOKUP(Table_for_new_list_price[[#This Row],[ItemCode]],[1]sheet1!$1:$1048576,12,FALSE)</f>
        <v>1</v>
      </c>
      <c r="H2263" s="101">
        <f>VLOOKUP(Table_for_new_list_price[[#This Row],[ItemCode]],[1]sheet1!$1:$1048576,8,FALSE)</f>
        <v>311.8</v>
      </c>
      <c r="I2263" s="51">
        <f>VLOOKUP(Table_for_new_list_price[[#This Row],[Product Line]],'EDA SHEET'!$C$10:$D$57,2,FALSE)</f>
        <v>0.34699999999999998</v>
      </c>
      <c r="J2263" s="53">
        <f t="shared" si="40"/>
        <v>108.19459999999999</v>
      </c>
      <c r="K2263" s="1" t="str">
        <f>VLOOKUP(Table_for_new_list_price[[#This Row],[ItemCode]],[1]sheet1!$1:$1048576,11,FALSE)</f>
        <v>Italy</v>
      </c>
    </row>
    <row r="2264" spans="1:11" hidden="1" x14ac:dyDescent="0.3">
      <c r="A2264" t="s">
        <v>3198</v>
      </c>
      <c r="B2264" t="str">
        <f>VLOOKUP(Table_for_new_list_price[[#This Row],[ItemCode]],[1]sheet1!$1:$1048576,4,FALSE)</f>
        <v>9900T MEDIUM1 125M125S</v>
      </c>
      <c r="C2264">
        <f>VLOOKUP(Table_for_new_list_price[[#This Row],[ItemCode]],[1]sheet1!$1:$1048576,5,FALSE)</f>
        <v>0</v>
      </c>
      <c r="D2264" t="str">
        <f>VLOOKUP(Table_for_new_list_price[[#This Row],[ItemCode]],[1]sheet1!$1:$1048576,6,FALSE)</f>
        <v>BALV</v>
      </c>
      <c r="E2264" s="54" t="str">
        <f>VLOOKUP(Table_for_new_list_price[[#This Row],[ItemCode]],[1]sheet1!$1:$1048576,7,FALSE)</f>
        <v>BRASS</v>
      </c>
      <c r="F2264" s="54">
        <f>VLOOKUP(Table_for_new_list_price[[#This Row],[ItemCode]],[1]sheet1!$1:$1048576,13,FALSE)</f>
        <v>0</v>
      </c>
      <c r="G2264" s="55" t="str">
        <f>VLOOKUP(Table_for_new_list_price[[#This Row],[ItemCode]],[1]sheet1!$1:$1048576,12,FALSE)</f>
        <v>1</v>
      </c>
      <c r="H2264" s="101">
        <f>VLOOKUP(Table_for_new_list_price[[#This Row],[ItemCode]],[1]sheet1!$1:$1048576,8,FALSE)</f>
        <v>288.66000000000003</v>
      </c>
      <c r="I2264" s="51">
        <f>VLOOKUP(Table_for_new_list_price[[#This Row],[Product Line]],'EDA SHEET'!$C$10:$D$57,2,FALSE)</f>
        <v>0.34699999999999998</v>
      </c>
      <c r="J2264" s="53">
        <f t="shared" si="40"/>
        <v>100.16502</v>
      </c>
      <c r="K2264" s="1" t="str">
        <f>VLOOKUP(Table_for_new_list_price[[#This Row],[ItemCode]],[1]sheet1!$1:$1048576,11,FALSE)</f>
        <v>Italy</v>
      </c>
    </row>
    <row r="2265" spans="1:11" hidden="1" x14ac:dyDescent="0.3">
      <c r="A2265" t="s">
        <v>3199</v>
      </c>
      <c r="B2265" t="str">
        <f>VLOOKUP(Table_for_new_list_price[[#This Row],[ItemCode]],[1]sheet1!$1:$1048576,4,FALSE)</f>
        <v>9900T MEDIUM1 125M150M</v>
      </c>
      <c r="C2265">
        <f>VLOOKUP(Table_for_new_list_price[[#This Row],[ItemCode]],[1]sheet1!$1:$1048576,5,FALSE)</f>
        <v>0</v>
      </c>
      <c r="D2265" t="str">
        <f>VLOOKUP(Table_for_new_list_price[[#This Row],[ItemCode]],[1]sheet1!$1:$1048576,6,FALSE)</f>
        <v>BALV</v>
      </c>
      <c r="E2265" s="54" t="str">
        <f>VLOOKUP(Table_for_new_list_price[[#This Row],[ItemCode]],[1]sheet1!$1:$1048576,7,FALSE)</f>
        <v>BRASS</v>
      </c>
      <c r="F2265" s="54">
        <f>VLOOKUP(Table_for_new_list_price[[#This Row],[ItemCode]],[1]sheet1!$1:$1048576,13,FALSE)</f>
        <v>0</v>
      </c>
      <c r="G2265" s="55" t="str">
        <f>VLOOKUP(Table_for_new_list_price[[#This Row],[ItemCode]],[1]sheet1!$1:$1048576,12,FALSE)</f>
        <v>1</v>
      </c>
      <c r="H2265" s="101">
        <f>VLOOKUP(Table_for_new_list_price[[#This Row],[ItemCode]],[1]sheet1!$1:$1048576,8,FALSE)</f>
        <v>321.81</v>
      </c>
      <c r="I2265" s="51">
        <f>VLOOKUP(Table_for_new_list_price[[#This Row],[Product Line]],'EDA SHEET'!$C$10:$D$57,2,FALSE)</f>
        <v>0.34699999999999998</v>
      </c>
      <c r="J2265" s="53">
        <f t="shared" si="40"/>
        <v>111.66806999999999</v>
      </c>
      <c r="K2265" s="1" t="str">
        <f>VLOOKUP(Table_for_new_list_price[[#This Row],[ItemCode]],[1]sheet1!$1:$1048576,11,FALSE)</f>
        <v>Italy</v>
      </c>
    </row>
    <row r="2266" spans="1:11" hidden="1" x14ac:dyDescent="0.3">
      <c r="A2266" t="s">
        <v>3200</v>
      </c>
      <c r="B2266" t="str">
        <f>VLOOKUP(Table_for_new_list_price[[#This Row],[ItemCode]],[1]sheet1!$1:$1048576,4,FALSE)</f>
        <v>9900T MEDIUM1 125M150S</v>
      </c>
      <c r="C2266">
        <f>VLOOKUP(Table_for_new_list_price[[#This Row],[ItemCode]],[1]sheet1!$1:$1048576,5,FALSE)</f>
        <v>0</v>
      </c>
      <c r="D2266" t="str">
        <f>VLOOKUP(Table_for_new_list_price[[#This Row],[ItemCode]],[1]sheet1!$1:$1048576,6,FALSE)</f>
        <v>BALV</v>
      </c>
      <c r="E2266" s="54" t="str">
        <f>VLOOKUP(Table_for_new_list_price[[#This Row],[ItemCode]],[1]sheet1!$1:$1048576,7,FALSE)</f>
        <v>BRASS</v>
      </c>
      <c r="F2266" s="54">
        <f>VLOOKUP(Table_for_new_list_price[[#This Row],[ItemCode]],[1]sheet1!$1:$1048576,13,FALSE)</f>
        <v>0</v>
      </c>
      <c r="G2266" s="55" t="str">
        <f>VLOOKUP(Table_for_new_list_price[[#This Row],[ItemCode]],[1]sheet1!$1:$1048576,12,FALSE)</f>
        <v>1</v>
      </c>
      <c r="H2266" s="101">
        <f>VLOOKUP(Table_for_new_list_price[[#This Row],[ItemCode]],[1]sheet1!$1:$1048576,8,FALSE)</f>
        <v>321.81</v>
      </c>
      <c r="I2266" s="51">
        <f>VLOOKUP(Table_for_new_list_price[[#This Row],[Product Line]],'EDA SHEET'!$C$10:$D$57,2,FALSE)</f>
        <v>0.34699999999999998</v>
      </c>
      <c r="J2266" s="53">
        <f t="shared" si="40"/>
        <v>111.66806999999999</v>
      </c>
      <c r="K2266" s="1" t="str">
        <f>VLOOKUP(Table_for_new_list_price[[#This Row],[ItemCode]],[1]sheet1!$1:$1048576,11,FALSE)</f>
        <v>Italy</v>
      </c>
    </row>
    <row r="2267" spans="1:11" hidden="1" x14ac:dyDescent="0.3">
      <c r="A2267" t="s">
        <v>3201</v>
      </c>
      <c r="B2267" t="str">
        <f>VLOOKUP(Table_for_new_list_price[[#This Row],[ItemCode]],[1]sheet1!$1:$1048576,4,FALSE)</f>
        <v>9900T MEDIUM1 125P125P</v>
      </c>
      <c r="C2267">
        <f>VLOOKUP(Table_for_new_list_price[[#This Row],[ItemCode]],[1]sheet1!$1:$1048576,5,FALSE)</f>
        <v>0</v>
      </c>
      <c r="D2267" t="str">
        <f>VLOOKUP(Table_for_new_list_price[[#This Row],[ItemCode]],[1]sheet1!$1:$1048576,6,FALSE)</f>
        <v>BALV</v>
      </c>
      <c r="E2267" s="54" t="str">
        <f>VLOOKUP(Table_for_new_list_price[[#This Row],[ItemCode]],[1]sheet1!$1:$1048576,7,FALSE)</f>
        <v>BRASS DZR</v>
      </c>
      <c r="F2267" s="54">
        <f>VLOOKUP(Table_for_new_list_price[[#This Row],[ItemCode]],[1]sheet1!$1:$1048576,13,FALSE)</f>
        <v>0</v>
      </c>
      <c r="G2267" s="55" t="str">
        <f>VLOOKUP(Table_for_new_list_price[[#This Row],[ItemCode]],[1]sheet1!$1:$1048576,12,FALSE)</f>
        <v>1</v>
      </c>
      <c r="H2267" s="101">
        <f>VLOOKUP(Table_for_new_list_price[[#This Row],[ItemCode]],[1]sheet1!$1:$1048576,8,FALSE)</f>
        <v>311.8</v>
      </c>
      <c r="I2267" s="51">
        <f>VLOOKUP(Table_for_new_list_price[[#This Row],[Product Line]],'EDA SHEET'!$C$10:$D$57,2,FALSE)</f>
        <v>0.34699999999999998</v>
      </c>
      <c r="J2267" s="53">
        <f t="shared" si="40"/>
        <v>108.19459999999999</v>
      </c>
      <c r="K2267" s="1" t="str">
        <f>VLOOKUP(Table_for_new_list_price[[#This Row],[ItemCode]],[1]sheet1!$1:$1048576,11,FALSE)</f>
        <v>Italy</v>
      </c>
    </row>
    <row r="2268" spans="1:11" hidden="1" x14ac:dyDescent="0.3">
      <c r="A2268" t="s">
        <v>3202</v>
      </c>
      <c r="B2268" t="str">
        <f>VLOOKUP(Table_for_new_list_price[[#This Row],[ItemCode]],[1]sheet1!$1:$1048576,4,FALSE)</f>
        <v>9900T MEDIUM1 125S125S</v>
      </c>
      <c r="C2268">
        <f>VLOOKUP(Table_for_new_list_price[[#This Row],[ItemCode]],[1]sheet1!$1:$1048576,5,FALSE)</f>
        <v>0</v>
      </c>
      <c r="D2268" t="str">
        <f>VLOOKUP(Table_for_new_list_price[[#This Row],[ItemCode]],[1]sheet1!$1:$1048576,6,FALSE)</f>
        <v>BALV</v>
      </c>
      <c r="E2268" s="54" t="str">
        <f>VLOOKUP(Table_for_new_list_price[[#This Row],[ItemCode]],[1]sheet1!$1:$1048576,7,FALSE)</f>
        <v>BRASS</v>
      </c>
      <c r="F2268" s="54">
        <f>VLOOKUP(Table_for_new_list_price[[#This Row],[ItemCode]],[1]sheet1!$1:$1048576,13,FALSE)</f>
        <v>0</v>
      </c>
      <c r="G2268" s="55" t="str">
        <f>VLOOKUP(Table_for_new_list_price[[#This Row],[ItemCode]],[1]sheet1!$1:$1048576,12,FALSE)</f>
        <v>1</v>
      </c>
      <c r="H2268" s="101">
        <f>VLOOKUP(Table_for_new_list_price[[#This Row],[ItemCode]],[1]sheet1!$1:$1048576,8,FALSE)</f>
        <v>288.66000000000003</v>
      </c>
      <c r="I2268" s="51">
        <f>VLOOKUP(Table_for_new_list_price[[#This Row],[Product Line]],'EDA SHEET'!$C$10:$D$57,2,FALSE)</f>
        <v>0.34699999999999998</v>
      </c>
      <c r="J2268" s="53">
        <f t="shared" si="40"/>
        <v>100.16502</v>
      </c>
      <c r="K2268" s="1" t="str">
        <f>VLOOKUP(Table_for_new_list_price[[#This Row],[ItemCode]],[1]sheet1!$1:$1048576,11,FALSE)</f>
        <v>Italy</v>
      </c>
    </row>
    <row r="2269" spans="1:11" hidden="1" x14ac:dyDescent="0.3">
      <c r="A2269" t="s">
        <v>3203</v>
      </c>
      <c r="B2269" t="str">
        <f>VLOOKUP(Table_for_new_list_price[[#This Row],[ItemCode]],[1]sheet1!$1:$1048576,4,FALSE)</f>
        <v>9900T MEDIUM1 150M150F</v>
      </c>
      <c r="C2269">
        <f>VLOOKUP(Table_for_new_list_price[[#This Row],[ItemCode]],[1]sheet1!$1:$1048576,5,FALSE)</f>
        <v>0</v>
      </c>
      <c r="D2269" t="str">
        <f>VLOOKUP(Table_for_new_list_price[[#This Row],[ItemCode]],[1]sheet1!$1:$1048576,6,FALSE)</f>
        <v>BALV</v>
      </c>
      <c r="E2269" s="54" t="str">
        <f>VLOOKUP(Table_for_new_list_price[[#This Row],[ItemCode]],[1]sheet1!$1:$1048576,7,FALSE)</f>
        <v>BRASS</v>
      </c>
      <c r="F2269" s="54">
        <f>VLOOKUP(Table_for_new_list_price[[#This Row],[ItemCode]],[1]sheet1!$1:$1048576,13,FALSE)</f>
        <v>0</v>
      </c>
      <c r="G2269" s="55" t="str">
        <f>VLOOKUP(Table_for_new_list_price[[#This Row],[ItemCode]],[1]sheet1!$1:$1048576,12,FALSE)</f>
        <v>1</v>
      </c>
      <c r="H2269" s="101">
        <f>VLOOKUP(Table_for_new_list_price[[#This Row],[ItemCode]],[1]sheet1!$1:$1048576,8,FALSE)</f>
        <v>321.81</v>
      </c>
      <c r="I2269" s="51">
        <f>VLOOKUP(Table_for_new_list_price[[#This Row],[Product Line]],'EDA SHEET'!$C$10:$D$57,2,FALSE)</f>
        <v>0.34699999999999998</v>
      </c>
      <c r="J2269" s="53">
        <f t="shared" si="40"/>
        <v>111.66806999999999</v>
      </c>
      <c r="K2269" s="1" t="str">
        <f>VLOOKUP(Table_for_new_list_price[[#This Row],[ItemCode]],[1]sheet1!$1:$1048576,11,FALSE)</f>
        <v>Italy</v>
      </c>
    </row>
    <row r="2270" spans="1:11" hidden="1" x14ac:dyDescent="0.3">
      <c r="A2270" t="s">
        <v>3204</v>
      </c>
      <c r="B2270" t="str">
        <f>VLOOKUP(Table_for_new_list_price[[#This Row],[ItemCode]],[1]sheet1!$1:$1048576,4,FALSE)</f>
        <v>9900T MEDIUM1 150M150M</v>
      </c>
      <c r="C2270">
        <f>VLOOKUP(Table_for_new_list_price[[#This Row],[ItemCode]],[1]sheet1!$1:$1048576,5,FALSE)</f>
        <v>0</v>
      </c>
      <c r="D2270" t="str">
        <f>VLOOKUP(Table_for_new_list_price[[#This Row],[ItemCode]],[1]sheet1!$1:$1048576,6,FALSE)</f>
        <v>BALV</v>
      </c>
      <c r="E2270" s="54" t="str">
        <f>VLOOKUP(Table_for_new_list_price[[#This Row],[ItemCode]],[1]sheet1!$1:$1048576,7,FALSE)</f>
        <v>BRASS</v>
      </c>
      <c r="F2270" s="54">
        <f>VLOOKUP(Table_for_new_list_price[[#This Row],[ItemCode]],[1]sheet1!$1:$1048576,13,FALSE)</f>
        <v>0</v>
      </c>
      <c r="G2270" s="55" t="str">
        <f>VLOOKUP(Table_for_new_list_price[[#This Row],[ItemCode]],[1]sheet1!$1:$1048576,12,FALSE)</f>
        <v>1</v>
      </c>
      <c r="H2270" s="101">
        <f>VLOOKUP(Table_for_new_list_price[[#This Row],[ItemCode]],[1]sheet1!$1:$1048576,8,FALSE)</f>
        <v>321.81</v>
      </c>
      <c r="I2270" s="51">
        <f>VLOOKUP(Table_for_new_list_price[[#This Row],[Product Line]],'EDA SHEET'!$C$10:$D$57,2,FALSE)</f>
        <v>0.34699999999999998</v>
      </c>
      <c r="J2270" s="53">
        <f t="shared" si="40"/>
        <v>111.66806999999999</v>
      </c>
      <c r="K2270" s="1" t="str">
        <f>VLOOKUP(Table_for_new_list_price[[#This Row],[ItemCode]],[1]sheet1!$1:$1048576,11,FALSE)</f>
        <v>Italy</v>
      </c>
    </row>
    <row r="2271" spans="1:11" hidden="1" x14ac:dyDescent="0.3">
      <c r="A2271" t="s">
        <v>3205</v>
      </c>
      <c r="B2271" t="str">
        <f>VLOOKUP(Table_for_new_list_price[[#This Row],[ItemCode]],[1]sheet1!$1:$1048576,4,FALSE)</f>
        <v>9900T MEDIUM1 150M150S</v>
      </c>
      <c r="C2271">
        <f>VLOOKUP(Table_for_new_list_price[[#This Row],[ItemCode]],[1]sheet1!$1:$1048576,5,FALSE)</f>
        <v>0</v>
      </c>
      <c r="D2271" t="str">
        <f>VLOOKUP(Table_for_new_list_price[[#This Row],[ItemCode]],[1]sheet1!$1:$1048576,6,FALSE)</f>
        <v>BALV</v>
      </c>
      <c r="E2271" s="54" t="str">
        <f>VLOOKUP(Table_for_new_list_price[[#This Row],[ItemCode]],[1]sheet1!$1:$1048576,7,FALSE)</f>
        <v>BRASS</v>
      </c>
      <c r="F2271" s="54">
        <f>VLOOKUP(Table_for_new_list_price[[#This Row],[ItemCode]],[1]sheet1!$1:$1048576,13,FALSE)</f>
        <v>0</v>
      </c>
      <c r="G2271" s="55" t="str">
        <f>VLOOKUP(Table_for_new_list_price[[#This Row],[ItemCode]],[1]sheet1!$1:$1048576,12,FALSE)</f>
        <v>1</v>
      </c>
      <c r="H2271" s="101">
        <f>VLOOKUP(Table_for_new_list_price[[#This Row],[ItemCode]],[1]sheet1!$1:$1048576,8,FALSE)</f>
        <v>321.81</v>
      </c>
      <c r="I2271" s="51">
        <f>VLOOKUP(Table_for_new_list_price[[#This Row],[Product Line]],'EDA SHEET'!$C$10:$D$57,2,FALSE)</f>
        <v>0.34699999999999998</v>
      </c>
      <c r="J2271" s="53">
        <f t="shared" si="40"/>
        <v>111.66806999999999</v>
      </c>
      <c r="K2271" s="1" t="str">
        <f>VLOOKUP(Table_for_new_list_price[[#This Row],[ItemCode]],[1]sheet1!$1:$1048576,11,FALSE)</f>
        <v>Italy</v>
      </c>
    </row>
    <row r="2272" spans="1:11" hidden="1" x14ac:dyDescent="0.3">
      <c r="A2272" t="s">
        <v>3206</v>
      </c>
      <c r="B2272" t="str">
        <f>VLOOKUP(Table_for_new_list_price[[#This Row],[ItemCode]],[1]sheet1!$1:$1048576,4,FALSE)</f>
        <v>9900T MEDIUM1 150S150S</v>
      </c>
      <c r="C2272">
        <f>VLOOKUP(Table_for_new_list_price[[#This Row],[ItemCode]],[1]sheet1!$1:$1048576,5,FALSE)</f>
        <v>0</v>
      </c>
      <c r="D2272" t="str">
        <f>VLOOKUP(Table_for_new_list_price[[#This Row],[ItemCode]],[1]sheet1!$1:$1048576,6,FALSE)</f>
        <v>BALV</v>
      </c>
      <c r="E2272" s="54" t="str">
        <f>VLOOKUP(Table_for_new_list_price[[#This Row],[ItemCode]],[1]sheet1!$1:$1048576,7,FALSE)</f>
        <v>BRASS</v>
      </c>
      <c r="F2272" s="54">
        <f>VLOOKUP(Table_for_new_list_price[[#This Row],[ItemCode]],[1]sheet1!$1:$1048576,13,FALSE)</f>
        <v>0</v>
      </c>
      <c r="G2272" s="55" t="str">
        <f>VLOOKUP(Table_for_new_list_price[[#This Row],[ItemCode]],[1]sheet1!$1:$1048576,12,FALSE)</f>
        <v>1</v>
      </c>
      <c r="H2272" s="101">
        <f>VLOOKUP(Table_for_new_list_price[[#This Row],[ItemCode]],[1]sheet1!$1:$1048576,8,FALSE)</f>
        <v>321.81</v>
      </c>
      <c r="I2272" s="51">
        <f>VLOOKUP(Table_for_new_list_price[[#This Row],[Product Line]],'EDA SHEET'!$C$10:$D$57,2,FALSE)</f>
        <v>0.34699999999999998</v>
      </c>
      <c r="J2272" s="53">
        <f t="shared" si="40"/>
        <v>111.66806999999999</v>
      </c>
      <c r="K2272" s="1" t="str">
        <f>VLOOKUP(Table_for_new_list_price[[#This Row],[ItemCode]],[1]sheet1!$1:$1048576,11,FALSE)</f>
        <v>Italy</v>
      </c>
    </row>
    <row r="2273" spans="1:11" hidden="1" x14ac:dyDescent="0.3">
      <c r="A2273" t="s">
        <v>3207</v>
      </c>
      <c r="B2273" t="str">
        <f>VLOOKUP(Table_for_new_list_price[[#This Row],[ItemCode]],[1]sheet1!$1:$1048576,4,FALSE)</f>
        <v>9900T MEDIUM2 100M150F (DS2)</v>
      </c>
      <c r="C2273">
        <f>VLOOKUP(Table_for_new_list_price[[#This Row],[ItemCode]],[1]sheet1!$1:$1048576,5,FALSE)</f>
        <v>0</v>
      </c>
      <c r="D2273" t="str">
        <f>VLOOKUP(Table_for_new_list_price[[#This Row],[ItemCode]],[1]sheet1!$1:$1048576,6,FALSE)</f>
        <v>BALV</v>
      </c>
      <c r="E2273" s="54" t="str">
        <f>VLOOKUP(Table_for_new_list_price[[#This Row],[ItemCode]],[1]sheet1!$1:$1048576,7,FALSE)</f>
        <v>BRASS DZR</v>
      </c>
      <c r="F2273" s="54">
        <f>VLOOKUP(Table_for_new_list_price[[#This Row],[ItemCode]],[1]sheet1!$1:$1048576,13,FALSE)</f>
        <v>0</v>
      </c>
      <c r="G2273" s="55" t="str">
        <f>VLOOKUP(Table_for_new_list_price[[#This Row],[ItemCode]],[1]sheet1!$1:$1048576,12,FALSE)</f>
        <v>1</v>
      </c>
      <c r="H2273" s="101">
        <f>VLOOKUP(Table_for_new_list_price[[#This Row],[ItemCode]],[1]sheet1!$1:$1048576,8,FALSE)</f>
        <v>321.81</v>
      </c>
      <c r="I2273" s="51">
        <f>VLOOKUP(Table_for_new_list_price[[#This Row],[Product Line]],'EDA SHEET'!$C$10:$D$57,2,FALSE)</f>
        <v>0.34699999999999998</v>
      </c>
      <c r="J2273" s="53">
        <f t="shared" si="40"/>
        <v>111.66806999999999</v>
      </c>
      <c r="K2273" s="1" t="str">
        <f>VLOOKUP(Table_for_new_list_price[[#This Row],[ItemCode]],[1]sheet1!$1:$1048576,11,FALSE)</f>
        <v>Italy</v>
      </c>
    </row>
    <row r="2274" spans="1:11" hidden="1" x14ac:dyDescent="0.3">
      <c r="A2274" t="s">
        <v>3208</v>
      </c>
      <c r="B2274" t="str">
        <f>VLOOKUP(Table_for_new_list_price[[#This Row],[ItemCode]],[1]sheet1!$1:$1048576,4,FALSE)</f>
        <v>9900T MEDIUM2 100M150P (DS2)</v>
      </c>
      <c r="C2274">
        <f>VLOOKUP(Table_for_new_list_price[[#This Row],[ItemCode]],[1]sheet1!$1:$1048576,5,FALSE)</f>
        <v>0</v>
      </c>
      <c r="D2274" t="str">
        <f>VLOOKUP(Table_for_new_list_price[[#This Row],[ItemCode]],[1]sheet1!$1:$1048576,6,FALSE)</f>
        <v>BALV</v>
      </c>
      <c r="E2274" s="54" t="str">
        <f>VLOOKUP(Table_for_new_list_price[[#This Row],[ItemCode]],[1]sheet1!$1:$1048576,7,FALSE)</f>
        <v>BRASS DZR</v>
      </c>
      <c r="F2274" s="54">
        <f>VLOOKUP(Table_for_new_list_price[[#This Row],[ItemCode]],[1]sheet1!$1:$1048576,13,FALSE)</f>
        <v>0</v>
      </c>
      <c r="G2274" s="55" t="str">
        <f>VLOOKUP(Table_for_new_list_price[[#This Row],[ItemCode]],[1]sheet1!$1:$1048576,12,FALSE)</f>
        <v>1</v>
      </c>
      <c r="H2274" s="101">
        <f>VLOOKUP(Table_for_new_list_price[[#This Row],[ItemCode]],[1]sheet1!$1:$1048576,8,FALSE)</f>
        <v>346.57</v>
      </c>
      <c r="I2274" s="51">
        <f>VLOOKUP(Table_for_new_list_price[[#This Row],[Product Line]],'EDA SHEET'!$C$10:$D$57,2,FALSE)</f>
        <v>0.34699999999999998</v>
      </c>
      <c r="J2274" s="53">
        <f t="shared" si="40"/>
        <v>120.25979</v>
      </c>
      <c r="K2274" s="1" t="str">
        <f>VLOOKUP(Table_for_new_list_price[[#This Row],[ItemCode]],[1]sheet1!$1:$1048576,11,FALSE)</f>
        <v>Italy</v>
      </c>
    </row>
    <row r="2275" spans="1:11" hidden="1" x14ac:dyDescent="0.3">
      <c r="A2275" t="s">
        <v>3209</v>
      </c>
      <c r="B2275" t="str">
        <f>VLOOKUP(Table_for_new_list_price[[#This Row],[ItemCode]],[1]sheet1!$1:$1048576,4,FALSE)</f>
        <v>9900T MEDIUM2 125M150F (DS1)</v>
      </c>
      <c r="C2275">
        <f>VLOOKUP(Table_for_new_list_price[[#This Row],[ItemCode]],[1]sheet1!$1:$1048576,5,FALSE)</f>
        <v>0</v>
      </c>
      <c r="D2275" t="str">
        <f>VLOOKUP(Table_for_new_list_price[[#This Row],[ItemCode]],[1]sheet1!$1:$1048576,6,FALSE)</f>
        <v>BALV</v>
      </c>
      <c r="E2275" s="54" t="str">
        <f>VLOOKUP(Table_for_new_list_price[[#This Row],[ItemCode]],[1]sheet1!$1:$1048576,7,FALSE)</f>
        <v>BRASS</v>
      </c>
      <c r="F2275" s="54">
        <f>VLOOKUP(Table_for_new_list_price[[#This Row],[ItemCode]],[1]sheet1!$1:$1048576,13,FALSE)</f>
        <v>0</v>
      </c>
      <c r="G2275" s="55" t="str">
        <f>VLOOKUP(Table_for_new_list_price[[#This Row],[ItemCode]],[1]sheet1!$1:$1048576,12,FALSE)</f>
        <v>1</v>
      </c>
      <c r="H2275" s="101">
        <f>VLOOKUP(Table_for_new_list_price[[#This Row],[ItemCode]],[1]sheet1!$1:$1048576,8,FALSE)</f>
        <v>321.81</v>
      </c>
      <c r="I2275" s="51">
        <f>VLOOKUP(Table_for_new_list_price[[#This Row],[Product Line]],'EDA SHEET'!$C$10:$D$57,2,FALSE)</f>
        <v>0.34699999999999998</v>
      </c>
      <c r="J2275" s="53">
        <f t="shared" si="40"/>
        <v>111.66806999999999</v>
      </c>
      <c r="K2275" s="1" t="str">
        <f>VLOOKUP(Table_for_new_list_price[[#This Row],[ItemCode]],[1]sheet1!$1:$1048576,11,FALSE)</f>
        <v>Italy</v>
      </c>
    </row>
    <row r="2276" spans="1:11" hidden="1" x14ac:dyDescent="0.3">
      <c r="A2276" t="s">
        <v>3210</v>
      </c>
      <c r="B2276" t="str">
        <f>VLOOKUP(Table_for_new_list_price[[#This Row],[ItemCode]],[1]sheet1!$1:$1048576,4,FALSE)</f>
        <v>9900T MEDIUM2 125M150P (DS1)</v>
      </c>
      <c r="C2276">
        <f>VLOOKUP(Table_for_new_list_price[[#This Row],[ItemCode]],[1]sheet1!$1:$1048576,5,FALSE)</f>
        <v>0</v>
      </c>
      <c r="D2276" t="str">
        <f>VLOOKUP(Table_for_new_list_price[[#This Row],[ItemCode]],[1]sheet1!$1:$1048576,6,FALSE)</f>
        <v>BALV</v>
      </c>
      <c r="E2276" s="54" t="str">
        <f>VLOOKUP(Table_for_new_list_price[[#This Row],[ItemCode]],[1]sheet1!$1:$1048576,7,FALSE)</f>
        <v>BRASS DZR</v>
      </c>
      <c r="F2276" s="54">
        <f>VLOOKUP(Table_for_new_list_price[[#This Row],[ItemCode]],[1]sheet1!$1:$1048576,13,FALSE)</f>
        <v>0</v>
      </c>
      <c r="G2276" s="55" t="str">
        <f>VLOOKUP(Table_for_new_list_price[[#This Row],[ItemCode]],[1]sheet1!$1:$1048576,12,FALSE)</f>
        <v>1</v>
      </c>
      <c r="H2276" s="101">
        <f>VLOOKUP(Table_for_new_list_price[[#This Row],[ItemCode]],[1]sheet1!$1:$1048576,8,FALSE)</f>
        <v>346.57</v>
      </c>
      <c r="I2276" s="51">
        <f>VLOOKUP(Table_for_new_list_price[[#This Row],[Product Line]],'EDA SHEET'!$C$10:$D$57,2,FALSE)</f>
        <v>0.34699999999999998</v>
      </c>
      <c r="J2276" s="53">
        <f t="shared" si="40"/>
        <v>120.25979</v>
      </c>
      <c r="K2276" s="1" t="str">
        <f>VLOOKUP(Table_for_new_list_price[[#This Row],[ItemCode]],[1]sheet1!$1:$1048576,11,FALSE)</f>
        <v>Italy</v>
      </c>
    </row>
    <row r="2277" spans="1:11" hidden="1" x14ac:dyDescent="0.3">
      <c r="A2277" t="s">
        <v>3211</v>
      </c>
      <c r="B2277" t="str">
        <f>VLOOKUP(Table_for_new_list_price[[#This Row],[ItemCode]],[1]sheet1!$1:$1048576,4,FALSE)</f>
        <v>9900T MEDIUM2 125M200F (DS2)</v>
      </c>
      <c r="C2277">
        <f>VLOOKUP(Table_for_new_list_price[[#This Row],[ItemCode]],[1]sheet1!$1:$1048576,5,FALSE)</f>
        <v>0</v>
      </c>
      <c r="D2277" t="str">
        <f>VLOOKUP(Table_for_new_list_price[[#This Row],[ItemCode]],[1]sheet1!$1:$1048576,6,FALSE)</f>
        <v>BALV</v>
      </c>
      <c r="E2277" s="54" t="str">
        <f>VLOOKUP(Table_for_new_list_price[[#This Row],[ItemCode]],[1]sheet1!$1:$1048576,7,FALSE)</f>
        <v>BRASS</v>
      </c>
      <c r="F2277" s="54">
        <f>VLOOKUP(Table_for_new_list_price[[#This Row],[ItemCode]],[1]sheet1!$1:$1048576,13,FALSE)</f>
        <v>0</v>
      </c>
      <c r="G2277" s="55" t="str">
        <f>VLOOKUP(Table_for_new_list_price[[#This Row],[ItemCode]],[1]sheet1!$1:$1048576,12,FALSE)</f>
        <v>1</v>
      </c>
      <c r="H2277" s="101">
        <f>VLOOKUP(Table_for_new_list_price[[#This Row],[ItemCode]],[1]sheet1!$1:$1048576,8,FALSE)</f>
        <v>385.06</v>
      </c>
      <c r="I2277" s="51">
        <f>VLOOKUP(Table_for_new_list_price[[#This Row],[Product Line]],'EDA SHEET'!$C$10:$D$57,2,FALSE)</f>
        <v>0.34699999999999998</v>
      </c>
      <c r="J2277" s="53">
        <f t="shared" si="40"/>
        <v>133.61581999999999</v>
      </c>
      <c r="K2277" s="1" t="str">
        <f>VLOOKUP(Table_for_new_list_price[[#This Row],[ItemCode]],[1]sheet1!$1:$1048576,11,FALSE)</f>
        <v>Italy</v>
      </c>
    </row>
    <row r="2278" spans="1:11" hidden="1" x14ac:dyDescent="0.3">
      <c r="A2278" t="s">
        <v>3212</v>
      </c>
      <c r="B2278" t="str">
        <f>VLOOKUP(Table_for_new_list_price[[#This Row],[ItemCode]],[1]sheet1!$1:$1048576,4,FALSE)</f>
        <v>9900T MEDIUM2 125M200M (DS2)</v>
      </c>
      <c r="C2278">
        <f>VLOOKUP(Table_for_new_list_price[[#This Row],[ItemCode]],[1]sheet1!$1:$1048576,5,FALSE)</f>
        <v>0</v>
      </c>
      <c r="D2278" t="str">
        <f>VLOOKUP(Table_for_new_list_price[[#This Row],[ItemCode]],[1]sheet1!$1:$1048576,6,FALSE)</f>
        <v>BALV</v>
      </c>
      <c r="E2278" s="54" t="str">
        <f>VLOOKUP(Table_for_new_list_price[[#This Row],[ItemCode]],[1]sheet1!$1:$1048576,7,FALSE)</f>
        <v>BRASS</v>
      </c>
      <c r="F2278" s="54">
        <f>VLOOKUP(Table_for_new_list_price[[#This Row],[ItemCode]],[1]sheet1!$1:$1048576,13,FALSE)</f>
        <v>0</v>
      </c>
      <c r="G2278" s="55" t="str">
        <f>VLOOKUP(Table_for_new_list_price[[#This Row],[ItemCode]],[1]sheet1!$1:$1048576,12,FALSE)</f>
        <v>1</v>
      </c>
      <c r="H2278" s="101">
        <f>VLOOKUP(Table_for_new_list_price[[#This Row],[ItemCode]],[1]sheet1!$1:$1048576,8,FALSE)</f>
        <v>385.06</v>
      </c>
      <c r="I2278" s="51">
        <f>VLOOKUP(Table_for_new_list_price[[#This Row],[Product Line]],'EDA SHEET'!$C$10:$D$57,2,FALSE)</f>
        <v>0.34699999999999998</v>
      </c>
      <c r="J2278" s="53">
        <f t="shared" si="40"/>
        <v>133.61581999999999</v>
      </c>
      <c r="K2278" s="1" t="str">
        <f>VLOOKUP(Table_for_new_list_price[[#This Row],[ItemCode]],[1]sheet1!$1:$1048576,11,FALSE)</f>
        <v>Italy</v>
      </c>
    </row>
    <row r="2279" spans="1:11" hidden="1" x14ac:dyDescent="0.3">
      <c r="A2279" t="s">
        <v>3213</v>
      </c>
      <c r="B2279" t="str">
        <f>VLOOKUP(Table_for_new_list_price[[#This Row],[ItemCode]],[1]sheet1!$1:$1048576,4,FALSE)</f>
        <v>9900T MEDIUM2 125M200P (DS2)</v>
      </c>
      <c r="C2279">
        <f>VLOOKUP(Table_for_new_list_price[[#This Row],[ItemCode]],[1]sheet1!$1:$1048576,5,FALSE)</f>
        <v>0</v>
      </c>
      <c r="D2279" t="str">
        <f>VLOOKUP(Table_for_new_list_price[[#This Row],[ItemCode]],[1]sheet1!$1:$1048576,6,FALSE)</f>
        <v>BALV</v>
      </c>
      <c r="E2279" s="54" t="str">
        <f>VLOOKUP(Table_for_new_list_price[[#This Row],[ItemCode]],[1]sheet1!$1:$1048576,7,FALSE)</f>
        <v>BRASS DZR</v>
      </c>
      <c r="F2279" s="54">
        <f>VLOOKUP(Table_for_new_list_price[[#This Row],[ItemCode]],[1]sheet1!$1:$1048576,13,FALSE)</f>
        <v>0</v>
      </c>
      <c r="G2279" s="55" t="str">
        <f>VLOOKUP(Table_for_new_list_price[[#This Row],[ItemCode]],[1]sheet1!$1:$1048576,12,FALSE)</f>
        <v>1</v>
      </c>
      <c r="H2279" s="101">
        <f>VLOOKUP(Table_for_new_list_price[[#This Row],[ItemCode]],[1]sheet1!$1:$1048576,8,FALSE)</f>
        <v>412.98</v>
      </c>
      <c r="I2279" s="51">
        <f>VLOOKUP(Table_for_new_list_price[[#This Row],[Product Line]],'EDA SHEET'!$C$10:$D$57,2,FALSE)</f>
        <v>0.34699999999999998</v>
      </c>
      <c r="J2279" s="53">
        <f t="shared" si="40"/>
        <v>143.30405999999999</v>
      </c>
      <c r="K2279" s="1" t="str">
        <f>VLOOKUP(Table_for_new_list_price[[#This Row],[ItemCode]],[1]sheet1!$1:$1048576,11,FALSE)</f>
        <v>Italy</v>
      </c>
    </row>
    <row r="2280" spans="1:11" hidden="1" x14ac:dyDescent="0.3">
      <c r="A2280" t="s">
        <v>3214</v>
      </c>
      <c r="B2280" t="str">
        <f>VLOOKUP(Table_for_new_list_price[[#This Row],[ItemCode]],[1]sheet1!$1:$1048576,4,FALSE)</f>
        <v>9900T MEDIUM2 125M200S (DS2)</v>
      </c>
      <c r="C2280">
        <f>VLOOKUP(Table_for_new_list_price[[#This Row],[ItemCode]],[1]sheet1!$1:$1048576,5,FALSE)</f>
        <v>0</v>
      </c>
      <c r="D2280" t="str">
        <f>VLOOKUP(Table_for_new_list_price[[#This Row],[ItemCode]],[1]sheet1!$1:$1048576,6,FALSE)</f>
        <v>BALV</v>
      </c>
      <c r="E2280" s="54" t="str">
        <f>VLOOKUP(Table_for_new_list_price[[#This Row],[ItemCode]],[1]sheet1!$1:$1048576,7,FALSE)</f>
        <v>BRASS</v>
      </c>
      <c r="F2280" s="54">
        <f>VLOOKUP(Table_for_new_list_price[[#This Row],[ItemCode]],[1]sheet1!$1:$1048576,13,FALSE)</f>
        <v>0</v>
      </c>
      <c r="G2280" s="55" t="str">
        <f>VLOOKUP(Table_for_new_list_price[[#This Row],[ItemCode]],[1]sheet1!$1:$1048576,12,FALSE)</f>
        <v>1</v>
      </c>
      <c r="H2280" s="101">
        <f>VLOOKUP(Table_for_new_list_price[[#This Row],[ItemCode]],[1]sheet1!$1:$1048576,8,FALSE)</f>
        <v>385.06</v>
      </c>
      <c r="I2280" s="51">
        <f>VLOOKUP(Table_for_new_list_price[[#This Row],[Product Line]],'EDA SHEET'!$C$10:$D$57,2,FALSE)</f>
        <v>0.34699999999999998</v>
      </c>
      <c r="J2280" s="53">
        <f t="shared" si="40"/>
        <v>133.61581999999999</v>
      </c>
      <c r="K2280" s="1" t="str">
        <f>VLOOKUP(Table_for_new_list_price[[#This Row],[ItemCode]],[1]sheet1!$1:$1048576,11,FALSE)</f>
        <v>Italy</v>
      </c>
    </row>
    <row r="2281" spans="1:11" hidden="1" x14ac:dyDescent="0.3">
      <c r="A2281" t="s">
        <v>3215</v>
      </c>
      <c r="B2281" t="str">
        <f>VLOOKUP(Table_for_new_list_price[[#This Row],[ItemCode]],[1]sheet1!$1:$1048576,4,FALSE)</f>
        <v>9900T MEDIUM2 150F150F</v>
      </c>
      <c r="C2281">
        <f>VLOOKUP(Table_for_new_list_price[[#This Row],[ItemCode]],[1]sheet1!$1:$1048576,5,FALSE)</f>
        <v>0</v>
      </c>
      <c r="D2281" t="str">
        <f>VLOOKUP(Table_for_new_list_price[[#This Row],[ItemCode]],[1]sheet1!$1:$1048576,6,FALSE)</f>
        <v>BALV</v>
      </c>
      <c r="E2281" s="54" t="str">
        <f>VLOOKUP(Table_for_new_list_price[[#This Row],[ItemCode]],[1]sheet1!$1:$1048576,7,FALSE)</f>
        <v>BRASS</v>
      </c>
      <c r="F2281" s="54">
        <f>VLOOKUP(Table_for_new_list_price[[#This Row],[ItemCode]],[1]sheet1!$1:$1048576,13,FALSE)</f>
        <v>0</v>
      </c>
      <c r="G2281" s="55" t="str">
        <f>VLOOKUP(Table_for_new_list_price[[#This Row],[ItemCode]],[1]sheet1!$1:$1048576,12,FALSE)</f>
        <v>1</v>
      </c>
      <c r="H2281" s="101">
        <f>VLOOKUP(Table_for_new_list_price[[#This Row],[ItemCode]],[1]sheet1!$1:$1048576,8,FALSE)</f>
        <v>321.81</v>
      </c>
      <c r="I2281" s="51">
        <f>VLOOKUP(Table_for_new_list_price[[#This Row],[Product Line]],'EDA SHEET'!$C$10:$D$57,2,FALSE)</f>
        <v>0.34699999999999998</v>
      </c>
      <c r="J2281" s="53">
        <f t="shared" si="40"/>
        <v>111.66806999999999</v>
      </c>
      <c r="K2281" s="1" t="str">
        <f>VLOOKUP(Table_for_new_list_price[[#This Row],[ItemCode]],[1]sheet1!$1:$1048576,11,FALSE)</f>
        <v>Italy</v>
      </c>
    </row>
    <row r="2282" spans="1:11" hidden="1" x14ac:dyDescent="0.3">
      <c r="A2282" t="s">
        <v>3216</v>
      </c>
      <c r="B2282" t="str">
        <f>VLOOKUP(Table_for_new_list_price[[#This Row],[ItemCode]],[1]sheet1!$1:$1048576,4,FALSE)</f>
        <v>9900T MEDIUM2 150M150F</v>
      </c>
      <c r="C2282">
        <f>VLOOKUP(Table_for_new_list_price[[#This Row],[ItemCode]],[1]sheet1!$1:$1048576,5,FALSE)</f>
        <v>0</v>
      </c>
      <c r="D2282" t="str">
        <f>VLOOKUP(Table_for_new_list_price[[#This Row],[ItemCode]],[1]sheet1!$1:$1048576,6,FALSE)</f>
        <v>BALV</v>
      </c>
      <c r="E2282" s="54" t="str">
        <f>VLOOKUP(Table_for_new_list_price[[#This Row],[ItemCode]],[1]sheet1!$1:$1048576,7,FALSE)</f>
        <v>BRASS</v>
      </c>
      <c r="F2282" s="54">
        <f>VLOOKUP(Table_for_new_list_price[[#This Row],[ItemCode]],[1]sheet1!$1:$1048576,13,FALSE)</f>
        <v>0</v>
      </c>
      <c r="G2282" s="55" t="str">
        <f>VLOOKUP(Table_for_new_list_price[[#This Row],[ItemCode]],[1]sheet1!$1:$1048576,12,FALSE)</f>
        <v>1</v>
      </c>
      <c r="H2282" s="101">
        <f>VLOOKUP(Table_for_new_list_price[[#This Row],[ItemCode]],[1]sheet1!$1:$1048576,8,FALSE)</f>
        <v>321.81</v>
      </c>
      <c r="I2282" s="51">
        <f>VLOOKUP(Table_for_new_list_price[[#This Row],[Product Line]],'EDA SHEET'!$C$10:$D$57,2,FALSE)</f>
        <v>0.34699999999999998</v>
      </c>
      <c r="J2282" s="53">
        <f t="shared" si="40"/>
        <v>111.66806999999999</v>
      </c>
      <c r="K2282" s="1" t="str">
        <f>VLOOKUP(Table_for_new_list_price[[#This Row],[ItemCode]],[1]sheet1!$1:$1048576,11,FALSE)</f>
        <v>Italy</v>
      </c>
    </row>
    <row r="2283" spans="1:11" hidden="1" x14ac:dyDescent="0.3">
      <c r="A2283" t="s">
        <v>3217</v>
      </c>
      <c r="B2283" t="str">
        <f>VLOOKUP(Table_for_new_list_price[[#This Row],[ItemCode]],[1]sheet1!$1:$1048576,4,FALSE)</f>
        <v>9900T MEDIUM2 150M150P</v>
      </c>
      <c r="C2283">
        <f>VLOOKUP(Table_for_new_list_price[[#This Row],[ItemCode]],[1]sheet1!$1:$1048576,5,FALSE)</f>
        <v>0</v>
      </c>
      <c r="D2283" t="str">
        <f>VLOOKUP(Table_for_new_list_price[[#This Row],[ItemCode]],[1]sheet1!$1:$1048576,6,FALSE)</f>
        <v>BALV</v>
      </c>
      <c r="E2283" s="54" t="str">
        <f>VLOOKUP(Table_for_new_list_price[[#This Row],[ItemCode]],[1]sheet1!$1:$1048576,7,FALSE)</f>
        <v>BRASS DZR</v>
      </c>
      <c r="F2283" s="54">
        <f>VLOOKUP(Table_for_new_list_price[[#This Row],[ItemCode]],[1]sheet1!$1:$1048576,13,FALSE)</f>
        <v>0</v>
      </c>
      <c r="G2283" s="55" t="str">
        <f>VLOOKUP(Table_for_new_list_price[[#This Row],[ItemCode]],[1]sheet1!$1:$1048576,12,FALSE)</f>
        <v>1</v>
      </c>
      <c r="H2283" s="101">
        <f>VLOOKUP(Table_for_new_list_price[[#This Row],[ItemCode]],[1]sheet1!$1:$1048576,8,FALSE)</f>
        <v>346.57</v>
      </c>
      <c r="I2283" s="51">
        <f>VLOOKUP(Table_for_new_list_price[[#This Row],[Product Line]],'EDA SHEET'!$C$10:$D$57,2,FALSE)</f>
        <v>0.34699999999999998</v>
      </c>
      <c r="J2283" s="53">
        <f t="shared" si="40"/>
        <v>120.25979</v>
      </c>
      <c r="K2283" s="1" t="str">
        <f>VLOOKUP(Table_for_new_list_price[[#This Row],[ItemCode]],[1]sheet1!$1:$1048576,11,FALSE)</f>
        <v>Italy</v>
      </c>
    </row>
    <row r="2284" spans="1:11" hidden="1" x14ac:dyDescent="0.3">
      <c r="A2284" t="s">
        <v>3218</v>
      </c>
      <c r="B2284" t="str">
        <f>VLOOKUP(Table_for_new_list_price[[#This Row],[ItemCode]],[1]sheet1!$1:$1048576,4,FALSE)</f>
        <v>9900T MEDIUM2 150M200F (DS1)</v>
      </c>
      <c r="C2284">
        <f>VLOOKUP(Table_for_new_list_price[[#This Row],[ItemCode]],[1]sheet1!$1:$1048576,5,FALSE)</f>
        <v>0</v>
      </c>
      <c r="D2284" t="str">
        <f>VLOOKUP(Table_for_new_list_price[[#This Row],[ItemCode]],[1]sheet1!$1:$1048576,6,FALSE)</f>
        <v>BALV</v>
      </c>
      <c r="E2284" s="54" t="str">
        <f>VLOOKUP(Table_for_new_list_price[[#This Row],[ItemCode]],[1]sheet1!$1:$1048576,7,FALSE)</f>
        <v>BRASS</v>
      </c>
      <c r="F2284" s="54">
        <f>VLOOKUP(Table_for_new_list_price[[#This Row],[ItemCode]],[1]sheet1!$1:$1048576,13,FALSE)</f>
        <v>0</v>
      </c>
      <c r="G2284" s="55" t="str">
        <f>VLOOKUP(Table_for_new_list_price[[#This Row],[ItemCode]],[1]sheet1!$1:$1048576,12,FALSE)</f>
        <v>1</v>
      </c>
      <c r="H2284" s="101">
        <f>VLOOKUP(Table_for_new_list_price[[#This Row],[ItemCode]],[1]sheet1!$1:$1048576,8,FALSE)</f>
        <v>385.06</v>
      </c>
      <c r="I2284" s="51">
        <f>VLOOKUP(Table_for_new_list_price[[#This Row],[Product Line]],'EDA SHEET'!$C$10:$D$57,2,FALSE)</f>
        <v>0.34699999999999998</v>
      </c>
      <c r="J2284" s="53">
        <f t="shared" si="40"/>
        <v>133.61581999999999</v>
      </c>
      <c r="K2284" s="1" t="str">
        <f>VLOOKUP(Table_for_new_list_price[[#This Row],[ItemCode]],[1]sheet1!$1:$1048576,11,FALSE)</f>
        <v>Italy</v>
      </c>
    </row>
    <row r="2285" spans="1:11" hidden="1" x14ac:dyDescent="0.3">
      <c r="A2285" t="s">
        <v>3219</v>
      </c>
      <c r="B2285" t="str">
        <f>VLOOKUP(Table_for_new_list_price[[#This Row],[ItemCode]],[1]sheet1!$1:$1048576,4,FALSE)</f>
        <v>9900T MEDIUM2 150M200M (DS1)</v>
      </c>
      <c r="C2285">
        <f>VLOOKUP(Table_for_new_list_price[[#This Row],[ItemCode]],[1]sheet1!$1:$1048576,5,FALSE)</f>
        <v>0</v>
      </c>
      <c r="D2285" t="str">
        <f>VLOOKUP(Table_for_new_list_price[[#This Row],[ItemCode]],[1]sheet1!$1:$1048576,6,FALSE)</f>
        <v>BALV</v>
      </c>
      <c r="E2285" s="54" t="str">
        <f>VLOOKUP(Table_for_new_list_price[[#This Row],[ItemCode]],[1]sheet1!$1:$1048576,7,FALSE)</f>
        <v>BRASS</v>
      </c>
      <c r="F2285" s="54">
        <f>VLOOKUP(Table_for_new_list_price[[#This Row],[ItemCode]],[1]sheet1!$1:$1048576,13,FALSE)</f>
        <v>0</v>
      </c>
      <c r="G2285" s="55" t="str">
        <f>VLOOKUP(Table_for_new_list_price[[#This Row],[ItemCode]],[1]sheet1!$1:$1048576,12,FALSE)</f>
        <v>1</v>
      </c>
      <c r="H2285" s="101">
        <f>VLOOKUP(Table_for_new_list_price[[#This Row],[ItemCode]],[1]sheet1!$1:$1048576,8,FALSE)</f>
        <v>385.06</v>
      </c>
      <c r="I2285" s="51">
        <f>VLOOKUP(Table_for_new_list_price[[#This Row],[Product Line]],'EDA SHEET'!$C$10:$D$57,2,FALSE)</f>
        <v>0.34699999999999998</v>
      </c>
      <c r="J2285" s="53">
        <f t="shared" si="40"/>
        <v>133.61581999999999</v>
      </c>
      <c r="K2285" s="1" t="str">
        <f>VLOOKUP(Table_for_new_list_price[[#This Row],[ItemCode]],[1]sheet1!$1:$1048576,11,FALSE)</f>
        <v>Italy</v>
      </c>
    </row>
    <row r="2286" spans="1:11" hidden="1" x14ac:dyDescent="0.3">
      <c r="A2286" t="s">
        <v>3220</v>
      </c>
      <c r="B2286" t="str">
        <f>VLOOKUP(Table_for_new_list_price[[#This Row],[ItemCode]],[1]sheet1!$1:$1048576,4,FALSE)</f>
        <v>9900T MEDIUM2 150M200P (DS1)</v>
      </c>
      <c r="C2286">
        <f>VLOOKUP(Table_for_new_list_price[[#This Row],[ItemCode]],[1]sheet1!$1:$1048576,5,FALSE)</f>
        <v>0</v>
      </c>
      <c r="D2286" t="str">
        <f>VLOOKUP(Table_for_new_list_price[[#This Row],[ItemCode]],[1]sheet1!$1:$1048576,6,FALSE)</f>
        <v>BALV</v>
      </c>
      <c r="E2286" s="54" t="str">
        <f>VLOOKUP(Table_for_new_list_price[[#This Row],[ItemCode]],[1]sheet1!$1:$1048576,7,FALSE)</f>
        <v>BRASS DZR</v>
      </c>
      <c r="F2286" s="54">
        <f>VLOOKUP(Table_for_new_list_price[[#This Row],[ItemCode]],[1]sheet1!$1:$1048576,13,FALSE)</f>
        <v>0</v>
      </c>
      <c r="G2286" s="55" t="str">
        <f>VLOOKUP(Table_for_new_list_price[[#This Row],[ItemCode]],[1]sheet1!$1:$1048576,12,FALSE)</f>
        <v>1</v>
      </c>
      <c r="H2286" s="101">
        <f>VLOOKUP(Table_for_new_list_price[[#This Row],[ItemCode]],[1]sheet1!$1:$1048576,8,FALSE)</f>
        <v>412.98</v>
      </c>
      <c r="I2286" s="51">
        <f>VLOOKUP(Table_for_new_list_price[[#This Row],[Product Line]],'EDA SHEET'!$C$10:$D$57,2,FALSE)</f>
        <v>0.34699999999999998</v>
      </c>
      <c r="J2286" s="53">
        <f t="shared" si="40"/>
        <v>143.30405999999999</v>
      </c>
      <c r="K2286" s="1" t="str">
        <f>VLOOKUP(Table_for_new_list_price[[#This Row],[ItemCode]],[1]sheet1!$1:$1048576,11,FALSE)</f>
        <v>Italy</v>
      </c>
    </row>
    <row r="2287" spans="1:11" hidden="1" x14ac:dyDescent="0.3">
      <c r="A2287" t="s">
        <v>3221</v>
      </c>
      <c r="B2287" t="str">
        <f>VLOOKUP(Table_for_new_list_price[[#This Row],[ItemCode]],[1]sheet1!$1:$1048576,4,FALSE)</f>
        <v>9900T MEDIUM2 150M200S (DS1)</v>
      </c>
      <c r="C2287">
        <f>VLOOKUP(Table_for_new_list_price[[#This Row],[ItemCode]],[1]sheet1!$1:$1048576,5,FALSE)</f>
        <v>0</v>
      </c>
      <c r="D2287" t="str">
        <f>VLOOKUP(Table_for_new_list_price[[#This Row],[ItemCode]],[1]sheet1!$1:$1048576,6,FALSE)</f>
        <v>BALV</v>
      </c>
      <c r="E2287" s="54" t="str">
        <f>VLOOKUP(Table_for_new_list_price[[#This Row],[ItemCode]],[1]sheet1!$1:$1048576,7,FALSE)</f>
        <v>BRASS</v>
      </c>
      <c r="F2287" s="54">
        <f>VLOOKUP(Table_for_new_list_price[[#This Row],[ItemCode]],[1]sheet1!$1:$1048576,13,FALSE)</f>
        <v>0</v>
      </c>
      <c r="G2287" s="55" t="str">
        <f>VLOOKUP(Table_for_new_list_price[[#This Row],[ItemCode]],[1]sheet1!$1:$1048576,12,FALSE)</f>
        <v>1</v>
      </c>
      <c r="H2287" s="101">
        <f>VLOOKUP(Table_for_new_list_price[[#This Row],[ItemCode]],[1]sheet1!$1:$1048576,8,FALSE)</f>
        <v>385.06</v>
      </c>
      <c r="I2287" s="51">
        <f>VLOOKUP(Table_for_new_list_price[[#This Row],[Product Line]],'EDA SHEET'!$C$10:$D$57,2,FALSE)</f>
        <v>0.34699999999999998</v>
      </c>
      <c r="J2287" s="53">
        <f t="shared" si="40"/>
        <v>133.61581999999999</v>
      </c>
      <c r="K2287" s="1" t="str">
        <f>VLOOKUP(Table_for_new_list_price[[#This Row],[ItemCode]],[1]sheet1!$1:$1048576,11,FALSE)</f>
        <v>Italy</v>
      </c>
    </row>
    <row r="2288" spans="1:11" hidden="1" x14ac:dyDescent="0.3">
      <c r="A2288" t="s">
        <v>3222</v>
      </c>
      <c r="B2288" t="str">
        <f>VLOOKUP(Table_for_new_list_price[[#This Row],[ItemCode]],[1]sheet1!$1:$1048576,4,FALSE)</f>
        <v>9900T MEDIUM2 150P150P</v>
      </c>
      <c r="C2288">
        <f>VLOOKUP(Table_for_new_list_price[[#This Row],[ItemCode]],[1]sheet1!$1:$1048576,5,FALSE)</f>
        <v>0</v>
      </c>
      <c r="D2288" t="str">
        <f>VLOOKUP(Table_for_new_list_price[[#This Row],[ItemCode]],[1]sheet1!$1:$1048576,6,FALSE)</f>
        <v>BALV</v>
      </c>
      <c r="E2288" s="54" t="str">
        <f>VLOOKUP(Table_for_new_list_price[[#This Row],[ItemCode]],[1]sheet1!$1:$1048576,7,FALSE)</f>
        <v>BRASS DZR</v>
      </c>
      <c r="F2288" s="54">
        <f>VLOOKUP(Table_for_new_list_price[[#This Row],[ItemCode]],[1]sheet1!$1:$1048576,13,FALSE)</f>
        <v>0</v>
      </c>
      <c r="G2288" s="55" t="str">
        <f>VLOOKUP(Table_for_new_list_price[[#This Row],[ItemCode]],[1]sheet1!$1:$1048576,12,FALSE)</f>
        <v>1</v>
      </c>
      <c r="H2288" s="101">
        <f>VLOOKUP(Table_for_new_list_price[[#This Row],[ItemCode]],[1]sheet1!$1:$1048576,8,FALSE)</f>
        <v>346.57</v>
      </c>
      <c r="I2288" s="51">
        <f>VLOOKUP(Table_for_new_list_price[[#This Row],[Product Line]],'EDA SHEET'!$C$10:$D$57,2,FALSE)</f>
        <v>0.34699999999999998</v>
      </c>
      <c r="J2288" s="53">
        <f t="shared" si="40"/>
        <v>120.25979</v>
      </c>
      <c r="K2288" s="1" t="str">
        <f>VLOOKUP(Table_for_new_list_price[[#This Row],[ItemCode]],[1]sheet1!$1:$1048576,11,FALSE)</f>
        <v>Italy</v>
      </c>
    </row>
    <row r="2289" spans="1:11" hidden="1" x14ac:dyDescent="0.3">
      <c r="A2289" t="s">
        <v>3223</v>
      </c>
      <c r="B2289" t="str">
        <f>VLOOKUP(Table_for_new_list_price[[#This Row],[ItemCode]],[1]sheet1!$1:$1048576,4,FALSE)</f>
        <v>9900T MEDIUM2 200F200F</v>
      </c>
      <c r="C2289">
        <f>VLOOKUP(Table_for_new_list_price[[#This Row],[ItemCode]],[1]sheet1!$1:$1048576,5,FALSE)</f>
        <v>0</v>
      </c>
      <c r="D2289" t="str">
        <f>VLOOKUP(Table_for_new_list_price[[#This Row],[ItemCode]],[1]sheet1!$1:$1048576,6,FALSE)</f>
        <v>BALV</v>
      </c>
      <c r="E2289" s="54" t="str">
        <f>VLOOKUP(Table_for_new_list_price[[#This Row],[ItemCode]],[1]sheet1!$1:$1048576,7,FALSE)</f>
        <v>BRASS</v>
      </c>
      <c r="F2289" s="54">
        <f>VLOOKUP(Table_for_new_list_price[[#This Row],[ItemCode]],[1]sheet1!$1:$1048576,13,FALSE)</f>
        <v>0</v>
      </c>
      <c r="G2289" s="55" t="str">
        <f>VLOOKUP(Table_for_new_list_price[[#This Row],[ItemCode]],[1]sheet1!$1:$1048576,12,FALSE)</f>
        <v>1</v>
      </c>
      <c r="H2289" s="101">
        <f>VLOOKUP(Table_for_new_list_price[[#This Row],[ItemCode]],[1]sheet1!$1:$1048576,8,FALSE)</f>
        <v>385.06</v>
      </c>
      <c r="I2289" s="51">
        <f>VLOOKUP(Table_for_new_list_price[[#This Row],[Product Line]],'EDA SHEET'!$C$10:$D$57,2,FALSE)</f>
        <v>0.34699999999999998</v>
      </c>
      <c r="J2289" s="53">
        <f t="shared" si="40"/>
        <v>133.61581999999999</v>
      </c>
      <c r="K2289" s="1" t="str">
        <f>VLOOKUP(Table_for_new_list_price[[#This Row],[ItemCode]],[1]sheet1!$1:$1048576,11,FALSE)</f>
        <v>Italy</v>
      </c>
    </row>
    <row r="2290" spans="1:11" hidden="1" x14ac:dyDescent="0.3">
      <c r="A2290" t="s">
        <v>3224</v>
      </c>
      <c r="B2290" t="str">
        <f>VLOOKUP(Table_for_new_list_price[[#This Row],[ItemCode]],[1]sheet1!$1:$1048576,4,FALSE)</f>
        <v>9900T MEDIUM2 200M200F</v>
      </c>
      <c r="C2290">
        <f>VLOOKUP(Table_for_new_list_price[[#This Row],[ItemCode]],[1]sheet1!$1:$1048576,5,FALSE)</f>
        <v>0</v>
      </c>
      <c r="D2290" t="str">
        <f>VLOOKUP(Table_for_new_list_price[[#This Row],[ItemCode]],[1]sheet1!$1:$1048576,6,FALSE)</f>
        <v>BALV</v>
      </c>
      <c r="E2290" s="54" t="str">
        <f>VLOOKUP(Table_for_new_list_price[[#This Row],[ItemCode]],[1]sheet1!$1:$1048576,7,FALSE)</f>
        <v>BRASS</v>
      </c>
      <c r="F2290" s="54">
        <f>VLOOKUP(Table_for_new_list_price[[#This Row],[ItemCode]],[1]sheet1!$1:$1048576,13,FALSE)</f>
        <v>0</v>
      </c>
      <c r="G2290" s="55" t="str">
        <f>VLOOKUP(Table_for_new_list_price[[#This Row],[ItemCode]],[1]sheet1!$1:$1048576,12,FALSE)</f>
        <v>1</v>
      </c>
      <c r="H2290" s="101">
        <f>VLOOKUP(Table_for_new_list_price[[#This Row],[ItemCode]],[1]sheet1!$1:$1048576,8,FALSE)</f>
        <v>385.06</v>
      </c>
      <c r="I2290" s="51">
        <f>VLOOKUP(Table_for_new_list_price[[#This Row],[Product Line]],'EDA SHEET'!$C$10:$D$57,2,FALSE)</f>
        <v>0.34699999999999998</v>
      </c>
      <c r="J2290" s="53">
        <f t="shared" si="40"/>
        <v>133.61581999999999</v>
      </c>
      <c r="K2290" s="1" t="str">
        <f>VLOOKUP(Table_for_new_list_price[[#This Row],[ItemCode]],[1]sheet1!$1:$1048576,11,FALSE)</f>
        <v>Italy</v>
      </c>
    </row>
    <row r="2291" spans="1:11" hidden="1" x14ac:dyDescent="0.3">
      <c r="A2291" t="s">
        <v>3225</v>
      </c>
      <c r="B2291" t="str">
        <f>VLOOKUP(Table_for_new_list_price[[#This Row],[ItemCode]],[1]sheet1!$1:$1048576,4,FALSE)</f>
        <v>9900T MEDIUM2 200M200M</v>
      </c>
      <c r="C2291">
        <f>VLOOKUP(Table_for_new_list_price[[#This Row],[ItemCode]],[1]sheet1!$1:$1048576,5,FALSE)</f>
        <v>0</v>
      </c>
      <c r="D2291" t="str">
        <f>VLOOKUP(Table_for_new_list_price[[#This Row],[ItemCode]],[1]sheet1!$1:$1048576,6,FALSE)</f>
        <v>BALV</v>
      </c>
      <c r="E2291" s="54" t="str">
        <f>VLOOKUP(Table_for_new_list_price[[#This Row],[ItemCode]],[1]sheet1!$1:$1048576,7,FALSE)</f>
        <v>BRASS</v>
      </c>
      <c r="F2291" s="54">
        <f>VLOOKUP(Table_for_new_list_price[[#This Row],[ItemCode]],[1]sheet1!$1:$1048576,13,FALSE)</f>
        <v>0</v>
      </c>
      <c r="G2291" s="55" t="str">
        <f>VLOOKUP(Table_for_new_list_price[[#This Row],[ItemCode]],[1]sheet1!$1:$1048576,12,FALSE)</f>
        <v>1</v>
      </c>
      <c r="H2291" s="101">
        <f>VLOOKUP(Table_for_new_list_price[[#This Row],[ItemCode]],[1]sheet1!$1:$1048576,8,FALSE)</f>
        <v>385.06</v>
      </c>
      <c r="I2291" s="51">
        <f>VLOOKUP(Table_for_new_list_price[[#This Row],[Product Line]],'EDA SHEET'!$C$10:$D$57,2,FALSE)</f>
        <v>0.34699999999999998</v>
      </c>
      <c r="J2291" s="53">
        <f t="shared" si="40"/>
        <v>133.61581999999999</v>
      </c>
      <c r="K2291" s="1" t="str">
        <f>VLOOKUP(Table_for_new_list_price[[#This Row],[ItemCode]],[1]sheet1!$1:$1048576,11,FALSE)</f>
        <v>Italy</v>
      </c>
    </row>
    <row r="2292" spans="1:11" hidden="1" x14ac:dyDescent="0.3">
      <c r="A2292" t="s">
        <v>3226</v>
      </c>
      <c r="B2292" t="str">
        <f>VLOOKUP(Table_for_new_list_price[[#This Row],[ItemCode]],[1]sheet1!$1:$1048576,4,FALSE)</f>
        <v>9900T MEDIUM2 200M200P</v>
      </c>
      <c r="C2292">
        <f>VLOOKUP(Table_for_new_list_price[[#This Row],[ItemCode]],[1]sheet1!$1:$1048576,5,FALSE)</f>
        <v>0</v>
      </c>
      <c r="D2292" t="str">
        <f>VLOOKUP(Table_for_new_list_price[[#This Row],[ItemCode]],[1]sheet1!$1:$1048576,6,FALSE)</f>
        <v>BALV</v>
      </c>
      <c r="E2292" s="54" t="str">
        <f>VLOOKUP(Table_for_new_list_price[[#This Row],[ItemCode]],[1]sheet1!$1:$1048576,7,FALSE)</f>
        <v>BRASS DZR</v>
      </c>
      <c r="F2292" s="54">
        <f>VLOOKUP(Table_for_new_list_price[[#This Row],[ItemCode]],[1]sheet1!$1:$1048576,13,FALSE)</f>
        <v>0</v>
      </c>
      <c r="G2292" s="55" t="str">
        <f>VLOOKUP(Table_for_new_list_price[[#This Row],[ItemCode]],[1]sheet1!$1:$1048576,12,FALSE)</f>
        <v>1</v>
      </c>
      <c r="H2292" s="101">
        <f>VLOOKUP(Table_for_new_list_price[[#This Row],[ItemCode]],[1]sheet1!$1:$1048576,8,FALSE)</f>
        <v>412.98</v>
      </c>
      <c r="I2292" s="51">
        <f>VLOOKUP(Table_for_new_list_price[[#This Row],[Product Line]],'EDA SHEET'!$C$10:$D$57,2,FALSE)</f>
        <v>0.34699999999999998</v>
      </c>
      <c r="J2292" s="53">
        <f t="shared" ref="J2292:J2355" si="41">H2292*I2292</f>
        <v>143.30405999999999</v>
      </c>
      <c r="K2292" s="1" t="str">
        <f>VLOOKUP(Table_for_new_list_price[[#This Row],[ItemCode]],[1]sheet1!$1:$1048576,11,FALSE)</f>
        <v>Italy</v>
      </c>
    </row>
    <row r="2293" spans="1:11" hidden="1" x14ac:dyDescent="0.3">
      <c r="A2293" t="s">
        <v>3227</v>
      </c>
      <c r="B2293" t="str">
        <f>VLOOKUP(Table_for_new_list_price[[#This Row],[ItemCode]],[1]sheet1!$1:$1048576,4,FALSE)</f>
        <v>9900T MEDIUM2 200M200S</v>
      </c>
      <c r="C2293">
        <f>VLOOKUP(Table_for_new_list_price[[#This Row],[ItemCode]],[1]sheet1!$1:$1048576,5,FALSE)</f>
        <v>0</v>
      </c>
      <c r="D2293" t="str">
        <f>VLOOKUP(Table_for_new_list_price[[#This Row],[ItemCode]],[1]sheet1!$1:$1048576,6,FALSE)</f>
        <v>BALV</v>
      </c>
      <c r="E2293" s="54" t="str">
        <f>VLOOKUP(Table_for_new_list_price[[#This Row],[ItemCode]],[1]sheet1!$1:$1048576,7,FALSE)</f>
        <v>BRASS</v>
      </c>
      <c r="F2293" s="54">
        <f>VLOOKUP(Table_for_new_list_price[[#This Row],[ItemCode]],[1]sheet1!$1:$1048576,13,FALSE)</f>
        <v>0</v>
      </c>
      <c r="G2293" s="55" t="str">
        <f>VLOOKUP(Table_for_new_list_price[[#This Row],[ItemCode]],[1]sheet1!$1:$1048576,12,FALSE)</f>
        <v>1</v>
      </c>
      <c r="H2293" s="101">
        <f>VLOOKUP(Table_for_new_list_price[[#This Row],[ItemCode]],[1]sheet1!$1:$1048576,8,FALSE)</f>
        <v>385.06</v>
      </c>
      <c r="I2293" s="51">
        <f>VLOOKUP(Table_for_new_list_price[[#This Row],[Product Line]],'EDA SHEET'!$C$10:$D$57,2,FALSE)</f>
        <v>0.34699999999999998</v>
      </c>
      <c r="J2293" s="53">
        <f t="shared" si="41"/>
        <v>133.61581999999999</v>
      </c>
      <c r="K2293" s="1" t="str">
        <f>VLOOKUP(Table_for_new_list_price[[#This Row],[ItemCode]],[1]sheet1!$1:$1048576,11,FALSE)</f>
        <v>Italy</v>
      </c>
    </row>
    <row r="2294" spans="1:11" hidden="1" x14ac:dyDescent="0.3">
      <c r="A2294" t="s">
        <v>3228</v>
      </c>
      <c r="B2294" t="str">
        <f>VLOOKUP(Table_for_new_list_price[[#This Row],[ItemCode]],[1]sheet1!$1:$1048576,4,FALSE)</f>
        <v>9900T MEDIUM2 200P200P</v>
      </c>
      <c r="C2294">
        <f>VLOOKUP(Table_for_new_list_price[[#This Row],[ItemCode]],[1]sheet1!$1:$1048576,5,FALSE)</f>
        <v>0</v>
      </c>
      <c r="D2294" t="str">
        <f>VLOOKUP(Table_for_new_list_price[[#This Row],[ItemCode]],[1]sheet1!$1:$1048576,6,FALSE)</f>
        <v>BALV</v>
      </c>
      <c r="E2294" s="54" t="str">
        <f>VLOOKUP(Table_for_new_list_price[[#This Row],[ItemCode]],[1]sheet1!$1:$1048576,7,FALSE)</f>
        <v>BRASS DZR</v>
      </c>
      <c r="F2294" s="54">
        <f>VLOOKUP(Table_for_new_list_price[[#This Row],[ItemCode]],[1]sheet1!$1:$1048576,13,FALSE)</f>
        <v>0</v>
      </c>
      <c r="G2294" s="55" t="str">
        <f>VLOOKUP(Table_for_new_list_price[[#This Row],[ItemCode]],[1]sheet1!$1:$1048576,12,FALSE)</f>
        <v>1</v>
      </c>
      <c r="H2294" s="101">
        <f>VLOOKUP(Table_for_new_list_price[[#This Row],[ItemCode]],[1]sheet1!$1:$1048576,8,FALSE)</f>
        <v>412.9</v>
      </c>
      <c r="I2294" s="51">
        <f>VLOOKUP(Table_for_new_list_price[[#This Row],[Product Line]],'EDA SHEET'!$C$10:$D$57,2,FALSE)</f>
        <v>0.34699999999999998</v>
      </c>
      <c r="J2294" s="53">
        <f t="shared" si="41"/>
        <v>143.27629999999999</v>
      </c>
      <c r="K2294" s="1" t="str">
        <f>VLOOKUP(Table_for_new_list_price[[#This Row],[ItemCode]],[1]sheet1!$1:$1048576,11,FALSE)</f>
        <v>Italy</v>
      </c>
    </row>
    <row r="2295" spans="1:11" hidden="1" x14ac:dyDescent="0.3">
      <c r="A2295" t="s">
        <v>3229</v>
      </c>
      <c r="B2295" t="str">
        <f>VLOOKUP(Table_for_new_list_price[[#This Row],[ItemCode]],[1]sheet1!$1:$1048576,4,FALSE)</f>
        <v>9900T MEDIUM2 200S200S</v>
      </c>
      <c r="C2295">
        <f>VLOOKUP(Table_for_new_list_price[[#This Row],[ItemCode]],[1]sheet1!$1:$1048576,5,FALSE)</f>
        <v>0</v>
      </c>
      <c r="D2295" t="str">
        <f>VLOOKUP(Table_for_new_list_price[[#This Row],[ItemCode]],[1]sheet1!$1:$1048576,6,FALSE)</f>
        <v>BALV</v>
      </c>
      <c r="E2295" s="54" t="str">
        <f>VLOOKUP(Table_for_new_list_price[[#This Row],[ItemCode]],[1]sheet1!$1:$1048576,7,FALSE)</f>
        <v>BRASS</v>
      </c>
      <c r="F2295" s="54">
        <f>VLOOKUP(Table_for_new_list_price[[#This Row],[ItemCode]],[1]sheet1!$1:$1048576,13,FALSE)</f>
        <v>0</v>
      </c>
      <c r="G2295" s="55" t="str">
        <f>VLOOKUP(Table_for_new_list_price[[#This Row],[ItemCode]],[1]sheet1!$1:$1048576,12,FALSE)</f>
        <v>1</v>
      </c>
      <c r="H2295" s="101">
        <f>VLOOKUP(Table_for_new_list_price[[#This Row],[ItemCode]],[1]sheet1!$1:$1048576,8,FALSE)</f>
        <v>385.06</v>
      </c>
      <c r="I2295" s="51">
        <f>VLOOKUP(Table_for_new_list_price[[#This Row],[Product Line]],'EDA SHEET'!$C$10:$D$57,2,FALSE)</f>
        <v>0.34699999999999998</v>
      </c>
      <c r="J2295" s="53">
        <f t="shared" si="41"/>
        <v>133.61581999999999</v>
      </c>
      <c r="K2295" s="1" t="str">
        <f>VLOOKUP(Table_for_new_list_price[[#This Row],[ItemCode]],[1]sheet1!$1:$1048576,11,FALSE)</f>
        <v>Italy</v>
      </c>
    </row>
    <row r="2296" spans="1:11" hidden="1" x14ac:dyDescent="0.3">
      <c r="A2296" t="s">
        <v>3230</v>
      </c>
      <c r="B2296" t="str">
        <f>VLOOKUP(Table_for_new_list_price[[#This Row],[ItemCode]],[1]sheet1!$1:$1048576,4,FALSE)</f>
        <v>9900T LARGE 150M200F (DS1)</v>
      </c>
      <c r="C2296">
        <f>VLOOKUP(Table_for_new_list_price[[#This Row],[ItemCode]],[1]sheet1!$1:$1048576,5,FALSE)</f>
        <v>0</v>
      </c>
      <c r="D2296" t="str">
        <f>VLOOKUP(Table_for_new_list_price[[#This Row],[ItemCode]],[1]sheet1!$1:$1048576,6,FALSE)</f>
        <v>BALV</v>
      </c>
      <c r="E2296" s="54" t="str">
        <f>VLOOKUP(Table_for_new_list_price[[#This Row],[ItemCode]],[1]sheet1!$1:$1048576,7,FALSE)</f>
        <v>BRASS</v>
      </c>
      <c r="F2296" s="54">
        <f>VLOOKUP(Table_for_new_list_price[[#This Row],[ItemCode]],[1]sheet1!$1:$1048576,13,FALSE)</f>
        <v>0</v>
      </c>
      <c r="G2296" s="55" t="str">
        <f>VLOOKUP(Table_for_new_list_price[[#This Row],[ItemCode]],[1]sheet1!$1:$1048576,12,FALSE)</f>
        <v>1</v>
      </c>
      <c r="H2296" s="101">
        <f>VLOOKUP(Table_for_new_list_price[[#This Row],[ItemCode]],[1]sheet1!$1:$1048576,8,FALSE)</f>
        <v>590.29999999999995</v>
      </c>
      <c r="I2296" s="51">
        <f>VLOOKUP(Table_for_new_list_price[[#This Row],[Product Line]],'EDA SHEET'!$C$10:$D$57,2,FALSE)</f>
        <v>0.34699999999999998</v>
      </c>
      <c r="J2296" s="53">
        <f t="shared" si="41"/>
        <v>204.83409999999998</v>
      </c>
      <c r="K2296" s="1" t="str">
        <f>VLOOKUP(Table_for_new_list_price[[#This Row],[ItemCode]],[1]sheet1!$1:$1048576,11,FALSE)</f>
        <v>Italy</v>
      </c>
    </row>
    <row r="2297" spans="1:11" hidden="1" x14ac:dyDescent="0.3">
      <c r="A2297" t="s">
        <v>3231</v>
      </c>
      <c r="B2297" t="str">
        <f>VLOOKUP(Table_for_new_list_price[[#This Row],[ItemCode]],[1]sheet1!$1:$1048576,4,FALSE)</f>
        <v>9900IBV LARGE 150M200M (DS1)</v>
      </c>
      <c r="C2297">
        <f>VLOOKUP(Table_for_new_list_price[[#This Row],[ItemCode]],[1]sheet1!$1:$1048576,5,FALSE)</f>
        <v>0</v>
      </c>
      <c r="D2297" t="str">
        <f>VLOOKUP(Table_for_new_list_price[[#This Row],[ItemCode]],[1]sheet1!$1:$1048576,6,FALSE)</f>
        <v>BALV</v>
      </c>
      <c r="E2297" s="54" t="str">
        <f>VLOOKUP(Table_for_new_list_price[[#This Row],[ItemCode]],[1]sheet1!$1:$1048576,7,FALSE)</f>
        <v>BRASS</v>
      </c>
      <c r="F2297" s="54">
        <f>VLOOKUP(Table_for_new_list_price[[#This Row],[ItemCode]],[1]sheet1!$1:$1048576,13,FALSE)</f>
        <v>0</v>
      </c>
      <c r="G2297" s="55" t="str">
        <f>VLOOKUP(Table_for_new_list_price[[#This Row],[ItemCode]],[1]sheet1!$1:$1048576,12,FALSE)</f>
        <v>1</v>
      </c>
      <c r="H2297" s="101">
        <f>VLOOKUP(Table_for_new_list_price[[#This Row],[ItemCode]],[1]sheet1!$1:$1048576,8,FALSE)</f>
        <v>590.29999999999995</v>
      </c>
      <c r="I2297" s="51">
        <f>VLOOKUP(Table_for_new_list_price[[#This Row],[Product Line]],'EDA SHEET'!$C$10:$D$57,2,FALSE)</f>
        <v>0.34699999999999998</v>
      </c>
      <c r="J2297" s="53">
        <f t="shared" si="41"/>
        <v>204.83409999999998</v>
      </c>
      <c r="K2297" s="1" t="str">
        <f>VLOOKUP(Table_for_new_list_price[[#This Row],[ItemCode]],[1]sheet1!$1:$1048576,11,FALSE)</f>
        <v>Italy</v>
      </c>
    </row>
    <row r="2298" spans="1:11" hidden="1" x14ac:dyDescent="0.3">
      <c r="A2298" t="s">
        <v>3232</v>
      </c>
      <c r="B2298" t="str">
        <f>VLOOKUP(Table_for_new_list_price[[#This Row],[ItemCode]],[1]sheet1!$1:$1048576,4,FALSE)</f>
        <v>9900IBV LARGE 150M200S (DS1)</v>
      </c>
      <c r="C2298">
        <f>VLOOKUP(Table_for_new_list_price[[#This Row],[ItemCode]],[1]sheet1!$1:$1048576,5,FALSE)</f>
        <v>0</v>
      </c>
      <c r="D2298" t="str">
        <f>VLOOKUP(Table_for_new_list_price[[#This Row],[ItemCode]],[1]sheet1!$1:$1048576,6,FALSE)</f>
        <v>BALV</v>
      </c>
      <c r="E2298" s="54" t="str">
        <f>VLOOKUP(Table_for_new_list_price[[#This Row],[ItemCode]],[1]sheet1!$1:$1048576,7,FALSE)</f>
        <v>BRASS</v>
      </c>
      <c r="F2298" s="54">
        <f>VLOOKUP(Table_for_new_list_price[[#This Row],[ItemCode]],[1]sheet1!$1:$1048576,13,FALSE)</f>
        <v>0</v>
      </c>
      <c r="G2298" s="55" t="str">
        <f>VLOOKUP(Table_for_new_list_price[[#This Row],[ItemCode]],[1]sheet1!$1:$1048576,12,FALSE)</f>
        <v>1</v>
      </c>
      <c r="H2298" s="101">
        <f>VLOOKUP(Table_for_new_list_price[[#This Row],[ItemCode]],[1]sheet1!$1:$1048576,8,FALSE)</f>
        <v>590.29999999999995</v>
      </c>
      <c r="I2298" s="51">
        <f>VLOOKUP(Table_for_new_list_price[[#This Row],[Product Line]],'EDA SHEET'!$C$10:$D$57,2,FALSE)</f>
        <v>0.34699999999999998</v>
      </c>
      <c r="J2298" s="53">
        <f t="shared" si="41"/>
        <v>204.83409999999998</v>
      </c>
      <c r="K2298" s="1" t="str">
        <f>VLOOKUP(Table_for_new_list_price[[#This Row],[ItemCode]],[1]sheet1!$1:$1048576,11,FALSE)</f>
        <v>Italy</v>
      </c>
    </row>
    <row r="2299" spans="1:11" hidden="1" x14ac:dyDescent="0.3">
      <c r="A2299" t="s">
        <v>3233</v>
      </c>
      <c r="B2299" t="str">
        <f>VLOOKUP(Table_for_new_list_price[[#This Row],[ItemCode]],[1]sheet1!$1:$1048576,4,FALSE)</f>
        <v>9900T LARGE 200F200F</v>
      </c>
      <c r="C2299">
        <f>VLOOKUP(Table_for_new_list_price[[#This Row],[ItemCode]],[1]sheet1!$1:$1048576,5,FALSE)</f>
        <v>0</v>
      </c>
      <c r="D2299" t="str">
        <f>VLOOKUP(Table_for_new_list_price[[#This Row],[ItemCode]],[1]sheet1!$1:$1048576,6,FALSE)</f>
        <v>BALV</v>
      </c>
      <c r="E2299" s="54" t="str">
        <f>VLOOKUP(Table_for_new_list_price[[#This Row],[ItemCode]],[1]sheet1!$1:$1048576,7,FALSE)</f>
        <v>BRASS</v>
      </c>
      <c r="F2299" s="54">
        <f>VLOOKUP(Table_for_new_list_price[[#This Row],[ItemCode]],[1]sheet1!$1:$1048576,13,FALSE)</f>
        <v>0</v>
      </c>
      <c r="G2299" s="55" t="str">
        <f>VLOOKUP(Table_for_new_list_price[[#This Row],[ItemCode]],[1]sheet1!$1:$1048576,12,FALSE)</f>
        <v>1</v>
      </c>
      <c r="H2299" s="101">
        <f>VLOOKUP(Table_for_new_list_price[[#This Row],[ItemCode]],[1]sheet1!$1:$1048576,8,FALSE)</f>
        <v>590.29999999999995</v>
      </c>
      <c r="I2299" s="51">
        <f>VLOOKUP(Table_for_new_list_price[[#This Row],[Product Line]],'EDA SHEET'!$C$10:$D$57,2,FALSE)</f>
        <v>0.34699999999999998</v>
      </c>
      <c r="J2299" s="53">
        <f t="shared" si="41"/>
        <v>204.83409999999998</v>
      </c>
      <c r="K2299" s="1" t="str">
        <f>VLOOKUP(Table_for_new_list_price[[#This Row],[ItemCode]],[1]sheet1!$1:$1048576,11,FALSE)</f>
        <v>Italy</v>
      </c>
    </row>
    <row r="2300" spans="1:11" hidden="1" x14ac:dyDescent="0.3">
      <c r="A2300" t="s">
        <v>3234</v>
      </c>
      <c r="B2300" t="str">
        <f>VLOOKUP(Table_for_new_list_price[[#This Row],[ItemCode]],[1]sheet1!$1:$1048576,4,FALSE)</f>
        <v>9900T LARGE 200M200F</v>
      </c>
      <c r="C2300">
        <f>VLOOKUP(Table_for_new_list_price[[#This Row],[ItemCode]],[1]sheet1!$1:$1048576,5,FALSE)</f>
        <v>0</v>
      </c>
      <c r="D2300" t="str">
        <f>VLOOKUP(Table_for_new_list_price[[#This Row],[ItemCode]],[1]sheet1!$1:$1048576,6,FALSE)</f>
        <v>BALV</v>
      </c>
      <c r="E2300" s="54" t="str">
        <f>VLOOKUP(Table_for_new_list_price[[#This Row],[ItemCode]],[1]sheet1!$1:$1048576,7,FALSE)</f>
        <v>BRASS</v>
      </c>
      <c r="F2300" s="54">
        <f>VLOOKUP(Table_for_new_list_price[[#This Row],[ItemCode]],[1]sheet1!$1:$1048576,13,FALSE)</f>
        <v>0</v>
      </c>
      <c r="G2300" s="55" t="str">
        <f>VLOOKUP(Table_for_new_list_price[[#This Row],[ItemCode]],[1]sheet1!$1:$1048576,12,FALSE)</f>
        <v>1</v>
      </c>
      <c r="H2300" s="101">
        <f>VLOOKUP(Table_for_new_list_price[[#This Row],[ItemCode]],[1]sheet1!$1:$1048576,8,FALSE)</f>
        <v>590.29999999999995</v>
      </c>
      <c r="I2300" s="51">
        <f>VLOOKUP(Table_for_new_list_price[[#This Row],[Product Line]],'EDA SHEET'!$C$10:$D$57,2,FALSE)</f>
        <v>0.34699999999999998</v>
      </c>
      <c r="J2300" s="53">
        <f t="shared" si="41"/>
        <v>204.83409999999998</v>
      </c>
      <c r="K2300" s="1" t="str">
        <f>VLOOKUP(Table_for_new_list_price[[#This Row],[ItemCode]],[1]sheet1!$1:$1048576,11,FALSE)</f>
        <v>Italy</v>
      </c>
    </row>
    <row r="2301" spans="1:11" hidden="1" x14ac:dyDescent="0.3">
      <c r="A2301" t="s">
        <v>3235</v>
      </c>
      <c r="B2301" t="str">
        <f>VLOOKUP(Table_for_new_list_price[[#This Row],[ItemCode]],[1]sheet1!$1:$1048576,4,FALSE)</f>
        <v>9900IBV LARGE 200M200M</v>
      </c>
      <c r="C2301">
        <f>VLOOKUP(Table_for_new_list_price[[#This Row],[ItemCode]],[1]sheet1!$1:$1048576,5,FALSE)</f>
        <v>0</v>
      </c>
      <c r="D2301" t="str">
        <f>VLOOKUP(Table_for_new_list_price[[#This Row],[ItemCode]],[1]sheet1!$1:$1048576,6,FALSE)</f>
        <v>BALV</v>
      </c>
      <c r="E2301" s="54" t="str">
        <f>VLOOKUP(Table_for_new_list_price[[#This Row],[ItemCode]],[1]sheet1!$1:$1048576,7,FALSE)</f>
        <v>BRASS</v>
      </c>
      <c r="F2301" s="54">
        <f>VLOOKUP(Table_for_new_list_price[[#This Row],[ItemCode]],[1]sheet1!$1:$1048576,13,FALSE)</f>
        <v>0</v>
      </c>
      <c r="G2301" s="55" t="str">
        <f>VLOOKUP(Table_for_new_list_price[[#This Row],[ItemCode]],[1]sheet1!$1:$1048576,12,FALSE)</f>
        <v>1</v>
      </c>
      <c r="H2301" s="101">
        <f>VLOOKUP(Table_for_new_list_price[[#This Row],[ItemCode]],[1]sheet1!$1:$1048576,8,FALSE)</f>
        <v>590.29999999999995</v>
      </c>
      <c r="I2301" s="51">
        <f>VLOOKUP(Table_for_new_list_price[[#This Row],[Product Line]],'EDA SHEET'!$C$10:$D$57,2,FALSE)</f>
        <v>0.34699999999999998</v>
      </c>
      <c r="J2301" s="53">
        <f t="shared" si="41"/>
        <v>204.83409999999998</v>
      </c>
      <c r="K2301" s="1" t="str">
        <f>VLOOKUP(Table_for_new_list_price[[#This Row],[ItemCode]],[1]sheet1!$1:$1048576,11,FALSE)</f>
        <v>Italy</v>
      </c>
    </row>
    <row r="2302" spans="1:11" hidden="1" x14ac:dyDescent="0.3">
      <c r="A2302" t="s">
        <v>3236</v>
      </c>
      <c r="B2302" t="str">
        <f>VLOOKUP(Table_for_new_list_price[[#This Row],[ItemCode]],[1]sheet1!$1:$1048576,4,FALSE)</f>
        <v>9900IBV LARGE 200M200S</v>
      </c>
      <c r="C2302">
        <f>VLOOKUP(Table_for_new_list_price[[#This Row],[ItemCode]],[1]sheet1!$1:$1048576,5,FALSE)</f>
        <v>0</v>
      </c>
      <c r="D2302" t="str">
        <f>VLOOKUP(Table_for_new_list_price[[#This Row],[ItemCode]],[1]sheet1!$1:$1048576,6,FALSE)</f>
        <v>BALV</v>
      </c>
      <c r="E2302" s="54" t="str">
        <f>VLOOKUP(Table_for_new_list_price[[#This Row],[ItemCode]],[1]sheet1!$1:$1048576,7,FALSE)</f>
        <v>BRASS</v>
      </c>
      <c r="F2302" s="54">
        <f>VLOOKUP(Table_for_new_list_price[[#This Row],[ItemCode]],[1]sheet1!$1:$1048576,13,FALSE)</f>
        <v>0</v>
      </c>
      <c r="G2302" s="55" t="str">
        <f>VLOOKUP(Table_for_new_list_price[[#This Row],[ItemCode]],[1]sheet1!$1:$1048576,12,FALSE)</f>
        <v>1</v>
      </c>
      <c r="H2302" s="101">
        <f>VLOOKUP(Table_for_new_list_price[[#This Row],[ItemCode]],[1]sheet1!$1:$1048576,8,FALSE)</f>
        <v>590.29999999999995</v>
      </c>
      <c r="I2302" s="51">
        <f>VLOOKUP(Table_for_new_list_price[[#This Row],[Product Line]],'EDA SHEET'!$C$10:$D$57,2,FALSE)</f>
        <v>0.34699999999999998</v>
      </c>
      <c r="J2302" s="53">
        <f t="shared" si="41"/>
        <v>204.83409999999998</v>
      </c>
      <c r="K2302" s="1" t="str">
        <f>VLOOKUP(Table_for_new_list_price[[#This Row],[ItemCode]],[1]sheet1!$1:$1048576,11,FALSE)</f>
        <v>Italy</v>
      </c>
    </row>
    <row r="2303" spans="1:11" hidden="1" x14ac:dyDescent="0.3">
      <c r="A2303" t="s">
        <v>3237</v>
      </c>
      <c r="B2303" t="str">
        <f>VLOOKUP(Table_for_new_list_price[[#This Row],[ItemCode]],[1]sheet1!$1:$1048576,4,FALSE)</f>
        <v>9900IBV LARGE 200S200S</v>
      </c>
      <c r="C2303">
        <f>VLOOKUP(Table_for_new_list_price[[#This Row],[ItemCode]],[1]sheet1!$1:$1048576,5,FALSE)</f>
        <v>0</v>
      </c>
      <c r="D2303" t="str">
        <f>VLOOKUP(Table_for_new_list_price[[#This Row],[ItemCode]],[1]sheet1!$1:$1048576,6,FALSE)</f>
        <v>BALV</v>
      </c>
      <c r="E2303" s="54" t="str">
        <f>VLOOKUP(Table_for_new_list_price[[#This Row],[ItemCode]],[1]sheet1!$1:$1048576,7,FALSE)</f>
        <v>BRASS</v>
      </c>
      <c r="F2303" s="54">
        <f>VLOOKUP(Table_for_new_list_price[[#This Row],[ItemCode]],[1]sheet1!$1:$1048576,13,FALSE)</f>
        <v>0</v>
      </c>
      <c r="G2303" s="55" t="str">
        <f>VLOOKUP(Table_for_new_list_price[[#This Row],[ItemCode]],[1]sheet1!$1:$1048576,12,FALSE)</f>
        <v>1</v>
      </c>
      <c r="H2303" s="101">
        <f>VLOOKUP(Table_for_new_list_price[[#This Row],[ItemCode]],[1]sheet1!$1:$1048576,8,FALSE)</f>
        <v>590.29999999999995</v>
      </c>
      <c r="I2303" s="51">
        <f>VLOOKUP(Table_for_new_list_price[[#This Row],[Product Line]],'EDA SHEET'!$C$10:$D$57,2,FALSE)</f>
        <v>0.34699999999999998</v>
      </c>
      <c r="J2303" s="53">
        <f t="shared" si="41"/>
        <v>204.83409999999998</v>
      </c>
      <c r="K2303" s="1" t="str">
        <f>VLOOKUP(Table_for_new_list_price[[#This Row],[ItemCode]],[1]sheet1!$1:$1048576,11,FALSE)</f>
        <v>Italy</v>
      </c>
    </row>
    <row r="2304" spans="1:11" hidden="1" x14ac:dyDescent="0.3">
      <c r="A2304" t="s">
        <v>3238</v>
      </c>
      <c r="B2304" t="str">
        <f>VLOOKUP(Table_for_new_list_price[[#This Row],[ItemCode]],[1]sheet1!$1:$1048576,4,FALSE)</f>
        <v>9907IBV-EE 050MIN</v>
      </c>
      <c r="C2304">
        <f>VLOOKUP(Table_for_new_list_price[[#This Row],[ItemCode]],[1]sheet1!$1:$1048576,5,FALSE)</f>
        <v>0</v>
      </c>
      <c r="D2304" t="str">
        <f>VLOOKUP(Table_for_new_list_price[[#This Row],[ItemCode]],[1]sheet1!$1:$1048576,6,FALSE)</f>
        <v>BALV</v>
      </c>
      <c r="E2304" s="54" t="str">
        <f>VLOOKUP(Table_for_new_list_price[[#This Row],[ItemCode]],[1]sheet1!$1:$1048576,7,FALSE)</f>
        <v>BRASS</v>
      </c>
      <c r="F2304" s="54">
        <f>VLOOKUP(Table_for_new_list_price[[#This Row],[ItemCode]],[1]sheet1!$1:$1048576,13,FALSE)</f>
        <v>0</v>
      </c>
      <c r="G2304" s="55" t="str">
        <f>VLOOKUP(Table_for_new_list_price[[#This Row],[ItemCode]],[1]sheet1!$1:$1048576,12,FALSE)</f>
        <v>1</v>
      </c>
      <c r="H2304" s="101">
        <f>VLOOKUP(Table_for_new_list_price[[#This Row],[ItemCode]],[1]sheet1!$1:$1048576,8,FALSE)</f>
        <v>201.82</v>
      </c>
      <c r="I2304" s="51">
        <f>VLOOKUP(Table_for_new_list_price[[#This Row],[Product Line]],'EDA SHEET'!$C$10:$D$57,2,FALSE)</f>
        <v>0.34699999999999998</v>
      </c>
      <c r="J2304" s="53">
        <f t="shared" si="41"/>
        <v>70.031539999999993</v>
      </c>
      <c r="K2304" s="1" t="str">
        <f>VLOOKUP(Table_for_new_list_price[[#This Row],[ItemCode]],[1]sheet1!$1:$1048576,11,FALSE)</f>
        <v>Italy</v>
      </c>
    </row>
    <row r="2305" spans="1:11" hidden="1" x14ac:dyDescent="0.3">
      <c r="A2305" t="s">
        <v>3239</v>
      </c>
      <c r="B2305" t="str">
        <f>VLOOKUP(Table_for_new_list_price[[#This Row],[ItemCode]],[1]sheet1!$1:$1048576,4,FALSE)</f>
        <v>9907IBV-EE 075MIN</v>
      </c>
      <c r="C2305">
        <f>VLOOKUP(Table_for_new_list_price[[#This Row],[ItemCode]],[1]sheet1!$1:$1048576,5,FALSE)</f>
        <v>0</v>
      </c>
      <c r="D2305" t="str">
        <f>VLOOKUP(Table_for_new_list_price[[#This Row],[ItemCode]],[1]sheet1!$1:$1048576,6,FALSE)</f>
        <v>BALV</v>
      </c>
      <c r="E2305" s="54" t="str">
        <f>VLOOKUP(Table_for_new_list_price[[#This Row],[ItemCode]],[1]sheet1!$1:$1048576,7,FALSE)</f>
        <v>BRASS</v>
      </c>
      <c r="F2305" s="54">
        <f>VLOOKUP(Table_for_new_list_price[[#This Row],[ItemCode]],[1]sheet1!$1:$1048576,13,FALSE)</f>
        <v>0</v>
      </c>
      <c r="G2305" s="55" t="str">
        <f>VLOOKUP(Table_for_new_list_price[[#This Row],[ItemCode]],[1]sheet1!$1:$1048576,12,FALSE)</f>
        <v>1</v>
      </c>
      <c r="H2305" s="101">
        <f>VLOOKUP(Table_for_new_list_price[[#This Row],[ItemCode]],[1]sheet1!$1:$1048576,8,FALSE)</f>
        <v>214.97</v>
      </c>
      <c r="I2305" s="51">
        <f>VLOOKUP(Table_for_new_list_price[[#This Row],[Product Line]],'EDA SHEET'!$C$10:$D$57,2,FALSE)</f>
        <v>0.34699999999999998</v>
      </c>
      <c r="J2305" s="53">
        <f t="shared" si="41"/>
        <v>74.594589999999997</v>
      </c>
      <c r="K2305" s="1" t="str">
        <f>VLOOKUP(Table_for_new_list_price[[#This Row],[ItemCode]],[1]sheet1!$1:$1048576,11,FALSE)</f>
        <v>Italy</v>
      </c>
    </row>
    <row r="2306" spans="1:11" hidden="1" x14ac:dyDescent="0.3">
      <c r="A2306" t="s">
        <v>3240</v>
      </c>
      <c r="B2306" t="str">
        <f>VLOOKUP(Table_for_new_list_price[[#This Row],[ItemCode]],[1]sheet1!$1:$1048576,4,FALSE)</f>
        <v>9907IBV-EE 075SML</v>
      </c>
      <c r="C2306">
        <f>VLOOKUP(Table_for_new_list_price[[#This Row],[ItemCode]],[1]sheet1!$1:$1048576,5,FALSE)</f>
        <v>0</v>
      </c>
      <c r="D2306" t="str">
        <f>VLOOKUP(Table_for_new_list_price[[#This Row],[ItemCode]],[1]sheet1!$1:$1048576,6,FALSE)</f>
        <v>BALV</v>
      </c>
      <c r="E2306" s="54" t="str">
        <f>VLOOKUP(Table_for_new_list_price[[#This Row],[ItemCode]],[1]sheet1!$1:$1048576,7,FALSE)</f>
        <v>BRASS</v>
      </c>
      <c r="F2306" s="54">
        <f>VLOOKUP(Table_for_new_list_price[[#This Row],[ItemCode]],[1]sheet1!$1:$1048576,13,FALSE)</f>
        <v>0</v>
      </c>
      <c r="G2306" s="55" t="str">
        <f>VLOOKUP(Table_for_new_list_price[[#This Row],[ItemCode]],[1]sheet1!$1:$1048576,12,FALSE)</f>
        <v>1</v>
      </c>
      <c r="H2306" s="101">
        <f>VLOOKUP(Table_for_new_list_price[[#This Row],[ItemCode]],[1]sheet1!$1:$1048576,8,FALSE)</f>
        <v>263.13</v>
      </c>
      <c r="I2306" s="51">
        <f>VLOOKUP(Table_for_new_list_price[[#This Row],[Product Line]],'EDA SHEET'!$C$10:$D$57,2,FALSE)</f>
        <v>0.34699999999999998</v>
      </c>
      <c r="J2306" s="53">
        <f t="shared" si="41"/>
        <v>91.30610999999999</v>
      </c>
      <c r="K2306" s="1" t="str">
        <f>VLOOKUP(Table_for_new_list_price[[#This Row],[ItemCode]],[1]sheet1!$1:$1048576,11,FALSE)</f>
        <v>Italy</v>
      </c>
    </row>
    <row r="2307" spans="1:11" hidden="1" x14ac:dyDescent="0.3">
      <c r="A2307" t="s">
        <v>3241</v>
      </c>
      <c r="B2307" t="str">
        <f>VLOOKUP(Table_for_new_list_price[[#This Row],[ItemCode]],[1]sheet1!$1:$1048576,4,FALSE)</f>
        <v>9907IBV-EE 100SML</v>
      </c>
      <c r="C2307">
        <f>VLOOKUP(Table_for_new_list_price[[#This Row],[ItemCode]],[1]sheet1!$1:$1048576,5,FALSE)</f>
        <v>0</v>
      </c>
      <c r="D2307" t="str">
        <f>VLOOKUP(Table_for_new_list_price[[#This Row],[ItemCode]],[1]sheet1!$1:$1048576,6,FALSE)</f>
        <v>BALV</v>
      </c>
      <c r="E2307" s="54" t="str">
        <f>VLOOKUP(Table_for_new_list_price[[#This Row],[ItemCode]],[1]sheet1!$1:$1048576,7,FALSE)</f>
        <v>BRASS</v>
      </c>
      <c r="F2307" s="54">
        <f>VLOOKUP(Table_for_new_list_price[[#This Row],[ItemCode]],[1]sheet1!$1:$1048576,13,FALSE)</f>
        <v>0</v>
      </c>
      <c r="G2307" s="55" t="str">
        <f>VLOOKUP(Table_for_new_list_price[[#This Row],[ItemCode]],[1]sheet1!$1:$1048576,12,FALSE)</f>
        <v>1</v>
      </c>
      <c r="H2307" s="101">
        <f>VLOOKUP(Table_for_new_list_price[[#This Row],[ItemCode]],[1]sheet1!$1:$1048576,8,FALSE)</f>
        <v>292.23</v>
      </c>
      <c r="I2307" s="51">
        <f>VLOOKUP(Table_for_new_list_price[[#This Row],[Product Line]],'EDA SHEET'!$C$10:$D$57,2,FALSE)</f>
        <v>0.34699999999999998</v>
      </c>
      <c r="J2307" s="53">
        <f t="shared" si="41"/>
        <v>101.40380999999999</v>
      </c>
      <c r="K2307" s="1" t="str">
        <f>VLOOKUP(Table_for_new_list_price[[#This Row],[ItemCode]],[1]sheet1!$1:$1048576,11,FALSE)</f>
        <v>Italy</v>
      </c>
    </row>
    <row r="2308" spans="1:11" hidden="1" x14ac:dyDescent="0.3">
      <c r="A2308" t="s">
        <v>3242</v>
      </c>
      <c r="B2308" t="str">
        <f>VLOOKUP(Table_for_new_list_price[[#This Row],[ItemCode]],[1]sheet1!$1:$1048576,4,FALSE)</f>
        <v>9907IBV-FF 050MIN</v>
      </c>
      <c r="C2308">
        <f>VLOOKUP(Table_for_new_list_price[[#This Row],[ItemCode]],[1]sheet1!$1:$1048576,5,FALSE)</f>
        <v>0</v>
      </c>
      <c r="D2308" t="str">
        <f>VLOOKUP(Table_for_new_list_price[[#This Row],[ItemCode]],[1]sheet1!$1:$1048576,6,FALSE)</f>
        <v>BALV</v>
      </c>
      <c r="E2308" s="54" t="str">
        <f>VLOOKUP(Table_for_new_list_price[[#This Row],[ItemCode]],[1]sheet1!$1:$1048576,7,FALSE)</f>
        <v>BRASS</v>
      </c>
      <c r="F2308" s="54">
        <f>VLOOKUP(Table_for_new_list_price[[#This Row],[ItemCode]],[1]sheet1!$1:$1048576,13,FALSE)</f>
        <v>0</v>
      </c>
      <c r="G2308" s="55" t="str">
        <f>VLOOKUP(Table_for_new_list_price[[#This Row],[ItemCode]],[1]sheet1!$1:$1048576,12,FALSE)</f>
        <v>1</v>
      </c>
      <c r="H2308" s="101">
        <f>VLOOKUP(Table_for_new_list_price[[#This Row],[ItemCode]],[1]sheet1!$1:$1048576,8,FALSE)</f>
        <v>201.82</v>
      </c>
      <c r="I2308" s="51">
        <f>VLOOKUP(Table_for_new_list_price[[#This Row],[Product Line]],'EDA SHEET'!$C$10:$D$57,2,FALSE)</f>
        <v>0.34699999999999998</v>
      </c>
      <c r="J2308" s="53">
        <f t="shared" si="41"/>
        <v>70.031539999999993</v>
      </c>
      <c r="K2308" s="1" t="str">
        <f>VLOOKUP(Table_for_new_list_price[[#This Row],[ItemCode]],[1]sheet1!$1:$1048576,11,FALSE)</f>
        <v>Italy</v>
      </c>
    </row>
    <row r="2309" spans="1:11" hidden="1" x14ac:dyDescent="0.3">
      <c r="A2309" t="s">
        <v>3243</v>
      </c>
      <c r="B2309" t="str">
        <f>VLOOKUP(Table_for_new_list_price[[#This Row],[ItemCode]],[1]sheet1!$1:$1048576,4,FALSE)</f>
        <v>9907IBV-FF 075MIN</v>
      </c>
      <c r="C2309">
        <f>VLOOKUP(Table_for_new_list_price[[#This Row],[ItemCode]],[1]sheet1!$1:$1048576,5,FALSE)</f>
        <v>0</v>
      </c>
      <c r="D2309" t="str">
        <f>VLOOKUP(Table_for_new_list_price[[#This Row],[ItemCode]],[1]sheet1!$1:$1048576,6,FALSE)</f>
        <v>BALV</v>
      </c>
      <c r="E2309" s="54" t="str">
        <f>VLOOKUP(Table_for_new_list_price[[#This Row],[ItemCode]],[1]sheet1!$1:$1048576,7,FALSE)</f>
        <v>BRASS</v>
      </c>
      <c r="F2309" s="54">
        <f>VLOOKUP(Table_for_new_list_price[[#This Row],[ItemCode]],[1]sheet1!$1:$1048576,13,FALSE)</f>
        <v>0</v>
      </c>
      <c r="G2309" s="55" t="str">
        <f>VLOOKUP(Table_for_new_list_price[[#This Row],[ItemCode]],[1]sheet1!$1:$1048576,12,FALSE)</f>
        <v>1</v>
      </c>
      <c r="H2309" s="101">
        <f>VLOOKUP(Table_for_new_list_price[[#This Row],[ItemCode]],[1]sheet1!$1:$1048576,8,FALSE)</f>
        <v>214.97</v>
      </c>
      <c r="I2309" s="51">
        <f>VLOOKUP(Table_for_new_list_price[[#This Row],[Product Line]],'EDA SHEET'!$C$10:$D$57,2,FALSE)</f>
        <v>0.34699999999999998</v>
      </c>
      <c r="J2309" s="53">
        <f t="shared" si="41"/>
        <v>74.594589999999997</v>
      </c>
      <c r="K2309" s="1" t="str">
        <f>VLOOKUP(Table_for_new_list_price[[#This Row],[ItemCode]],[1]sheet1!$1:$1048576,11,FALSE)</f>
        <v>Italy</v>
      </c>
    </row>
    <row r="2310" spans="1:11" hidden="1" x14ac:dyDescent="0.3">
      <c r="A2310" t="s">
        <v>3244</v>
      </c>
      <c r="B2310" t="str">
        <f>VLOOKUP(Table_for_new_list_price[[#This Row],[ItemCode]],[1]sheet1!$1:$1048576,4,FALSE)</f>
        <v>9907IBV-FF 075SML</v>
      </c>
      <c r="C2310">
        <f>VLOOKUP(Table_for_new_list_price[[#This Row],[ItemCode]],[1]sheet1!$1:$1048576,5,FALSE)</f>
        <v>0</v>
      </c>
      <c r="D2310" t="str">
        <f>VLOOKUP(Table_for_new_list_price[[#This Row],[ItemCode]],[1]sheet1!$1:$1048576,6,FALSE)</f>
        <v>BALV</v>
      </c>
      <c r="E2310" s="54" t="str">
        <f>VLOOKUP(Table_for_new_list_price[[#This Row],[ItemCode]],[1]sheet1!$1:$1048576,7,FALSE)</f>
        <v>BRASS</v>
      </c>
      <c r="F2310" s="54">
        <f>VLOOKUP(Table_for_new_list_price[[#This Row],[ItemCode]],[1]sheet1!$1:$1048576,13,FALSE)</f>
        <v>0</v>
      </c>
      <c r="G2310" s="55" t="str">
        <f>VLOOKUP(Table_for_new_list_price[[#This Row],[ItemCode]],[1]sheet1!$1:$1048576,12,FALSE)</f>
        <v>1</v>
      </c>
      <c r="H2310" s="101">
        <f>VLOOKUP(Table_for_new_list_price[[#This Row],[ItemCode]],[1]sheet1!$1:$1048576,8,FALSE)</f>
        <v>263.13</v>
      </c>
      <c r="I2310" s="51">
        <f>VLOOKUP(Table_for_new_list_price[[#This Row],[Product Line]],'EDA SHEET'!$C$10:$D$57,2,FALSE)</f>
        <v>0.34699999999999998</v>
      </c>
      <c r="J2310" s="53">
        <f t="shared" si="41"/>
        <v>91.30610999999999</v>
      </c>
      <c r="K2310" s="1" t="str">
        <f>VLOOKUP(Table_for_new_list_price[[#This Row],[ItemCode]],[1]sheet1!$1:$1048576,11,FALSE)</f>
        <v>Italy</v>
      </c>
    </row>
    <row r="2311" spans="1:11" hidden="1" x14ac:dyDescent="0.3">
      <c r="A2311" t="s">
        <v>3245</v>
      </c>
      <c r="B2311" t="str">
        <f>VLOOKUP(Table_for_new_list_price[[#This Row],[ItemCode]],[1]sheet1!$1:$1048576,4,FALSE)</f>
        <v>9907IBV-FF 100SML</v>
      </c>
      <c r="C2311">
        <f>VLOOKUP(Table_for_new_list_price[[#This Row],[ItemCode]],[1]sheet1!$1:$1048576,5,FALSE)</f>
        <v>0</v>
      </c>
      <c r="D2311" t="str">
        <f>VLOOKUP(Table_for_new_list_price[[#This Row],[ItemCode]],[1]sheet1!$1:$1048576,6,FALSE)</f>
        <v>BALV</v>
      </c>
      <c r="E2311" s="54" t="str">
        <f>VLOOKUP(Table_for_new_list_price[[#This Row],[ItemCode]],[1]sheet1!$1:$1048576,7,FALSE)</f>
        <v>BRASS</v>
      </c>
      <c r="F2311" s="54">
        <f>VLOOKUP(Table_for_new_list_price[[#This Row],[ItemCode]],[1]sheet1!$1:$1048576,13,FALSE)</f>
        <v>0</v>
      </c>
      <c r="G2311" s="55" t="str">
        <f>VLOOKUP(Table_for_new_list_price[[#This Row],[ItemCode]],[1]sheet1!$1:$1048576,12,FALSE)</f>
        <v>1</v>
      </c>
      <c r="H2311" s="101">
        <f>VLOOKUP(Table_for_new_list_price[[#This Row],[ItemCode]],[1]sheet1!$1:$1048576,8,FALSE)</f>
        <v>292.23</v>
      </c>
      <c r="I2311" s="51">
        <f>VLOOKUP(Table_for_new_list_price[[#This Row],[Product Line]],'EDA SHEET'!$C$10:$D$57,2,FALSE)</f>
        <v>0.34699999999999998</v>
      </c>
      <c r="J2311" s="53">
        <f t="shared" si="41"/>
        <v>101.40380999999999</v>
      </c>
      <c r="K2311" s="1" t="str">
        <f>VLOOKUP(Table_for_new_list_price[[#This Row],[ItemCode]],[1]sheet1!$1:$1048576,11,FALSE)</f>
        <v>Italy</v>
      </c>
    </row>
    <row r="2312" spans="1:11" hidden="1" x14ac:dyDescent="0.3">
      <c r="A2312" t="s">
        <v>3246</v>
      </c>
      <c r="B2312" t="str">
        <f>VLOOKUP(Table_for_new_list_price[[#This Row],[ItemCode]],[1]sheet1!$1:$1048576,4,FALSE)</f>
        <v>9907IBV-FF 125MED</v>
      </c>
      <c r="C2312">
        <f>VLOOKUP(Table_for_new_list_price[[#This Row],[ItemCode]],[1]sheet1!$1:$1048576,5,FALSE)</f>
        <v>0</v>
      </c>
      <c r="D2312" t="str">
        <f>VLOOKUP(Table_for_new_list_price[[#This Row],[ItemCode]],[1]sheet1!$1:$1048576,6,FALSE)</f>
        <v>BALV</v>
      </c>
      <c r="E2312" s="54" t="str">
        <f>VLOOKUP(Table_for_new_list_price[[#This Row],[ItemCode]],[1]sheet1!$1:$1048576,7,FALSE)</f>
        <v>BRASS</v>
      </c>
      <c r="F2312" s="54">
        <f>VLOOKUP(Table_for_new_list_price[[#This Row],[ItemCode]],[1]sheet1!$1:$1048576,13,FALSE)</f>
        <v>0</v>
      </c>
      <c r="G2312" s="55" t="str">
        <f>VLOOKUP(Table_for_new_list_price[[#This Row],[ItemCode]],[1]sheet1!$1:$1048576,12,FALSE)</f>
        <v>1</v>
      </c>
      <c r="H2312" s="101">
        <f>VLOOKUP(Table_for_new_list_price[[#This Row],[ItemCode]],[1]sheet1!$1:$1048576,8,FALSE)</f>
        <v>515.12</v>
      </c>
      <c r="I2312" s="51">
        <f>VLOOKUP(Table_for_new_list_price[[#This Row],[Product Line]],'EDA SHEET'!$C$10:$D$57,2,FALSE)</f>
        <v>0.34699999999999998</v>
      </c>
      <c r="J2312" s="53">
        <f t="shared" si="41"/>
        <v>178.74663999999999</v>
      </c>
      <c r="K2312" s="1" t="str">
        <f>VLOOKUP(Table_for_new_list_price[[#This Row],[ItemCode]],[1]sheet1!$1:$1048576,11,FALSE)</f>
        <v>Italy</v>
      </c>
    </row>
    <row r="2313" spans="1:11" hidden="1" x14ac:dyDescent="0.3">
      <c r="A2313" t="s">
        <v>3247</v>
      </c>
      <c r="B2313" t="str">
        <f>VLOOKUP(Table_for_new_list_price[[#This Row],[ItemCode]],[1]sheet1!$1:$1048576,4,FALSE)</f>
        <v>9907IBV-FF 125SML</v>
      </c>
      <c r="C2313">
        <f>VLOOKUP(Table_for_new_list_price[[#This Row],[ItemCode]],[1]sheet1!$1:$1048576,5,FALSE)</f>
        <v>0</v>
      </c>
      <c r="D2313" t="str">
        <f>VLOOKUP(Table_for_new_list_price[[#This Row],[ItemCode]],[1]sheet1!$1:$1048576,6,FALSE)</f>
        <v>BALV</v>
      </c>
      <c r="E2313" s="54" t="str">
        <f>VLOOKUP(Table_for_new_list_price[[#This Row],[ItemCode]],[1]sheet1!$1:$1048576,7,FALSE)</f>
        <v>BRASS</v>
      </c>
      <c r="F2313" s="54">
        <f>VLOOKUP(Table_for_new_list_price[[#This Row],[ItemCode]],[1]sheet1!$1:$1048576,13,FALSE)</f>
        <v>0</v>
      </c>
      <c r="G2313" s="55" t="str">
        <f>VLOOKUP(Table_for_new_list_price[[#This Row],[ItemCode]],[1]sheet1!$1:$1048576,12,FALSE)</f>
        <v>1</v>
      </c>
      <c r="H2313" s="101">
        <f>VLOOKUP(Table_for_new_list_price[[#This Row],[ItemCode]],[1]sheet1!$1:$1048576,8,FALSE)</f>
        <v>332.77</v>
      </c>
      <c r="I2313" s="51">
        <f>VLOOKUP(Table_for_new_list_price[[#This Row],[Product Line]],'EDA SHEET'!$C$10:$D$57,2,FALSE)</f>
        <v>0.34699999999999998</v>
      </c>
      <c r="J2313" s="53">
        <f t="shared" si="41"/>
        <v>115.47118999999998</v>
      </c>
      <c r="K2313" s="1" t="str">
        <f>VLOOKUP(Table_for_new_list_price[[#This Row],[ItemCode]],[1]sheet1!$1:$1048576,11,FALSE)</f>
        <v>Italy</v>
      </c>
    </row>
    <row r="2314" spans="1:11" hidden="1" x14ac:dyDescent="0.3">
      <c r="A2314" t="s">
        <v>3248</v>
      </c>
      <c r="B2314" t="str">
        <f>VLOOKUP(Table_for_new_list_price[[#This Row],[ItemCode]],[1]sheet1!$1:$1048576,4,FALSE)</f>
        <v>9907IBV-FF 150MED</v>
      </c>
      <c r="C2314">
        <f>VLOOKUP(Table_for_new_list_price[[#This Row],[ItemCode]],[1]sheet1!$1:$1048576,5,FALSE)</f>
        <v>0</v>
      </c>
      <c r="D2314" t="str">
        <f>VLOOKUP(Table_for_new_list_price[[#This Row],[ItemCode]],[1]sheet1!$1:$1048576,6,FALSE)</f>
        <v>BALV</v>
      </c>
      <c r="E2314" s="54" t="str">
        <f>VLOOKUP(Table_for_new_list_price[[#This Row],[ItemCode]],[1]sheet1!$1:$1048576,7,FALSE)</f>
        <v>BRASS</v>
      </c>
      <c r="F2314" s="54">
        <f>VLOOKUP(Table_for_new_list_price[[#This Row],[ItemCode]],[1]sheet1!$1:$1048576,13,FALSE)</f>
        <v>0</v>
      </c>
      <c r="G2314" s="55" t="str">
        <f>VLOOKUP(Table_for_new_list_price[[#This Row],[ItemCode]],[1]sheet1!$1:$1048576,12,FALSE)</f>
        <v>1</v>
      </c>
      <c r="H2314" s="101">
        <f>VLOOKUP(Table_for_new_list_price[[#This Row],[ItemCode]],[1]sheet1!$1:$1048576,8,FALSE)</f>
        <v>571.48</v>
      </c>
      <c r="I2314" s="51">
        <f>VLOOKUP(Table_for_new_list_price[[#This Row],[Product Line]],'EDA SHEET'!$C$10:$D$57,2,FALSE)</f>
        <v>0.34699999999999998</v>
      </c>
      <c r="J2314" s="53">
        <f t="shared" si="41"/>
        <v>198.30356</v>
      </c>
      <c r="K2314" s="1" t="str">
        <f>VLOOKUP(Table_for_new_list_price[[#This Row],[ItemCode]],[1]sheet1!$1:$1048576,11,FALSE)</f>
        <v>Italy</v>
      </c>
    </row>
    <row r="2315" spans="1:11" hidden="1" x14ac:dyDescent="0.3">
      <c r="A2315" t="s">
        <v>3249</v>
      </c>
      <c r="B2315" t="str">
        <f>VLOOKUP(Table_for_new_list_price[[#This Row],[ItemCode]],[1]sheet1!$1:$1048576,4,FALSE)</f>
        <v>9907IBV-FF 200LRG</v>
      </c>
      <c r="C2315">
        <f>VLOOKUP(Table_for_new_list_price[[#This Row],[ItemCode]],[1]sheet1!$1:$1048576,5,FALSE)</f>
        <v>0</v>
      </c>
      <c r="D2315" t="str">
        <f>VLOOKUP(Table_for_new_list_price[[#This Row],[ItemCode]],[1]sheet1!$1:$1048576,6,FALSE)</f>
        <v>BALV</v>
      </c>
      <c r="E2315" s="54" t="str">
        <f>VLOOKUP(Table_for_new_list_price[[#This Row],[ItemCode]],[1]sheet1!$1:$1048576,7,FALSE)</f>
        <v>BRASS</v>
      </c>
      <c r="F2315" s="54">
        <f>VLOOKUP(Table_for_new_list_price[[#This Row],[ItemCode]],[1]sheet1!$1:$1048576,13,FALSE)</f>
        <v>0</v>
      </c>
      <c r="G2315" s="55" t="str">
        <f>VLOOKUP(Table_for_new_list_price[[#This Row],[ItemCode]],[1]sheet1!$1:$1048576,12,FALSE)</f>
        <v>1</v>
      </c>
      <c r="H2315" s="101">
        <f>VLOOKUP(Table_for_new_list_price[[#This Row],[ItemCode]],[1]sheet1!$1:$1048576,8,FALSE)</f>
        <v>1390.25</v>
      </c>
      <c r="I2315" s="51">
        <f>VLOOKUP(Table_for_new_list_price[[#This Row],[Product Line]],'EDA SHEET'!$C$10:$D$57,2,FALSE)</f>
        <v>0.34699999999999998</v>
      </c>
      <c r="J2315" s="53">
        <f t="shared" si="41"/>
        <v>482.41674999999998</v>
      </c>
      <c r="K2315" s="1" t="str">
        <f>VLOOKUP(Table_for_new_list_price[[#This Row],[ItemCode]],[1]sheet1!$1:$1048576,11,FALSE)</f>
        <v>Italy</v>
      </c>
    </row>
    <row r="2316" spans="1:11" hidden="1" x14ac:dyDescent="0.3">
      <c r="A2316" t="s">
        <v>3250</v>
      </c>
      <c r="B2316" t="str">
        <f>VLOOKUP(Table_for_new_list_price[[#This Row],[ItemCode]],[1]sheet1!$1:$1048576,4,FALSE)</f>
        <v>9907IBV-FF 200MED</v>
      </c>
      <c r="C2316">
        <f>VLOOKUP(Table_for_new_list_price[[#This Row],[ItemCode]],[1]sheet1!$1:$1048576,5,FALSE)</f>
        <v>0</v>
      </c>
      <c r="D2316" t="str">
        <f>VLOOKUP(Table_for_new_list_price[[#This Row],[ItemCode]],[1]sheet1!$1:$1048576,6,FALSE)</f>
        <v>BALV</v>
      </c>
      <c r="E2316" s="54" t="str">
        <f>VLOOKUP(Table_for_new_list_price[[#This Row],[ItemCode]],[1]sheet1!$1:$1048576,7,FALSE)</f>
        <v>BRASS</v>
      </c>
      <c r="F2316" s="54">
        <f>VLOOKUP(Table_for_new_list_price[[#This Row],[ItemCode]],[1]sheet1!$1:$1048576,13,FALSE)</f>
        <v>0</v>
      </c>
      <c r="G2316" s="55" t="str">
        <f>VLOOKUP(Table_for_new_list_price[[#This Row],[ItemCode]],[1]sheet1!$1:$1048576,12,FALSE)</f>
        <v>1</v>
      </c>
      <c r="H2316" s="101">
        <f>VLOOKUP(Table_for_new_list_price[[#This Row],[ItemCode]],[1]sheet1!$1:$1048576,8,FALSE)</f>
        <v>671.14</v>
      </c>
      <c r="I2316" s="51">
        <f>VLOOKUP(Table_for_new_list_price[[#This Row],[Product Line]],'EDA SHEET'!$C$10:$D$57,2,FALSE)</f>
        <v>0.34699999999999998</v>
      </c>
      <c r="J2316" s="53">
        <f t="shared" si="41"/>
        <v>232.88557999999998</v>
      </c>
      <c r="K2316" s="1" t="str">
        <f>VLOOKUP(Table_for_new_list_price[[#This Row],[ItemCode]],[1]sheet1!$1:$1048576,11,FALSE)</f>
        <v>Italy</v>
      </c>
    </row>
    <row r="2317" spans="1:11" hidden="1" x14ac:dyDescent="0.3">
      <c r="A2317" t="s">
        <v>3251</v>
      </c>
      <c r="B2317" t="str">
        <f>VLOOKUP(Table_for_new_list_price[[#This Row],[ItemCode]],[1]sheet1!$1:$1048576,4,FALSE)</f>
        <v>9907IBV-ME 050MIN</v>
      </c>
      <c r="C2317">
        <f>VLOOKUP(Table_for_new_list_price[[#This Row],[ItemCode]],[1]sheet1!$1:$1048576,5,FALSE)</f>
        <v>0</v>
      </c>
      <c r="D2317" t="str">
        <f>VLOOKUP(Table_for_new_list_price[[#This Row],[ItemCode]],[1]sheet1!$1:$1048576,6,FALSE)</f>
        <v>BALV</v>
      </c>
      <c r="E2317" s="54" t="str">
        <f>VLOOKUP(Table_for_new_list_price[[#This Row],[ItemCode]],[1]sheet1!$1:$1048576,7,FALSE)</f>
        <v>BRASS</v>
      </c>
      <c r="F2317" s="54">
        <f>VLOOKUP(Table_for_new_list_price[[#This Row],[ItemCode]],[1]sheet1!$1:$1048576,13,FALSE)</f>
        <v>0</v>
      </c>
      <c r="G2317" s="55" t="str">
        <f>VLOOKUP(Table_for_new_list_price[[#This Row],[ItemCode]],[1]sheet1!$1:$1048576,12,FALSE)</f>
        <v>1</v>
      </c>
      <c r="H2317" s="101">
        <f>VLOOKUP(Table_for_new_list_price[[#This Row],[ItemCode]],[1]sheet1!$1:$1048576,8,FALSE)</f>
        <v>201.82</v>
      </c>
      <c r="I2317" s="51">
        <f>VLOOKUP(Table_for_new_list_price[[#This Row],[Product Line]],'EDA SHEET'!$C$10:$D$57,2,FALSE)</f>
        <v>0.34699999999999998</v>
      </c>
      <c r="J2317" s="53">
        <f t="shared" si="41"/>
        <v>70.031539999999993</v>
      </c>
      <c r="K2317" s="1" t="str">
        <f>VLOOKUP(Table_for_new_list_price[[#This Row],[ItemCode]],[1]sheet1!$1:$1048576,11,FALSE)</f>
        <v>Italy</v>
      </c>
    </row>
    <row r="2318" spans="1:11" hidden="1" x14ac:dyDescent="0.3">
      <c r="A2318" t="s">
        <v>3252</v>
      </c>
      <c r="B2318" t="str">
        <f>VLOOKUP(Table_for_new_list_price[[#This Row],[ItemCode]],[1]sheet1!$1:$1048576,4,FALSE)</f>
        <v>9907IBV-ME 075MIN</v>
      </c>
      <c r="C2318">
        <f>VLOOKUP(Table_for_new_list_price[[#This Row],[ItemCode]],[1]sheet1!$1:$1048576,5,FALSE)</f>
        <v>0</v>
      </c>
      <c r="D2318" t="str">
        <f>VLOOKUP(Table_for_new_list_price[[#This Row],[ItemCode]],[1]sheet1!$1:$1048576,6,FALSE)</f>
        <v>BALV</v>
      </c>
      <c r="E2318" s="54" t="str">
        <f>VLOOKUP(Table_for_new_list_price[[#This Row],[ItemCode]],[1]sheet1!$1:$1048576,7,FALSE)</f>
        <v>BRASS</v>
      </c>
      <c r="F2318" s="54">
        <f>VLOOKUP(Table_for_new_list_price[[#This Row],[ItemCode]],[1]sheet1!$1:$1048576,13,FALSE)</f>
        <v>0</v>
      </c>
      <c r="G2318" s="55" t="str">
        <f>VLOOKUP(Table_for_new_list_price[[#This Row],[ItemCode]],[1]sheet1!$1:$1048576,12,FALSE)</f>
        <v>1</v>
      </c>
      <c r="H2318" s="101">
        <f>VLOOKUP(Table_for_new_list_price[[#This Row],[ItemCode]],[1]sheet1!$1:$1048576,8,FALSE)</f>
        <v>214.97</v>
      </c>
      <c r="I2318" s="51">
        <f>VLOOKUP(Table_for_new_list_price[[#This Row],[Product Line]],'EDA SHEET'!$C$10:$D$57,2,FALSE)</f>
        <v>0.34699999999999998</v>
      </c>
      <c r="J2318" s="53">
        <f t="shared" si="41"/>
        <v>74.594589999999997</v>
      </c>
      <c r="K2318" s="1" t="str">
        <f>VLOOKUP(Table_for_new_list_price[[#This Row],[ItemCode]],[1]sheet1!$1:$1048576,11,FALSE)</f>
        <v>Italy</v>
      </c>
    </row>
    <row r="2319" spans="1:11" hidden="1" x14ac:dyDescent="0.3">
      <c r="A2319" t="s">
        <v>3253</v>
      </c>
      <c r="B2319" t="str">
        <f>VLOOKUP(Table_for_new_list_price[[#This Row],[ItemCode]],[1]sheet1!$1:$1048576,4,FALSE)</f>
        <v>9907IBV-ME 075SML</v>
      </c>
      <c r="C2319">
        <f>VLOOKUP(Table_for_new_list_price[[#This Row],[ItemCode]],[1]sheet1!$1:$1048576,5,FALSE)</f>
        <v>0</v>
      </c>
      <c r="D2319" t="str">
        <f>VLOOKUP(Table_for_new_list_price[[#This Row],[ItemCode]],[1]sheet1!$1:$1048576,6,FALSE)</f>
        <v>BALV</v>
      </c>
      <c r="E2319" s="54" t="str">
        <f>VLOOKUP(Table_for_new_list_price[[#This Row],[ItemCode]],[1]sheet1!$1:$1048576,7,FALSE)</f>
        <v>BRASS</v>
      </c>
      <c r="F2319" s="54">
        <f>VLOOKUP(Table_for_new_list_price[[#This Row],[ItemCode]],[1]sheet1!$1:$1048576,13,FALSE)</f>
        <v>0</v>
      </c>
      <c r="G2319" s="55" t="str">
        <f>VLOOKUP(Table_for_new_list_price[[#This Row],[ItemCode]],[1]sheet1!$1:$1048576,12,FALSE)</f>
        <v>1</v>
      </c>
      <c r="H2319" s="101">
        <f>VLOOKUP(Table_for_new_list_price[[#This Row],[ItemCode]],[1]sheet1!$1:$1048576,8,FALSE)</f>
        <v>263.13</v>
      </c>
      <c r="I2319" s="51">
        <f>VLOOKUP(Table_for_new_list_price[[#This Row],[Product Line]],'EDA SHEET'!$C$10:$D$57,2,FALSE)</f>
        <v>0.34699999999999998</v>
      </c>
      <c r="J2319" s="53">
        <f t="shared" si="41"/>
        <v>91.30610999999999</v>
      </c>
      <c r="K2319" s="1" t="str">
        <f>VLOOKUP(Table_for_new_list_price[[#This Row],[ItemCode]],[1]sheet1!$1:$1048576,11,FALSE)</f>
        <v>Italy</v>
      </c>
    </row>
    <row r="2320" spans="1:11" hidden="1" x14ac:dyDescent="0.3">
      <c r="A2320" t="s">
        <v>3254</v>
      </c>
      <c r="B2320" t="str">
        <f>VLOOKUP(Table_for_new_list_price[[#This Row],[ItemCode]],[1]sheet1!$1:$1048576,4,FALSE)</f>
        <v>9907IBV-ME 100SML</v>
      </c>
      <c r="C2320">
        <f>VLOOKUP(Table_for_new_list_price[[#This Row],[ItemCode]],[1]sheet1!$1:$1048576,5,FALSE)</f>
        <v>0</v>
      </c>
      <c r="D2320" t="str">
        <f>VLOOKUP(Table_for_new_list_price[[#This Row],[ItemCode]],[1]sheet1!$1:$1048576,6,FALSE)</f>
        <v>BALV</v>
      </c>
      <c r="E2320" s="54" t="str">
        <f>VLOOKUP(Table_for_new_list_price[[#This Row],[ItemCode]],[1]sheet1!$1:$1048576,7,FALSE)</f>
        <v>BRASS</v>
      </c>
      <c r="F2320" s="54">
        <f>VLOOKUP(Table_for_new_list_price[[#This Row],[ItemCode]],[1]sheet1!$1:$1048576,13,FALSE)</f>
        <v>0</v>
      </c>
      <c r="G2320" s="55" t="str">
        <f>VLOOKUP(Table_for_new_list_price[[#This Row],[ItemCode]],[1]sheet1!$1:$1048576,12,FALSE)</f>
        <v>1</v>
      </c>
      <c r="H2320" s="101">
        <f>VLOOKUP(Table_for_new_list_price[[#This Row],[ItemCode]],[1]sheet1!$1:$1048576,8,FALSE)</f>
        <v>292.23</v>
      </c>
      <c r="I2320" s="51">
        <f>VLOOKUP(Table_for_new_list_price[[#This Row],[Product Line]],'EDA SHEET'!$C$10:$D$57,2,FALSE)</f>
        <v>0.34699999999999998</v>
      </c>
      <c r="J2320" s="53">
        <f t="shared" si="41"/>
        <v>101.40380999999999</v>
      </c>
      <c r="K2320" s="1" t="str">
        <f>VLOOKUP(Table_for_new_list_price[[#This Row],[ItemCode]],[1]sheet1!$1:$1048576,11,FALSE)</f>
        <v>Italy</v>
      </c>
    </row>
    <row r="2321" spans="1:11" hidden="1" x14ac:dyDescent="0.3">
      <c r="A2321" t="s">
        <v>3255</v>
      </c>
      <c r="B2321" t="str">
        <f>VLOOKUP(Table_for_new_list_price[[#This Row],[ItemCode]],[1]sheet1!$1:$1048576,4,FALSE)</f>
        <v>9907IBV-ME 125MED</v>
      </c>
      <c r="C2321">
        <f>VLOOKUP(Table_for_new_list_price[[#This Row],[ItemCode]],[1]sheet1!$1:$1048576,5,FALSE)</f>
        <v>0</v>
      </c>
      <c r="D2321" t="str">
        <f>VLOOKUP(Table_for_new_list_price[[#This Row],[ItemCode]],[1]sheet1!$1:$1048576,6,FALSE)</f>
        <v>BALV</v>
      </c>
      <c r="E2321" s="54" t="str">
        <f>VLOOKUP(Table_for_new_list_price[[#This Row],[ItemCode]],[1]sheet1!$1:$1048576,7,FALSE)</f>
        <v>BRASS</v>
      </c>
      <c r="F2321" s="54">
        <f>VLOOKUP(Table_for_new_list_price[[#This Row],[ItemCode]],[1]sheet1!$1:$1048576,13,FALSE)</f>
        <v>0</v>
      </c>
      <c r="G2321" s="55" t="str">
        <f>VLOOKUP(Table_for_new_list_price[[#This Row],[ItemCode]],[1]sheet1!$1:$1048576,12,FALSE)</f>
        <v>1</v>
      </c>
      <c r="H2321" s="101">
        <f>VLOOKUP(Table_for_new_list_price[[#This Row],[ItemCode]],[1]sheet1!$1:$1048576,8,FALSE)</f>
        <v>515.12</v>
      </c>
      <c r="I2321" s="51">
        <f>VLOOKUP(Table_for_new_list_price[[#This Row],[Product Line]],'EDA SHEET'!$C$10:$D$57,2,FALSE)</f>
        <v>0.34699999999999998</v>
      </c>
      <c r="J2321" s="53">
        <f t="shared" si="41"/>
        <v>178.74663999999999</v>
      </c>
      <c r="K2321" s="1" t="str">
        <f>VLOOKUP(Table_for_new_list_price[[#This Row],[ItemCode]],[1]sheet1!$1:$1048576,11,FALSE)</f>
        <v>Italy</v>
      </c>
    </row>
    <row r="2322" spans="1:11" hidden="1" x14ac:dyDescent="0.3">
      <c r="A2322" t="s">
        <v>3256</v>
      </c>
      <c r="B2322" t="str">
        <f>VLOOKUP(Table_for_new_list_price[[#This Row],[ItemCode]],[1]sheet1!$1:$1048576,4,FALSE)</f>
        <v>9907IBV-ME 125SML</v>
      </c>
      <c r="C2322">
        <f>VLOOKUP(Table_for_new_list_price[[#This Row],[ItemCode]],[1]sheet1!$1:$1048576,5,FALSE)</f>
        <v>0</v>
      </c>
      <c r="D2322" t="str">
        <f>VLOOKUP(Table_for_new_list_price[[#This Row],[ItemCode]],[1]sheet1!$1:$1048576,6,FALSE)</f>
        <v>BALV</v>
      </c>
      <c r="E2322" s="54" t="str">
        <f>VLOOKUP(Table_for_new_list_price[[#This Row],[ItemCode]],[1]sheet1!$1:$1048576,7,FALSE)</f>
        <v>BRASS</v>
      </c>
      <c r="F2322" s="54">
        <f>VLOOKUP(Table_for_new_list_price[[#This Row],[ItemCode]],[1]sheet1!$1:$1048576,13,FALSE)</f>
        <v>0</v>
      </c>
      <c r="G2322" s="55" t="str">
        <f>VLOOKUP(Table_for_new_list_price[[#This Row],[ItemCode]],[1]sheet1!$1:$1048576,12,FALSE)</f>
        <v>1</v>
      </c>
      <c r="H2322" s="101">
        <f>VLOOKUP(Table_for_new_list_price[[#This Row],[ItemCode]],[1]sheet1!$1:$1048576,8,FALSE)</f>
        <v>332.77</v>
      </c>
      <c r="I2322" s="51">
        <f>VLOOKUP(Table_for_new_list_price[[#This Row],[Product Line]],'EDA SHEET'!$C$10:$D$57,2,FALSE)</f>
        <v>0.34699999999999998</v>
      </c>
      <c r="J2322" s="53">
        <f t="shared" si="41"/>
        <v>115.47118999999998</v>
      </c>
      <c r="K2322" s="1" t="str">
        <f>VLOOKUP(Table_for_new_list_price[[#This Row],[ItemCode]],[1]sheet1!$1:$1048576,11,FALSE)</f>
        <v>Italy</v>
      </c>
    </row>
    <row r="2323" spans="1:11" hidden="1" x14ac:dyDescent="0.3">
      <c r="A2323" t="s">
        <v>3257</v>
      </c>
      <c r="B2323" t="str">
        <f>VLOOKUP(Table_for_new_list_price[[#This Row],[ItemCode]],[1]sheet1!$1:$1048576,4,FALSE)</f>
        <v>9907IBV-ME 150MED</v>
      </c>
      <c r="C2323">
        <f>VLOOKUP(Table_for_new_list_price[[#This Row],[ItemCode]],[1]sheet1!$1:$1048576,5,FALSE)</f>
        <v>0</v>
      </c>
      <c r="D2323" t="str">
        <f>VLOOKUP(Table_for_new_list_price[[#This Row],[ItemCode]],[1]sheet1!$1:$1048576,6,FALSE)</f>
        <v>BALV</v>
      </c>
      <c r="E2323" s="54" t="str">
        <f>VLOOKUP(Table_for_new_list_price[[#This Row],[ItemCode]],[1]sheet1!$1:$1048576,7,FALSE)</f>
        <v>BRASS</v>
      </c>
      <c r="F2323" s="54">
        <f>VLOOKUP(Table_for_new_list_price[[#This Row],[ItemCode]],[1]sheet1!$1:$1048576,13,FALSE)</f>
        <v>0</v>
      </c>
      <c r="G2323" s="55" t="str">
        <f>VLOOKUP(Table_for_new_list_price[[#This Row],[ItemCode]],[1]sheet1!$1:$1048576,12,FALSE)</f>
        <v>1</v>
      </c>
      <c r="H2323" s="101">
        <f>VLOOKUP(Table_for_new_list_price[[#This Row],[ItemCode]],[1]sheet1!$1:$1048576,8,FALSE)</f>
        <v>571.48</v>
      </c>
      <c r="I2323" s="51">
        <f>VLOOKUP(Table_for_new_list_price[[#This Row],[Product Line]],'EDA SHEET'!$C$10:$D$57,2,FALSE)</f>
        <v>0.34699999999999998</v>
      </c>
      <c r="J2323" s="53">
        <f t="shared" si="41"/>
        <v>198.30356</v>
      </c>
      <c r="K2323" s="1" t="str">
        <f>VLOOKUP(Table_for_new_list_price[[#This Row],[ItemCode]],[1]sheet1!$1:$1048576,11,FALSE)</f>
        <v>Italy</v>
      </c>
    </row>
    <row r="2324" spans="1:11" hidden="1" x14ac:dyDescent="0.3">
      <c r="A2324" t="s">
        <v>3258</v>
      </c>
      <c r="B2324" t="str">
        <f>VLOOKUP(Table_for_new_list_price[[#This Row],[ItemCode]],[1]sheet1!$1:$1048576,4,FALSE)</f>
        <v>9907IBV-ME 200MED</v>
      </c>
      <c r="C2324">
        <f>VLOOKUP(Table_for_new_list_price[[#This Row],[ItemCode]],[1]sheet1!$1:$1048576,5,FALSE)</f>
        <v>0</v>
      </c>
      <c r="D2324" t="str">
        <f>VLOOKUP(Table_for_new_list_price[[#This Row],[ItemCode]],[1]sheet1!$1:$1048576,6,FALSE)</f>
        <v>BALV</v>
      </c>
      <c r="E2324" s="54" t="str">
        <f>VLOOKUP(Table_for_new_list_price[[#This Row],[ItemCode]],[1]sheet1!$1:$1048576,7,FALSE)</f>
        <v>BRASS</v>
      </c>
      <c r="F2324" s="54">
        <f>VLOOKUP(Table_for_new_list_price[[#This Row],[ItemCode]],[1]sheet1!$1:$1048576,13,FALSE)</f>
        <v>0</v>
      </c>
      <c r="G2324" s="55" t="str">
        <f>VLOOKUP(Table_for_new_list_price[[#This Row],[ItemCode]],[1]sheet1!$1:$1048576,12,FALSE)</f>
        <v>1</v>
      </c>
      <c r="H2324" s="101">
        <f>VLOOKUP(Table_for_new_list_price[[#This Row],[ItemCode]],[1]sheet1!$1:$1048576,8,FALSE)</f>
        <v>671.14</v>
      </c>
      <c r="I2324" s="51">
        <f>VLOOKUP(Table_for_new_list_price[[#This Row],[Product Line]],'EDA SHEET'!$C$10:$D$57,2,FALSE)</f>
        <v>0.34699999999999998</v>
      </c>
      <c r="J2324" s="53">
        <f t="shared" si="41"/>
        <v>232.88557999999998</v>
      </c>
      <c r="K2324" s="1" t="str">
        <f>VLOOKUP(Table_for_new_list_price[[#This Row],[ItemCode]],[1]sheet1!$1:$1048576,11,FALSE)</f>
        <v>Italy</v>
      </c>
    </row>
    <row r="2325" spans="1:11" hidden="1" x14ac:dyDescent="0.3">
      <c r="A2325" t="s">
        <v>3259</v>
      </c>
      <c r="B2325" t="str">
        <f>VLOOKUP(Table_for_new_list_price[[#This Row],[ItemCode]],[1]sheet1!$1:$1048576,4,FALSE)</f>
        <v>9907IBV-MF 050MIN</v>
      </c>
      <c r="C2325">
        <f>VLOOKUP(Table_for_new_list_price[[#This Row],[ItemCode]],[1]sheet1!$1:$1048576,5,FALSE)</f>
        <v>0</v>
      </c>
      <c r="D2325" t="str">
        <f>VLOOKUP(Table_for_new_list_price[[#This Row],[ItemCode]],[1]sheet1!$1:$1048576,6,FALSE)</f>
        <v>BALV</v>
      </c>
      <c r="E2325" s="54" t="str">
        <f>VLOOKUP(Table_for_new_list_price[[#This Row],[ItemCode]],[1]sheet1!$1:$1048576,7,FALSE)</f>
        <v>BRASS</v>
      </c>
      <c r="F2325" s="54">
        <f>VLOOKUP(Table_for_new_list_price[[#This Row],[ItemCode]],[1]sheet1!$1:$1048576,13,FALSE)</f>
        <v>0</v>
      </c>
      <c r="G2325" s="55" t="str">
        <f>VLOOKUP(Table_for_new_list_price[[#This Row],[ItemCode]],[1]sheet1!$1:$1048576,12,FALSE)</f>
        <v>1</v>
      </c>
      <c r="H2325" s="101">
        <f>VLOOKUP(Table_for_new_list_price[[#This Row],[ItemCode]],[1]sheet1!$1:$1048576,8,FALSE)</f>
        <v>201.82</v>
      </c>
      <c r="I2325" s="51">
        <f>VLOOKUP(Table_for_new_list_price[[#This Row],[Product Line]],'EDA SHEET'!$C$10:$D$57,2,FALSE)</f>
        <v>0.34699999999999998</v>
      </c>
      <c r="J2325" s="53">
        <f t="shared" si="41"/>
        <v>70.031539999999993</v>
      </c>
      <c r="K2325" s="1" t="str">
        <f>VLOOKUP(Table_for_new_list_price[[#This Row],[ItemCode]],[1]sheet1!$1:$1048576,11,FALSE)</f>
        <v>Italy</v>
      </c>
    </row>
    <row r="2326" spans="1:11" hidden="1" x14ac:dyDescent="0.3">
      <c r="A2326" t="s">
        <v>3260</v>
      </c>
      <c r="B2326" t="str">
        <f>VLOOKUP(Table_for_new_list_price[[#This Row],[ItemCode]],[1]sheet1!$1:$1048576,4,FALSE)</f>
        <v>9907IBV-MF 075MIN</v>
      </c>
      <c r="C2326">
        <f>VLOOKUP(Table_for_new_list_price[[#This Row],[ItemCode]],[1]sheet1!$1:$1048576,5,FALSE)</f>
        <v>0</v>
      </c>
      <c r="D2326" t="str">
        <f>VLOOKUP(Table_for_new_list_price[[#This Row],[ItemCode]],[1]sheet1!$1:$1048576,6,FALSE)</f>
        <v>BALV</v>
      </c>
      <c r="E2326" s="54" t="str">
        <f>VLOOKUP(Table_for_new_list_price[[#This Row],[ItemCode]],[1]sheet1!$1:$1048576,7,FALSE)</f>
        <v>BRASS</v>
      </c>
      <c r="F2326" s="54">
        <f>VLOOKUP(Table_for_new_list_price[[#This Row],[ItemCode]],[1]sheet1!$1:$1048576,13,FALSE)</f>
        <v>0</v>
      </c>
      <c r="G2326" s="55" t="str">
        <f>VLOOKUP(Table_for_new_list_price[[#This Row],[ItemCode]],[1]sheet1!$1:$1048576,12,FALSE)</f>
        <v>1</v>
      </c>
      <c r="H2326" s="101">
        <f>VLOOKUP(Table_for_new_list_price[[#This Row],[ItemCode]],[1]sheet1!$1:$1048576,8,FALSE)</f>
        <v>214.97</v>
      </c>
      <c r="I2326" s="51">
        <f>VLOOKUP(Table_for_new_list_price[[#This Row],[Product Line]],'EDA SHEET'!$C$10:$D$57,2,FALSE)</f>
        <v>0.34699999999999998</v>
      </c>
      <c r="J2326" s="53">
        <f t="shared" si="41"/>
        <v>74.594589999999997</v>
      </c>
      <c r="K2326" s="1" t="str">
        <f>VLOOKUP(Table_for_new_list_price[[#This Row],[ItemCode]],[1]sheet1!$1:$1048576,11,FALSE)</f>
        <v>Italy</v>
      </c>
    </row>
    <row r="2327" spans="1:11" hidden="1" x14ac:dyDescent="0.3">
      <c r="A2327" t="s">
        <v>3261</v>
      </c>
      <c r="B2327" t="str">
        <f>VLOOKUP(Table_for_new_list_price[[#This Row],[ItemCode]],[1]sheet1!$1:$1048576,4,FALSE)</f>
        <v>9907IBV-MF 075SML</v>
      </c>
      <c r="C2327">
        <f>VLOOKUP(Table_for_new_list_price[[#This Row],[ItemCode]],[1]sheet1!$1:$1048576,5,FALSE)</f>
        <v>0</v>
      </c>
      <c r="D2327" t="str">
        <f>VLOOKUP(Table_for_new_list_price[[#This Row],[ItemCode]],[1]sheet1!$1:$1048576,6,FALSE)</f>
        <v>BALV</v>
      </c>
      <c r="E2327" s="54" t="str">
        <f>VLOOKUP(Table_for_new_list_price[[#This Row],[ItemCode]],[1]sheet1!$1:$1048576,7,FALSE)</f>
        <v>BRASS</v>
      </c>
      <c r="F2327" s="54">
        <f>VLOOKUP(Table_for_new_list_price[[#This Row],[ItemCode]],[1]sheet1!$1:$1048576,13,FALSE)</f>
        <v>0</v>
      </c>
      <c r="G2327" s="55" t="str">
        <f>VLOOKUP(Table_for_new_list_price[[#This Row],[ItemCode]],[1]sheet1!$1:$1048576,12,FALSE)</f>
        <v>1</v>
      </c>
      <c r="H2327" s="101">
        <f>VLOOKUP(Table_for_new_list_price[[#This Row],[ItemCode]],[1]sheet1!$1:$1048576,8,FALSE)</f>
        <v>263.13</v>
      </c>
      <c r="I2327" s="51">
        <f>VLOOKUP(Table_for_new_list_price[[#This Row],[Product Line]],'EDA SHEET'!$C$10:$D$57,2,FALSE)</f>
        <v>0.34699999999999998</v>
      </c>
      <c r="J2327" s="53">
        <f t="shared" si="41"/>
        <v>91.30610999999999</v>
      </c>
      <c r="K2327" s="1" t="str">
        <f>VLOOKUP(Table_for_new_list_price[[#This Row],[ItemCode]],[1]sheet1!$1:$1048576,11,FALSE)</f>
        <v>Italy</v>
      </c>
    </row>
    <row r="2328" spans="1:11" hidden="1" x14ac:dyDescent="0.3">
      <c r="A2328" t="s">
        <v>3262</v>
      </c>
      <c r="B2328" t="str">
        <f>VLOOKUP(Table_for_new_list_price[[#This Row],[ItemCode]],[1]sheet1!$1:$1048576,4,FALSE)</f>
        <v>9907IBV-MF 100SML</v>
      </c>
      <c r="C2328">
        <f>VLOOKUP(Table_for_new_list_price[[#This Row],[ItemCode]],[1]sheet1!$1:$1048576,5,FALSE)</f>
        <v>0</v>
      </c>
      <c r="D2328" t="str">
        <f>VLOOKUP(Table_for_new_list_price[[#This Row],[ItemCode]],[1]sheet1!$1:$1048576,6,FALSE)</f>
        <v>BALV</v>
      </c>
      <c r="E2328" s="54" t="str">
        <f>VLOOKUP(Table_for_new_list_price[[#This Row],[ItemCode]],[1]sheet1!$1:$1048576,7,FALSE)</f>
        <v>BRASS</v>
      </c>
      <c r="F2328" s="54">
        <f>VLOOKUP(Table_for_new_list_price[[#This Row],[ItemCode]],[1]sheet1!$1:$1048576,13,FALSE)</f>
        <v>0</v>
      </c>
      <c r="G2328" s="55" t="str">
        <f>VLOOKUP(Table_for_new_list_price[[#This Row],[ItemCode]],[1]sheet1!$1:$1048576,12,FALSE)</f>
        <v>1</v>
      </c>
      <c r="H2328" s="101">
        <f>VLOOKUP(Table_for_new_list_price[[#This Row],[ItemCode]],[1]sheet1!$1:$1048576,8,FALSE)</f>
        <v>292.23</v>
      </c>
      <c r="I2328" s="51">
        <f>VLOOKUP(Table_for_new_list_price[[#This Row],[Product Line]],'EDA SHEET'!$C$10:$D$57,2,FALSE)</f>
        <v>0.34699999999999998</v>
      </c>
      <c r="J2328" s="53">
        <f t="shared" si="41"/>
        <v>101.40380999999999</v>
      </c>
      <c r="K2328" s="1" t="str">
        <f>VLOOKUP(Table_for_new_list_price[[#This Row],[ItemCode]],[1]sheet1!$1:$1048576,11,FALSE)</f>
        <v>Italy</v>
      </c>
    </row>
    <row r="2329" spans="1:11" hidden="1" x14ac:dyDescent="0.3">
      <c r="A2329" t="s">
        <v>3263</v>
      </c>
      <c r="B2329" t="str">
        <f>VLOOKUP(Table_for_new_list_price[[#This Row],[ItemCode]],[1]sheet1!$1:$1048576,4,FALSE)</f>
        <v>9907IBV-MF 125MED</v>
      </c>
      <c r="C2329">
        <f>VLOOKUP(Table_for_new_list_price[[#This Row],[ItemCode]],[1]sheet1!$1:$1048576,5,FALSE)</f>
        <v>0</v>
      </c>
      <c r="D2329" t="str">
        <f>VLOOKUP(Table_for_new_list_price[[#This Row],[ItemCode]],[1]sheet1!$1:$1048576,6,FALSE)</f>
        <v>BALV</v>
      </c>
      <c r="E2329" s="54" t="str">
        <f>VLOOKUP(Table_for_new_list_price[[#This Row],[ItemCode]],[1]sheet1!$1:$1048576,7,FALSE)</f>
        <v>BRASS</v>
      </c>
      <c r="F2329" s="54">
        <f>VLOOKUP(Table_for_new_list_price[[#This Row],[ItemCode]],[1]sheet1!$1:$1048576,13,FALSE)</f>
        <v>0</v>
      </c>
      <c r="G2329" s="55" t="str">
        <f>VLOOKUP(Table_for_new_list_price[[#This Row],[ItemCode]],[1]sheet1!$1:$1048576,12,FALSE)</f>
        <v>1</v>
      </c>
      <c r="H2329" s="101">
        <f>VLOOKUP(Table_for_new_list_price[[#This Row],[ItemCode]],[1]sheet1!$1:$1048576,8,FALSE)</f>
        <v>515.12</v>
      </c>
      <c r="I2329" s="51">
        <f>VLOOKUP(Table_for_new_list_price[[#This Row],[Product Line]],'EDA SHEET'!$C$10:$D$57,2,FALSE)</f>
        <v>0.34699999999999998</v>
      </c>
      <c r="J2329" s="53">
        <f t="shared" si="41"/>
        <v>178.74663999999999</v>
      </c>
      <c r="K2329" s="1" t="str">
        <f>VLOOKUP(Table_for_new_list_price[[#This Row],[ItemCode]],[1]sheet1!$1:$1048576,11,FALSE)</f>
        <v>Italy</v>
      </c>
    </row>
    <row r="2330" spans="1:11" hidden="1" x14ac:dyDescent="0.3">
      <c r="A2330" t="s">
        <v>3264</v>
      </c>
      <c r="B2330" t="str">
        <f>VLOOKUP(Table_for_new_list_price[[#This Row],[ItemCode]],[1]sheet1!$1:$1048576,4,FALSE)</f>
        <v>9907IBV-MF 125SML</v>
      </c>
      <c r="C2330">
        <f>VLOOKUP(Table_for_new_list_price[[#This Row],[ItemCode]],[1]sheet1!$1:$1048576,5,FALSE)</f>
        <v>0</v>
      </c>
      <c r="D2330" t="str">
        <f>VLOOKUP(Table_for_new_list_price[[#This Row],[ItemCode]],[1]sheet1!$1:$1048576,6,FALSE)</f>
        <v>BALV</v>
      </c>
      <c r="E2330" s="54" t="str">
        <f>VLOOKUP(Table_for_new_list_price[[#This Row],[ItemCode]],[1]sheet1!$1:$1048576,7,FALSE)</f>
        <v>BRASS</v>
      </c>
      <c r="F2330" s="54">
        <f>VLOOKUP(Table_for_new_list_price[[#This Row],[ItemCode]],[1]sheet1!$1:$1048576,13,FALSE)</f>
        <v>0</v>
      </c>
      <c r="G2330" s="55" t="str">
        <f>VLOOKUP(Table_for_new_list_price[[#This Row],[ItemCode]],[1]sheet1!$1:$1048576,12,FALSE)</f>
        <v>1</v>
      </c>
      <c r="H2330" s="101">
        <f>VLOOKUP(Table_for_new_list_price[[#This Row],[ItemCode]],[1]sheet1!$1:$1048576,8,FALSE)</f>
        <v>332.77</v>
      </c>
      <c r="I2330" s="51">
        <f>VLOOKUP(Table_for_new_list_price[[#This Row],[Product Line]],'EDA SHEET'!$C$10:$D$57,2,FALSE)</f>
        <v>0.34699999999999998</v>
      </c>
      <c r="J2330" s="53">
        <f t="shared" si="41"/>
        <v>115.47118999999998</v>
      </c>
      <c r="K2330" s="1" t="str">
        <f>VLOOKUP(Table_for_new_list_price[[#This Row],[ItemCode]],[1]sheet1!$1:$1048576,11,FALSE)</f>
        <v>Italy</v>
      </c>
    </row>
    <row r="2331" spans="1:11" hidden="1" x14ac:dyDescent="0.3">
      <c r="A2331" t="s">
        <v>3265</v>
      </c>
      <c r="B2331" t="str">
        <f>VLOOKUP(Table_for_new_list_price[[#This Row],[ItemCode]],[1]sheet1!$1:$1048576,4,FALSE)</f>
        <v>9907IBV-MF 150MED</v>
      </c>
      <c r="C2331">
        <f>VLOOKUP(Table_for_new_list_price[[#This Row],[ItemCode]],[1]sheet1!$1:$1048576,5,FALSE)</f>
        <v>0</v>
      </c>
      <c r="D2331" t="str">
        <f>VLOOKUP(Table_for_new_list_price[[#This Row],[ItemCode]],[1]sheet1!$1:$1048576,6,FALSE)</f>
        <v>BALV</v>
      </c>
      <c r="E2331" s="54" t="str">
        <f>VLOOKUP(Table_for_new_list_price[[#This Row],[ItemCode]],[1]sheet1!$1:$1048576,7,FALSE)</f>
        <v>BRASS</v>
      </c>
      <c r="F2331" s="54">
        <f>VLOOKUP(Table_for_new_list_price[[#This Row],[ItemCode]],[1]sheet1!$1:$1048576,13,FALSE)</f>
        <v>0</v>
      </c>
      <c r="G2331" s="55" t="str">
        <f>VLOOKUP(Table_for_new_list_price[[#This Row],[ItemCode]],[1]sheet1!$1:$1048576,12,FALSE)</f>
        <v>1</v>
      </c>
      <c r="H2331" s="101">
        <f>VLOOKUP(Table_for_new_list_price[[#This Row],[ItemCode]],[1]sheet1!$1:$1048576,8,FALSE)</f>
        <v>571.48</v>
      </c>
      <c r="I2331" s="51">
        <f>VLOOKUP(Table_for_new_list_price[[#This Row],[Product Line]],'EDA SHEET'!$C$10:$D$57,2,FALSE)</f>
        <v>0.34699999999999998</v>
      </c>
      <c r="J2331" s="53">
        <f t="shared" si="41"/>
        <v>198.30356</v>
      </c>
      <c r="K2331" s="1" t="str">
        <f>VLOOKUP(Table_for_new_list_price[[#This Row],[ItemCode]],[1]sheet1!$1:$1048576,11,FALSE)</f>
        <v>Italy</v>
      </c>
    </row>
    <row r="2332" spans="1:11" hidden="1" x14ac:dyDescent="0.3">
      <c r="A2332" t="s">
        <v>3266</v>
      </c>
      <c r="B2332" t="str">
        <f>VLOOKUP(Table_for_new_list_price[[#This Row],[ItemCode]],[1]sheet1!$1:$1048576,4,FALSE)</f>
        <v>9907IBV-MF 200LRG</v>
      </c>
      <c r="C2332">
        <f>VLOOKUP(Table_for_new_list_price[[#This Row],[ItemCode]],[1]sheet1!$1:$1048576,5,FALSE)</f>
        <v>0</v>
      </c>
      <c r="D2332" t="str">
        <f>VLOOKUP(Table_for_new_list_price[[#This Row],[ItemCode]],[1]sheet1!$1:$1048576,6,FALSE)</f>
        <v>BALV</v>
      </c>
      <c r="E2332" s="54" t="str">
        <f>VLOOKUP(Table_for_new_list_price[[#This Row],[ItemCode]],[1]sheet1!$1:$1048576,7,FALSE)</f>
        <v>BRASS</v>
      </c>
      <c r="F2332" s="54">
        <f>VLOOKUP(Table_for_new_list_price[[#This Row],[ItemCode]],[1]sheet1!$1:$1048576,13,FALSE)</f>
        <v>0</v>
      </c>
      <c r="G2332" s="55" t="str">
        <f>VLOOKUP(Table_for_new_list_price[[#This Row],[ItemCode]],[1]sheet1!$1:$1048576,12,FALSE)</f>
        <v>1</v>
      </c>
      <c r="H2332" s="101">
        <f>VLOOKUP(Table_for_new_list_price[[#This Row],[ItemCode]],[1]sheet1!$1:$1048576,8,FALSE)</f>
        <v>1390.25</v>
      </c>
      <c r="I2332" s="51">
        <f>VLOOKUP(Table_for_new_list_price[[#This Row],[Product Line]],'EDA SHEET'!$C$10:$D$57,2,FALSE)</f>
        <v>0.34699999999999998</v>
      </c>
      <c r="J2332" s="53">
        <f t="shared" si="41"/>
        <v>482.41674999999998</v>
      </c>
      <c r="K2332" s="1" t="str">
        <f>VLOOKUP(Table_for_new_list_price[[#This Row],[ItemCode]],[1]sheet1!$1:$1048576,11,FALSE)</f>
        <v>Italy</v>
      </c>
    </row>
    <row r="2333" spans="1:11" hidden="1" x14ac:dyDescent="0.3">
      <c r="A2333" t="s">
        <v>3267</v>
      </c>
      <c r="B2333" t="str">
        <f>VLOOKUP(Table_for_new_list_price[[#This Row],[ItemCode]],[1]sheet1!$1:$1048576,4,FALSE)</f>
        <v>9907IBV-MF 200MED</v>
      </c>
      <c r="C2333">
        <f>VLOOKUP(Table_for_new_list_price[[#This Row],[ItemCode]],[1]sheet1!$1:$1048576,5,FALSE)</f>
        <v>0</v>
      </c>
      <c r="D2333" t="str">
        <f>VLOOKUP(Table_for_new_list_price[[#This Row],[ItemCode]],[1]sheet1!$1:$1048576,6,FALSE)</f>
        <v>BALV</v>
      </c>
      <c r="E2333" s="54" t="str">
        <f>VLOOKUP(Table_for_new_list_price[[#This Row],[ItemCode]],[1]sheet1!$1:$1048576,7,FALSE)</f>
        <v>BRASS</v>
      </c>
      <c r="F2333" s="54">
        <f>VLOOKUP(Table_for_new_list_price[[#This Row],[ItemCode]],[1]sheet1!$1:$1048576,13,FALSE)</f>
        <v>0</v>
      </c>
      <c r="G2333" s="55" t="str">
        <f>VLOOKUP(Table_for_new_list_price[[#This Row],[ItemCode]],[1]sheet1!$1:$1048576,12,FALSE)</f>
        <v>1</v>
      </c>
      <c r="H2333" s="101">
        <f>VLOOKUP(Table_for_new_list_price[[#This Row],[ItemCode]],[1]sheet1!$1:$1048576,8,FALSE)</f>
        <v>671.14</v>
      </c>
      <c r="I2333" s="51">
        <f>VLOOKUP(Table_for_new_list_price[[#This Row],[Product Line]],'EDA SHEET'!$C$10:$D$57,2,FALSE)</f>
        <v>0.34699999999999998</v>
      </c>
      <c r="J2333" s="53">
        <f t="shared" si="41"/>
        <v>232.88557999999998</v>
      </c>
      <c r="K2333" s="1" t="str">
        <f>VLOOKUP(Table_for_new_list_price[[#This Row],[ItemCode]],[1]sheet1!$1:$1048576,11,FALSE)</f>
        <v>Italy</v>
      </c>
    </row>
    <row r="2334" spans="1:11" hidden="1" x14ac:dyDescent="0.3">
      <c r="A2334" t="s">
        <v>3268</v>
      </c>
      <c r="B2334" t="str">
        <f>VLOOKUP(Table_for_new_list_price[[#This Row],[ItemCode]],[1]sheet1!$1:$1048576,4,FALSE)</f>
        <v>9907IBV-MP 050MIN</v>
      </c>
      <c r="C2334">
        <f>VLOOKUP(Table_for_new_list_price[[#This Row],[ItemCode]],[1]sheet1!$1:$1048576,5,FALSE)</f>
        <v>0</v>
      </c>
      <c r="D2334" t="str">
        <f>VLOOKUP(Table_for_new_list_price[[#This Row],[ItemCode]],[1]sheet1!$1:$1048576,6,FALSE)</f>
        <v>BALV</v>
      </c>
      <c r="E2334" s="54" t="str">
        <f>VLOOKUP(Table_for_new_list_price[[#This Row],[ItemCode]],[1]sheet1!$1:$1048576,7,FALSE)</f>
        <v>BRASS</v>
      </c>
      <c r="F2334" s="54">
        <f>VLOOKUP(Table_for_new_list_price[[#This Row],[ItemCode]],[1]sheet1!$1:$1048576,13,FALSE)</f>
        <v>0</v>
      </c>
      <c r="G2334" s="55" t="str">
        <f>VLOOKUP(Table_for_new_list_price[[#This Row],[ItemCode]],[1]sheet1!$1:$1048576,12,FALSE)</f>
        <v>1</v>
      </c>
      <c r="H2334" s="101">
        <f>VLOOKUP(Table_for_new_list_price[[#This Row],[ItemCode]],[1]sheet1!$1:$1048576,8,FALSE)</f>
        <v>211.9</v>
      </c>
      <c r="I2334" s="51">
        <f>VLOOKUP(Table_for_new_list_price[[#This Row],[Product Line]],'EDA SHEET'!$C$10:$D$57,2,FALSE)</f>
        <v>0.34699999999999998</v>
      </c>
      <c r="J2334" s="53">
        <f t="shared" si="41"/>
        <v>73.529299999999992</v>
      </c>
      <c r="K2334" s="1" t="str">
        <f>VLOOKUP(Table_for_new_list_price[[#This Row],[ItemCode]],[1]sheet1!$1:$1048576,11,FALSE)</f>
        <v>Italy</v>
      </c>
    </row>
    <row r="2335" spans="1:11" hidden="1" x14ac:dyDescent="0.3">
      <c r="A2335" t="s">
        <v>3269</v>
      </c>
      <c r="B2335" t="str">
        <f>VLOOKUP(Table_for_new_list_price[[#This Row],[ItemCode]],[1]sheet1!$1:$1048576,4,FALSE)</f>
        <v>9907IBV-MP 075MIN</v>
      </c>
      <c r="C2335">
        <f>VLOOKUP(Table_for_new_list_price[[#This Row],[ItemCode]],[1]sheet1!$1:$1048576,5,FALSE)</f>
        <v>0</v>
      </c>
      <c r="D2335" t="str">
        <f>VLOOKUP(Table_for_new_list_price[[#This Row],[ItemCode]],[1]sheet1!$1:$1048576,6,FALSE)</f>
        <v>BALV</v>
      </c>
      <c r="E2335" s="54" t="str">
        <f>VLOOKUP(Table_for_new_list_price[[#This Row],[ItemCode]],[1]sheet1!$1:$1048576,7,FALSE)</f>
        <v>BRASS</v>
      </c>
      <c r="F2335" s="54">
        <f>VLOOKUP(Table_for_new_list_price[[#This Row],[ItemCode]],[1]sheet1!$1:$1048576,13,FALSE)</f>
        <v>0</v>
      </c>
      <c r="G2335" s="55" t="str">
        <f>VLOOKUP(Table_for_new_list_price[[#This Row],[ItemCode]],[1]sheet1!$1:$1048576,12,FALSE)</f>
        <v>1</v>
      </c>
      <c r="H2335" s="101">
        <f>VLOOKUP(Table_for_new_list_price[[#This Row],[ItemCode]],[1]sheet1!$1:$1048576,8,FALSE)</f>
        <v>225.71</v>
      </c>
      <c r="I2335" s="51">
        <f>VLOOKUP(Table_for_new_list_price[[#This Row],[Product Line]],'EDA SHEET'!$C$10:$D$57,2,FALSE)</f>
        <v>0.34699999999999998</v>
      </c>
      <c r="J2335" s="53">
        <f t="shared" si="41"/>
        <v>78.321370000000002</v>
      </c>
      <c r="K2335" s="1" t="str">
        <f>VLOOKUP(Table_for_new_list_price[[#This Row],[ItemCode]],[1]sheet1!$1:$1048576,11,FALSE)</f>
        <v>Italy</v>
      </c>
    </row>
    <row r="2336" spans="1:11" hidden="1" x14ac:dyDescent="0.3">
      <c r="A2336" t="s">
        <v>3270</v>
      </c>
      <c r="B2336" t="str">
        <f>VLOOKUP(Table_for_new_list_price[[#This Row],[ItemCode]],[1]sheet1!$1:$1048576,4,FALSE)</f>
        <v>9907IBV-MP 075SML</v>
      </c>
      <c r="C2336">
        <f>VLOOKUP(Table_for_new_list_price[[#This Row],[ItemCode]],[1]sheet1!$1:$1048576,5,FALSE)</f>
        <v>0</v>
      </c>
      <c r="D2336" t="str">
        <f>VLOOKUP(Table_for_new_list_price[[#This Row],[ItemCode]],[1]sheet1!$1:$1048576,6,FALSE)</f>
        <v>BALV</v>
      </c>
      <c r="E2336" s="54" t="str">
        <f>VLOOKUP(Table_for_new_list_price[[#This Row],[ItemCode]],[1]sheet1!$1:$1048576,7,FALSE)</f>
        <v>BRASS</v>
      </c>
      <c r="F2336" s="54">
        <f>VLOOKUP(Table_for_new_list_price[[#This Row],[ItemCode]],[1]sheet1!$1:$1048576,13,FALSE)</f>
        <v>0</v>
      </c>
      <c r="G2336" s="55" t="str">
        <f>VLOOKUP(Table_for_new_list_price[[#This Row],[ItemCode]],[1]sheet1!$1:$1048576,12,FALSE)</f>
        <v>1</v>
      </c>
      <c r="H2336" s="101">
        <f>VLOOKUP(Table_for_new_list_price[[#This Row],[ItemCode]],[1]sheet1!$1:$1048576,8,FALSE)</f>
        <v>276.29000000000002</v>
      </c>
      <c r="I2336" s="51">
        <f>VLOOKUP(Table_for_new_list_price[[#This Row],[Product Line]],'EDA SHEET'!$C$10:$D$57,2,FALSE)</f>
        <v>0.34699999999999998</v>
      </c>
      <c r="J2336" s="53">
        <f t="shared" si="41"/>
        <v>95.872630000000001</v>
      </c>
      <c r="K2336" s="1" t="str">
        <f>VLOOKUP(Table_for_new_list_price[[#This Row],[ItemCode]],[1]sheet1!$1:$1048576,11,FALSE)</f>
        <v>Italy</v>
      </c>
    </row>
    <row r="2337" spans="1:11" hidden="1" x14ac:dyDescent="0.3">
      <c r="A2337" t="s">
        <v>3271</v>
      </c>
      <c r="B2337" t="str">
        <f>VLOOKUP(Table_for_new_list_price[[#This Row],[ItemCode]],[1]sheet1!$1:$1048576,4,FALSE)</f>
        <v>9907IBV-MP 100SML</v>
      </c>
      <c r="C2337">
        <f>VLOOKUP(Table_for_new_list_price[[#This Row],[ItemCode]],[1]sheet1!$1:$1048576,5,FALSE)</f>
        <v>0</v>
      </c>
      <c r="D2337" t="str">
        <f>VLOOKUP(Table_for_new_list_price[[#This Row],[ItemCode]],[1]sheet1!$1:$1048576,6,FALSE)</f>
        <v>BALV</v>
      </c>
      <c r="E2337" s="54" t="str">
        <f>VLOOKUP(Table_for_new_list_price[[#This Row],[ItemCode]],[1]sheet1!$1:$1048576,7,FALSE)</f>
        <v>BRASS</v>
      </c>
      <c r="F2337" s="54">
        <f>VLOOKUP(Table_for_new_list_price[[#This Row],[ItemCode]],[1]sheet1!$1:$1048576,13,FALSE)</f>
        <v>0</v>
      </c>
      <c r="G2337" s="55" t="str">
        <f>VLOOKUP(Table_for_new_list_price[[#This Row],[ItemCode]],[1]sheet1!$1:$1048576,12,FALSE)</f>
        <v>1</v>
      </c>
      <c r="H2337" s="101">
        <f>VLOOKUP(Table_for_new_list_price[[#This Row],[ItemCode]],[1]sheet1!$1:$1048576,8,FALSE)</f>
        <v>306.85000000000002</v>
      </c>
      <c r="I2337" s="51">
        <f>VLOOKUP(Table_for_new_list_price[[#This Row],[Product Line]],'EDA SHEET'!$C$10:$D$57,2,FALSE)</f>
        <v>0.34699999999999998</v>
      </c>
      <c r="J2337" s="53">
        <f t="shared" si="41"/>
        <v>106.47695</v>
      </c>
      <c r="K2337" s="1" t="str">
        <f>VLOOKUP(Table_for_new_list_price[[#This Row],[ItemCode]],[1]sheet1!$1:$1048576,11,FALSE)</f>
        <v>Italy</v>
      </c>
    </row>
    <row r="2338" spans="1:11" hidden="1" x14ac:dyDescent="0.3">
      <c r="A2338" t="s">
        <v>3272</v>
      </c>
      <c r="B2338" t="str">
        <f>VLOOKUP(Table_for_new_list_price[[#This Row],[ItemCode]],[1]sheet1!$1:$1048576,4,FALSE)</f>
        <v>9907IBV-MP 125MED</v>
      </c>
      <c r="C2338">
        <f>VLOOKUP(Table_for_new_list_price[[#This Row],[ItemCode]],[1]sheet1!$1:$1048576,5,FALSE)</f>
        <v>0</v>
      </c>
      <c r="D2338" t="str">
        <f>VLOOKUP(Table_for_new_list_price[[#This Row],[ItemCode]],[1]sheet1!$1:$1048576,6,FALSE)</f>
        <v>BALV</v>
      </c>
      <c r="E2338" s="54" t="str">
        <f>VLOOKUP(Table_for_new_list_price[[#This Row],[ItemCode]],[1]sheet1!$1:$1048576,7,FALSE)</f>
        <v>BRASS</v>
      </c>
      <c r="F2338" s="54">
        <f>VLOOKUP(Table_for_new_list_price[[#This Row],[ItemCode]],[1]sheet1!$1:$1048576,13,FALSE)</f>
        <v>0</v>
      </c>
      <c r="G2338" s="55" t="str">
        <f>VLOOKUP(Table_for_new_list_price[[#This Row],[ItemCode]],[1]sheet1!$1:$1048576,12,FALSE)</f>
        <v>1</v>
      </c>
      <c r="H2338" s="101">
        <f>VLOOKUP(Table_for_new_list_price[[#This Row],[ItemCode]],[1]sheet1!$1:$1048576,8,FALSE)</f>
        <v>540.87</v>
      </c>
      <c r="I2338" s="51">
        <f>VLOOKUP(Table_for_new_list_price[[#This Row],[Product Line]],'EDA SHEET'!$C$10:$D$57,2,FALSE)</f>
        <v>0.34699999999999998</v>
      </c>
      <c r="J2338" s="53">
        <f t="shared" si="41"/>
        <v>187.68188999999998</v>
      </c>
      <c r="K2338" s="1" t="str">
        <f>VLOOKUP(Table_for_new_list_price[[#This Row],[ItemCode]],[1]sheet1!$1:$1048576,11,FALSE)</f>
        <v>Italy</v>
      </c>
    </row>
    <row r="2339" spans="1:11" hidden="1" x14ac:dyDescent="0.3">
      <c r="A2339" t="s">
        <v>3273</v>
      </c>
      <c r="B2339" t="str">
        <f>VLOOKUP(Table_for_new_list_price[[#This Row],[ItemCode]],[1]sheet1!$1:$1048576,4,FALSE)</f>
        <v>9907IBV-MP 125SML</v>
      </c>
      <c r="C2339">
        <f>VLOOKUP(Table_for_new_list_price[[#This Row],[ItemCode]],[1]sheet1!$1:$1048576,5,FALSE)</f>
        <v>0</v>
      </c>
      <c r="D2339" t="str">
        <f>VLOOKUP(Table_for_new_list_price[[#This Row],[ItemCode]],[1]sheet1!$1:$1048576,6,FALSE)</f>
        <v>BALV</v>
      </c>
      <c r="E2339" s="54" t="str">
        <f>VLOOKUP(Table_for_new_list_price[[#This Row],[ItemCode]],[1]sheet1!$1:$1048576,7,FALSE)</f>
        <v>BRASS</v>
      </c>
      <c r="F2339" s="54">
        <f>VLOOKUP(Table_for_new_list_price[[#This Row],[ItemCode]],[1]sheet1!$1:$1048576,13,FALSE)</f>
        <v>0</v>
      </c>
      <c r="G2339" s="55" t="str">
        <f>VLOOKUP(Table_for_new_list_price[[#This Row],[ItemCode]],[1]sheet1!$1:$1048576,12,FALSE)</f>
        <v>1</v>
      </c>
      <c r="H2339" s="101">
        <f>VLOOKUP(Table_for_new_list_price[[#This Row],[ItemCode]],[1]sheet1!$1:$1048576,8,FALSE)</f>
        <v>349.42</v>
      </c>
      <c r="I2339" s="51">
        <f>VLOOKUP(Table_for_new_list_price[[#This Row],[Product Line]],'EDA SHEET'!$C$10:$D$57,2,FALSE)</f>
        <v>0.34699999999999998</v>
      </c>
      <c r="J2339" s="53">
        <f t="shared" si="41"/>
        <v>121.24874</v>
      </c>
      <c r="K2339" s="1" t="str">
        <f>VLOOKUP(Table_for_new_list_price[[#This Row],[ItemCode]],[1]sheet1!$1:$1048576,11,FALSE)</f>
        <v>Italy</v>
      </c>
    </row>
    <row r="2340" spans="1:11" hidden="1" x14ac:dyDescent="0.3">
      <c r="A2340" t="s">
        <v>3274</v>
      </c>
      <c r="B2340" t="str">
        <f>VLOOKUP(Table_for_new_list_price[[#This Row],[ItemCode]],[1]sheet1!$1:$1048576,4,FALSE)</f>
        <v>9907IBV-MP 150MED</v>
      </c>
      <c r="C2340">
        <f>VLOOKUP(Table_for_new_list_price[[#This Row],[ItemCode]],[1]sheet1!$1:$1048576,5,FALSE)</f>
        <v>0</v>
      </c>
      <c r="D2340" t="str">
        <f>VLOOKUP(Table_for_new_list_price[[#This Row],[ItemCode]],[1]sheet1!$1:$1048576,6,FALSE)</f>
        <v>BALV</v>
      </c>
      <c r="E2340" s="54" t="str">
        <f>VLOOKUP(Table_for_new_list_price[[#This Row],[ItemCode]],[1]sheet1!$1:$1048576,7,FALSE)</f>
        <v>BRASS</v>
      </c>
      <c r="F2340" s="54">
        <f>VLOOKUP(Table_for_new_list_price[[#This Row],[ItemCode]],[1]sheet1!$1:$1048576,13,FALSE)</f>
        <v>0</v>
      </c>
      <c r="G2340" s="55" t="str">
        <f>VLOOKUP(Table_for_new_list_price[[#This Row],[ItemCode]],[1]sheet1!$1:$1048576,12,FALSE)</f>
        <v>1</v>
      </c>
      <c r="H2340" s="101">
        <f>VLOOKUP(Table_for_new_list_price[[#This Row],[ItemCode]],[1]sheet1!$1:$1048576,8,FALSE)</f>
        <v>600.05999999999995</v>
      </c>
      <c r="I2340" s="51">
        <f>VLOOKUP(Table_for_new_list_price[[#This Row],[Product Line]],'EDA SHEET'!$C$10:$D$57,2,FALSE)</f>
        <v>0.34699999999999998</v>
      </c>
      <c r="J2340" s="53">
        <f t="shared" si="41"/>
        <v>208.22081999999997</v>
      </c>
      <c r="K2340" s="1" t="str">
        <f>VLOOKUP(Table_for_new_list_price[[#This Row],[ItemCode]],[1]sheet1!$1:$1048576,11,FALSE)</f>
        <v>Italy</v>
      </c>
    </row>
    <row r="2341" spans="1:11" hidden="1" x14ac:dyDescent="0.3">
      <c r="A2341" t="s">
        <v>3275</v>
      </c>
      <c r="B2341" t="str">
        <f>VLOOKUP(Table_for_new_list_price[[#This Row],[ItemCode]],[1]sheet1!$1:$1048576,4,FALSE)</f>
        <v>9907IBV-MP 200MED</v>
      </c>
      <c r="C2341">
        <f>VLOOKUP(Table_for_new_list_price[[#This Row],[ItemCode]],[1]sheet1!$1:$1048576,5,FALSE)</f>
        <v>0</v>
      </c>
      <c r="D2341" t="str">
        <f>VLOOKUP(Table_for_new_list_price[[#This Row],[ItemCode]],[1]sheet1!$1:$1048576,6,FALSE)</f>
        <v>BALV</v>
      </c>
      <c r="E2341" s="54" t="str">
        <f>VLOOKUP(Table_for_new_list_price[[#This Row],[ItemCode]],[1]sheet1!$1:$1048576,7,FALSE)</f>
        <v>BRASS</v>
      </c>
      <c r="F2341" s="54">
        <f>VLOOKUP(Table_for_new_list_price[[#This Row],[ItemCode]],[1]sheet1!$1:$1048576,13,FALSE)</f>
        <v>0</v>
      </c>
      <c r="G2341" s="55" t="str">
        <f>VLOOKUP(Table_for_new_list_price[[#This Row],[ItemCode]],[1]sheet1!$1:$1048576,12,FALSE)</f>
        <v>1</v>
      </c>
      <c r="H2341" s="101">
        <f>VLOOKUP(Table_for_new_list_price[[#This Row],[ItemCode]],[1]sheet1!$1:$1048576,8,FALSE)</f>
        <v>704.72</v>
      </c>
      <c r="I2341" s="51">
        <f>VLOOKUP(Table_for_new_list_price[[#This Row],[Product Line]],'EDA SHEET'!$C$10:$D$57,2,FALSE)</f>
        <v>0.34699999999999998</v>
      </c>
      <c r="J2341" s="53">
        <f t="shared" si="41"/>
        <v>244.53783999999999</v>
      </c>
      <c r="K2341" s="1" t="str">
        <f>VLOOKUP(Table_for_new_list_price[[#This Row],[ItemCode]],[1]sheet1!$1:$1048576,11,FALSE)</f>
        <v>Italy</v>
      </c>
    </row>
    <row r="2342" spans="1:11" hidden="1" x14ac:dyDescent="0.3">
      <c r="A2342" t="s">
        <v>3276</v>
      </c>
      <c r="B2342" t="str">
        <f>VLOOKUP(Table_for_new_list_price[[#This Row],[ItemCode]],[1]sheet1!$1:$1048576,4,FALSE)</f>
        <v>9907IBV-MS 050MIN</v>
      </c>
      <c r="C2342">
        <f>VLOOKUP(Table_for_new_list_price[[#This Row],[ItemCode]],[1]sheet1!$1:$1048576,5,FALSE)</f>
        <v>0</v>
      </c>
      <c r="D2342" t="str">
        <f>VLOOKUP(Table_for_new_list_price[[#This Row],[ItemCode]],[1]sheet1!$1:$1048576,6,FALSE)</f>
        <v>BALV</v>
      </c>
      <c r="E2342" s="54" t="str">
        <f>VLOOKUP(Table_for_new_list_price[[#This Row],[ItemCode]],[1]sheet1!$1:$1048576,7,FALSE)</f>
        <v>BRASS</v>
      </c>
      <c r="F2342" s="54">
        <f>VLOOKUP(Table_for_new_list_price[[#This Row],[ItemCode]],[1]sheet1!$1:$1048576,13,FALSE)</f>
        <v>0</v>
      </c>
      <c r="G2342" s="55" t="str">
        <f>VLOOKUP(Table_for_new_list_price[[#This Row],[ItemCode]],[1]sheet1!$1:$1048576,12,FALSE)</f>
        <v>1</v>
      </c>
      <c r="H2342" s="101">
        <f>VLOOKUP(Table_for_new_list_price[[#This Row],[ItemCode]],[1]sheet1!$1:$1048576,8,FALSE)</f>
        <v>201.82</v>
      </c>
      <c r="I2342" s="51">
        <f>VLOOKUP(Table_for_new_list_price[[#This Row],[Product Line]],'EDA SHEET'!$C$10:$D$57,2,FALSE)</f>
        <v>0.34699999999999998</v>
      </c>
      <c r="J2342" s="53">
        <f t="shared" si="41"/>
        <v>70.031539999999993</v>
      </c>
      <c r="K2342" s="1" t="str">
        <f>VLOOKUP(Table_for_new_list_price[[#This Row],[ItemCode]],[1]sheet1!$1:$1048576,11,FALSE)</f>
        <v>Italy</v>
      </c>
    </row>
    <row r="2343" spans="1:11" hidden="1" x14ac:dyDescent="0.3">
      <c r="A2343" t="s">
        <v>3277</v>
      </c>
      <c r="B2343" t="str">
        <f>VLOOKUP(Table_for_new_list_price[[#This Row],[ItemCode]],[1]sheet1!$1:$1048576,4,FALSE)</f>
        <v>9907IBV-MS 075MIN</v>
      </c>
      <c r="C2343">
        <f>VLOOKUP(Table_for_new_list_price[[#This Row],[ItemCode]],[1]sheet1!$1:$1048576,5,FALSE)</f>
        <v>0</v>
      </c>
      <c r="D2343" t="str">
        <f>VLOOKUP(Table_for_new_list_price[[#This Row],[ItemCode]],[1]sheet1!$1:$1048576,6,FALSE)</f>
        <v>BALV</v>
      </c>
      <c r="E2343" s="54" t="str">
        <f>VLOOKUP(Table_for_new_list_price[[#This Row],[ItemCode]],[1]sheet1!$1:$1048576,7,FALSE)</f>
        <v>BRASS</v>
      </c>
      <c r="F2343" s="54">
        <f>VLOOKUP(Table_for_new_list_price[[#This Row],[ItemCode]],[1]sheet1!$1:$1048576,13,FALSE)</f>
        <v>0</v>
      </c>
      <c r="G2343" s="55" t="str">
        <f>VLOOKUP(Table_for_new_list_price[[#This Row],[ItemCode]],[1]sheet1!$1:$1048576,12,FALSE)</f>
        <v>1</v>
      </c>
      <c r="H2343" s="101">
        <f>VLOOKUP(Table_for_new_list_price[[#This Row],[ItemCode]],[1]sheet1!$1:$1048576,8,FALSE)</f>
        <v>214.97</v>
      </c>
      <c r="I2343" s="51">
        <f>VLOOKUP(Table_for_new_list_price[[#This Row],[Product Line]],'EDA SHEET'!$C$10:$D$57,2,FALSE)</f>
        <v>0.34699999999999998</v>
      </c>
      <c r="J2343" s="53">
        <f t="shared" si="41"/>
        <v>74.594589999999997</v>
      </c>
      <c r="K2343" s="1" t="str">
        <f>VLOOKUP(Table_for_new_list_price[[#This Row],[ItemCode]],[1]sheet1!$1:$1048576,11,FALSE)</f>
        <v>Italy</v>
      </c>
    </row>
    <row r="2344" spans="1:11" hidden="1" x14ac:dyDescent="0.3">
      <c r="A2344" t="s">
        <v>3278</v>
      </c>
      <c r="B2344" t="str">
        <f>VLOOKUP(Table_for_new_list_price[[#This Row],[ItemCode]],[1]sheet1!$1:$1048576,4,FALSE)</f>
        <v>9907IBV-MS 075SML</v>
      </c>
      <c r="C2344">
        <f>VLOOKUP(Table_for_new_list_price[[#This Row],[ItemCode]],[1]sheet1!$1:$1048576,5,FALSE)</f>
        <v>0</v>
      </c>
      <c r="D2344" t="str">
        <f>VLOOKUP(Table_for_new_list_price[[#This Row],[ItemCode]],[1]sheet1!$1:$1048576,6,FALSE)</f>
        <v>BALV</v>
      </c>
      <c r="E2344" s="54" t="str">
        <f>VLOOKUP(Table_for_new_list_price[[#This Row],[ItemCode]],[1]sheet1!$1:$1048576,7,FALSE)</f>
        <v>BRASS</v>
      </c>
      <c r="F2344" s="54">
        <f>VLOOKUP(Table_for_new_list_price[[#This Row],[ItemCode]],[1]sheet1!$1:$1048576,13,FALSE)</f>
        <v>0</v>
      </c>
      <c r="G2344" s="55" t="str">
        <f>VLOOKUP(Table_for_new_list_price[[#This Row],[ItemCode]],[1]sheet1!$1:$1048576,12,FALSE)</f>
        <v>1</v>
      </c>
      <c r="H2344" s="101">
        <f>VLOOKUP(Table_for_new_list_price[[#This Row],[ItemCode]],[1]sheet1!$1:$1048576,8,FALSE)</f>
        <v>263.13</v>
      </c>
      <c r="I2344" s="51">
        <f>VLOOKUP(Table_for_new_list_price[[#This Row],[Product Line]],'EDA SHEET'!$C$10:$D$57,2,FALSE)</f>
        <v>0.34699999999999998</v>
      </c>
      <c r="J2344" s="53">
        <f t="shared" si="41"/>
        <v>91.30610999999999</v>
      </c>
      <c r="K2344" s="1" t="str">
        <f>VLOOKUP(Table_for_new_list_price[[#This Row],[ItemCode]],[1]sheet1!$1:$1048576,11,FALSE)</f>
        <v>Italy</v>
      </c>
    </row>
    <row r="2345" spans="1:11" hidden="1" x14ac:dyDescent="0.3">
      <c r="A2345" t="s">
        <v>3279</v>
      </c>
      <c r="B2345" t="str">
        <f>VLOOKUP(Table_for_new_list_price[[#This Row],[ItemCode]],[1]sheet1!$1:$1048576,4,FALSE)</f>
        <v>9907IBV-MS 100SML</v>
      </c>
      <c r="C2345">
        <f>VLOOKUP(Table_for_new_list_price[[#This Row],[ItemCode]],[1]sheet1!$1:$1048576,5,FALSE)</f>
        <v>0</v>
      </c>
      <c r="D2345" t="str">
        <f>VLOOKUP(Table_for_new_list_price[[#This Row],[ItemCode]],[1]sheet1!$1:$1048576,6,FALSE)</f>
        <v>BALV</v>
      </c>
      <c r="E2345" s="54" t="str">
        <f>VLOOKUP(Table_for_new_list_price[[#This Row],[ItemCode]],[1]sheet1!$1:$1048576,7,FALSE)</f>
        <v>BRASS</v>
      </c>
      <c r="F2345" s="54">
        <f>VLOOKUP(Table_for_new_list_price[[#This Row],[ItemCode]],[1]sheet1!$1:$1048576,13,FALSE)</f>
        <v>0</v>
      </c>
      <c r="G2345" s="55" t="str">
        <f>VLOOKUP(Table_for_new_list_price[[#This Row],[ItemCode]],[1]sheet1!$1:$1048576,12,FALSE)</f>
        <v>1</v>
      </c>
      <c r="H2345" s="101">
        <f>VLOOKUP(Table_for_new_list_price[[#This Row],[ItemCode]],[1]sheet1!$1:$1048576,8,FALSE)</f>
        <v>292.23</v>
      </c>
      <c r="I2345" s="51">
        <f>VLOOKUP(Table_for_new_list_price[[#This Row],[Product Line]],'EDA SHEET'!$C$10:$D$57,2,FALSE)</f>
        <v>0.34699999999999998</v>
      </c>
      <c r="J2345" s="53">
        <f t="shared" si="41"/>
        <v>101.40380999999999</v>
      </c>
      <c r="K2345" s="1" t="str">
        <f>VLOOKUP(Table_for_new_list_price[[#This Row],[ItemCode]],[1]sheet1!$1:$1048576,11,FALSE)</f>
        <v>Italy</v>
      </c>
    </row>
    <row r="2346" spans="1:11" hidden="1" x14ac:dyDescent="0.3">
      <c r="A2346" t="s">
        <v>3280</v>
      </c>
      <c r="B2346" t="str">
        <f>VLOOKUP(Table_for_new_list_price[[#This Row],[ItemCode]],[1]sheet1!$1:$1048576,4,FALSE)</f>
        <v>9907IBV-MS 125MED</v>
      </c>
      <c r="C2346">
        <f>VLOOKUP(Table_for_new_list_price[[#This Row],[ItemCode]],[1]sheet1!$1:$1048576,5,FALSE)</f>
        <v>0</v>
      </c>
      <c r="D2346" t="str">
        <f>VLOOKUP(Table_for_new_list_price[[#This Row],[ItemCode]],[1]sheet1!$1:$1048576,6,FALSE)</f>
        <v>BALV</v>
      </c>
      <c r="E2346" s="54" t="str">
        <f>VLOOKUP(Table_for_new_list_price[[#This Row],[ItemCode]],[1]sheet1!$1:$1048576,7,FALSE)</f>
        <v>BRASS</v>
      </c>
      <c r="F2346" s="54">
        <f>VLOOKUP(Table_for_new_list_price[[#This Row],[ItemCode]],[1]sheet1!$1:$1048576,13,FALSE)</f>
        <v>0</v>
      </c>
      <c r="G2346" s="55" t="str">
        <f>VLOOKUP(Table_for_new_list_price[[#This Row],[ItemCode]],[1]sheet1!$1:$1048576,12,FALSE)</f>
        <v>1</v>
      </c>
      <c r="H2346" s="101">
        <f>VLOOKUP(Table_for_new_list_price[[#This Row],[ItemCode]],[1]sheet1!$1:$1048576,8,FALSE)</f>
        <v>515.12</v>
      </c>
      <c r="I2346" s="51">
        <f>VLOOKUP(Table_for_new_list_price[[#This Row],[Product Line]],'EDA SHEET'!$C$10:$D$57,2,FALSE)</f>
        <v>0.34699999999999998</v>
      </c>
      <c r="J2346" s="53">
        <f t="shared" si="41"/>
        <v>178.74663999999999</v>
      </c>
      <c r="K2346" s="1" t="str">
        <f>VLOOKUP(Table_for_new_list_price[[#This Row],[ItemCode]],[1]sheet1!$1:$1048576,11,FALSE)</f>
        <v>Italy</v>
      </c>
    </row>
    <row r="2347" spans="1:11" hidden="1" x14ac:dyDescent="0.3">
      <c r="A2347" t="s">
        <v>3281</v>
      </c>
      <c r="B2347" t="str">
        <f>VLOOKUP(Table_for_new_list_price[[#This Row],[ItemCode]],[1]sheet1!$1:$1048576,4,FALSE)</f>
        <v>9907IBV-MS 125SML</v>
      </c>
      <c r="C2347">
        <f>VLOOKUP(Table_for_new_list_price[[#This Row],[ItemCode]],[1]sheet1!$1:$1048576,5,FALSE)</f>
        <v>0</v>
      </c>
      <c r="D2347" t="str">
        <f>VLOOKUP(Table_for_new_list_price[[#This Row],[ItemCode]],[1]sheet1!$1:$1048576,6,FALSE)</f>
        <v>BALV</v>
      </c>
      <c r="E2347" s="54" t="str">
        <f>VLOOKUP(Table_for_new_list_price[[#This Row],[ItemCode]],[1]sheet1!$1:$1048576,7,FALSE)</f>
        <v>BRASS</v>
      </c>
      <c r="F2347" s="54">
        <f>VLOOKUP(Table_for_new_list_price[[#This Row],[ItemCode]],[1]sheet1!$1:$1048576,13,FALSE)</f>
        <v>0</v>
      </c>
      <c r="G2347" s="55" t="str">
        <f>VLOOKUP(Table_for_new_list_price[[#This Row],[ItemCode]],[1]sheet1!$1:$1048576,12,FALSE)</f>
        <v>1</v>
      </c>
      <c r="H2347" s="101">
        <f>VLOOKUP(Table_for_new_list_price[[#This Row],[ItemCode]],[1]sheet1!$1:$1048576,8,FALSE)</f>
        <v>332.77</v>
      </c>
      <c r="I2347" s="51">
        <f>VLOOKUP(Table_for_new_list_price[[#This Row],[Product Line]],'EDA SHEET'!$C$10:$D$57,2,FALSE)</f>
        <v>0.34699999999999998</v>
      </c>
      <c r="J2347" s="53">
        <f t="shared" si="41"/>
        <v>115.47118999999998</v>
      </c>
      <c r="K2347" s="1" t="str">
        <f>VLOOKUP(Table_for_new_list_price[[#This Row],[ItemCode]],[1]sheet1!$1:$1048576,11,FALSE)</f>
        <v>Italy</v>
      </c>
    </row>
    <row r="2348" spans="1:11" hidden="1" x14ac:dyDescent="0.3">
      <c r="A2348" t="s">
        <v>3282</v>
      </c>
      <c r="B2348" t="str">
        <f>VLOOKUP(Table_for_new_list_price[[#This Row],[ItemCode]],[1]sheet1!$1:$1048576,4,FALSE)</f>
        <v>9907IBV-MS 150MED</v>
      </c>
      <c r="C2348">
        <f>VLOOKUP(Table_for_new_list_price[[#This Row],[ItemCode]],[1]sheet1!$1:$1048576,5,FALSE)</f>
        <v>0</v>
      </c>
      <c r="D2348" t="str">
        <f>VLOOKUP(Table_for_new_list_price[[#This Row],[ItemCode]],[1]sheet1!$1:$1048576,6,FALSE)</f>
        <v>BALV</v>
      </c>
      <c r="E2348" s="54" t="str">
        <f>VLOOKUP(Table_for_new_list_price[[#This Row],[ItemCode]],[1]sheet1!$1:$1048576,7,FALSE)</f>
        <v>BRASS</v>
      </c>
      <c r="F2348" s="54">
        <f>VLOOKUP(Table_for_new_list_price[[#This Row],[ItemCode]],[1]sheet1!$1:$1048576,13,FALSE)</f>
        <v>0</v>
      </c>
      <c r="G2348" s="55" t="str">
        <f>VLOOKUP(Table_for_new_list_price[[#This Row],[ItemCode]],[1]sheet1!$1:$1048576,12,FALSE)</f>
        <v>1</v>
      </c>
      <c r="H2348" s="101">
        <f>VLOOKUP(Table_for_new_list_price[[#This Row],[ItemCode]],[1]sheet1!$1:$1048576,8,FALSE)</f>
        <v>571.48</v>
      </c>
      <c r="I2348" s="51">
        <f>VLOOKUP(Table_for_new_list_price[[#This Row],[Product Line]],'EDA SHEET'!$C$10:$D$57,2,FALSE)</f>
        <v>0.34699999999999998</v>
      </c>
      <c r="J2348" s="53">
        <f t="shared" si="41"/>
        <v>198.30356</v>
      </c>
      <c r="K2348" s="1" t="str">
        <f>VLOOKUP(Table_for_new_list_price[[#This Row],[ItemCode]],[1]sheet1!$1:$1048576,11,FALSE)</f>
        <v>Italy</v>
      </c>
    </row>
    <row r="2349" spans="1:11" hidden="1" x14ac:dyDescent="0.3">
      <c r="A2349" t="s">
        <v>3283</v>
      </c>
      <c r="B2349" t="str">
        <f>VLOOKUP(Table_for_new_list_price[[#This Row],[ItemCode]],[1]sheet1!$1:$1048576,4,FALSE)</f>
        <v>9907IBV-MS 200LRG</v>
      </c>
      <c r="C2349">
        <f>VLOOKUP(Table_for_new_list_price[[#This Row],[ItemCode]],[1]sheet1!$1:$1048576,5,FALSE)</f>
        <v>0</v>
      </c>
      <c r="D2349" t="str">
        <f>VLOOKUP(Table_for_new_list_price[[#This Row],[ItemCode]],[1]sheet1!$1:$1048576,6,FALSE)</f>
        <v>BALV</v>
      </c>
      <c r="E2349" s="54" t="str">
        <f>VLOOKUP(Table_for_new_list_price[[#This Row],[ItemCode]],[1]sheet1!$1:$1048576,7,FALSE)</f>
        <v>BRASS</v>
      </c>
      <c r="F2349" s="54">
        <f>VLOOKUP(Table_for_new_list_price[[#This Row],[ItemCode]],[1]sheet1!$1:$1048576,13,FALSE)</f>
        <v>0</v>
      </c>
      <c r="G2349" s="55" t="str">
        <f>VLOOKUP(Table_for_new_list_price[[#This Row],[ItemCode]],[1]sheet1!$1:$1048576,12,FALSE)</f>
        <v>1</v>
      </c>
      <c r="H2349" s="101">
        <f>VLOOKUP(Table_for_new_list_price[[#This Row],[ItemCode]],[1]sheet1!$1:$1048576,8,FALSE)</f>
        <v>1390.25</v>
      </c>
      <c r="I2349" s="51">
        <f>VLOOKUP(Table_for_new_list_price[[#This Row],[Product Line]],'EDA SHEET'!$C$10:$D$57,2,FALSE)</f>
        <v>0.34699999999999998</v>
      </c>
      <c r="J2349" s="53">
        <f t="shared" si="41"/>
        <v>482.41674999999998</v>
      </c>
      <c r="K2349" s="1" t="str">
        <f>VLOOKUP(Table_for_new_list_price[[#This Row],[ItemCode]],[1]sheet1!$1:$1048576,11,FALSE)</f>
        <v>Italy</v>
      </c>
    </row>
    <row r="2350" spans="1:11" hidden="1" x14ac:dyDescent="0.3">
      <c r="A2350" t="s">
        <v>3284</v>
      </c>
      <c r="B2350" t="str">
        <f>VLOOKUP(Table_for_new_list_price[[#This Row],[ItemCode]],[1]sheet1!$1:$1048576,4,FALSE)</f>
        <v>9907IBV-MS 200MED</v>
      </c>
      <c r="C2350">
        <f>VLOOKUP(Table_for_new_list_price[[#This Row],[ItemCode]],[1]sheet1!$1:$1048576,5,FALSE)</f>
        <v>0</v>
      </c>
      <c r="D2350" t="str">
        <f>VLOOKUP(Table_for_new_list_price[[#This Row],[ItemCode]],[1]sheet1!$1:$1048576,6,FALSE)</f>
        <v>BALV</v>
      </c>
      <c r="E2350" s="54" t="str">
        <f>VLOOKUP(Table_for_new_list_price[[#This Row],[ItemCode]],[1]sheet1!$1:$1048576,7,FALSE)</f>
        <v>BRASS</v>
      </c>
      <c r="F2350" s="54">
        <f>VLOOKUP(Table_for_new_list_price[[#This Row],[ItemCode]],[1]sheet1!$1:$1048576,13,FALSE)</f>
        <v>0</v>
      </c>
      <c r="G2350" s="55" t="str">
        <f>VLOOKUP(Table_for_new_list_price[[#This Row],[ItemCode]],[1]sheet1!$1:$1048576,12,FALSE)</f>
        <v>1</v>
      </c>
      <c r="H2350" s="101">
        <f>VLOOKUP(Table_for_new_list_price[[#This Row],[ItemCode]],[1]sheet1!$1:$1048576,8,FALSE)</f>
        <v>671.14</v>
      </c>
      <c r="I2350" s="51">
        <f>VLOOKUP(Table_for_new_list_price[[#This Row],[Product Line]],'EDA SHEET'!$C$10:$D$57,2,FALSE)</f>
        <v>0.34699999999999998</v>
      </c>
      <c r="J2350" s="53">
        <f t="shared" si="41"/>
        <v>232.88557999999998</v>
      </c>
      <c r="K2350" s="1" t="str">
        <f>VLOOKUP(Table_for_new_list_price[[#This Row],[ItemCode]],[1]sheet1!$1:$1048576,11,FALSE)</f>
        <v>Italy</v>
      </c>
    </row>
    <row r="2351" spans="1:11" hidden="1" x14ac:dyDescent="0.3">
      <c r="A2351" t="s">
        <v>3285</v>
      </c>
      <c r="B2351" t="str">
        <f>VLOOKUP(Table_for_new_list_price[[#This Row],[ItemCode]],[1]sheet1!$1:$1048576,4,FALSE)</f>
        <v>9907IBV-PP 050MIN</v>
      </c>
      <c r="C2351">
        <f>VLOOKUP(Table_for_new_list_price[[#This Row],[ItemCode]],[1]sheet1!$1:$1048576,5,FALSE)</f>
        <v>0</v>
      </c>
      <c r="D2351" t="str">
        <f>VLOOKUP(Table_for_new_list_price[[#This Row],[ItemCode]],[1]sheet1!$1:$1048576,6,FALSE)</f>
        <v>BALV</v>
      </c>
      <c r="E2351" s="54" t="str">
        <f>VLOOKUP(Table_for_new_list_price[[#This Row],[ItemCode]],[1]sheet1!$1:$1048576,7,FALSE)</f>
        <v>BRASS</v>
      </c>
      <c r="F2351" s="54">
        <f>VLOOKUP(Table_for_new_list_price[[#This Row],[ItemCode]],[1]sheet1!$1:$1048576,13,FALSE)</f>
        <v>0</v>
      </c>
      <c r="G2351" s="55" t="str">
        <f>VLOOKUP(Table_for_new_list_price[[#This Row],[ItemCode]],[1]sheet1!$1:$1048576,12,FALSE)</f>
        <v>1</v>
      </c>
      <c r="H2351" s="101">
        <f>VLOOKUP(Table_for_new_list_price[[#This Row],[ItemCode]],[1]sheet1!$1:$1048576,8,FALSE)</f>
        <v>211.9</v>
      </c>
      <c r="I2351" s="51">
        <f>VLOOKUP(Table_for_new_list_price[[#This Row],[Product Line]],'EDA SHEET'!$C$10:$D$57,2,FALSE)</f>
        <v>0.34699999999999998</v>
      </c>
      <c r="J2351" s="53">
        <f t="shared" si="41"/>
        <v>73.529299999999992</v>
      </c>
      <c r="K2351" s="1" t="str">
        <f>VLOOKUP(Table_for_new_list_price[[#This Row],[ItemCode]],[1]sheet1!$1:$1048576,11,FALSE)</f>
        <v>Italy</v>
      </c>
    </row>
    <row r="2352" spans="1:11" hidden="1" x14ac:dyDescent="0.3">
      <c r="A2352" t="s">
        <v>3286</v>
      </c>
      <c r="B2352" t="str">
        <f>VLOOKUP(Table_for_new_list_price[[#This Row],[ItemCode]],[1]sheet1!$1:$1048576,4,FALSE)</f>
        <v>9907IBV-PP 075SML</v>
      </c>
      <c r="C2352">
        <f>VLOOKUP(Table_for_new_list_price[[#This Row],[ItemCode]],[1]sheet1!$1:$1048576,5,FALSE)</f>
        <v>0</v>
      </c>
      <c r="D2352" t="str">
        <f>VLOOKUP(Table_for_new_list_price[[#This Row],[ItemCode]],[1]sheet1!$1:$1048576,6,FALSE)</f>
        <v>BALV</v>
      </c>
      <c r="E2352" s="54" t="str">
        <f>VLOOKUP(Table_for_new_list_price[[#This Row],[ItemCode]],[1]sheet1!$1:$1048576,7,FALSE)</f>
        <v>BRASS</v>
      </c>
      <c r="F2352" s="54">
        <f>VLOOKUP(Table_for_new_list_price[[#This Row],[ItemCode]],[1]sheet1!$1:$1048576,13,FALSE)</f>
        <v>0</v>
      </c>
      <c r="G2352" s="55" t="str">
        <f>VLOOKUP(Table_for_new_list_price[[#This Row],[ItemCode]],[1]sheet1!$1:$1048576,12,FALSE)</f>
        <v>1</v>
      </c>
      <c r="H2352" s="101">
        <f>VLOOKUP(Table_for_new_list_price[[#This Row],[ItemCode]],[1]sheet1!$1:$1048576,8,FALSE)</f>
        <v>276.29000000000002</v>
      </c>
      <c r="I2352" s="51">
        <f>VLOOKUP(Table_for_new_list_price[[#This Row],[Product Line]],'EDA SHEET'!$C$10:$D$57,2,FALSE)</f>
        <v>0.34699999999999998</v>
      </c>
      <c r="J2352" s="53">
        <f t="shared" si="41"/>
        <v>95.872630000000001</v>
      </c>
      <c r="K2352" s="1" t="str">
        <f>VLOOKUP(Table_for_new_list_price[[#This Row],[ItemCode]],[1]sheet1!$1:$1048576,11,FALSE)</f>
        <v>Italy</v>
      </c>
    </row>
    <row r="2353" spans="1:11" hidden="1" x14ac:dyDescent="0.3">
      <c r="A2353" t="s">
        <v>3287</v>
      </c>
      <c r="B2353" t="str">
        <f>VLOOKUP(Table_for_new_list_price[[#This Row],[ItemCode]],[1]sheet1!$1:$1048576,4,FALSE)</f>
        <v>9907IBV-PP 100SML</v>
      </c>
      <c r="C2353">
        <f>VLOOKUP(Table_for_new_list_price[[#This Row],[ItemCode]],[1]sheet1!$1:$1048576,5,FALSE)</f>
        <v>0</v>
      </c>
      <c r="D2353" t="str">
        <f>VLOOKUP(Table_for_new_list_price[[#This Row],[ItemCode]],[1]sheet1!$1:$1048576,6,FALSE)</f>
        <v>BALV</v>
      </c>
      <c r="E2353" s="54" t="str">
        <f>VLOOKUP(Table_for_new_list_price[[#This Row],[ItemCode]],[1]sheet1!$1:$1048576,7,FALSE)</f>
        <v>BRASS</v>
      </c>
      <c r="F2353" s="54">
        <f>VLOOKUP(Table_for_new_list_price[[#This Row],[ItemCode]],[1]sheet1!$1:$1048576,13,FALSE)</f>
        <v>0</v>
      </c>
      <c r="G2353" s="55" t="str">
        <f>VLOOKUP(Table_for_new_list_price[[#This Row],[ItemCode]],[1]sheet1!$1:$1048576,12,FALSE)</f>
        <v>1</v>
      </c>
      <c r="H2353" s="101">
        <f>VLOOKUP(Table_for_new_list_price[[#This Row],[ItemCode]],[1]sheet1!$1:$1048576,8,FALSE)</f>
        <v>306.85000000000002</v>
      </c>
      <c r="I2353" s="51">
        <f>VLOOKUP(Table_for_new_list_price[[#This Row],[Product Line]],'EDA SHEET'!$C$10:$D$57,2,FALSE)</f>
        <v>0.34699999999999998</v>
      </c>
      <c r="J2353" s="53">
        <f t="shared" si="41"/>
        <v>106.47695</v>
      </c>
      <c r="K2353" s="1" t="str">
        <f>VLOOKUP(Table_for_new_list_price[[#This Row],[ItemCode]],[1]sheet1!$1:$1048576,11,FALSE)</f>
        <v>Italy</v>
      </c>
    </row>
    <row r="2354" spans="1:11" hidden="1" x14ac:dyDescent="0.3">
      <c r="A2354" t="s">
        <v>3288</v>
      </c>
      <c r="B2354" t="str">
        <f>VLOOKUP(Table_for_new_list_price[[#This Row],[ItemCode]],[1]sheet1!$1:$1048576,4,FALSE)</f>
        <v>9907IBV-PP 125MED</v>
      </c>
      <c r="C2354">
        <f>VLOOKUP(Table_for_new_list_price[[#This Row],[ItemCode]],[1]sheet1!$1:$1048576,5,FALSE)</f>
        <v>0</v>
      </c>
      <c r="D2354" t="str">
        <f>VLOOKUP(Table_for_new_list_price[[#This Row],[ItemCode]],[1]sheet1!$1:$1048576,6,FALSE)</f>
        <v>BALV</v>
      </c>
      <c r="E2354" s="54" t="str">
        <f>VLOOKUP(Table_for_new_list_price[[#This Row],[ItemCode]],[1]sheet1!$1:$1048576,7,FALSE)</f>
        <v>BRASS</v>
      </c>
      <c r="F2354" s="54">
        <f>VLOOKUP(Table_for_new_list_price[[#This Row],[ItemCode]],[1]sheet1!$1:$1048576,13,FALSE)</f>
        <v>0</v>
      </c>
      <c r="G2354" s="55" t="str">
        <f>VLOOKUP(Table_for_new_list_price[[#This Row],[ItemCode]],[1]sheet1!$1:$1048576,12,FALSE)</f>
        <v>1</v>
      </c>
      <c r="H2354" s="101">
        <f>VLOOKUP(Table_for_new_list_price[[#This Row],[ItemCode]],[1]sheet1!$1:$1048576,8,FALSE)</f>
        <v>540.87</v>
      </c>
      <c r="I2354" s="51">
        <f>VLOOKUP(Table_for_new_list_price[[#This Row],[Product Line]],'EDA SHEET'!$C$10:$D$57,2,FALSE)</f>
        <v>0.34699999999999998</v>
      </c>
      <c r="J2354" s="53">
        <f t="shared" si="41"/>
        <v>187.68188999999998</v>
      </c>
      <c r="K2354" s="1" t="str">
        <f>VLOOKUP(Table_for_new_list_price[[#This Row],[ItemCode]],[1]sheet1!$1:$1048576,11,FALSE)</f>
        <v>Italy</v>
      </c>
    </row>
    <row r="2355" spans="1:11" hidden="1" x14ac:dyDescent="0.3">
      <c r="A2355" t="s">
        <v>3289</v>
      </c>
      <c r="B2355" t="str">
        <f>VLOOKUP(Table_for_new_list_price[[#This Row],[ItemCode]],[1]sheet1!$1:$1048576,4,FALSE)</f>
        <v>9907IBV-PP 150MED</v>
      </c>
      <c r="C2355">
        <f>VLOOKUP(Table_for_new_list_price[[#This Row],[ItemCode]],[1]sheet1!$1:$1048576,5,FALSE)</f>
        <v>0</v>
      </c>
      <c r="D2355" t="str">
        <f>VLOOKUP(Table_for_new_list_price[[#This Row],[ItemCode]],[1]sheet1!$1:$1048576,6,FALSE)</f>
        <v>BALV</v>
      </c>
      <c r="E2355" s="54" t="str">
        <f>VLOOKUP(Table_for_new_list_price[[#This Row],[ItemCode]],[1]sheet1!$1:$1048576,7,FALSE)</f>
        <v>BRASS</v>
      </c>
      <c r="F2355" s="54">
        <f>VLOOKUP(Table_for_new_list_price[[#This Row],[ItemCode]],[1]sheet1!$1:$1048576,13,FALSE)</f>
        <v>0</v>
      </c>
      <c r="G2355" s="55" t="str">
        <f>VLOOKUP(Table_for_new_list_price[[#This Row],[ItemCode]],[1]sheet1!$1:$1048576,12,FALSE)</f>
        <v>1</v>
      </c>
      <c r="H2355" s="101">
        <f>VLOOKUP(Table_for_new_list_price[[#This Row],[ItemCode]],[1]sheet1!$1:$1048576,8,FALSE)</f>
        <v>600.05999999999995</v>
      </c>
      <c r="I2355" s="51">
        <f>VLOOKUP(Table_for_new_list_price[[#This Row],[Product Line]],'EDA SHEET'!$C$10:$D$57,2,FALSE)</f>
        <v>0.34699999999999998</v>
      </c>
      <c r="J2355" s="53">
        <f t="shared" si="41"/>
        <v>208.22081999999997</v>
      </c>
      <c r="K2355" s="1" t="str">
        <f>VLOOKUP(Table_for_new_list_price[[#This Row],[ItemCode]],[1]sheet1!$1:$1048576,11,FALSE)</f>
        <v>Italy</v>
      </c>
    </row>
    <row r="2356" spans="1:11" hidden="1" x14ac:dyDescent="0.3">
      <c r="A2356" t="s">
        <v>3290</v>
      </c>
      <c r="B2356" t="str">
        <f>VLOOKUP(Table_for_new_list_price[[#This Row],[ItemCode]],[1]sheet1!$1:$1048576,4,FALSE)</f>
        <v>9907IBV-PP 200MED</v>
      </c>
      <c r="C2356">
        <f>VLOOKUP(Table_for_new_list_price[[#This Row],[ItemCode]],[1]sheet1!$1:$1048576,5,FALSE)</f>
        <v>0</v>
      </c>
      <c r="D2356" t="str">
        <f>VLOOKUP(Table_for_new_list_price[[#This Row],[ItemCode]],[1]sheet1!$1:$1048576,6,FALSE)</f>
        <v>BALV</v>
      </c>
      <c r="E2356" s="54" t="str">
        <f>VLOOKUP(Table_for_new_list_price[[#This Row],[ItemCode]],[1]sheet1!$1:$1048576,7,FALSE)</f>
        <v>BRASS</v>
      </c>
      <c r="F2356" s="54">
        <f>VLOOKUP(Table_for_new_list_price[[#This Row],[ItemCode]],[1]sheet1!$1:$1048576,13,FALSE)</f>
        <v>0</v>
      </c>
      <c r="G2356" s="55" t="str">
        <f>VLOOKUP(Table_for_new_list_price[[#This Row],[ItemCode]],[1]sheet1!$1:$1048576,12,FALSE)</f>
        <v>1</v>
      </c>
      <c r="H2356" s="101">
        <f>VLOOKUP(Table_for_new_list_price[[#This Row],[ItemCode]],[1]sheet1!$1:$1048576,8,FALSE)</f>
        <v>704.72</v>
      </c>
      <c r="I2356" s="51">
        <f>VLOOKUP(Table_for_new_list_price[[#This Row],[Product Line]],'EDA SHEET'!$C$10:$D$57,2,FALSE)</f>
        <v>0.34699999999999998</v>
      </c>
      <c r="J2356" s="53">
        <f t="shared" ref="J2356:J2396" si="42">H2356*I2356</f>
        <v>244.53783999999999</v>
      </c>
      <c r="K2356" s="1" t="str">
        <f>VLOOKUP(Table_for_new_list_price[[#This Row],[ItemCode]],[1]sheet1!$1:$1048576,11,FALSE)</f>
        <v>Italy</v>
      </c>
    </row>
    <row r="2357" spans="1:11" hidden="1" x14ac:dyDescent="0.3">
      <c r="A2357" t="s">
        <v>3291</v>
      </c>
      <c r="B2357" t="str">
        <f>VLOOKUP(Table_for_new_list_price[[#This Row],[ItemCode]],[1]sheet1!$1:$1048576,4,FALSE)</f>
        <v>9907IBV-SS 050MIN</v>
      </c>
      <c r="C2357">
        <f>VLOOKUP(Table_for_new_list_price[[#This Row],[ItemCode]],[1]sheet1!$1:$1048576,5,FALSE)</f>
        <v>0</v>
      </c>
      <c r="D2357" t="str">
        <f>VLOOKUP(Table_for_new_list_price[[#This Row],[ItemCode]],[1]sheet1!$1:$1048576,6,FALSE)</f>
        <v>BALV</v>
      </c>
      <c r="E2357" s="54" t="str">
        <f>VLOOKUP(Table_for_new_list_price[[#This Row],[ItemCode]],[1]sheet1!$1:$1048576,7,FALSE)</f>
        <v>BRASS</v>
      </c>
      <c r="F2357" s="54">
        <f>VLOOKUP(Table_for_new_list_price[[#This Row],[ItemCode]],[1]sheet1!$1:$1048576,13,FALSE)</f>
        <v>0</v>
      </c>
      <c r="G2357" s="55" t="str">
        <f>VLOOKUP(Table_for_new_list_price[[#This Row],[ItemCode]],[1]sheet1!$1:$1048576,12,FALSE)</f>
        <v>1</v>
      </c>
      <c r="H2357" s="101">
        <f>VLOOKUP(Table_for_new_list_price[[#This Row],[ItemCode]],[1]sheet1!$1:$1048576,8,FALSE)</f>
        <v>201.82</v>
      </c>
      <c r="I2357" s="51">
        <f>VLOOKUP(Table_for_new_list_price[[#This Row],[Product Line]],'EDA SHEET'!$C$10:$D$57,2,FALSE)</f>
        <v>0.34699999999999998</v>
      </c>
      <c r="J2357" s="53">
        <f t="shared" si="42"/>
        <v>70.031539999999993</v>
      </c>
      <c r="K2357" s="1" t="str">
        <f>VLOOKUP(Table_for_new_list_price[[#This Row],[ItemCode]],[1]sheet1!$1:$1048576,11,FALSE)</f>
        <v>Italy</v>
      </c>
    </row>
    <row r="2358" spans="1:11" hidden="1" x14ac:dyDescent="0.3">
      <c r="A2358" t="s">
        <v>3292</v>
      </c>
      <c r="B2358" t="str">
        <f>VLOOKUP(Table_for_new_list_price[[#This Row],[ItemCode]],[1]sheet1!$1:$1048576,4,FALSE)</f>
        <v>9907IBV-SS 075MIN</v>
      </c>
      <c r="C2358">
        <f>VLOOKUP(Table_for_new_list_price[[#This Row],[ItemCode]],[1]sheet1!$1:$1048576,5,FALSE)</f>
        <v>0</v>
      </c>
      <c r="D2358" t="str">
        <f>VLOOKUP(Table_for_new_list_price[[#This Row],[ItemCode]],[1]sheet1!$1:$1048576,6,FALSE)</f>
        <v>BALV</v>
      </c>
      <c r="E2358" s="54" t="str">
        <f>VLOOKUP(Table_for_new_list_price[[#This Row],[ItemCode]],[1]sheet1!$1:$1048576,7,FALSE)</f>
        <v>BRASS</v>
      </c>
      <c r="F2358" s="54">
        <f>VLOOKUP(Table_for_new_list_price[[#This Row],[ItemCode]],[1]sheet1!$1:$1048576,13,FALSE)</f>
        <v>0</v>
      </c>
      <c r="G2358" s="55" t="str">
        <f>VLOOKUP(Table_for_new_list_price[[#This Row],[ItemCode]],[1]sheet1!$1:$1048576,12,FALSE)</f>
        <v>1</v>
      </c>
      <c r="H2358" s="101">
        <f>VLOOKUP(Table_for_new_list_price[[#This Row],[ItemCode]],[1]sheet1!$1:$1048576,8,FALSE)</f>
        <v>214.97</v>
      </c>
      <c r="I2358" s="51">
        <f>VLOOKUP(Table_for_new_list_price[[#This Row],[Product Line]],'EDA SHEET'!$C$10:$D$57,2,FALSE)</f>
        <v>0.34699999999999998</v>
      </c>
      <c r="J2358" s="53">
        <f t="shared" si="42"/>
        <v>74.594589999999997</v>
      </c>
      <c r="K2358" s="1" t="str">
        <f>VLOOKUP(Table_for_new_list_price[[#This Row],[ItemCode]],[1]sheet1!$1:$1048576,11,FALSE)</f>
        <v>Italy</v>
      </c>
    </row>
    <row r="2359" spans="1:11" hidden="1" x14ac:dyDescent="0.3">
      <c r="A2359" t="s">
        <v>3293</v>
      </c>
      <c r="B2359" t="str">
        <f>VLOOKUP(Table_for_new_list_price[[#This Row],[ItemCode]],[1]sheet1!$1:$1048576,4,FALSE)</f>
        <v>9907IBV-SS 075SML</v>
      </c>
      <c r="C2359">
        <f>VLOOKUP(Table_for_new_list_price[[#This Row],[ItemCode]],[1]sheet1!$1:$1048576,5,FALSE)</f>
        <v>0</v>
      </c>
      <c r="D2359" t="str">
        <f>VLOOKUP(Table_for_new_list_price[[#This Row],[ItemCode]],[1]sheet1!$1:$1048576,6,FALSE)</f>
        <v>BALV</v>
      </c>
      <c r="E2359" s="54" t="str">
        <f>VLOOKUP(Table_for_new_list_price[[#This Row],[ItemCode]],[1]sheet1!$1:$1048576,7,FALSE)</f>
        <v>BRASS</v>
      </c>
      <c r="F2359" s="54">
        <f>VLOOKUP(Table_for_new_list_price[[#This Row],[ItemCode]],[1]sheet1!$1:$1048576,13,FALSE)</f>
        <v>0</v>
      </c>
      <c r="G2359" s="55" t="str">
        <f>VLOOKUP(Table_for_new_list_price[[#This Row],[ItemCode]],[1]sheet1!$1:$1048576,12,FALSE)</f>
        <v>1</v>
      </c>
      <c r="H2359" s="101">
        <f>VLOOKUP(Table_for_new_list_price[[#This Row],[ItemCode]],[1]sheet1!$1:$1048576,8,FALSE)</f>
        <v>263.13</v>
      </c>
      <c r="I2359" s="51">
        <f>VLOOKUP(Table_for_new_list_price[[#This Row],[Product Line]],'EDA SHEET'!$C$10:$D$57,2,FALSE)</f>
        <v>0.34699999999999998</v>
      </c>
      <c r="J2359" s="53">
        <f t="shared" si="42"/>
        <v>91.30610999999999</v>
      </c>
      <c r="K2359" s="1" t="str">
        <f>VLOOKUP(Table_for_new_list_price[[#This Row],[ItemCode]],[1]sheet1!$1:$1048576,11,FALSE)</f>
        <v>Italy</v>
      </c>
    </row>
    <row r="2360" spans="1:11" hidden="1" x14ac:dyDescent="0.3">
      <c r="A2360" t="s">
        <v>3294</v>
      </c>
      <c r="B2360" t="str">
        <f>VLOOKUP(Table_for_new_list_price[[#This Row],[ItemCode]],[1]sheet1!$1:$1048576,4,FALSE)</f>
        <v>9907IBV-SS 100SML</v>
      </c>
      <c r="C2360">
        <f>VLOOKUP(Table_for_new_list_price[[#This Row],[ItemCode]],[1]sheet1!$1:$1048576,5,FALSE)</f>
        <v>0</v>
      </c>
      <c r="D2360" t="str">
        <f>VLOOKUP(Table_for_new_list_price[[#This Row],[ItemCode]],[1]sheet1!$1:$1048576,6,FALSE)</f>
        <v>BALV</v>
      </c>
      <c r="E2360" s="54" t="str">
        <f>VLOOKUP(Table_for_new_list_price[[#This Row],[ItemCode]],[1]sheet1!$1:$1048576,7,FALSE)</f>
        <v>BRASS</v>
      </c>
      <c r="F2360" s="54">
        <f>VLOOKUP(Table_for_new_list_price[[#This Row],[ItemCode]],[1]sheet1!$1:$1048576,13,FALSE)</f>
        <v>0</v>
      </c>
      <c r="G2360" s="55" t="str">
        <f>VLOOKUP(Table_for_new_list_price[[#This Row],[ItemCode]],[1]sheet1!$1:$1048576,12,FALSE)</f>
        <v>1</v>
      </c>
      <c r="H2360" s="101">
        <f>VLOOKUP(Table_for_new_list_price[[#This Row],[ItemCode]],[1]sheet1!$1:$1048576,8,FALSE)</f>
        <v>292.23</v>
      </c>
      <c r="I2360" s="51">
        <f>VLOOKUP(Table_for_new_list_price[[#This Row],[Product Line]],'EDA SHEET'!$C$10:$D$57,2,FALSE)</f>
        <v>0.34699999999999998</v>
      </c>
      <c r="J2360" s="53">
        <f t="shared" si="42"/>
        <v>101.40380999999999</v>
      </c>
      <c r="K2360" s="1" t="str">
        <f>VLOOKUP(Table_for_new_list_price[[#This Row],[ItemCode]],[1]sheet1!$1:$1048576,11,FALSE)</f>
        <v>Italy</v>
      </c>
    </row>
    <row r="2361" spans="1:11" hidden="1" x14ac:dyDescent="0.3">
      <c r="A2361" t="s">
        <v>3295</v>
      </c>
      <c r="B2361" t="str">
        <f>VLOOKUP(Table_for_new_list_price[[#This Row],[ItemCode]],[1]sheet1!$1:$1048576,4,FALSE)</f>
        <v>9907IBV-SS 125MED</v>
      </c>
      <c r="C2361">
        <f>VLOOKUP(Table_for_new_list_price[[#This Row],[ItemCode]],[1]sheet1!$1:$1048576,5,FALSE)</f>
        <v>0</v>
      </c>
      <c r="D2361" t="str">
        <f>VLOOKUP(Table_for_new_list_price[[#This Row],[ItemCode]],[1]sheet1!$1:$1048576,6,FALSE)</f>
        <v>BALV</v>
      </c>
      <c r="E2361" s="54" t="str">
        <f>VLOOKUP(Table_for_new_list_price[[#This Row],[ItemCode]],[1]sheet1!$1:$1048576,7,FALSE)</f>
        <v>BRASS</v>
      </c>
      <c r="F2361" s="54">
        <f>VLOOKUP(Table_for_new_list_price[[#This Row],[ItemCode]],[1]sheet1!$1:$1048576,13,FALSE)</f>
        <v>0</v>
      </c>
      <c r="G2361" s="55" t="str">
        <f>VLOOKUP(Table_for_new_list_price[[#This Row],[ItemCode]],[1]sheet1!$1:$1048576,12,FALSE)</f>
        <v>1</v>
      </c>
      <c r="H2361" s="101">
        <f>VLOOKUP(Table_for_new_list_price[[#This Row],[ItemCode]],[1]sheet1!$1:$1048576,8,FALSE)</f>
        <v>515.12</v>
      </c>
      <c r="I2361" s="51">
        <f>VLOOKUP(Table_for_new_list_price[[#This Row],[Product Line]],'EDA SHEET'!$C$10:$D$57,2,FALSE)</f>
        <v>0.34699999999999998</v>
      </c>
      <c r="J2361" s="53">
        <f t="shared" si="42"/>
        <v>178.74663999999999</v>
      </c>
      <c r="K2361" s="1" t="str">
        <f>VLOOKUP(Table_for_new_list_price[[#This Row],[ItemCode]],[1]sheet1!$1:$1048576,11,FALSE)</f>
        <v>Italy</v>
      </c>
    </row>
    <row r="2362" spans="1:11" hidden="1" x14ac:dyDescent="0.3">
      <c r="A2362" t="s">
        <v>3296</v>
      </c>
      <c r="B2362" t="str">
        <f>VLOOKUP(Table_for_new_list_price[[#This Row],[ItemCode]],[1]sheet1!$1:$1048576,4,FALSE)</f>
        <v>9907IBV-SS 125SML</v>
      </c>
      <c r="C2362">
        <f>VLOOKUP(Table_for_new_list_price[[#This Row],[ItemCode]],[1]sheet1!$1:$1048576,5,FALSE)</f>
        <v>0</v>
      </c>
      <c r="D2362" t="str">
        <f>VLOOKUP(Table_for_new_list_price[[#This Row],[ItemCode]],[1]sheet1!$1:$1048576,6,FALSE)</f>
        <v>BALV</v>
      </c>
      <c r="E2362" s="54" t="str">
        <f>VLOOKUP(Table_for_new_list_price[[#This Row],[ItemCode]],[1]sheet1!$1:$1048576,7,FALSE)</f>
        <v>BRASS</v>
      </c>
      <c r="F2362" s="54">
        <f>VLOOKUP(Table_for_new_list_price[[#This Row],[ItemCode]],[1]sheet1!$1:$1048576,13,FALSE)</f>
        <v>0</v>
      </c>
      <c r="G2362" s="55" t="str">
        <f>VLOOKUP(Table_for_new_list_price[[#This Row],[ItemCode]],[1]sheet1!$1:$1048576,12,FALSE)</f>
        <v>1</v>
      </c>
      <c r="H2362" s="101">
        <f>VLOOKUP(Table_for_new_list_price[[#This Row],[ItemCode]],[1]sheet1!$1:$1048576,8,FALSE)</f>
        <v>332.77</v>
      </c>
      <c r="I2362" s="51">
        <f>VLOOKUP(Table_for_new_list_price[[#This Row],[Product Line]],'EDA SHEET'!$C$10:$D$57,2,FALSE)</f>
        <v>0.34699999999999998</v>
      </c>
      <c r="J2362" s="53">
        <f t="shared" si="42"/>
        <v>115.47118999999998</v>
      </c>
      <c r="K2362" s="1" t="str">
        <f>VLOOKUP(Table_for_new_list_price[[#This Row],[ItemCode]],[1]sheet1!$1:$1048576,11,FALSE)</f>
        <v>Italy</v>
      </c>
    </row>
    <row r="2363" spans="1:11" hidden="1" x14ac:dyDescent="0.3">
      <c r="A2363" t="s">
        <v>3297</v>
      </c>
      <c r="B2363" t="str">
        <f>VLOOKUP(Table_for_new_list_price[[#This Row],[ItemCode]],[1]sheet1!$1:$1048576,4,FALSE)</f>
        <v>9907IBV-SS 150MED</v>
      </c>
      <c r="C2363">
        <f>VLOOKUP(Table_for_new_list_price[[#This Row],[ItemCode]],[1]sheet1!$1:$1048576,5,FALSE)</f>
        <v>0</v>
      </c>
      <c r="D2363" t="str">
        <f>VLOOKUP(Table_for_new_list_price[[#This Row],[ItemCode]],[1]sheet1!$1:$1048576,6,FALSE)</f>
        <v>BALV</v>
      </c>
      <c r="E2363" s="54" t="str">
        <f>VLOOKUP(Table_for_new_list_price[[#This Row],[ItemCode]],[1]sheet1!$1:$1048576,7,FALSE)</f>
        <v>BRASS</v>
      </c>
      <c r="F2363" s="54">
        <f>VLOOKUP(Table_for_new_list_price[[#This Row],[ItemCode]],[1]sheet1!$1:$1048576,13,FALSE)</f>
        <v>0</v>
      </c>
      <c r="G2363" s="55" t="str">
        <f>VLOOKUP(Table_for_new_list_price[[#This Row],[ItemCode]],[1]sheet1!$1:$1048576,12,FALSE)</f>
        <v>1</v>
      </c>
      <c r="H2363" s="101">
        <f>VLOOKUP(Table_for_new_list_price[[#This Row],[ItemCode]],[1]sheet1!$1:$1048576,8,FALSE)</f>
        <v>571.48</v>
      </c>
      <c r="I2363" s="51">
        <f>VLOOKUP(Table_for_new_list_price[[#This Row],[Product Line]],'EDA SHEET'!$C$10:$D$57,2,FALSE)</f>
        <v>0.34699999999999998</v>
      </c>
      <c r="J2363" s="53">
        <f t="shared" si="42"/>
        <v>198.30356</v>
      </c>
      <c r="K2363" s="1" t="str">
        <f>VLOOKUP(Table_for_new_list_price[[#This Row],[ItemCode]],[1]sheet1!$1:$1048576,11,FALSE)</f>
        <v>Italy</v>
      </c>
    </row>
    <row r="2364" spans="1:11" hidden="1" x14ac:dyDescent="0.3">
      <c r="A2364" t="s">
        <v>3298</v>
      </c>
      <c r="B2364" t="str">
        <f>VLOOKUP(Table_for_new_list_price[[#This Row],[ItemCode]],[1]sheet1!$1:$1048576,4,FALSE)</f>
        <v>9907IBV-SS 200LRG</v>
      </c>
      <c r="C2364">
        <f>VLOOKUP(Table_for_new_list_price[[#This Row],[ItemCode]],[1]sheet1!$1:$1048576,5,FALSE)</f>
        <v>0</v>
      </c>
      <c r="D2364" t="str">
        <f>VLOOKUP(Table_for_new_list_price[[#This Row],[ItemCode]],[1]sheet1!$1:$1048576,6,FALSE)</f>
        <v>BALV</v>
      </c>
      <c r="E2364" s="54" t="str">
        <f>VLOOKUP(Table_for_new_list_price[[#This Row],[ItemCode]],[1]sheet1!$1:$1048576,7,FALSE)</f>
        <v>BRASS</v>
      </c>
      <c r="F2364" s="54">
        <f>VLOOKUP(Table_for_new_list_price[[#This Row],[ItemCode]],[1]sheet1!$1:$1048576,13,FALSE)</f>
        <v>0</v>
      </c>
      <c r="G2364" s="55" t="str">
        <f>VLOOKUP(Table_for_new_list_price[[#This Row],[ItemCode]],[1]sheet1!$1:$1048576,12,FALSE)</f>
        <v>1</v>
      </c>
      <c r="H2364" s="101">
        <f>VLOOKUP(Table_for_new_list_price[[#This Row],[ItemCode]],[1]sheet1!$1:$1048576,8,FALSE)</f>
        <v>1390.25</v>
      </c>
      <c r="I2364" s="51">
        <f>VLOOKUP(Table_for_new_list_price[[#This Row],[Product Line]],'EDA SHEET'!$C$10:$D$57,2,FALSE)</f>
        <v>0.34699999999999998</v>
      </c>
      <c r="J2364" s="53">
        <f t="shared" si="42"/>
        <v>482.41674999999998</v>
      </c>
      <c r="K2364" s="1" t="str">
        <f>VLOOKUP(Table_for_new_list_price[[#This Row],[ItemCode]],[1]sheet1!$1:$1048576,11,FALSE)</f>
        <v>Italy</v>
      </c>
    </row>
    <row r="2365" spans="1:11" hidden="1" x14ac:dyDescent="0.3">
      <c r="A2365" t="s">
        <v>3299</v>
      </c>
      <c r="B2365" t="str">
        <f>VLOOKUP(Table_for_new_list_price[[#This Row],[ItemCode]],[1]sheet1!$1:$1048576,4,FALSE)</f>
        <v>9907IBV-SS 200MED</v>
      </c>
      <c r="C2365">
        <f>VLOOKUP(Table_for_new_list_price[[#This Row],[ItemCode]],[1]sheet1!$1:$1048576,5,FALSE)</f>
        <v>0</v>
      </c>
      <c r="D2365" t="str">
        <f>VLOOKUP(Table_for_new_list_price[[#This Row],[ItemCode]],[1]sheet1!$1:$1048576,6,FALSE)</f>
        <v>BALV</v>
      </c>
      <c r="E2365" s="54" t="str">
        <f>VLOOKUP(Table_for_new_list_price[[#This Row],[ItemCode]],[1]sheet1!$1:$1048576,7,FALSE)</f>
        <v>BRASS</v>
      </c>
      <c r="F2365" s="54">
        <f>VLOOKUP(Table_for_new_list_price[[#This Row],[ItemCode]],[1]sheet1!$1:$1048576,13,FALSE)</f>
        <v>0</v>
      </c>
      <c r="G2365" s="55" t="str">
        <f>VLOOKUP(Table_for_new_list_price[[#This Row],[ItemCode]],[1]sheet1!$1:$1048576,12,FALSE)</f>
        <v>1</v>
      </c>
      <c r="H2365" s="101">
        <f>VLOOKUP(Table_for_new_list_price[[#This Row],[ItemCode]],[1]sheet1!$1:$1048576,8,FALSE)</f>
        <v>671.14</v>
      </c>
      <c r="I2365" s="51">
        <f>VLOOKUP(Table_for_new_list_price[[#This Row],[Product Line]],'EDA SHEET'!$C$10:$D$57,2,FALSE)</f>
        <v>0.34699999999999998</v>
      </c>
      <c r="J2365" s="53">
        <f t="shared" si="42"/>
        <v>232.88557999999998</v>
      </c>
      <c r="K2365" s="1" t="str">
        <f>VLOOKUP(Table_for_new_list_price[[#This Row],[ItemCode]],[1]sheet1!$1:$1048576,11,FALSE)</f>
        <v>Italy</v>
      </c>
    </row>
    <row r="2366" spans="1:11" hidden="1" x14ac:dyDescent="0.3">
      <c r="A2366" t="s">
        <v>3300</v>
      </c>
      <c r="B2366" t="str">
        <f>VLOOKUP(Table_for_new_list_price[[#This Row],[ItemCode]],[1]sheet1!$1:$1048576,4,FALSE)</f>
        <v>9907T-EE 050MIN</v>
      </c>
      <c r="C2366">
        <f>VLOOKUP(Table_for_new_list_price[[#This Row],[ItemCode]],[1]sheet1!$1:$1048576,5,FALSE)</f>
        <v>0</v>
      </c>
      <c r="D2366" t="str">
        <f>VLOOKUP(Table_for_new_list_price[[#This Row],[ItemCode]],[1]sheet1!$1:$1048576,6,FALSE)</f>
        <v>BALV</v>
      </c>
      <c r="E2366" s="54" t="str">
        <f>VLOOKUP(Table_for_new_list_price[[#This Row],[ItemCode]],[1]sheet1!$1:$1048576,7,FALSE)</f>
        <v>BRASS DZR</v>
      </c>
      <c r="F2366" s="54">
        <f>VLOOKUP(Table_for_new_list_price[[#This Row],[ItemCode]],[1]sheet1!$1:$1048576,13,FALSE)</f>
        <v>0</v>
      </c>
      <c r="G2366" s="55" t="str">
        <f>VLOOKUP(Table_for_new_list_price[[#This Row],[ItemCode]],[1]sheet1!$1:$1048576,12,FALSE)</f>
        <v>1</v>
      </c>
      <c r="H2366" s="101">
        <f>VLOOKUP(Table_for_new_list_price[[#This Row],[ItemCode]],[1]sheet1!$1:$1048576,8,FALSE)</f>
        <v>185.65</v>
      </c>
      <c r="I2366" s="51">
        <f>VLOOKUP(Table_for_new_list_price[[#This Row],[Product Line]],'EDA SHEET'!$C$10:$D$57,2,FALSE)</f>
        <v>0.34699999999999998</v>
      </c>
      <c r="J2366" s="53">
        <f t="shared" si="42"/>
        <v>64.420549999999992</v>
      </c>
      <c r="K2366" s="1" t="str">
        <f>VLOOKUP(Table_for_new_list_price[[#This Row],[ItemCode]],[1]sheet1!$1:$1048576,11,FALSE)</f>
        <v>Italy</v>
      </c>
    </row>
    <row r="2367" spans="1:11" hidden="1" x14ac:dyDescent="0.3">
      <c r="A2367" t="s">
        <v>3301</v>
      </c>
      <c r="B2367" t="str">
        <f>VLOOKUP(Table_for_new_list_price[[#This Row],[ItemCode]],[1]sheet1!$1:$1048576,4,FALSE)</f>
        <v>9907T-EE 075MIN</v>
      </c>
      <c r="C2367">
        <f>VLOOKUP(Table_for_new_list_price[[#This Row],[ItemCode]],[1]sheet1!$1:$1048576,5,FALSE)</f>
        <v>0</v>
      </c>
      <c r="D2367" t="str">
        <f>VLOOKUP(Table_for_new_list_price[[#This Row],[ItemCode]],[1]sheet1!$1:$1048576,6,FALSE)</f>
        <v>BALV</v>
      </c>
      <c r="E2367" s="54" t="str">
        <f>VLOOKUP(Table_for_new_list_price[[#This Row],[ItemCode]],[1]sheet1!$1:$1048576,7,FALSE)</f>
        <v>BRASS DZR</v>
      </c>
      <c r="F2367" s="54">
        <f>VLOOKUP(Table_for_new_list_price[[#This Row],[ItemCode]],[1]sheet1!$1:$1048576,13,FALSE)</f>
        <v>0</v>
      </c>
      <c r="G2367" s="55" t="str">
        <f>VLOOKUP(Table_for_new_list_price[[#This Row],[ItemCode]],[1]sheet1!$1:$1048576,12,FALSE)</f>
        <v>1</v>
      </c>
      <c r="H2367" s="101">
        <f>VLOOKUP(Table_for_new_list_price[[#This Row],[ItemCode]],[1]sheet1!$1:$1048576,8,FALSE)</f>
        <v>196.05</v>
      </c>
      <c r="I2367" s="51">
        <f>VLOOKUP(Table_for_new_list_price[[#This Row],[Product Line]],'EDA SHEET'!$C$10:$D$57,2,FALSE)</f>
        <v>0.34699999999999998</v>
      </c>
      <c r="J2367" s="53">
        <f t="shared" si="42"/>
        <v>68.029349999999994</v>
      </c>
      <c r="K2367" s="1" t="str">
        <f>VLOOKUP(Table_for_new_list_price[[#This Row],[ItemCode]],[1]sheet1!$1:$1048576,11,FALSE)</f>
        <v>Italy</v>
      </c>
    </row>
    <row r="2368" spans="1:11" hidden="1" x14ac:dyDescent="0.3">
      <c r="A2368" t="s">
        <v>3302</v>
      </c>
      <c r="B2368" t="str">
        <f>VLOOKUP(Table_for_new_list_price[[#This Row],[ItemCode]],[1]sheet1!$1:$1048576,4,FALSE)</f>
        <v>9907T-EE 075SML</v>
      </c>
      <c r="C2368">
        <f>VLOOKUP(Table_for_new_list_price[[#This Row],[ItemCode]],[1]sheet1!$1:$1048576,5,FALSE)</f>
        <v>0</v>
      </c>
      <c r="D2368" t="str">
        <f>VLOOKUP(Table_for_new_list_price[[#This Row],[ItemCode]],[1]sheet1!$1:$1048576,6,FALSE)</f>
        <v>BALV</v>
      </c>
      <c r="E2368" s="54" t="str">
        <f>VLOOKUP(Table_for_new_list_price[[#This Row],[ItemCode]],[1]sheet1!$1:$1048576,7,FALSE)</f>
        <v>BRASS DZR</v>
      </c>
      <c r="F2368" s="54">
        <f>VLOOKUP(Table_for_new_list_price[[#This Row],[ItemCode]],[1]sheet1!$1:$1048576,13,FALSE)</f>
        <v>0</v>
      </c>
      <c r="G2368" s="55" t="str">
        <f>VLOOKUP(Table_for_new_list_price[[#This Row],[ItemCode]],[1]sheet1!$1:$1048576,12,FALSE)</f>
        <v>1</v>
      </c>
      <c r="H2368" s="101">
        <f>VLOOKUP(Table_for_new_list_price[[#This Row],[ItemCode]],[1]sheet1!$1:$1048576,8,FALSE)</f>
        <v>240.98</v>
      </c>
      <c r="I2368" s="51">
        <f>VLOOKUP(Table_for_new_list_price[[#This Row],[Product Line]],'EDA SHEET'!$C$10:$D$57,2,FALSE)</f>
        <v>0.34699999999999998</v>
      </c>
      <c r="J2368" s="53">
        <f t="shared" si="42"/>
        <v>83.620059999999995</v>
      </c>
      <c r="K2368" s="1" t="str">
        <f>VLOOKUP(Table_for_new_list_price[[#This Row],[ItemCode]],[1]sheet1!$1:$1048576,11,FALSE)</f>
        <v>Italy</v>
      </c>
    </row>
    <row r="2369" spans="1:11" hidden="1" x14ac:dyDescent="0.3">
      <c r="A2369" t="s">
        <v>3303</v>
      </c>
      <c r="B2369" t="str">
        <f>VLOOKUP(Table_for_new_list_price[[#This Row],[ItemCode]],[1]sheet1!$1:$1048576,4,FALSE)</f>
        <v>9907T-EE 100SML</v>
      </c>
      <c r="C2369">
        <f>VLOOKUP(Table_for_new_list_price[[#This Row],[ItemCode]],[1]sheet1!$1:$1048576,5,FALSE)</f>
        <v>0</v>
      </c>
      <c r="D2369" t="str">
        <f>VLOOKUP(Table_for_new_list_price[[#This Row],[ItemCode]],[1]sheet1!$1:$1048576,6,FALSE)</f>
        <v>BALV</v>
      </c>
      <c r="E2369" s="54" t="str">
        <f>VLOOKUP(Table_for_new_list_price[[#This Row],[ItemCode]],[1]sheet1!$1:$1048576,7,FALSE)</f>
        <v>BRASS DZR</v>
      </c>
      <c r="F2369" s="54">
        <f>VLOOKUP(Table_for_new_list_price[[#This Row],[ItemCode]],[1]sheet1!$1:$1048576,13,FALSE)</f>
        <v>0</v>
      </c>
      <c r="G2369" s="55" t="str">
        <f>VLOOKUP(Table_for_new_list_price[[#This Row],[ItemCode]],[1]sheet1!$1:$1048576,12,FALSE)</f>
        <v>1</v>
      </c>
      <c r="H2369" s="101">
        <f>VLOOKUP(Table_for_new_list_price[[#This Row],[ItemCode]],[1]sheet1!$1:$1048576,8,FALSE)</f>
        <v>254.47</v>
      </c>
      <c r="I2369" s="51">
        <f>VLOOKUP(Table_for_new_list_price[[#This Row],[Product Line]],'EDA SHEET'!$C$10:$D$57,2,FALSE)</f>
        <v>0.34699999999999998</v>
      </c>
      <c r="J2369" s="53">
        <f t="shared" si="42"/>
        <v>88.301089999999988</v>
      </c>
      <c r="K2369" s="1" t="str">
        <f>VLOOKUP(Table_for_new_list_price[[#This Row],[ItemCode]],[1]sheet1!$1:$1048576,11,FALSE)</f>
        <v>Italy</v>
      </c>
    </row>
    <row r="2370" spans="1:11" hidden="1" x14ac:dyDescent="0.3">
      <c r="A2370" t="s">
        <v>3304</v>
      </c>
      <c r="B2370" t="str">
        <f>VLOOKUP(Table_for_new_list_price[[#This Row],[ItemCode]],[1]sheet1!$1:$1048576,4,FALSE)</f>
        <v>9907T-FF 050MIN</v>
      </c>
      <c r="C2370">
        <f>VLOOKUP(Table_for_new_list_price[[#This Row],[ItemCode]],[1]sheet1!$1:$1048576,5,FALSE)</f>
        <v>0</v>
      </c>
      <c r="D2370" t="str">
        <f>VLOOKUP(Table_for_new_list_price[[#This Row],[ItemCode]],[1]sheet1!$1:$1048576,6,FALSE)</f>
        <v>BALV</v>
      </c>
      <c r="E2370" s="54" t="str">
        <f>VLOOKUP(Table_for_new_list_price[[#This Row],[ItemCode]],[1]sheet1!$1:$1048576,7,FALSE)</f>
        <v>BRASS</v>
      </c>
      <c r="F2370" s="54">
        <f>VLOOKUP(Table_for_new_list_price[[#This Row],[ItemCode]],[1]sheet1!$1:$1048576,13,FALSE)</f>
        <v>0</v>
      </c>
      <c r="G2370" s="55" t="str">
        <f>VLOOKUP(Table_for_new_list_price[[#This Row],[ItemCode]],[1]sheet1!$1:$1048576,12,FALSE)</f>
        <v>1</v>
      </c>
      <c r="H2370" s="101">
        <f>VLOOKUP(Table_for_new_list_price[[#This Row],[ItemCode]],[1]sheet1!$1:$1048576,8,FALSE)</f>
        <v>185.65</v>
      </c>
      <c r="I2370" s="51">
        <f>VLOOKUP(Table_for_new_list_price[[#This Row],[Product Line]],'EDA SHEET'!$C$10:$D$57,2,FALSE)</f>
        <v>0.34699999999999998</v>
      </c>
      <c r="J2370" s="53">
        <f t="shared" si="42"/>
        <v>64.420549999999992</v>
      </c>
      <c r="K2370" s="1" t="str">
        <f>VLOOKUP(Table_for_new_list_price[[#This Row],[ItemCode]],[1]sheet1!$1:$1048576,11,FALSE)</f>
        <v>Italy</v>
      </c>
    </row>
    <row r="2371" spans="1:11" hidden="1" x14ac:dyDescent="0.3">
      <c r="A2371" t="s">
        <v>3305</v>
      </c>
      <c r="B2371" t="str">
        <f>VLOOKUP(Table_for_new_list_price[[#This Row],[ItemCode]],[1]sheet1!$1:$1048576,4,FALSE)</f>
        <v>9907T-FF 050SML</v>
      </c>
      <c r="C2371">
        <f>VLOOKUP(Table_for_new_list_price[[#This Row],[ItemCode]],[1]sheet1!$1:$1048576,5,FALSE)</f>
        <v>0</v>
      </c>
      <c r="D2371" t="str">
        <f>VLOOKUP(Table_for_new_list_price[[#This Row],[ItemCode]],[1]sheet1!$1:$1048576,6,FALSE)</f>
        <v>BALV</v>
      </c>
      <c r="E2371" s="54" t="str">
        <f>VLOOKUP(Table_for_new_list_price[[#This Row],[ItemCode]],[1]sheet1!$1:$1048576,7,FALSE)</f>
        <v>BRASS</v>
      </c>
      <c r="F2371" s="54">
        <f>VLOOKUP(Table_for_new_list_price[[#This Row],[ItemCode]],[1]sheet1!$1:$1048576,13,FALSE)</f>
        <v>0</v>
      </c>
      <c r="G2371" s="55" t="str">
        <f>VLOOKUP(Table_for_new_list_price[[#This Row],[ItemCode]],[1]sheet1!$1:$1048576,12,FALSE)</f>
        <v>1</v>
      </c>
      <c r="H2371" s="101">
        <f>VLOOKUP(Table_for_new_list_price[[#This Row],[ItemCode]],[1]sheet1!$1:$1048576,8,FALSE)</f>
        <v>240.98</v>
      </c>
      <c r="I2371" s="51">
        <f>VLOOKUP(Table_for_new_list_price[[#This Row],[Product Line]],'EDA SHEET'!$C$10:$D$57,2,FALSE)</f>
        <v>0.34699999999999998</v>
      </c>
      <c r="J2371" s="53">
        <f t="shared" si="42"/>
        <v>83.620059999999995</v>
      </c>
      <c r="K2371" s="1" t="str">
        <f>VLOOKUP(Table_for_new_list_price[[#This Row],[ItemCode]],[1]sheet1!$1:$1048576,11,FALSE)</f>
        <v>Italy</v>
      </c>
    </row>
    <row r="2372" spans="1:11" hidden="1" x14ac:dyDescent="0.3">
      <c r="A2372" t="s">
        <v>3306</v>
      </c>
      <c r="B2372" t="str">
        <f>VLOOKUP(Table_for_new_list_price[[#This Row],[ItemCode]],[1]sheet1!$1:$1048576,4,FALSE)</f>
        <v>9907T-FF 075MIN</v>
      </c>
      <c r="C2372">
        <f>VLOOKUP(Table_for_new_list_price[[#This Row],[ItemCode]],[1]sheet1!$1:$1048576,5,FALSE)</f>
        <v>0</v>
      </c>
      <c r="D2372" t="str">
        <f>VLOOKUP(Table_for_new_list_price[[#This Row],[ItemCode]],[1]sheet1!$1:$1048576,6,FALSE)</f>
        <v>BALV</v>
      </c>
      <c r="E2372" s="54" t="str">
        <f>VLOOKUP(Table_for_new_list_price[[#This Row],[ItemCode]],[1]sheet1!$1:$1048576,7,FALSE)</f>
        <v>BRASS</v>
      </c>
      <c r="F2372" s="54">
        <f>VLOOKUP(Table_for_new_list_price[[#This Row],[ItemCode]],[1]sheet1!$1:$1048576,13,FALSE)</f>
        <v>0</v>
      </c>
      <c r="G2372" s="55" t="str">
        <f>VLOOKUP(Table_for_new_list_price[[#This Row],[ItemCode]],[1]sheet1!$1:$1048576,12,FALSE)</f>
        <v>1</v>
      </c>
      <c r="H2372" s="101">
        <f>VLOOKUP(Table_for_new_list_price[[#This Row],[ItemCode]],[1]sheet1!$1:$1048576,8,FALSE)</f>
        <v>196.05</v>
      </c>
      <c r="I2372" s="51">
        <f>VLOOKUP(Table_for_new_list_price[[#This Row],[Product Line]],'EDA SHEET'!$C$10:$D$57,2,FALSE)</f>
        <v>0.34699999999999998</v>
      </c>
      <c r="J2372" s="53">
        <f t="shared" si="42"/>
        <v>68.029349999999994</v>
      </c>
      <c r="K2372" s="1" t="str">
        <f>VLOOKUP(Table_for_new_list_price[[#This Row],[ItemCode]],[1]sheet1!$1:$1048576,11,FALSE)</f>
        <v>Italy</v>
      </c>
    </row>
    <row r="2373" spans="1:11" hidden="1" x14ac:dyDescent="0.3">
      <c r="A2373" t="s">
        <v>3307</v>
      </c>
      <c r="B2373" t="str">
        <f>VLOOKUP(Table_for_new_list_price[[#This Row],[ItemCode]],[1]sheet1!$1:$1048576,4,FALSE)</f>
        <v>9907T-FF 075SML</v>
      </c>
      <c r="C2373">
        <f>VLOOKUP(Table_for_new_list_price[[#This Row],[ItemCode]],[1]sheet1!$1:$1048576,5,FALSE)</f>
        <v>0</v>
      </c>
      <c r="D2373" t="str">
        <f>VLOOKUP(Table_for_new_list_price[[#This Row],[ItemCode]],[1]sheet1!$1:$1048576,6,FALSE)</f>
        <v>BALV</v>
      </c>
      <c r="E2373" s="54" t="str">
        <f>VLOOKUP(Table_for_new_list_price[[#This Row],[ItemCode]],[1]sheet1!$1:$1048576,7,FALSE)</f>
        <v>BRASS</v>
      </c>
      <c r="F2373" s="54">
        <f>VLOOKUP(Table_for_new_list_price[[#This Row],[ItemCode]],[1]sheet1!$1:$1048576,13,FALSE)</f>
        <v>0</v>
      </c>
      <c r="G2373" s="55" t="str">
        <f>VLOOKUP(Table_for_new_list_price[[#This Row],[ItemCode]],[1]sheet1!$1:$1048576,12,FALSE)</f>
        <v>1</v>
      </c>
      <c r="H2373" s="101">
        <f>VLOOKUP(Table_for_new_list_price[[#This Row],[ItemCode]],[1]sheet1!$1:$1048576,8,FALSE)</f>
        <v>240.98</v>
      </c>
      <c r="I2373" s="51">
        <f>VLOOKUP(Table_for_new_list_price[[#This Row],[Product Line]],'EDA SHEET'!$C$10:$D$57,2,FALSE)</f>
        <v>0.34699999999999998</v>
      </c>
      <c r="J2373" s="53">
        <f t="shared" si="42"/>
        <v>83.620059999999995</v>
      </c>
      <c r="K2373" s="1" t="str">
        <f>VLOOKUP(Table_for_new_list_price[[#This Row],[ItemCode]],[1]sheet1!$1:$1048576,11,FALSE)</f>
        <v>Italy</v>
      </c>
    </row>
    <row r="2374" spans="1:11" hidden="1" x14ac:dyDescent="0.3">
      <c r="A2374" t="s">
        <v>3308</v>
      </c>
      <c r="B2374" t="str">
        <f>VLOOKUP(Table_for_new_list_price[[#This Row],[ItemCode]],[1]sheet1!$1:$1048576,4,FALSE)</f>
        <v>9907T-FF 100SML</v>
      </c>
      <c r="C2374">
        <f>VLOOKUP(Table_for_new_list_price[[#This Row],[ItemCode]],[1]sheet1!$1:$1048576,5,FALSE)</f>
        <v>0</v>
      </c>
      <c r="D2374" t="str">
        <f>VLOOKUP(Table_for_new_list_price[[#This Row],[ItemCode]],[1]sheet1!$1:$1048576,6,FALSE)</f>
        <v>BALV</v>
      </c>
      <c r="E2374" s="54" t="str">
        <f>VLOOKUP(Table_for_new_list_price[[#This Row],[ItemCode]],[1]sheet1!$1:$1048576,7,FALSE)</f>
        <v>BRASS</v>
      </c>
      <c r="F2374" s="54">
        <f>VLOOKUP(Table_for_new_list_price[[#This Row],[ItemCode]],[1]sheet1!$1:$1048576,13,FALSE)</f>
        <v>0</v>
      </c>
      <c r="G2374" s="55" t="str">
        <f>VLOOKUP(Table_for_new_list_price[[#This Row],[ItemCode]],[1]sheet1!$1:$1048576,12,FALSE)</f>
        <v>1</v>
      </c>
      <c r="H2374" s="101">
        <f>VLOOKUP(Table_for_new_list_price[[#This Row],[ItemCode]],[1]sheet1!$1:$1048576,8,FALSE)</f>
        <v>254.47</v>
      </c>
      <c r="I2374" s="51">
        <f>VLOOKUP(Table_for_new_list_price[[#This Row],[Product Line]],'EDA SHEET'!$C$10:$D$57,2,FALSE)</f>
        <v>0.34699999999999998</v>
      </c>
      <c r="J2374" s="53">
        <f t="shared" si="42"/>
        <v>88.301089999999988</v>
      </c>
      <c r="K2374" s="1" t="str">
        <f>VLOOKUP(Table_for_new_list_price[[#This Row],[ItemCode]],[1]sheet1!$1:$1048576,11,FALSE)</f>
        <v>Italy</v>
      </c>
    </row>
    <row r="2375" spans="1:11" hidden="1" x14ac:dyDescent="0.3">
      <c r="A2375" t="s">
        <v>3309</v>
      </c>
      <c r="B2375" t="str">
        <f>VLOOKUP(Table_for_new_list_price[[#This Row],[ItemCode]],[1]sheet1!$1:$1048576,4,FALSE)</f>
        <v>9907T-FF 125MED</v>
      </c>
      <c r="C2375">
        <f>VLOOKUP(Table_for_new_list_price[[#This Row],[ItemCode]],[1]sheet1!$1:$1048576,5,FALSE)</f>
        <v>0</v>
      </c>
      <c r="D2375" t="str">
        <f>VLOOKUP(Table_for_new_list_price[[#This Row],[ItemCode]],[1]sheet1!$1:$1048576,6,FALSE)</f>
        <v>BALV</v>
      </c>
      <c r="E2375" s="54" t="str">
        <f>VLOOKUP(Table_for_new_list_price[[#This Row],[ItemCode]],[1]sheet1!$1:$1048576,7,FALSE)</f>
        <v>BRASS</v>
      </c>
      <c r="F2375" s="54">
        <f>VLOOKUP(Table_for_new_list_price[[#This Row],[ItemCode]],[1]sheet1!$1:$1048576,13,FALSE)</f>
        <v>0</v>
      </c>
      <c r="G2375" s="55" t="str">
        <f>VLOOKUP(Table_for_new_list_price[[#This Row],[ItemCode]],[1]sheet1!$1:$1048576,12,FALSE)</f>
        <v>1</v>
      </c>
      <c r="H2375" s="101">
        <f>VLOOKUP(Table_for_new_list_price[[#This Row],[ItemCode]],[1]sheet1!$1:$1048576,8,FALSE)</f>
        <v>462.53</v>
      </c>
      <c r="I2375" s="51">
        <f>VLOOKUP(Table_for_new_list_price[[#This Row],[Product Line]],'EDA SHEET'!$C$10:$D$57,2,FALSE)</f>
        <v>0.34699999999999998</v>
      </c>
      <c r="J2375" s="53">
        <f t="shared" si="42"/>
        <v>160.49790999999999</v>
      </c>
      <c r="K2375" s="1" t="str">
        <f>VLOOKUP(Table_for_new_list_price[[#This Row],[ItemCode]],[1]sheet1!$1:$1048576,11,FALSE)</f>
        <v>Italy</v>
      </c>
    </row>
    <row r="2376" spans="1:11" hidden="1" x14ac:dyDescent="0.3">
      <c r="A2376" t="s">
        <v>3310</v>
      </c>
      <c r="B2376" t="str">
        <f>VLOOKUP(Table_for_new_list_price[[#This Row],[ItemCode]],[1]sheet1!$1:$1048576,4,FALSE)</f>
        <v>9907T-FF 125SML</v>
      </c>
      <c r="C2376">
        <f>VLOOKUP(Table_for_new_list_price[[#This Row],[ItemCode]],[1]sheet1!$1:$1048576,5,FALSE)</f>
        <v>0</v>
      </c>
      <c r="D2376" t="str">
        <f>VLOOKUP(Table_for_new_list_price[[#This Row],[ItemCode]],[1]sheet1!$1:$1048576,6,FALSE)</f>
        <v>BALV</v>
      </c>
      <c r="E2376" s="54" t="str">
        <f>VLOOKUP(Table_for_new_list_price[[#This Row],[ItemCode]],[1]sheet1!$1:$1048576,7,FALSE)</f>
        <v>BRASS</v>
      </c>
      <c r="F2376" s="54">
        <f>VLOOKUP(Table_for_new_list_price[[#This Row],[ItemCode]],[1]sheet1!$1:$1048576,13,FALSE)</f>
        <v>0</v>
      </c>
      <c r="G2376" s="55" t="str">
        <f>VLOOKUP(Table_for_new_list_price[[#This Row],[ItemCode]],[1]sheet1!$1:$1048576,12,FALSE)</f>
        <v>1</v>
      </c>
      <c r="H2376" s="101">
        <f>VLOOKUP(Table_for_new_list_price[[#This Row],[ItemCode]],[1]sheet1!$1:$1048576,8,FALSE)</f>
        <v>278.77999999999997</v>
      </c>
      <c r="I2376" s="51">
        <f>VLOOKUP(Table_for_new_list_price[[#This Row],[Product Line]],'EDA SHEET'!$C$10:$D$57,2,FALSE)</f>
        <v>0.34699999999999998</v>
      </c>
      <c r="J2376" s="53">
        <f t="shared" si="42"/>
        <v>96.736659999999986</v>
      </c>
      <c r="K2376" s="1" t="str">
        <f>VLOOKUP(Table_for_new_list_price[[#This Row],[ItemCode]],[1]sheet1!$1:$1048576,11,FALSE)</f>
        <v>Italy</v>
      </c>
    </row>
    <row r="2377" spans="1:11" hidden="1" x14ac:dyDescent="0.3">
      <c r="A2377" t="s">
        <v>3311</v>
      </c>
      <c r="B2377" t="str">
        <f>VLOOKUP(Table_for_new_list_price[[#This Row],[ItemCode]],[1]sheet1!$1:$1048576,4,FALSE)</f>
        <v>9907T-FF 150MED</v>
      </c>
      <c r="C2377">
        <f>VLOOKUP(Table_for_new_list_price[[#This Row],[ItemCode]],[1]sheet1!$1:$1048576,5,FALSE)</f>
        <v>0</v>
      </c>
      <c r="D2377" t="str">
        <f>VLOOKUP(Table_for_new_list_price[[#This Row],[ItemCode]],[1]sheet1!$1:$1048576,6,FALSE)</f>
        <v>BALV</v>
      </c>
      <c r="E2377" s="54" t="str">
        <f>VLOOKUP(Table_for_new_list_price[[#This Row],[ItemCode]],[1]sheet1!$1:$1048576,7,FALSE)</f>
        <v>BRASS</v>
      </c>
      <c r="F2377" s="54">
        <f>VLOOKUP(Table_for_new_list_price[[#This Row],[ItemCode]],[1]sheet1!$1:$1048576,13,FALSE)</f>
        <v>0</v>
      </c>
      <c r="G2377" s="55" t="str">
        <f>VLOOKUP(Table_for_new_list_price[[#This Row],[ItemCode]],[1]sheet1!$1:$1048576,12,FALSE)</f>
        <v>1</v>
      </c>
      <c r="H2377" s="101">
        <f>VLOOKUP(Table_for_new_list_price[[#This Row],[ItemCode]],[1]sheet1!$1:$1048576,8,FALSE)</f>
        <v>495.63</v>
      </c>
      <c r="I2377" s="51">
        <f>VLOOKUP(Table_for_new_list_price[[#This Row],[Product Line]],'EDA SHEET'!$C$10:$D$57,2,FALSE)</f>
        <v>0.34699999999999998</v>
      </c>
      <c r="J2377" s="53">
        <f t="shared" si="42"/>
        <v>171.98361</v>
      </c>
      <c r="K2377" s="1" t="str">
        <f>VLOOKUP(Table_for_new_list_price[[#This Row],[ItemCode]],[1]sheet1!$1:$1048576,11,FALSE)</f>
        <v>Italy</v>
      </c>
    </row>
    <row r="2378" spans="1:11" hidden="1" x14ac:dyDescent="0.3">
      <c r="A2378" t="s">
        <v>3312</v>
      </c>
      <c r="B2378" t="str">
        <f>VLOOKUP(Table_for_new_list_price[[#This Row],[ItemCode]],[1]sheet1!$1:$1048576,4,FALSE)</f>
        <v>9907T-FF 200LRG</v>
      </c>
      <c r="C2378">
        <f>VLOOKUP(Table_for_new_list_price[[#This Row],[ItemCode]],[1]sheet1!$1:$1048576,5,FALSE)</f>
        <v>0</v>
      </c>
      <c r="D2378" t="str">
        <f>VLOOKUP(Table_for_new_list_price[[#This Row],[ItemCode]],[1]sheet1!$1:$1048576,6,FALSE)</f>
        <v>BALV</v>
      </c>
      <c r="E2378" s="54" t="str">
        <f>VLOOKUP(Table_for_new_list_price[[#This Row],[ItemCode]],[1]sheet1!$1:$1048576,7,FALSE)</f>
        <v>BRASS</v>
      </c>
      <c r="F2378" s="54">
        <f>VLOOKUP(Table_for_new_list_price[[#This Row],[ItemCode]],[1]sheet1!$1:$1048576,13,FALSE)</f>
        <v>0</v>
      </c>
      <c r="G2378" s="55" t="str">
        <f>VLOOKUP(Table_for_new_list_price[[#This Row],[ItemCode]],[1]sheet1!$1:$1048576,12,FALSE)</f>
        <v>1</v>
      </c>
      <c r="H2378" s="101">
        <f>VLOOKUP(Table_for_new_list_price[[#This Row],[ItemCode]],[1]sheet1!$1:$1048576,8,FALSE)</f>
        <v>1200.99</v>
      </c>
      <c r="I2378" s="51">
        <f>VLOOKUP(Table_for_new_list_price[[#This Row],[Product Line]],'EDA SHEET'!$C$10:$D$57,2,FALSE)</f>
        <v>0.34699999999999998</v>
      </c>
      <c r="J2378" s="53">
        <f t="shared" si="42"/>
        <v>416.74352999999996</v>
      </c>
      <c r="K2378" s="1" t="str">
        <f>VLOOKUP(Table_for_new_list_price[[#This Row],[ItemCode]],[1]sheet1!$1:$1048576,11,FALSE)</f>
        <v>Italy</v>
      </c>
    </row>
    <row r="2379" spans="1:11" hidden="1" x14ac:dyDescent="0.3">
      <c r="A2379" t="s">
        <v>3313</v>
      </c>
      <c r="B2379" t="str">
        <f>VLOOKUP(Table_for_new_list_price[[#This Row],[ItemCode]],[1]sheet1!$1:$1048576,4,FALSE)</f>
        <v>9907T-FF 200MED</v>
      </c>
      <c r="C2379">
        <f>VLOOKUP(Table_for_new_list_price[[#This Row],[ItemCode]],[1]sheet1!$1:$1048576,5,FALSE)</f>
        <v>0</v>
      </c>
      <c r="D2379" t="str">
        <f>VLOOKUP(Table_for_new_list_price[[#This Row],[ItemCode]],[1]sheet1!$1:$1048576,6,FALSE)</f>
        <v>BALV</v>
      </c>
      <c r="E2379" s="54" t="str">
        <f>VLOOKUP(Table_for_new_list_price[[#This Row],[ItemCode]],[1]sheet1!$1:$1048576,7,FALSE)</f>
        <v>BRASS</v>
      </c>
      <c r="F2379" s="54">
        <f>VLOOKUP(Table_for_new_list_price[[#This Row],[ItemCode]],[1]sheet1!$1:$1048576,13,FALSE)</f>
        <v>0</v>
      </c>
      <c r="G2379" s="55" t="str">
        <f>VLOOKUP(Table_for_new_list_price[[#This Row],[ItemCode]],[1]sheet1!$1:$1048576,12,FALSE)</f>
        <v>1</v>
      </c>
      <c r="H2379" s="101">
        <f>VLOOKUP(Table_for_new_list_price[[#This Row],[ItemCode]],[1]sheet1!$1:$1048576,8,FALSE)</f>
        <v>558.89</v>
      </c>
      <c r="I2379" s="51">
        <f>VLOOKUP(Table_for_new_list_price[[#This Row],[Product Line]],'EDA SHEET'!$C$10:$D$57,2,FALSE)</f>
        <v>0.34699999999999998</v>
      </c>
      <c r="J2379" s="53">
        <f t="shared" si="42"/>
        <v>193.93482999999998</v>
      </c>
      <c r="K2379" s="1" t="str">
        <f>VLOOKUP(Table_for_new_list_price[[#This Row],[ItemCode]],[1]sheet1!$1:$1048576,11,FALSE)</f>
        <v>Italy</v>
      </c>
    </row>
    <row r="2380" spans="1:11" hidden="1" x14ac:dyDescent="0.3">
      <c r="A2380" t="s">
        <v>3314</v>
      </c>
      <c r="B2380" t="str">
        <f>VLOOKUP(Table_for_new_list_price[[#This Row],[ItemCode]],[1]sheet1!$1:$1048576,4,FALSE)</f>
        <v>9907T-ME 050MIN</v>
      </c>
      <c r="C2380">
        <f>VLOOKUP(Table_for_new_list_price[[#This Row],[ItemCode]],[1]sheet1!$1:$1048576,5,FALSE)</f>
        <v>0</v>
      </c>
      <c r="D2380" t="str">
        <f>VLOOKUP(Table_for_new_list_price[[#This Row],[ItemCode]],[1]sheet1!$1:$1048576,6,FALSE)</f>
        <v>BALV</v>
      </c>
      <c r="E2380" s="54" t="str">
        <f>VLOOKUP(Table_for_new_list_price[[#This Row],[ItemCode]],[1]sheet1!$1:$1048576,7,FALSE)</f>
        <v>BRASS DZR</v>
      </c>
      <c r="F2380" s="54">
        <f>VLOOKUP(Table_for_new_list_price[[#This Row],[ItemCode]],[1]sheet1!$1:$1048576,13,FALSE)</f>
        <v>0</v>
      </c>
      <c r="G2380" s="55" t="str">
        <f>VLOOKUP(Table_for_new_list_price[[#This Row],[ItemCode]],[1]sheet1!$1:$1048576,12,FALSE)</f>
        <v>1</v>
      </c>
      <c r="H2380" s="101">
        <f>VLOOKUP(Table_for_new_list_price[[#This Row],[ItemCode]],[1]sheet1!$1:$1048576,8,FALSE)</f>
        <v>185.65</v>
      </c>
      <c r="I2380" s="51">
        <f>VLOOKUP(Table_for_new_list_price[[#This Row],[Product Line]],'EDA SHEET'!$C$10:$D$57,2,FALSE)</f>
        <v>0.34699999999999998</v>
      </c>
      <c r="J2380" s="53">
        <f t="shared" si="42"/>
        <v>64.420549999999992</v>
      </c>
      <c r="K2380" s="1" t="str">
        <f>VLOOKUP(Table_for_new_list_price[[#This Row],[ItemCode]],[1]sheet1!$1:$1048576,11,FALSE)</f>
        <v>Italy</v>
      </c>
    </row>
    <row r="2381" spans="1:11" hidden="1" x14ac:dyDescent="0.3">
      <c r="A2381" t="s">
        <v>3315</v>
      </c>
      <c r="B2381" t="str">
        <f>VLOOKUP(Table_for_new_list_price[[#This Row],[ItemCode]],[1]sheet1!$1:$1048576,4,FALSE)</f>
        <v>9907T-ME 075MIN</v>
      </c>
      <c r="C2381">
        <f>VLOOKUP(Table_for_new_list_price[[#This Row],[ItemCode]],[1]sheet1!$1:$1048576,5,FALSE)</f>
        <v>0</v>
      </c>
      <c r="D2381" t="str">
        <f>VLOOKUP(Table_for_new_list_price[[#This Row],[ItemCode]],[1]sheet1!$1:$1048576,6,FALSE)</f>
        <v>BALV</v>
      </c>
      <c r="E2381" s="54" t="str">
        <f>VLOOKUP(Table_for_new_list_price[[#This Row],[ItemCode]],[1]sheet1!$1:$1048576,7,FALSE)</f>
        <v>BRASS DZR</v>
      </c>
      <c r="F2381" s="54">
        <f>VLOOKUP(Table_for_new_list_price[[#This Row],[ItemCode]],[1]sheet1!$1:$1048576,13,FALSE)</f>
        <v>0</v>
      </c>
      <c r="G2381" s="55" t="str">
        <f>VLOOKUP(Table_for_new_list_price[[#This Row],[ItemCode]],[1]sheet1!$1:$1048576,12,FALSE)</f>
        <v>1</v>
      </c>
      <c r="H2381" s="101">
        <f>VLOOKUP(Table_for_new_list_price[[#This Row],[ItemCode]],[1]sheet1!$1:$1048576,8,FALSE)</f>
        <v>196.05</v>
      </c>
      <c r="I2381" s="51">
        <f>VLOOKUP(Table_for_new_list_price[[#This Row],[Product Line]],'EDA SHEET'!$C$10:$D$57,2,FALSE)</f>
        <v>0.34699999999999998</v>
      </c>
      <c r="J2381" s="53">
        <f t="shared" si="42"/>
        <v>68.029349999999994</v>
      </c>
      <c r="K2381" s="1" t="str">
        <f>VLOOKUP(Table_for_new_list_price[[#This Row],[ItemCode]],[1]sheet1!$1:$1048576,11,FALSE)</f>
        <v>Italy</v>
      </c>
    </row>
    <row r="2382" spans="1:11" hidden="1" x14ac:dyDescent="0.3">
      <c r="A2382" t="s">
        <v>3316</v>
      </c>
      <c r="B2382" t="str">
        <f>VLOOKUP(Table_for_new_list_price[[#This Row],[ItemCode]],[1]sheet1!$1:$1048576,4,FALSE)</f>
        <v>9907T-ME 075SML</v>
      </c>
      <c r="C2382">
        <f>VLOOKUP(Table_for_new_list_price[[#This Row],[ItemCode]],[1]sheet1!$1:$1048576,5,FALSE)</f>
        <v>0</v>
      </c>
      <c r="D2382" t="str">
        <f>VLOOKUP(Table_for_new_list_price[[#This Row],[ItemCode]],[1]sheet1!$1:$1048576,6,FALSE)</f>
        <v>BALV</v>
      </c>
      <c r="E2382" s="54" t="str">
        <f>VLOOKUP(Table_for_new_list_price[[#This Row],[ItemCode]],[1]sheet1!$1:$1048576,7,FALSE)</f>
        <v>BRASS DZR</v>
      </c>
      <c r="F2382" s="54">
        <f>VLOOKUP(Table_for_new_list_price[[#This Row],[ItemCode]],[1]sheet1!$1:$1048576,13,FALSE)</f>
        <v>0</v>
      </c>
      <c r="G2382" s="55" t="str">
        <f>VLOOKUP(Table_for_new_list_price[[#This Row],[ItemCode]],[1]sheet1!$1:$1048576,12,FALSE)</f>
        <v>1</v>
      </c>
      <c r="H2382" s="101">
        <f>VLOOKUP(Table_for_new_list_price[[#This Row],[ItemCode]],[1]sheet1!$1:$1048576,8,FALSE)</f>
        <v>240.98</v>
      </c>
      <c r="I2382" s="51">
        <f>VLOOKUP(Table_for_new_list_price[[#This Row],[Product Line]],'EDA SHEET'!$C$10:$D$57,2,FALSE)</f>
        <v>0.34699999999999998</v>
      </c>
      <c r="J2382" s="53">
        <f t="shared" si="42"/>
        <v>83.620059999999995</v>
      </c>
      <c r="K2382" s="1" t="str">
        <f>VLOOKUP(Table_for_new_list_price[[#This Row],[ItemCode]],[1]sheet1!$1:$1048576,11,FALSE)</f>
        <v>Italy</v>
      </c>
    </row>
    <row r="2383" spans="1:11" hidden="1" x14ac:dyDescent="0.3">
      <c r="A2383" t="s">
        <v>3317</v>
      </c>
      <c r="B2383" t="str">
        <f>VLOOKUP(Table_for_new_list_price[[#This Row],[ItemCode]],[1]sheet1!$1:$1048576,4,FALSE)</f>
        <v>9907T-ME 100SML</v>
      </c>
      <c r="C2383">
        <f>VLOOKUP(Table_for_new_list_price[[#This Row],[ItemCode]],[1]sheet1!$1:$1048576,5,FALSE)</f>
        <v>0</v>
      </c>
      <c r="D2383" t="str">
        <f>VLOOKUP(Table_for_new_list_price[[#This Row],[ItemCode]],[1]sheet1!$1:$1048576,6,FALSE)</f>
        <v>BALV</v>
      </c>
      <c r="E2383" s="54" t="str">
        <f>VLOOKUP(Table_for_new_list_price[[#This Row],[ItemCode]],[1]sheet1!$1:$1048576,7,FALSE)</f>
        <v>BRASS DZR</v>
      </c>
      <c r="F2383" s="54">
        <f>VLOOKUP(Table_for_new_list_price[[#This Row],[ItemCode]],[1]sheet1!$1:$1048576,13,FALSE)</f>
        <v>0</v>
      </c>
      <c r="G2383" s="55" t="str">
        <f>VLOOKUP(Table_for_new_list_price[[#This Row],[ItemCode]],[1]sheet1!$1:$1048576,12,FALSE)</f>
        <v>1</v>
      </c>
      <c r="H2383" s="101">
        <f>VLOOKUP(Table_for_new_list_price[[#This Row],[ItemCode]],[1]sheet1!$1:$1048576,8,FALSE)</f>
        <v>254.47</v>
      </c>
      <c r="I2383" s="51">
        <f>VLOOKUP(Table_for_new_list_price[[#This Row],[Product Line]],'EDA SHEET'!$C$10:$D$57,2,FALSE)</f>
        <v>0.34699999999999998</v>
      </c>
      <c r="J2383" s="53">
        <f t="shared" si="42"/>
        <v>88.301089999999988</v>
      </c>
      <c r="K2383" s="1" t="str">
        <f>VLOOKUP(Table_for_new_list_price[[#This Row],[ItemCode]],[1]sheet1!$1:$1048576,11,FALSE)</f>
        <v>Italy</v>
      </c>
    </row>
    <row r="2384" spans="1:11" hidden="1" x14ac:dyDescent="0.3">
      <c r="A2384" t="s">
        <v>3318</v>
      </c>
      <c r="B2384" t="str">
        <f>VLOOKUP(Table_for_new_list_price[[#This Row],[ItemCode]],[1]sheet1!$1:$1048576,4,FALSE)</f>
        <v>9907T-MF 050MIN</v>
      </c>
      <c r="C2384">
        <f>VLOOKUP(Table_for_new_list_price[[#This Row],[ItemCode]],[1]sheet1!$1:$1048576,5,FALSE)</f>
        <v>0</v>
      </c>
      <c r="D2384" t="str">
        <f>VLOOKUP(Table_for_new_list_price[[#This Row],[ItemCode]],[1]sheet1!$1:$1048576,6,FALSE)</f>
        <v>BALV</v>
      </c>
      <c r="E2384" s="54" t="str">
        <f>VLOOKUP(Table_for_new_list_price[[#This Row],[ItemCode]],[1]sheet1!$1:$1048576,7,FALSE)</f>
        <v>BRASS</v>
      </c>
      <c r="F2384" s="54">
        <f>VLOOKUP(Table_for_new_list_price[[#This Row],[ItemCode]],[1]sheet1!$1:$1048576,13,FALSE)</f>
        <v>0</v>
      </c>
      <c r="G2384" s="55" t="str">
        <f>VLOOKUP(Table_for_new_list_price[[#This Row],[ItemCode]],[1]sheet1!$1:$1048576,12,FALSE)</f>
        <v>1</v>
      </c>
      <c r="H2384" s="101">
        <f>VLOOKUP(Table_for_new_list_price[[#This Row],[ItemCode]],[1]sheet1!$1:$1048576,8,FALSE)</f>
        <v>185.65</v>
      </c>
      <c r="I2384" s="51">
        <f>VLOOKUP(Table_for_new_list_price[[#This Row],[Product Line]],'EDA SHEET'!$C$10:$D$57,2,FALSE)</f>
        <v>0.34699999999999998</v>
      </c>
      <c r="J2384" s="53">
        <f t="shared" si="42"/>
        <v>64.420549999999992</v>
      </c>
      <c r="K2384" s="1" t="str">
        <f>VLOOKUP(Table_for_new_list_price[[#This Row],[ItemCode]],[1]sheet1!$1:$1048576,11,FALSE)</f>
        <v>Italy</v>
      </c>
    </row>
    <row r="2385" spans="1:11" hidden="1" x14ac:dyDescent="0.3">
      <c r="A2385" t="s">
        <v>3319</v>
      </c>
      <c r="B2385" t="str">
        <f>VLOOKUP(Table_for_new_list_price[[#This Row],[ItemCode]],[1]sheet1!$1:$1048576,4,FALSE)</f>
        <v>9907T-MF 050SML</v>
      </c>
      <c r="C2385">
        <f>VLOOKUP(Table_for_new_list_price[[#This Row],[ItemCode]],[1]sheet1!$1:$1048576,5,FALSE)</f>
        <v>0</v>
      </c>
      <c r="D2385" t="str">
        <f>VLOOKUP(Table_for_new_list_price[[#This Row],[ItemCode]],[1]sheet1!$1:$1048576,6,FALSE)</f>
        <v>BALV</v>
      </c>
      <c r="E2385" s="54" t="str">
        <f>VLOOKUP(Table_for_new_list_price[[#This Row],[ItemCode]],[1]sheet1!$1:$1048576,7,FALSE)</f>
        <v>BRASS</v>
      </c>
      <c r="F2385" s="54">
        <f>VLOOKUP(Table_for_new_list_price[[#This Row],[ItemCode]],[1]sheet1!$1:$1048576,13,FALSE)</f>
        <v>0</v>
      </c>
      <c r="G2385" s="55" t="str">
        <f>VLOOKUP(Table_for_new_list_price[[#This Row],[ItemCode]],[1]sheet1!$1:$1048576,12,FALSE)</f>
        <v>1</v>
      </c>
      <c r="H2385" s="101">
        <f>VLOOKUP(Table_for_new_list_price[[#This Row],[ItemCode]],[1]sheet1!$1:$1048576,8,FALSE)</f>
        <v>240.98</v>
      </c>
      <c r="I2385" s="51">
        <f>VLOOKUP(Table_for_new_list_price[[#This Row],[Product Line]],'EDA SHEET'!$C$10:$D$57,2,FALSE)</f>
        <v>0.34699999999999998</v>
      </c>
      <c r="J2385" s="53">
        <f t="shared" si="42"/>
        <v>83.620059999999995</v>
      </c>
      <c r="K2385" s="1" t="str">
        <f>VLOOKUP(Table_for_new_list_price[[#This Row],[ItemCode]],[1]sheet1!$1:$1048576,11,FALSE)</f>
        <v>Italy</v>
      </c>
    </row>
    <row r="2386" spans="1:11" hidden="1" x14ac:dyDescent="0.3">
      <c r="A2386" t="s">
        <v>3320</v>
      </c>
      <c r="B2386" t="str">
        <f>VLOOKUP(Table_for_new_list_price[[#This Row],[ItemCode]],[1]sheet1!$1:$1048576,4,FALSE)</f>
        <v>9907T-MF 075MIN</v>
      </c>
      <c r="C2386">
        <f>VLOOKUP(Table_for_new_list_price[[#This Row],[ItemCode]],[1]sheet1!$1:$1048576,5,FALSE)</f>
        <v>0</v>
      </c>
      <c r="D2386" t="str">
        <f>VLOOKUP(Table_for_new_list_price[[#This Row],[ItemCode]],[1]sheet1!$1:$1048576,6,FALSE)</f>
        <v>BALV</v>
      </c>
      <c r="E2386" s="54" t="str">
        <f>VLOOKUP(Table_for_new_list_price[[#This Row],[ItemCode]],[1]sheet1!$1:$1048576,7,FALSE)</f>
        <v>BRASS</v>
      </c>
      <c r="F2386" s="54">
        <f>VLOOKUP(Table_for_new_list_price[[#This Row],[ItemCode]],[1]sheet1!$1:$1048576,13,FALSE)</f>
        <v>0</v>
      </c>
      <c r="G2386" s="55" t="str">
        <f>VLOOKUP(Table_for_new_list_price[[#This Row],[ItemCode]],[1]sheet1!$1:$1048576,12,FALSE)</f>
        <v>1</v>
      </c>
      <c r="H2386" s="101">
        <f>VLOOKUP(Table_for_new_list_price[[#This Row],[ItemCode]],[1]sheet1!$1:$1048576,8,FALSE)</f>
        <v>196.05</v>
      </c>
      <c r="I2386" s="51">
        <f>VLOOKUP(Table_for_new_list_price[[#This Row],[Product Line]],'EDA SHEET'!$C$10:$D$57,2,FALSE)</f>
        <v>0.34699999999999998</v>
      </c>
      <c r="J2386" s="53">
        <f t="shared" si="42"/>
        <v>68.029349999999994</v>
      </c>
      <c r="K2386" s="1" t="str">
        <f>VLOOKUP(Table_for_new_list_price[[#This Row],[ItemCode]],[1]sheet1!$1:$1048576,11,FALSE)</f>
        <v>Italy</v>
      </c>
    </row>
    <row r="2387" spans="1:11" hidden="1" x14ac:dyDescent="0.3">
      <c r="A2387" t="s">
        <v>3321</v>
      </c>
      <c r="B2387" t="str">
        <f>VLOOKUP(Table_for_new_list_price[[#This Row],[ItemCode]],[1]sheet1!$1:$1048576,4,FALSE)</f>
        <v>9907T-MF 075SML</v>
      </c>
      <c r="C2387">
        <f>VLOOKUP(Table_for_new_list_price[[#This Row],[ItemCode]],[1]sheet1!$1:$1048576,5,FALSE)</f>
        <v>0</v>
      </c>
      <c r="D2387" t="str">
        <f>VLOOKUP(Table_for_new_list_price[[#This Row],[ItemCode]],[1]sheet1!$1:$1048576,6,FALSE)</f>
        <v>BALV</v>
      </c>
      <c r="E2387" s="54" t="str">
        <f>VLOOKUP(Table_for_new_list_price[[#This Row],[ItemCode]],[1]sheet1!$1:$1048576,7,FALSE)</f>
        <v>BRASS</v>
      </c>
      <c r="F2387" s="54">
        <f>VLOOKUP(Table_for_new_list_price[[#This Row],[ItemCode]],[1]sheet1!$1:$1048576,13,FALSE)</f>
        <v>0</v>
      </c>
      <c r="G2387" s="55" t="str">
        <f>VLOOKUP(Table_for_new_list_price[[#This Row],[ItemCode]],[1]sheet1!$1:$1048576,12,FALSE)</f>
        <v>1</v>
      </c>
      <c r="H2387" s="101">
        <f>VLOOKUP(Table_for_new_list_price[[#This Row],[ItemCode]],[1]sheet1!$1:$1048576,8,FALSE)</f>
        <v>240.98</v>
      </c>
      <c r="I2387" s="51">
        <f>VLOOKUP(Table_for_new_list_price[[#This Row],[Product Line]],'EDA SHEET'!$C$10:$D$57,2,FALSE)</f>
        <v>0.34699999999999998</v>
      </c>
      <c r="J2387" s="53">
        <f t="shared" si="42"/>
        <v>83.620059999999995</v>
      </c>
      <c r="K2387" s="1" t="str">
        <f>VLOOKUP(Table_for_new_list_price[[#This Row],[ItemCode]],[1]sheet1!$1:$1048576,11,FALSE)</f>
        <v>Italy</v>
      </c>
    </row>
    <row r="2388" spans="1:11" hidden="1" x14ac:dyDescent="0.3">
      <c r="A2388" t="s">
        <v>3322</v>
      </c>
      <c r="B2388" t="str">
        <f>VLOOKUP(Table_for_new_list_price[[#This Row],[ItemCode]],[1]sheet1!$1:$1048576,4,FALSE)</f>
        <v>9907T-MF 100SML</v>
      </c>
      <c r="C2388">
        <f>VLOOKUP(Table_for_new_list_price[[#This Row],[ItemCode]],[1]sheet1!$1:$1048576,5,FALSE)</f>
        <v>0</v>
      </c>
      <c r="D2388" t="str">
        <f>VLOOKUP(Table_for_new_list_price[[#This Row],[ItemCode]],[1]sheet1!$1:$1048576,6,FALSE)</f>
        <v>BALV</v>
      </c>
      <c r="E2388" s="54" t="str">
        <f>VLOOKUP(Table_for_new_list_price[[#This Row],[ItemCode]],[1]sheet1!$1:$1048576,7,FALSE)</f>
        <v>BRASS</v>
      </c>
      <c r="F2388" s="54">
        <f>VLOOKUP(Table_for_new_list_price[[#This Row],[ItemCode]],[1]sheet1!$1:$1048576,13,FALSE)</f>
        <v>0</v>
      </c>
      <c r="G2388" s="55" t="str">
        <f>VLOOKUP(Table_for_new_list_price[[#This Row],[ItemCode]],[1]sheet1!$1:$1048576,12,FALSE)</f>
        <v>1</v>
      </c>
      <c r="H2388" s="101">
        <f>VLOOKUP(Table_for_new_list_price[[#This Row],[ItemCode]],[1]sheet1!$1:$1048576,8,FALSE)</f>
        <v>254.47</v>
      </c>
      <c r="I2388" s="51">
        <f>VLOOKUP(Table_for_new_list_price[[#This Row],[Product Line]],'EDA SHEET'!$C$10:$D$57,2,FALSE)</f>
        <v>0.34699999999999998</v>
      </c>
      <c r="J2388" s="53">
        <f t="shared" si="42"/>
        <v>88.301089999999988</v>
      </c>
      <c r="K2388" s="1" t="str">
        <f>VLOOKUP(Table_for_new_list_price[[#This Row],[ItemCode]],[1]sheet1!$1:$1048576,11,FALSE)</f>
        <v>Italy</v>
      </c>
    </row>
    <row r="2389" spans="1:11" hidden="1" x14ac:dyDescent="0.3">
      <c r="A2389" t="s">
        <v>3323</v>
      </c>
      <c r="B2389" t="str">
        <f>VLOOKUP(Table_for_new_list_price[[#This Row],[ItemCode]],[1]sheet1!$1:$1048576,4,FALSE)</f>
        <v>9907T-MF 125MED</v>
      </c>
      <c r="C2389">
        <f>VLOOKUP(Table_for_new_list_price[[#This Row],[ItemCode]],[1]sheet1!$1:$1048576,5,FALSE)</f>
        <v>0</v>
      </c>
      <c r="D2389" t="str">
        <f>VLOOKUP(Table_for_new_list_price[[#This Row],[ItemCode]],[1]sheet1!$1:$1048576,6,FALSE)</f>
        <v>BALV</v>
      </c>
      <c r="E2389" s="54" t="str">
        <f>VLOOKUP(Table_for_new_list_price[[#This Row],[ItemCode]],[1]sheet1!$1:$1048576,7,FALSE)</f>
        <v>BRASS</v>
      </c>
      <c r="F2389" s="54">
        <f>VLOOKUP(Table_for_new_list_price[[#This Row],[ItemCode]],[1]sheet1!$1:$1048576,13,FALSE)</f>
        <v>0</v>
      </c>
      <c r="G2389" s="55" t="str">
        <f>VLOOKUP(Table_for_new_list_price[[#This Row],[ItemCode]],[1]sheet1!$1:$1048576,12,FALSE)</f>
        <v>1</v>
      </c>
      <c r="H2389" s="101">
        <f>VLOOKUP(Table_for_new_list_price[[#This Row],[ItemCode]],[1]sheet1!$1:$1048576,8,FALSE)</f>
        <v>462.53</v>
      </c>
      <c r="I2389" s="51">
        <f>VLOOKUP(Table_for_new_list_price[[#This Row],[Product Line]],'EDA SHEET'!$C$10:$D$57,2,FALSE)</f>
        <v>0.34699999999999998</v>
      </c>
      <c r="J2389" s="53">
        <f t="shared" si="42"/>
        <v>160.49790999999999</v>
      </c>
      <c r="K2389" s="1" t="str">
        <f>VLOOKUP(Table_for_new_list_price[[#This Row],[ItemCode]],[1]sheet1!$1:$1048576,11,FALSE)</f>
        <v>Italy</v>
      </c>
    </row>
    <row r="2390" spans="1:11" hidden="1" x14ac:dyDescent="0.3">
      <c r="A2390" t="s">
        <v>3324</v>
      </c>
      <c r="B2390" t="str">
        <f>VLOOKUP(Table_for_new_list_price[[#This Row],[ItemCode]],[1]sheet1!$1:$1048576,4,FALSE)</f>
        <v>9907T-MF 125SML</v>
      </c>
      <c r="C2390">
        <f>VLOOKUP(Table_for_new_list_price[[#This Row],[ItemCode]],[1]sheet1!$1:$1048576,5,FALSE)</f>
        <v>0</v>
      </c>
      <c r="D2390" t="str">
        <f>VLOOKUP(Table_for_new_list_price[[#This Row],[ItemCode]],[1]sheet1!$1:$1048576,6,FALSE)</f>
        <v>BALV</v>
      </c>
      <c r="E2390" s="54" t="str">
        <f>VLOOKUP(Table_for_new_list_price[[#This Row],[ItemCode]],[1]sheet1!$1:$1048576,7,FALSE)</f>
        <v>BRASS</v>
      </c>
      <c r="F2390" s="54">
        <f>VLOOKUP(Table_for_new_list_price[[#This Row],[ItemCode]],[1]sheet1!$1:$1048576,13,FALSE)</f>
        <v>0</v>
      </c>
      <c r="G2390" s="55" t="str">
        <f>VLOOKUP(Table_for_new_list_price[[#This Row],[ItemCode]],[1]sheet1!$1:$1048576,12,FALSE)</f>
        <v>1</v>
      </c>
      <c r="H2390" s="101">
        <f>VLOOKUP(Table_for_new_list_price[[#This Row],[ItemCode]],[1]sheet1!$1:$1048576,8,FALSE)</f>
        <v>278.77999999999997</v>
      </c>
      <c r="I2390" s="51">
        <f>VLOOKUP(Table_for_new_list_price[[#This Row],[Product Line]],'EDA SHEET'!$C$10:$D$57,2,FALSE)</f>
        <v>0.34699999999999998</v>
      </c>
      <c r="J2390" s="53">
        <f t="shared" si="42"/>
        <v>96.736659999999986</v>
      </c>
      <c r="K2390" s="1" t="str">
        <f>VLOOKUP(Table_for_new_list_price[[#This Row],[ItemCode]],[1]sheet1!$1:$1048576,11,FALSE)</f>
        <v>Italy</v>
      </c>
    </row>
    <row r="2391" spans="1:11" hidden="1" x14ac:dyDescent="0.3">
      <c r="A2391" t="s">
        <v>3325</v>
      </c>
      <c r="B2391" t="str">
        <f>VLOOKUP(Table_for_new_list_price[[#This Row],[ItemCode]],[1]sheet1!$1:$1048576,4,FALSE)</f>
        <v>9907T-MF 150MED</v>
      </c>
      <c r="C2391">
        <f>VLOOKUP(Table_for_new_list_price[[#This Row],[ItemCode]],[1]sheet1!$1:$1048576,5,FALSE)</f>
        <v>0</v>
      </c>
      <c r="D2391" t="str">
        <f>VLOOKUP(Table_for_new_list_price[[#This Row],[ItemCode]],[1]sheet1!$1:$1048576,6,FALSE)</f>
        <v>BALV</v>
      </c>
      <c r="E2391" s="54" t="str">
        <f>VLOOKUP(Table_for_new_list_price[[#This Row],[ItemCode]],[1]sheet1!$1:$1048576,7,FALSE)</f>
        <v>BRASS</v>
      </c>
      <c r="F2391" s="54">
        <f>VLOOKUP(Table_for_new_list_price[[#This Row],[ItemCode]],[1]sheet1!$1:$1048576,13,FALSE)</f>
        <v>0</v>
      </c>
      <c r="G2391" s="55" t="str">
        <f>VLOOKUP(Table_for_new_list_price[[#This Row],[ItemCode]],[1]sheet1!$1:$1048576,12,FALSE)</f>
        <v>1</v>
      </c>
      <c r="H2391" s="101">
        <f>VLOOKUP(Table_for_new_list_price[[#This Row],[ItemCode]],[1]sheet1!$1:$1048576,8,FALSE)</f>
        <v>495.63</v>
      </c>
      <c r="I2391" s="51">
        <f>VLOOKUP(Table_for_new_list_price[[#This Row],[Product Line]],'EDA SHEET'!$C$10:$D$57,2,FALSE)</f>
        <v>0.34699999999999998</v>
      </c>
      <c r="J2391" s="53">
        <f t="shared" si="42"/>
        <v>171.98361</v>
      </c>
      <c r="K2391" s="1" t="str">
        <f>VLOOKUP(Table_for_new_list_price[[#This Row],[ItemCode]],[1]sheet1!$1:$1048576,11,FALSE)</f>
        <v>Italy</v>
      </c>
    </row>
    <row r="2392" spans="1:11" hidden="1" x14ac:dyDescent="0.3">
      <c r="A2392" t="s">
        <v>3326</v>
      </c>
      <c r="B2392" t="str">
        <f>VLOOKUP(Table_for_new_list_price[[#This Row],[ItemCode]],[1]sheet1!$1:$1048576,4,FALSE)</f>
        <v>9907T-MF 200LRG</v>
      </c>
      <c r="C2392">
        <f>VLOOKUP(Table_for_new_list_price[[#This Row],[ItemCode]],[1]sheet1!$1:$1048576,5,FALSE)</f>
        <v>0</v>
      </c>
      <c r="D2392" t="str">
        <f>VLOOKUP(Table_for_new_list_price[[#This Row],[ItemCode]],[1]sheet1!$1:$1048576,6,FALSE)</f>
        <v>BALV</v>
      </c>
      <c r="E2392" s="54" t="str">
        <f>VLOOKUP(Table_for_new_list_price[[#This Row],[ItemCode]],[1]sheet1!$1:$1048576,7,FALSE)</f>
        <v>BRASS</v>
      </c>
      <c r="F2392" s="54">
        <f>VLOOKUP(Table_for_new_list_price[[#This Row],[ItemCode]],[1]sheet1!$1:$1048576,13,FALSE)</f>
        <v>0</v>
      </c>
      <c r="G2392" s="55" t="str">
        <f>VLOOKUP(Table_for_new_list_price[[#This Row],[ItemCode]],[1]sheet1!$1:$1048576,12,FALSE)</f>
        <v>1</v>
      </c>
      <c r="H2392" s="101">
        <f>VLOOKUP(Table_for_new_list_price[[#This Row],[ItemCode]],[1]sheet1!$1:$1048576,8,FALSE)</f>
        <v>1200.99</v>
      </c>
      <c r="I2392" s="51">
        <f>VLOOKUP(Table_for_new_list_price[[#This Row],[Product Line]],'EDA SHEET'!$C$10:$D$57,2,FALSE)</f>
        <v>0.34699999999999998</v>
      </c>
      <c r="J2392" s="53">
        <f t="shared" si="42"/>
        <v>416.74352999999996</v>
      </c>
      <c r="K2392" s="1" t="str">
        <f>VLOOKUP(Table_for_new_list_price[[#This Row],[ItemCode]],[1]sheet1!$1:$1048576,11,FALSE)</f>
        <v>Italy</v>
      </c>
    </row>
    <row r="2393" spans="1:11" hidden="1" x14ac:dyDescent="0.3">
      <c r="A2393" t="s">
        <v>3327</v>
      </c>
      <c r="B2393" t="str">
        <f>VLOOKUP(Table_for_new_list_price[[#This Row],[ItemCode]],[1]sheet1!$1:$1048576,4,FALSE)</f>
        <v>9907T-MF 200MED</v>
      </c>
      <c r="C2393">
        <f>VLOOKUP(Table_for_new_list_price[[#This Row],[ItemCode]],[1]sheet1!$1:$1048576,5,FALSE)</f>
        <v>0</v>
      </c>
      <c r="D2393" t="str">
        <f>VLOOKUP(Table_for_new_list_price[[#This Row],[ItemCode]],[1]sheet1!$1:$1048576,6,FALSE)</f>
        <v>BALV</v>
      </c>
      <c r="E2393" s="54" t="str">
        <f>VLOOKUP(Table_for_new_list_price[[#This Row],[ItemCode]],[1]sheet1!$1:$1048576,7,FALSE)</f>
        <v>BRASS</v>
      </c>
      <c r="F2393" s="54">
        <f>VLOOKUP(Table_for_new_list_price[[#This Row],[ItemCode]],[1]sheet1!$1:$1048576,13,FALSE)</f>
        <v>0</v>
      </c>
      <c r="G2393" s="55" t="str">
        <f>VLOOKUP(Table_for_new_list_price[[#This Row],[ItemCode]],[1]sheet1!$1:$1048576,12,FALSE)</f>
        <v>1</v>
      </c>
      <c r="H2393" s="101">
        <f>VLOOKUP(Table_for_new_list_price[[#This Row],[ItemCode]],[1]sheet1!$1:$1048576,8,FALSE)</f>
        <v>558.89</v>
      </c>
      <c r="I2393" s="51">
        <f>VLOOKUP(Table_for_new_list_price[[#This Row],[Product Line]],'EDA SHEET'!$C$10:$D$57,2,FALSE)</f>
        <v>0.34699999999999998</v>
      </c>
      <c r="J2393" s="53">
        <f t="shared" si="42"/>
        <v>193.93482999999998</v>
      </c>
      <c r="K2393" s="1" t="str">
        <f>VLOOKUP(Table_for_new_list_price[[#This Row],[ItemCode]],[1]sheet1!$1:$1048576,11,FALSE)</f>
        <v>Italy</v>
      </c>
    </row>
    <row r="2394" spans="1:11" hidden="1" x14ac:dyDescent="0.3">
      <c r="A2394" t="s">
        <v>3328</v>
      </c>
      <c r="B2394" t="str">
        <f>VLOOKUP(Table_for_new_list_price[[#This Row],[ItemCode]],[1]sheet1!$1:$1048576,4,FALSE)</f>
        <v>9907T-MP 050MIN</v>
      </c>
      <c r="C2394">
        <f>VLOOKUP(Table_for_new_list_price[[#This Row],[ItemCode]],[1]sheet1!$1:$1048576,5,FALSE)</f>
        <v>0</v>
      </c>
      <c r="D2394" t="str">
        <f>VLOOKUP(Table_for_new_list_price[[#This Row],[ItemCode]],[1]sheet1!$1:$1048576,6,FALSE)</f>
        <v>BALV</v>
      </c>
      <c r="E2394" s="54" t="str">
        <f>VLOOKUP(Table_for_new_list_price[[#This Row],[ItemCode]],[1]sheet1!$1:$1048576,7,FALSE)</f>
        <v>BRASS</v>
      </c>
      <c r="F2394" s="54">
        <f>VLOOKUP(Table_for_new_list_price[[#This Row],[ItemCode]],[1]sheet1!$1:$1048576,13,FALSE)</f>
        <v>0</v>
      </c>
      <c r="G2394" s="55" t="str">
        <f>VLOOKUP(Table_for_new_list_price[[#This Row],[ItemCode]],[1]sheet1!$1:$1048576,12,FALSE)</f>
        <v>1</v>
      </c>
      <c r="H2394" s="101">
        <f>VLOOKUP(Table_for_new_list_price[[#This Row],[ItemCode]],[1]sheet1!$1:$1048576,8,FALSE)</f>
        <v>194.94</v>
      </c>
      <c r="I2394" s="51">
        <f>VLOOKUP(Table_for_new_list_price[[#This Row],[Product Line]],'EDA SHEET'!$C$10:$D$57,2,FALSE)</f>
        <v>0.34699999999999998</v>
      </c>
      <c r="J2394" s="53">
        <f t="shared" si="42"/>
        <v>67.644179999999992</v>
      </c>
      <c r="K2394" s="1" t="str">
        <f>VLOOKUP(Table_for_new_list_price[[#This Row],[ItemCode]],[1]sheet1!$1:$1048576,11,FALSE)</f>
        <v>Italy</v>
      </c>
    </row>
    <row r="2395" spans="1:11" hidden="1" x14ac:dyDescent="0.3">
      <c r="A2395" t="s">
        <v>3329</v>
      </c>
      <c r="B2395" t="str">
        <f>VLOOKUP(Table_for_new_list_price[[#This Row],[ItemCode]],[1]sheet1!$1:$1048576,4,FALSE)</f>
        <v>9907T-MP 050SML</v>
      </c>
      <c r="C2395">
        <f>VLOOKUP(Table_for_new_list_price[[#This Row],[ItemCode]],[1]sheet1!$1:$1048576,5,FALSE)</f>
        <v>0</v>
      </c>
      <c r="D2395" t="str">
        <f>VLOOKUP(Table_for_new_list_price[[#This Row],[ItemCode]],[1]sheet1!$1:$1048576,6,FALSE)</f>
        <v>BALV</v>
      </c>
      <c r="E2395" s="54" t="str">
        <f>VLOOKUP(Table_for_new_list_price[[#This Row],[ItemCode]],[1]sheet1!$1:$1048576,7,FALSE)</f>
        <v>BRASS</v>
      </c>
      <c r="F2395" s="54">
        <f>VLOOKUP(Table_for_new_list_price[[#This Row],[ItemCode]],[1]sheet1!$1:$1048576,13,FALSE)</f>
        <v>0</v>
      </c>
      <c r="G2395" s="55" t="str">
        <f>VLOOKUP(Table_for_new_list_price[[#This Row],[ItemCode]],[1]sheet1!$1:$1048576,12,FALSE)</f>
        <v>1</v>
      </c>
      <c r="H2395" s="101">
        <f>VLOOKUP(Table_for_new_list_price[[#This Row],[ItemCode]],[1]sheet1!$1:$1048576,8,FALSE)</f>
        <v>253.01</v>
      </c>
      <c r="I2395" s="51">
        <f>VLOOKUP(Table_for_new_list_price[[#This Row],[Product Line]],'EDA SHEET'!$C$10:$D$57,2,FALSE)</f>
        <v>0.34699999999999998</v>
      </c>
      <c r="J2395" s="53">
        <f t="shared" si="42"/>
        <v>87.79446999999999</v>
      </c>
      <c r="K2395" s="1" t="str">
        <f>VLOOKUP(Table_for_new_list_price[[#This Row],[ItemCode]],[1]sheet1!$1:$1048576,11,FALSE)</f>
        <v>Italy</v>
      </c>
    </row>
    <row r="2396" spans="1:11" hidden="1" x14ac:dyDescent="0.3">
      <c r="A2396" t="s">
        <v>3330</v>
      </c>
      <c r="B2396" t="str">
        <f>VLOOKUP(Table_for_new_list_price[[#This Row],[ItemCode]],[1]sheet1!$1:$1048576,4,FALSE)</f>
        <v>9907T-MP 075SML</v>
      </c>
      <c r="C2396">
        <f>VLOOKUP(Table_for_new_list_price[[#This Row],[ItemCode]],[1]sheet1!$1:$1048576,5,FALSE)</f>
        <v>0</v>
      </c>
      <c r="D2396" t="str">
        <f>VLOOKUP(Table_for_new_list_price[[#This Row],[ItemCode]],[1]sheet1!$1:$1048576,6,FALSE)</f>
        <v>BALV</v>
      </c>
      <c r="E2396" s="54" t="str">
        <f>VLOOKUP(Table_for_new_list_price[[#This Row],[ItemCode]],[1]sheet1!$1:$1048576,7,FALSE)</f>
        <v>BRASS</v>
      </c>
      <c r="F2396" s="54">
        <f>VLOOKUP(Table_for_new_list_price[[#This Row],[ItemCode]],[1]sheet1!$1:$1048576,13,FALSE)</f>
        <v>0</v>
      </c>
      <c r="G2396" s="55" t="str">
        <f>VLOOKUP(Table_for_new_list_price[[#This Row],[ItemCode]],[1]sheet1!$1:$1048576,12,FALSE)</f>
        <v>1</v>
      </c>
      <c r="H2396" s="101">
        <f>VLOOKUP(Table_for_new_list_price[[#This Row],[ItemCode]],[1]sheet1!$1:$1048576,8,FALSE)</f>
        <v>253.01</v>
      </c>
      <c r="I2396" s="51">
        <f>VLOOKUP(Table_for_new_list_price[[#This Row],[Product Line]],'EDA SHEET'!$C$10:$D$57,2,FALSE)</f>
        <v>0.34699999999999998</v>
      </c>
      <c r="J2396" s="53">
        <f t="shared" si="42"/>
        <v>87.79446999999999</v>
      </c>
      <c r="K2396" s="1" t="str">
        <f>VLOOKUP(Table_for_new_list_price[[#This Row],[ItemCode]],[1]sheet1!$1:$1048576,11,FALSE)</f>
        <v>Italy</v>
      </c>
    </row>
    <row r="2397" spans="1:11" hidden="1" x14ac:dyDescent="0.3">
      <c r="A2397" t="s">
        <v>3331</v>
      </c>
      <c r="B2397" t="str">
        <f>VLOOKUP(Table_for_new_list_price[[#This Row],[ItemCode]],[1]sheet1!$1:$1048576,4,FALSE)</f>
        <v>9907T-MP 100SML</v>
      </c>
      <c r="C2397">
        <f>VLOOKUP(Table_for_new_list_price[[#This Row],[ItemCode]],[1]sheet1!$1:$1048576,5,FALSE)</f>
        <v>0</v>
      </c>
      <c r="D2397" t="str">
        <f>VLOOKUP(Table_for_new_list_price[[#This Row],[ItemCode]],[1]sheet1!$1:$1048576,6,FALSE)</f>
        <v>BALV</v>
      </c>
      <c r="E2397" s="54" t="str">
        <f>VLOOKUP(Table_for_new_list_price[[#This Row],[ItemCode]],[1]sheet1!$1:$1048576,7,FALSE)</f>
        <v>BRASS</v>
      </c>
      <c r="F2397" s="54">
        <f>VLOOKUP(Table_for_new_list_price[[#This Row],[ItemCode]],[1]sheet1!$1:$1048576,13,FALSE)</f>
        <v>0</v>
      </c>
      <c r="G2397" s="55" t="str">
        <f>VLOOKUP(Table_for_new_list_price[[#This Row],[ItemCode]],[1]sheet1!$1:$1048576,12,FALSE)</f>
        <v>1</v>
      </c>
      <c r="H2397" s="101">
        <f>VLOOKUP(Table_for_new_list_price[[#This Row],[ItemCode]],[1]sheet1!$1:$1048576,8,FALSE)</f>
        <v>267.20999999999998</v>
      </c>
      <c r="I2397" s="51">
        <f>VLOOKUP(Table_for_new_list_price[[#This Row],[Product Line]],'EDA SHEET'!$C$10:$D$57,2,FALSE)</f>
        <v>0.34699999999999998</v>
      </c>
      <c r="J2397" s="53">
        <f t="shared" ref="J2397:J2447" si="43">H2397*I2397</f>
        <v>92.721869999999981</v>
      </c>
      <c r="K2397" s="1" t="str">
        <f>VLOOKUP(Table_for_new_list_price[[#This Row],[ItemCode]],[1]sheet1!$1:$1048576,11,FALSE)</f>
        <v>Italy</v>
      </c>
    </row>
    <row r="2398" spans="1:11" hidden="1" x14ac:dyDescent="0.3">
      <c r="A2398" t="s">
        <v>3332</v>
      </c>
      <c r="B2398" t="str">
        <f>VLOOKUP(Table_for_new_list_price[[#This Row],[ItemCode]],[1]sheet1!$1:$1048576,4,FALSE)</f>
        <v>9907T-MP 125MED</v>
      </c>
      <c r="C2398">
        <f>VLOOKUP(Table_for_new_list_price[[#This Row],[ItemCode]],[1]sheet1!$1:$1048576,5,FALSE)</f>
        <v>0</v>
      </c>
      <c r="D2398" t="str">
        <f>VLOOKUP(Table_for_new_list_price[[#This Row],[ItemCode]],[1]sheet1!$1:$1048576,6,FALSE)</f>
        <v>BALV</v>
      </c>
      <c r="E2398" s="54" t="str">
        <f>VLOOKUP(Table_for_new_list_price[[#This Row],[ItemCode]],[1]sheet1!$1:$1048576,7,FALSE)</f>
        <v>BRASS DZR</v>
      </c>
      <c r="F2398" s="54">
        <f>VLOOKUP(Table_for_new_list_price[[#This Row],[ItemCode]],[1]sheet1!$1:$1048576,13,FALSE)</f>
        <v>0</v>
      </c>
      <c r="G2398" s="55" t="str">
        <f>VLOOKUP(Table_for_new_list_price[[#This Row],[ItemCode]],[1]sheet1!$1:$1048576,12,FALSE)</f>
        <v>1</v>
      </c>
      <c r="H2398" s="101">
        <f>VLOOKUP(Table_for_new_list_price[[#This Row],[ItemCode]],[1]sheet1!$1:$1048576,8,FALSE)</f>
        <v>485.65</v>
      </c>
      <c r="I2398" s="51">
        <f>VLOOKUP(Table_for_new_list_price[[#This Row],[Product Line]],'EDA SHEET'!$C$10:$D$57,2,FALSE)</f>
        <v>0.34699999999999998</v>
      </c>
      <c r="J2398" s="53">
        <f t="shared" si="43"/>
        <v>168.52054999999999</v>
      </c>
      <c r="K2398" s="1" t="str">
        <f>VLOOKUP(Table_for_new_list_price[[#This Row],[ItemCode]],[1]sheet1!$1:$1048576,11,FALSE)</f>
        <v>Italy</v>
      </c>
    </row>
    <row r="2399" spans="1:11" hidden="1" x14ac:dyDescent="0.3">
      <c r="A2399" t="s">
        <v>3333</v>
      </c>
      <c r="B2399" t="str">
        <f>VLOOKUP(Table_for_new_list_price[[#This Row],[ItemCode]],[1]sheet1!$1:$1048576,4,FALSE)</f>
        <v>9907T-MP 150MED</v>
      </c>
      <c r="C2399">
        <f>VLOOKUP(Table_for_new_list_price[[#This Row],[ItemCode]],[1]sheet1!$1:$1048576,5,FALSE)</f>
        <v>0</v>
      </c>
      <c r="D2399" t="str">
        <f>VLOOKUP(Table_for_new_list_price[[#This Row],[ItemCode]],[1]sheet1!$1:$1048576,6,FALSE)</f>
        <v>BALV</v>
      </c>
      <c r="E2399" s="54" t="str">
        <f>VLOOKUP(Table_for_new_list_price[[#This Row],[ItemCode]],[1]sheet1!$1:$1048576,7,FALSE)</f>
        <v>BRASS DZR</v>
      </c>
      <c r="F2399" s="54">
        <f>VLOOKUP(Table_for_new_list_price[[#This Row],[ItemCode]],[1]sheet1!$1:$1048576,13,FALSE)</f>
        <v>0</v>
      </c>
      <c r="G2399" s="55" t="str">
        <f>VLOOKUP(Table_for_new_list_price[[#This Row],[ItemCode]],[1]sheet1!$1:$1048576,12,FALSE)</f>
        <v>1</v>
      </c>
      <c r="H2399" s="101">
        <f>VLOOKUP(Table_for_new_list_price[[#This Row],[ItemCode]],[1]sheet1!$1:$1048576,8,FALSE)</f>
        <v>520.41999999999996</v>
      </c>
      <c r="I2399" s="51">
        <f>VLOOKUP(Table_for_new_list_price[[#This Row],[Product Line]],'EDA SHEET'!$C$10:$D$57,2,FALSE)</f>
        <v>0.34699999999999998</v>
      </c>
      <c r="J2399" s="53">
        <f t="shared" si="43"/>
        <v>180.58573999999999</v>
      </c>
      <c r="K2399" s="1" t="str">
        <f>VLOOKUP(Table_for_new_list_price[[#This Row],[ItemCode]],[1]sheet1!$1:$1048576,11,FALSE)</f>
        <v>Italy</v>
      </c>
    </row>
    <row r="2400" spans="1:11" hidden="1" x14ac:dyDescent="0.3">
      <c r="A2400" t="s">
        <v>3334</v>
      </c>
      <c r="B2400" t="str">
        <f>VLOOKUP(Table_for_new_list_price[[#This Row],[ItemCode]],[1]sheet1!$1:$1048576,4,FALSE)</f>
        <v>9907T-MP 200MED</v>
      </c>
      <c r="C2400">
        <f>VLOOKUP(Table_for_new_list_price[[#This Row],[ItemCode]],[1]sheet1!$1:$1048576,5,FALSE)</f>
        <v>0</v>
      </c>
      <c r="D2400" t="str">
        <f>VLOOKUP(Table_for_new_list_price[[#This Row],[ItemCode]],[1]sheet1!$1:$1048576,6,FALSE)</f>
        <v>BALV</v>
      </c>
      <c r="E2400" s="54" t="str">
        <f>VLOOKUP(Table_for_new_list_price[[#This Row],[ItemCode]],[1]sheet1!$1:$1048576,7,FALSE)</f>
        <v>BRASS DZR</v>
      </c>
      <c r="F2400" s="54">
        <f>VLOOKUP(Table_for_new_list_price[[#This Row],[ItemCode]],[1]sheet1!$1:$1048576,13,FALSE)</f>
        <v>0</v>
      </c>
      <c r="G2400" s="55" t="str">
        <f>VLOOKUP(Table_for_new_list_price[[#This Row],[ItemCode]],[1]sheet1!$1:$1048576,12,FALSE)</f>
        <v>1</v>
      </c>
      <c r="H2400" s="101">
        <f>VLOOKUP(Table_for_new_list_price[[#This Row],[ItemCode]],[1]sheet1!$1:$1048576,8,FALSE)</f>
        <v>586.83000000000004</v>
      </c>
      <c r="I2400" s="51">
        <f>VLOOKUP(Table_for_new_list_price[[#This Row],[Product Line]],'EDA SHEET'!$C$10:$D$57,2,FALSE)</f>
        <v>0.34699999999999998</v>
      </c>
      <c r="J2400" s="53">
        <f t="shared" si="43"/>
        <v>203.63001</v>
      </c>
      <c r="K2400" s="1" t="str">
        <f>VLOOKUP(Table_for_new_list_price[[#This Row],[ItemCode]],[1]sheet1!$1:$1048576,11,FALSE)</f>
        <v>Italy</v>
      </c>
    </row>
    <row r="2401" spans="1:11" hidden="1" x14ac:dyDescent="0.3">
      <c r="A2401" t="s">
        <v>3335</v>
      </c>
      <c r="B2401" t="str">
        <f>VLOOKUP(Table_for_new_list_price[[#This Row],[ItemCode]],[1]sheet1!$1:$1048576,4,FALSE)</f>
        <v>9907T-MS 050MIN</v>
      </c>
      <c r="C2401">
        <f>VLOOKUP(Table_for_new_list_price[[#This Row],[ItemCode]],[1]sheet1!$1:$1048576,5,FALSE)</f>
        <v>0</v>
      </c>
      <c r="D2401" t="str">
        <f>VLOOKUP(Table_for_new_list_price[[#This Row],[ItemCode]],[1]sheet1!$1:$1048576,6,FALSE)</f>
        <v>BALV</v>
      </c>
      <c r="E2401" s="54" t="str">
        <f>VLOOKUP(Table_for_new_list_price[[#This Row],[ItemCode]],[1]sheet1!$1:$1048576,7,FALSE)</f>
        <v>BRASS</v>
      </c>
      <c r="F2401" s="54">
        <f>VLOOKUP(Table_for_new_list_price[[#This Row],[ItemCode]],[1]sheet1!$1:$1048576,13,FALSE)</f>
        <v>0</v>
      </c>
      <c r="G2401" s="55" t="str">
        <f>VLOOKUP(Table_for_new_list_price[[#This Row],[ItemCode]],[1]sheet1!$1:$1048576,12,FALSE)</f>
        <v>1</v>
      </c>
      <c r="H2401" s="101">
        <f>VLOOKUP(Table_for_new_list_price[[#This Row],[ItemCode]],[1]sheet1!$1:$1048576,8,FALSE)</f>
        <v>185.65</v>
      </c>
      <c r="I2401" s="51">
        <f>VLOOKUP(Table_for_new_list_price[[#This Row],[Product Line]],'EDA SHEET'!$C$10:$D$57,2,FALSE)</f>
        <v>0.34699999999999998</v>
      </c>
      <c r="J2401" s="53">
        <f t="shared" si="43"/>
        <v>64.420549999999992</v>
      </c>
      <c r="K2401" s="1" t="str">
        <f>VLOOKUP(Table_for_new_list_price[[#This Row],[ItemCode]],[1]sheet1!$1:$1048576,11,FALSE)</f>
        <v>Italy</v>
      </c>
    </row>
    <row r="2402" spans="1:11" hidden="1" x14ac:dyDescent="0.3">
      <c r="A2402" t="s">
        <v>3336</v>
      </c>
      <c r="B2402" t="str">
        <f>VLOOKUP(Table_for_new_list_price[[#This Row],[ItemCode]],[1]sheet1!$1:$1048576,4,FALSE)</f>
        <v>9907T-MS 050SML</v>
      </c>
      <c r="C2402">
        <f>VLOOKUP(Table_for_new_list_price[[#This Row],[ItemCode]],[1]sheet1!$1:$1048576,5,FALSE)</f>
        <v>0</v>
      </c>
      <c r="D2402" t="str">
        <f>VLOOKUP(Table_for_new_list_price[[#This Row],[ItemCode]],[1]sheet1!$1:$1048576,6,FALSE)</f>
        <v>BALV</v>
      </c>
      <c r="E2402" s="54" t="str">
        <f>VLOOKUP(Table_for_new_list_price[[#This Row],[ItemCode]],[1]sheet1!$1:$1048576,7,FALSE)</f>
        <v>BRASS</v>
      </c>
      <c r="F2402" s="54">
        <f>VLOOKUP(Table_for_new_list_price[[#This Row],[ItemCode]],[1]sheet1!$1:$1048576,13,FALSE)</f>
        <v>0</v>
      </c>
      <c r="G2402" s="55" t="str">
        <f>VLOOKUP(Table_for_new_list_price[[#This Row],[ItemCode]],[1]sheet1!$1:$1048576,12,FALSE)</f>
        <v>1</v>
      </c>
      <c r="H2402" s="101">
        <f>VLOOKUP(Table_for_new_list_price[[#This Row],[ItemCode]],[1]sheet1!$1:$1048576,8,FALSE)</f>
        <v>240.98</v>
      </c>
      <c r="I2402" s="51">
        <f>VLOOKUP(Table_for_new_list_price[[#This Row],[Product Line]],'EDA SHEET'!$C$10:$D$57,2,FALSE)</f>
        <v>0.34699999999999998</v>
      </c>
      <c r="J2402" s="53">
        <f t="shared" si="43"/>
        <v>83.620059999999995</v>
      </c>
      <c r="K2402" s="1" t="str">
        <f>VLOOKUP(Table_for_new_list_price[[#This Row],[ItemCode]],[1]sheet1!$1:$1048576,11,FALSE)</f>
        <v>Italy</v>
      </c>
    </row>
    <row r="2403" spans="1:11" hidden="1" x14ac:dyDescent="0.3">
      <c r="A2403" t="s">
        <v>3337</v>
      </c>
      <c r="B2403" t="str">
        <f>VLOOKUP(Table_for_new_list_price[[#This Row],[ItemCode]],[1]sheet1!$1:$1048576,4,FALSE)</f>
        <v>9907T-MS 075MIN</v>
      </c>
      <c r="C2403">
        <f>VLOOKUP(Table_for_new_list_price[[#This Row],[ItemCode]],[1]sheet1!$1:$1048576,5,FALSE)</f>
        <v>0</v>
      </c>
      <c r="D2403" t="str">
        <f>VLOOKUP(Table_for_new_list_price[[#This Row],[ItemCode]],[1]sheet1!$1:$1048576,6,FALSE)</f>
        <v>BALV</v>
      </c>
      <c r="E2403" s="54" t="str">
        <f>VLOOKUP(Table_for_new_list_price[[#This Row],[ItemCode]],[1]sheet1!$1:$1048576,7,FALSE)</f>
        <v>BRASS</v>
      </c>
      <c r="F2403" s="54">
        <f>VLOOKUP(Table_for_new_list_price[[#This Row],[ItemCode]],[1]sheet1!$1:$1048576,13,FALSE)</f>
        <v>0</v>
      </c>
      <c r="G2403" s="55" t="str">
        <f>VLOOKUP(Table_for_new_list_price[[#This Row],[ItemCode]],[1]sheet1!$1:$1048576,12,FALSE)</f>
        <v>1</v>
      </c>
      <c r="H2403" s="101">
        <f>VLOOKUP(Table_for_new_list_price[[#This Row],[ItemCode]],[1]sheet1!$1:$1048576,8,FALSE)</f>
        <v>196.05</v>
      </c>
      <c r="I2403" s="51">
        <f>VLOOKUP(Table_for_new_list_price[[#This Row],[Product Line]],'EDA SHEET'!$C$10:$D$57,2,FALSE)</f>
        <v>0.34699999999999998</v>
      </c>
      <c r="J2403" s="53">
        <f t="shared" si="43"/>
        <v>68.029349999999994</v>
      </c>
      <c r="K2403" s="1" t="str">
        <f>VLOOKUP(Table_for_new_list_price[[#This Row],[ItemCode]],[1]sheet1!$1:$1048576,11,FALSE)</f>
        <v>Italy</v>
      </c>
    </row>
    <row r="2404" spans="1:11" hidden="1" x14ac:dyDescent="0.3">
      <c r="A2404" t="s">
        <v>3338</v>
      </c>
      <c r="B2404" t="str">
        <f>VLOOKUP(Table_for_new_list_price[[#This Row],[ItemCode]],[1]sheet1!$1:$1048576,4,FALSE)</f>
        <v>9907T-MS 075SML</v>
      </c>
      <c r="C2404">
        <f>VLOOKUP(Table_for_new_list_price[[#This Row],[ItemCode]],[1]sheet1!$1:$1048576,5,FALSE)</f>
        <v>0</v>
      </c>
      <c r="D2404" t="str">
        <f>VLOOKUP(Table_for_new_list_price[[#This Row],[ItemCode]],[1]sheet1!$1:$1048576,6,FALSE)</f>
        <v>BALV</v>
      </c>
      <c r="E2404" s="54" t="str">
        <f>VLOOKUP(Table_for_new_list_price[[#This Row],[ItemCode]],[1]sheet1!$1:$1048576,7,FALSE)</f>
        <v>BRASS</v>
      </c>
      <c r="F2404" s="54">
        <f>VLOOKUP(Table_for_new_list_price[[#This Row],[ItemCode]],[1]sheet1!$1:$1048576,13,FALSE)</f>
        <v>0</v>
      </c>
      <c r="G2404" s="55" t="str">
        <f>VLOOKUP(Table_for_new_list_price[[#This Row],[ItemCode]],[1]sheet1!$1:$1048576,12,FALSE)</f>
        <v>1</v>
      </c>
      <c r="H2404" s="101">
        <f>VLOOKUP(Table_for_new_list_price[[#This Row],[ItemCode]],[1]sheet1!$1:$1048576,8,FALSE)</f>
        <v>240.98</v>
      </c>
      <c r="I2404" s="51">
        <f>VLOOKUP(Table_for_new_list_price[[#This Row],[Product Line]],'EDA SHEET'!$C$10:$D$57,2,FALSE)</f>
        <v>0.34699999999999998</v>
      </c>
      <c r="J2404" s="53">
        <f t="shared" si="43"/>
        <v>83.620059999999995</v>
      </c>
      <c r="K2404" s="1" t="str">
        <f>VLOOKUP(Table_for_new_list_price[[#This Row],[ItemCode]],[1]sheet1!$1:$1048576,11,FALSE)</f>
        <v>Italy</v>
      </c>
    </row>
    <row r="2405" spans="1:11" hidden="1" x14ac:dyDescent="0.3">
      <c r="A2405" t="s">
        <v>3339</v>
      </c>
      <c r="B2405" t="str">
        <f>VLOOKUP(Table_for_new_list_price[[#This Row],[ItemCode]],[1]sheet1!$1:$1048576,4,FALSE)</f>
        <v>9907T-MS 100SML</v>
      </c>
      <c r="C2405">
        <f>VLOOKUP(Table_for_new_list_price[[#This Row],[ItemCode]],[1]sheet1!$1:$1048576,5,FALSE)</f>
        <v>0</v>
      </c>
      <c r="D2405" t="str">
        <f>VLOOKUP(Table_for_new_list_price[[#This Row],[ItemCode]],[1]sheet1!$1:$1048576,6,FALSE)</f>
        <v>BALV</v>
      </c>
      <c r="E2405" s="54" t="str">
        <f>VLOOKUP(Table_for_new_list_price[[#This Row],[ItemCode]],[1]sheet1!$1:$1048576,7,FALSE)</f>
        <v>BRASS</v>
      </c>
      <c r="F2405" s="54">
        <f>VLOOKUP(Table_for_new_list_price[[#This Row],[ItemCode]],[1]sheet1!$1:$1048576,13,FALSE)</f>
        <v>0</v>
      </c>
      <c r="G2405" s="55" t="str">
        <f>VLOOKUP(Table_for_new_list_price[[#This Row],[ItemCode]],[1]sheet1!$1:$1048576,12,FALSE)</f>
        <v>1</v>
      </c>
      <c r="H2405" s="101">
        <f>VLOOKUP(Table_for_new_list_price[[#This Row],[ItemCode]],[1]sheet1!$1:$1048576,8,FALSE)</f>
        <v>254.47</v>
      </c>
      <c r="I2405" s="51">
        <f>VLOOKUP(Table_for_new_list_price[[#This Row],[Product Line]],'EDA SHEET'!$C$10:$D$57,2,FALSE)</f>
        <v>0.34699999999999998</v>
      </c>
      <c r="J2405" s="53">
        <f t="shared" si="43"/>
        <v>88.301089999999988</v>
      </c>
      <c r="K2405" s="1" t="str">
        <f>VLOOKUP(Table_for_new_list_price[[#This Row],[ItemCode]],[1]sheet1!$1:$1048576,11,FALSE)</f>
        <v>Italy</v>
      </c>
    </row>
    <row r="2406" spans="1:11" hidden="1" x14ac:dyDescent="0.3">
      <c r="A2406" t="s">
        <v>3340</v>
      </c>
      <c r="B2406" t="str">
        <f>VLOOKUP(Table_for_new_list_price[[#This Row],[ItemCode]],[1]sheet1!$1:$1048576,4,FALSE)</f>
        <v>9907T-MS 125MED</v>
      </c>
      <c r="C2406">
        <f>VLOOKUP(Table_for_new_list_price[[#This Row],[ItemCode]],[1]sheet1!$1:$1048576,5,FALSE)</f>
        <v>0</v>
      </c>
      <c r="D2406" t="str">
        <f>VLOOKUP(Table_for_new_list_price[[#This Row],[ItemCode]],[1]sheet1!$1:$1048576,6,FALSE)</f>
        <v>BALV</v>
      </c>
      <c r="E2406" s="54" t="str">
        <f>VLOOKUP(Table_for_new_list_price[[#This Row],[ItemCode]],[1]sheet1!$1:$1048576,7,FALSE)</f>
        <v>BRASS</v>
      </c>
      <c r="F2406" s="54">
        <f>VLOOKUP(Table_for_new_list_price[[#This Row],[ItemCode]],[1]sheet1!$1:$1048576,13,FALSE)</f>
        <v>0</v>
      </c>
      <c r="G2406" s="55" t="str">
        <f>VLOOKUP(Table_for_new_list_price[[#This Row],[ItemCode]],[1]sheet1!$1:$1048576,12,FALSE)</f>
        <v>1</v>
      </c>
      <c r="H2406" s="101">
        <f>VLOOKUP(Table_for_new_list_price[[#This Row],[ItemCode]],[1]sheet1!$1:$1048576,8,FALSE)</f>
        <v>462.53</v>
      </c>
      <c r="I2406" s="51">
        <f>VLOOKUP(Table_for_new_list_price[[#This Row],[Product Line]],'EDA SHEET'!$C$10:$D$57,2,FALSE)</f>
        <v>0.34699999999999998</v>
      </c>
      <c r="J2406" s="53">
        <f t="shared" si="43"/>
        <v>160.49790999999999</v>
      </c>
      <c r="K2406" s="1" t="str">
        <f>VLOOKUP(Table_for_new_list_price[[#This Row],[ItemCode]],[1]sheet1!$1:$1048576,11,FALSE)</f>
        <v>Italy</v>
      </c>
    </row>
    <row r="2407" spans="1:11" hidden="1" x14ac:dyDescent="0.3">
      <c r="A2407" t="s">
        <v>3341</v>
      </c>
      <c r="B2407" t="str">
        <f>VLOOKUP(Table_for_new_list_price[[#This Row],[ItemCode]],[1]sheet1!$1:$1048576,4,FALSE)</f>
        <v>9907T-MS 125SML</v>
      </c>
      <c r="C2407">
        <f>VLOOKUP(Table_for_new_list_price[[#This Row],[ItemCode]],[1]sheet1!$1:$1048576,5,FALSE)</f>
        <v>0</v>
      </c>
      <c r="D2407" t="str">
        <f>VLOOKUP(Table_for_new_list_price[[#This Row],[ItemCode]],[1]sheet1!$1:$1048576,6,FALSE)</f>
        <v>BALV</v>
      </c>
      <c r="E2407" s="54" t="str">
        <f>VLOOKUP(Table_for_new_list_price[[#This Row],[ItemCode]],[1]sheet1!$1:$1048576,7,FALSE)</f>
        <v>BRASS</v>
      </c>
      <c r="F2407" s="54">
        <f>VLOOKUP(Table_for_new_list_price[[#This Row],[ItemCode]],[1]sheet1!$1:$1048576,13,FALSE)</f>
        <v>0</v>
      </c>
      <c r="G2407" s="55" t="str">
        <f>VLOOKUP(Table_for_new_list_price[[#This Row],[ItemCode]],[1]sheet1!$1:$1048576,12,FALSE)</f>
        <v>1</v>
      </c>
      <c r="H2407" s="101">
        <f>VLOOKUP(Table_for_new_list_price[[#This Row],[ItemCode]],[1]sheet1!$1:$1048576,8,FALSE)</f>
        <v>278.77999999999997</v>
      </c>
      <c r="I2407" s="51">
        <f>VLOOKUP(Table_for_new_list_price[[#This Row],[Product Line]],'EDA SHEET'!$C$10:$D$57,2,FALSE)</f>
        <v>0.34699999999999998</v>
      </c>
      <c r="J2407" s="53">
        <f t="shared" si="43"/>
        <v>96.736659999999986</v>
      </c>
      <c r="K2407" s="1" t="str">
        <f>VLOOKUP(Table_for_new_list_price[[#This Row],[ItemCode]],[1]sheet1!$1:$1048576,11,FALSE)</f>
        <v>Italy</v>
      </c>
    </row>
    <row r="2408" spans="1:11" hidden="1" x14ac:dyDescent="0.3">
      <c r="A2408" t="s">
        <v>3342</v>
      </c>
      <c r="B2408" t="str">
        <f>VLOOKUP(Table_for_new_list_price[[#This Row],[ItemCode]],[1]sheet1!$1:$1048576,4,FALSE)</f>
        <v>9907T-MS 150MED</v>
      </c>
      <c r="C2408">
        <f>VLOOKUP(Table_for_new_list_price[[#This Row],[ItemCode]],[1]sheet1!$1:$1048576,5,FALSE)</f>
        <v>0</v>
      </c>
      <c r="D2408" t="str">
        <f>VLOOKUP(Table_for_new_list_price[[#This Row],[ItemCode]],[1]sheet1!$1:$1048576,6,FALSE)</f>
        <v>BALV</v>
      </c>
      <c r="E2408" s="54" t="str">
        <f>VLOOKUP(Table_for_new_list_price[[#This Row],[ItemCode]],[1]sheet1!$1:$1048576,7,FALSE)</f>
        <v>BRASS</v>
      </c>
      <c r="F2408" s="54">
        <f>VLOOKUP(Table_for_new_list_price[[#This Row],[ItemCode]],[1]sheet1!$1:$1048576,13,FALSE)</f>
        <v>0</v>
      </c>
      <c r="G2408" s="55" t="str">
        <f>VLOOKUP(Table_for_new_list_price[[#This Row],[ItemCode]],[1]sheet1!$1:$1048576,12,FALSE)</f>
        <v>1</v>
      </c>
      <c r="H2408" s="101">
        <f>VLOOKUP(Table_for_new_list_price[[#This Row],[ItemCode]],[1]sheet1!$1:$1048576,8,FALSE)</f>
        <v>495.63</v>
      </c>
      <c r="I2408" s="51">
        <f>VLOOKUP(Table_for_new_list_price[[#This Row],[Product Line]],'EDA SHEET'!$C$10:$D$57,2,FALSE)</f>
        <v>0.34699999999999998</v>
      </c>
      <c r="J2408" s="53">
        <f t="shared" si="43"/>
        <v>171.98361</v>
      </c>
      <c r="K2408" s="1" t="str">
        <f>VLOOKUP(Table_for_new_list_price[[#This Row],[ItemCode]],[1]sheet1!$1:$1048576,11,FALSE)</f>
        <v>Italy</v>
      </c>
    </row>
    <row r="2409" spans="1:11" hidden="1" x14ac:dyDescent="0.3">
      <c r="A2409" t="s">
        <v>3343</v>
      </c>
      <c r="B2409" t="str">
        <f>VLOOKUP(Table_for_new_list_price[[#This Row],[ItemCode]],[1]sheet1!$1:$1048576,4,FALSE)</f>
        <v>9907T-MS 200LRG</v>
      </c>
      <c r="C2409">
        <f>VLOOKUP(Table_for_new_list_price[[#This Row],[ItemCode]],[1]sheet1!$1:$1048576,5,FALSE)</f>
        <v>0</v>
      </c>
      <c r="D2409" t="str">
        <f>VLOOKUP(Table_for_new_list_price[[#This Row],[ItemCode]],[1]sheet1!$1:$1048576,6,FALSE)</f>
        <v>BALV</v>
      </c>
      <c r="E2409" s="54" t="str">
        <f>VLOOKUP(Table_for_new_list_price[[#This Row],[ItemCode]],[1]sheet1!$1:$1048576,7,FALSE)</f>
        <v>BRASS</v>
      </c>
      <c r="F2409" s="54">
        <f>VLOOKUP(Table_for_new_list_price[[#This Row],[ItemCode]],[1]sheet1!$1:$1048576,13,FALSE)</f>
        <v>0</v>
      </c>
      <c r="G2409" s="55" t="str">
        <f>VLOOKUP(Table_for_new_list_price[[#This Row],[ItemCode]],[1]sheet1!$1:$1048576,12,FALSE)</f>
        <v>1</v>
      </c>
      <c r="H2409" s="101">
        <f>VLOOKUP(Table_for_new_list_price[[#This Row],[ItemCode]],[1]sheet1!$1:$1048576,8,FALSE)</f>
        <v>1200.99</v>
      </c>
      <c r="I2409" s="51">
        <f>VLOOKUP(Table_for_new_list_price[[#This Row],[Product Line]],'EDA SHEET'!$C$10:$D$57,2,FALSE)</f>
        <v>0.34699999999999998</v>
      </c>
      <c r="J2409" s="53">
        <f t="shared" si="43"/>
        <v>416.74352999999996</v>
      </c>
      <c r="K2409" s="1" t="str">
        <f>VLOOKUP(Table_for_new_list_price[[#This Row],[ItemCode]],[1]sheet1!$1:$1048576,11,FALSE)</f>
        <v>Italy</v>
      </c>
    </row>
    <row r="2410" spans="1:11" hidden="1" x14ac:dyDescent="0.3">
      <c r="A2410" t="s">
        <v>3344</v>
      </c>
      <c r="B2410" t="str">
        <f>VLOOKUP(Table_for_new_list_price[[#This Row],[ItemCode]],[1]sheet1!$1:$1048576,4,FALSE)</f>
        <v>9907T-MS 200MED</v>
      </c>
      <c r="C2410">
        <f>VLOOKUP(Table_for_new_list_price[[#This Row],[ItemCode]],[1]sheet1!$1:$1048576,5,FALSE)</f>
        <v>0</v>
      </c>
      <c r="D2410" t="str">
        <f>VLOOKUP(Table_for_new_list_price[[#This Row],[ItemCode]],[1]sheet1!$1:$1048576,6,FALSE)</f>
        <v>BALV</v>
      </c>
      <c r="E2410" s="54" t="str">
        <f>VLOOKUP(Table_for_new_list_price[[#This Row],[ItemCode]],[1]sheet1!$1:$1048576,7,FALSE)</f>
        <v>BRASS</v>
      </c>
      <c r="F2410" s="54">
        <f>VLOOKUP(Table_for_new_list_price[[#This Row],[ItemCode]],[1]sheet1!$1:$1048576,13,FALSE)</f>
        <v>0</v>
      </c>
      <c r="G2410" s="55" t="str">
        <f>VLOOKUP(Table_for_new_list_price[[#This Row],[ItemCode]],[1]sheet1!$1:$1048576,12,FALSE)</f>
        <v>1</v>
      </c>
      <c r="H2410" s="101">
        <f>VLOOKUP(Table_for_new_list_price[[#This Row],[ItemCode]],[1]sheet1!$1:$1048576,8,FALSE)</f>
        <v>558.89</v>
      </c>
      <c r="I2410" s="51">
        <f>VLOOKUP(Table_for_new_list_price[[#This Row],[Product Line]],'EDA SHEET'!$C$10:$D$57,2,FALSE)</f>
        <v>0.34699999999999998</v>
      </c>
      <c r="J2410" s="53">
        <f t="shared" si="43"/>
        <v>193.93482999999998</v>
      </c>
      <c r="K2410" s="1" t="str">
        <f>VLOOKUP(Table_for_new_list_price[[#This Row],[ItemCode]],[1]sheet1!$1:$1048576,11,FALSE)</f>
        <v>Italy</v>
      </c>
    </row>
    <row r="2411" spans="1:11" hidden="1" x14ac:dyDescent="0.3">
      <c r="A2411" t="s">
        <v>3345</v>
      </c>
      <c r="B2411" t="str">
        <f>VLOOKUP(Table_for_new_list_price[[#This Row],[ItemCode]],[1]sheet1!$1:$1048576,4,FALSE)</f>
        <v>9907T-PP 050MIN</v>
      </c>
      <c r="C2411">
        <f>VLOOKUP(Table_for_new_list_price[[#This Row],[ItemCode]],[1]sheet1!$1:$1048576,5,FALSE)</f>
        <v>0</v>
      </c>
      <c r="D2411" t="str">
        <f>VLOOKUP(Table_for_new_list_price[[#This Row],[ItemCode]],[1]sheet1!$1:$1048576,6,FALSE)</f>
        <v>BALV</v>
      </c>
      <c r="E2411" s="54" t="str">
        <f>VLOOKUP(Table_for_new_list_price[[#This Row],[ItemCode]],[1]sheet1!$1:$1048576,7,FALSE)</f>
        <v>BRASS</v>
      </c>
      <c r="F2411" s="54">
        <f>VLOOKUP(Table_for_new_list_price[[#This Row],[ItemCode]],[1]sheet1!$1:$1048576,13,FALSE)</f>
        <v>0</v>
      </c>
      <c r="G2411" s="55" t="str">
        <f>VLOOKUP(Table_for_new_list_price[[#This Row],[ItemCode]],[1]sheet1!$1:$1048576,12,FALSE)</f>
        <v>1</v>
      </c>
      <c r="H2411" s="101">
        <f>VLOOKUP(Table_for_new_list_price[[#This Row],[ItemCode]],[1]sheet1!$1:$1048576,8,FALSE)</f>
        <v>194.94</v>
      </c>
      <c r="I2411" s="51">
        <f>VLOOKUP(Table_for_new_list_price[[#This Row],[Product Line]],'EDA SHEET'!$C$10:$D$57,2,FALSE)</f>
        <v>0.34699999999999998</v>
      </c>
      <c r="J2411" s="53">
        <f t="shared" si="43"/>
        <v>67.644179999999992</v>
      </c>
      <c r="K2411" s="1" t="str">
        <f>VLOOKUP(Table_for_new_list_price[[#This Row],[ItemCode]],[1]sheet1!$1:$1048576,11,FALSE)</f>
        <v>Italy</v>
      </c>
    </row>
    <row r="2412" spans="1:11" hidden="1" x14ac:dyDescent="0.3">
      <c r="A2412" t="s">
        <v>3346</v>
      </c>
      <c r="B2412" t="str">
        <f>VLOOKUP(Table_for_new_list_price[[#This Row],[ItemCode]],[1]sheet1!$1:$1048576,4,FALSE)</f>
        <v>9907T-PP 050SML</v>
      </c>
      <c r="C2412">
        <f>VLOOKUP(Table_for_new_list_price[[#This Row],[ItemCode]],[1]sheet1!$1:$1048576,5,FALSE)</f>
        <v>0</v>
      </c>
      <c r="D2412" t="str">
        <f>VLOOKUP(Table_for_new_list_price[[#This Row],[ItemCode]],[1]sheet1!$1:$1048576,6,FALSE)</f>
        <v>BALV</v>
      </c>
      <c r="E2412" s="54" t="str">
        <f>VLOOKUP(Table_for_new_list_price[[#This Row],[ItemCode]],[1]sheet1!$1:$1048576,7,FALSE)</f>
        <v>BRASS</v>
      </c>
      <c r="F2412" s="54">
        <f>VLOOKUP(Table_for_new_list_price[[#This Row],[ItemCode]],[1]sheet1!$1:$1048576,13,FALSE)</f>
        <v>0</v>
      </c>
      <c r="G2412" s="55" t="str">
        <f>VLOOKUP(Table_for_new_list_price[[#This Row],[ItemCode]],[1]sheet1!$1:$1048576,12,FALSE)</f>
        <v>1</v>
      </c>
      <c r="H2412" s="101">
        <f>VLOOKUP(Table_for_new_list_price[[#This Row],[ItemCode]],[1]sheet1!$1:$1048576,8,FALSE)</f>
        <v>253.01</v>
      </c>
      <c r="I2412" s="51">
        <f>VLOOKUP(Table_for_new_list_price[[#This Row],[Product Line]],'EDA SHEET'!$C$10:$D$57,2,FALSE)</f>
        <v>0.34699999999999998</v>
      </c>
      <c r="J2412" s="53">
        <f t="shared" si="43"/>
        <v>87.79446999999999</v>
      </c>
      <c r="K2412" s="1" t="str">
        <f>VLOOKUP(Table_for_new_list_price[[#This Row],[ItemCode]],[1]sheet1!$1:$1048576,11,FALSE)</f>
        <v>Italy</v>
      </c>
    </row>
    <row r="2413" spans="1:11" hidden="1" x14ac:dyDescent="0.3">
      <c r="A2413" t="s">
        <v>3347</v>
      </c>
      <c r="B2413" t="str">
        <f>VLOOKUP(Table_for_new_list_price[[#This Row],[ItemCode]],[1]sheet1!$1:$1048576,4,FALSE)</f>
        <v>9907T-PP 075SML</v>
      </c>
      <c r="C2413">
        <f>VLOOKUP(Table_for_new_list_price[[#This Row],[ItemCode]],[1]sheet1!$1:$1048576,5,FALSE)</f>
        <v>0</v>
      </c>
      <c r="D2413" t="str">
        <f>VLOOKUP(Table_for_new_list_price[[#This Row],[ItemCode]],[1]sheet1!$1:$1048576,6,FALSE)</f>
        <v>BALV</v>
      </c>
      <c r="E2413" s="54" t="str">
        <f>VLOOKUP(Table_for_new_list_price[[#This Row],[ItemCode]],[1]sheet1!$1:$1048576,7,FALSE)</f>
        <v>BRASS</v>
      </c>
      <c r="F2413" s="54">
        <f>VLOOKUP(Table_for_new_list_price[[#This Row],[ItemCode]],[1]sheet1!$1:$1048576,13,FALSE)</f>
        <v>0</v>
      </c>
      <c r="G2413" s="55" t="str">
        <f>VLOOKUP(Table_for_new_list_price[[#This Row],[ItemCode]],[1]sheet1!$1:$1048576,12,FALSE)</f>
        <v>1</v>
      </c>
      <c r="H2413" s="101">
        <f>VLOOKUP(Table_for_new_list_price[[#This Row],[ItemCode]],[1]sheet1!$1:$1048576,8,FALSE)</f>
        <v>253.01</v>
      </c>
      <c r="I2413" s="51">
        <f>VLOOKUP(Table_for_new_list_price[[#This Row],[Product Line]],'EDA SHEET'!$C$10:$D$57,2,FALSE)</f>
        <v>0.34699999999999998</v>
      </c>
      <c r="J2413" s="53">
        <f t="shared" si="43"/>
        <v>87.79446999999999</v>
      </c>
      <c r="K2413" s="1" t="str">
        <f>VLOOKUP(Table_for_new_list_price[[#This Row],[ItemCode]],[1]sheet1!$1:$1048576,11,FALSE)</f>
        <v>Italy</v>
      </c>
    </row>
    <row r="2414" spans="1:11" hidden="1" x14ac:dyDescent="0.3">
      <c r="A2414" t="s">
        <v>3348</v>
      </c>
      <c r="B2414" t="str">
        <f>VLOOKUP(Table_for_new_list_price[[#This Row],[ItemCode]],[1]sheet1!$1:$1048576,4,FALSE)</f>
        <v>9907T-PP 100SML</v>
      </c>
      <c r="C2414">
        <f>VLOOKUP(Table_for_new_list_price[[#This Row],[ItemCode]],[1]sheet1!$1:$1048576,5,FALSE)</f>
        <v>0</v>
      </c>
      <c r="D2414" t="str">
        <f>VLOOKUP(Table_for_new_list_price[[#This Row],[ItemCode]],[1]sheet1!$1:$1048576,6,FALSE)</f>
        <v>BALV</v>
      </c>
      <c r="E2414" s="54" t="str">
        <f>VLOOKUP(Table_for_new_list_price[[#This Row],[ItemCode]],[1]sheet1!$1:$1048576,7,FALSE)</f>
        <v>BRASS</v>
      </c>
      <c r="F2414" s="54">
        <f>VLOOKUP(Table_for_new_list_price[[#This Row],[ItemCode]],[1]sheet1!$1:$1048576,13,FALSE)</f>
        <v>0</v>
      </c>
      <c r="G2414" s="55" t="str">
        <f>VLOOKUP(Table_for_new_list_price[[#This Row],[ItemCode]],[1]sheet1!$1:$1048576,12,FALSE)</f>
        <v>1</v>
      </c>
      <c r="H2414" s="101">
        <f>VLOOKUP(Table_for_new_list_price[[#This Row],[ItemCode]],[1]sheet1!$1:$1048576,8,FALSE)</f>
        <v>267.20999999999998</v>
      </c>
      <c r="I2414" s="51">
        <f>VLOOKUP(Table_for_new_list_price[[#This Row],[Product Line]],'EDA SHEET'!$C$10:$D$57,2,FALSE)</f>
        <v>0.34699999999999998</v>
      </c>
      <c r="J2414" s="53">
        <f t="shared" si="43"/>
        <v>92.721869999999981</v>
      </c>
      <c r="K2414" s="1" t="str">
        <f>VLOOKUP(Table_for_new_list_price[[#This Row],[ItemCode]],[1]sheet1!$1:$1048576,11,FALSE)</f>
        <v>Italy</v>
      </c>
    </row>
    <row r="2415" spans="1:11" hidden="1" x14ac:dyDescent="0.3">
      <c r="A2415" t="s">
        <v>3349</v>
      </c>
      <c r="B2415" t="str">
        <f>VLOOKUP(Table_for_new_list_price[[#This Row],[ItemCode]],[1]sheet1!$1:$1048576,4,FALSE)</f>
        <v>9907T-PP 125MED</v>
      </c>
      <c r="C2415">
        <f>VLOOKUP(Table_for_new_list_price[[#This Row],[ItemCode]],[1]sheet1!$1:$1048576,5,FALSE)</f>
        <v>0</v>
      </c>
      <c r="D2415" t="str">
        <f>VLOOKUP(Table_for_new_list_price[[#This Row],[ItemCode]],[1]sheet1!$1:$1048576,6,FALSE)</f>
        <v>BALV</v>
      </c>
      <c r="E2415" s="54" t="str">
        <f>VLOOKUP(Table_for_new_list_price[[#This Row],[ItemCode]],[1]sheet1!$1:$1048576,7,FALSE)</f>
        <v>BRASS DZR</v>
      </c>
      <c r="F2415" s="54">
        <f>VLOOKUP(Table_for_new_list_price[[#This Row],[ItemCode]],[1]sheet1!$1:$1048576,13,FALSE)</f>
        <v>0</v>
      </c>
      <c r="G2415" s="55" t="str">
        <f>VLOOKUP(Table_for_new_list_price[[#This Row],[ItemCode]],[1]sheet1!$1:$1048576,12,FALSE)</f>
        <v>1</v>
      </c>
      <c r="H2415" s="101">
        <f>VLOOKUP(Table_for_new_list_price[[#This Row],[ItemCode]],[1]sheet1!$1:$1048576,8,FALSE)</f>
        <v>485.65</v>
      </c>
      <c r="I2415" s="51">
        <f>VLOOKUP(Table_for_new_list_price[[#This Row],[Product Line]],'EDA SHEET'!$C$10:$D$57,2,FALSE)</f>
        <v>0.34699999999999998</v>
      </c>
      <c r="J2415" s="53">
        <f t="shared" si="43"/>
        <v>168.52054999999999</v>
      </c>
      <c r="K2415" s="1" t="str">
        <f>VLOOKUP(Table_for_new_list_price[[#This Row],[ItemCode]],[1]sheet1!$1:$1048576,11,FALSE)</f>
        <v>Italy</v>
      </c>
    </row>
    <row r="2416" spans="1:11" hidden="1" x14ac:dyDescent="0.3">
      <c r="A2416" t="s">
        <v>3350</v>
      </c>
      <c r="B2416" t="str">
        <f>VLOOKUP(Table_for_new_list_price[[#This Row],[ItemCode]],[1]sheet1!$1:$1048576,4,FALSE)</f>
        <v>9907T-PP 150MED</v>
      </c>
      <c r="C2416">
        <f>VLOOKUP(Table_for_new_list_price[[#This Row],[ItemCode]],[1]sheet1!$1:$1048576,5,FALSE)</f>
        <v>0</v>
      </c>
      <c r="D2416" t="str">
        <f>VLOOKUP(Table_for_new_list_price[[#This Row],[ItemCode]],[1]sheet1!$1:$1048576,6,FALSE)</f>
        <v>BALV</v>
      </c>
      <c r="E2416" s="54" t="str">
        <f>VLOOKUP(Table_for_new_list_price[[#This Row],[ItemCode]],[1]sheet1!$1:$1048576,7,FALSE)</f>
        <v>BRASS DZR</v>
      </c>
      <c r="F2416" s="54">
        <f>VLOOKUP(Table_for_new_list_price[[#This Row],[ItemCode]],[1]sheet1!$1:$1048576,13,FALSE)</f>
        <v>0</v>
      </c>
      <c r="G2416" s="55" t="str">
        <f>VLOOKUP(Table_for_new_list_price[[#This Row],[ItemCode]],[1]sheet1!$1:$1048576,12,FALSE)</f>
        <v>1</v>
      </c>
      <c r="H2416" s="101">
        <f>VLOOKUP(Table_for_new_list_price[[#This Row],[ItemCode]],[1]sheet1!$1:$1048576,8,FALSE)</f>
        <v>520.41999999999996</v>
      </c>
      <c r="I2416" s="51">
        <f>VLOOKUP(Table_for_new_list_price[[#This Row],[Product Line]],'EDA SHEET'!$C$10:$D$57,2,FALSE)</f>
        <v>0.34699999999999998</v>
      </c>
      <c r="J2416" s="53">
        <f t="shared" si="43"/>
        <v>180.58573999999999</v>
      </c>
      <c r="K2416" s="1" t="str">
        <f>VLOOKUP(Table_for_new_list_price[[#This Row],[ItemCode]],[1]sheet1!$1:$1048576,11,FALSE)</f>
        <v>Italy</v>
      </c>
    </row>
    <row r="2417" spans="1:11" hidden="1" x14ac:dyDescent="0.3">
      <c r="A2417" t="s">
        <v>3351</v>
      </c>
      <c r="B2417" t="str">
        <f>VLOOKUP(Table_for_new_list_price[[#This Row],[ItemCode]],[1]sheet1!$1:$1048576,4,FALSE)</f>
        <v>9907T-PP 200MED</v>
      </c>
      <c r="C2417">
        <f>VLOOKUP(Table_for_new_list_price[[#This Row],[ItemCode]],[1]sheet1!$1:$1048576,5,FALSE)</f>
        <v>0</v>
      </c>
      <c r="D2417" t="str">
        <f>VLOOKUP(Table_for_new_list_price[[#This Row],[ItemCode]],[1]sheet1!$1:$1048576,6,FALSE)</f>
        <v>BALV</v>
      </c>
      <c r="E2417" s="54" t="str">
        <f>VLOOKUP(Table_for_new_list_price[[#This Row],[ItemCode]],[1]sheet1!$1:$1048576,7,FALSE)</f>
        <v>BRASS DZR</v>
      </c>
      <c r="F2417" s="54">
        <f>VLOOKUP(Table_for_new_list_price[[#This Row],[ItemCode]],[1]sheet1!$1:$1048576,13,FALSE)</f>
        <v>0</v>
      </c>
      <c r="G2417" s="55" t="str">
        <f>VLOOKUP(Table_for_new_list_price[[#This Row],[ItemCode]],[1]sheet1!$1:$1048576,12,FALSE)</f>
        <v>1</v>
      </c>
      <c r="H2417" s="101">
        <f>VLOOKUP(Table_for_new_list_price[[#This Row],[ItemCode]],[1]sheet1!$1:$1048576,8,FALSE)</f>
        <v>586.83000000000004</v>
      </c>
      <c r="I2417" s="51">
        <f>VLOOKUP(Table_for_new_list_price[[#This Row],[Product Line]],'EDA SHEET'!$C$10:$D$57,2,FALSE)</f>
        <v>0.34699999999999998</v>
      </c>
      <c r="J2417" s="53">
        <f t="shared" si="43"/>
        <v>203.63001</v>
      </c>
      <c r="K2417" s="1" t="str">
        <f>VLOOKUP(Table_for_new_list_price[[#This Row],[ItemCode]],[1]sheet1!$1:$1048576,11,FALSE)</f>
        <v>Italy</v>
      </c>
    </row>
    <row r="2418" spans="1:11" hidden="1" x14ac:dyDescent="0.3">
      <c r="A2418" t="s">
        <v>3352</v>
      </c>
      <c r="B2418" t="str">
        <f>VLOOKUP(Table_for_new_list_price[[#This Row],[ItemCode]],[1]sheet1!$1:$1048576,4,FALSE)</f>
        <v>9907T-SS 050MIN</v>
      </c>
      <c r="C2418">
        <f>VLOOKUP(Table_for_new_list_price[[#This Row],[ItemCode]],[1]sheet1!$1:$1048576,5,FALSE)</f>
        <v>0</v>
      </c>
      <c r="D2418" t="str">
        <f>VLOOKUP(Table_for_new_list_price[[#This Row],[ItemCode]],[1]sheet1!$1:$1048576,6,FALSE)</f>
        <v>BALV</v>
      </c>
      <c r="E2418" s="54" t="str">
        <f>VLOOKUP(Table_for_new_list_price[[#This Row],[ItemCode]],[1]sheet1!$1:$1048576,7,FALSE)</f>
        <v>BRASS</v>
      </c>
      <c r="F2418" s="54">
        <f>VLOOKUP(Table_for_new_list_price[[#This Row],[ItemCode]],[1]sheet1!$1:$1048576,13,FALSE)</f>
        <v>0</v>
      </c>
      <c r="G2418" s="55" t="str">
        <f>VLOOKUP(Table_for_new_list_price[[#This Row],[ItemCode]],[1]sheet1!$1:$1048576,12,FALSE)</f>
        <v>1</v>
      </c>
      <c r="H2418" s="101">
        <f>VLOOKUP(Table_for_new_list_price[[#This Row],[ItemCode]],[1]sheet1!$1:$1048576,8,FALSE)</f>
        <v>185.65</v>
      </c>
      <c r="I2418" s="51">
        <f>VLOOKUP(Table_for_new_list_price[[#This Row],[Product Line]],'EDA SHEET'!$C$10:$D$57,2,FALSE)</f>
        <v>0.34699999999999998</v>
      </c>
      <c r="J2418" s="53">
        <f t="shared" si="43"/>
        <v>64.420549999999992</v>
      </c>
      <c r="K2418" s="1" t="str">
        <f>VLOOKUP(Table_for_new_list_price[[#This Row],[ItemCode]],[1]sheet1!$1:$1048576,11,FALSE)</f>
        <v>Italy</v>
      </c>
    </row>
    <row r="2419" spans="1:11" hidden="1" x14ac:dyDescent="0.3">
      <c r="A2419" t="s">
        <v>3353</v>
      </c>
      <c r="B2419" t="str">
        <f>VLOOKUP(Table_for_new_list_price[[#This Row],[ItemCode]],[1]sheet1!$1:$1048576,4,FALSE)</f>
        <v>9907T-SS 050SML</v>
      </c>
      <c r="C2419">
        <f>VLOOKUP(Table_for_new_list_price[[#This Row],[ItemCode]],[1]sheet1!$1:$1048576,5,FALSE)</f>
        <v>0</v>
      </c>
      <c r="D2419" t="str">
        <f>VLOOKUP(Table_for_new_list_price[[#This Row],[ItemCode]],[1]sheet1!$1:$1048576,6,FALSE)</f>
        <v>BALV</v>
      </c>
      <c r="E2419" s="54" t="str">
        <f>VLOOKUP(Table_for_new_list_price[[#This Row],[ItemCode]],[1]sheet1!$1:$1048576,7,FALSE)</f>
        <v>BRASS</v>
      </c>
      <c r="F2419" s="54">
        <f>VLOOKUP(Table_for_new_list_price[[#This Row],[ItemCode]],[1]sheet1!$1:$1048576,13,FALSE)</f>
        <v>0</v>
      </c>
      <c r="G2419" s="55" t="str">
        <f>VLOOKUP(Table_for_new_list_price[[#This Row],[ItemCode]],[1]sheet1!$1:$1048576,12,FALSE)</f>
        <v>1</v>
      </c>
      <c r="H2419" s="101">
        <f>VLOOKUP(Table_for_new_list_price[[#This Row],[ItemCode]],[1]sheet1!$1:$1048576,8,FALSE)</f>
        <v>240.98</v>
      </c>
      <c r="I2419" s="51">
        <f>VLOOKUP(Table_for_new_list_price[[#This Row],[Product Line]],'EDA SHEET'!$C$10:$D$57,2,FALSE)</f>
        <v>0.34699999999999998</v>
      </c>
      <c r="J2419" s="53">
        <f t="shared" si="43"/>
        <v>83.620059999999995</v>
      </c>
      <c r="K2419" s="1" t="str">
        <f>VLOOKUP(Table_for_new_list_price[[#This Row],[ItemCode]],[1]sheet1!$1:$1048576,11,FALSE)</f>
        <v>Italy</v>
      </c>
    </row>
    <row r="2420" spans="1:11" hidden="1" x14ac:dyDescent="0.3">
      <c r="A2420" t="s">
        <v>3354</v>
      </c>
      <c r="B2420" t="str">
        <f>VLOOKUP(Table_for_new_list_price[[#This Row],[ItemCode]],[1]sheet1!$1:$1048576,4,FALSE)</f>
        <v>9907T-SS 075MIN</v>
      </c>
      <c r="C2420">
        <f>VLOOKUP(Table_for_new_list_price[[#This Row],[ItemCode]],[1]sheet1!$1:$1048576,5,FALSE)</f>
        <v>0</v>
      </c>
      <c r="D2420" t="str">
        <f>VLOOKUP(Table_for_new_list_price[[#This Row],[ItemCode]],[1]sheet1!$1:$1048576,6,FALSE)</f>
        <v>BALV</v>
      </c>
      <c r="E2420" s="54" t="str">
        <f>VLOOKUP(Table_for_new_list_price[[#This Row],[ItemCode]],[1]sheet1!$1:$1048576,7,FALSE)</f>
        <v>BRASS</v>
      </c>
      <c r="F2420" s="54">
        <f>VLOOKUP(Table_for_new_list_price[[#This Row],[ItemCode]],[1]sheet1!$1:$1048576,13,FALSE)</f>
        <v>0</v>
      </c>
      <c r="G2420" s="55" t="str">
        <f>VLOOKUP(Table_for_new_list_price[[#This Row],[ItemCode]],[1]sheet1!$1:$1048576,12,FALSE)</f>
        <v>1</v>
      </c>
      <c r="H2420" s="101">
        <f>VLOOKUP(Table_for_new_list_price[[#This Row],[ItemCode]],[1]sheet1!$1:$1048576,8,FALSE)</f>
        <v>196.05</v>
      </c>
      <c r="I2420" s="51">
        <f>VLOOKUP(Table_for_new_list_price[[#This Row],[Product Line]],'EDA SHEET'!$C$10:$D$57,2,FALSE)</f>
        <v>0.34699999999999998</v>
      </c>
      <c r="J2420" s="53">
        <f t="shared" si="43"/>
        <v>68.029349999999994</v>
      </c>
      <c r="K2420" s="1" t="str">
        <f>VLOOKUP(Table_for_new_list_price[[#This Row],[ItemCode]],[1]sheet1!$1:$1048576,11,FALSE)</f>
        <v>Italy</v>
      </c>
    </row>
    <row r="2421" spans="1:11" hidden="1" x14ac:dyDescent="0.3">
      <c r="A2421" t="s">
        <v>3355</v>
      </c>
      <c r="B2421" t="str">
        <f>VLOOKUP(Table_for_new_list_price[[#This Row],[ItemCode]],[1]sheet1!$1:$1048576,4,FALSE)</f>
        <v>9907T-SS 075SML</v>
      </c>
      <c r="C2421">
        <f>VLOOKUP(Table_for_new_list_price[[#This Row],[ItemCode]],[1]sheet1!$1:$1048576,5,FALSE)</f>
        <v>0</v>
      </c>
      <c r="D2421" t="str">
        <f>VLOOKUP(Table_for_new_list_price[[#This Row],[ItemCode]],[1]sheet1!$1:$1048576,6,FALSE)</f>
        <v>BALV</v>
      </c>
      <c r="E2421" s="54" t="str">
        <f>VLOOKUP(Table_for_new_list_price[[#This Row],[ItemCode]],[1]sheet1!$1:$1048576,7,FALSE)</f>
        <v>BRASS</v>
      </c>
      <c r="F2421" s="54">
        <f>VLOOKUP(Table_for_new_list_price[[#This Row],[ItemCode]],[1]sheet1!$1:$1048576,13,FALSE)</f>
        <v>0</v>
      </c>
      <c r="G2421" s="55" t="str">
        <f>VLOOKUP(Table_for_new_list_price[[#This Row],[ItemCode]],[1]sheet1!$1:$1048576,12,FALSE)</f>
        <v>1</v>
      </c>
      <c r="H2421" s="101">
        <f>VLOOKUP(Table_for_new_list_price[[#This Row],[ItemCode]],[1]sheet1!$1:$1048576,8,FALSE)</f>
        <v>240.98</v>
      </c>
      <c r="I2421" s="51">
        <f>VLOOKUP(Table_for_new_list_price[[#This Row],[Product Line]],'EDA SHEET'!$C$10:$D$57,2,FALSE)</f>
        <v>0.34699999999999998</v>
      </c>
      <c r="J2421" s="53">
        <f t="shared" si="43"/>
        <v>83.620059999999995</v>
      </c>
      <c r="K2421" s="1" t="str">
        <f>VLOOKUP(Table_for_new_list_price[[#This Row],[ItemCode]],[1]sheet1!$1:$1048576,11,FALSE)</f>
        <v>Italy</v>
      </c>
    </row>
    <row r="2422" spans="1:11" hidden="1" x14ac:dyDescent="0.3">
      <c r="A2422" t="s">
        <v>3356</v>
      </c>
      <c r="B2422" t="str">
        <f>VLOOKUP(Table_for_new_list_price[[#This Row],[ItemCode]],[1]sheet1!$1:$1048576,4,FALSE)</f>
        <v>9907T-SS 100SML</v>
      </c>
      <c r="C2422">
        <f>VLOOKUP(Table_for_new_list_price[[#This Row],[ItemCode]],[1]sheet1!$1:$1048576,5,FALSE)</f>
        <v>0</v>
      </c>
      <c r="D2422" t="str">
        <f>VLOOKUP(Table_for_new_list_price[[#This Row],[ItemCode]],[1]sheet1!$1:$1048576,6,FALSE)</f>
        <v>BALV</v>
      </c>
      <c r="E2422" s="54" t="str">
        <f>VLOOKUP(Table_for_new_list_price[[#This Row],[ItemCode]],[1]sheet1!$1:$1048576,7,FALSE)</f>
        <v>BRASS</v>
      </c>
      <c r="F2422" s="54">
        <f>VLOOKUP(Table_for_new_list_price[[#This Row],[ItemCode]],[1]sheet1!$1:$1048576,13,FALSE)</f>
        <v>0</v>
      </c>
      <c r="G2422" s="55" t="str">
        <f>VLOOKUP(Table_for_new_list_price[[#This Row],[ItemCode]],[1]sheet1!$1:$1048576,12,FALSE)</f>
        <v>1</v>
      </c>
      <c r="H2422" s="101">
        <f>VLOOKUP(Table_for_new_list_price[[#This Row],[ItemCode]],[1]sheet1!$1:$1048576,8,FALSE)</f>
        <v>254.47</v>
      </c>
      <c r="I2422" s="51">
        <f>VLOOKUP(Table_for_new_list_price[[#This Row],[Product Line]],'EDA SHEET'!$C$10:$D$57,2,FALSE)</f>
        <v>0.34699999999999998</v>
      </c>
      <c r="J2422" s="53">
        <f t="shared" si="43"/>
        <v>88.301089999999988</v>
      </c>
      <c r="K2422" s="1" t="str">
        <f>VLOOKUP(Table_for_new_list_price[[#This Row],[ItemCode]],[1]sheet1!$1:$1048576,11,FALSE)</f>
        <v>Italy</v>
      </c>
    </row>
    <row r="2423" spans="1:11" hidden="1" x14ac:dyDescent="0.3">
      <c r="A2423" t="s">
        <v>3357</v>
      </c>
      <c r="B2423" t="str">
        <f>VLOOKUP(Table_for_new_list_price[[#This Row],[ItemCode]],[1]sheet1!$1:$1048576,4,FALSE)</f>
        <v>9907T-SS 125MED</v>
      </c>
      <c r="C2423">
        <f>VLOOKUP(Table_for_new_list_price[[#This Row],[ItemCode]],[1]sheet1!$1:$1048576,5,FALSE)</f>
        <v>0</v>
      </c>
      <c r="D2423" t="str">
        <f>VLOOKUP(Table_for_new_list_price[[#This Row],[ItemCode]],[1]sheet1!$1:$1048576,6,FALSE)</f>
        <v>BALV</v>
      </c>
      <c r="E2423" s="54" t="str">
        <f>VLOOKUP(Table_for_new_list_price[[#This Row],[ItemCode]],[1]sheet1!$1:$1048576,7,FALSE)</f>
        <v>BRASS</v>
      </c>
      <c r="F2423" s="54">
        <f>VLOOKUP(Table_for_new_list_price[[#This Row],[ItemCode]],[1]sheet1!$1:$1048576,13,FALSE)</f>
        <v>0</v>
      </c>
      <c r="G2423" s="55" t="str">
        <f>VLOOKUP(Table_for_new_list_price[[#This Row],[ItemCode]],[1]sheet1!$1:$1048576,12,FALSE)</f>
        <v>1</v>
      </c>
      <c r="H2423" s="101">
        <f>VLOOKUP(Table_for_new_list_price[[#This Row],[ItemCode]],[1]sheet1!$1:$1048576,8,FALSE)</f>
        <v>462.53</v>
      </c>
      <c r="I2423" s="51">
        <f>VLOOKUP(Table_for_new_list_price[[#This Row],[Product Line]],'EDA SHEET'!$C$10:$D$57,2,FALSE)</f>
        <v>0.34699999999999998</v>
      </c>
      <c r="J2423" s="53">
        <f t="shared" si="43"/>
        <v>160.49790999999999</v>
      </c>
      <c r="K2423" s="1" t="str">
        <f>VLOOKUP(Table_for_new_list_price[[#This Row],[ItemCode]],[1]sheet1!$1:$1048576,11,FALSE)</f>
        <v>Italy</v>
      </c>
    </row>
    <row r="2424" spans="1:11" hidden="1" x14ac:dyDescent="0.3">
      <c r="A2424" t="s">
        <v>3358</v>
      </c>
      <c r="B2424" t="str">
        <f>VLOOKUP(Table_for_new_list_price[[#This Row],[ItemCode]],[1]sheet1!$1:$1048576,4,FALSE)</f>
        <v>9907T-SS 125SML</v>
      </c>
      <c r="C2424">
        <f>VLOOKUP(Table_for_new_list_price[[#This Row],[ItemCode]],[1]sheet1!$1:$1048576,5,FALSE)</f>
        <v>0</v>
      </c>
      <c r="D2424" t="str">
        <f>VLOOKUP(Table_for_new_list_price[[#This Row],[ItemCode]],[1]sheet1!$1:$1048576,6,FALSE)</f>
        <v>BALV</v>
      </c>
      <c r="E2424" s="54" t="str">
        <f>VLOOKUP(Table_for_new_list_price[[#This Row],[ItemCode]],[1]sheet1!$1:$1048576,7,FALSE)</f>
        <v>BRASS</v>
      </c>
      <c r="F2424" s="54">
        <f>VLOOKUP(Table_for_new_list_price[[#This Row],[ItemCode]],[1]sheet1!$1:$1048576,13,FALSE)</f>
        <v>0</v>
      </c>
      <c r="G2424" s="55" t="str">
        <f>VLOOKUP(Table_for_new_list_price[[#This Row],[ItemCode]],[1]sheet1!$1:$1048576,12,FALSE)</f>
        <v>1</v>
      </c>
      <c r="H2424" s="101">
        <f>VLOOKUP(Table_for_new_list_price[[#This Row],[ItemCode]],[1]sheet1!$1:$1048576,8,FALSE)</f>
        <v>278.77999999999997</v>
      </c>
      <c r="I2424" s="51">
        <f>VLOOKUP(Table_for_new_list_price[[#This Row],[Product Line]],'EDA SHEET'!$C$10:$D$57,2,FALSE)</f>
        <v>0.34699999999999998</v>
      </c>
      <c r="J2424" s="53">
        <f t="shared" si="43"/>
        <v>96.736659999999986</v>
      </c>
      <c r="K2424" s="1" t="str">
        <f>VLOOKUP(Table_for_new_list_price[[#This Row],[ItemCode]],[1]sheet1!$1:$1048576,11,FALSE)</f>
        <v>Italy</v>
      </c>
    </row>
    <row r="2425" spans="1:11" hidden="1" x14ac:dyDescent="0.3">
      <c r="A2425" t="s">
        <v>3359</v>
      </c>
      <c r="B2425" t="str">
        <f>VLOOKUP(Table_for_new_list_price[[#This Row],[ItemCode]],[1]sheet1!$1:$1048576,4,FALSE)</f>
        <v>9907T-SS 150MED</v>
      </c>
      <c r="C2425">
        <f>VLOOKUP(Table_for_new_list_price[[#This Row],[ItemCode]],[1]sheet1!$1:$1048576,5,FALSE)</f>
        <v>0</v>
      </c>
      <c r="D2425" t="str">
        <f>VLOOKUP(Table_for_new_list_price[[#This Row],[ItemCode]],[1]sheet1!$1:$1048576,6,FALSE)</f>
        <v>BALV</v>
      </c>
      <c r="E2425" s="54" t="str">
        <f>VLOOKUP(Table_for_new_list_price[[#This Row],[ItemCode]],[1]sheet1!$1:$1048576,7,FALSE)</f>
        <v>BRASS</v>
      </c>
      <c r="F2425" s="54">
        <f>VLOOKUP(Table_for_new_list_price[[#This Row],[ItemCode]],[1]sheet1!$1:$1048576,13,FALSE)</f>
        <v>0</v>
      </c>
      <c r="G2425" s="55" t="str">
        <f>VLOOKUP(Table_for_new_list_price[[#This Row],[ItemCode]],[1]sheet1!$1:$1048576,12,FALSE)</f>
        <v>1</v>
      </c>
      <c r="H2425" s="101">
        <f>VLOOKUP(Table_for_new_list_price[[#This Row],[ItemCode]],[1]sheet1!$1:$1048576,8,FALSE)</f>
        <v>495.63</v>
      </c>
      <c r="I2425" s="51">
        <f>VLOOKUP(Table_for_new_list_price[[#This Row],[Product Line]],'EDA SHEET'!$C$10:$D$57,2,FALSE)</f>
        <v>0.34699999999999998</v>
      </c>
      <c r="J2425" s="53">
        <f t="shared" si="43"/>
        <v>171.98361</v>
      </c>
      <c r="K2425" s="1" t="str">
        <f>VLOOKUP(Table_for_new_list_price[[#This Row],[ItemCode]],[1]sheet1!$1:$1048576,11,FALSE)</f>
        <v>Italy</v>
      </c>
    </row>
    <row r="2426" spans="1:11" hidden="1" x14ac:dyDescent="0.3">
      <c r="A2426" t="s">
        <v>3360</v>
      </c>
      <c r="B2426" t="str">
        <f>VLOOKUP(Table_for_new_list_price[[#This Row],[ItemCode]],[1]sheet1!$1:$1048576,4,FALSE)</f>
        <v>9907T-SS 200LRG</v>
      </c>
      <c r="C2426">
        <f>VLOOKUP(Table_for_new_list_price[[#This Row],[ItemCode]],[1]sheet1!$1:$1048576,5,FALSE)</f>
        <v>0</v>
      </c>
      <c r="D2426" t="str">
        <f>VLOOKUP(Table_for_new_list_price[[#This Row],[ItemCode]],[1]sheet1!$1:$1048576,6,FALSE)</f>
        <v>BALV</v>
      </c>
      <c r="E2426" s="54" t="str">
        <f>VLOOKUP(Table_for_new_list_price[[#This Row],[ItemCode]],[1]sheet1!$1:$1048576,7,FALSE)</f>
        <v>BRASS</v>
      </c>
      <c r="F2426" s="54">
        <f>VLOOKUP(Table_for_new_list_price[[#This Row],[ItemCode]],[1]sheet1!$1:$1048576,13,FALSE)</f>
        <v>0</v>
      </c>
      <c r="G2426" s="55" t="str">
        <f>VLOOKUP(Table_for_new_list_price[[#This Row],[ItemCode]],[1]sheet1!$1:$1048576,12,FALSE)</f>
        <v>1</v>
      </c>
      <c r="H2426" s="101">
        <f>VLOOKUP(Table_for_new_list_price[[#This Row],[ItemCode]],[1]sheet1!$1:$1048576,8,FALSE)</f>
        <v>1200.99</v>
      </c>
      <c r="I2426" s="51">
        <f>VLOOKUP(Table_for_new_list_price[[#This Row],[Product Line]],'EDA SHEET'!$C$10:$D$57,2,FALSE)</f>
        <v>0.34699999999999998</v>
      </c>
      <c r="J2426" s="53">
        <f t="shared" si="43"/>
        <v>416.74352999999996</v>
      </c>
      <c r="K2426" s="1" t="str">
        <f>VLOOKUP(Table_for_new_list_price[[#This Row],[ItemCode]],[1]sheet1!$1:$1048576,11,FALSE)</f>
        <v>Italy</v>
      </c>
    </row>
    <row r="2427" spans="1:11" hidden="1" x14ac:dyDescent="0.3">
      <c r="A2427" t="s">
        <v>3361</v>
      </c>
      <c r="B2427" t="str">
        <f>VLOOKUP(Table_for_new_list_price[[#This Row],[ItemCode]],[1]sheet1!$1:$1048576,4,FALSE)</f>
        <v>9907T-SS 200MED</v>
      </c>
      <c r="C2427">
        <f>VLOOKUP(Table_for_new_list_price[[#This Row],[ItemCode]],[1]sheet1!$1:$1048576,5,FALSE)</f>
        <v>0</v>
      </c>
      <c r="D2427" t="str">
        <f>VLOOKUP(Table_for_new_list_price[[#This Row],[ItemCode]],[1]sheet1!$1:$1048576,6,FALSE)</f>
        <v>BALV</v>
      </c>
      <c r="E2427" s="54" t="str">
        <f>VLOOKUP(Table_for_new_list_price[[#This Row],[ItemCode]],[1]sheet1!$1:$1048576,7,FALSE)</f>
        <v>BRASS</v>
      </c>
      <c r="F2427" s="54">
        <f>VLOOKUP(Table_for_new_list_price[[#This Row],[ItemCode]],[1]sheet1!$1:$1048576,13,FALSE)</f>
        <v>0</v>
      </c>
      <c r="G2427" s="55" t="str">
        <f>VLOOKUP(Table_for_new_list_price[[#This Row],[ItemCode]],[1]sheet1!$1:$1048576,12,FALSE)</f>
        <v>1</v>
      </c>
      <c r="H2427" s="101">
        <f>VLOOKUP(Table_for_new_list_price[[#This Row],[ItemCode]],[1]sheet1!$1:$1048576,8,FALSE)</f>
        <v>558.89</v>
      </c>
      <c r="I2427" s="51">
        <f>VLOOKUP(Table_for_new_list_price[[#This Row],[Product Line]],'EDA SHEET'!$C$10:$D$57,2,FALSE)</f>
        <v>0.34699999999999998</v>
      </c>
      <c r="J2427" s="53">
        <f t="shared" si="43"/>
        <v>193.93482999999998</v>
      </c>
      <c r="K2427" s="1" t="str">
        <f>VLOOKUP(Table_for_new_list_price[[#This Row],[ItemCode]],[1]sheet1!$1:$1048576,11,FALSE)</f>
        <v>Italy</v>
      </c>
    </row>
    <row r="2428" spans="1:11" hidden="1" x14ac:dyDescent="0.3">
      <c r="A2428" t="s">
        <v>3362</v>
      </c>
      <c r="B2428" t="str">
        <f>VLOOKUP(Table_for_new_list_price[[#This Row],[ItemCode]],[1]sheet1!$1:$1048576,4,FALSE)</f>
        <v>BLIND FLANGE FOR WAFER BODY</v>
      </c>
      <c r="C2428" t="str">
        <f>VLOOKUP(Table_for_new_list_price[[#This Row],[ItemCode]],[1]sheet1!$1:$1048576,5,FALSE)</f>
        <v>670779712840</v>
      </c>
      <c r="D2428" t="str">
        <f>VLOOKUP(Table_for_new_list_price[[#This Row],[ItemCode]],[1]sheet1!$1:$1048576,6,FALSE)</f>
        <v>BALV</v>
      </c>
      <c r="E2428" s="54" t="str">
        <f>VLOOKUP(Table_for_new_list_price[[#This Row],[ItemCode]],[1]sheet1!$1:$1048576,7,FALSE)</f>
        <v>IRON</v>
      </c>
      <c r="F2428" s="54">
        <f>VLOOKUP(Table_for_new_list_price[[#This Row],[ItemCode]],[1]sheet1!$1:$1048576,13,FALSE)</f>
        <v>0</v>
      </c>
      <c r="G2428" s="55" t="str">
        <f>VLOOKUP(Table_for_new_list_price[[#This Row],[ItemCode]],[1]sheet1!$1:$1048576,12,FALSE)</f>
        <v>1</v>
      </c>
      <c r="H2428" s="101">
        <f>VLOOKUP(Table_for_new_list_price[[#This Row],[ItemCode]],[1]sheet1!$1:$1048576,8,FALSE)</f>
        <v>37.65</v>
      </c>
      <c r="I2428" s="51">
        <f>VLOOKUP(Table_for_new_list_price[[#This Row],[Product Line]],'EDA SHEET'!$C$10:$D$57,2,FALSE)</f>
        <v>0.34699999999999998</v>
      </c>
      <c r="J2428" s="53">
        <f t="shared" si="43"/>
        <v>13.064549999999999</v>
      </c>
      <c r="K2428" s="1" t="str">
        <f>VLOOKUP(Table_for_new_list_price[[#This Row],[ItemCode]],[1]sheet1!$1:$1048576,11,FALSE)</f>
        <v>China</v>
      </c>
    </row>
    <row r="2429" spans="1:11" hidden="1" x14ac:dyDescent="0.3">
      <c r="A2429" t="s">
        <v>3363</v>
      </c>
      <c r="B2429" t="str">
        <f>VLOOKUP(Table_for_new_list_price[[#This Row],[ItemCode]],[1]sheet1!$1:$1048576,4,FALSE)</f>
        <v>AUTOMATIC BALANCING VALVE 10</v>
      </c>
      <c r="C2429" t="str">
        <f>VLOOKUP(Table_for_new_list_price[[#This Row],[ItemCode]],[1]sheet1!$1:$1048576,5,FALSE)</f>
        <v>670779712826</v>
      </c>
      <c r="D2429" t="str">
        <f>VLOOKUP(Table_for_new_list_price[[#This Row],[ItemCode]],[1]sheet1!$1:$1048576,6,FALSE)</f>
        <v>BALV</v>
      </c>
      <c r="E2429" s="54" t="str">
        <f>VLOOKUP(Table_for_new_list_price[[#This Row],[ItemCode]],[1]sheet1!$1:$1048576,7,FALSE)</f>
        <v>IRON</v>
      </c>
      <c r="F2429" s="54" t="str">
        <f>VLOOKUP(Table_for_new_list_price[[#This Row],[ItemCode]],[1]sheet1!$1:$1048576,13,FALSE)</f>
        <v>79.2</v>
      </c>
      <c r="G2429" s="55" t="str">
        <f>VLOOKUP(Table_for_new_list_price[[#This Row],[ItemCode]],[1]sheet1!$1:$1048576,12,FALSE)</f>
        <v>1</v>
      </c>
      <c r="H2429" s="101">
        <f>VLOOKUP(Table_for_new_list_price[[#This Row],[ItemCode]],[1]sheet1!$1:$1048576,8,FALSE)</f>
        <v>8811.81</v>
      </c>
      <c r="I2429" s="51">
        <f>VLOOKUP(Table_for_new_list_price[[#This Row],[Product Line]],'EDA SHEET'!$C$10:$D$57,2,FALSE)</f>
        <v>0.34699999999999998</v>
      </c>
      <c r="J2429" s="53">
        <f t="shared" si="43"/>
        <v>3057.6980699999995</v>
      </c>
      <c r="K2429" s="1" t="str">
        <f>VLOOKUP(Table_for_new_list_price[[#This Row],[ItemCode]],[1]sheet1!$1:$1048576,11,FALSE)</f>
        <v>Italy</v>
      </c>
    </row>
    <row r="2430" spans="1:11" hidden="1" x14ac:dyDescent="0.3">
      <c r="A2430" t="s">
        <v>3364</v>
      </c>
      <c r="B2430" t="str">
        <f>VLOOKUP(Table_for_new_list_price[[#This Row],[ItemCode]],[1]sheet1!$1:$1048576,4,FALSE)</f>
        <v>AUTOMATIC BALANCING VALVE 12</v>
      </c>
      <c r="C2430" t="str">
        <f>VLOOKUP(Table_for_new_list_price[[#This Row],[ItemCode]],[1]sheet1!$1:$1048576,5,FALSE)</f>
        <v>670779712833</v>
      </c>
      <c r="D2430" t="str">
        <f>VLOOKUP(Table_for_new_list_price[[#This Row],[ItemCode]],[1]sheet1!$1:$1048576,6,FALSE)</f>
        <v>BALV</v>
      </c>
      <c r="E2430" s="54" t="str">
        <f>VLOOKUP(Table_for_new_list_price[[#This Row],[ItemCode]],[1]sheet1!$1:$1048576,7,FALSE)</f>
        <v>IRON</v>
      </c>
      <c r="F2430" s="54" t="str">
        <f>VLOOKUP(Table_for_new_list_price[[#This Row],[ItemCode]],[1]sheet1!$1:$1048576,13,FALSE)</f>
        <v>103.1</v>
      </c>
      <c r="G2430" s="55" t="str">
        <f>VLOOKUP(Table_for_new_list_price[[#This Row],[ItemCode]],[1]sheet1!$1:$1048576,12,FALSE)</f>
        <v>1</v>
      </c>
      <c r="H2430" s="101">
        <f>VLOOKUP(Table_for_new_list_price[[#This Row],[ItemCode]],[1]sheet1!$1:$1048576,8,FALSE)</f>
        <v>12211.93</v>
      </c>
      <c r="I2430" s="51">
        <f>VLOOKUP(Table_for_new_list_price[[#This Row],[Product Line]],'EDA SHEET'!$C$10:$D$57,2,FALSE)</f>
        <v>0.34699999999999998</v>
      </c>
      <c r="J2430" s="53">
        <f t="shared" si="43"/>
        <v>4237.53971</v>
      </c>
      <c r="K2430" s="1" t="str">
        <f>VLOOKUP(Table_for_new_list_price[[#This Row],[ItemCode]],[1]sheet1!$1:$1048576,11,FALSE)</f>
        <v>Italy</v>
      </c>
    </row>
    <row r="2431" spans="1:11" hidden="1" x14ac:dyDescent="0.3">
      <c r="A2431" t="s">
        <v>3365</v>
      </c>
      <c r="B2431" t="str">
        <f>VLOOKUP(Table_for_new_list_price[[#This Row],[ItemCode]],[1]sheet1!$1:$1048576,4,FALSE)</f>
        <v>AUT BALANCING VALVE 2-1/2</v>
      </c>
      <c r="C2431" t="str">
        <f>VLOOKUP(Table_for_new_list_price[[#This Row],[ItemCode]],[1]sheet1!$1:$1048576,5,FALSE)</f>
        <v>670779712765</v>
      </c>
      <c r="D2431" t="str">
        <f>VLOOKUP(Table_for_new_list_price[[#This Row],[ItemCode]],[1]sheet1!$1:$1048576,6,FALSE)</f>
        <v>BALV</v>
      </c>
      <c r="E2431" s="54" t="str">
        <f>VLOOKUP(Table_for_new_list_price[[#This Row],[ItemCode]],[1]sheet1!$1:$1048576,7,FALSE)</f>
        <v>IRON</v>
      </c>
      <c r="F2431" s="54" t="str">
        <f>VLOOKUP(Table_for_new_list_price[[#This Row],[ItemCode]],[1]sheet1!$1:$1048576,13,FALSE)</f>
        <v>12</v>
      </c>
      <c r="G2431" s="55" t="str">
        <f>VLOOKUP(Table_for_new_list_price[[#This Row],[ItemCode]],[1]sheet1!$1:$1048576,12,FALSE)</f>
        <v>1</v>
      </c>
      <c r="H2431" s="101">
        <f>VLOOKUP(Table_for_new_list_price[[#This Row],[ItemCode]],[1]sheet1!$1:$1048576,8,FALSE)</f>
        <v>849.4</v>
      </c>
      <c r="I2431" s="51">
        <f>VLOOKUP(Table_for_new_list_price[[#This Row],[Product Line]],'EDA SHEET'!$C$10:$D$57,2,FALSE)</f>
        <v>0.34699999999999998</v>
      </c>
      <c r="J2431" s="53">
        <f t="shared" si="43"/>
        <v>294.74179999999996</v>
      </c>
      <c r="K2431" s="1" t="str">
        <f>VLOOKUP(Table_for_new_list_price[[#This Row],[ItemCode]],[1]sheet1!$1:$1048576,11,FALSE)</f>
        <v>Italy</v>
      </c>
    </row>
    <row r="2432" spans="1:11" hidden="1" x14ac:dyDescent="0.3">
      <c r="A2432" t="s">
        <v>3366</v>
      </c>
      <c r="B2432" t="str">
        <f>VLOOKUP(Table_for_new_list_price[[#This Row],[ItemCode]],[1]sheet1!$1:$1048576,4,FALSE)</f>
        <v>AUTOMATIC BALANCING VALVE 3</v>
      </c>
      <c r="C2432" t="str">
        <f>VLOOKUP(Table_for_new_list_price[[#This Row],[ItemCode]],[1]sheet1!$1:$1048576,5,FALSE)</f>
        <v>670779712772</v>
      </c>
      <c r="D2432" t="str">
        <f>VLOOKUP(Table_for_new_list_price[[#This Row],[ItemCode]],[1]sheet1!$1:$1048576,6,FALSE)</f>
        <v>BALV</v>
      </c>
      <c r="E2432" s="54" t="str">
        <f>VLOOKUP(Table_for_new_list_price[[#This Row],[ItemCode]],[1]sheet1!$1:$1048576,7,FALSE)</f>
        <v>IRON</v>
      </c>
      <c r="F2432" s="54" t="str">
        <f>VLOOKUP(Table_for_new_list_price[[#This Row],[ItemCode]],[1]sheet1!$1:$1048576,13,FALSE)</f>
        <v>15.3</v>
      </c>
      <c r="G2432" s="55" t="str">
        <f>VLOOKUP(Table_for_new_list_price[[#This Row],[ItemCode]],[1]sheet1!$1:$1048576,12,FALSE)</f>
        <v>1</v>
      </c>
      <c r="H2432" s="101">
        <f>VLOOKUP(Table_for_new_list_price[[#This Row],[ItemCode]],[1]sheet1!$1:$1048576,8,FALSE)</f>
        <v>878.3</v>
      </c>
      <c r="I2432" s="51">
        <f>VLOOKUP(Table_for_new_list_price[[#This Row],[Product Line]],'EDA SHEET'!$C$10:$D$57,2,FALSE)</f>
        <v>0.34699999999999998</v>
      </c>
      <c r="J2432" s="53">
        <f t="shared" si="43"/>
        <v>304.77009999999996</v>
      </c>
      <c r="K2432" s="1" t="str">
        <f>VLOOKUP(Table_for_new_list_price[[#This Row],[ItemCode]],[1]sheet1!$1:$1048576,11,FALSE)</f>
        <v>Italy</v>
      </c>
    </row>
    <row r="2433" spans="1:11" hidden="1" x14ac:dyDescent="0.3">
      <c r="A2433" t="s">
        <v>3367</v>
      </c>
      <c r="B2433" t="str">
        <f>VLOOKUP(Table_for_new_list_price[[#This Row],[ItemCode]],[1]sheet1!$1:$1048576,4,FALSE)</f>
        <v>AUTOMATIC BALANCING VALVE  4</v>
      </c>
      <c r="C2433" t="str">
        <f>VLOOKUP(Table_for_new_list_price[[#This Row],[ItemCode]],[1]sheet1!$1:$1048576,5,FALSE)</f>
        <v>670779712789</v>
      </c>
      <c r="D2433" t="str">
        <f>VLOOKUP(Table_for_new_list_price[[#This Row],[ItemCode]],[1]sheet1!$1:$1048576,6,FALSE)</f>
        <v>BALV</v>
      </c>
      <c r="E2433" s="54" t="str">
        <f>VLOOKUP(Table_for_new_list_price[[#This Row],[ItemCode]],[1]sheet1!$1:$1048576,7,FALSE)</f>
        <v>IRON</v>
      </c>
      <c r="F2433" s="54" t="str">
        <f>VLOOKUP(Table_for_new_list_price[[#This Row],[ItemCode]],[1]sheet1!$1:$1048576,13,FALSE)</f>
        <v>24.5</v>
      </c>
      <c r="G2433" s="55" t="str">
        <f>VLOOKUP(Table_for_new_list_price[[#This Row],[ItemCode]],[1]sheet1!$1:$1048576,12,FALSE)</f>
        <v>1</v>
      </c>
      <c r="H2433" s="101">
        <f>VLOOKUP(Table_for_new_list_price[[#This Row],[ItemCode]],[1]sheet1!$1:$1048576,8,FALSE)</f>
        <v>1629.79</v>
      </c>
      <c r="I2433" s="51">
        <f>VLOOKUP(Table_for_new_list_price[[#This Row],[Product Line]],'EDA SHEET'!$C$10:$D$57,2,FALSE)</f>
        <v>0.34699999999999998</v>
      </c>
      <c r="J2433" s="53">
        <f t="shared" si="43"/>
        <v>565.53712999999993</v>
      </c>
      <c r="K2433" s="1" t="str">
        <f>VLOOKUP(Table_for_new_list_price[[#This Row],[ItemCode]],[1]sheet1!$1:$1048576,11,FALSE)</f>
        <v>Italy</v>
      </c>
    </row>
    <row r="2434" spans="1:11" hidden="1" x14ac:dyDescent="0.3">
      <c r="A2434" t="s">
        <v>3368</v>
      </c>
      <c r="B2434" t="str">
        <f>VLOOKUP(Table_for_new_list_price[[#This Row],[ItemCode]],[1]sheet1!$1:$1048576,4,FALSE)</f>
        <v>AUTOMATIC BALANCING VALVE 5</v>
      </c>
      <c r="C2434" t="str">
        <f>VLOOKUP(Table_for_new_list_price[[#This Row],[ItemCode]],[1]sheet1!$1:$1048576,5,FALSE)</f>
        <v>670779712796</v>
      </c>
      <c r="D2434" t="str">
        <f>VLOOKUP(Table_for_new_list_price[[#This Row],[ItemCode]],[1]sheet1!$1:$1048576,6,FALSE)</f>
        <v>BALV</v>
      </c>
      <c r="E2434" s="54" t="str">
        <f>VLOOKUP(Table_for_new_list_price[[#This Row],[ItemCode]],[1]sheet1!$1:$1048576,7,FALSE)</f>
        <v>IRON</v>
      </c>
      <c r="F2434" s="54" t="str">
        <f>VLOOKUP(Table_for_new_list_price[[#This Row],[ItemCode]],[1]sheet1!$1:$1048576,13,FALSE)</f>
        <v>32.4</v>
      </c>
      <c r="G2434" s="55" t="str">
        <f>VLOOKUP(Table_for_new_list_price[[#This Row],[ItemCode]],[1]sheet1!$1:$1048576,12,FALSE)</f>
        <v>1</v>
      </c>
      <c r="H2434" s="101">
        <f>VLOOKUP(Table_for_new_list_price[[#This Row],[ItemCode]],[1]sheet1!$1:$1048576,8,FALSE)</f>
        <v>2361.9299999999998</v>
      </c>
      <c r="I2434" s="51">
        <f>VLOOKUP(Table_for_new_list_price[[#This Row],[Product Line]],'EDA SHEET'!$C$10:$D$57,2,FALSE)</f>
        <v>0.34699999999999998</v>
      </c>
      <c r="J2434" s="53">
        <f t="shared" si="43"/>
        <v>819.58970999999985</v>
      </c>
      <c r="K2434" s="1" t="str">
        <f>VLOOKUP(Table_for_new_list_price[[#This Row],[ItemCode]],[1]sheet1!$1:$1048576,11,FALSE)</f>
        <v>Italy</v>
      </c>
    </row>
    <row r="2435" spans="1:11" hidden="1" x14ac:dyDescent="0.3">
      <c r="A2435" t="s">
        <v>3369</v>
      </c>
      <c r="B2435" t="str">
        <f>VLOOKUP(Table_for_new_list_price[[#This Row],[ItemCode]],[1]sheet1!$1:$1048576,4,FALSE)</f>
        <v>AUTOMATIC BALANCING VALVE 6</v>
      </c>
      <c r="C2435" t="str">
        <f>VLOOKUP(Table_for_new_list_price[[#This Row],[ItemCode]],[1]sheet1!$1:$1048576,5,FALSE)</f>
        <v>670779712802</v>
      </c>
      <c r="D2435" t="str">
        <f>VLOOKUP(Table_for_new_list_price[[#This Row],[ItemCode]],[1]sheet1!$1:$1048576,6,FALSE)</f>
        <v>BALV</v>
      </c>
      <c r="E2435" s="54" t="str">
        <f>VLOOKUP(Table_for_new_list_price[[#This Row],[ItemCode]],[1]sheet1!$1:$1048576,7,FALSE)</f>
        <v>IRON</v>
      </c>
      <c r="F2435" s="54" t="str">
        <f>VLOOKUP(Table_for_new_list_price[[#This Row],[ItemCode]],[1]sheet1!$1:$1048576,13,FALSE)</f>
        <v>39.6</v>
      </c>
      <c r="G2435" s="55" t="str">
        <f>VLOOKUP(Table_for_new_list_price[[#This Row],[ItemCode]],[1]sheet1!$1:$1048576,12,FALSE)</f>
        <v>1</v>
      </c>
      <c r="H2435" s="101">
        <f>VLOOKUP(Table_for_new_list_price[[#This Row],[ItemCode]],[1]sheet1!$1:$1048576,8,FALSE)</f>
        <v>3071.68</v>
      </c>
      <c r="I2435" s="51">
        <f>VLOOKUP(Table_for_new_list_price[[#This Row],[Product Line]],'EDA SHEET'!$C$10:$D$57,2,FALSE)</f>
        <v>0.34699999999999998</v>
      </c>
      <c r="J2435" s="53">
        <f t="shared" si="43"/>
        <v>1065.8729599999999</v>
      </c>
      <c r="K2435" s="1" t="str">
        <f>VLOOKUP(Table_for_new_list_price[[#This Row],[ItemCode]],[1]sheet1!$1:$1048576,11,FALSE)</f>
        <v>Italy</v>
      </c>
    </row>
    <row r="2436" spans="1:11" hidden="1" x14ac:dyDescent="0.3">
      <c r="A2436" t="s">
        <v>3370</v>
      </c>
      <c r="B2436" t="str">
        <f>VLOOKUP(Table_for_new_list_price[[#This Row],[ItemCode]],[1]sheet1!$1:$1048576,4,FALSE)</f>
        <v>AUTOMATIC BALANCING VALVE 8</v>
      </c>
      <c r="C2436" t="str">
        <f>VLOOKUP(Table_for_new_list_price[[#This Row],[ItemCode]],[1]sheet1!$1:$1048576,5,FALSE)</f>
        <v>670779712819</v>
      </c>
      <c r="D2436" t="str">
        <f>VLOOKUP(Table_for_new_list_price[[#This Row],[ItemCode]],[1]sheet1!$1:$1048576,6,FALSE)</f>
        <v>BALV</v>
      </c>
      <c r="E2436" s="54" t="str">
        <f>VLOOKUP(Table_for_new_list_price[[#This Row],[ItemCode]],[1]sheet1!$1:$1048576,7,FALSE)</f>
        <v>IRON</v>
      </c>
      <c r="F2436" s="54" t="str">
        <f>VLOOKUP(Table_for_new_list_price[[#This Row],[ItemCode]],[1]sheet1!$1:$1048576,13,FALSE)</f>
        <v>55.8</v>
      </c>
      <c r="G2436" s="55" t="str">
        <f>VLOOKUP(Table_for_new_list_price[[#This Row],[ItemCode]],[1]sheet1!$1:$1048576,12,FALSE)</f>
        <v>1</v>
      </c>
      <c r="H2436" s="101">
        <f>VLOOKUP(Table_for_new_list_price[[#This Row],[ItemCode]],[1]sheet1!$1:$1048576,8,FALSE)</f>
        <v>6259.62</v>
      </c>
      <c r="I2436" s="51">
        <f>VLOOKUP(Table_for_new_list_price[[#This Row],[Product Line]],'EDA SHEET'!$C$10:$D$57,2,FALSE)</f>
        <v>0.34699999999999998</v>
      </c>
      <c r="J2436" s="53">
        <f t="shared" si="43"/>
        <v>2172.0881399999998</v>
      </c>
      <c r="K2436" s="1" t="str">
        <f>VLOOKUP(Table_for_new_list_price[[#This Row],[ItemCode]],[1]sheet1!$1:$1048576,11,FALSE)</f>
        <v>Italy</v>
      </c>
    </row>
    <row r="2437" spans="1:11" hidden="1" x14ac:dyDescent="0.3">
      <c r="A2437" t="s">
        <v>3626</v>
      </c>
      <c r="B2437" t="str">
        <f>VLOOKUP(Table_for_new_list_price[[#This Row],[ItemCode]],[1]sheet1!$1:$1048576,4,FALSE)</f>
        <v>INSULATION SHELL 99IBV/9900V</v>
      </c>
      <c r="C2437" t="str">
        <f>VLOOKUP(Table_for_new_list_price[[#This Row],[ItemCode]],[1]sheet1!$1:$1048576,5,FALSE)</f>
        <v>670779712703</v>
      </c>
      <c r="D2437" t="str">
        <f>VLOOKUP(Table_for_new_list_price[[#This Row],[ItemCode]],[1]sheet1!$1:$1048576,6,FALSE)</f>
        <v>BALV</v>
      </c>
      <c r="E2437" s="54">
        <f>VLOOKUP(Table_for_new_list_price[[#This Row],[ItemCode]],[1]sheet1!$1:$1048576,7,FALSE)</f>
        <v>0</v>
      </c>
      <c r="F2437" s="54" t="str">
        <f>VLOOKUP(Table_for_new_list_price[[#This Row],[ItemCode]],[1]sheet1!$1:$1048576,13,FALSE)</f>
        <v>0.12</v>
      </c>
      <c r="G2437" s="55" t="str">
        <f>VLOOKUP(Table_for_new_list_price[[#This Row],[ItemCode]],[1]sheet1!$1:$1048576,12,FALSE)</f>
        <v>1</v>
      </c>
      <c r="H2437" s="101">
        <f>VLOOKUP(Table_for_new_list_price[[#This Row],[ItemCode]],[1]sheet1!$1:$1048576,8,FALSE)</f>
        <v>76.92</v>
      </c>
      <c r="I2437" s="51">
        <f>VLOOKUP(Table_for_new_list_price[[#This Row],[Product Line]],'EDA SHEET'!$C$10:$D$57,2,FALSE)</f>
        <v>0.34699999999999998</v>
      </c>
      <c r="J2437" s="53">
        <f t="shared" si="43"/>
        <v>26.691239999999997</v>
      </c>
      <c r="K2437" s="1" t="str">
        <f>VLOOKUP(Table_for_new_list_price[[#This Row],[ItemCode]],[1]sheet1!$1:$1048576,11,FALSE)</f>
        <v>Italy</v>
      </c>
    </row>
    <row r="2438" spans="1:11" hidden="1" x14ac:dyDescent="0.3">
      <c r="A2438" t="s">
        <v>3627</v>
      </c>
      <c r="B2438" t="str">
        <f>VLOOKUP(Table_for_new_list_price[[#This Row],[ItemCode]],[1]sheet1!$1:$1048576,4,FALSE)</f>
        <v>INSULATION SHELL 99IBV/9900V</v>
      </c>
      <c r="C2438" t="str">
        <f>VLOOKUP(Table_for_new_list_price[[#This Row],[ItemCode]],[1]sheet1!$1:$1048576,5,FALSE)</f>
        <v>670779712710</v>
      </c>
      <c r="D2438" t="str">
        <f>VLOOKUP(Table_for_new_list_price[[#This Row],[ItemCode]],[1]sheet1!$1:$1048576,6,FALSE)</f>
        <v>BALV</v>
      </c>
      <c r="E2438" s="54">
        <f>VLOOKUP(Table_for_new_list_price[[#This Row],[ItemCode]],[1]sheet1!$1:$1048576,7,FALSE)</f>
        <v>0</v>
      </c>
      <c r="F2438" s="54" t="str">
        <f>VLOOKUP(Table_for_new_list_price[[#This Row],[ItemCode]],[1]sheet1!$1:$1048576,13,FALSE)</f>
        <v>0.20</v>
      </c>
      <c r="G2438" s="55" t="str">
        <f>VLOOKUP(Table_for_new_list_price[[#This Row],[ItemCode]],[1]sheet1!$1:$1048576,12,FALSE)</f>
        <v>1</v>
      </c>
      <c r="H2438" s="101">
        <f>VLOOKUP(Table_for_new_list_price[[#This Row],[ItemCode]],[1]sheet1!$1:$1048576,8,FALSE)</f>
        <v>42.97</v>
      </c>
      <c r="I2438" s="51">
        <f>VLOOKUP(Table_for_new_list_price[[#This Row],[Product Line]],'EDA SHEET'!$C$10:$D$57,2,FALSE)</f>
        <v>0.34699999999999998</v>
      </c>
      <c r="J2438" s="53">
        <f t="shared" si="43"/>
        <v>14.910589999999999</v>
      </c>
      <c r="K2438" s="1" t="str">
        <f>VLOOKUP(Table_for_new_list_price[[#This Row],[ItemCode]],[1]sheet1!$1:$1048576,11,FALSE)</f>
        <v>Italy</v>
      </c>
    </row>
    <row r="2439" spans="1:11" hidden="1" x14ac:dyDescent="0.3">
      <c r="A2439" t="s">
        <v>3628</v>
      </c>
      <c r="B2439" t="str">
        <f>VLOOKUP(Table_for_new_list_price[[#This Row],[ItemCode]],[1]sheet1!$1:$1048576,4,FALSE)</f>
        <v>INSULATION SHELL 99IBV/9900V</v>
      </c>
      <c r="C2439" t="str">
        <f>VLOOKUP(Table_for_new_list_price[[#This Row],[ItemCode]],[1]sheet1!$1:$1048576,5,FALSE)</f>
        <v>670779712680</v>
      </c>
      <c r="D2439" t="str">
        <f>VLOOKUP(Table_for_new_list_price[[#This Row],[ItemCode]],[1]sheet1!$1:$1048576,6,FALSE)</f>
        <v>BALV</v>
      </c>
      <c r="E2439" s="54">
        <f>VLOOKUP(Table_for_new_list_price[[#This Row],[ItemCode]],[1]sheet1!$1:$1048576,7,FALSE)</f>
        <v>0</v>
      </c>
      <c r="F2439" s="54" t="str">
        <f>VLOOKUP(Table_for_new_list_price[[#This Row],[ItemCode]],[1]sheet1!$1:$1048576,13,FALSE)</f>
        <v>0.10</v>
      </c>
      <c r="G2439" s="55" t="str">
        <f>VLOOKUP(Table_for_new_list_price[[#This Row],[ItemCode]],[1]sheet1!$1:$1048576,12,FALSE)</f>
        <v>1</v>
      </c>
      <c r="H2439" s="101">
        <f>VLOOKUP(Table_for_new_list_price[[#This Row],[ItemCode]],[1]sheet1!$1:$1048576,8,FALSE)</f>
        <v>61.13</v>
      </c>
      <c r="I2439" s="51">
        <f>VLOOKUP(Table_for_new_list_price[[#This Row],[Product Line]],'EDA SHEET'!$C$10:$D$57,2,FALSE)</f>
        <v>0.34699999999999998</v>
      </c>
      <c r="J2439" s="53">
        <f t="shared" si="43"/>
        <v>21.212109999999999</v>
      </c>
      <c r="K2439" s="1" t="str">
        <f>VLOOKUP(Table_for_new_list_price[[#This Row],[ItemCode]],[1]sheet1!$1:$1048576,11,FALSE)</f>
        <v>Italy</v>
      </c>
    </row>
    <row r="2440" spans="1:11" hidden="1" x14ac:dyDescent="0.3">
      <c r="A2440" t="s">
        <v>3629</v>
      </c>
      <c r="B2440" t="str">
        <f>VLOOKUP(Table_for_new_list_price[[#This Row],[ItemCode]],[1]sheet1!$1:$1048576,4,FALSE)</f>
        <v>DRZ BRASS BALANCING VLV THD</v>
      </c>
      <c r="C2440" t="str">
        <f>VLOOKUP(Table_for_new_list_price[[#This Row],[ItemCode]],[1]sheet1!$1:$1048576,5,FALSE)</f>
        <v>662428521828</v>
      </c>
      <c r="D2440" t="str">
        <f>VLOOKUP(Table_for_new_list_price[[#This Row],[ItemCode]],[1]sheet1!$1:$1048576,6,FALSE)</f>
        <v>BALV</v>
      </c>
      <c r="E2440" s="54" t="str">
        <f>VLOOKUP(Table_for_new_list_price[[#This Row],[ItemCode]],[1]sheet1!$1:$1048576,7,FALSE)</f>
        <v>BRASS DZR</v>
      </c>
      <c r="F2440" s="54" t="str">
        <f>VLOOKUP(Table_for_new_list_price[[#This Row],[ItemCode]],[1]sheet1!$1:$1048576,13,FALSE)</f>
        <v>1.73</v>
      </c>
      <c r="G2440" s="55" t="str">
        <f>VLOOKUP(Table_for_new_list_price[[#This Row],[ItemCode]],[1]sheet1!$1:$1048576,12,FALSE)</f>
        <v>10</v>
      </c>
      <c r="H2440" s="101">
        <f>VLOOKUP(Table_for_new_list_price[[#This Row],[ItemCode]],[1]sheet1!$1:$1048576,8,FALSE)</f>
        <v>148.09</v>
      </c>
      <c r="I2440" s="51">
        <f>VLOOKUP(Table_for_new_list_price[[#This Row],[Product Line]],'EDA SHEET'!$C$10:$D$57,2,FALSE)</f>
        <v>0.34699999999999998</v>
      </c>
      <c r="J2440" s="53">
        <f t="shared" si="43"/>
        <v>51.387229999999995</v>
      </c>
      <c r="K2440" s="1" t="str">
        <f>VLOOKUP(Table_for_new_list_price[[#This Row],[ItemCode]],[1]sheet1!$1:$1048576,11,FALSE)</f>
        <v>Italy</v>
      </c>
    </row>
    <row r="2441" spans="1:11" hidden="1" x14ac:dyDescent="0.3">
      <c r="A2441" t="s">
        <v>3630</v>
      </c>
      <c r="B2441" t="str">
        <f>VLOOKUP(Table_for_new_list_price[[#This Row],[ItemCode]],[1]sheet1!$1:$1048576,4,FALSE)</f>
        <v>DRZ BRASS BALANCING VLV THD</v>
      </c>
      <c r="C2441" t="str">
        <f>VLOOKUP(Table_for_new_list_price[[#This Row],[ItemCode]],[1]sheet1!$1:$1048576,5,FALSE)</f>
        <v>662428521804</v>
      </c>
      <c r="D2441" t="str">
        <f>VLOOKUP(Table_for_new_list_price[[#This Row],[ItemCode]],[1]sheet1!$1:$1048576,6,FALSE)</f>
        <v>BALV</v>
      </c>
      <c r="E2441" s="54" t="str">
        <f>VLOOKUP(Table_for_new_list_price[[#This Row],[ItemCode]],[1]sheet1!$1:$1048576,7,FALSE)</f>
        <v>BRASS DZR</v>
      </c>
      <c r="F2441" s="54" t="str">
        <f>VLOOKUP(Table_for_new_list_price[[#This Row],[ItemCode]],[1]sheet1!$1:$1048576,13,FALSE)</f>
        <v>1.73</v>
      </c>
      <c r="G2441" s="55" t="str">
        <f>VLOOKUP(Table_for_new_list_price[[#This Row],[ItemCode]],[1]sheet1!$1:$1048576,12,FALSE)</f>
        <v>10</v>
      </c>
      <c r="H2441" s="101">
        <f>VLOOKUP(Table_for_new_list_price[[#This Row],[ItemCode]],[1]sheet1!$1:$1048576,8,FALSE)</f>
        <v>260.89999999999998</v>
      </c>
      <c r="I2441" s="51">
        <f>VLOOKUP(Table_for_new_list_price[[#This Row],[Product Line]],'EDA SHEET'!$C$10:$D$57,2,FALSE)</f>
        <v>0.34699999999999998</v>
      </c>
      <c r="J2441" s="53">
        <f t="shared" si="43"/>
        <v>90.532299999999992</v>
      </c>
      <c r="K2441" s="1" t="str">
        <f>VLOOKUP(Table_for_new_list_price[[#This Row],[ItemCode]],[1]sheet1!$1:$1048576,11,FALSE)</f>
        <v>Italy</v>
      </c>
    </row>
    <row r="2442" spans="1:11" hidden="1" x14ac:dyDescent="0.3">
      <c r="A2442" t="s">
        <v>3631</v>
      </c>
      <c r="B2442" t="str">
        <f>VLOOKUP(Table_for_new_list_price[[#This Row],[ItemCode]],[1]sheet1!$1:$1048576,4,FALSE)</f>
        <v>DRZ BRASS BALANCING VLV THD</v>
      </c>
      <c r="C2442" t="str">
        <f>VLOOKUP(Table_for_new_list_price[[#This Row],[ItemCode]],[1]sheet1!$1:$1048576,5,FALSE)</f>
        <v>662428521811</v>
      </c>
      <c r="D2442" t="str">
        <f>VLOOKUP(Table_for_new_list_price[[#This Row],[ItemCode]],[1]sheet1!$1:$1048576,6,FALSE)</f>
        <v>BALV</v>
      </c>
      <c r="E2442" s="54" t="str">
        <f>VLOOKUP(Table_for_new_list_price[[#This Row],[ItemCode]],[1]sheet1!$1:$1048576,7,FALSE)</f>
        <v>BRASS DZR</v>
      </c>
      <c r="F2442" s="54" t="str">
        <f>VLOOKUP(Table_for_new_list_price[[#This Row],[ItemCode]],[1]sheet1!$1:$1048576,13,FALSE)</f>
        <v>2.78</v>
      </c>
      <c r="G2442" s="55" t="str">
        <f>VLOOKUP(Table_for_new_list_price[[#This Row],[ItemCode]],[1]sheet1!$1:$1048576,12,FALSE)</f>
        <v>10</v>
      </c>
      <c r="H2442" s="101">
        <f>VLOOKUP(Table_for_new_list_price[[#This Row],[ItemCode]],[1]sheet1!$1:$1048576,8,FALSE)</f>
        <v>216.02</v>
      </c>
      <c r="I2442" s="51">
        <f>VLOOKUP(Table_for_new_list_price[[#This Row],[Product Line]],'EDA SHEET'!$C$10:$D$57,2,FALSE)</f>
        <v>0.34699999999999998</v>
      </c>
      <c r="J2442" s="53">
        <f t="shared" si="43"/>
        <v>74.958939999999998</v>
      </c>
      <c r="K2442" s="1" t="str">
        <f>VLOOKUP(Table_for_new_list_price[[#This Row],[ItemCode]],[1]sheet1!$1:$1048576,11,FALSE)</f>
        <v>Italy</v>
      </c>
    </row>
    <row r="2443" spans="1:11" hidden="1" x14ac:dyDescent="0.3">
      <c r="A2443" t="s">
        <v>3632</v>
      </c>
      <c r="B2443" t="str">
        <f>VLOOKUP(Table_for_new_list_price[[#This Row],[ItemCode]],[1]sheet1!$1:$1048576,4,FALSE)</f>
        <v>DRZ BRASS BALANCING VLV THD</v>
      </c>
      <c r="C2443" t="str">
        <f>VLOOKUP(Table_for_new_list_price[[#This Row],[ItemCode]],[1]sheet1!$1:$1048576,5,FALSE)</f>
        <v>662428524751</v>
      </c>
      <c r="D2443" t="str">
        <f>VLOOKUP(Table_for_new_list_price[[#This Row],[ItemCode]],[1]sheet1!$1:$1048576,6,FALSE)</f>
        <v>BALV</v>
      </c>
      <c r="E2443" s="54" t="str">
        <f>VLOOKUP(Table_for_new_list_price[[#This Row],[ItemCode]],[1]sheet1!$1:$1048576,7,FALSE)</f>
        <v>BRASS DZR</v>
      </c>
      <c r="F2443" s="54" t="str">
        <f>VLOOKUP(Table_for_new_list_price[[#This Row],[ItemCode]],[1]sheet1!$1:$1048576,13,FALSE)</f>
        <v>1.23</v>
      </c>
      <c r="G2443" s="55" t="str">
        <f>VLOOKUP(Table_for_new_list_price[[#This Row],[ItemCode]],[1]sheet1!$1:$1048576,12,FALSE)</f>
        <v>20</v>
      </c>
      <c r="H2443" s="101">
        <f>VLOOKUP(Table_for_new_list_price[[#This Row],[ItemCode]],[1]sheet1!$1:$1048576,8,FALSE)</f>
        <v>121.57</v>
      </c>
      <c r="I2443" s="51">
        <f>VLOOKUP(Table_for_new_list_price[[#This Row],[Product Line]],'EDA SHEET'!$C$10:$D$57,2,FALSE)</f>
        <v>0.34699999999999998</v>
      </c>
      <c r="J2443" s="53">
        <f t="shared" si="43"/>
        <v>42.184789999999992</v>
      </c>
      <c r="K2443" s="1" t="str">
        <f>VLOOKUP(Table_for_new_list_price[[#This Row],[ItemCode]],[1]sheet1!$1:$1048576,11,FALSE)</f>
        <v>Italy</v>
      </c>
    </row>
    <row r="2444" spans="1:11" hidden="1" x14ac:dyDescent="0.3">
      <c r="A2444" t="s">
        <v>3633</v>
      </c>
      <c r="B2444" t="str">
        <f>VLOOKUP(Table_for_new_list_price[[#This Row],[ItemCode]],[1]sheet1!$1:$1048576,4,FALSE)</f>
        <v>DRZ BRASS BALANCING VLV THD</v>
      </c>
      <c r="C2444" t="str">
        <f>VLOOKUP(Table_for_new_list_price[[#This Row],[ItemCode]],[1]sheet1!$1:$1048576,5,FALSE)</f>
        <v>662428521798</v>
      </c>
      <c r="D2444" t="str">
        <f>VLOOKUP(Table_for_new_list_price[[#This Row],[ItemCode]],[1]sheet1!$1:$1048576,6,FALSE)</f>
        <v>BALV</v>
      </c>
      <c r="E2444" s="54" t="str">
        <f>VLOOKUP(Table_for_new_list_price[[#This Row],[ItemCode]],[1]sheet1!$1:$1048576,7,FALSE)</f>
        <v>BRASS DZR</v>
      </c>
      <c r="F2444" s="54" t="str">
        <f>VLOOKUP(Table_for_new_list_price[[#This Row],[ItemCode]],[1]sheet1!$1:$1048576,13,FALSE)</f>
        <v>4.80</v>
      </c>
      <c r="G2444" s="55" t="str">
        <f>VLOOKUP(Table_for_new_list_price[[#This Row],[ItemCode]],[1]sheet1!$1:$1048576,12,FALSE)</f>
        <v>5</v>
      </c>
      <c r="H2444" s="101">
        <f>VLOOKUP(Table_for_new_list_price[[#This Row],[ItemCode]],[1]sheet1!$1:$1048576,8,FALSE)</f>
        <v>347.91</v>
      </c>
      <c r="I2444" s="51">
        <f>VLOOKUP(Table_for_new_list_price[[#This Row],[Product Line]],'EDA SHEET'!$C$10:$D$57,2,FALSE)</f>
        <v>0.34699999999999998</v>
      </c>
      <c r="J2444" s="53">
        <f t="shared" si="43"/>
        <v>120.72477000000001</v>
      </c>
      <c r="K2444" s="1" t="str">
        <f>VLOOKUP(Table_for_new_list_price[[#This Row],[ItemCode]],[1]sheet1!$1:$1048576,11,FALSE)</f>
        <v>Italy</v>
      </c>
    </row>
    <row r="2445" spans="1:11" hidden="1" x14ac:dyDescent="0.3">
      <c r="A2445" t="s">
        <v>3634</v>
      </c>
      <c r="B2445" t="str">
        <f>VLOOKUP(Table_for_new_list_price[[#This Row],[ItemCode]],[1]sheet1!$1:$1048576,4,FALSE)</f>
        <v>DRZ BRASS BALANCING VLV THD</v>
      </c>
      <c r="C2445" t="str">
        <f>VLOOKUP(Table_for_new_list_price[[#This Row],[ItemCode]],[1]sheet1!$1:$1048576,5,FALSE)</f>
        <v>662428521859</v>
      </c>
      <c r="D2445" t="str">
        <f>VLOOKUP(Table_for_new_list_price[[#This Row],[ItemCode]],[1]sheet1!$1:$1048576,6,FALSE)</f>
        <v>BALV</v>
      </c>
      <c r="E2445" s="54" t="str">
        <f>VLOOKUP(Table_for_new_list_price[[#This Row],[ItemCode]],[1]sheet1!$1:$1048576,7,FALSE)</f>
        <v>BRASS DZR</v>
      </c>
      <c r="F2445" s="54" t="str">
        <f>VLOOKUP(Table_for_new_list_price[[#This Row],[ItemCode]],[1]sheet1!$1:$1048576,13,FALSE)</f>
        <v>1.43</v>
      </c>
      <c r="G2445" s="55" t="str">
        <f>VLOOKUP(Table_for_new_list_price[[#This Row],[ItemCode]],[1]sheet1!$1:$1048576,12,FALSE)</f>
        <v>15</v>
      </c>
      <c r="H2445" s="101">
        <f>VLOOKUP(Table_for_new_list_price[[#This Row],[ItemCode]],[1]sheet1!$1:$1048576,8,FALSE)</f>
        <v>130.44999999999999</v>
      </c>
      <c r="I2445" s="51">
        <f>VLOOKUP(Table_for_new_list_price[[#This Row],[Product Line]],'EDA SHEET'!$C$10:$D$57,2,FALSE)</f>
        <v>0.34699999999999998</v>
      </c>
      <c r="J2445" s="53">
        <f t="shared" si="43"/>
        <v>45.266149999999996</v>
      </c>
      <c r="K2445" s="1" t="str">
        <f>VLOOKUP(Table_for_new_list_price[[#This Row],[ItemCode]],[1]sheet1!$1:$1048576,11,FALSE)</f>
        <v>Italy</v>
      </c>
    </row>
    <row r="2446" spans="1:11" hidden="1" x14ac:dyDescent="0.3">
      <c r="A2446" t="s">
        <v>3635</v>
      </c>
      <c r="B2446" t="str">
        <f>VLOOKUP(Table_for_new_list_price[[#This Row],[ItemCode]],[1]sheet1!$1:$1048576,4,FALSE)</f>
        <v>DRZ BRASS BALANCING VLV CxC</v>
      </c>
      <c r="C2446" t="str">
        <f>VLOOKUP(Table_for_new_list_price[[#This Row],[ItemCode]],[1]sheet1!$1:$1048576,5,FALSE)</f>
        <v>662428521682</v>
      </c>
      <c r="D2446" t="str">
        <f>VLOOKUP(Table_for_new_list_price[[#This Row],[ItemCode]],[1]sheet1!$1:$1048576,6,FALSE)</f>
        <v>BALV</v>
      </c>
      <c r="E2446" s="54" t="str">
        <f>VLOOKUP(Table_for_new_list_price[[#This Row],[ItemCode]],[1]sheet1!$1:$1048576,7,FALSE)</f>
        <v>BRASS DZR</v>
      </c>
      <c r="F2446" s="54" t="str">
        <f>VLOOKUP(Table_for_new_list_price[[#This Row],[ItemCode]],[1]sheet1!$1:$1048576,13,FALSE)</f>
        <v>1.16</v>
      </c>
      <c r="G2446" s="55" t="str">
        <f>VLOOKUP(Table_for_new_list_price[[#This Row],[ItemCode]],[1]sheet1!$1:$1048576,12,FALSE)</f>
        <v>10</v>
      </c>
      <c r="H2446" s="101">
        <f>VLOOKUP(Table_for_new_list_price[[#This Row],[ItemCode]],[1]sheet1!$1:$1048576,8,FALSE)</f>
        <v>148.09</v>
      </c>
      <c r="I2446" s="51">
        <f>VLOOKUP(Table_for_new_list_price[[#This Row],[Product Line]],'EDA SHEET'!$C$10:$D$57,2,FALSE)</f>
        <v>0.34699999999999998</v>
      </c>
      <c r="J2446" s="53">
        <f t="shared" si="43"/>
        <v>51.387229999999995</v>
      </c>
      <c r="K2446" s="1" t="str">
        <f>VLOOKUP(Table_for_new_list_price[[#This Row],[ItemCode]],[1]sheet1!$1:$1048576,11,FALSE)</f>
        <v>Italy</v>
      </c>
    </row>
    <row r="2447" spans="1:11" hidden="1" x14ac:dyDescent="0.3">
      <c r="A2447" t="s">
        <v>3636</v>
      </c>
      <c r="B2447" t="str">
        <f>VLOOKUP(Table_for_new_list_price[[#This Row],[ItemCode]],[1]sheet1!$1:$1048576,4,FALSE)</f>
        <v>DRZ BRASS BALANCING VLV CxC</v>
      </c>
      <c r="C2447" t="str">
        <f>VLOOKUP(Table_for_new_list_price[[#This Row],[ItemCode]],[1]sheet1!$1:$1048576,5,FALSE)</f>
        <v>662428521620</v>
      </c>
      <c r="D2447" t="str">
        <f>VLOOKUP(Table_for_new_list_price[[#This Row],[ItemCode]],[1]sheet1!$1:$1048576,6,FALSE)</f>
        <v>BALV</v>
      </c>
      <c r="E2447" s="54" t="str">
        <f>VLOOKUP(Table_for_new_list_price[[#This Row],[ItemCode]],[1]sheet1!$1:$1048576,7,FALSE)</f>
        <v>BRASS DZR</v>
      </c>
      <c r="F2447" s="54" t="str">
        <f>VLOOKUP(Table_for_new_list_price[[#This Row],[ItemCode]],[1]sheet1!$1:$1048576,13,FALSE)</f>
        <v>1.16</v>
      </c>
      <c r="G2447" s="55" t="str">
        <f>VLOOKUP(Table_for_new_list_price[[#This Row],[ItemCode]],[1]sheet1!$1:$1048576,12,FALSE)</f>
        <v>10</v>
      </c>
      <c r="H2447" s="101">
        <f>VLOOKUP(Table_for_new_list_price[[#This Row],[ItemCode]],[1]sheet1!$1:$1048576,8,FALSE)</f>
        <v>260.89999999999998</v>
      </c>
      <c r="I2447" s="51">
        <f>VLOOKUP(Table_for_new_list_price[[#This Row],[Product Line]],'EDA SHEET'!$C$10:$D$57,2,FALSE)</f>
        <v>0.34699999999999998</v>
      </c>
      <c r="J2447" s="53">
        <f t="shared" si="43"/>
        <v>90.532299999999992</v>
      </c>
      <c r="K2447" s="1" t="str">
        <f>VLOOKUP(Table_for_new_list_price[[#This Row],[ItemCode]],[1]sheet1!$1:$1048576,11,FALSE)</f>
        <v>Italy</v>
      </c>
    </row>
    <row r="2448" spans="1:11" hidden="1" x14ac:dyDescent="0.3">
      <c r="A2448" t="s">
        <v>3637</v>
      </c>
      <c r="B2448" t="str">
        <f>VLOOKUP(Table_for_new_list_price[[#This Row],[ItemCode]],[1]sheet1!$1:$1048576,4,FALSE)</f>
        <v>DRZ BRASS BALANCING VLV CxC</v>
      </c>
      <c r="C2448" t="str">
        <f>VLOOKUP(Table_for_new_list_price[[#This Row],[ItemCode]],[1]sheet1!$1:$1048576,5,FALSE)</f>
        <v>662428521651</v>
      </c>
      <c r="D2448" t="str">
        <f>VLOOKUP(Table_for_new_list_price[[#This Row],[ItemCode]],[1]sheet1!$1:$1048576,6,FALSE)</f>
        <v>BALV</v>
      </c>
      <c r="E2448" s="54" t="str">
        <f>VLOOKUP(Table_for_new_list_price[[#This Row],[ItemCode]],[1]sheet1!$1:$1048576,7,FALSE)</f>
        <v>BRASS DZR</v>
      </c>
      <c r="F2448" s="54" t="str">
        <f>VLOOKUP(Table_for_new_list_price[[#This Row],[ItemCode]],[1]sheet1!$1:$1048576,13,FALSE)</f>
        <v>1.16</v>
      </c>
      <c r="G2448" s="55" t="str">
        <f>VLOOKUP(Table_for_new_list_price[[#This Row],[ItemCode]],[1]sheet1!$1:$1048576,12,FALSE)</f>
        <v>10</v>
      </c>
      <c r="H2448" s="101">
        <f>VLOOKUP(Table_for_new_list_price[[#This Row],[ItemCode]],[1]sheet1!$1:$1048576,8,FALSE)</f>
        <v>216.02</v>
      </c>
      <c r="I2448" s="51">
        <f>VLOOKUP(Table_for_new_list_price[[#This Row],[Product Line]],'EDA SHEET'!$C$10:$D$57,2,FALSE)</f>
        <v>0.34699999999999998</v>
      </c>
      <c r="J2448" s="53">
        <f t="shared" ref="J2448:J2459" si="44">H2448*I2448</f>
        <v>74.958939999999998</v>
      </c>
      <c r="K2448" s="1" t="str">
        <f>VLOOKUP(Table_for_new_list_price[[#This Row],[ItemCode]],[1]sheet1!$1:$1048576,11,FALSE)</f>
        <v>Italy</v>
      </c>
    </row>
    <row r="2449" spans="1:11" hidden="1" x14ac:dyDescent="0.3">
      <c r="A2449" t="s">
        <v>3638</v>
      </c>
      <c r="B2449" t="str">
        <f>VLOOKUP(Table_for_new_list_price[[#This Row],[ItemCode]],[1]sheet1!$1:$1048576,4,FALSE)</f>
        <v>DRZ BRASS BALANCING VLV CxC</v>
      </c>
      <c r="C2449" t="str">
        <f>VLOOKUP(Table_for_new_list_price[[#This Row],[ItemCode]],[1]sheet1!$1:$1048576,5,FALSE)</f>
        <v>662428521712</v>
      </c>
      <c r="D2449" t="str">
        <f>VLOOKUP(Table_for_new_list_price[[#This Row],[ItemCode]],[1]sheet1!$1:$1048576,6,FALSE)</f>
        <v>BALV</v>
      </c>
      <c r="E2449" s="54" t="str">
        <f>VLOOKUP(Table_for_new_list_price[[#This Row],[ItemCode]],[1]sheet1!$1:$1048576,7,FALSE)</f>
        <v>BRASS DZR</v>
      </c>
      <c r="F2449" s="54" t="str">
        <f>VLOOKUP(Table_for_new_list_price[[#This Row],[ItemCode]],[1]sheet1!$1:$1048576,13,FALSE)</f>
        <v>1.16</v>
      </c>
      <c r="G2449" s="55" t="str">
        <f>VLOOKUP(Table_for_new_list_price[[#This Row],[ItemCode]],[1]sheet1!$1:$1048576,12,FALSE)</f>
        <v>20</v>
      </c>
      <c r="H2449" s="101">
        <f>VLOOKUP(Table_for_new_list_price[[#This Row],[ItemCode]],[1]sheet1!$1:$1048576,8,FALSE)</f>
        <v>121.57</v>
      </c>
      <c r="I2449" s="51">
        <f>VLOOKUP(Table_for_new_list_price[[#This Row],[Product Line]],'EDA SHEET'!$C$10:$D$57,2,FALSE)</f>
        <v>0.34699999999999998</v>
      </c>
      <c r="J2449" s="53">
        <f t="shared" si="44"/>
        <v>42.184789999999992</v>
      </c>
      <c r="K2449" s="1" t="str">
        <f>VLOOKUP(Table_for_new_list_price[[#This Row],[ItemCode]],[1]sheet1!$1:$1048576,11,FALSE)</f>
        <v>Italy</v>
      </c>
    </row>
    <row r="2450" spans="1:11" hidden="1" x14ac:dyDescent="0.3">
      <c r="A2450" t="s">
        <v>3639</v>
      </c>
      <c r="B2450" t="str">
        <f>VLOOKUP(Table_for_new_list_price[[#This Row],[ItemCode]],[1]sheet1!$1:$1048576,4,FALSE)</f>
        <v>DRZ BRASS BALANCING VLV CxC</v>
      </c>
      <c r="C2450" t="str">
        <f>VLOOKUP(Table_for_new_list_price[[#This Row],[ItemCode]],[1]sheet1!$1:$1048576,5,FALSE)</f>
        <v>662428521613</v>
      </c>
      <c r="D2450" t="str">
        <f>VLOOKUP(Table_for_new_list_price[[#This Row],[ItemCode]],[1]sheet1!$1:$1048576,6,FALSE)</f>
        <v>BALV</v>
      </c>
      <c r="E2450" s="54" t="str">
        <f>VLOOKUP(Table_for_new_list_price[[#This Row],[ItemCode]],[1]sheet1!$1:$1048576,7,FALSE)</f>
        <v>BRASS DZR</v>
      </c>
      <c r="F2450" s="54" t="str">
        <f>VLOOKUP(Table_for_new_list_price[[#This Row],[ItemCode]],[1]sheet1!$1:$1048576,13,FALSE)</f>
        <v>1.16</v>
      </c>
      <c r="G2450" s="55" t="str">
        <f>VLOOKUP(Table_for_new_list_price[[#This Row],[ItemCode]],[1]sheet1!$1:$1048576,12,FALSE)</f>
        <v>5</v>
      </c>
      <c r="H2450" s="101">
        <f>VLOOKUP(Table_for_new_list_price[[#This Row],[ItemCode]],[1]sheet1!$1:$1048576,8,FALSE)</f>
        <v>347.91</v>
      </c>
      <c r="I2450" s="51">
        <f>VLOOKUP(Table_for_new_list_price[[#This Row],[Product Line]],'EDA SHEET'!$C$10:$D$57,2,FALSE)</f>
        <v>0.34699999999999998</v>
      </c>
      <c r="J2450" s="53">
        <f t="shared" si="44"/>
        <v>120.72477000000001</v>
      </c>
      <c r="K2450" s="1" t="str">
        <f>VLOOKUP(Table_for_new_list_price[[#This Row],[ItemCode]],[1]sheet1!$1:$1048576,11,FALSE)</f>
        <v>Italy</v>
      </c>
    </row>
    <row r="2451" spans="1:11" hidden="1" x14ac:dyDescent="0.3">
      <c r="A2451" t="s">
        <v>3640</v>
      </c>
      <c r="B2451" t="str">
        <f>VLOOKUP(Table_for_new_list_price[[#This Row],[ItemCode]],[1]sheet1!$1:$1048576,4,FALSE)</f>
        <v>DRZ BRASS BALANCING VLV CxC</v>
      </c>
      <c r="C2451" t="str">
        <f>VLOOKUP(Table_for_new_list_price[[#This Row],[ItemCode]],[1]sheet1!$1:$1048576,5,FALSE)</f>
        <v>662428521705</v>
      </c>
      <c r="D2451" t="str">
        <f>VLOOKUP(Table_for_new_list_price[[#This Row],[ItemCode]],[1]sheet1!$1:$1048576,6,FALSE)</f>
        <v>BALV</v>
      </c>
      <c r="E2451" s="54" t="str">
        <f>VLOOKUP(Table_for_new_list_price[[#This Row],[ItemCode]],[1]sheet1!$1:$1048576,7,FALSE)</f>
        <v>BRASS DZR</v>
      </c>
      <c r="F2451" s="54" t="str">
        <f>VLOOKUP(Table_for_new_list_price[[#This Row],[ItemCode]],[1]sheet1!$1:$1048576,13,FALSE)</f>
        <v>1.16</v>
      </c>
      <c r="G2451" s="55" t="str">
        <f>VLOOKUP(Table_for_new_list_price[[#This Row],[ItemCode]],[1]sheet1!$1:$1048576,12,FALSE)</f>
        <v>15</v>
      </c>
      <c r="H2451" s="101">
        <f>VLOOKUP(Table_for_new_list_price[[#This Row],[ItemCode]],[1]sheet1!$1:$1048576,8,FALSE)</f>
        <v>130.44999999999999</v>
      </c>
      <c r="I2451" s="51">
        <f>VLOOKUP(Table_for_new_list_price[[#This Row],[Product Line]],'EDA SHEET'!$C$10:$D$57,2,FALSE)</f>
        <v>0.34699999999999998</v>
      </c>
      <c r="J2451" s="53">
        <f t="shared" si="44"/>
        <v>45.266149999999996</v>
      </c>
      <c r="K2451" s="1" t="str">
        <f>VLOOKUP(Table_for_new_list_price[[#This Row],[ItemCode]],[1]sheet1!$1:$1048576,11,FALSE)</f>
        <v>Italy</v>
      </c>
    </row>
    <row r="2452" spans="1:11" hidden="1" x14ac:dyDescent="0.3">
      <c r="A2452" t="s">
        <v>3691</v>
      </c>
      <c r="B2452" t="e">
        <f>VLOOKUP(Table_for_new_list_price[[#This Row],[ItemCode]],[1]sheet1!$1:$1048576,4,FALSE)</f>
        <v>#N/A</v>
      </c>
      <c r="C2452" t="e">
        <f>VLOOKUP(Table_for_new_list_price[[#This Row],[ItemCode]],[1]sheet1!$1:$1048576,5,FALSE)</f>
        <v>#N/A</v>
      </c>
      <c r="D2452" t="e">
        <f>VLOOKUP(Table_for_new_list_price[[#This Row],[ItemCode]],[1]sheet1!$1:$1048576,6,FALSE)</f>
        <v>#N/A</v>
      </c>
      <c r="E2452" s="54" t="e">
        <f>VLOOKUP(Table_for_new_list_price[[#This Row],[ItemCode]],[1]sheet1!$1:$1048576,7,FALSE)</f>
        <v>#N/A</v>
      </c>
      <c r="F2452" s="54" t="e">
        <f>VLOOKUP(Table_for_new_list_price[[#This Row],[ItemCode]],[1]sheet1!$1:$1048576,13,FALSE)</f>
        <v>#N/A</v>
      </c>
      <c r="G2452" s="55" t="e">
        <f>VLOOKUP(Table_for_new_list_price[[#This Row],[ItemCode]],[1]sheet1!$1:$1048576,12,FALSE)</f>
        <v>#N/A</v>
      </c>
      <c r="H2452" s="101" t="e">
        <f>VLOOKUP(Table_for_new_list_price[[#This Row],[ItemCode]],[1]sheet1!$1:$1048576,8,FALSE)</f>
        <v>#N/A</v>
      </c>
      <c r="I2452" s="51" t="e">
        <f>VLOOKUP(Table_for_new_list_price[[#This Row],[Product Line]],'EDA SHEET'!$C$10:$D$57,2,FALSE)</f>
        <v>#N/A</v>
      </c>
      <c r="J2452" s="53" t="e">
        <f t="shared" si="44"/>
        <v>#N/A</v>
      </c>
      <c r="K2452" s="1" t="e">
        <f>VLOOKUP(Table_for_new_list_price[[#This Row],[ItemCode]],[1]sheet1!$1:$1048576,11,FALSE)</f>
        <v>#N/A</v>
      </c>
    </row>
    <row r="2453" spans="1:11" hidden="1" x14ac:dyDescent="0.3">
      <c r="A2453" t="s">
        <v>3692</v>
      </c>
      <c r="B2453" t="e">
        <f>VLOOKUP(Table_for_new_list_price[[#This Row],[ItemCode]],[1]sheet1!$1:$1048576,4,FALSE)</f>
        <v>#N/A</v>
      </c>
      <c r="C2453" t="e">
        <f>VLOOKUP(Table_for_new_list_price[[#This Row],[ItemCode]],[1]sheet1!$1:$1048576,5,FALSE)</f>
        <v>#N/A</v>
      </c>
      <c r="D2453" t="e">
        <f>VLOOKUP(Table_for_new_list_price[[#This Row],[ItemCode]],[1]sheet1!$1:$1048576,6,FALSE)</f>
        <v>#N/A</v>
      </c>
      <c r="E2453" s="54" t="e">
        <f>VLOOKUP(Table_for_new_list_price[[#This Row],[ItemCode]],[1]sheet1!$1:$1048576,7,FALSE)</f>
        <v>#N/A</v>
      </c>
      <c r="F2453" s="54" t="e">
        <f>VLOOKUP(Table_for_new_list_price[[#This Row],[ItemCode]],[1]sheet1!$1:$1048576,13,FALSE)</f>
        <v>#N/A</v>
      </c>
      <c r="G2453" s="55" t="e">
        <f>VLOOKUP(Table_for_new_list_price[[#This Row],[ItemCode]],[1]sheet1!$1:$1048576,12,FALSE)</f>
        <v>#N/A</v>
      </c>
      <c r="H2453" s="101" t="e">
        <f>VLOOKUP(Table_for_new_list_price[[#This Row],[ItemCode]],[1]sheet1!$1:$1048576,8,FALSE)</f>
        <v>#N/A</v>
      </c>
      <c r="I2453" s="51" t="e">
        <f>VLOOKUP(Table_for_new_list_price[[#This Row],[Product Line]],'EDA SHEET'!$C$10:$D$57,2,FALSE)</f>
        <v>#N/A</v>
      </c>
      <c r="J2453" s="53" t="e">
        <f t="shared" si="44"/>
        <v>#N/A</v>
      </c>
      <c r="K2453" s="1" t="e">
        <f>VLOOKUP(Table_for_new_list_price[[#This Row],[ItemCode]],[1]sheet1!$1:$1048576,11,FALSE)</f>
        <v>#N/A</v>
      </c>
    </row>
    <row r="2454" spans="1:11" hidden="1" x14ac:dyDescent="0.3">
      <c r="A2454" t="s">
        <v>3693</v>
      </c>
      <c r="B2454" t="e">
        <f>VLOOKUP(Table_for_new_list_price[[#This Row],[ItemCode]],[1]sheet1!$1:$1048576,4,FALSE)</f>
        <v>#N/A</v>
      </c>
      <c r="C2454" t="e">
        <f>VLOOKUP(Table_for_new_list_price[[#This Row],[ItemCode]],[1]sheet1!$1:$1048576,5,FALSE)</f>
        <v>#N/A</v>
      </c>
      <c r="D2454" t="e">
        <f>VLOOKUP(Table_for_new_list_price[[#This Row],[ItemCode]],[1]sheet1!$1:$1048576,6,FALSE)</f>
        <v>#N/A</v>
      </c>
      <c r="E2454" s="54" t="e">
        <f>VLOOKUP(Table_for_new_list_price[[#This Row],[ItemCode]],[1]sheet1!$1:$1048576,7,FALSE)</f>
        <v>#N/A</v>
      </c>
      <c r="F2454" s="54" t="e">
        <f>VLOOKUP(Table_for_new_list_price[[#This Row],[ItemCode]],[1]sheet1!$1:$1048576,13,FALSE)</f>
        <v>#N/A</v>
      </c>
      <c r="G2454" s="55" t="e">
        <f>VLOOKUP(Table_for_new_list_price[[#This Row],[ItemCode]],[1]sheet1!$1:$1048576,12,FALSE)</f>
        <v>#N/A</v>
      </c>
      <c r="H2454" s="101" t="e">
        <f>VLOOKUP(Table_for_new_list_price[[#This Row],[ItemCode]],[1]sheet1!$1:$1048576,8,FALSE)</f>
        <v>#N/A</v>
      </c>
      <c r="I2454" s="51" t="e">
        <f>VLOOKUP(Table_for_new_list_price[[#This Row],[Product Line]],'EDA SHEET'!$C$10:$D$57,2,FALSE)</f>
        <v>#N/A</v>
      </c>
      <c r="J2454" s="53" t="e">
        <f t="shared" si="44"/>
        <v>#N/A</v>
      </c>
      <c r="K2454" s="1" t="e">
        <f>VLOOKUP(Table_for_new_list_price[[#This Row],[ItemCode]],[1]sheet1!$1:$1048576,11,FALSE)</f>
        <v>#N/A</v>
      </c>
    </row>
    <row r="2455" spans="1:11" hidden="1" x14ac:dyDescent="0.3">
      <c r="A2455" t="s">
        <v>3694</v>
      </c>
      <c r="B2455" t="e">
        <f>VLOOKUP(Table_for_new_list_price[[#This Row],[ItemCode]],[1]sheet1!$1:$1048576,4,FALSE)</f>
        <v>#N/A</v>
      </c>
      <c r="C2455" t="e">
        <f>VLOOKUP(Table_for_new_list_price[[#This Row],[ItemCode]],[1]sheet1!$1:$1048576,5,FALSE)</f>
        <v>#N/A</v>
      </c>
      <c r="D2455" t="e">
        <f>VLOOKUP(Table_for_new_list_price[[#This Row],[ItemCode]],[1]sheet1!$1:$1048576,6,FALSE)</f>
        <v>#N/A</v>
      </c>
      <c r="E2455" s="54" t="e">
        <f>VLOOKUP(Table_for_new_list_price[[#This Row],[ItemCode]],[1]sheet1!$1:$1048576,7,FALSE)</f>
        <v>#N/A</v>
      </c>
      <c r="F2455" s="54" t="e">
        <f>VLOOKUP(Table_for_new_list_price[[#This Row],[ItemCode]],[1]sheet1!$1:$1048576,13,FALSE)</f>
        <v>#N/A</v>
      </c>
      <c r="G2455" s="55" t="e">
        <f>VLOOKUP(Table_for_new_list_price[[#This Row],[ItemCode]],[1]sheet1!$1:$1048576,12,FALSE)</f>
        <v>#N/A</v>
      </c>
      <c r="H2455" s="101" t="e">
        <f>VLOOKUP(Table_for_new_list_price[[#This Row],[ItemCode]],[1]sheet1!$1:$1048576,8,FALSE)</f>
        <v>#N/A</v>
      </c>
      <c r="I2455" s="51" t="e">
        <f>VLOOKUP(Table_for_new_list_price[[#This Row],[Product Line]],'EDA SHEET'!$C$10:$D$57,2,FALSE)</f>
        <v>#N/A</v>
      </c>
      <c r="J2455" s="53" t="e">
        <f t="shared" si="44"/>
        <v>#N/A</v>
      </c>
      <c r="K2455" s="1" t="e">
        <f>VLOOKUP(Table_for_new_list_price[[#This Row],[ItemCode]],[1]sheet1!$1:$1048576,11,FALSE)</f>
        <v>#N/A</v>
      </c>
    </row>
    <row r="2456" spans="1:11" hidden="1" x14ac:dyDescent="0.3">
      <c r="A2456" t="s">
        <v>3695</v>
      </c>
      <c r="B2456" t="e">
        <f>VLOOKUP(Table_for_new_list_price[[#This Row],[ItemCode]],[1]sheet1!$1:$1048576,4,FALSE)</f>
        <v>#N/A</v>
      </c>
      <c r="C2456" t="e">
        <f>VLOOKUP(Table_for_new_list_price[[#This Row],[ItemCode]],[1]sheet1!$1:$1048576,5,FALSE)</f>
        <v>#N/A</v>
      </c>
      <c r="D2456" t="e">
        <f>VLOOKUP(Table_for_new_list_price[[#This Row],[ItemCode]],[1]sheet1!$1:$1048576,6,FALSE)</f>
        <v>#N/A</v>
      </c>
      <c r="E2456" s="54" t="e">
        <f>VLOOKUP(Table_for_new_list_price[[#This Row],[ItemCode]],[1]sheet1!$1:$1048576,7,FALSE)</f>
        <v>#N/A</v>
      </c>
      <c r="F2456" s="54" t="e">
        <f>VLOOKUP(Table_for_new_list_price[[#This Row],[ItemCode]],[1]sheet1!$1:$1048576,13,FALSE)</f>
        <v>#N/A</v>
      </c>
      <c r="G2456" s="55" t="e">
        <f>VLOOKUP(Table_for_new_list_price[[#This Row],[ItemCode]],[1]sheet1!$1:$1048576,12,FALSE)</f>
        <v>#N/A</v>
      </c>
      <c r="H2456" s="101" t="e">
        <f>VLOOKUP(Table_for_new_list_price[[#This Row],[ItemCode]],[1]sheet1!$1:$1048576,8,FALSE)</f>
        <v>#N/A</v>
      </c>
      <c r="I2456" s="51" t="e">
        <f>VLOOKUP(Table_for_new_list_price[[#This Row],[Product Line]],'EDA SHEET'!$C$10:$D$57,2,FALSE)</f>
        <v>#N/A</v>
      </c>
      <c r="J2456" s="53" t="e">
        <f t="shared" si="44"/>
        <v>#N/A</v>
      </c>
      <c r="K2456" s="1" t="e">
        <f>VLOOKUP(Table_for_new_list_price[[#This Row],[ItemCode]],[1]sheet1!$1:$1048576,11,FALSE)</f>
        <v>#N/A</v>
      </c>
    </row>
    <row r="2457" spans="1:11" hidden="1" x14ac:dyDescent="0.3">
      <c r="A2457" t="s">
        <v>3696</v>
      </c>
      <c r="B2457" t="e">
        <f>VLOOKUP(Table_for_new_list_price[[#This Row],[ItemCode]],[1]sheet1!$1:$1048576,4,FALSE)</f>
        <v>#N/A</v>
      </c>
      <c r="C2457" t="e">
        <f>VLOOKUP(Table_for_new_list_price[[#This Row],[ItemCode]],[1]sheet1!$1:$1048576,5,FALSE)</f>
        <v>#N/A</v>
      </c>
      <c r="D2457" t="e">
        <f>VLOOKUP(Table_for_new_list_price[[#This Row],[ItemCode]],[1]sheet1!$1:$1048576,6,FALSE)</f>
        <v>#N/A</v>
      </c>
      <c r="E2457" s="54" t="e">
        <f>VLOOKUP(Table_for_new_list_price[[#This Row],[ItemCode]],[1]sheet1!$1:$1048576,7,FALSE)</f>
        <v>#N/A</v>
      </c>
      <c r="F2457" s="54" t="e">
        <f>VLOOKUP(Table_for_new_list_price[[#This Row],[ItemCode]],[1]sheet1!$1:$1048576,13,FALSE)</f>
        <v>#N/A</v>
      </c>
      <c r="G2457" s="55" t="e">
        <f>VLOOKUP(Table_for_new_list_price[[#This Row],[ItemCode]],[1]sheet1!$1:$1048576,12,FALSE)</f>
        <v>#N/A</v>
      </c>
      <c r="H2457" s="101" t="e">
        <f>VLOOKUP(Table_for_new_list_price[[#This Row],[ItemCode]],[1]sheet1!$1:$1048576,8,FALSE)</f>
        <v>#N/A</v>
      </c>
      <c r="I2457" s="51" t="e">
        <f>VLOOKUP(Table_for_new_list_price[[#This Row],[Product Line]],'EDA SHEET'!$C$10:$D$57,2,FALSE)</f>
        <v>#N/A</v>
      </c>
      <c r="J2457" s="53" t="e">
        <f t="shared" si="44"/>
        <v>#N/A</v>
      </c>
      <c r="K2457" s="1" t="e">
        <f>VLOOKUP(Table_for_new_list_price[[#This Row],[ItemCode]],[1]sheet1!$1:$1048576,11,FALSE)</f>
        <v>#N/A</v>
      </c>
    </row>
    <row r="2458" spans="1:11" hidden="1" x14ac:dyDescent="0.3">
      <c r="A2458" t="s">
        <v>3697</v>
      </c>
      <c r="B2458" t="e">
        <f>VLOOKUP(Table_for_new_list_price[[#This Row],[ItemCode]],[1]sheet1!$1:$1048576,4,FALSE)</f>
        <v>#N/A</v>
      </c>
      <c r="C2458" t="e">
        <f>VLOOKUP(Table_for_new_list_price[[#This Row],[ItemCode]],[1]sheet1!$1:$1048576,5,FALSE)</f>
        <v>#N/A</v>
      </c>
      <c r="D2458" t="e">
        <f>VLOOKUP(Table_for_new_list_price[[#This Row],[ItemCode]],[1]sheet1!$1:$1048576,6,FALSE)</f>
        <v>#N/A</v>
      </c>
      <c r="E2458" s="54" t="e">
        <f>VLOOKUP(Table_for_new_list_price[[#This Row],[ItemCode]],[1]sheet1!$1:$1048576,7,FALSE)</f>
        <v>#N/A</v>
      </c>
      <c r="F2458" s="54" t="e">
        <f>VLOOKUP(Table_for_new_list_price[[#This Row],[ItemCode]],[1]sheet1!$1:$1048576,13,FALSE)</f>
        <v>#N/A</v>
      </c>
      <c r="G2458" s="55" t="e">
        <f>VLOOKUP(Table_for_new_list_price[[#This Row],[ItemCode]],[1]sheet1!$1:$1048576,12,FALSE)</f>
        <v>#N/A</v>
      </c>
      <c r="H2458" s="101" t="e">
        <f>VLOOKUP(Table_for_new_list_price[[#This Row],[ItemCode]],[1]sheet1!$1:$1048576,8,FALSE)</f>
        <v>#N/A</v>
      </c>
      <c r="I2458" s="51" t="e">
        <f>VLOOKUP(Table_for_new_list_price[[#This Row],[Product Line]],'EDA SHEET'!$C$10:$D$57,2,FALSE)</f>
        <v>#N/A</v>
      </c>
      <c r="J2458" s="53" t="e">
        <f t="shared" si="44"/>
        <v>#N/A</v>
      </c>
      <c r="K2458" s="1" t="e">
        <f>VLOOKUP(Table_for_new_list_price[[#This Row],[ItemCode]],[1]sheet1!$1:$1048576,11,FALSE)</f>
        <v>#N/A</v>
      </c>
    </row>
    <row r="2459" spans="1:11" hidden="1" x14ac:dyDescent="0.3">
      <c r="A2459" t="s">
        <v>3698</v>
      </c>
      <c r="B2459" t="e">
        <f>VLOOKUP(Table_for_new_list_price[[#This Row],[ItemCode]],[1]sheet1!$1:$1048576,4,FALSE)</f>
        <v>#N/A</v>
      </c>
      <c r="C2459" t="e">
        <f>VLOOKUP(Table_for_new_list_price[[#This Row],[ItemCode]],[1]sheet1!$1:$1048576,5,FALSE)</f>
        <v>#N/A</v>
      </c>
      <c r="D2459" t="e">
        <f>VLOOKUP(Table_for_new_list_price[[#This Row],[ItemCode]],[1]sheet1!$1:$1048576,6,FALSE)</f>
        <v>#N/A</v>
      </c>
      <c r="E2459" s="54" t="e">
        <f>VLOOKUP(Table_for_new_list_price[[#This Row],[ItemCode]],[1]sheet1!$1:$1048576,7,FALSE)</f>
        <v>#N/A</v>
      </c>
      <c r="F2459" s="54" t="e">
        <f>VLOOKUP(Table_for_new_list_price[[#This Row],[ItemCode]],[1]sheet1!$1:$1048576,13,FALSE)</f>
        <v>#N/A</v>
      </c>
      <c r="G2459" s="55" t="e">
        <f>VLOOKUP(Table_for_new_list_price[[#This Row],[ItemCode]],[1]sheet1!$1:$1048576,12,FALSE)</f>
        <v>#N/A</v>
      </c>
      <c r="H2459" s="101" t="e">
        <f>VLOOKUP(Table_for_new_list_price[[#This Row],[ItemCode]],[1]sheet1!$1:$1048576,8,FALSE)</f>
        <v>#N/A</v>
      </c>
      <c r="I2459" s="51" t="e">
        <f>VLOOKUP(Table_for_new_list_price[[#This Row],[Product Line]],'EDA SHEET'!$C$10:$D$57,2,FALSE)</f>
        <v>#N/A</v>
      </c>
      <c r="J2459" s="53" t="e">
        <f t="shared" si="44"/>
        <v>#N/A</v>
      </c>
      <c r="K2459" s="1" t="e">
        <f>VLOOKUP(Table_for_new_list_price[[#This Row],[ItemCode]],[1]sheet1!$1:$1048576,11,FALSE)</f>
        <v>#N/A</v>
      </c>
    </row>
    <row r="2460" spans="1:11" hidden="1" x14ac:dyDescent="0.3">
      <c r="A2460" t="s">
        <v>3699</v>
      </c>
      <c r="B2460" t="e">
        <f>VLOOKUP(Table_for_new_list_price[[#This Row],[ItemCode]],[1]sheet1!$1:$1048576,4,FALSE)</f>
        <v>#N/A</v>
      </c>
      <c r="C2460" t="e">
        <f>VLOOKUP(Table_for_new_list_price[[#This Row],[ItemCode]],[1]sheet1!$1:$1048576,5,FALSE)</f>
        <v>#N/A</v>
      </c>
      <c r="D2460" t="e">
        <f>VLOOKUP(Table_for_new_list_price[[#This Row],[ItemCode]],[1]sheet1!$1:$1048576,6,FALSE)</f>
        <v>#N/A</v>
      </c>
      <c r="E2460" s="54" t="e">
        <f>VLOOKUP(Table_for_new_list_price[[#This Row],[ItemCode]],[1]sheet1!$1:$1048576,7,FALSE)</f>
        <v>#N/A</v>
      </c>
      <c r="F2460" s="54" t="e">
        <f>VLOOKUP(Table_for_new_list_price[[#This Row],[ItemCode]],[1]sheet1!$1:$1048576,13,FALSE)</f>
        <v>#N/A</v>
      </c>
      <c r="G2460" s="55" t="e">
        <f>VLOOKUP(Table_for_new_list_price[[#This Row],[ItemCode]],[1]sheet1!$1:$1048576,12,FALSE)</f>
        <v>#N/A</v>
      </c>
      <c r="H2460" s="101" t="e">
        <f>VLOOKUP(Table_for_new_list_price[[#This Row],[ItemCode]],[1]sheet1!$1:$1048576,8,FALSE)</f>
        <v>#N/A</v>
      </c>
      <c r="I2460" s="51" t="e">
        <f>VLOOKUP(Table_for_new_list_price[[#This Row],[Product Line]],'EDA SHEET'!$C$10:$D$57,2,FALSE)</f>
        <v>#N/A</v>
      </c>
      <c r="J2460" s="53" t="e">
        <f t="shared" ref="J2460:J2523" si="45">H2460*I2460</f>
        <v>#N/A</v>
      </c>
      <c r="K2460" s="1" t="e">
        <f>VLOOKUP(Table_for_new_list_price[[#This Row],[ItemCode]],[1]sheet1!$1:$1048576,11,FALSE)</f>
        <v>#N/A</v>
      </c>
    </row>
    <row r="2461" spans="1:11" hidden="1" x14ac:dyDescent="0.3">
      <c r="A2461" t="s">
        <v>4195</v>
      </c>
      <c r="B2461" t="e">
        <f>VLOOKUP(Table_for_new_list_price[[#This Row],[ItemCode]],[1]sheet1!$1:$1048576,4,FALSE)</f>
        <v>#N/A</v>
      </c>
      <c r="C2461" t="e">
        <f>VLOOKUP(Table_for_new_list_price[[#This Row],[ItemCode]],[1]sheet1!$1:$1048576,5,FALSE)</f>
        <v>#N/A</v>
      </c>
      <c r="D2461" t="e">
        <f>VLOOKUP(Table_for_new_list_price[[#This Row],[ItemCode]],[1]sheet1!$1:$1048576,6,FALSE)</f>
        <v>#N/A</v>
      </c>
      <c r="E2461" s="54" t="e">
        <f>VLOOKUP(Table_for_new_list_price[[#This Row],[ItemCode]],[1]sheet1!$1:$1048576,7,FALSE)</f>
        <v>#N/A</v>
      </c>
      <c r="F2461" s="54" t="e">
        <f>VLOOKUP(Table_for_new_list_price[[#This Row],[ItemCode]],[1]sheet1!$1:$1048576,13,FALSE)</f>
        <v>#N/A</v>
      </c>
      <c r="G2461" s="55" t="e">
        <f>VLOOKUP(Table_for_new_list_price[[#This Row],[ItemCode]],[1]sheet1!$1:$1048576,12,FALSE)</f>
        <v>#N/A</v>
      </c>
      <c r="H2461" s="101" t="e">
        <f>VLOOKUP(Table_for_new_list_price[[#This Row],[ItemCode]],[1]sheet1!$1:$1048576,8,FALSE)</f>
        <v>#N/A</v>
      </c>
      <c r="I2461" s="51" t="e">
        <f>VLOOKUP(Table_for_new_list_price[[#This Row],[Product Line]],'EDA SHEET'!$C$10:$D$57,2,FALSE)</f>
        <v>#N/A</v>
      </c>
      <c r="J2461" s="53" t="e">
        <f t="shared" si="45"/>
        <v>#N/A</v>
      </c>
      <c r="K2461" s="1" t="e">
        <f>VLOOKUP(Table_for_new_list_price[[#This Row],[ItemCode]],[1]sheet1!$1:$1048576,11,FALSE)</f>
        <v>#N/A</v>
      </c>
    </row>
    <row r="2462" spans="1:11" hidden="1" x14ac:dyDescent="0.3">
      <c r="A2462" t="s">
        <v>3700</v>
      </c>
      <c r="B2462" t="e">
        <f>VLOOKUP(Table_for_new_list_price[[#This Row],[ItemCode]],[1]sheet1!$1:$1048576,4,FALSE)</f>
        <v>#N/A</v>
      </c>
      <c r="C2462" t="e">
        <f>VLOOKUP(Table_for_new_list_price[[#This Row],[ItemCode]],[1]sheet1!$1:$1048576,5,FALSE)</f>
        <v>#N/A</v>
      </c>
      <c r="D2462" t="e">
        <f>VLOOKUP(Table_for_new_list_price[[#This Row],[ItemCode]],[1]sheet1!$1:$1048576,6,FALSE)</f>
        <v>#N/A</v>
      </c>
      <c r="E2462" s="54" t="e">
        <f>VLOOKUP(Table_for_new_list_price[[#This Row],[ItemCode]],[1]sheet1!$1:$1048576,7,FALSE)</f>
        <v>#N/A</v>
      </c>
      <c r="F2462" s="54" t="e">
        <f>VLOOKUP(Table_for_new_list_price[[#This Row],[ItemCode]],[1]sheet1!$1:$1048576,13,FALSE)</f>
        <v>#N/A</v>
      </c>
      <c r="G2462" s="55" t="e">
        <f>VLOOKUP(Table_for_new_list_price[[#This Row],[ItemCode]],[1]sheet1!$1:$1048576,12,FALSE)</f>
        <v>#N/A</v>
      </c>
      <c r="H2462" s="101" t="e">
        <f>VLOOKUP(Table_for_new_list_price[[#This Row],[ItemCode]],[1]sheet1!$1:$1048576,8,FALSE)</f>
        <v>#N/A</v>
      </c>
      <c r="I2462" s="51" t="e">
        <f>VLOOKUP(Table_for_new_list_price[[#This Row],[Product Line]],'EDA SHEET'!$C$10:$D$57,2,FALSE)</f>
        <v>#N/A</v>
      </c>
      <c r="J2462" s="53" t="e">
        <f t="shared" si="45"/>
        <v>#N/A</v>
      </c>
      <c r="K2462" s="1" t="e">
        <f>VLOOKUP(Table_for_new_list_price[[#This Row],[ItemCode]],[1]sheet1!$1:$1048576,11,FALSE)</f>
        <v>#N/A</v>
      </c>
    </row>
    <row r="2463" spans="1:11" hidden="1" x14ac:dyDescent="0.3">
      <c r="A2463" t="s">
        <v>3701</v>
      </c>
      <c r="B2463" t="e">
        <f>VLOOKUP(Table_for_new_list_price[[#This Row],[ItemCode]],[1]sheet1!$1:$1048576,4,FALSE)</f>
        <v>#N/A</v>
      </c>
      <c r="C2463" t="e">
        <f>VLOOKUP(Table_for_new_list_price[[#This Row],[ItemCode]],[1]sheet1!$1:$1048576,5,FALSE)</f>
        <v>#N/A</v>
      </c>
      <c r="D2463" t="e">
        <f>VLOOKUP(Table_for_new_list_price[[#This Row],[ItemCode]],[1]sheet1!$1:$1048576,6,FALSE)</f>
        <v>#N/A</v>
      </c>
      <c r="E2463" s="54" t="e">
        <f>VLOOKUP(Table_for_new_list_price[[#This Row],[ItemCode]],[1]sheet1!$1:$1048576,7,FALSE)</f>
        <v>#N/A</v>
      </c>
      <c r="F2463" s="54" t="e">
        <f>VLOOKUP(Table_for_new_list_price[[#This Row],[ItemCode]],[1]sheet1!$1:$1048576,13,FALSE)</f>
        <v>#N/A</v>
      </c>
      <c r="G2463" s="55" t="e">
        <f>VLOOKUP(Table_for_new_list_price[[#This Row],[ItemCode]],[1]sheet1!$1:$1048576,12,FALSE)</f>
        <v>#N/A</v>
      </c>
      <c r="H2463" s="101" t="e">
        <f>VLOOKUP(Table_for_new_list_price[[#This Row],[ItemCode]],[1]sheet1!$1:$1048576,8,FALSE)</f>
        <v>#N/A</v>
      </c>
      <c r="I2463" s="51" t="e">
        <f>VLOOKUP(Table_for_new_list_price[[#This Row],[Product Line]],'EDA SHEET'!$C$10:$D$57,2,FALSE)</f>
        <v>#N/A</v>
      </c>
      <c r="J2463" s="53" t="e">
        <f t="shared" si="45"/>
        <v>#N/A</v>
      </c>
      <c r="K2463" s="1" t="e">
        <f>VLOOKUP(Table_for_new_list_price[[#This Row],[ItemCode]],[1]sheet1!$1:$1048576,11,FALSE)</f>
        <v>#N/A</v>
      </c>
    </row>
    <row r="2464" spans="1:11" hidden="1" x14ac:dyDescent="0.3">
      <c r="A2464" t="s">
        <v>3702</v>
      </c>
      <c r="B2464" t="e">
        <f>VLOOKUP(Table_for_new_list_price[[#This Row],[ItemCode]],[1]sheet1!$1:$1048576,4,FALSE)</f>
        <v>#N/A</v>
      </c>
      <c r="C2464" t="e">
        <f>VLOOKUP(Table_for_new_list_price[[#This Row],[ItemCode]],[1]sheet1!$1:$1048576,5,FALSE)</f>
        <v>#N/A</v>
      </c>
      <c r="D2464" t="e">
        <f>VLOOKUP(Table_for_new_list_price[[#This Row],[ItemCode]],[1]sheet1!$1:$1048576,6,FALSE)</f>
        <v>#N/A</v>
      </c>
      <c r="E2464" s="54" t="e">
        <f>VLOOKUP(Table_for_new_list_price[[#This Row],[ItemCode]],[1]sheet1!$1:$1048576,7,FALSE)</f>
        <v>#N/A</v>
      </c>
      <c r="F2464" s="54" t="e">
        <f>VLOOKUP(Table_for_new_list_price[[#This Row],[ItemCode]],[1]sheet1!$1:$1048576,13,FALSE)</f>
        <v>#N/A</v>
      </c>
      <c r="G2464" s="55" t="e">
        <f>VLOOKUP(Table_for_new_list_price[[#This Row],[ItemCode]],[1]sheet1!$1:$1048576,12,FALSE)</f>
        <v>#N/A</v>
      </c>
      <c r="H2464" s="101" t="e">
        <f>VLOOKUP(Table_for_new_list_price[[#This Row],[ItemCode]],[1]sheet1!$1:$1048576,8,FALSE)</f>
        <v>#N/A</v>
      </c>
      <c r="I2464" s="51" t="e">
        <f>VLOOKUP(Table_for_new_list_price[[#This Row],[Product Line]],'EDA SHEET'!$C$10:$D$57,2,FALSE)</f>
        <v>#N/A</v>
      </c>
      <c r="J2464" s="53" t="e">
        <f t="shared" si="45"/>
        <v>#N/A</v>
      </c>
      <c r="K2464" s="1" t="e">
        <f>VLOOKUP(Table_for_new_list_price[[#This Row],[ItemCode]],[1]sheet1!$1:$1048576,11,FALSE)</f>
        <v>#N/A</v>
      </c>
    </row>
    <row r="2465" spans="1:11" hidden="1" x14ac:dyDescent="0.3">
      <c r="A2465" t="s">
        <v>3703</v>
      </c>
      <c r="B2465" t="e">
        <f>VLOOKUP(Table_for_new_list_price[[#This Row],[ItemCode]],[1]sheet1!$1:$1048576,4,FALSE)</f>
        <v>#N/A</v>
      </c>
      <c r="C2465" t="e">
        <f>VLOOKUP(Table_for_new_list_price[[#This Row],[ItemCode]],[1]sheet1!$1:$1048576,5,FALSE)</f>
        <v>#N/A</v>
      </c>
      <c r="D2465" t="e">
        <f>VLOOKUP(Table_for_new_list_price[[#This Row],[ItemCode]],[1]sheet1!$1:$1048576,6,FALSE)</f>
        <v>#N/A</v>
      </c>
      <c r="E2465" s="54" t="e">
        <f>VLOOKUP(Table_for_new_list_price[[#This Row],[ItemCode]],[1]sheet1!$1:$1048576,7,FALSE)</f>
        <v>#N/A</v>
      </c>
      <c r="F2465" s="54" t="e">
        <f>VLOOKUP(Table_for_new_list_price[[#This Row],[ItemCode]],[1]sheet1!$1:$1048576,13,FALSE)</f>
        <v>#N/A</v>
      </c>
      <c r="G2465" s="55" t="e">
        <f>VLOOKUP(Table_for_new_list_price[[#This Row],[ItemCode]],[1]sheet1!$1:$1048576,12,FALSE)</f>
        <v>#N/A</v>
      </c>
      <c r="H2465" s="101" t="e">
        <f>VLOOKUP(Table_for_new_list_price[[#This Row],[ItemCode]],[1]sheet1!$1:$1048576,8,FALSE)</f>
        <v>#N/A</v>
      </c>
      <c r="I2465" s="51" t="e">
        <f>VLOOKUP(Table_for_new_list_price[[#This Row],[Product Line]],'EDA SHEET'!$C$10:$D$57,2,FALSE)</f>
        <v>#N/A</v>
      </c>
      <c r="J2465" s="53" t="e">
        <f t="shared" si="45"/>
        <v>#N/A</v>
      </c>
      <c r="K2465" s="1" t="e">
        <f>VLOOKUP(Table_for_new_list_price[[#This Row],[ItemCode]],[1]sheet1!$1:$1048576,11,FALSE)</f>
        <v>#N/A</v>
      </c>
    </row>
    <row r="2466" spans="1:11" hidden="1" x14ac:dyDescent="0.3">
      <c r="A2466" t="s">
        <v>3705</v>
      </c>
      <c r="B2466" t="e">
        <f>VLOOKUP(Table_for_new_list_price[[#This Row],[ItemCode]],[1]sheet1!$1:$1048576,4,FALSE)</f>
        <v>#N/A</v>
      </c>
      <c r="C2466" t="e">
        <f>VLOOKUP(Table_for_new_list_price[[#This Row],[ItemCode]],[1]sheet1!$1:$1048576,5,FALSE)</f>
        <v>#N/A</v>
      </c>
      <c r="D2466" t="e">
        <f>VLOOKUP(Table_for_new_list_price[[#This Row],[ItemCode]],[1]sheet1!$1:$1048576,6,FALSE)</f>
        <v>#N/A</v>
      </c>
      <c r="E2466" s="54" t="e">
        <f>VLOOKUP(Table_for_new_list_price[[#This Row],[ItemCode]],[1]sheet1!$1:$1048576,7,FALSE)</f>
        <v>#N/A</v>
      </c>
      <c r="F2466" s="54" t="e">
        <f>VLOOKUP(Table_for_new_list_price[[#This Row],[ItemCode]],[1]sheet1!$1:$1048576,13,FALSE)</f>
        <v>#N/A</v>
      </c>
      <c r="G2466" s="55" t="e">
        <f>VLOOKUP(Table_for_new_list_price[[#This Row],[ItemCode]],[1]sheet1!$1:$1048576,12,FALSE)</f>
        <v>#N/A</v>
      </c>
      <c r="H2466" s="101" t="e">
        <f>VLOOKUP(Table_for_new_list_price[[#This Row],[ItemCode]],[1]sheet1!$1:$1048576,8,FALSE)</f>
        <v>#N/A</v>
      </c>
      <c r="I2466" s="51" t="e">
        <f>VLOOKUP(Table_for_new_list_price[[#This Row],[Product Line]],'EDA SHEET'!$C$10:$D$57,2,FALSE)</f>
        <v>#N/A</v>
      </c>
      <c r="J2466" s="53" t="e">
        <f t="shared" si="45"/>
        <v>#N/A</v>
      </c>
      <c r="K2466" s="1" t="e">
        <f>VLOOKUP(Table_for_new_list_price[[#This Row],[ItemCode]],[1]sheet1!$1:$1048576,11,FALSE)</f>
        <v>#N/A</v>
      </c>
    </row>
    <row r="2467" spans="1:11" hidden="1" x14ac:dyDescent="0.3">
      <c r="A2467" t="s">
        <v>3706</v>
      </c>
      <c r="B2467" t="e">
        <f>VLOOKUP(Table_for_new_list_price[[#This Row],[ItemCode]],[1]sheet1!$1:$1048576,4,FALSE)</f>
        <v>#N/A</v>
      </c>
      <c r="C2467" t="e">
        <f>VLOOKUP(Table_for_new_list_price[[#This Row],[ItemCode]],[1]sheet1!$1:$1048576,5,FALSE)</f>
        <v>#N/A</v>
      </c>
      <c r="D2467" t="e">
        <f>VLOOKUP(Table_for_new_list_price[[#This Row],[ItemCode]],[1]sheet1!$1:$1048576,6,FALSE)</f>
        <v>#N/A</v>
      </c>
      <c r="E2467" s="54" t="e">
        <f>VLOOKUP(Table_for_new_list_price[[#This Row],[ItemCode]],[1]sheet1!$1:$1048576,7,FALSE)</f>
        <v>#N/A</v>
      </c>
      <c r="F2467" s="54" t="e">
        <f>VLOOKUP(Table_for_new_list_price[[#This Row],[ItemCode]],[1]sheet1!$1:$1048576,13,FALSE)</f>
        <v>#N/A</v>
      </c>
      <c r="G2467" s="55" t="e">
        <f>VLOOKUP(Table_for_new_list_price[[#This Row],[ItemCode]],[1]sheet1!$1:$1048576,12,FALSE)</f>
        <v>#N/A</v>
      </c>
      <c r="H2467" s="101" t="e">
        <f>VLOOKUP(Table_for_new_list_price[[#This Row],[ItemCode]],[1]sheet1!$1:$1048576,8,FALSE)</f>
        <v>#N/A</v>
      </c>
      <c r="I2467" s="51" t="e">
        <f>VLOOKUP(Table_for_new_list_price[[#This Row],[Product Line]],'EDA SHEET'!$C$10:$D$57,2,FALSE)</f>
        <v>#N/A</v>
      </c>
      <c r="J2467" s="53" t="e">
        <f t="shared" si="45"/>
        <v>#N/A</v>
      </c>
      <c r="K2467" s="1" t="e">
        <f>VLOOKUP(Table_for_new_list_price[[#This Row],[ItemCode]],[1]sheet1!$1:$1048576,11,FALSE)</f>
        <v>#N/A</v>
      </c>
    </row>
    <row r="2468" spans="1:11" hidden="1" x14ac:dyDescent="0.3">
      <c r="A2468" t="s">
        <v>3707</v>
      </c>
      <c r="B2468" t="e">
        <f>VLOOKUP(Table_for_new_list_price[[#This Row],[ItemCode]],[1]sheet1!$1:$1048576,4,FALSE)</f>
        <v>#N/A</v>
      </c>
      <c r="C2468" t="e">
        <f>VLOOKUP(Table_for_new_list_price[[#This Row],[ItemCode]],[1]sheet1!$1:$1048576,5,FALSE)</f>
        <v>#N/A</v>
      </c>
      <c r="D2468" t="e">
        <f>VLOOKUP(Table_for_new_list_price[[#This Row],[ItemCode]],[1]sheet1!$1:$1048576,6,FALSE)</f>
        <v>#N/A</v>
      </c>
      <c r="E2468" s="54" t="e">
        <f>VLOOKUP(Table_for_new_list_price[[#This Row],[ItemCode]],[1]sheet1!$1:$1048576,7,FALSE)</f>
        <v>#N/A</v>
      </c>
      <c r="F2468" s="54" t="e">
        <f>VLOOKUP(Table_for_new_list_price[[#This Row],[ItemCode]],[1]sheet1!$1:$1048576,13,FALSE)</f>
        <v>#N/A</v>
      </c>
      <c r="G2468" s="55" t="e">
        <f>VLOOKUP(Table_for_new_list_price[[#This Row],[ItemCode]],[1]sheet1!$1:$1048576,12,FALSE)</f>
        <v>#N/A</v>
      </c>
      <c r="H2468" s="101" t="e">
        <f>VLOOKUP(Table_for_new_list_price[[#This Row],[ItemCode]],[1]sheet1!$1:$1048576,8,FALSE)</f>
        <v>#N/A</v>
      </c>
      <c r="I2468" s="51" t="e">
        <f>VLOOKUP(Table_for_new_list_price[[#This Row],[Product Line]],'EDA SHEET'!$C$10:$D$57,2,FALSE)</f>
        <v>#N/A</v>
      </c>
      <c r="J2468" s="53" t="e">
        <f t="shared" si="45"/>
        <v>#N/A</v>
      </c>
      <c r="K2468" s="1" t="e">
        <f>VLOOKUP(Table_for_new_list_price[[#This Row],[ItemCode]],[1]sheet1!$1:$1048576,11,FALSE)</f>
        <v>#N/A</v>
      </c>
    </row>
    <row r="2469" spans="1:11" hidden="1" x14ac:dyDescent="0.3">
      <c r="A2469" t="s">
        <v>3708</v>
      </c>
      <c r="B2469" t="e">
        <f>VLOOKUP(Table_for_new_list_price[[#This Row],[ItemCode]],[1]sheet1!$1:$1048576,4,FALSE)</f>
        <v>#N/A</v>
      </c>
      <c r="C2469" t="e">
        <f>VLOOKUP(Table_for_new_list_price[[#This Row],[ItemCode]],[1]sheet1!$1:$1048576,5,FALSE)</f>
        <v>#N/A</v>
      </c>
      <c r="D2469" t="e">
        <f>VLOOKUP(Table_for_new_list_price[[#This Row],[ItemCode]],[1]sheet1!$1:$1048576,6,FALSE)</f>
        <v>#N/A</v>
      </c>
      <c r="E2469" s="54" t="e">
        <f>VLOOKUP(Table_for_new_list_price[[#This Row],[ItemCode]],[1]sheet1!$1:$1048576,7,FALSE)</f>
        <v>#N/A</v>
      </c>
      <c r="F2469" s="54" t="e">
        <f>VLOOKUP(Table_for_new_list_price[[#This Row],[ItemCode]],[1]sheet1!$1:$1048576,13,FALSE)</f>
        <v>#N/A</v>
      </c>
      <c r="G2469" s="55" t="e">
        <f>VLOOKUP(Table_for_new_list_price[[#This Row],[ItemCode]],[1]sheet1!$1:$1048576,12,FALSE)</f>
        <v>#N/A</v>
      </c>
      <c r="H2469" s="101" t="e">
        <f>VLOOKUP(Table_for_new_list_price[[#This Row],[ItemCode]],[1]sheet1!$1:$1048576,8,FALSE)</f>
        <v>#N/A</v>
      </c>
      <c r="I2469" s="51" t="e">
        <f>VLOOKUP(Table_for_new_list_price[[#This Row],[Product Line]],'EDA SHEET'!$C$10:$D$57,2,FALSE)</f>
        <v>#N/A</v>
      </c>
      <c r="J2469" s="53" t="e">
        <f t="shared" si="45"/>
        <v>#N/A</v>
      </c>
      <c r="K2469" s="1" t="e">
        <f>VLOOKUP(Table_for_new_list_price[[#This Row],[ItemCode]],[1]sheet1!$1:$1048576,11,FALSE)</f>
        <v>#N/A</v>
      </c>
    </row>
    <row r="2470" spans="1:11" hidden="1" x14ac:dyDescent="0.3">
      <c r="A2470" t="s">
        <v>3709</v>
      </c>
      <c r="B2470" t="e">
        <f>VLOOKUP(Table_for_new_list_price[[#This Row],[ItemCode]],[1]sheet1!$1:$1048576,4,FALSE)</f>
        <v>#N/A</v>
      </c>
      <c r="C2470" t="e">
        <f>VLOOKUP(Table_for_new_list_price[[#This Row],[ItemCode]],[1]sheet1!$1:$1048576,5,FALSE)</f>
        <v>#N/A</v>
      </c>
      <c r="D2470" t="e">
        <f>VLOOKUP(Table_for_new_list_price[[#This Row],[ItemCode]],[1]sheet1!$1:$1048576,6,FALSE)</f>
        <v>#N/A</v>
      </c>
      <c r="E2470" s="54" t="e">
        <f>VLOOKUP(Table_for_new_list_price[[#This Row],[ItemCode]],[1]sheet1!$1:$1048576,7,FALSE)</f>
        <v>#N/A</v>
      </c>
      <c r="F2470" s="54" t="e">
        <f>VLOOKUP(Table_for_new_list_price[[#This Row],[ItemCode]],[1]sheet1!$1:$1048576,13,FALSE)</f>
        <v>#N/A</v>
      </c>
      <c r="G2470" s="55" t="e">
        <f>VLOOKUP(Table_for_new_list_price[[#This Row],[ItemCode]],[1]sheet1!$1:$1048576,12,FALSE)</f>
        <v>#N/A</v>
      </c>
      <c r="H2470" s="101" t="e">
        <f>VLOOKUP(Table_for_new_list_price[[#This Row],[ItemCode]],[1]sheet1!$1:$1048576,8,FALSE)</f>
        <v>#N/A</v>
      </c>
      <c r="I2470" s="51" t="e">
        <f>VLOOKUP(Table_for_new_list_price[[#This Row],[Product Line]],'EDA SHEET'!$C$10:$D$57,2,FALSE)</f>
        <v>#N/A</v>
      </c>
      <c r="J2470" s="53" t="e">
        <f t="shared" si="45"/>
        <v>#N/A</v>
      </c>
      <c r="K2470" s="1" t="e">
        <f>VLOOKUP(Table_for_new_list_price[[#This Row],[ItemCode]],[1]sheet1!$1:$1048576,11,FALSE)</f>
        <v>#N/A</v>
      </c>
    </row>
    <row r="2471" spans="1:11" hidden="1" x14ac:dyDescent="0.3">
      <c r="A2471" t="s">
        <v>3711</v>
      </c>
      <c r="B2471" t="e">
        <f>VLOOKUP(Table_for_new_list_price[[#This Row],[ItemCode]],[1]sheet1!$1:$1048576,4,FALSE)</f>
        <v>#N/A</v>
      </c>
      <c r="C2471" t="e">
        <f>VLOOKUP(Table_for_new_list_price[[#This Row],[ItemCode]],[1]sheet1!$1:$1048576,5,FALSE)</f>
        <v>#N/A</v>
      </c>
      <c r="D2471" t="e">
        <f>VLOOKUP(Table_for_new_list_price[[#This Row],[ItemCode]],[1]sheet1!$1:$1048576,6,FALSE)</f>
        <v>#N/A</v>
      </c>
      <c r="E2471" s="54" t="e">
        <f>VLOOKUP(Table_for_new_list_price[[#This Row],[ItemCode]],[1]sheet1!$1:$1048576,7,FALSE)</f>
        <v>#N/A</v>
      </c>
      <c r="F2471" s="54" t="e">
        <f>VLOOKUP(Table_for_new_list_price[[#This Row],[ItemCode]],[1]sheet1!$1:$1048576,13,FALSE)</f>
        <v>#N/A</v>
      </c>
      <c r="G2471" s="55" t="e">
        <f>VLOOKUP(Table_for_new_list_price[[#This Row],[ItemCode]],[1]sheet1!$1:$1048576,12,FALSE)</f>
        <v>#N/A</v>
      </c>
      <c r="H2471" s="101" t="e">
        <f>VLOOKUP(Table_for_new_list_price[[#This Row],[ItemCode]],[1]sheet1!$1:$1048576,8,FALSE)</f>
        <v>#N/A</v>
      </c>
      <c r="I2471" s="51" t="e">
        <f>VLOOKUP(Table_for_new_list_price[[#This Row],[Product Line]],'EDA SHEET'!$C$10:$D$57,2,FALSE)</f>
        <v>#N/A</v>
      </c>
      <c r="J2471" s="53" t="e">
        <f t="shared" si="45"/>
        <v>#N/A</v>
      </c>
      <c r="K2471" s="1" t="e">
        <f>VLOOKUP(Table_for_new_list_price[[#This Row],[ItemCode]],[1]sheet1!$1:$1048576,11,FALSE)</f>
        <v>#N/A</v>
      </c>
    </row>
    <row r="2472" spans="1:11" hidden="1" x14ac:dyDescent="0.3">
      <c r="A2472" t="s">
        <v>3712</v>
      </c>
      <c r="B2472" t="e">
        <f>VLOOKUP(Table_for_new_list_price[[#This Row],[ItemCode]],[1]sheet1!$1:$1048576,4,FALSE)</f>
        <v>#N/A</v>
      </c>
      <c r="C2472" t="e">
        <f>VLOOKUP(Table_for_new_list_price[[#This Row],[ItemCode]],[1]sheet1!$1:$1048576,5,FALSE)</f>
        <v>#N/A</v>
      </c>
      <c r="D2472" t="e">
        <f>VLOOKUP(Table_for_new_list_price[[#This Row],[ItemCode]],[1]sheet1!$1:$1048576,6,FALSE)</f>
        <v>#N/A</v>
      </c>
      <c r="E2472" s="54" t="e">
        <f>VLOOKUP(Table_for_new_list_price[[#This Row],[ItemCode]],[1]sheet1!$1:$1048576,7,FALSE)</f>
        <v>#N/A</v>
      </c>
      <c r="F2472" s="54" t="e">
        <f>VLOOKUP(Table_for_new_list_price[[#This Row],[ItemCode]],[1]sheet1!$1:$1048576,13,FALSE)</f>
        <v>#N/A</v>
      </c>
      <c r="G2472" s="55" t="e">
        <f>VLOOKUP(Table_for_new_list_price[[#This Row],[ItemCode]],[1]sheet1!$1:$1048576,12,FALSE)</f>
        <v>#N/A</v>
      </c>
      <c r="H2472" s="101" t="e">
        <f>VLOOKUP(Table_for_new_list_price[[#This Row],[ItemCode]],[1]sheet1!$1:$1048576,8,FALSE)</f>
        <v>#N/A</v>
      </c>
      <c r="I2472" s="51" t="e">
        <f>VLOOKUP(Table_for_new_list_price[[#This Row],[Product Line]],'EDA SHEET'!$C$10:$D$57,2,FALSE)</f>
        <v>#N/A</v>
      </c>
      <c r="J2472" s="53" t="e">
        <f t="shared" si="45"/>
        <v>#N/A</v>
      </c>
      <c r="K2472" s="1" t="e">
        <f>VLOOKUP(Table_for_new_list_price[[#This Row],[ItemCode]],[1]sheet1!$1:$1048576,11,FALSE)</f>
        <v>#N/A</v>
      </c>
    </row>
    <row r="2473" spans="1:11" hidden="1" x14ac:dyDescent="0.3">
      <c r="A2473" t="s">
        <v>3713</v>
      </c>
      <c r="B2473" t="e">
        <f>VLOOKUP(Table_for_new_list_price[[#This Row],[ItemCode]],[1]sheet1!$1:$1048576,4,FALSE)</f>
        <v>#N/A</v>
      </c>
      <c r="C2473" t="e">
        <f>VLOOKUP(Table_for_new_list_price[[#This Row],[ItemCode]],[1]sheet1!$1:$1048576,5,FALSE)</f>
        <v>#N/A</v>
      </c>
      <c r="D2473" t="e">
        <f>VLOOKUP(Table_for_new_list_price[[#This Row],[ItemCode]],[1]sheet1!$1:$1048576,6,FALSE)</f>
        <v>#N/A</v>
      </c>
      <c r="E2473" s="54" t="e">
        <f>VLOOKUP(Table_for_new_list_price[[#This Row],[ItemCode]],[1]sheet1!$1:$1048576,7,FALSE)</f>
        <v>#N/A</v>
      </c>
      <c r="F2473" s="54" t="e">
        <f>VLOOKUP(Table_for_new_list_price[[#This Row],[ItemCode]],[1]sheet1!$1:$1048576,13,FALSE)</f>
        <v>#N/A</v>
      </c>
      <c r="G2473" s="55" t="e">
        <f>VLOOKUP(Table_for_new_list_price[[#This Row],[ItemCode]],[1]sheet1!$1:$1048576,12,FALSE)</f>
        <v>#N/A</v>
      </c>
      <c r="H2473" s="101" t="e">
        <f>VLOOKUP(Table_for_new_list_price[[#This Row],[ItemCode]],[1]sheet1!$1:$1048576,8,FALSE)</f>
        <v>#N/A</v>
      </c>
      <c r="I2473" s="51" t="e">
        <f>VLOOKUP(Table_for_new_list_price[[#This Row],[Product Line]],'EDA SHEET'!$C$10:$D$57,2,FALSE)</f>
        <v>#N/A</v>
      </c>
      <c r="J2473" s="53" t="e">
        <f t="shared" si="45"/>
        <v>#N/A</v>
      </c>
      <c r="K2473" s="1" t="e">
        <f>VLOOKUP(Table_for_new_list_price[[#This Row],[ItemCode]],[1]sheet1!$1:$1048576,11,FALSE)</f>
        <v>#N/A</v>
      </c>
    </row>
    <row r="2474" spans="1:11" hidden="1" x14ac:dyDescent="0.3">
      <c r="A2474" t="s">
        <v>3714</v>
      </c>
      <c r="B2474" t="e">
        <f>VLOOKUP(Table_for_new_list_price[[#This Row],[ItemCode]],[1]sheet1!$1:$1048576,4,FALSE)</f>
        <v>#N/A</v>
      </c>
      <c r="C2474" t="e">
        <f>VLOOKUP(Table_for_new_list_price[[#This Row],[ItemCode]],[1]sheet1!$1:$1048576,5,FALSE)</f>
        <v>#N/A</v>
      </c>
      <c r="D2474" t="e">
        <f>VLOOKUP(Table_for_new_list_price[[#This Row],[ItemCode]],[1]sheet1!$1:$1048576,6,FALSE)</f>
        <v>#N/A</v>
      </c>
      <c r="E2474" s="54" t="e">
        <f>VLOOKUP(Table_for_new_list_price[[#This Row],[ItemCode]],[1]sheet1!$1:$1048576,7,FALSE)</f>
        <v>#N/A</v>
      </c>
      <c r="F2474" s="54" t="e">
        <f>VLOOKUP(Table_for_new_list_price[[#This Row],[ItemCode]],[1]sheet1!$1:$1048576,13,FALSE)</f>
        <v>#N/A</v>
      </c>
      <c r="G2474" s="55" t="e">
        <f>VLOOKUP(Table_for_new_list_price[[#This Row],[ItemCode]],[1]sheet1!$1:$1048576,12,FALSE)</f>
        <v>#N/A</v>
      </c>
      <c r="H2474" s="101" t="e">
        <f>VLOOKUP(Table_for_new_list_price[[#This Row],[ItemCode]],[1]sheet1!$1:$1048576,8,FALSE)</f>
        <v>#N/A</v>
      </c>
      <c r="I2474" s="51" t="e">
        <f>VLOOKUP(Table_for_new_list_price[[#This Row],[Product Line]],'EDA SHEET'!$C$10:$D$57,2,FALSE)</f>
        <v>#N/A</v>
      </c>
      <c r="J2474" s="53" t="e">
        <f t="shared" si="45"/>
        <v>#N/A</v>
      </c>
      <c r="K2474" s="1" t="e">
        <f>VLOOKUP(Table_for_new_list_price[[#This Row],[ItemCode]],[1]sheet1!$1:$1048576,11,FALSE)</f>
        <v>#N/A</v>
      </c>
    </row>
    <row r="2475" spans="1:11" hidden="1" x14ac:dyDescent="0.3">
      <c r="A2475" t="s">
        <v>3715</v>
      </c>
      <c r="B2475" t="e">
        <f>VLOOKUP(Table_for_new_list_price[[#This Row],[ItemCode]],[1]sheet1!$1:$1048576,4,FALSE)</f>
        <v>#N/A</v>
      </c>
      <c r="C2475" t="e">
        <f>VLOOKUP(Table_for_new_list_price[[#This Row],[ItemCode]],[1]sheet1!$1:$1048576,5,FALSE)</f>
        <v>#N/A</v>
      </c>
      <c r="D2475" t="e">
        <f>VLOOKUP(Table_for_new_list_price[[#This Row],[ItemCode]],[1]sheet1!$1:$1048576,6,FALSE)</f>
        <v>#N/A</v>
      </c>
      <c r="E2475" s="54" t="e">
        <f>VLOOKUP(Table_for_new_list_price[[#This Row],[ItemCode]],[1]sheet1!$1:$1048576,7,FALSE)</f>
        <v>#N/A</v>
      </c>
      <c r="F2475" s="54" t="e">
        <f>VLOOKUP(Table_for_new_list_price[[#This Row],[ItemCode]],[1]sheet1!$1:$1048576,13,FALSE)</f>
        <v>#N/A</v>
      </c>
      <c r="G2475" s="55" t="e">
        <f>VLOOKUP(Table_for_new_list_price[[#This Row],[ItemCode]],[1]sheet1!$1:$1048576,12,FALSE)</f>
        <v>#N/A</v>
      </c>
      <c r="H2475" s="101" t="e">
        <f>VLOOKUP(Table_for_new_list_price[[#This Row],[ItemCode]],[1]sheet1!$1:$1048576,8,FALSE)</f>
        <v>#N/A</v>
      </c>
      <c r="I2475" s="51" t="e">
        <f>VLOOKUP(Table_for_new_list_price[[#This Row],[Product Line]],'EDA SHEET'!$C$10:$D$57,2,FALSE)</f>
        <v>#N/A</v>
      </c>
      <c r="J2475" s="53" t="e">
        <f t="shared" si="45"/>
        <v>#N/A</v>
      </c>
      <c r="K2475" s="1" t="e">
        <f>VLOOKUP(Table_for_new_list_price[[#This Row],[ItemCode]],[1]sheet1!$1:$1048576,11,FALSE)</f>
        <v>#N/A</v>
      </c>
    </row>
    <row r="2476" spans="1:11" hidden="1" x14ac:dyDescent="0.3">
      <c r="A2476" t="s">
        <v>3716</v>
      </c>
      <c r="B2476" t="e">
        <f>VLOOKUP(Table_for_new_list_price[[#This Row],[ItemCode]],[1]sheet1!$1:$1048576,4,FALSE)</f>
        <v>#N/A</v>
      </c>
      <c r="C2476" t="e">
        <f>VLOOKUP(Table_for_new_list_price[[#This Row],[ItemCode]],[1]sheet1!$1:$1048576,5,FALSE)</f>
        <v>#N/A</v>
      </c>
      <c r="D2476" t="e">
        <f>VLOOKUP(Table_for_new_list_price[[#This Row],[ItemCode]],[1]sheet1!$1:$1048576,6,FALSE)</f>
        <v>#N/A</v>
      </c>
      <c r="E2476" s="54" t="e">
        <f>VLOOKUP(Table_for_new_list_price[[#This Row],[ItemCode]],[1]sheet1!$1:$1048576,7,FALSE)</f>
        <v>#N/A</v>
      </c>
      <c r="F2476" s="54" t="e">
        <f>VLOOKUP(Table_for_new_list_price[[#This Row],[ItemCode]],[1]sheet1!$1:$1048576,13,FALSE)</f>
        <v>#N/A</v>
      </c>
      <c r="G2476" s="55" t="e">
        <f>VLOOKUP(Table_for_new_list_price[[#This Row],[ItemCode]],[1]sheet1!$1:$1048576,12,FALSE)</f>
        <v>#N/A</v>
      </c>
      <c r="H2476" s="101" t="e">
        <f>VLOOKUP(Table_for_new_list_price[[#This Row],[ItemCode]],[1]sheet1!$1:$1048576,8,FALSE)</f>
        <v>#N/A</v>
      </c>
      <c r="I2476" s="51" t="e">
        <f>VLOOKUP(Table_for_new_list_price[[#This Row],[Product Line]],'EDA SHEET'!$C$10:$D$57,2,FALSE)</f>
        <v>#N/A</v>
      </c>
      <c r="J2476" s="53" t="e">
        <f t="shared" si="45"/>
        <v>#N/A</v>
      </c>
      <c r="K2476" s="1" t="e">
        <f>VLOOKUP(Table_for_new_list_price[[#This Row],[ItemCode]],[1]sheet1!$1:$1048576,11,FALSE)</f>
        <v>#N/A</v>
      </c>
    </row>
    <row r="2477" spans="1:11" hidden="1" x14ac:dyDescent="0.3">
      <c r="A2477" t="s">
        <v>3717</v>
      </c>
      <c r="B2477" t="e">
        <f>VLOOKUP(Table_for_new_list_price[[#This Row],[ItemCode]],[1]sheet1!$1:$1048576,4,FALSE)</f>
        <v>#N/A</v>
      </c>
      <c r="C2477" t="e">
        <f>VLOOKUP(Table_for_new_list_price[[#This Row],[ItemCode]],[1]sheet1!$1:$1048576,5,FALSE)</f>
        <v>#N/A</v>
      </c>
      <c r="D2477" t="e">
        <f>VLOOKUP(Table_for_new_list_price[[#This Row],[ItemCode]],[1]sheet1!$1:$1048576,6,FALSE)</f>
        <v>#N/A</v>
      </c>
      <c r="E2477" s="54" t="e">
        <f>VLOOKUP(Table_for_new_list_price[[#This Row],[ItemCode]],[1]sheet1!$1:$1048576,7,FALSE)</f>
        <v>#N/A</v>
      </c>
      <c r="F2477" s="54" t="e">
        <f>VLOOKUP(Table_for_new_list_price[[#This Row],[ItemCode]],[1]sheet1!$1:$1048576,13,FALSE)</f>
        <v>#N/A</v>
      </c>
      <c r="G2477" s="55" t="e">
        <f>VLOOKUP(Table_for_new_list_price[[#This Row],[ItemCode]],[1]sheet1!$1:$1048576,12,FALSE)</f>
        <v>#N/A</v>
      </c>
      <c r="H2477" s="101" t="e">
        <f>VLOOKUP(Table_for_new_list_price[[#This Row],[ItemCode]],[1]sheet1!$1:$1048576,8,FALSE)</f>
        <v>#N/A</v>
      </c>
      <c r="I2477" s="51" t="e">
        <f>VLOOKUP(Table_for_new_list_price[[#This Row],[Product Line]],'EDA SHEET'!$C$10:$D$57,2,FALSE)</f>
        <v>#N/A</v>
      </c>
      <c r="J2477" s="53" t="e">
        <f t="shared" si="45"/>
        <v>#N/A</v>
      </c>
      <c r="K2477" s="1" t="e">
        <f>VLOOKUP(Table_for_new_list_price[[#This Row],[ItemCode]],[1]sheet1!$1:$1048576,11,FALSE)</f>
        <v>#N/A</v>
      </c>
    </row>
    <row r="2478" spans="1:11" hidden="1" x14ac:dyDescent="0.3">
      <c r="A2478" t="s">
        <v>3718</v>
      </c>
      <c r="B2478" t="e">
        <f>VLOOKUP(Table_for_new_list_price[[#This Row],[ItemCode]],[1]sheet1!$1:$1048576,4,FALSE)</f>
        <v>#N/A</v>
      </c>
      <c r="C2478" t="e">
        <f>VLOOKUP(Table_for_new_list_price[[#This Row],[ItemCode]],[1]sheet1!$1:$1048576,5,FALSE)</f>
        <v>#N/A</v>
      </c>
      <c r="D2478" t="e">
        <f>VLOOKUP(Table_for_new_list_price[[#This Row],[ItemCode]],[1]sheet1!$1:$1048576,6,FALSE)</f>
        <v>#N/A</v>
      </c>
      <c r="E2478" s="54" t="e">
        <f>VLOOKUP(Table_for_new_list_price[[#This Row],[ItemCode]],[1]sheet1!$1:$1048576,7,FALSE)</f>
        <v>#N/A</v>
      </c>
      <c r="F2478" s="54" t="e">
        <f>VLOOKUP(Table_for_new_list_price[[#This Row],[ItemCode]],[1]sheet1!$1:$1048576,13,FALSE)</f>
        <v>#N/A</v>
      </c>
      <c r="G2478" s="55" t="e">
        <f>VLOOKUP(Table_for_new_list_price[[#This Row],[ItemCode]],[1]sheet1!$1:$1048576,12,FALSE)</f>
        <v>#N/A</v>
      </c>
      <c r="H2478" s="101" t="e">
        <f>VLOOKUP(Table_for_new_list_price[[#This Row],[ItemCode]],[1]sheet1!$1:$1048576,8,FALSE)</f>
        <v>#N/A</v>
      </c>
      <c r="I2478" s="51" t="e">
        <f>VLOOKUP(Table_for_new_list_price[[#This Row],[Product Line]],'EDA SHEET'!$C$10:$D$57,2,FALSE)</f>
        <v>#N/A</v>
      </c>
      <c r="J2478" s="53" t="e">
        <f t="shared" si="45"/>
        <v>#N/A</v>
      </c>
      <c r="K2478" s="1" t="e">
        <f>VLOOKUP(Table_for_new_list_price[[#This Row],[ItemCode]],[1]sheet1!$1:$1048576,11,FALSE)</f>
        <v>#N/A</v>
      </c>
    </row>
    <row r="2479" spans="1:11" hidden="1" x14ac:dyDescent="0.3">
      <c r="A2479" t="s">
        <v>3719</v>
      </c>
      <c r="B2479" t="e">
        <f>VLOOKUP(Table_for_new_list_price[[#This Row],[ItemCode]],[1]sheet1!$1:$1048576,4,FALSE)</f>
        <v>#N/A</v>
      </c>
      <c r="C2479" t="e">
        <f>VLOOKUP(Table_for_new_list_price[[#This Row],[ItemCode]],[1]sheet1!$1:$1048576,5,FALSE)</f>
        <v>#N/A</v>
      </c>
      <c r="D2479" t="e">
        <f>VLOOKUP(Table_for_new_list_price[[#This Row],[ItemCode]],[1]sheet1!$1:$1048576,6,FALSE)</f>
        <v>#N/A</v>
      </c>
      <c r="E2479" s="54" t="e">
        <f>VLOOKUP(Table_for_new_list_price[[#This Row],[ItemCode]],[1]sheet1!$1:$1048576,7,FALSE)</f>
        <v>#N/A</v>
      </c>
      <c r="F2479" s="54" t="e">
        <f>VLOOKUP(Table_for_new_list_price[[#This Row],[ItemCode]],[1]sheet1!$1:$1048576,13,FALSE)</f>
        <v>#N/A</v>
      </c>
      <c r="G2479" s="55" t="e">
        <f>VLOOKUP(Table_for_new_list_price[[#This Row],[ItemCode]],[1]sheet1!$1:$1048576,12,FALSE)</f>
        <v>#N/A</v>
      </c>
      <c r="H2479" s="101" t="e">
        <f>VLOOKUP(Table_for_new_list_price[[#This Row],[ItemCode]],[1]sheet1!$1:$1048576,8,FALSE)</f>
        <v>#N/A</v>
      </c>
      <c r="I2479" s="51" t="e">
        <f>VLOOKUP(Table_for_new_list_price[[#This Row],[Product Line]],'EDA SHEET'!$C$10:$D$57,2,FALSE)</f>
        <v>#N/A</v>
      </c>
      <c r="J2479" s="53" t="e">
        <f t="shared" si="45"/>
        <v>#N/A</v>
      </c>
      <c r="K2479" s="1" t="e">
        <f>VLOOKUP(Table_for_new_list_price[[#This Row],[ItemCode]],[1]sheet1!$1:$1048576,11,FALSE)</f>
        <v>#N/A</v>
      </c>
    </row>
    <row r="2480" spans="1:11" hidden="1" x14ac:dyDescent="0.3">
      <c r="A2480" t="s">
        <v>3720</v>
      </c>
      <c r="B2480" t="e">
        <f>VLOOKUP(Table_for_new_list_price[[#This Row],[ItemCode]],[1]sheet1!$1:$1048576,4,FALSE)</f>
        <v>#N/A</v>
      </c>
      <c r="C2480" t="e">
        <f>VLOOKUP(Table_for_new_list_price[[#This Row],[ItemCode]],[1]sheet1!$1:$1048576,5,FALSE)</f>
        <v>#N/A</v>
      </c>
      <c r="D2480" t="e">
        <f>VLOOKUP(Table_for_new_list_price[[#This Row],[ItemCode]],[1]sheet1!$1:$1048576,6,FALSE)</f>
        <v>#N/A</v>
      </c>
      <c r="E2480" s="54" t="e">
        <f>VLOOKUP(Table_for_new_list_price[[#This Row],[ItemCode]],[1]sheet1!$1:$1048576,7,FALSE)</f>
        <v>#N/A</v>
      </c>
      <c r="F2480" s="54" t="e">
        <f>VLOOKUP(Table_for_new_list_price[[#This Row],[ItemCode]],[1]sheet1!$1:$1048576,13,FALSE)</f>
        <v>#N/A</v>
      </c>
      <c r="G2480" s="55" t="e">
        <f>VLOOKUP(Table_for_new_list_price[[#This Row],[ItemCode]],[1]sheet1!$1:$1048576,12,FALSE)</f>
        <v>#N/A</v>
      </c>
      <c r="H2480" s="101" t="e">
        <f>VLOOKUP(Table_for_new_list_price[[#This Row],[ItemCode]],[1]sheet1!$1:$1048576,8,FALSE)</f>
        <v>#N/A</v>
      </c>
      <c r="I2480" s="51" t="e">
        <f>VLOOKUP(Table_for_new_list_price[[#This Row],[Product Line]],'EDA SHEET'!$C$10:$D$57,2,FALSE)</f>
        <v>#N/A</v>
      </c>
      <c r="J2480" s="53" t="e">
        <f t="shared" si="45"/>
        <v>#N/A</v>
      </c>
      <c r="K2480" s="1" t="e">
        <f>VLOOKUP(Table_for_new_list_price[[#This Row],[ItemCode]],[1]sheet1!$1:$1048576,11,FALSE)</f>
        <v>#N/A</v>
      </c>
    </row>
    <row r="2481" spans="1:11" hidden="1" x14ac:dyDescent="0.3">
      <c r="A2481" t="s">
        <v>3721</v>
      </c>
      <c r="B2481" t="e">
        <f>VLOOKUP(Table_for_new_list_price[[#This Row],[ItemCode]],[1]sheet1!$1:$1048576,4,FALSE)</f>
        <v>#N/A</v>
      </c>
      <c r="C2481" t="e">
        <f>VLOOKUP(Table_for_new_list_price[[#This Row],[ItemCode]],[1]sheet1!$1:$1048576,5,FALSE)</f>
        <v>#N/A</v>
      </c>
      <c r="D2481" t="e">
        <f>VLOOKUP(Table_for_new_list_price[[#This Row],[ItemCode]],[1]sheet1!$1:$1048576,6,FALSE)</f>
        <v>#N/A</v>
      </c>
      <c r="E2481" s="54" t="e">
        <f>VLOOKUP(Table_for_new_list_price[[#This Row],[ItemCode]],[1]sheet1!$1:$1048576,7,FALSE)</f>
        <v>#N/A</v>
      </c>
      <c r="F2481" s="54" t="e">
        <f>VLOOKUP(Table_for_new_list_price[[#This Row],[ItemCode]],[1]sheet1!$1:$1048576,13,FALSE)</f>
        <v>#N/A</v>
      </c>
      <c r="G2481" s="55" t="e">
        <f>VLOOKUP(Table_for_new_list_price[[#This Row],[ItemCode]],[1]sheet1!$1:$1048576,12,FALSE)</f>
        <v>#N/A</v>
      </c>
      <c r="H2481" s="101" t="e">
        <f>VLOOKUP(Table_for_new_list_price[[#This Row],[ItemCode]],[1]sheet1!$1:$1048576,8,FALSE)</f>
        <v>#N/A</v>
      </c>
      <c r="I2481" s="51" t="e">
        <f>VLOOKUP(Table_for_new_list_price[[#This Row],[Product Line]],'EDA SHEET'!$C$10:$D$57,2,FALSE)</f>
        <v>#N/A</v>
      </c>
      <c r="J2481" s="53" t="e">
        <f t="shared" si="45"/>
        <v>#N/A</v>
      </c>
      <c r="K2481" s="1" t="e">
        <f>VLOOKUP(Table_for_new_list_price[[#This Row],[ItemCode]],[1]sheet1!$1:$1048576,11,FALSE)</f>
        <v>#N/A</v>
      </c>
    </row>
    <row r="2482" spans="1:11" hidden="1" x14ac:dyDescent="0.3">
      <c r="A2482" t="s">
        <v>3722</v>
      </c>
      <c r="B2482" t="e">
        <f>VLOOKUP(Table_for_new_list_price[[#This Row],[ItemCode]],[1]sheet1!$1:$1048576,4,FALSE)</f>
        <v>#N/A</v>
      </c>
      <c r="C2482" t="e">
        <f>VLOOKUP(Table_for_new_list_price[[#This Row],[ItemCode]],[1]sheet1!$1:$1048576,5,FALSE)</f>
        <v>#N/A</v>
      </c>
      <c r="D2482" t="e">
        <f>VLOOKUP(Table_for_new_list_price[[#This Row],[ItemCode]],[1]sheet1!$1:$1048576,6,FALSE)</f>
        <v>#N/A</v>
      </c>
      <c r="E2482" s="54" t="e">
        <f>VLOOKUP(Table_for_new_list_price[[#This Row],[ItemCode]],[1]sheet1!$1:$1048576,7,FALSE)</f>
        <v>#N/A</v>
      </c>
      <c r="F2482" s="54" t="e">
        <f>VLOOKUP(Table_for_new_list_price[[#This Row],[ItemCode]],[1]sheet1!$1:$1048576,13,FALSE)</f>
        <v>#N/A</v>
      </c>
      <c r="G2482" s="55" t="e">
        <f>VLOOKUP(Table_for_new_list_price[[#This Row],[ItemCode]],[1]sheet1!$1:$1048576,12,FALSE)</f>
        <v>#N/A</v>
      </c>
      <c r="H2482" s="101" t="e">
        <f>VLOOKUP(Table_for_new_list_price[[#This Row],[ItemCode]],[1]sheet1!$1:$1048576,8,FALSE)</f>
        <v>#N/A</v>
      </c>
      <c r="I2482" s="51" t="e">
        <f>VLOOKUP(Table_for_new_list_price[[#This Row],[Product Line]],'EDA SHEET'!$C$10:$D$57,2,FALSE)</f>
        <v>#N/A</v>
      </c>
      <c r="J2482" s="53" t="e">
        <f t="shared" si="45"/>
        <v>#N/A</v>
      </c>
      <c r="K2482" s="1" t="e">
        <f>VLOOKUP(Table_for_new_list_price[[#This Row],[ItemCode]],[1]sheet1!$1:$1048576,11,FALSE)</f>
        <v>#N/A</v>
      </c>
    </row>
    <row r="2483" spans="1:11" hidden="1" x14ac:dyDescent="0.3">
      <c r="A2483" t="s">
        <v>3723</v>
      </c>
      <c r="B2483" t="e">
        <f>VLOOKUP(Table_for_new_list_price[[#This Row],[ItemCode]],[1]sheet1!$1:$1048576,4,FALSE)</f>
        <v>#N/A</v>
      </c>
      <c r="C2483" t="e">
        <f>VLOOKUP(Table_for_new_list_price[[#This Row],[ItemCode]],[1]sheet1!$1:$1048576,5,FALSE)</f>
        <v>#N/A</v>
      </c>
      <c r="D2483" t="e">
        <f>VLOOKUP(Table_for_new_list_price[[#This Row],[ItemCode]],[1]sheet1!$1:$1048576,6,FALSE)</f>
        <v>#N/A</v>
      </c>
      <c r="E2483" s="54" t="e">
        <f>VLOOKUP(Table_for_new_list_price[[#This Row],[ItemCode]],[1]sheet1!$1:$1048576,7,FALSE)</f>
        <v>#N/A</v>
      </c>
      <c r="F2483" s="54" t="e">
        <f>VLOOKUP(Table_for_new_list_price[[#This Row],[ItemCode]],[1]sheet1!$1:$1048576,13,FALSE)</f>
        <v>#N/A</v>
      </c>
      <c r="G2483" s="55" t="e">
        <f>VLOOKUP(Table_for_new_list_price[[#This Row],[ItemCode]],[1]sheet1!$1:$1048576,12,FALSE)</f>
        <v>#N/A</v>
      </c>
      <c r="H2483" s="101" t="e">
        <f>VLOOKUP(Table_for_new_list_price[[#This Row],[ItemCode]],[1]sheet1!$1:$1048576,8,FALSE)</f>
        <v>#N/A</v>
      </c>
      <c r="I2483" s="51" t="e">
        <f>VLOOKUP(Table_for_new_list_price[[#This Row],[Product Line]],'EDA SHEET'!$C$10:$D$57,2,FALSE)</f>
        <v>#N/A</v>
      </c>
      <c r="J2483" s="53" t="e">
        <f t="shared" si="45"/>
        <v>#N/A</v>
      </c>
      <c r="K2483" s="1" t="e">
        <f>VLOOKUP(Table_for_new_list_price[[#This Row],[ItemCode]],[1]sheet1!$1:$1048576,11,FALSE)</f>
        <v>#N/A</v>
      </c>
    </row>
    <row r="2484" spans="1:11" hidden="1" x14ac:dyDescent="0.3">
      <c r="A2484" t="s">
        <v>3724</v>
      </c>
      <c r="B2484" t="e">
        <f>VLOOKUP(Table_for_new_list_price[[#This Row],[ItemCode]],[1]sheet1!$1:$1048576,4,FALSE)</f>
        <v>#N/A</v>
      </c>
      <c r="C2484" t="e">
        <f>VLOOKUP(Table_for_new_list_price[[#This Row],[ItemCode]],[1]sheet1!$1:$1048576,5,FALSE)</f>
        <v>#N/A</v>
      </c>
      <c r="D2484" t="e">
        <f>VLOOKUP(Table_for_new_list_price[[#This Row],[ItemCode]],[1]sheet1!$1:$1048576,6,FALSE)</f>
        <v>#N/A</v>
      </c>
      <c r="E2484" s="54" t="e">
        <f>VLOOKUP(Table_for_new_list_price[[#This Row],[ItemCode]],[1]sheet1!$1:$1048576,7,FALSE)</f>
        <v>#N/A</v>
      </c>
      <c r="F2484" s="54" t="e">
        <f>VLOOKUP(Table_for_new_list_price[[#This Row],[ItemCode]],[1]sheet1!$1:$1048576,13,FALSE)</f>
        <v>#N/A</v>
      </c>
      <c r="G2484" s="55" t="e">
        <f>VLOOKUP(Table_for_new_list_price[[#This Row],[ItemCode]],[1]sheet1!$1:$1048576,12,FALSE)</f>
        <v>#N/A</v>
      </c>
      <c r="H2484" s="101" t="e">
        <f>VLOOKUP(Table_for_new_list_price[[#This Row],[ItemCode]],[1]sheet1!$1:$1048576,8,FALSE)</f>
        <v>#N/A</v>
      </c>
      <c r="I2484" s="51" t="e">
        <f>VLOOKUP(Table_for_new_list_price[[#This Row],[Product Line]],'EDA SHEET'!$C$10:$D$57,2,FALSE)</f>
        <v>#N/A</v>
      </c>
      <c r="J2484" s="53" t="e">
        <f t="shared" si="45"/>
        <v>#N/A</v>
      </c>
      <c r="K2484" s="1" t="e">
        <f>VLOOKUP(Table_for_new_list_price[[#This Row],[ItemCode]],[1]sheet1!$1:$1048576,11,FALSE)</f>
        <v>#N/A</v>
      </c>
    </row>
    <row r="2485" spans="1:11" hidden="1" x14ac:dyDescent="0.3">
      <c r="A2485" t="s">
        <v>3725</v>
      </c>
      <c r="B2485" t="e">
        <f>VLOOKUP(Table_for_new_list_price[[#This Row],[ItemCode]],[1]sheet1!$1:$1048576,4,FALSE)</f>
        <v>#N/A</v>
      </c>
      <c r="C2485" t="e">
        <f>VLOOKUP(Table_for_new_list_price[[#This Row],[ItemCode]],[1]sheet1!$1:$1048576,5,FALSE)</f>
        <v>#N/A</v>
      </c>
      <c r="D2485" t="e">
        <f>VLOOKUP(Table_for_new_list_price[[#This Row],[ItemCode]],[1]sheet1!$1:$1048576,6,FALSE)</f>
        <v>#N/A</v>
      </c>
      <c r="E2485" s="54" t="e">
        <f>VLOOKUP(Table_for_new_list_price[[#This Row],[ItemCode]],[1]sheet1!$1:$1048576,7,FALSE)</f>
        <v>#N/A</v>
      </c>
      <c r="F2485" s="54" t="e">
        <f>VLOOKUP(Table_for_new_list_price[[#This Row],[ItemCode]],[1]sheet1!$1:$1048576,13,FALSE)</f>
        <v>#N/A</v>
      </c>
      <c r="G2485" s="55" t="e">
        <f>VLOOKUP(Table_for_new_list_price[[#This Row],[ItemCode]],[1]sheet1!$1:$1048576,12,FALSE)</f>
        <v>#N/A</v>
      </c>
      <c r="H2485" s="101" t="e">
        <f>VLOOKUP(Table_for_new_list_price[[#This Row],[ItemCode]],[1]sheet1!$1:$1048576,8,FALSE)</f>
        <v>#N/A</v>
      </c>
      <c r="I2485" s="51" t="e">
        <f>VLOOKUP(Table_for_new_list_price[[#This Row],[Product Line]],'EDA SHEET'!$C$10:$D$57,2,FALSE)</f>
        <v>#N/A</v>
      </c>
      <c r="J2485" s="53" t="e">
        <f t="shared" si="45"/>
        <v>#N/A</v>
      </c>
      <c r="K2485" s="1" t="e">
        <f>VLOOKUP(Table_for_new_list_price[[#This Row],[ItemCode]],[1]sheet1!$1:$1048576,11,FALSE)</f>
        <v>#N/A</v>
      </c>
    </row>
    <row r="2486" spans="1:11" hidden="1" x14ac:dyDescent="0.3">
      <c r="A2486" t="s">
        <v>3726</v>
      </c>
      <c r="B2486" t="e">
        <f>VLOOKUP(Table_for_new_list_price[[#This Row],[ItemCode]],[1]sheet1!$1:$1048576,4,FALSE)</f>
        <v>#N/A</v>
      </c>
      <c r="C2486" t="e">
        <f>VLOOKUP(Table_for_new_list_price[[#This Row],[ItemCode]],[1]sheet1!$1:$1048576,5,FALSE)</f>
        <v>#N/A</v>
      </c>
      <c r="D2486" t="e">
        <f>VLOOKUP(Table_for_new_list_price[[#This Row],[ItemCode]],[1]sheet1!$1:$1048576,6,FALSE)</f>
        <v>#N/A</v>
      </c>
      <c r="E2486" s="54" t="e">
        <f>VLOOKUP(Table_for_new_list_price[[#This Row],[ItemCode]],[1]sheet1!$1:$1048576,7,FALSE)</f>
        <v>#N/A</v>
      </c>
      <c r="F2486" s="54" t="e">
        <f>VLOOKUP(Table_for_new_list_price[[#This Row],[ItemCode]],[1]sheet1!$1:$1048576,13,FALSE)</f>
        <v>#N/A</v>
      </c>
      <c r="G2486" s="55" t="e">
        <f>VLOOKUP(Table_for_new_list_price[[#This Row],[ItemCode]],[1]sheet1!$1:$1048576,12,FALSE)</f>
        <v>#N/A</v>
      </c>
      <c r="H2486" s="101" t="e">
        <f>VLOOKUP(Table_for_new_list_price[[#This Row],[ItemCode]],[1]sheet1!$1:$1048576,8,FALSE)</f>
        <v>#N/A</v>
      </c>
      <c r="I2486" s="51" t="e">
        <f>VLOOKUP(Table_for_new_list_price[[#This Row],[Product Line]],'EDA SHEET'!$C$10:$D$57,2,FALSE)</f>
        <v>#N/A</v>
      </c>
      <c r="J2486" s="53" t="e">
        <f t="shared" si="45"/>
        <v>#N/A</v>
      </c>
      <c r="K2486" s="1" t="e">
        <f>VLOOKUP(Table_for_new_list_price[[#This Row],[ItemCode]],[1]sheet1!$1:$1048576,11,FALSE)</f>
        <v>#N/A</v>
      </c>
    </row>
    <row r="2487" spans="1:11" hidden="1" x14ac:dyDescent="0.3">
      <c r="A2487" t="s">
        <v>3727</v>
      </c>
      <c r="B2487" t="e">
        <f>VLOOKUP(Table_for_new_list_price[[#This Row],[ItemCode]],[1]sheet1!$1:$1048576,4,FALSE)</f>
        <v>#N/A</v>
      </c>
      <c r="C2487" t="e">
        <f>VLOOKUP(Table_for_new_list_price[[#This Row],[ItemCode]],[1]sheet1!$1:$1048576,5,FALSE)</f>
        <v>#N/A</v>
      </c>
      <c r="D2487" t="e">
        <f>VLOOKUP(Table_for_new_list_price[[#This Row],[ItemCode]],[1]sheet1!$1:$1048576,6,FALSE)</f>
        <v>#N/A</v>
      </c>
      <c r="E2487" s="54" t="e">
        <f>VLOOKUP(Table_for_new_list_price[[#This Row],[ItemCode]],[1]sheet1!$1:$1048576,7,FALSE)</f>
        <v>#N/A</v>
      </c>
      <c r="F2487" s="54" t="e">
        <f>VLOOKUP(Table_for_new_list_price[[#This Row],[ItemCode]],[1]sheet1!$1:$1048576,13,FALSE)</f>
        <v>#N/A</v>
      </c>
      <c r="G2487" s="55" t="e">
        <f>VLOOKUP(Table_for_new_list_price[[#This Row],[ItemCode]],[1]sheet1!$1:$1048576,12,FALSE)</f>
        <v>#N/A</v>
      </c>
      <c r="H2487" s="101" t="e">
        <f>VLOOKUP(Table_for_new_list_price[[#This Row],[ItemCode]],[1]sheet1!$1:$1048576,8,FALSE)</f>
        <v>#N/A</v>
      </c>
      <c r="I2487" s="51" t="e">
        <f>VLOOKUP(Table_for_new_list_price[[#This Row],[Product Line]],'EDA SHEET'!$C$10:$D$57,2,FALSE)</f>
        <v>#N/A</v>
      </c>
      <c r="J2487" s="53" t="e">
        <f t="shared" si="45"/>
        <v>#N/A</v>
      </c>
      <c r="K2487" s="1" t="e">
        <f>VLOOKUP(Table_for_new_list_price[[#This Row],[ItemCode]],[1]sheet1!$1:$1048576,11,FALSE)</f>
        <v>#N/A</v>
      </c>
    </row>
    <row r="2488" spans="1:11" hidden="1" x14ac:dyDescent="0.3">
      <c r="A2488" t="s">
        <v>3728</v>
      </c>
      <c r="B2488" t="e">
        <f>VLOOKUP(Table_for_new_list_price[[#This Row],[ItemCode]],[1]sheet1!$1:$1048576,4,FALSE)</f>
        <v>#N/A</v>
      </c>
      <c r="C2488" t="e">
        <f>VLOOKUP(Table_for_new_list_price[[#This Row],[ItemCode]],[1]sheet1!$1:$1048576,5,FALSE)</f>
        <v>#N/A</v>
      </c>
      <c r="D2488" t="e">
        <f>VLOOKUP(Table_for_new_list_price[[#This Row],[ItemCode]],[1]sheet1!$1:$1048576,6,FALSE)</f>
        <v>#N/A</v>
      </c>
      <c r="E2488" s="54" t="e">
        <f>VLOOKUP(Table_for_new_list_price[[#This Row],[ItemCode]],[1]sheet1!$1:$1048576,7,FALSE)</f>
        <v>#N/A</v>
      </c>
      <c r="F2488" s="54" t="e">
        <f>VLOOKUP(Table_for_new_list_price[[#This Row],[ItemCode]],[1]sheet1!$1:$1048576,13,FALSE)</f>
        <v>#N/A</v>
      </c>
      <c r="G2488" s="55" t="e">
        <f>VLOOKUP(Table_for_new_list_price[[#This Row],[ItemCode]],[1]sheet1!$1:$1048576,12,FALSE)</f>
        <v>#N/A</v>
      </c>
      <c r="H2488" s="101" t="e">
        <f>VLOOKUP(Table_for_new_list_price[[#This Row],[ItemCode]],[1]sheet1!$1:$1048576,8,FALSE)</f>
        <v>#N/A</v>
      </c>
      <c r="I2488" s="51" t="e">
        <f>VLOOKUP(Table_for_new_list_price[[#This Row],[Product Line]],'EDA SHEET'!$C$10:$D$57,2,FALSE)</f>
        <v>#N/A</v>
      </c>
      <c r="J2488" s="53" t="e">
        <f t="shared" si="45"/>
        <v>#N/A</v>
      </c>
      <c r="K2488" s="1" t="e">
        <f>VLOOKUP(Table_for_new_list_price[[#This Row],[ItemCode]],[1]sheet1!$1:$1048576,11,FALSE)</f>
        <v>#N/A</v>
      </c>
    </row>
    <row r="2489" spans="1:11" hidden="1" x14ac:dyDescent="0.3">
      <c r="A2489" t="s">
        <v>3729</v>
      </c>
      <c r="B2489" t="e">
        <f>VLOOKUP(Table_for_new_list_price[[#This Row],[ItemCode]],[1]sheet1!$1:$1048576,4,FALSE)</f>
        <v>#N/A</v>
      </c>
      <c r="C2489" t="e">
        <f>VLOOKUP(Table_for_new_list_price[[#This Row],[ItemCode]],[1]sheet1!$1:$1048576,5,FALSE)</f>
        <v>#N/A</v>
      </c>
      <c r="D2489" t="e">
        <f>VLOOKUP(Table_for_new_list_price[[#This Row],[ItemCode]],[1]sheet1!$1:$1048576,6,FALSE)</f>
        <v>#N/A</v>
      </c>
      <c r="E2489" s="54" t="e">
        <f>VLOOKUP(Table_for_new_list_price[[#This Row],[ItemCode]],[1]sheet1!$1:$1048576,7,FALSE)</f>
        <v>#N/A</v>
      </c>
      <c r="F2489" s="54" t="e">
        <f>VLOOKUP(Table_for_new_list_price[[#This Row],[ItemCode]],[1]sheet1!$1:$1048576,13,FALSE)</f>
        <v>#N/A</v>
      </c>
      <c r="G2489" s="55" t="e">
        <f>VLOOKUP(Table_for_new_list_price[[#This Row],[ItemCode]],[1]sheet1!$1:$1048576,12,FALSE)</f>
        <v>#N/A</v>
      </c>
      <c r="H2489" s="101" t="e">
        <f>VLOOKUP(Table_for_new_list_price[[#This Row],[ItemCode]],[1]sheet1!$1:$1048576,8,FALSE)</f>
        <v>#N/A</v>
      </c>
      <c r="I2489" s="51" t="e">
        <f>VLOOKUP(Table_for_new_list_price[[#This Row],[Product Line]],'EDA SHEET'!$C$10:$D$57,2,FALSE)</f>
        <v>#N/A</v>
      </c>
      <c r="J2489" s="53" t="e">
        <f t="shared" si="45"/>
        <v>#N/A</v>
      </c>
      <c r="K2489" s="1" t="e">
        <f>VLOOKUP(Table_for_new_list_price[[#This Row],[ItemCode]],[1]sheet1!$1:$1048576,11,FALSE)</f>
        <v>#N/A</v>
      </c>
    </row>
    <row r="2490" spans="1:11" hidden="1" x14ac:dyDescent="0.3">
      <c r="A2490" t="s">
        <v>3730</v>
      </c>
      <c r="B2490" t="e">
        <f>VLOOKUP(Table_for_new_list_price[[#This Row],[ItemCode]],[1]sheet1!$1:$1048576,4,FALSE)</f>
        <v>#N/A</v>
      </c>
      <c r="C2490" t="e">
        <f>VLOOKUP(Table_for_new_list_price[[#This Row],[ItemCode]],[1]sheet1!$1:$1048576,5,FALSE)</f>
        <v>#N/A</v>
      </c>
      <c r="D2490" t="e">
        <f>VLOOKUP(Table_for_new_list_price[[#This Row],[ItemCode]],[1]sheet1!$1:$1048576,6,FALSE)</f>
        <v>#N/A</v>
      </c>
      <c r="E2490" s="54" t="e">
        <f>VLOOKUP(Table_for_new_list_price[[#This Row],[ItemCode]],[1]sheet1!$1:$1048576,7,FALSE)</f>
        <v>#N/A</v>
      </c>
      <c r="F2490" s="54" t="e">
        <f>VLOOKUP(Table_for_new_list_price[[#This Row],[ItemCode]],[1]sheet1!$1:$1048576,13,FALSE)</f>
        <v>#N/A</v>
      </c>
      <c r="G2490" s="55" t="e">
        <f>VLOOKUP(Table_for_new_list_price[[#This Row],[ItemCode]],[1]sheet1!$1:$1048576,12,FALSE)</f>
        <v>#N/A</v>
      </c>
      <c r="H2490" s="101" t="e">
        <f>VLOOKUP(Table_for_new_list_price[[#This Row],[ItemCode]],[1]sheet1!$1:$1048576,8,FALSE)</f>
        <v>#N/A</v>
      </c>
      <c r="I2490" s="51" t="e">
        <f>VLOOKUP(Table_for_new_list_price[[#This Row],[Product Line]],'EDA SHEET'!$C$10:$D$57,2,FALSE)</f>
        <v>#N/A</v>
      </c>
      <c r="J2490" s="53" t="e">
        <f t="shared" si="45"/>
        <v>#N/A</v>
      </c>
      <c r="K2490" s="1" t="e">
        <f>VLOOKUP(Table_for_new_list_price[[#This Row],[ItemCode]],[1]sheet1!$1:$1048576,11,FALSE)</f>
        <v>#N/A</v>
      </c>
    </row>
    <row r="2491" spans="1:11" hidden="1" x14ac:dyDescent="0.3">
      <c r="A2491" t="s">
        <v>3731</v>
      </c>
      <c r="B2491" t="e">
        <f>VLOOKUP(Table_for_new_list_price[[#This Row],[ItemCode]],[1]sheet1!$1:$1048576,4,FALSE)</f>
        <v>#N/A</v>
      </c>
      <c r="C2491" t="e">
        <f>VLOOKUP(Table_for_new_list_price[[#This Row],[ItemCode]],[1]sheet1!$1:$1048576,5,FALSE)</f>
        <v>#N/A</v>
      </c>
      <c r="D2491" t="e">
        <f>VLOOKUP(Table_for_new_list_price[[#This Row],[ItemCode]],[1]sheet1!$1:$1048576,6,FALSE)</f>
        <v>#N/A</v>
      </c>
      <c r="E2491" s="54" t="e">
        <f>VLOOKUP(Table_for_new_list_price[[#This Row],[ItemCode]],[1]sheet1!$1:$1048576,7,FALSE)</f>
        <v>#N/A</v>
      </c>
      <c r="F2491" s="54" t="e">
        <f>VLOOKUP(Table_for_new_list_price[[#This Row],[ItemCode]],[1]sheet1!$1:$1048576,13,FALSE)</f>
        <v>#N/A</v>
      </c>
      <c r="G2491" s="55" t="e">
        <f>VLOOKUP(Table_for_new_list_price[[#This Row],[ItemCode]],[1]sheet1!$1:$1048576,12,FALSE)</f>
        <v>#N/A</v>
      </c>
      <c r="H2491" s="101" t="e">
        <f>VLOOKUP(Table_for_new_list_price[[#This Row],[ItemCode]],[1]sheet1!$1:$1048576,8,FALSE)</f>
        <v>#N/A</v>
      </c>
      <c r="I2491" s="51" t="e">
        <f>VLOOKUP(Table_for_new_list_price[[#This Row],[Product Line]],'EDA SHEET'!$C$10:$D$57,2,FALSE)</f>
        <v>#N/A</v>
      </c>
      <c r="J2491" s="53" t="e">
        <f t="shared" si="45"/>
        <v>#N/A</v>
      </c>
      <c r="K2491" s="1" t="e">
        <f>VLOOKUP(Table_for_new_list_price[[#This Row],[ItemCode]],[1]sheet1!$1:$1048576,11,FALSE)</f>
        <v>#N/A</v>
      </c>
    </row>
    <row r="2492" spans="1:11" hidden="1" x14ac:dyDescent="0.3">
      <c r="A2492" t="s">
        <v>4196</v>
      </c>
      <c r="B2492" t="e">
        <f>VLOOKUP(Table_for_new_list_price[[#This Row],[ItemCode]],[1]sheet1!$1:$1048576,4,FALSE)</f>
        <v>#N/A</v>
      </c>
      <c r="C2492" t="e">
        <f>VLOOKUP(Table_for_new_list_price[[#This Row],[ItemCode]],[1]sheet1!$1:$1048576,5,FALSE)</f>
        <v>#N/A</v>
      </c>
      <c r="D2492" t="e">
        <f>VLOOKUP(Table_for_new_list_price[[#This Row],[ItemCode]],[1]sheet1!$1:$1048576,6,FALSE)</f>
        <v>#N/A</v>
      </c>
      <c r="E2492" s="54" t="e">
        <f>VLOOKUP(Table_for_new_list_price[[#This Row],[ItemCode]],[1]sheet1!$1:$1048576,7,FALSE)</f>
        <v>#N/A</v>
      </c>
      <c r="F2492" s="54" t="e">
        <f>VLOOKUP(Table_for_new_list_price[[#This Row],[ItemCode]],[1]sheet1!$1:$1048576,13,FALSE)</f>
        <v>#N/A</v>
      </c>
      <c r="G2492" s="55" t="e">
        <f>VLOOKUP(Table_for_new_list_price[[#This Row],[ItemCode]],[1]sheet1!$1:$1048576,12,FALSE)</f>
        <v>#N/A</v>
      </c>
      <c r="H2492" s="101" t="e">
        <f>VLOOKUP(Table_for_new_list_price[[#This Row],[ItemCode]],[1]sheet1!$1:$1048576,8,FALSE)</f>
        <v>#N/A</v>
      </c>
      <c r="I2492" s="51" t="e">
        <f>VLOOKUP(Table_for_new_list_price[[#This Row],[Product Line]],'EDA SHEET'!$C$10:$D$57,2,FALSE)</f>
        <v>#N/A</v>
      </c>
      <c r="J2492" s="53" t="e">
        <f t="shared" si="45"/>
        <v>#N/A</v>
      </c>
      <c r="K2492" s="1" t="e">
        <f>VLOOKUP(Table_for_new_list_price[[#This Row],[ItemCode]],[1]sheet1!$1:$1048576,11,FALSE)</f>
        <v>#N/A</v>
      </c>
    </row>
    <row r="2493" spans="1:11" hidden="1" x14ac:dyDescent="0.3">
      <c r="A2493" t="s">
        <v>3732</v>
      </c>
      <c r="B2493" t="e">
        <f>VLOOKUP(Table_for_new_list_price[[#This Row],[ItemCode]],[1]sheet1!$1:$1048576,4,FALSE)</f>
        <v>#N/A</v>
      </c>
      <c r="C2493" t="e">
        <f>VLOOKUP(Table_for_new_list_price[[#This Row],[ItemCode]],[1]sheet1!$1:$1048576,5,FALSE)</f>
        <v>#N/A</v>
      </c>
      <c r="D2493" t="e">
        <f>VLOOKUP(Table_for_new_list_price[[#This Row],[ItemCode]],[1]sheet1!$1:$1048576,6,FALSE)</f>
        <v>#N/A</v>
      </c>
      <c r="E2493" s="54" t="e">
        <f>VLOOKUP(Table_for_new_list_price[[#This Row],[ItemCode]],[1]sheet1!$1:$1048576,7,FALSE)</f>
        <v>#N/A</v>
      </c>
      <c r="F2493" s="54" t="e">
        <f>VLOOKUP(Table_for_new_list_price[[#This Row],[ItemCode]],[1]sheet1!$1:$1048576,13,FALSE)</f>
        <v>#N/A</v>
      </c>
      <c r="G2493" s="55" t="e">
        <f>VLOOKUP(Table_for_new_list_price[[#This Row],[ItemCode]],[1]sheet1!$1:$1048576,12,FALSE)</f>
        <v>#N/A</v>
      </c>
      <c r="H2493" s="101" t="e">
        <f>VLOOKUP(Table_for_new_list_price[[#This Row],[ItemCode]],[1]sheet1!$1:$1048576,8,FALSE)</f>
        <v>#N/A</v>
      </c>
      <c r="I2493" s="51" t="e">
        <f>VLOOKUP(Table_for_new_list_price[[#This Row],[Product Line]],'EDA SHEET'!$C$10:$D$57,2,FALSE)</f>
        <v>#N/A</v>
      </c>
      <c r="J2493" s="53" t="e">
        <f t="shared" si="45"/>
        <v>#N/A</v>
      </c>
      <c r="K2493" s="1" t="e">
        <f>VLOOKUP(Table_for_new_list_price[[#This Row],[ItemCode]],[1]sheet1!$1:$1048576,11,FALSE)</f>
        <v>#N/A</v>
      </c>
    </row>
    <row r="2494" spans="1:11" hidden="1" x14ac:dyDescent="0.3">
      <c r="A2494" t="s">
        <v>3733</v>
      </c>
      <c r="B2494" t="e">
        <f>VLOOKUP(Table_for_new_list_price[[#This Row],[ItemCode]],[1]sheet1!$1:$1048576,4,FALSE)</f>
        <v>#N/A</v>
      </c>
      <c r="C2494" t="e">
        <f>VLOOKUP(Table_for_new_list_price[[#This Row],[ItemCode]],[1]sheet1!$1:$1048576,5,FALSE)</f>
        <v>#N/A</v>
      </c>
      <c r="D2494" t="e">
        <f>VLOOKUP(Table_for_new_list_price[[#This Row],[ItemCode]],[1]sheet1!$1:$1048576,6,FALSE)</f>
        <v>#N/A</v>
      </c>
      <c r="E2494" s="54" t="e">
        <f>VLOOKUP(Table_for_new_list_price[[#This Row],[ItemCode]],[1]sheet1!$1:$1048576,7,FALSE)</f>
        <v>#N/A</v>
      </c>
      <c r="F2494" s="54" t="e">
        <f>VLOOKUP(Table_for_new_list_price[[#This Row],[ItemCode]],[1]sheet1!$1:$1048576,13,FALSE)</f>
        <v>#N/A</v>
      </c>
      <c r="G2494" s="55" t="e">
        <f>VLOOKUP(Table_for_new_list_price[[#This Row],[ItemCode]],[1]sheet1!$1:$1048576,12,FALSE)</f>
        <v>#N/A</v>
      </c>
      <c r="H2494" s="101" t="e">
        <f>VLOOKUP(Table_for_new_list_price[[#This Row],[ItemCode]],[1]sheet1!$1:$1048576,8,FALSE)</f>
        <v>#N/A</v>
      </c>
      <c r="I2494" s="51" t="e">
        <f>VLOOKUP(Table_for_new_list_price[[#This Row],[Product Line]],'EDA SHEET'!$C$10:$D$57,2,FALSE)</f>
        <v>#N/A</v>
      </c>
      <c r="J2494" s="53" t="e">
        <f t="shared" si="45"/>
        <v>#N/A</v>
      </c>
      <c r="K2494" s="1" t="e">
        <f>VLOOKUP(Table_for_new_list_price[[#This Row],[ItemCode]],[1]sheet1!$1:$1048576,11,FALSE)</f>
        <v>#N/A</v>
      </c>
    </row>
    <row r="2495" spans="1:11" hidden="1" x14ac:dyDescent="0.3">
      <c r="A2495" t="s">
        <v>3734</v>
      </c>
      <c r="B2495" t="e">
        <f>VLOOKUP(Table_for_new_list_price[[#This Row],[ItemCode]],[1]sheet1!$1:$1048576,4,FALSE)</f>
        <v>#N/A</v>
      </c>
      <c r="C2495" t="e">
        <f>VLOOKUP(Table_for_new_list_price[[#This Row],[ItemCode]],[1]sheet1!$1:$1048576,5,FALSE)</f>
        <v>#N/A</v>
      </c>
      <c r="D2495" t="e">
        <f>VLOOKUP(Table_for_new_list_price[[#This Row],[ItemCode]],[1]sheet1!$1:$1048576,6,FALSE)</f>
        <v>#N/A</v>
      </c>
      <c r="E2495" s="54" t="e">
        <f>VLOOKUP(Table_for_new_list_price[[#This Row],[ItemCode]],[1]sheet1!$1:$1048576,7,FALSE)</f>
        <v>#N/A</v>
      </c>
      <c r="F2495" s="54" t="e">
        <f>VLOOKUP(Table_for_new_list_price[[#This Row],[ItemCode]],[1]sheet1!$1:$1048576,13,FALSE)</f>
        <v>#N/A</v>
      </c>
      <c r="G2495" s="55" t="e">
        <f>VLOOKUP(Table_for_new_list_price[[#This Row],[ItemCode]],[1]sheet1!$1:$1048576,12,FALSE)</f>
        <v>#N/A</v>
      </c>
      <c r="H2495" s="101" t="e">
        <f>VLOOKUP(Table_for_new_list_price[[#This Row],[ItemCode]],[1]sheet1!$1:$1048576,8,FALSE)</f>
        <v>#N/A</v>
      </c>
      <c r="I2495" s="51" t="e">
        <f>VLOOKUP(Table_for_new_list_price[[#This Row],[Product Line]],'EDA SHEET'!$C$10:$D$57,2,FALSE)</f>
        <v>#N/A</v>
      </c>
      <c r="J2495" s="53" t="e">
        <f t="shared" si="45"/>
        <v>#N/A</v>
      </c>
      <c r="K2495" s="1" t="e">
        <f>VLOOKUP(Table_for_new_list_price[[#This Row],[ItemCode]],[1]sheet1!$1:$1048576,11,FALSE)</f>
        <v>#N/A</v>
      </c>
    </row>
    <row r="2496" spans="1:11" hidden="1" x14ac:dyDescent="0.3">
      <c r="A2496" t="s">
        <v>3735</v>
      </c>
      <c r="B2496" t="e">
        <f>VLOOKUP(Table_for_new_list_price[[#This Row],[ItemCode]],[1]sheet1!$1:$1048576,4,FALSE)</f>
        <v>#N/A</v>
      </c>
      <c r="C2496" t="e">
        <f>VLOOKUP(Table_for_new_list_price[[#This Row],[ItemCode]],[1]sheet1!$1:$1048576,5,FALSE)</f>
        <v>#N/A</v>
      </c>
      <c r="D2496" t="e">
        <f>VLOOKUP(Table_for_new_list_price[[#This Row],[ItemCode]],[1]sheet1!$1:$1048576,6,FALSE)</f>
        <v>#N/A</v>
      </c>
      <c r="E2496" s="54" t="e">
        <f>VLOOKUP(Table_for_new_list_price[[#This Row],[ItemCode]],[1]sheet1!$1:$1048576,7,FALSE)</f>
        <v>#N/A</v>
      </c>
      <c r="F2496" s="54" t="e">
        <f>VLOOKUP(Table_for_new_list_price[[#This Row],[ItemCode]],[1]sheet1!$1:$1048576,13,FALSE)</f>
        <v>#N/A</v>
      </c>
      <c r="G2496" s="55" t="e">
        <f>VLOOKUP(Table_for_new_list_price[[#This Row],[ItemCode]],[1]sheet1!$1:$1048576,12,FALSE)</f>
        <v>#N/A</v>
      </c>
      <c r="H2496" s="101" t="e">
        <f>VLOOKUP(Table_for_new_list_price[[#This Row],[ItemCode]],[1]sheet1!$1:$1048576,8,FALSE)</f>
        <v>#N/A</v>
      </c>
      <c r="I2496" s="51" t="e">
        <f>VLOOKUP(Table_for_new_list_price[[#This Row],[Product Line]],'EDA SHEET'!$C$10:$D$57,2,FALSE)</f>
        <v>#N/A</v>
      </c>
      <c r="J2496" s="53" t="e">
        <f t="shared" si="45"/>
        <v>#N/A</v>
      </c>
      <c r="K2496" s="1" t="e">
        <f>VLOOKUP(Table_for_new_list_price[[#This Row],[ItemCode]],[1]sheet1!$1:$1048576,11,FALSE)</f>
        <v>#N/A</v>
      </c>
    </row>
    <row r="2497" spans="1:11" hidden="1" x14ac:dyDescent="0.3">
      <c r="A2497" t="s">
        <v>3736</v>
      </c>
      <c r="B2497" t="e">
        <f>VLOOKUP(Table_for_new_list_price[[#This Row],[ItemCode]],[1]sheet1!$1:$1048576,4,FALSE)</f>
        <v>#N/A</v>
      </c>
      <c r="C2497" t="e">
        <f>VLOOKUP(Table_for_new_list_price[[#This Row],[ItemCode]],[1]sheet1!$1:$1048576,5,FALSE)</f>
        <v>#N/A</v>
      </c>
      <c r="D2497" t="e">
        <f>VLOOKUP(Table_for_new_list_price[[#This Row],[ItemCode]],[1]sheet1!$1:$1048576,6,FALSE)</f>
        <v>#N/A</v>
      </c>
      <c r="E2497" s="54" t="e">
        <f>VLOOKUP(Table_for_new_list_price[[#This Row],[ItemCode]],[1]sheet1!$1:$1048576,7,FALSE)</f>
        <v>#N/A</v>
      </c>
      <c r="F2497" s="54" t="e">
        <f>VLOOKUP(Table_for_new_list_price[[#This Row],[ItemCode]],[1]sheet1!$1:$1048576,13,FALSE)</f>
        <v>#N/A</v>
      </c>
      <c r="G2497" s="55" t="e">
        <f>VLOOKUP(Table_for_new_list_price[[#This Row],[ItemCode]],[1]sheet1!$1:$1048576,12,FALSE)</f>
        <v>#N/A</v>
      </c>
      <c r="H2497" s="101" t="e">
        <f>VLOOKUP(Table_for_new_list_price[[#This Row],[ItemCode]],[1]sheet1!$1:$1048576,8,FALSE)</f>
        <v>#N/A</v>
      </c>
      <c r="I2497" s="51" t="e">
        <f>VLOOKUP(Table_for_new_list_price[[#This Row],[Product Line]],'EDA SHEET'!$C$10:$D$57,2,FALSE)</f>
        <v>#N/A</v>
      </c>
      <c r="J2497" s="53" t="e">
        <f t="shared" si="45"/>
        <v>#N/A</v>
      </c>
      <c r="K2497" s="1" t="e">
        <f>VLOOKUP(Table_for_new_list_price[[#This Row],[ItemCode]],[1]sheet1!$1:$1048576,11,FALSE)</f>
        <v>#N/A</v>
      </c>
    </row>
    <row r="2498" spans="1:11" hidden="1" x14ac:dyDescent="0.3">
      <c r="A2498" t="s">
        <v>3737</v>
      </c>
      <c r="B2498" t="e">
        <f>VLOOKUP(Table_for_new_list_price[[#This Row],[ItemCode]],[1]sheet1!$1:$1048576,4,FALSE)</f>
        <v>#N/A</v>
      </c>
      <c r="C2498" t="e">
        <f>VLOOKUP(Table_for_new_list_price[[#This Row],[ItemCode]],[1]sheet1!$1:$1048576,5,FALSE)</f>
        <v>#N/A</v>
      </c>
      <c r="D2498" t="e">
        <f>VLOOKUP(Table_for_new_list_price[[#This Row],[ItemCode]],[1]sheet1!$1:$1048576,6,FALSE)</f>
        <v>#N/A</v>
      </c>
      <c r="E2498" s="54" t="e">
        <f>VLOOKUP(Table_for_new_list_price[[#This Row],[ItemCode]],[1]sheet1!$1:$1048576,7,FALSE)</f>
        <v>#N/A</v>
      </c>
      <c r="F2498" s="54" t="e">
        <f>VLOOKUP(Table_for_new_list_price[[#This Row],[ItemCode]],[1]sheet1!$1:$1048576,13,FALSE)</f>
        <v>#N/A</v>
      </c>
      <c r="G2498" s="55" t="e">
        <f>VLOOKUP(Table_for_new_list_price[[#This Row],[ItemCode]],[1]sheet1!$1:$1048576,12,FALSE)</f>
        <v>#N/A</v>
      </c>
      <c r="H2498" s="101" t="e">
        <f>VLOOKUP(Table_for_new_list_price[[#This Row],[ItemCode]],[1]sheet1!$1:$1048576,8,FALSE)</f>
        <v>#N/A</v>
      </c>
      <c r="I2498" s="51" t="e">
        <f>VLOOKUP(Table_for_new_list_price[[#This Row],[Product Line]],'EDA SHEET'!$C$10:$D$57,2,FALSE)</f>
        <v>#N/A</v>
      </c>
      <c r="J2498" s="53" t="e">
        <f t="shared" si="45"/>
        <v>#N/A</v>
      </c>
      <c r="K2498" s="1" t="e">
        <f>VLOOKUP(Table_for_new_list_price[[#This Row],[ItemCode]],[1]sheet1!$1:$1048576,11,FALSE)</f>
        <v>#N/A</v>
      </c>
    </row>
    <row r="2499" spans="1:11" hidden="1" x14ac:dyDescent="0.3">
      <c r="A2499" t="s">
        <v>3738</v>
      </c>
      <c r="B2499" t="e">
        <f>VLOOKUP(Table_for_new_list_price[[#This Row],[ItemCode]],[1]sheet1!$1:$1048576,4,FALSE)</f>
        <v>#N/A</v>
      </c>
      <c r="C2499" t="e">
        <f>VLOOKUP(Table_for_new_list_price[[#This Row],[ItemCode]],[1]sheet1!$1:$1048576,5,FALSE)</f>
        <v>#N/A</v>
      </c>
      <c r="D2499" t="e">
        <f>VLOOKUP(Table_for_new_list_price[[#This Row],[ItemCode]],[1]sheet1!$1:$1048576,6,FALSE)</f>
        <v>#N/A</v>
      </c>
      <c r="E2499" s="54" t="e">
        <f>VLOOKUP(Table_for_new_list_price[[#This Row],[ItemCode]],[1]sheet1!$1:$1048576,7,FALSE)</f>
        <v>#N/A</v>
      </c>
      <c r="F2499" s="54" t="e">
        <f>VLOOKUP(Table_for_new_list_price[[#This Row],[ItemCode]],[1]sheet1!$1:$1048576,13,FALSE)</f>
        <v>#N/A</v>
      </c>
      <c r="G2499" s="55" t="e">
        <f>VLOOKUP(Table_for_new_list_price[[#This Row],[ItemCode]],[1]sheet1!$1:$1048576,12,FALSE)</f>
        <v>#N/A</v>
      </c>
      <c r="H2499" s="101" t="e">
        <f>VLOOKUP(Table_for_new_list_price[[#This Row],[ItemCode]],[1]sheet1!$1:$1048576,8,FALSE)</f>
        <v>#N/A</v>
      </c>
      <c r="I2499" s="51" t="e">
        <f>VLOOKUP(Table_for_new_list_price[[#This Row],[Product Line]],'EDA SHEET'!$C$10:$D$57,2,FALSE)</f>
        <v>#N/A</v>
      </c>
      <c r="J2499" s="53" t="e">
        <f t="shared" si="45"/>
        <v>#N/A</v>
      </c>
      <c r="K2499" s="1" t="e">
        <f>VLOOKUP(Table_for_new_list_price[[#This Row],[ItemCode]],[1]sheet1!$1:$1048576,11,FALSE)</f>
        <v>#N/A</v>
      </c>
    </row>
    <row r="2500" spans="1:11" hidden="1" x14ac:dyDescent="0.3">
      <c r="A2500" t="s">
        <v>3739</v>
      </c>
      <c r="B2500" t="e">
        <f>VLOOKUP(Table_for_new_list_price[[#This Row],[ItemCode]],[1]sheet1!$1:$1048576,4,FALSE)</f>
        <v>#N/A</v>
      </c>
      <c r="C2500" t="e">
        <f>VLOOKUP(Table_for_new_list_price[[#This Row],[ItemCode]],[1]sheet1!$1:$1048576,5,FALSE)</f>
        <v>#N/A</v>
      </c>
      <c r="D2500" t="e">
        <f>VLOOKUP(Table_for_new_list_price[[#This Row],[ItemCode]],[1]sheet1!$1:$1048576,6,FALSE)</f>
        <v>#N/A</v>
      </c>
      <c r="E2500" s="54" t="e">
        <f>VLOOKUP(Table_for_new_list_price[[#This Row],[ItemCode]],[1]sheet1!$1:$1048576,7,FALSE)</f>
        <v>#N/A</v>
      </c>
      <c r="F2500" s="54" t="e">
        <f>VLOOKUP(Table_for_new_list_price[[#This Row],[ItemCode]],[1]sheet1!$1:$1048576,13,FALSE)</f>
        <v>#N/A</v>
      </c>
      <c r="G2500" s="55" t="e">
        <f>VLOOKUP(Table_for_new_list_price[[#This Row],[ItemCode]],[1]sheet1!$1:$1048576,12,FALSE)</f>
        <v>#N/A</v>
      </c>
      <c r="H2500" s="101" t="e">
        <f>VLOOKUP(Table_for_new_list_price[[#This Row],[ItemCode]],[1]sheet1!$1:$1048576,8,FALSE)</f>
        <v>#N/A</v>
      </c>
      <c r="I2500" s="51" t="e">
        <f>VLOOKUP(Table_for_new_list_price[[#This Row],[Product Line]],'EDA SHEET'!$C$10:$D$57,2,FALSE)</f>
        <v>#N/A</v>
      </c>
      <c r="J2500" s="53" t="e">
        <f t="shared" si="45"/>
        <v>#N/A</v>
      </c>
      <c r="K2500" s="1" t="e">
        <f>VLOOKUP(Table_for_new_list_price[[#This Row],[ItemCode]],[1]sheet1!$1:$1048576,11,FALSE)</f>
        <v>#N/A</v>
      </c>
    </row>
    <row r="2501" spans="1:11" hidden="1" x14ac:dyDescent="0.3">
      <c r="A2501" t="s">
        <v>3740</v>
      </c>
      <c r="B2501" t="e">
        <f>VLOOKUP(Table_for_new_list_price[[#This Row],[ItemCode]],[1]sheet1!$1:$1048576,4,FALSE)</f>
        <v>#N/A</v>
      </c>
      <c r="C2501" t="e">
        <f>VLOOKUP(Table_for_new_list_price[[#This Row],[ItemCode]],[1]sheet1!$1:$1048576,5,FALSE)</f>
        <v>#N/A</v>
      </c>
      <c r="D2501" t="e">
        <f>VLOOKUP(Table_for_new_list_price[[#This Row],[ItemCode]],[1]sheet1!$1:$1048576,6,FALSE)</f>
        <v>#N/A</v>
      </c>
      <c r="E2501" s="54" t="e">
        <f>VLOOKUP(Table_for_new_list_price[[#This Row],[ItemCode]],[1]sheet1!$1:$1048576,7,FALSE)</f>
        <v>#N/A</v>
      </c>
      <c r="F2501" s="54" t="e">
        <f>VLOOKUP(Table_for_new_list_price[[#This Row],[ItemCode]],[1]sheet1!$1:$1048576,13,FALSE)</f>
        <v>#N/A</v>
      </c>
      <c r="G2501" s="55" t="e">
        <f>VLOOKUP(Table_for_new_list_price[[#This Row],[ItemCode]],[1]sheet1!$1:$1048576,12,FALSE)</f>
        <v>#N/A</v>
      </c>
      <c r="H2501" s="101" t="e">
        <f>VLOOKUP(Table_for_new_list_price[[#This Row],[ItemCode]],[1]sheet1!$1:$1048576,8,FALSE)</f>
        <v>#N/A</v>
      </c>
      <c r="I2501" s="51" t="e">
        <f>VLOOKUP(Table_for_new_list_price[[#This Row],[Product Line]],'EDA SHEET'!$C$10:$D$57,2,FALSE)</f>
        <v>#N/A</v>
      </c>
      <c r="J2501" s="53" t="e">
        <f t="shared" si="45"/>
        <v>#N/A</v>
      </c>
      <c r="K2501" s="1" t="e">
        <f>VLOOKUP(Table_for_new_list_price[[#This Row],[ItemCode]],[1]sheet1!$1:$1048576,11,FALSE)</f>
        <v>#N/A</v>
      </c>
    </row>
    <row r="2502" spans="1:11" hidden="1" x14ac:dyDescent="0.3">
      <c r="A2502" t="s">
        <v>3741</v>
      </c>
      <c r="B2502" t="e">
        <f>VLOOKUP(Table_for_new_list_price[[#This Row],[ItemCode]],[1]sheet1!$1:$1048576,4,FALSE)</f>
        <v>#N/A</v>
      </c>
      <c r="C2502" t="e">
        <f>VLOOKUP(Table_for_new_list_price[[#This Row],[ItemCode]],[1]sheet1!$1:$1048576,5,FALSE)</f>
        <v>#N/A</v>
      </c>
      <c r="D2502" t="e">
        <f>VLOOKUP(Table_for_new_list_price[[#This Row],[ItemCode]],[1]sheet1!$1:$1048576,6,FALSE)</f>
        <v>#N/A</v>
      </c>
      <c r="E2502" s="54" t="e">
        <f>VLOOKUP(Table_for_new_list_price[[#This Row],[ItemCode]],[1]sheet1!$1:$1048576,7,FALSE)</f>
        <v>#N/A</v>
      </c>
      <c r="F2502" s="54" t="e">
        <f>VLOOKUP(Table_for_new_list_price[[#This Row],[ItemCode]],[1]sheet1!$1:$1048576,13,FALSE)</f>
        <v>#N/A</v>
      </c>
      <c r="G2502" s="55" t="e">
        <f>VLOOKUP(Table_for_new_list_price[[#This Row],[ItemCode]],[1]sheet1!$1:$1048576,12,FALSE)</f>
        <v>#N/A</v>
      </c>
      <c r="H2502" s="101" t="e">
        <f>VLOOKUP(Table_for_new_list_price[[#This Row],[ItemCode]],[1]sheet1!$1:$1048576,8,FALSE)</f>
        <v>#N/A</v>
      </c>
      <c r="I2502" s="51" t="e">
        <f>VLOOKUP(Table_for_new_list_price[[#This Row],[Product Line]],'EDA SHEET'!$C$10:$D$57,2,FALSE)</f>
        <v>#N/A</v>
      </c>
      <c r="J2502" s="53" t="e">
        <f t="shared" si="45"/>
        <v>#N/A</v>
      </c>
      <c r="K2502" s="1" t="e">
        <f>VLOOKUP(Table_for_new_list_price[[#This Row],[ItemCode]],[1]sheet1!$1:$1048576,11,FALSE)</f>
        <v>#N/A</v>
      </c>
    </row>
    <row r="2503" spans="1:11" hidden="1" x14ac:dyDescent="0.3">
      <c r="A2503" t="s">
        <v>3742</v>
      </c>
      <c r="B2503" t="e">
        <f>VLOOKUP(Table_for_new_list_price[[#This Row],[ItemCode]],[1]sheet1!$1:$1048576,4,FALSE)</f>
        <v>#N/A</v>
      </c>
      <c r="C2503" t="e">
        <f>VLOOKUP(Table_for_new_list_price[[#This Row],[ItemCode]],[1]sheet1!$1:$1048576,5,FALSE)</f>
        <v>#N/A</v>
      </c>
      <c r="D2503" t="e">
        <f>VLOOKUP(Table_for_new_list_price[[#This Row],[ItemCode]],[1]sheet1!$1:$1048576,6,FALSE)</f>
        <v>#N/A</v>
      </c>
      <c r="E2503" s="54" t="e">
        <f>VLOOKUP(Table_for_new_list_price[[#This Row],[ItemCode]],[1]sheet1!$1:$1048576,7,FALSE)</f>
        <v>#N/A</v>
      </c>
      <c r="F2503" s="54" t="e">
        <f>VLOOKUP(Table_for_new_list_price[[#This Row],[ItemCode]],[1]sheet1!$1:$1048576,13,FALSE)</f>
        <v>#N/A</v>
      </c>
      <c r="G2503" s="55" t="e">
        <f>VLOOKUP(Table_for_new_list_price[[#This Row],[ItemCode]],[1]sheet1!$1:$1048576,12,FALSE)</f>
        <v>#N/A</v>
      </c>
      <c r="H2503" s="101" t="e">
        <f>VLOOKUP(Table_for_new_list_price[[#This Row],[ItemCode]],[1]sheet1!$1:$1048576,8,FALSE)</f>
        <v>#N/A</v>
      </c>
      <c r="I2503" s="51" t="e">
        <f>VLOOKUP(Table_for_new_list_price[[#This Row],[Product Line]],'EDA SHEET'!$C$10:$D$57,2,FALSE)</f>
        <v>#N/A</v>
      </c>
      <c r="J2503" s="53" t="e">
        <f t="shared" si="45"/>
        <v>#N/A</v>
      </c>
      <c r="K2503" s="1" t="e">
        <f>VLOOKUP(Table_for_new_list_price[[#This Row],[ItemCode]],[1]sheet1!$1:$1048576,11,FALSE)</f>
        <v>#N/A</v>
      </c>
    </row>
    <row r="2504" spans="1:11" hidden="1" x14ac:dyDescent="0.3">
      <c r="A2504" t="s">
        <v>3743</v>
      </c>
      <c r="B2504" t="e">
        <f>VLOOKUP(Table_for_new_list_price[[#This Row],[ItemCode]],[1]sheet1!$1:$1048576,4,FALSE)</f>
        <v>#N/A</v>
      </c>
      <c r="C2504" t="e">
        <f>VLOOKUP(Table_for_new_list_price[[#This Row],[ItemCode]],[1]sheet1!$1:$1048576,5,FALSE)</f>
        <v>#N/A</v>
      </c>
      <c r="D2504" t="e">
        <f>VLOOKUP(Table_for_new_list_price[[#This Row],[ItemCode]],[1]sheet1!$1:$1048576,6,FALSE)</f>
        <v>#N/A</v>
      </c>
      <c r="E2504" s="54" t="e">
        <f>VLOOKUP(Table_for_new_list_price[[#This Row],[ItemCode]],[1]sheet1!$1:$1048576,7,FALSE)</f>
        <v>#N/A</v>
      </c>
      <c r="F2504" s="54" t="e">
        <f>VLOOKUP(Table_for_new_list_price[[#This Row],[ItemCode]],[1]sheet1!$1:$1048576,13,FALSE)</f>
        <v>#N/A</v>
      </c>
      <c r="G2504" s="55" t="e">
        <f>VLOOKUP(Table_for_new_list_price[[#This Row],[ItemCode]],[1]sheet1!$1:$1048576,12,FALSE)</f>
        <v>#N/A</v>
      </c>
      <c r="H2504" s="101" t="e">
        <f>VLOOKUP(Table_for_new_list_price[[#This Row],[ItemCode]],[1]sheet1!$1:$1048576,8,FALSE)</f>
        <v>#N/A</v>
      </c>
      <c r="I2504" s="51" t="e">
        <f>VLOOKUP(Table_for_new_list_price[[#This Row],[Product Line]],'EDA SHEET'!$C$10:$D$57,2,FALSE)</f>
        <v>#N/A</v>
      </c>
      <c r="J2504" s="53" t="e">
        <f t="shared" si="45"/>
        <v>#N/A</v>
      </c>
      <c r="K2504" s="1" t="e">
        <f>VLOOKUP(Table_for_new_list_price[[#This Row],[ItemCode]],[1]sheet1!$1:$1048576,11,FALSE)</f>
        <v>#N/A</v>
      </c>
    </row>
    <row r="2505" spans="1:11" hidden="1" x14ac:dyDescent="0.3">
      <c r="A2505" t="s">
        <v>3744</v>
      </c>
      <c r="B2505" t="e">
        <f>VLOOKUP(Table_for_new_list_price[[#This Row],[ItemCode]],[1]sheet1!$1:$1048576,4,FALSE)</f>
        <v>#N/A</v>
      </c>
      <c r="C2505" t="e">
        <f>VLOOKUP(Table_for_new_list_price[[#This Row],[ItemCode]],[1]sheet1!$1:$1048576,5,FALSE)</f>
        <v>#N/A</v>
      </c>
      <c r="D2505" t="e">
        <f>VLOOKUP(Table_for_new_list_price[[#This Row],[ItemCode]],[1]sheet1!$1:$1048576,6,FALSE)</f>
        <v>#N/A</v>
      </c>
      <c r="E2505" s="54" t="e">
        <f>VLOOKUP(Table_for_new_list_price[[#This Row],[ItemCode]],[1]sheet1!$1:$1048576,7,FALSE)</f>
        <v>#N/A</v>
      </c>
      <c r="F2505" s="54" t="e">
        <f>VLOOKUP(Table_for_new_list_price[[#This Row],[ItemCode]],[1]sheet1!$1:$1048576,13,FALSE)</f>
        <v>#N/A</v>
      </c>
      <c r="G2505" s="55" t="e">
        <f>VLOOKUP(Table_for_new_list_price[[#This Row],[ItemCode]],[1]sheet1!$1:$1048576,12,FALSE)</f>
        <v>#N/A</v>
      </c>
      <c r="H2505" s="101" t="e">
        <f>VLOOKUP(Table_for_new_list_price[[#This Row],[ItemCode]],[1]sheet1!$1:$1048576,8,FALSE)</f>
        <v>#N/A</v>
      </c>
      <c r="I2505" s="51" t="e">
        <f>VLOOKUP(Table_for_new_list_price[[#This Row],[Product Line]],'EDA SHEET'!$C$10:$D$57,2,FALSE)</f>
        <v>#N/A</v>
      </c>
      <c r="J2505" s="53" t="e">
        <f t="shared" si="45"/>
        <v>#N/A</v>
      </c>
      <c r="K2505" s="1" t="e">
        <f>VLOOKUP(Table_for_new_list_price[[#This Row],[ItemCode]],[1]sheet1!$1:$1048576,11,FALSE)</f>
        <v>#N/A</v>
      </c>
    </row>
    <row r="2506" spans="1:11" hidden="1" x14ac:dyDescent="0.3">
      <c r="A2506" t="s">
        <v>3745</v>
      </c>
      <c r="B2506" t="e">
        <f>VLOOKUP(Table_for_new_list_price[[#This Row],[ItemCode]],[1]sheet1!$1:$1048576,4,FALSE)</f>
        <v>#N/A</v>
      </c>
      <c r="C2506" t="e">
        <f>VLOOKUP(Table_for_new_list_price[[#This Row],[ItemCode]],[1]sheet1!$1:$1048576,5,FALSE)</f>
        <v>#N/A</v>
      </c>
      <c r="D2506" t="e">
        <f>VLOOKUP(Table_for_new_list_price[[#This Row],[ItemCode]],[1]sheet1!$1:$1048576,6,FALSE)</f>
        <v>#N/A</v>
      </c>
      <c r="E2506" s="54" t="e">
        <f>VLOOKUP(Table_for_new_list_price[[#This Row],[ItemCode]],[1]sheet1!$1:$1048576,7,FALSE)</f>
        <v>#N/A</v>
      </c>
      <c r="F2506" s="54" t="e">
        <f>VLOOKUP(Table_for_new_list_price[[#This Row],[ItemCode]],[1]sheet1!$1:$1048576,13,FALSE)</f>
        <v>#N/A</v>
      </c>
      <c r="G2506" s="55" t="e">
        <f>VLOOKUP(Table_for_new_list_price[[#This Row],[ItemCode]],[1]sheet1!$1:$1048576,12,FALSE)</f>
        <v>#N/A</v>
      </c>
      <c r="H2506" s="101" t="e">
        <f>VLOOKUP(Table_for_new_list_price[[#This Row],[ItemCode]],[1]sheet1!$1:$1048576,8,FALSE)</f>
        <v>#N/A</v>
      </c>
      <c r="I2506" s="51" t="e">
        <f>VLOOKUP(Table_for_new_list_price[[#This Row],[Product Line]],'EDA SHEET'!$C$10:$D$57,2,FALSE)</f>
        <v>#N/A</v>
      </c>
      <c r="J2506" s="53" t="e">
        <f t="shared" si="45"/>
        <v>#N/A</v>
      </c>
      <c r="K2506" s="1" t="e">
        <f>VLOOKUP(Table_for_new_list_price[[#This Row],[ItemCode]],[1]sheet1!$1:$1048576,11,FALSE)</f>
        <v>#N/A</v>
      </c>
    </row>
    <row r="2507" spans="1:11" hidden="1" x14ac:dyDescent="0.3">
      <c r="A2507" t="s">
        <v>3746</v>
      </c>
      <c r="B2507" t="e">
        <f>VLOOKUP(Table_for_new_list_price[[#This Row],[ItemCode]],[1]sheet1!$1:$1048576,4,FALSE)</f>
        <v>#N/A</v>
      </c>
      <c r="C2507" t="e">
        <f>VLOOKUP(Table_for_new_list_price[[#This Row],[ItemCode]],[1]sheet1!$1:$1048576,5,FALSE)</f>
        <v>#N/A</v>
      </c>
      <c r="D2507" t="e">
        <f>VLOOKUP(Table_for_new_list_price[[#This Row],[ItemCode]],[1]sheet1!$1:$1048576,6,FALSE)</f>
        <v>#N/A</v>
      </c>
      <c r="E2507" s="54" t="e">
        <f>VLOOKUP(Table_for_new_list_price[[#This Row],[ItemCode]],[1]sheet1!$1:$1048576,7,FALSE)</f>
        <v>#N/A</v>
      </c>
      <c r="F2507" s="54" t="e">
        <f>VLOOKUP(Table_for_new_list_price[[#This Row],[ItemCode]],[1]sheet1!$1:$1048576,13,FALSE)</f>
        <v>#N/A</v>
      </c>
      <c r="G2507" s="55" t="e">
        <f>VLOOKUP(Table_for_new_list_price[[#This Row],[ItemCode]],[1]sheet1!$1:$1048576,12,FALSE)</f>
        <v>#N/A</v>
      </c>
      <c r="H2507" s="101" t="e">
        <f>VLOOKUP(Table_for_new_list_price[[#This Row],[ItemCode]],[1]sheet1!$1:$1048576,8,FALSE)</f>
        <v>#N/A</v>
      </c>
      <c r="I2507" s="51" t="e">
        <f>VLOOKUP(Table_for_new_list_price[[#This Row],[Product Line]],'EDA SHEET'!$C$10:$D$57,2,FALSE)</f>
        <v>#N/A</v>
      </c>
      <c r="J2507" s="53" t="e">
        <f t="shared" si="45"/>
        <v>#N/A</v>
      </c>
      <c r="K2507" s="1" t="e">
        <f>VLOOKUP(Table_for_new_list_price[[#This Row],[ItemCode]],[1]sheet1!$1:$1048576,11,FALSE)</f>
        <v>#N/A</v>
      </c>
    </row>
    <row r="2508" spans="1:11" hidden="1" x14ac:dyDescent="0.3">
      <c r="A2508" t="s">
        <v>3747</v>
      </c>
      <c r="B2508" t="e">
        <f>VLOOKUP(Table_for_new_list_price[[#This Row],[ItemCode]],[1]sheet1!$1:$1048576,4,FALSE)</f>
        <v>#N/A</v>
      </c>
      <c r="C2508" t="e">
        <f>VLOOKUP(Table_for_new_list_price[[#This Row],[ItemCode]],[1]sheet1!$1:$1048576,5,FALSE)</f>
        <v>#N/A</v>
      </c>
      <c r="D2508" t="e">
        <f>VLOOKUP(Table_for_new_list_price[[#This Row],[ItemCode]],[1]sheet1!$1:$1048576,6,FALSE)</f>
        <v>#N/A</v>
      </c>
      <c r="E2508" s="54" t="e">
        <f>VLOOKUP(Table_for_new_list_price[[#This Row],[ItemCode]],[1]sheet1!$1:$1048576,7,FALSE)</f>
        <v>#N/A</v>
      </c>
      <c r="F2508" s="54" t="e">
        <f>VLOOKUP(Table_for_new_list_price[[#This Row],[ItemCode]],[1]sheet1!$1:$1048576,13,FALSE)</f>
        <v>#N/A</v>
      </c>
      <c r="G2508" s="55" t="e">
        <f>VLOOKUP(Table_for_new_list_price[[#This Row],[ItemCode]],[1]sheet1!$1:$1048576,12,FALSE)</f>
        <v>#N/A</v>
      </c>
      <c r="H2508" s="101" t="e">
        <f>VLOOKUP(Table_for_new_list_price[[#This Row],[ItemCode]],[1]sheet1!$1:$1048576,8,FALSE)</f>
        <v>#N/A</v>
      </c>
      <c r="I2508" s="51">
        <v>0.5</v>
      </c>
      <c r="J2508" s="53" t="e">
        <f t="shared" si="45"/>
        <v>#N/A</v>
      </c>
      <c r="K2508" s="1" t="e">
        <f>VLOOKUP(Table_for_new_list_price[[#This Row],[ItemCode]],[1]sheet1!$1:$1048576,11,FALSE)</f>
        <v>#N/A</v>
      </c>
    </row>
    <row r="2509" spans="1:11" hidden="1" x14ac:dyDescent="0.3">
      <c r="A2509" t="s">
        <v>3748</v>
      </c>
      <c r="B2509" t="e">
        <f>VLOOKUP(Table_for_new_list_price[[#This Row],[ItemCode]],[1]sheet1!$1:$1048576,4,FALSE)</f>
        <v>#N/A</v>
      </c>
      <c r="C2509" t="e">
        <f>VLOOKUP(Table_for_new_list_price[[#This Row],[ItemCode]],[1]sheet1!$1:$1048576,5,FALSE)</f>
        <v>#N/A</v>
      </c>
      <c r="D2509" t="e">
        <f>VLOOKUP(Table_for_new_list_price[[#This Row],[ItemCode]],[1]sheet1!$1:$1048576,6,FALSE)</f>
        <v>#N/A</v>
      </c>
      <c r="E2509" s="54" t="e">
        <f>VLOOKUP(Table_for_new_list_price[[#This Row],[ItemCode]],[1]sheet1!$1:$1048576,7,FALSE)</f>
        <v>#N/A</v>
      </c>
      <c r="F2509" s="54" t="e">
        <f>VLOOKUP(Table_for_new_list_price[[#This Row],[ItemCode]],[1]sheet1!$1:$1048576,13,FALSE)</f>
        <v>#N/A</v>
      </c>
      <c r="G2509" s="55" t="e">
        <f>VLOOKUP(Table_for_new_list_price[[#This Row],[ItemCode]],[1]sheet1!$1:$1048576,12,FALSE)</f>
        <v>#N/A</v>
      </c>
      <c r="H2509" s="101" t="e">
        <f>VLOOKUP(Table_for_new_list_price[[#This Row],[ItemCode]],[1]sheet1!$1:$1048576,8,FALSE)</f>
        <v>#N/A</v>
      </c>
      <c r="I2509" s="51">
        <v>0.5</v>
      </c>
      <c r="J2509" s="53" t="e">
        <f t="shared" si="45"/>
        <v>#N/A</v>
      </c>
      <c r="K2509" s="1" t="e">
        <f>VLOOKUP(Table_for_new_list_price[[#This Row],[ItemCode]],[1]sheet1!$1:$1048576,11,FALSE)</f>
        <v>#N/A</v>
      </c>
    </row>
    <row r="2510" spans="1:11" hidden="1" x14ac:dyDescent="0.3">
      <c r="A2510" t="s">
        <v>3749</v>
      </c>
      <c r="B2510" t="e">
        <f>VLOOKUP(Table_for_new_list_price[[#This Row],[ItemCode]],[1]sheet1!$1:$1048576,4,FALSE)</f>
        <v>#N/A</v>
      </c>
      <c r="C2510" t="e">
        <f>VLOOKUP(Table_for_new_list_price[[#This Row],[ItemCode]],[1]sheet1!$1:$1048576,5,FALSE)</f>
        <v>#N/A</v>
      </c>
      <c r="D2510" t="e">
        <f>VLOOKUP(Table_for_new_list_price[[#This Row],[ItemCode]],[1]sheet1!$1:$1048576,6,FALSE)</f>
        <v>#N/A</v>
      </c>
      <c r="E2510" s="54" t="e">
        <f>VLOOKUP(Table_for_new_list_price[[#This Row],[ItemCode]],[1]sheet1!$1:$1048576,7,FALSE)</f>
        <v>#N/A</v>
      </c>
      <c r="F2510" s="54" t="e">
        <f>VLOOKUP(Table_for_new_list_price[[#This Row],[ItemCode]],[1]sheet1!$1:$1048576,13,FALSE)</f>
        <v>#N/A</v>
      </c>
      <c r="G2510" s="55" t="e">
        <f>VLOOKUP(Table_for_new_list_price[[#This Row],[ItemCode]],[1]sheet1!$1:$1048576,12,FALSE)</f>
        <v>#N/A</v>
      </c>
      <c r="H2510" s="101" t="e">
        <f>VLOOKUP(Table_for_new_list_price[[#This Row],[ItemCode]],[1]sheet1!$1:$1048576,8,FALSE)</f>
        <v>#N/A</v>
      </c>
      <c r="I2510" s="51">
        <v>0.5</v>
      </c>
      <c r="J2510" s="53" t="e">
        <f t="shared" si="45"/>
        <v>#N/A</v>
      </c>
      <c r="K2510" s="1" t="e">
        <f>VLOOKUP(Table_for_new_list_price[[#This Row],[ItemCode]],[1]sheet1!$1:$1048576,11,FALSE)</f>
        <v>#N/A</v>
      </c>
    </row>
    <row r="2511" spans="1:11" hidden="1" x14ac:dyDescent="0.3">
      <c r="A2511" t="s">
        <v>3750</v>
      </c>
      <c r="B2511" t="e">
        <f>VLOOKUP(Table_for_new_list_price[[#This Row],[ItemCode]],[1]sheet1!$1:$1048576,4,FALSE)</f>
        <v>#N/A</v>
      </c>
      <c r="C2511" t="e">
        <f>VLOOKUP(Table_for_new_list_price[[#This Row],[ItemCode]],[1]sheet1!$1:$1048576,5,FALSE)</f>
        <v>#N/A</v>
      </c>
      <c r="D2511" t="e">
        <f>VLOOKUP(Table_for_new_list_price[[#This Row],[ItemCode]],[1]sheet1!$1:$1048576,6,FALSE)</f>
        <v>#N/A</v>
      </c>
      <c r="E2511" s="54" t="e">
        <f>VLOOKUP(Table_for_new_list_price[[#This Row],[ItemCode]],[1]sheet1!$1:$1048576,7,FALSE)</f>
        <v>#N/A</v>
      </c>
      <c r="F2511" s="54" t="e">
        <f>VLOOKUP(Table_for_new_list_price[[#This Row],[ItemCode]],[1]sheet1!$1:$1048576,13,FALSE)</f>
        <v>#N/A</v>
      </c>
      <c r="G2511" s="55" t="e">
        <f>VLOOKUP(Table_for_new_list_price[[#This Row],[ItemCode]],[1]sheet1!$1:$1048576,12,FALSE)</f>
        <v>#N/A</v>
      </c>
      <c r="H2511" s="101" t="e">
        <f>VLOOKUP(Table_for_new_list_price[[#This Row],[ItemCode]],[1]sheet1!$1:$1048576,8,FALSE)</f>
        <v>#N/A</v>
      </c>
      <c r="I2511" s="51">
        <v>0.5</v>
      </c>
      <c r="J2511" s="53" t="e">
        <f t="shared" si="45"/>
        <v>#N/A</v>
      </c>
      <c r="K2511" s="1" t="e">
        <f>VLOOKUP(Table_for_new_list_price[[#This Row],[ItemCode]],[1]sheet1!$1:$1048576,11,FALSE)</f>
        <v>#N/A</v>
      </c>
    </row>
    <row r="2512" spans="1:11" hidden="1" x14ac:dyDescent="0.3">
      <c r="A2512" t="s">
        <v>3751</v>
      </c>
      <c r="B2512" t="e">
        <f>VLOOKUP(Table_for_new_list_price[[#This Row],[ItemCode]],[1]sheet1!$1:$1048576,4,FALSE)</f>
        <v>#N/A</v>
      </c>
      <c r="C2512" t="e">
        <f>VLOOKUP(Table_for_new_list_price[[#This Row],[ItemCode]],[1]sheet1!$1:$1048576,5,FALSE)</f>
        <v>#N/A</v>
      </c>
      <c r="D2512" t="e">
        <f>VLOOKUP(Table_for_new_list_price[[#This Row],[ItemCode]],[1]sheet1!$1:$1048576,6,FALSE)</f>
        <v>#N/A</v>
      </c>
      <c r="E2512" s="54" t="e">
        <f>VLOOKUP(Table_for_new_list_price[[#This Row],[ItemCode]],[1]sheet1!$1:$1048576,7,FALSE)</f>
        <v>#N/A</v>
      </c>
      <c r="F2512" s="54" t="e">
        <f>VLOOKUP(Table_for_new_list_price[[#This Row],[ItemCode]],[1]sheet1!$1:$1048576,13,FALSE)</f>
        <v>#N/A</v>
      </c>
      <c r="G2512" s="55" t="e">
        <f>VLOOKUP(Table_for_new_list_price[[#This Row],[ItemCode]],[1]sheet1!$1:$1048576,12,FALSE)</f>
        <v>#N/A</v>
      </c>
      <c r="H2512" s="101" t="e">
        <f>VLOOKUP(Table_for_new_list_price[[#This Row],[ItemCode]],[1]sheet1!$1:$1048576,8,FALSE)</f>
        <v>#N/A</v>
      </c>
      <c r="I2512" s="51">
        <v>0.5</v>
      </c>
      <c r="J2512" s="53" t="e">
        <f t="shared" si="45"/>
        <v>#N/A</v>
      </c>
      <c r="K2512" s="1" t="e">
        <f>VLOOKUP(Table_for_new_list_price[[#This Row],[ItemCode]],[1]sheet1!$1:$1048576,11,FALSE)</f>
        <v>#N/A</v>
      </c>
    </row>
    <row r="2513" spans="1:11" hidden="1" x14ac:dyDescent="0.3">
      <c r="A2513" t="s">
        <v>3752</v>
      </c>
      <c r="B2513" t="e">
        <f>VLOOKUP(Table_for_new_list_price[[#This Row],[ItemCode]],[1]sheet1!$1:$1048576,4,FALSE)</f>
        <v>#N/A</v>
      </c>
      <c r="C2513" t="e">
        <f>VLOOKUP(Table_for_new_list_price[[#This Row],[ItemCode]],[1]sheet1!$1:$1048576,5,FALSE)</f>
        <v>#N/A</v>
      </c>
      <c r="D2513" t="e">
        <f>VLOOKUP(Table_for_new_list_price[[#This Row],[ItemCode]],[1]sheet1!$1:$1048576,6,FALSE)</f>
        <v>#N/A</v>
      </c>
      <c r="E2513" s="54" t="e">
        <f>VLOOKUP(Table_for_new_list_price[[#This Row],[ItemCode]],[1]sheet1!$1:$1048576,7,FALSE)</f>
        <v>#N/A</v>
      </c>
      <c r="F2513" s="54" t="e">
        <f>VLOOKUP(Table_for_new_list_price[[#This Row],[ItemCode]],[1]sheet1!$1:$1048576,13,FALSE)</f>
        <v>#N/A</v>
      </c>
      <c r="G2513" s="55" t="e">
        <f>VLOOKUP(Table_for_new_list_price[[#This Row],[ItemCode]],[1]sheet1!$1:$1048576,12,FALSE)</f>
        <v>#N/A</v>
      </c>
      <c r="H2513" s="101" t="e">
        <f>VLOOKUP(Table_for_new_list_price[[#This Row],[ItemCode]],[1]sheet1!$1:$1048576,8,FALSE)</f>
        <v>#N/A</v>
      </c>
      <c r="I2513" s="51">
        <v>0.5</v>
      </c>
      <c r="J2513" s="53" t="e">
        <f t="shared" si="45"/>
        <v>#N/A</v>
      </c>
      <c r="K2513" s="1" t="e">
        <f>VLOOKUP(Table_for_new_list_price[[#This Row],[ItemCode]],[1]sheet1!$1:$1048576,11,FALSE)</f>
        <v>#N/A</v>
      </c>
    </row>
    <row r="2514" spans="1:11" hidden="1" x14ac:dyDescent="0.3">
      <c r="A2514" t="s">
        <v>3753</v>
      </c>
      <c r="B2514" t="e">
        <f>VLOOKUP(Table_for_new_list_price[[#This Row],[ItemCode]],[1]sheet1!$1:$1048576,4,FALSE)</f>
        <v>#N/A</v>
      </c>
      <c r="C2514" t="e">
        <f>VLOOKUP(Table_for_new_list_price[[#This Row],[ItemCode]],[1]sheet1!$1:$1048576,5,FALSE)</f>
        <v>#N/A</v>
      </c>
      <c r="D2514" t="e">
        <f>VLOOKUP(Table_for_new_list_price[[#This Row],[ItemCode]],[1]sheet1!$1:$1048576,6,FALSE)</f>
        <v>#N/A</v>
      </c>
      <c r="E2514" s="54" t="e">
        <f>VLOOKUP(Table_for_new_list_price[[#This Row],[ItemCode]],[1]sheet1!$1:$1048576,7,FALSE)</f>
        <v>#N/A</v>
      </c>
      <c r="F2514" s="54" t="e">
        <f>VLOOKUP(Table_for_new_list_price[[#This Row],[ItemCode]],[1]sheet1!$1:$1048576,13,FALSE)</f>
        <v>#N/A</v>
      </c>
      <c r="G2514" s="55" t="e">
        <f>VLOOKUP(Table_for_new_list_price[[#This Row],[ItemCode]],[1]sheet1!$1:$1048576,12,FALSE)</f>
        <v>#N/A</v>
      </c>
      <c r="H2514" s="101" t="e">
        <f>VLOOKUP(Table_for_new_list_price[[#This Row],[ItemCode]],[1]sheet1!$1:$1048576,8,FALSE)</f>
        <v>#N/A</v>
      </c>
      <c r="I2514" s="51">
        <v>0.5</v>
      </c>
      <c r="J2514" s="53" t="e">
        <f t="shared" si="45"/>
        <v>#N/A</v>
      </c>
      <c r="K2514" s="1" t="e">
        <f>VLOOKUP(Table_for_new_list_price[[#This Row],[ItemCode]],[1]sheet1!$1:$1048576,11,FALSE)</f>
        <v>#N/A</v>
      </c>
    </row>
    <row r="2515" spans="1:11" hidden="1" x14ac:dyDescent="0.3">
      <c r="A2515" t="s">
        <v>3754</v>
      </c>
      <c r="B2515" t="e">
        <f>VLOOKUP(Table_for_new_list_price[[#This Row],[ItemCode]],[1]sheet1!$1:$1048576,4,FALSE)</f>
        <v>#N/A</v>
      </c>
      <c r="C2515" t="e">
        <f>VLOOKUP(Table_for_new_list_price[[#This Row],[ItemCode]],[1]sheet1!$1:$1048576,5,FALSE)</f>
        <v>#N/A</v>
      </c>
      <c r="D2515" t="e">
        <f>VLOOKUP(Table_for_new_list_price[[#This Row],[ItemCode]],[1]sheet1!$1:$1048576,6,FALSE)</f>
        <v>#N/A</v>
      </c>
      <c r="E2515" s="54" t="e">
        <f>VLOOKUP(Table_for_new_list_price[[#This Row],[ItemCode]],[1]sheet1!$1:$1048576,7,FALSE)</f>
        <v>#N/A</v>
      </c>
      <c r="F2515" s="54" t="e">
        <f>VLOOKUP(Table_for_new_list_price[[#This Row],[ItemCode]],[1]sheet1!$1:$1048576,13,FALSE)</f>
        <v>#N/A</v>
      </c>
      <c r="G2515" s="55" t="e">
        <f>VLOOKUP(Table_for_new_list_price[[#This Row],[ItemCode]],[1]sheet1!$1:$1048576,12,FALSE)</f>
        <v>#N/A</v>
      </c>
      <c r="H2515" s="101" t="e">
        <f>VLOOKUP(Table_for_new_list_price[[#This Row],[ItemCode]],[1]sheet1!$1:$1048576,8,FALSE)</f>
        <v>#N/A</v>
      </c>
      <c r="I2515" s="51">
        <v>0.5</v>
      </c>
      <c r="J2515" s="53" t="e">
        <f t="shared" si="45"/>
        <v>#N/A</v>
      </c>
      <c r="K2515" s="1" t="e">
        <f>VLOOKUP(Table_for_new_list_price[[#This Row],[ItemCode]],[1]sheet1!$1:$1048576,11,FALSE)</f>
        <v>#N/A</v>
      </c>
    </row>
    <row r="2516" spans="1:11" hidden="1" x14ac:dyDescent="0.3">
      <c r="A2516" t="s">
        <v>3755</v>
      </c>
      <c r="B2516" t="e">
        <f>VLOOKUP(Table_for_new_list_price[[#This Row],[ItemCode]],[1]sheet1!$1:$1048576,4,FALSE)</f>
        <v>#N/A</v>
      </c>
      <c r="C2516" t="e">
        <f>VLOOKUP(Table_for_new_list_price[[#This Row],[ItemCode]],[1]sheet1!$1:$1048576,5,FALSE)</f>
        <v>#N/A</v>
      </c>
      <c r="D2516" t="e">
        <f>VLOOKUP(Table_for_new_list_price[[#This Row],[ItemCode]],[1]sheet1!$1:$1048576,6,FALSE)</f>
        <v>#N/A</v>
      </c>
      <c r="E2516" s="54" t="e">
        <f>VLOOKUP(Table_for_new_list_price[[#This Row],[ItemCode]],[1]sheet1!$1:$1048576,7,FALSE)</f>
        <v>#N/A</v>
      </c>
      <c r="F2516" s="54" t="e">
        <f>VLOOKUP(Table_for_new_list_price[[#This Row],[ItemCode]],[1]sheet1!$1:$1048576,13,FALSE)</f>
        <v>#N/A</v>
      </c>
      <c r="G2516" s="55" t="e">
        <f>VLOOKUP(Table_for_new_list_price[[#This Row],[ItemCode]],[1]sheet1!$1:$1048576,12,FALSE)</f>
        <v>#N/A</v>
      </c>
      <c r="H2516" s="101" t="e">
        <f>VLOOKUP(Table_for_new_list_price[[#This Row],[ItemCode]],[1]sheet1!$1:$1048576,8,FALSE)</f>
        <v>#N/A</v>
      </c>
      <c r="I2516" s="51">
        <v>0.5</v>
      </c>
      <c r="J2516" s="53" t="e">
        <f t="shared" si="45"/>
        <v>#N/A</v>
      </c>
      <c r="K2516" s="1" t="e">
        <f>VLOOKUP(Table_for_new_list_price[[#This Row],[ItemCode]],[1]sheet1!$1:$1048576,11,FALSE)</f>
        <v>#N/A</v>
      </c>
    </row>
    <row r="2517" spans="1:11" hidden="1" x14ac:dyDescent="0.3">
      <c r="A2517" t="s">
        <v>3756</v>
      </c>
      <c r="B2517" t="e">
        <f>VLOOKUP(Table_for_new_list_price[[#This Row],[ItemCode]],[1]sheet1!$1:$1048576,4,FALSE)</f>
        <v>#N/A</v>
      </c>
      <c r="C2517" t="e">
        <f>VLOOKUP(Table_for_new_list_price[[#This Row],[ItemCode]],[1]sheet1!$1:$1048576,5,FALSE)</f>
        <v>#N/A</v>
      </c>
      <c r="D2517" t="e">
        <f>VLOOKUP(Table_for_new_list_price[[#This Row],[ItemCode]],[1]sheet1!$1:$1048576,6,FALSE)</f>
        <v>#N/A</v>
      </c>
      <c r="E2517" s="54" t="e">
        <f>VLOOKUP(Table_for_new_list_price[[#This Row],[ItemCode]],[1]sheet1!$1:$1048576,7,FALSE)</f>
        <v>#N/A</v>
      </c>
      <c r="F2517" s="54" t="e">
        <f>VLOOKUP(Table_for_new_list_price[[#This Row],[ItemCode]],[1]sheet1!$1:$1048576,13,FALSE)</f>
        <v>#N/A</v>
      </c>
      <c r="G2517" s="55" t="e">
        <f>VLOOKUP(Table_for_new_list_price[[#This Row],[ItemCode]],[1]sheet1!$1:$1048576,12,FALSE)</f>
        <v>#N/A</v>
      </c>
      <c r="H2517" s="101" t="e">
        <f>VLOOKUP(Table_for_new_list_price[[#This Row],[ItemCode]],[1]sheet1!$1:$1048576,8,FALSE)</f>
        <v>#N/A</v>
      </c>
      <c r="I2517" s="51">
        <v>0.5</v>
      </c>
      <c r="J2517" s="53" t="e">
        <f t="shared" si="45"/>
        <v>#N/A</v>
      </c>
      <c r="K2517" s="1" t="e">
        <f>VLOOKUP(Table_for_new_list_price[[#This Row],[ItemCode]],[1]sheet1!$1:$1048576,11,FALSE)</f>
        <v>#N/A</v>
      </c>
    </row>
    <row r="2518" spans="1:11" hidden="1" x14ac:dyDescent="0.3">
      <c r="A2518" t="s">
        <v>3757</v>
      </c>
      <c r="B2518" t="e">
        <f>VLOOKUP(Table_for_new_list_price[[#This Row],[ItemCode]],[1]sheet1!$1:$1048576,4,FALSE)</f>
        <v>#N/A</v>
      </c>
      <c r="C2518" t="e">
        <f>VLOOKUP(Table_for_new_list_price[[#This Row],[ItemCode]],[1]sheet1!$1:$1048576,5,FALSE)</f>
        <v>#N/A</v>
      </c>
      <c r="D2518" t="e">
        <f>VLOOKUP(Table_for_new_list_price[[#This Row],[ItemCode]],[1]sheet1!$1:$1048576,6,FALSE)</f>
        <v>#N/A</v>
      </c>
      <c r="E2518" s="54" t="e">
        <f>VLOOKUP(Table_for_new_list_price[[#This Row],[ItemCode]],[1]sheet1!$1:$1048576,7,FALSE)</f>
        <v>#N/A</v>
      </c>
      <c r="F2518" s="54" t="e">
        <f>VLOOKUP(Table_for_new_list_price[[#This Row],[ItemCode]],[1]sheet1!$1:$1048576,13,FALSE)</f>
        <v>#N/A</v>
      </c>
      <c r="G2518" s="55" t="e">
        <f>VLOOKUP(Table_for_new_list_price[[#This Row],[ItemCode]],[1]sheet1!$1:$1048576,12,FALSE)</f>
        <v>#N/A</v>
      </c>
      <c r="H2518" s="101" t="e">
        <f>VLOOKUP(Table_for_new_list_price[[#This Row],[ItemCode]],[1]sheet1!$1:$1048576,8,FALSE)</f>
        <v>#N/A</v>
      </c>
      <c r="I2518" s="51">
        <v>0.5</v>
      </c>
      <c r="J2518" s="53" t="e">
        <f t="shared" si="45"/>
        <v>#N/A</v>
      </c>
      <c r="K2518" s="1" t="e">
        <f>VLOOKUP(Table_for_new_list_price[[#This Row],[ItemCode]],[1]sheet1!$1:$1048576,11,FALSE)</f>
        <v>#N/A</v>
      </c>
    </row>
    <row r="2519" spans="1:11" hidden="1" x14ac:dyDescent="0.3">
      <c r="A2519" t="s">
        <v>3765</v>
      </c>
      <c r="B2519" t="e">
        <f>VLOOKUP(Table_for_new_list_price[[#This Row],[ItemCode]],[1]sheet1!$1:$1048576,4,FALSE)</f>
        <v>#N/A</v>
      </c>
      <c r="C2519" t="e">
        <f>VLOOKUP(Table_for_new_list_price[[#This Row],[ItemCode]],[1]sheet1!$1:$1048576,5,FALSE)</f>
        <v>#N/A</v>
      </c>
      <c r="D2519" t="e">
        <f>VLOOKUP(Table_for_new_list_price[[#This Row],[ItemCode]],[1]sheet1!$1:$1048576,6,FALSE)</f>
        <v>#N/A</v>
      </c>
      <c r="E2519" s="54" t="e">
        <f>VLOOKUP(Table_for_new_list_price[[#This Row],[ItemCode]],[1]sheet1!$1:$1048576,7,FALSE)</f>
        <v>#N/A</v>
      </c>
      <c r="F2519" s="54" t="e">
        <f>VLOOKUP(Table_for_new_list_price[[#This Row],[ItemCode]],[1]sheet1!$1:$1048576,13,FALSE)</f>
        <v>#N/A</v>
      </c>
      <c r="G2519" s="55" t="e">
        <f>VLOOKUP(Table_for_new_list_price[[#This Row],[ItemCode]],[1]sheet1!$1:$1048576,12,FALSE)</f>
        <v>#N/A</v>
      </c>
      <c r="H2519" s="101" t="e">
        <f>VLOOKUP(Table_for_new_list_price[[#This Row],[ItemCode]],[1]sheet1!$1:$1048576,8,FALSE)</f>
        <v>#N/A</v>
      </c>
      <c r="I2519" s="51">
        <v>0.5</v>
      </c>
      <c r="J2519" s="53" t="e">
        <f t="shared" si="45"/>
        <v>#N/A</v>
      </c>
      <c r="K2519" s="1" t="e">
        <f>VLOOKUP(Table_for_new_list_price[[#This Row],[ItemCode]],[1]sheet1!$1:$1048576,11,FALSE)</f>
        <v>#N/A</v>
      </c>
    </row>
    <row r="2520" spans="1:11" hidden="1" x14ac:dyDescent="0.3">
      <c r="A2520" t="s">
        <v>3766</v>
      </c>
      <c r="B2520" t="e">
        <f>VLOOKUP(Table_for_new_list_price[[#This Row],[ItemCode]],[1]sheet1!$1:$1048576,4,FALSE)</f>
        <v>#N/A</v>
      </c>
      <c r="C2520" t="e">
        <f>VLOOKUP(Table_for_new_list_price[[#This Row],[ItemCode]],[1]sheet1!$1:$1048576,5,FALSE)</f>
        <v>#N/A</v>
      </c>
      <c r="D2520" t="e">
        <f>VLOOKUP(Table_for_new_list_price[[#This Row],[ItemCode]],[1]sheet1!$1:$1048576,6,FALSE)</f>
        <v>#N/A</v>
      </c>
      <c r="E2520" s="54" t="e">
        <f>VLOOKUP(Table_for_new_list_price[[#This Row],[ItemCode]],[1]sheet1!$1:$1048576,7,FALSE)</f>
        <v>#N/A</v>
      </c>
      <c r="F2520" s="54" t="e">
        <f>VLOOKUP(Table_for_new_list_price[[#This Row],[ItemCode]],[1]sheet1!$1:$1048576,13,FALSE)</f>
        <v>#N/A</v>
      </c>
      <c r="G2520" s="55" t="e">
        <f>VLOOKUP(Table_for_new_list_price[[#This Row],[ItemCode]],[1]sheet1!$1:$1048576,12,FALSE)</f>
        <v>#N/A</v>
      </c>
      <c r="H2520" s="101" t="e">
        <f>VLOOKUP(Table_for_new_list_price[[#This Row],[ItemCode]],[1]sheet1!$1:$1048576,8,FALSE)</f>
        <v>#N/A</v>
      </c>
      <c r="I2520" s="51">
        <v>0.5</v>
      </c>
      <c r="J2520" s="53" t="e">
        <f t="shared" si="45"/>
        <v>#N/A</v>
      </c>
      <c r="K2520" s="1" t="e">
        <f>VLOOKUP(Table_for_new_list_price[[#This Row],[ItemCode]],[1]sheet1!$1:$1048576,11,FALSE)</f>
        <v>#N/A</v>
      </c>
    </row>
    <row r="2521" spans="1:11" hidden="1" x14ac:dyDescent="0.3">
      <c r="A2521" t="s">
        <v>3767</v>
      </c>
      <c r="B2521" t="e">
        <f>VLOOKUP(Table_for_new_list_price[[#This Row],[ItemCode]],[1]sheet1!$1:$1048576,4,FALSE)</f>
        <v>#N/A</v>
      </c>
      <c r="C2521" t="e">
        <f>VLOOKUP(Table_for_new_list_price[[#This Row],[ItemCode]],[1]sheet1!$1:$1048576,5,FALSE)</f>
        <v>#N/A</v>
      </c>
      <c r="D2521" t="e">
        <f>VLOOKUP(Table_for_new_list_price[[#This Row],[ItemCode]],[1]sheet1!$1:$1048576,6,FALSE)</f>
        <v>#N/A</v>
      </c>
      <c r="E2521" s="54" t="e">
        <f>VLOOKUP(Table_for_new_list_price[[#This Row],[ItemCode]],[1]sheet1!$1:$1048576,7,FALSE)</f>
        <v>#N/A</v>
      </c>
      <c r="F2521" s="54" t="e">
        <f>VLOOKUP(Table_for_new_list_price[[#This Row],[ItemCode]],[1]sheet1!$1:$1048576,13,FALSE)</f>
        <v>#N/A</v>
      </c>
      <c r="G2521" s="55" t="e">
        <f>VLOOKUP(Table_for_new_list_price[[#This Row],[ItemCode]],[1]sheet1!$1:$1048576,12,FALSE)</f>
        <v>#N/A</v>
      </c>
      <c r="H2521" s="101" t="e">
        <f>VLOOKUP(Table_for_new_list_price[[#This Row],[ItemCode]],[1]sheet1!$1:$1048576,8,FALSE)</f>
        <v>#N/A</v>
      </c>
      <c r="I2521" s="51">
        <v>0.5</v>
      </c>
      <c r="J2521" s="53" t="e">
        <f t="shared" si="45"/>
        <v>#N/A</v>
      </c>
      <c r="K2521" s="1" t="e">
        <f>VLOOKUP(Table_for_new_list_price[[#This Row],[ItemCode]],[1]sheet1!$1:$1048576,11,FALSE)</f>
        <v>#N/A</v>
      </c>
    </row>
    <row r="2522" spans="1:11" hidden="1" x14ac:dyDescent="0.3">
      <c r="A2522" t="s">
        <v>3768</v>
      </c>
      <c r="B2522" t="e">
        <f>VLOOKUP(Table_for_new_list_price[[#This Row],[ItemCode]],[1]sheet1!$1:$1048576,4,FALSE)</f>
        <v>#N/A</v>
      </c>
      <c r="C2522" t="e">
        <f>VLOOKUP(Table_for_new_list_price[[#This Row],[ItemCode]],[1]sheet1!$1:$1048576,5,FALSE)</f>
        <v>#N/A</v>
      </c>
      <c r="D2522" t="e">
        <f>VLOOKUP(Table_for_new_list_price[[#This Row],[ItemCode]],[1]sheet1!$1:$1048576,6,FALSE)</f>
        <v>#N/A</v>
      </c>
      <c r="E2522" s="54" t="e">
        <f>VLOOKUP(Table_for_new_list_price[[#This Row],[ItemCode]],[1]sheet1!$1:$1048576,7,FALSE)</f>
        <v>#N/A</v>
      </c>
      <c r="F2522" s="54" t="e">
        <f>VLOOKUP(Table_for_new_list_price[[#This Row],[ItemCode]],[1]sheet1!$1:$1048576,13,FALSE)</f>
        <v>#N/A</v>
      </c>
      <c r="G2522" s="55" t="e">
        <f>VLOOKUP(Table_for_new_list_price[[#This Row],[ItemCode]],[1]sheet1!$1:$1048576,12,FALSE)</f>
        <v>#N/A</v>
      </c>
      <c r="H2522" s="101" t="e">
        <f>VLOOKUP(Table_for_new_list_price[[#This Row],[ItemCode]],[1]sheet1!$1:$1048576,8,FALSE)</f>
        <v>#N/A</v>
      </c>
      <c r="I2522" s="51">
        <v>0.5</v>
      </c>
      <c r="J2522" s="53" t="e">
        <f t="shared" si="45"/>
        <v>#N/A</v>
      </c>
      <c r="K2522" s="1" t="e">
        <f>VLOOKUP(Table_for_new_list_price[[#This Row],[ItemCode]],[1]sheet1!$1:$1048576,11,FALSE)</f>
        <v>#N/A</v>
      </c>
    </row>
    <row r="2523" spans="1:11" hidden="1" x14ac:dyDescent="0.3">
      <c r="A2523" t="s">
        <v>3769</v>
      </c>
      <c r="B2523" t="e">
        <f>VLOOKUP(Table_for_new_list_price[[#This Row],[ItemCode]],[1]sheet1!$1:$1048576,4,FALSE)</f>
        <v>#N/A</v>
      </c>
      <c r="C2523" t="e">
        <f>VLOOKUP(Table_for_new_list_price[[#This Row],[ItemCode]],[1]sheet1!$1:$1048576,5,FALSE)</f>
        <v>#N/A</v>
      </c>
      <c r="D2523" t="e">
        <f>VLOOKUP(Table_for_new_list_price[[#This Row],[ItemCode]],[1]sheet1!$1:$1048576,6,FALSE)</f>
        <v>#N/A</v>
      </c>
      <c r="E2523" s="54" t="e">
        <f>VLOOKUP(Table_for_new_list_price[[#This Row],[ItemCode]],[1]sheet1!$1:$1048576,7,FALSE)</f>
        <v>#N/A</v>
      </c>
      <c r="F2523" s="54" t="e">
        <f>VLOOKUP(Table_for_new_list_price[[#This Row],[ItemCode]],[1]sheet1!$1:$1048576,13,FALSE)</f>
        <v>#N/A</v>
      </c>
      <c r="G2523" s="55" t="e">
        <f>VLOOKUP(Table_for_new_list_price[[#This Row],[ItemCode]],[1]sheet1!$1:$1048576,12,FALSE)</f>
        <v>#N/A</v>
      </c>
      <c r="H2523" s="101" t="e">
        <f>VLOOKUP(Table_for_new_list_price[[#This Row],[ItemCode]],[1]sheet1!$1:$1048576,8,FALSE)</f>
        <v>#N/A</v>
      </c>
      <c r="I2523" s="51">
        <v>0.5</v>
      </c>
      <c r="J2523" s="53" t="e">
        <f t="shared" si="45"/>
        <v>#N/A</v>
      </c>
      <c r="K2523" s="1" t="e">
        <f>VLOOKUP(Table_for_new_list_price[[#This Row],[ItemCode]],[1]sheet1!$1:$1048576,11,FALSE)</f>
        <v>#N/A</v>
      </c>
    </row>
    <row r="2524" spans="1:11" hidden="1" x14ac:dyDescent="0.3">
      <c r="A2524" t="s">
        <v>3770</v>
      </c>
      <c r="B2524" t="e">
        <f>VLOOKUP(Table_for_new_list_price[[#This Row],[ItemCode]],[1]sheet1!$1:$1048576,4,FALSE)</f>
        <v>#N/A</v>
      </c>
      <c r="C2524" t="e">
        <f>VLOOKUP(Table_for_new_list_price[[#This Row],[ItemCode]],[1]sheet1!$1:$1048576,5,FALSE)</f>
        <v>#N/A</v>
      </c>
      <c r="D2524" t="e">
        <f>VLOOKUP(Table_for_new_list_price[[#This Row],[ItemCode]],[1]sheet1!$1:$1048576,6,FALSE)</f>
        <v>#N/A</v>
      </c>
      <c r="E2524" s="54" t="e">
        <f>VLOOKUP(Table_for_new_list_price[[#This Row],[ItemCode]],[1]sheet1!$1:$1048576,7,FALSE)</f>
        <v>#N/A</v>
      </c>
      <c r="F2524" s="54" t="e">
        <f>VLOOKUP(Table_for_new_list_price[[#This Row],[ItemCode]],[1]sheet1!$1:$1048576,13,FALSE)</f>
        <v>#N/A</v>
      </c>
      <c r="G2524" s="55" t="e">
        <f>VLOOKUP(Table_for_new_list_price[[#This Row],[ItemCode]],[1]sheet1!$1:$1048576,12,FALSE)</f>
        <v>#N/A</v>
      </c>
      <c r="H2524" s="101" t="e">
        <f>VLOOKUP(Table_for_new_list_price[[#This Row],[ItemCode]],[1]sheet1!$1:$1048576,8,FALSE)</f>
        <v>#N/A</v>
      </c>
      <c r="I2524" s="51">
        <v>0.5</v>
      </c>
      <c r="J2524" s="53" t="e">
        <f t="shared" ref="J2524:J2587" si="46">H2524*I2524</f>
        <v>#N/A</v>
      </c>
      <c r="K2524" s="1" t="e">
        <f>VLOOKUP(Table_for_new_list_price[[#This Row],[ItemCode]],[1]sheet1!$1:$1048576,11,FALSE)</f>
        <v>#N/A</v>
      </c>
    </row>
    <row r="2525" spans="1:11" hidden="1" x14ac:dyDescent="0.3">
      <c r="A2525" t="s">
        <v>3771</v>
      </c>
      <c r="B2525" t="e">
        <f>VLOOKUP(Table_for_new_list_price[[#This Row],[ItemCode]],[1]sheet1!$1:$1048576,4,FALSE)</f>
        <v>#N/A</v>
      </c>
      <c r="C2525" t="e">
        <f>VLOOKUP(Table_for_new_list_price[[#This Row],[ItemCode]],[1]sheet1!$1:$1048576,5,FALSE)</f>
        <v>#N/A</v>
      </c>
      <c r="D2525" t="e">
        <f>VLOOKUP(Table_for_new_list_price[[#This Row],[ItemCode]],[1]sheet1!$1:$1048576,6,FALSE)</f>
        <v>#N/A</v>
      </c>
      <c r="E2525" s="54" t="e">
        <f>VLOOKUP(Table_for_new_list_price[[#This Row],[ItemCode]],[1]sheet1!$1:$1048576,7,FALSE)</f>
        <v>#N/A</v>
      </c>
      <c r="F2525" s="54" t="e">
        <f>VLOOKUP(Table_for_new_list_price[[#This Row],[ItemCode]],[1]sheet1!$1:$1048576,13,FALSE)</f>
        <v>#N/A</v>
      </c>
      <c r="G2525" s="55" t="e">
        <f>VLOOKUP(Table_for_new_list_price[[#This Row],[ItemCode]],[1]sheet1!$1:$1048576,12,FALSE)</f>
        <v>#N/A</v>
      </c>
      <c r="H2525" s="101" t="e">
        <f>VLOOKUP(Table_for_new_list_price[[#This Row],[ItemCode]],[1]sheet1!$1:$1048576,8,FALSE)</f>
        <v>#N/A</v>
      </c>
      <c r="I2525" s="51">
        <v>0.5</v>
      </c>
      <c r="J2525" s="53" t="e">
        <f t="shared" si="46"/>
        <v>#N/A</v>
      </c>
      <c r="K2525" s="1" t="e">
        <f>VLOOKUP(Table_for_new_list_price[[#This Row],[ItemCode]],[1]sheet1!$1:$1048576,11,FALSE)</f>
        <v>#N/A</v>
      </c>
    </row>
    <row r="2526" spans="1:11" hidden="1" x14ac:dyDescent="0.3">
      <c r="A2526" t="s">
        <v>3772</v>
      </c>
      <c r="B2526" t="e">
        <f>VLOOKUP(Table_for_new_list_price[[#This Row],[ItemCode]],[1]sheet1!$1:$1048576,4,FALSE)</f>
        <v>#N/A</v>
      </c>
      <c r="C2526" t="e">
        <f>VLOOKUP(Table_for_new_list_price[[#This Row],[ItemCode]],[1]sheet1!$1:$1048576,5,FALSE)</f>
        <v>#N/A</v>
      </c>
      <c r="D2526" t="e">
        <f>VLOOKUP(Table_for_new_list_price[[#This Row],[ItemCode]],[1]sheet1!$1:$1048576,6,FALSE)</f>
        <v>#N/A</v>
      </c>
      <c r="E2526" s="54" t="e">
        <f>VLOOKUP(Table_for_new_list_price[[#This Row],[ItemCode]],[1]sheet1!$1:$1048576,7,FALSE)</f>
        <v>#N/A</v>
      </c>
      <c r="F2526" s="54" t="e">
        <f>VLOOKUP(Table_for_new_list_price[[#This Row],[ItemCode]],[1]sheet1!$1:$1048576,13,FALSE)</f>
        <v>#N/A</v>
      </c>
      <c r="G2526" s="55" t="e">
        <f>VLOOKUP(Table_for_new_list_price[[#This Row],[ItemCode]],[1]sheet1!$1:$1048576,12,FALSE)</f>
        <v>#N/A</v>
      </c>
      <c r="H2526" s="101" t="e">
        <f>VLOOKUP(Table_for_new_list_price[[#This Row],[ItemCode]],[1]sheet1!$1:$1048576,8,FALSE)</f>
        <v>#N/A</v>
      </c>
      <c r="I2526" s="51">
        <v>0.5</v>
      </c>
      <c r="J2526" s="53" t="e">
        <f t="shared" si="46"/>
        <v>#N/A</v>
      </c>
      <c r="K2526" s="1" t="e">
        <f>VLOOKUP(Table_for_new_list_price[[#This Row],[ItemCode]],[1]sheet1!$1:$1048576,11,FALSE)</f>
        <v>#N/A</v>
      </c>
    </row>
    <row r="2527" spans="1:11" hidden="1" x14ac:dyDescent="0.3">
      <c r="A2527" t="s">
        <v>3773</v>
      </c>
      <c r="B2527" t="e">
        <f>VLOOKUP(Table_for_new_list_price[[#This Row],[ItemCode]],[1]sheet1!$1:$1048576,4,FALSE)</f>
        <v>#N/A</v>
      </c>
      <c r="C2527" t="e">
        <f>VLOOKUP(Table_for_new_list_price[[#This Row],[ItemCode]],[1]sheet1!$1:$1048576,5,FALSE)</f>
        <v>#N/A</v>
      </c>
      <c r="D2527" t="e">
        <f>VLOOKUP(Table_for_new_list_price[[#This Row],[ItemCode]],[1]sheet1!$1:$1048576,6,FALSE)</f>
        <v>#N/A</v>
      </c>
      <c r="E2527" s="54" t="e">
        <f>VLOOKUP(Table_for_new_list_price[[#This Row],[ItemCode]],[1]sheet1!$1:$1048576,7,FALSE)</f>
        <v>#N/A</v>
      </c>
      <c r="F2527" s="54" t="e">
        <f>VLOOKUP(Table_for_new_list_price[[#This Row],[ItemCode]],[1]sheet1!$1:$1048576,13,FALSE)</f>
        <v>#N/A</v>
      </c>
      <c r="G2527" s="55" t="e">
        <f>VLOOKUP(Table_for_new_list_price[[#This Row],[ItemCode]],[1]sheet1!$1:$1048576,12,FALSE)</f>
        <v>#N/A</v>
      </c>
      <c r="H2527" s="101" t="e">
        <f>VLOOKUP(Table_for_new_list_price[[#This Row],[ItemCode]],[1]sheet1!$1:$1048576,8,FALSE)</f>
        <v>#N/A</v>
      </c>
      <c r="I2527" s="51">
        <v>0.5</v>
      </c>
      <c r="J2527" s="53" t="e">
        <f t="shared" si="46"/>
        <v>#N/A</v>
      </c>
      <c r="K2527" s="1" t="e">
        <f>VLOOKUP(Table_for_new_list_price[[#This Row],[ItemCode]],[1]sheet1!$1:$1048576,11,FALSE)</f>
        <v>#N/A</v>
      </c>
    </row>
    <row r="2528" spans="1:11" hidden="1" x14ac:dyDescent="0.3">
      <c r="A2528" t="s">
        <v>3774</v>
      </c>
      <c r="B2528" t="e">
        <f>VLOOKUP(Table_for_new_list_price[[#This Row],[ItemCode]],[1]sheet1!$1:$1048576,4,FALSE)</f>
        <v>#N/A</v>
      </c>
      <c r="C2528" t="e">
        <f>VLOOKUP(Table_for_new_list_price[[#This Row],[ItemCode]],[1]sheet1!$1:$1048576,5,FALSE)</f>
        <v>#N/A</v>
      </c>
      <c r="D2528" t="e">
        <f>VLOOKUP(Table_for_new_list_price[[#This Row],[ItemCode]],[1]sheet1!$1:$1048576,6,FALSE)</f>
        <v>#N/A</v>
      </c>
      <c r="E2528" s="54" t="e">
        <f>VLOOKUP(Table_for_new_list_price[[#This Row],[ItemCode]],[1]sheet1!$1:$1048576,7,FALSE)</f>
        <v>#N/A</v>
      </c>
      <c r="F2528" s="54" t="e">
        <f>VLOOKUP(Table_for_new_list_price[[#This Row],[ItemCode]],[1]sheet1!$1:$1048576,13,FALSE)</f>
        <v>#N/A</v>
      </c>
      <c r="G2528" s="55" t="e">
        <f>VLOOKUP(Table_for_new_list_price[[#This Row],[ItemCode]],[1]sheet1!$1:$1048576,12,FALSE)</f>
        <v>#N/A</v>
      </c>
      <c r="H2528" s="101" t="e">
        <f>VLOOKUP(Table_for_new_list_price[[#This Row],[ItemCode]],[1]sheet1!$1:$1048576,8,FALSE)</f>
        <v>#N/A</v>
      </c>
      <c r="I2528" s="51">
        <v>0.5</v>
      </c>
      <c r="J2528" s="53" t="e">
        <f t="shared" si="46"/>
        <v>#N/A</v>
      </c>
      <c r="K2528" s="1" t="e">
        <f>VLOOKUP(Table_for_new_list_price[[#This Row],[ItemCode]],[1]sheet1!$1:$1048576,11,FALSE)</f>
        <v>#N/A</v>
      </c>
    </row>
    <row r="2529" spans="1:11" hidden="1" x14ac:dyDescent="0.3">
      <c r="A2529" t="s">
        <v>3775</v>
      </c>
      <c r="B2529" t="e">
        <f>VLOOKUP(Table_for_new_list_price[[#This Row],[ItemCode]],[1]sheet1!$1:$1048576,4,FALSE)</f>
        <v>#N/A</v>
      </c>
      <c r="C2529" t="e">
        <f>VLOOKUP(Table_for_new_list_price[[#This Row],[ItemCode]],[1]sheet1!$1:$1048576,5,FALSE)</f>
        <v>#N/A</v>
      </c>
      <c r="D2529" t="e">
        <f>VLOOKUP(Table_for_new_list_price[[#This Row],[ItemCode]],[1]sheet1!$1:$1048576,6,FALSE)</f>
        <v>#N/A</v>
      </c>
      <c r="E2529" s="54" t="e">
        <f>VLOOKUP(Table_for_new_list_price[[#This Row],[ItemCode]],[1]sheet1!$1:$1048576,7,FALSE)</f>
        <v>#N/A</v>
      </c>
      <c r="F2529" s="54" t="e">
        <f>VLOOKUP(Table_for_new_list_price[[#This Row],[ItemCode]],[1]sheet1!$1:$1048576,13,FALSE)</f>
        <v>#N/A</v>
      </c>
      <c r="G2529" s="55" t="e">
        <f>VLOOKUP(Table_for_new_list_price[[#This Row],[ItemCode]],[1]sheet1!$1:$1048576,12,FALSE)</f>
        <v>#N/A</v>
      </c>
      <c r="H2529" s="101" t="e">
        <f>VLOOKUP(Table_for_new_list_price[[#This Row],[ItemCode]],[1]sheet1!$1:$1048576,8,FALSE)</f>
        <v>#N/A</v>
      </c>
      <c r="I2529" s="51">
        <v>0.5</v>
      </c>
      <c r="J2529" s="53" t="e">
        <f t="shared" si="46"/>
        <v>#N/A</v>
      </c>
      <c r="K2529" s="1" t="e">
        <f>VLOOKUP(Table_for_new_list_price[[#This Row],[ItemCode]],[1]sheet1!$1:$1048576,11,FALSE)</f>
        <v>#N/A</v>
      </c>
    </row>
    <row r="2530" spans="1:11" hidden="1" x14ac:dyDescent="0.3">
      <c r="A2530" t="s">
        <v>3776</v>
      </c>
      <c r="B2530" t="e">
        <f>VLOOKUP(Table_for_new_list_price[[#This Row],[ItemCode]],[1]sheet1!$1:$1048576,4,FALSE)</f>
        <v>#N/A</v>
      </c>
      <c r="C2530" t="e">
        <f>VLOOKUP(Table_for_new_list_price[[#This Row],[ItemCode]],[1]sheet1!$1:$1048576,5,FALSE)</f>
        <v>#N/A</v>
      </c>
      <c r="D2530" t="e">
        <f>VLOOKUP(Table_for_new_list_price[[#This Row],[ItemCode]],[1]sheet1!$1:$1048576,6,FALSE)</f>
        <v>#N/A</v>
      </c>
      <c r="E2530" s="54" t="e">
        <f>VLOOKUP(Table_for_new_list_price[[#This Row],[ItemCode]],[1]sheet1!$1:$1048576,7,FALSE)</f>
        <v>#N/A</v>
      </c>
      <c r="F2530" s="54" t="e">
        <f>VLOOKUP(Table_for_new_list_price[[#This Row],[ItemCode]],[1]sheet1!$1:$1048576,13,FALSE)</f>
        <v>#N/A</v>
      </c>
      <c r="G2530" s="55" t="e">
        <f>VLOOKUP(Table_for_new_list_price[[#This Row],[ItemCode]],[1]sheet1!$1:$1048576,12,FALSE)</f>
        <v>#N/A</v>
      </c>
      <c r="H2530" s="101" t="e">
        <f>VLOOKUP(Table_for_new_list_price[[#This Row],[ItemCode]],[1]sheet1!$1:$1048576,8,FALSE)</f>
        <v>#N/A</v>
      </c>
      <c r="I2530" s="51">
        <v>0.5</v>
      </c>
      <c r="J2530" s="53" t="e">
        <f t="shared" si="46"/>
        <v>#N/A</v>
      </c>
      <c r="K2530" s="1" t="e">
        <f>VLOOKUP(Table_for_new_list_price[[#This Row],[ItemCode]],[1]sheet1!$1:$1048576,11,FALSE)</f>
        <v>#N/A</v>
      </c>
    </row>
    <row r="2531" spans="1:11" hidden="1" x14ac:dyDescent="0.3">
      <c r="A2531" t="s">
        <v>3777</v>
      </c>
      <c r="B2531" t="e">
        <f>VLOOKUP(Table_for_new_list_price[[#This Row],[ItemCode]],[1]sheet1!$1:$1048576,4,FALSE)</f>
        <v>#N/A</v>
      </c>
      <c r="C2531" t="e">
        <f>VLOOKUP(Table_for_new_list_price[[#This Row],[ItemCode]],[1]sheet1!$1:$1048576,5,FALSE)</f>
        <v>#N/A</v>
      </c>
      <c r="D2531" t="e">
        <f>VLOOKUP(Table_for_new_list_price[[#This Row],[ItemCode]],[1]sheet1!$1:$1048576,6,FALSE)</f>
        <v>#N/A</v>
      </c>
      <c r="E2531" s="54" t="e">
        <f>VLOOKUP(Table_for_new_list_price[[#This Row],[ItemCode]],[1]sheet1!$1:$1048576,7,FALSE)</f>
        <v>#N/A</v>
      </c>
      <c r="F2531" s="54" t="e">
        <f>VLOOKUP(Table_for_new_list_price[[#This Row],[ItemCode]],[1]sheet1!$1:$1048576,13,FALSE)</f>
        <v>#N/A</v>
      </c>
      <c r="G2531" s="55" t="e">
        <f>VLOOKUP(Table_for_new_list_price[[#This Row],[ItemCode]],[1]sheet1!$1:$1048576,12,FALSE)</f>
        <v>#N/A</v>
      </c>
      <c r="H2531" s="101" t="e">
        <f>VLOOKUP(Table_for_new_list_price[[#This Row],[ItemCode]],[1]sheet1!$1:$1048576,8,FALSE)</f>
        <v>#N/A</v>
      </c>
      <c r="I2531" s="51">
        <v>0.5</v>
      </c>
      <c r="J2531" s="53" t="e">
        <f t="shared" si="46"/>
        <v>#N/A</v>
      </c>
      <c r="K2531" s="1" t="e">
        <f>VLOOKUP(Table_for_new_list_price[[#This Row],[ItemCode]],[1]sheet1!$1:$1048576,11,FALSE)</f>
        <v>#N/A</v>
      </c>
    </row>
    <row r="2532" spans="1:11" hidden="1" x14ac:dyDescent="0.3">
      <c r="A2532" t="s">
        <v>3778</v>
      </c>
      <c r="B2532" t="e">
        <f>VLOOKUP(Table_for_new_list_price[[#This Row],[ItemCode]],[1]sheet1!$1:$1048576,4,FALSE)</f>
        <v>#N/A</v>
      </c>
      <c r="C2532" t="e">
        <f>VLOOKUP(Table_for_new_list_price[[#This Row],[ItemCode]],[1]sheet1!$1:$1048576,5,FALSE)</f>
        <v>#N/A</v>
      </c>
      <c r="D2532" t="e">
        <f>VLOOKUP(Table_for_new_list_price[[#This Row],[ItemCode]],[1]sheet1!$1:$1048576,6,FALSE)</f>
        <v>#N/A</v>
      </c>
      <c r="E2532" s="54" t="e">
        <f>VLOOKUP(Table_for_new_list_price[[#This Row],[ItemCode]],[1]sheet1!$1:$1048576,7,FALSE)</f>
        <v>#N/A</v>
      </c>
      <c r="F2532" s="54" t="e">
        <f>VLOOKUP(Table_for_new_list_price[[#This Row],[ItemCode]],[1]sheet1!$1:$1048576,13,FALSE)</f>
        <v>#N/A</v>
      </c>
      <c r="G2532" s="55" t="e">
        <f>VLOOKUP(Table_for_new_list_price[[#This Row],[ItemCode]],[1]sheet1!$1:$1048576,12,FALSE)</f>
        <v>#N/A</v>
      </c>
      <c r="H2532" s="101" t="e">
        <f>VLOOKUP(Table_for_new_list_price[[#This Row],[ItemCode]],[1]sheet1!$1:$1048576,8,FALSE)</f>
        <v>#N/A</v>
      </c>
      <c r="I2532" s="51">
        <v>0.5</v>
      </c>
      <c r="J2532" s="53" t="e">
        <f t="shared" si="46"/>
        <v>#N/A</v>
      </c>
      <c r="K2532" s="1" t="e">
        <f>VLOOKUP(Table_for_new_list_price[[#This Row],[ItemCode]],[1]sheet1!$1:$1048576,11,FALSE)</f>
        <v>#N/A</v>
      </c>
    </row>
    <row r="2533" spans="1:11" hidden="1" x14ac:dyDescent="0.3">
      <c r="A2533" t="s">
        <v>3779</v>
      </c>
      <c r="B2533" t="e">
        <f>VLOOKUP(Table_for_new_list_price[[#This Row],[ItemCode]],[1]sheet1!$1:$1048576,4,FALSE)</f>
        <v>#N/A</v>
      </c>
      <c r="C2533" t="e">
        <f>VLOOKUP(Table_for_new_list_price[[#This Row],[ItemCode]],[1]sheet1!$1:$1048576,5,FALSE)</f>
        <v>#N/A</v>
      </c>
      <c r="D2533" t="e">
        <f>VLOOKUP(Table_for_new_list_price[[#This Row],[ItemCode]],[1]sheet1!$1:$1048576,6,FALSE)</f>
        <v>#N/A</v>
      </c>
      <c r="E2533" s="54" t="e">
        <f>VLOOKUP(Table_for_new_list_price[[#This Row],[ItemCode]],[1]sheet1!$1:$1048576,7,FALSE)</f>
        <v>#N/A</v>
      </c>
      <c r="F2533" s="54" t="e">
        <f>VLOOKUP(Table_for_new_list_price[[#This Row],[ItemCode]],[1]sheet1!$1:$1048576,13,FALSE)</f>
        <v>#N/A</v>
      </c>
      <c r="G2533" s="55" t="e">
        <f>VLOOKUP(Table_for_new_list_price[[#This Row],[ItemCode]],[1]sheet1!$1:$1048576,12,FALSE)</f>
        <v>#N/A</v>
      </c>
      <c r="H2533" s="101" t="e">
        <f>VLOOKUP(Table_for_new_list_price[[#This Row],[ItemCode]],[1]sheet1!$1:$1048576,8,FALSE)</f>
        <v>#N/A</v>
      </c>
      <c r="I2533" s="51" t="e">
        <f>VLOOKUP(Table_for_new_list_price[[#This Row],[Product Line]],'EDA SHEET'!$C$10:$D$57,2,FALSE)</f>
        <v>#N/A</v>
      </c>
      <c r="J2533" s="53" t="e">
        <f t="shared" si="46"/>
        <v>#N/A</v>
      </c>
      <c r="K2533" s="1" t="e">
        <f>VLOOKUP(Table_for_new_list_price[[#This Row],[ItemCode]],[1]sheet1!$1:$1048576,11,FALSE)</f>
        <v>#N/A</v>
      </c>
    </row>
    <row r="2534" spans="1:11" hidden="1" x14ac:dyDescent="0.3">
      <c r="A2534" t="s">
        <v>3780</v>
      </c>
      <c r="B2534" t="e">
        <f>VLOOKUP(Table_for_new_list_price[[#This Row],[ItemCode]],[1]sheet1!$1:$1048576,4,FALSE)</f>
        <v>#N/A</v>
      </c>
      <c r="C2534" t="e">
        <f>VLOOKUP(Table_for_new_list_price[[#This Row],[ItemCode]],[1]sheet1!$1:$1048576,5,FALSE)</f>
        <v>#N/A</v>
      </c>
      <c r="D2534" t="e">
        <f>VLOOKUP(Table_for_new_list_price[[#This Row],[ItemCode]],[1]sheet1!$1:$1048576,6,FALSE)</f>
        <v>#N/A</v>
      </c>
      <c r="E2534" s="54" t="e">
        <f>VLOOKUP(Table_for_new_list_price[[#This Row],[ItemCode]],[1]sheet1!$1:$1048576,7,FALSE)</f>
        <v>#N/A</v>
      </c>
      <c r="F2534" s="54" t="e">
        <f>VLOOKUP(Table_for_new_list_price[[#This Row],[ItemCode]],[1]sheet1!$1:$1048576,13,FALSE)</f>
        <v>#N/A</v>
      </c>
      <c r="G2534" s="55" t="e">
        <f>VLOOKUP(Table_for_new_list_price[[#This Row],[ItemCode]],[1]sheet1!$1:$1048576,12,FALSE)</f>
        <v>#N/A</v>
      </c>
      <c r="H2534" s="101" t="e">
        <f>VLOOKUP(Table_for_new_list_price[[#This Row],[ItemCode]],[1]sheet1!$1:$1048576,8,FALSE)</f>
        <v>#N/A</v>
      </c>
      <c r="I2534" s="51" t="e">
        <f>VLOOKUP(Table_for_new_list_price[[#This Row],[Product Line]],'EDA SHEET'!$C$10:$D$57,2,FALSE)</f>
        <v>#N/A</v>
      </c>
      <c r="J2534" s="53" t="e">
        <f t="shared" si="46"/>
        <v>#N/A</v>
      </c>
      <c r="K2534" s="1" t="e">
        <f>VLOOKUP(Table_for_new_list_price[[#This Row],[ItemCode]],[1]sheet1!$1:$1048576,11,FALSE)</f>
        <v>#N/A</v>
      </c>
    </row>
    <row r="2535" spans="1:11" hidden="1" x14ac:dyDescent="0.3">
      <c r="A2535" t="s">
        <v>3781</v>
      </c>
      <c r="B2535" t="e">
        <f>VLOOKUP(Table_for_new_list_price[[#This Row],[ItemCode]],[1]sheet1!$1:$1048576,4,FALSE)</f>
        <v>#N/A</v>
      </c>
      <c r="C2535" t="e">
        <f>VLOOKUP(Table_for_new_list_price[[#This Row],[ItemCode]],[1]sheet1!$1:$1048576,5,FALSE)</f>
        <v>#N/A</v>
      </c>
      <c r="D2535" t="e">
        <f>VLOOKUP(Table_for_new_list_price[[#This Row],[ItemCode]],[1]sheet1!$1:$1048576,6,FALSE)</f>
        <v>#N/A</v>
      </c>
      <c r="E2535" s="54" t="e">
        <f>VLOOKUP(Table_for_new_list_price[[#This Row],[ItemCode]],[1]sheet1!$1:$1048576,7,FALSE)</f>
        <v>#N/A</v>
      </c>
      <c r="F2535" s="54" t="e">
        <f>VLOOKUP(Table_for_new_list_price[[#This Row],[ItemCode]],[1]sheet1!$1:$1048576,13,FALSE)</f>
        <v>#N/A</v>
      </c>
      <c r="G2535" s="55" t="e">
        <f>VLOOKUP(Table_for_new_list_price[[#This Row],[ItemCode]],[1]sheet1!$1:$1048576,12,FALSE)</f>
        <v>#N/A</v>
      </c>
      <c r="H2535" s="101" t="e">
        <f>VLOOKUP(Table_for_new_list_price[[#This Row],[ItemCode]],[1]sheet1!$1:$1048576,8,FALSE)</f>
        <v>#N/A</v>
      </c>
      <c r="I2535" s="51" t="e">
        <f>VLOOKUP(Table_for_new_list_price[[#This Row],[Product Line]],'EDA SHEET'!$C$10:$D$57,2,FALSE)</f>
        <v>#N/A</v>
      </c>
      <c r="J2535" s="53" t="e">
        <f t="shared" si="46"/>
        <v>#N/A</v>
      </c>
      <c r="K2535" s="1" t="e">
        <f>VLOOKUP(Table_for_new_list_price[[#This Row],[ItemCode]],[1]sheet1!$1:$1048576,11,FALSE)</f>
        <v>#N/A</v>
      </c>
    </row>
    <row r="2536" spans="1:11" hidden="1" x14ac:dyDescent="0.3">
      <c r="A2536" t="s">
        <v>3782</v>
      </c>
      <c r="B2536" t="e">
        <f>VLOOKUP(Table_for_new_list_price[[#This Row],[ItemCode]],[1]sheet1!$1:$1048576,4,FALSE)</f>
        <v>#N/A</v>
      </c>
      <c r="C2536" t="e">
        <f>VLOOKUP(Table_for_new_list_price[[#This Row],[ItemCode]],[1]sheet1!$1:$1048576,5,FALSE)</f>
        <v>#N/A</v>
      </c>
      <c r="D2536" t="e">
        <f>VLOOKUP(Table_for_new_list_price[[#This Row],[ItemCode]],[1]sheet1!$1:$1048576,6,FALSE)</f>
        <v>#N/A</v>
      </c>
      <c r="E2536" s="54" t="e">
        <f>VLOOKUP(Table_for_new_list_price[[#This Row],[ItemCode]],[1]sheet1!$1:$1048576,7,FALSE)</f>
        <v>#N/A</v>
      </c>
      <c r="F2536" s="54" t="e">
        <f>VLOOKUP(Table_for_new_list_price[[#This Row],[ItemCode]],[1]sheet1!$1:$1048576,13,FALSE)</f>
        <v>#N/A</v>
      </c>
      <c r="G2536" s="55" t="e">
        <f>VLOOKUP(Table_for_new_list_price[[#This Row],[ItemCode]],[1]sheet1!$1:$1048576,12,FALSE)</f>
        <v>#N/A</v>
      </c>
      <c r="H2536" s="101" t="e">
        <f>VLOOKUP(Table_for_new_list_price[[#This Row],[ItemCode]],[1]sheet1!$1:$1048576,8,FALSE)</f>
        <v>#N/A</v>
      </c>
      <c r="I2536" s="51" t="e">
        <f>VLOOKUP(Table_for_new_list_price[[#This Row],[Product Line]],'EDA SHEET'!$C$10:$D$57,2,FALSE)</f>
        <v>#N/A</v>
      </c>
      <c r="J2536" s="53" t="e">
        <f t="shared" si="46"/>
        <v>#N/A</v>
      </c>
      <c r="K2536" s="1" t="e">
        <f>VLOOKUP(Table_for_new_list_price[[#This Row],[ItemCode]],[1]sheet1!$1:$1048576,11,FALSE)</f>
        <v>#N/A</v>
      </c>
    </row>
    <row r="2537" spans="1:11" hidden="1" x14ac:dyDescent="0.3">
      <c r="A2537" t="s">
        <v>3789</v>
      </c>
      <c r="B2537" t="e">
        <f>VLOOKUP(Table_for_new_list_price[[#This Row],[ItemCode]],[1]sheet1!$1:$1048576,4,FALSE)</f>
        <v>#N/A</v>
      </c>
      <c r="C2537" t="e">
        <f>VLOOKUP(Table_for_new_list_price[[#This Row],[ItemCode]],[1]sheet1!$1:$1048576,5,FALSE)</f>
        <v>#N/A</v>
      </c>
      <c r="D2537" t="e">
        <f>VLOOKUP(Table_for_new_list_price[[#This Row],[ItemCode]],[1]sheet1!$1:$1048576,6,FALSE)</f>
        <v>#N/A</v>
      </c>
      <c r="E2537" s="54" t="e">
        <f>VLOOKUP(Table_for_new_list_price[[#This Row],[ItemCode]],[1]sheet1!$1:$1048576,7,FALSE)</f>
        <v>#N/A</v>
      </c>
      <c r="F2537" s="54" t="e">
        <f>VLOOKUP(Table_for_new_list_price[[#This Row],[ItemCode]],[1]sheet1!$1:$1048576,13,FALSE)</f>
        <v>#N/A</v>
      </c>
      <c r="G2537" s="55" t="e">
        <f>VLOOKUP(Table_for_new_list_price[[#This Row],[ItemCode]],[1]sheet1!$1:$1048576,12,FALSE)</f>
        <v>#N/A</v>
      </c>
      <c r="H2537" s="101" t="e">
        <f>VLOOKUP(Table_for_new_list_price[[#This Row],[ItemCode]],[1]sheet1!$1:$1048576,8,FALSE)</f>
        <v>#N/A</v>
      </c>
      <c r="I2537" s="51" t="e">
        <f>VLOOKUP(Table_for_new_list_price[[#This Row],[Product Line]],'EDA SHEET'!$C$10:$D$57,2,FALSE)</f>
        <v>#N/A</v>
      </c>
      <c r="J2537" s="53" t="e">
        <f t="shared" si="46"/>
        <v>#N/A</v>
      </c>
      <c r="K2537" s="1" t="e">
        <f>VLOOKUP(Table_for_new_list_price[[#This Row],[ItemCode]],[1]sheet1!$1:$1048576,11,FALSE)</f>
        <v>#N/A</v>
      </c>
    </row>
    <row r="2538" spans="1:11" hidden="1" x14ac:dyDescent="0.3">
      <c r="A2538" t="s">
        <v>3790</v>
      </c>
      <c r="B2538" t="e">
        <f>VLOOKUP(Table_for_new_list_price[[#This Row],[ItemCode]],[1]sheet1!$1:$1048576,4,FALSE)</f>
        <v>#N/A</v>
      </c>
      <c r="C2538" t="e">
        <f>VLOOKUP(Table_for_new_list_price[[#This Row],[ItemCode]],[1]sheet1!$1:$1048576,5,FALSE)</f>
        <v>#N/A</v>
      </c>
      <c r="D2538" t="e">
        <f>VLOOKUP(Table_for_new_list_price[[#This Row],[ItemCode]],[1]sheet1!$1:$1048576,6,FALSE)</f>
        <v>#N/A</v>
      </c>
      <c r="E2538" s="54" t="e">
        <f>VLOOKUP(Table_for_new_list_price[[#This Row],[ItemCode]],[1]sheet1!$1:$1048576,7,FALSE)</f>
        <v>#N/A</v>
      </c>
      <c r="F2538" s="54" t="e">
        <f>VLOOKUP(Table_for_new_list_price[[#This Row],[ItemCode]],[1]sheet1!$1:$1048576,13,FALSE)</f>
        <v>#N/A</v>
      </c>
      <c r="G2538" s="55" t="e">
        <f>VLOOKUP(Table_for_new_list_price[[#This Row],[ItemCode]],[1]sheet1!$1:$1048576,12,FALSE)</f>
        <v>#N/A</v>
      </c>
      <c r="H2538" s="101" t="e">
        <f>VLOOKUP(Table_for_new_list_price[[#This Row],[ItemCode]],[1]sheet1!$1:$1048576,8,FALSE)</f>
        <v>#N/A</v>
      </c>
      <c r="I2538" s="51" t="e">
        <f>VLOOKUP(Table_for_new_list_price[[#This Row],[Product Line]],'EDA SHEET'!$C$10:$D$57,2,FALSE)</f>
        <v>#N/A</v>
      </c>
      <c r="J2538" s="53" t="e">
        <f t="shared" si="46"/>
        <v>#N/A</v>
      </c>
      <c r="K2538" s="1" t="e">
        <f>VLOOKUP(Table_for_new_list_price[[#This Row],[ItemCode]],[1]sheet1!$1:$1048576,11,FALSE)</f>
        <v>#N/A</v>
      </c>
    </row>
    <row r="2539" spans="1:11" hidden="1" x14ac:dyDescent="0.3">
      <c r="A2539" t="s">
        <v>3791</v>
      </c>
      <c r="B2539" t="e">
        <f>VLOOKUP(Table_for_new_list_price[[#This Row],[ItemCode]],[1]sheet1!$1:$1048576,4,FALSE)</f>
        <v>#N/A</v>
      </c>
      <c r="C2539" t="e">
        <f>VLOOKUP(Table_for_new_list_price[[#This Row],[ItemCode]],[1]sheet1!$1:$1048576,5,FALSE)</f>
        <v>#N/A</v>
      </c>
      <c r="D2539" t="e">
        <f>VLOOKUP(Table_for_new_list_price[[#This Row],[ItemCode]],[1]sheet1!$1:$1048576,6,FALSE)</f>
        <v>#N/A</v>
      </c>
      <c r="E2539" s="54" t="e">
        <f>VLOOKUP(Table_for_new_list_price[[#This Row],[ItemCode]],[1]sheet1!$1:$1048576,7,FALSE)</f>
        <v>#N/A</v>
      </c>
      <c r="F2539" s="54" t="e">
        <f>VLOOKUP(Table_for_new_list_price[[#This Row],[ItemCode]],[1]sheet1!$1:$1048576,13,FALSE)</f>
        <v>#N/A</v>
      </c>
      <c r="G2539" s="55" t="e">
        <f>VLOOKUP(Table_for_new_list_price[[#This Row],[ItemCode]],[1]sheet1!$1:$1048576,12,FALSE)</f>
        <v>#N/A</v>
      </c>
      <c r="H2539" s="101" t="e">
        <f>VLOOKUP(Table_for_new_list_price[[#This Row],[ItemCode]],[1]sheet1!$1:$1048576,8,FALSE)</f>
        <v>#N/A</v>
      </c>
      <c r="I2539" s="51" t="e">
        <f>VLOOKUP(Table_for_new_list_price[[#This Row],[Product Line]],'EDA SHEET'!$C$10:$D$57,2,FALSE)</f>
        <v>#N/A</v>
      </c>
      <c r="J2539" s="53" t="e">
        <f t="shared" si="46"/>
        <v>#N/A</v>
      </c>
      <c r="K2539" s="1" t="e">
        <f>VLOOKUP(Table_for_new_list_price[[#This Row],[ItemCode]],[1]sheet1!$1:$1048576,11,FALSE)</f>
        <v>#N/A</v>
      </c>
    </row>
    <row r="2540" spans="1:11" hidden="1" x14ac:dyDescent="0.3">
      <c r="A2540" t="s">
        <v>3792</v>
      </c>
      <c r="B2540" t="e">
        <f>VLOOKUP(Table_for_new_list_price[[#This Row],[ItemCode]],[1]sheet1!$1:$1048576,4,FALSE)</f>
        <v>#N/A</v>
      </c>
      <c r="C2540" t="e">
        <f>VLOOKUP(Table_for_new_list_price[[#This Row],[ItemCode]],[1]sheet1!$1:$1048576,5,FALSE)</f>
        <v>#N/A</v>
      </c>
      <c r="D2540" t="e">
        <f>VLOOKUP(Table_for_new_list_price[[#This Row],[ItemCode]],[1]sheet1!$1:$1048576,6,FALSE)</f>
        <v>#N/A</v>
      </c>
      <c r="E2540" s="54" t="e">
        <f>VLOOKUP(Table_for_new_list_price[[#This Row],[ItemCode]],[1]sheet1!$1:$1048576,7,FALSE)</f>
        <v>#N/A</v>
      </c>
      <c r="F2540" s="54" t="e">
        <f>VLOOKUP(Table_for_new_list_price[[#This Row],[ItemCode]],[1]sheet1!$1:$1048576,13,FALSE)</f>
        <v>#N/A</v>
      </c>
      <c r="G2540" s="55" t="e">
        <f>VLOOKUP(Table_for_new_list_price[[#This Row],[ItemCode]],[1]sheet1!$1:$1048576,12,FALSE)</f>
        <v>#N/A</v>
      </c>
      <c r="H2540" s="101" t="e">
        <f>VLOOKUP(Table_for_new_list_price[[#This Row],[ItemCode]],[1]sheet1!$1:$1048576,8,FALSE)</f>
        <v>#N/A</v>
      </c>
      <c r="I2540" s="51" t="e">
        <f>VLOOKUP(Table_for_new_list_price[[#This Row],[Product Line]],'EDA SHEET'!$C$10:$D$57,2,FALSE)</f>
        <v>#N/A</v>
      </c>
      <c r="J2540" s="53" t="e">
        <f t="shared" si="46"/>
        <v>#N/A</v>
      </c>
      <c r="K2540" s="1" t="e">
        <f>VLOOKUP(Table_for_new_list_price[[#This Row],[ItemCode]],[1]sheet1!$1:$1048576,11,FALSE)</f>
        <v>#N/A</v>
      </c>
    </row>
    <row r="2541" spans="1:11" hidden="1" x14ac:dyDescent="0.3">
      <c r="A2541" t="s">
        <v>3793</v>
      </c>
      <c r="B2541" t="e">
        <f>VLOOKUP(Table_for_new_list_price[[#This Row],[ItemCode]],[1]sheet1!$1:$1048576,4,FALSE)</f>
        <v>#N/A</v>
      </c>
      <c r="C2541" t="e">
        <f>VLOOKUP(Table_for_new_list_price[[#This Row],[ItemCode]],[1]sheet1!$1:$1048576,5,FALSE)</f>
        <v>#N/A</v>
      </c>
      <c r="D2541" t="e">
        <f>VLOOKUP(Table_for_new_list_price[[#This Row],[ItemCode]],[1]sheet1!$1:$1048576,6,FALSE)</f>
        <v>#N/A</v>
      </c>
      <c r="E2541" s="54" t="e">
        <f>VLOOKUP(Table_for_new_list_price[[#This Row],[ItemCode]],[1]sheet1!$1:$1048576,7,FALSE)</f>
        <v>#N/A</v>
      </c>
      <c r="F2541" s="54" t="e">
        <f>VLOOKUP(Table_for_new_list_price[[#This Row],[ItemCode]],[1]sheet1!$1:$1048576,13,FALSE)</f>
        <v>#N/A</v>
      </c>
      <c r="G2541" s="55" t="e">
        <f>VLOOKUP(Table_for_new_list_price[[#This Row],[ItemCode]],[1]sheet1!$1:$1048576,12,FALSE)</f>
        <v>#N/A</v>
      </c>
      <c r="H2541" s="101" t="e">
        <f>VLOOKUP(Table_for_new_list_price[[#This Row],[ItemCode]],[1]sheet1!$1:$1048576,8,FALSE)</f>
        <v>#N/A</v>
      </c>
      <c r="I2541" s="51" t="e">
        <f>VLOOKUP(Table_for_new_list_price[[#This Row],[Product Line]],'EDA SHEET'!$C$10:$D$57,2,FALSE)</f>
        <v>#N/A</v>
      </c>
      <c r="J2541" s="53" t="e">
        <f t="shared" si="46"/>
        <v>#N/A</v>
      </c>
      <c r="K2541" s="1" t="e">
        <f>VLOOKUP(Table_for_new_list_price[[#This Row],[ItemCode]],[1]sheet1!$1:$1048576,11,FALSE)</f>
        <v>#N/A</v>
      </c>
    </row>
    <row r="2542" spans="1:11" hidden="1" x14ac:dyDescent="0.3">
      <c r="A2542" t="s">
        <v>3794</v>
      </c>
      <c r="B2542" t="e">
        <f>VLOOKUP(Table_for_new_list_price[[#This Row],[ItemCode]],[1]sheet1!$1:$1048576,4,FALSE)</f>
        <v>#N/A</v>
      </c>
      <c r="C2542" t="e">
        <f>VLOOKUP(Table_for_new_list_price[[#This Row],[ItemCode]],[1]sheet1!$1:$1048576,5,FALSE)</f>
        <v>#N/A</v>
      </c>
      <c r="D2542" t="e">
        <f>VLOOKUP(Table_for_new_list_price[[#This Row],[ItemCode]],[1]sheet1!$1:$1048576,6,FALSE)</f>
        <v>#N/A</v>
      </c>
      <c r="E2542" s="54" t="e">
        <f>VLOOKUP(Table_for_new_list_price[[#This Row],[ItemCode]],[1]sheet1!$1:$1048576,7,FALSE)</f>
        <v>#N/A</v>
      </c>
      <c r="F2542" s="54" t="e">
        <f>VLOOKUP(Table_for_new_list_price[[#This Row],[ItemCode]],[1]sheet1!$1:$1048576,13,FALSE)</f>
        <v>#N/A</v>
      </c>
      <c r="G2542" s="55" t="e">
        <f>VLOOKUP(Table_for_new_list_price[[#This Row],[ItemCode]],[1]sheet1!$1:$1048576,12,FALSE)</f>
        <v>#N/A</v>
      </c>
      <c r="H2542" s="101" t="e">
        <f>VLOOKUP(Table_for_new_list_price[[#This Row],[ItemCode]],[1]sheet1!$1:$1048576,8,FALSE)</f>
        <v>#N/A</v>
      </c>
      <c r="I2542" s="51" t="e">
        <f>VLOOKUP(Table_for_new_list_price[[#This Row],[Product Line]],'EDA SHEET'!$C$10:$D$57,2,FALSE)</f>
        <v>#N/A</v>
      </c>
      <c r="J2542" s="53" t="e">
        <f t="shared" si="46"/>
        <v>#N/A</v>
      </c>
      <c r="K2542" s="1" t="e">
        <f>VLOOKUP(Table_for_new_list_price[[#This Row],[ItemCode]],[1]sheet1!$1:$1048576,11,FALSE)</f>
        <v>#N/A</v>
      </c>
    </row>
    <row r="2543" spans="1:11" hidden="1" x14ac:dyDescent="0.3">
      <c r="A2543" t="s">
        <v>3795</v>
      </c>
      <c r="B2543" t="e">
        <f>VLOOKUP(Table_for_new_list_price[[#This Row],[ItemCode]],[1]sheet1!$1:$1048576,4,FALSE)</f>
        <v>#N/A</v>
      </c>
      <c r="C2543" t="e">
        <f>VLOOKUP(Table_for_new_list_price[[#This Row],[ItemCode]],[1]sheet1!$1:$1048576,5,FALSE)</f>
        <v>#N/A</v>
      </c>
      <c r="D2543" t="e">
        <f>VLOOKUP(Table_for_new_list_price[[#This Row],[ItemCode]],[1]sheet1!$1:$1048576,6,FALSE)</f>
        <v>#N/A</v>
      </c>
      <c r="E2543" s="54" t="e">
        <f>VLOOKUP(Table_for_new_list_price[[#This Row],[ItemCode]],[1]sheet1!$1:$1048576,7,FALSE)</f>
        <v>#N/A</v>
      </c>
      <c r="F2543" s="54" t="e">
        <f>VLOOKUP(Table_for_new_list_price[[#This Row],[ItemCode]],[1]sheet1!$1:$1048576,13,FALSE)</f>
        <v>#N/A</v>
      </c>
      <c r="G2543" s="55" t="e">
        <f>VLOOKUP(Table_for_new_list_price[[#This Row],[ItemCode]],[1]sheet1!$1:$1048576,12,FALSE)</f>
        <v>#N/A</v>
      </c>
      <c r="H2543" s="101" t="e">
        <f>VLOOKUP(Table_for_new_list_price[[#This Row],[ItemCode]],[1]sheet1!$1:$1048576,8,FALSE)</f>
        <v>#N/A</v>
      </c>
      <c r="I2543" s="51" t="e">
        <f>VLOOKUP(Table_for_new_list_price[[#This Row],[Product Line]],'EDA SHEET'!$C$10:$D$57,2,FALSE)</f>
        <v>#N/A</v>
      </c>
      <c r="J2543" s="53" t="e">
        <f t="shared" si="46"/>
        <v>#N/A</v>
      </c>
      <c r="K2543" s="1" t="e">
        <f>VLOOKUP(Table_for_new_list_price[[#This Row],[ItemCode]],[1]sheet1!$1:$1048576,11,FALSE)</f>
        <v>#N/A</v>
      </c>
    </row>
    <row r="2544" spans="1:11" hidden="1" x14ac:dyDescent="0.3">
      <c r="A2544" t="s">
        <v>3796</v>
      </c>
      <c r="B2544" t="e">
        <f>VLOOKUP(Table_for_new_list_price[[#This Row],[ItemCode]],[1]sheet1!$1:$1048576,4,FALSE)</f>
        <v>#N/A</v>
      </c>
      <c r="C2544" t="e">
        <f>VLOOKUP(Table_for_new_list_price[[#This Row],[ItemCode]],[1]sheet1!$1:$1048576,5,FALSE)</f>
        <v>#N/A</v>
      </c>
      <c r="D2544" t="e">
        <f>VLOOKUP(Table_for_new_list_price[[#This Row],[ItemCode]],[1]sheet1!$1:$1048576,6,FALSE)</f>
        <v>#N/A</v>
      </c>
      <c r="E2544" s="54" t="e">
        <f>VLOOKUP(Table_for_new_list_price[[#This Row],[ItemCode]],[1]sheet1!$1:$1048576,7,FALSE)</f>
        <v>#N/A</v>
      </c>
      <c r="F2544" s="54" t="e">
        <f>VLOOKUP(Table_for_new_list_price[[#This Row],[ItemCode]],[1]sheet1!$1:$1048576,13,FALSE)</f>
        <v>#N/A</v>
      </c>
      <c r="G2544" s="55" t="e">
        <f>VLOOKUP(Table_for_new_list_price[[#This Row],[ItemCode]],[1]sheet1!$1:$1048576,12,FALSE)</f>
        <v>#N/A</v>
      </c>
      <c r="H2544" s="101" t="e">
        <f>VLOOKUP(Table_for_new_list_price[[#This Row],[ItemCode]],[1]sheet1!$1:$1048576,8,FALSE)</f>
        <v>#N/A</v>
      </c>
      <c r="I2544" s="51" t="e">
        <f>VLOOKUP(Table_for_new_list_price[[#This Row],[Product Line]],'EDA SHEET'!$C$10:$D$57,2,FALSE)</f>
        <v>#N/A</v>
      </c>
      <c r="J2544" s="53" t="e">
        <f t="shared" si="46"/>
        <v>#N/A</v>
      </c>
      <c r="K2544" s="1" t="e">
        <f>VLOOKUP(Table_for_new_list_price[[#This Row],[ItemCode]],[1]sheet1!$1:$1048576,11,FALSE)</f>
        <v>#N/A</v>
      </c>
    </row>
    <row r="2545" spans="1:11" hidden="1" x14ac:dyDescent="0.3">
      <c r="A2545" t="s">
        <v>3797</v>
      </c>
      <c r="B2545" t="e">
        <f>VLOOKUP(Table_for_new_list_price[[#This Row],[ItemCode]],[1]sheet1!$1:$1048576,4,FALSE)</f>
        <v>#N/A</v>
      </c>
      <c r="C2545" t="e">
        <f>VLOOKUP(Table_for_new_list_price[[#This Row],[ItemCode]],[1]sheet1!$1:$1048576,5,FALSE)</f>
        <v>#N/A</v>
      </c>
      <c r="D2545" t="e">
        <f>VLOOKUP(Table_for_new_list_price[[#This Row],[ItemCode]],[1]sheet1!$1:$1048576,6,FALSE)</f>
        <v>#N/A</v>
      </c>
      <c r="E2545" s="54" t="e">
        <f>VLOOKUP(Table_for_new_list_price[[#This Row],[ItemCode]],[1]sheet1!$1:$1048576,7,FALSE)</f>
        <v>#N/A</v>
      </c>
      <c r="F2545" s="54" t="e">
        <f>VLOOKUP(Table_for_new_list_price[[#This Row],[ItemCode]],[1]sheet1!$1:$1048576,13,FALSE)</f>
        <v>#N/A</v>
      </c>
      <c r="G2545" s="55" t="e">
        <f>VLOOKUP(Table_for_new_list_price[[#This Row],[ItemCode]],[1]sheet1!$1:$1048576,12,FALSE)</f>
        <v>#N/A</v>
      </c>
      <c r="H2545" s="101" t="e">
        <f>VLOOKUP(Table_for_new_list_price[[#This Row],[ItemCode]],[1]sheet1!$1:$1048576,8,FALSE)</f>
        <v>#N/A</v>
      </c>
      <c r="I2545" s="51" t="e">
        <f>VLOOKUP(Table_for_new_list_price[[#This Row],[Product Line]],'EDA SHEET'!$C$10:$D$57,2,FALSE)</f>
        <v>#N/A</v>
      </c>
      <c r="J2545" s="53" t="e">
        <f t="shared" si="46"/>
        <v>#N/A</v>
      </c>
      <c r="K2545" s="1" t="e">
        <f>VLOOKUP(Table_for_new_list_price[[#This Row],[ItemCode]],[1]sheet1!$1:$1048576,11,FALSE)</f>
        <v>#N/A</v>
      </c>
    </row>
    <row r="2546" spans="1:11" hidden="1" x14ac:dyDescent="0.3">
      <c r="A2546" t="s">
        <v>3798</v>
      </c>
      <c r="B2546" t="e">
        <f>VLOOKUP(Table_for_new_list_price[[#This Row],[ItemCode]],[1]sheet1!$1:$1048576,4,FALSE)</f>
        <v>#N/A</v>
      </c>
      <c r="C2546" t="e">
        <f>VLOOKUP(Table_for_new_list_price[[#This Row],[ItemCode]],[1]sheet1!$1:$1048576,5,FALSE)</f>
        <v>#N/A</v>
      </c>
      <c r="D2546" t="e">
        <f>VLOOKUP(Table_for_new_list_price[[#This Row],[ItemCode]],[1]sheet1!$1:$1048576,6,FALSE)</f>
        <v>#N/A</v>
      </c>
      <c r="E2546" s="54" t="e">
        <f>VLOOKUP(Table_for_new_list_price[[#This Row],[ItemCode]],[1]sheet1!$1:$1048576,7,FALSE)</f>
        <v>#N/A</v>
      </c>
      <c r="F2546" s="54" t="e">
        <f>VLOOKUP(Table_for_new_list_price[[#This Row],[ItemCode]],[1]sheet1!$1:$1048576,13,FALSE)</f>
        <v>#N/A</v>
      </c>
      <c r="G2546" s="55" t="e">
        <f>VLOOKUP(Table_for_new_list_price[[#This Row],[ItemCode]],[1]sheet1!$1:$1048576,12,FALSE)</f>
        <v>#N/A</v>
      </c>
      <c r="H2546" s="101" t="e">
        <f>VLOOKUP(Table_for_new_list_price[[#This Row],[ItemCode]],[1]sheet1!$1:$1048576,8,FALSE)</f>
        <v>#N/A</v>
      </c>
      <c r="I2546" s="51" t="e">
        <f>VLOOKUP(Table_for_new_list_price[[#This Row],[Product Line]],'EDA SHEET'!$C$10:$D$57,2,FALSE)</f>
        <v>#N/A</v>
      </c>
      <c r="J2546" s="53" t="e">
        <f t="shared" si="46"/>
        <v>#N/A</v>
      </c>
      <c r="K2546" s="1" t="e">
        <f>VLOOKUP(Table_for_new_list_price[[#This Row],[ItemCode]],[1]sheet1!$1:$1048576,11,FALSE)</f>
        <v>#N/A</v>
      </c>
    </row>
    <row r="2547" spans="1:11" hidden="1" x14ac:dyDescent="0.3">
      <c r="A2547" t="s">
        <v>3799</v>
      </c>
      <c r="B2547" t="e">
        <f>VLOOKUP(Table_for_new_list_price[[#This Row],[ItemCode]],[1]sheet1!$1:$1048576,4,FALSE)</f>
        <v>#N/A</v>
      </c>
      <c r="C2547" t="e">
        <f>VLOOKUP(Table_for_new_list_price[[#This Row],[ItemCode]],[1]sheet1!$1:$1048576,5,FALSE)</f>
        <v>#N/A</v>
      </c>
      <c r="D2547" t="e">
        <f>VLOOKUP(Table_for_new_list_price[[#This Row],[ItemCode]],[1]sheet1!$1:$1048576,6,FALSE)</f>
        <v>#N/A</v>
      </c>
      <c r="E2547" s="54" t="e">
        <f>VLOOKUP(Table_for_new_list_price[[#This Row],[ItemCode]],[1]sheet1!$1:$1048576,7,FALSE)</f>
        <v>#N/A</v>
      </c>
      <c r="F2547" s="54" t="e">
        <f>VLOOKUP(Table_for_new_list_price[[#This Row],[ItemCode]],[1]sheet1!$1:$1048576,13,FALSE)</f>
        <v>#N/A</v>
      </c>
      <c r="G2547" s="55" t="e">
        <f>VLOOKUP(Table_for_new_list_price[[#This Row],[ItemCode]],[1]sheet1!$1:$1048576,12,FALSE)</f>
        <v>#N/A</v>
      </c>
      <c r="H2547" s="101" t="e">
        <f>VLOOKUP(Table_for_new_list_price[[#This Row],[ItemCode]],[1]sheet1!$1:$1048576,8,FALSE)</f>
        <v>#N/A</v>
      </c>
      <c r="I2547" s="51" t="e">
        <f>VLOOKUP(Table_for_new_list_price[[#This Row],[Product Line]],'EDA SHEET'!$C$10:$D$57,2,FALSE)</f>
        <v>#N/A</v>
      </c>
      <c r="J2547" s="53" t="e">
        <f t="shared" si="46"/>
        <v>#N/A</v>
      </c>
      <c r="K2547" s="1" t="e">
        <f>VLOOKUP(Table_for_new_list_price[[#This Row],[ItemCode]],[1]sheet1!$1:$1048576,11,FALSE)</f>
        <v>#N/A</v>
      </c>
    </row>
    <row r="2548" spans="1:11" hidden="1" x14ac:dyDescent="0.3">
      <c r="A2548" t="s">
        <v>3800</v>
      </c>
      <c r="B2548" t="e">
        <f>VLOOKUP(Table_for_new_list_price[[#This Row],[ItemCode]],[1]sheet1!$1:$1048576,4,FALSE)</f>
        <v>#N/A</v>
      </c>
      <c r="C2548" t="e">
        <f>VLOOKUP(Table_for_new_list_price[[#This Row],[ItemCode]],[1]sheet1!$1:$1048576,5,FALSE)</f>
        <v>#N/A</v>
      </c>
      <c r="D2548" t="e">
        <f>VLOOKUP(Table_for_new_list_price[[#This Row],[ItemCode]],[1]sheet1!$1:$1048576,6,FALSE)</f>
        <v>#N/A</v>
      </c>
      <c r="E2548" s="54" t="e">
        <f>VLOOKUP(Table_for_new_list_price[[#This Row],[ItemCode]],[1]sheet1!$1:$1048576,7,FALSE)</f>
        <v>#N/A</v>
      </c>
      <c r="F2548" s="54" t="e">
        <f>VLOOKUP(Table_for_new_list_price[[#This Row],[ItemCode]],[1]sheet1!$1:$1048576,13,FALSE)</f>
        <v>#N/A</v>
      </c>
      <c r="G2548" s="55" t="e">
        <f>VLOOKUP(Table_for_new_list_price[[#This Row],[ItemCode]],[1]sheet1!$1:$1048576,12,FALSE)</f>
        <v>#N/A</v>
      </c>
      <c r="H2548" s="101" t="e">
        <f>VLOOKUP(Table_for_new_list_price[[#This Row],[ItemCode]],[1]sheet1!$1:$1048576,8,FALSE)</f>
        <v>#N/A</v>
      </c>
      <c r="I2548" s="51" t="e">
        <f>VLOOKUP(Table_for_new_list_price[[#This Row],[Product Line]],'EDA SHEET'!$C$10:$D$57,2,FALSE)</f>
        <v>#N/A</v>
      </c>
      <c r="J2548" s="53" t="e">
        <f t="shared" si="46"/>
        <v>#N/A</v>
      </c>
      <c r="K2548" s="1" t="e">
        <f>VLOOKUP(Table_for_new_list_price[[#This Row],[ItemCode]],[1]sheet1!$1:$1048576,11,FALSE)</f>
        <v>#N/A</v>
      </c>
    </row>
    <row r="2549" spans="1:11" hidden="1" x14ac:dyDescent="0.3">
      <c r="A2549" t="s">
        <v>3801</v>
      </c>
      <c r="B2549" t="e">
        <f>VLOOKUP(Table_for_new_list_price[[#This Row],[ItemCode]],[1]sheet1!$1:$1048576,4,FALSE)</f>
        <v>#N/A</v>
      </c>
      <c r="C2549" t="e">
        <f>VLOOKUP(Table_for_new_list_price[[#This Row],[ItemCode]],[1]sheet1!$1:$1048576,5,FALSE)</f>
        <v>#N/A</v>
      </c>
      <c r="D2549" t="e">
        <f>VLOOKUP(Table_for_new_list_price[[#This Row],[ItemCode]],[1]sheet1!$1:$1048576,6,FALSE)</f>
        <v>#N/A</v>
      </c>
      <c r="E2549" s="54" t="e">
        <f>VLOOKUP(Table_for_new_list_price[[#This Row],[ItemCode]],[1]sheet1!$1:$1048576,7,FALSE)</f>
        <v>#N/A</v>
      </c>
      <c r="F2549" s="54" t="e">
        <f>VLOOKUP(Table_for_new_list_price[[#This Row],[ItemCode]],[1]sheet1!$1:$1048576,13,FALSE)</f>
        <v>#N/A</v>
      </c>
      <c r="G2549" s="55" t="e">
        <f>VLOOKUP(Table_for_new_list_price[[#This Row],[ItemCode]],[1]sheet1!$1:$1048576,12,FALSE)</f>
        <v>#N/A</v>
      </c>
      <c r="H2549" s="101" t="e">
        <f>VLOOKUP(Table_for_new_list_price[[#This Row],[ItemCode]],[1]sheet1!$1:$1048576,8,FALSE)</f>
        <v>#N/A</v>
      </c>
      <c r="I2549" s="51" t="e">
        <f>VLOOKUP(Table_for_new_list_price[[#This Row],[Product Line]],'EDA SHEET'!$C$10:$D$57,2,FALSE)</f>
        <v>#N/A</v>
      </c>
      <c r="J2549" s="53" t="e">
        <f t="shared" si="46"/>
        <v>#N/A</v>
      </c>
      <c r="K2549" s="1" t="e">
        <f>VLOOKUP(Table_for_new_list_price[[#This Row],[ItemCode]],[1]sheet1!$1:$1048576,11,FALSE)</f>
        <v>#N/A</v>
      </c>
    </row>
    <row r="2550" spans="1:11" hidden="1" x14ac:dyDescent="0.3">
      <c r="A2550" t="s">
        <v>3802</v>
      </c>
      <c r="B2550" t="e">
        <f>VLOOKUP(Table_for_new_list_price[[#This Row],[ItemCode]],[1]sheet1!$1:$1048576,4,FALSE)</f>
        <v>#N/A</v>
      </c>
      <c r="C2550" t="e">
        <f>VLOOKUP(Table_for_new_list_price[[#This Row],[ItemCode]],[1]sheet1!$1:$1048576,5,FALSE)</f>
        <v>#N/A</v>
      </c>
      <c r="D2550" t="e">
        <f>VLOOKUP(Table_for_new_list_price[[#This Row],[ItemCode]],[1]sheet1!$1:$1048576,6,FALSE)</f>
        <v>#N/A</v>
      </c>
      <c r="E2550" s="54" t="e">
        <f>VLOOKUP(Table_for_new_list_price[[#This Row],[ItemCode]],[1]sheet1!$1:$1048576,7,FALSE)</f>
        <v>#N/A</v>
      </c>
      <c r="F2550" s="54" t="e">
        <f>VLOOKUP(Table_for_new_list_price[[#This Row],[ItemCode]],[1]sheet1!$1:$1048576,13,FALSE)</f>
        <v>#N/A</v>
      </c>
      <c r="G2550" s="55" t="e">
        <f>VLOOKUP(Table_for_new_list_price[[#This Row],[ItemCode]],[1]sheet1!$1:$1048576,12,FALSE)</f>
        <v>#N/A</v>
      </c>
      <c r="H2550" s="101" t="e">
        <f>VLOOKUP(Table_for_new_list_price[[#This Row],[ItemCode]],[1]sheet1!$1:$1048576,8,FALSE)</f>
        <v>#N/A</v>
      </c>
      <c r="I2550" s="51" t="e">
        <f>VLOOKUP(Table_for_new_list_price[[#This Row],[Product Line]],'EDA SHEET'!$C$10:$D$57,2,FALSE)</f>
        <v>#N/A</v>
      </c>
      <c r="J2550" s="53" t="e">
        <f t="shared" si="46"/>
        <v>#N/A</v>
      </c>
      <c r="K2550" s="1" t="e">
        <f>VLOOKUP(Table_for_new_list_price[[#This Row],[ItemCode]],[1]sheet1!$1:$1048576,11,FALSE)</f>
        <v>#N/A</v>
      </c>
    </row>
    <row r="2551" spans="1:11" hidden="1" x14ac:dyDescent="0.3">
      <c r="A2551" t="s">
        <v>3803</v>
      </c>
      <c r="B2551" t="e">
        <f>VLOOKUP(Table_for_new_list_price[[#This Row],[ItemCode]],[1]sheet1!$1:$1048576,4,FALSE)</f>
        <v>#N/A</v>
      </c>
      <c r="C2551" t="e">
        <f>VLOOKUP(Table_for_new_list_price[[#This Row],[ItemCode]],[1]sheet1!$1:$1048576,5,FALSE)</f>
        <v>#N/A</v>
      </c>
      <c r="D2551" t="e">
        <f>VLOOKUP(Table_for_new_list_price[[#This Row],[ItemCode]],[1]sheet1!$1:$1048576,6,FALSE)</f>
        <v>#N/A</v>
      </c>
      <c r="E2551" s="54" t="e">
        <f>VLOOKUP(Table_for_new_list_price[[#This Row],[ItemCode]],[1]sheet1!$1:$1048576,7,FALSE)</f>
        <v>#N/A</v>
      </c>
      <c r="F2551" s="54" t="e">
        <f>VLOOKUP(Table_for_new_list_price[[#This Row],[ItemCode]],[1]sheet1!$1:$1048576,13,FALSE)</f>
        <v>#N/A</v>
      </c>
      <c r="G2551" s="55" t="e">
        <f>VLOOKUP(Table_for_new_list_price[[#This Row],[ItemCode]],[1]sheet1!$1:$1048576,12,FALSE)</f>
        <v>#N/A</v>
      </c>
      <c r="H2551" s="101" t="e">
        <f>VLOOKUP(Table_for_new_list_price[[#This Row],[ItemCode]],[1]sheet1!$1:$1048576,8,FALSE)</f>
        <v>#N/A</v>
      </c>
      <c r="I2551" s="51" t="e">
        <f>VLOOKUP(Table_for_new_list_price[[#This Row],[Product Line]],'EDA SHEET'!$C$10:$D$57,2,FALSE)</f>
        <v>#N/A</v>
      </c>
      <c r="J2551" s="53" t="e">
        <f t="shared" si="46"/>
        <v>#N/A</v>
      </c>
      <c r="K2551" s="1" t="e">
        <f>VLOOKUP(Table_for_new_list_price[[#This Row],[ItemCode]],[1]sheet1!$1:$1048576,11,FALSE)</f>
        <v>#N/A</v>
      </c>
    </row>
    <row r="2552" spans="1:11" hidden="1" x14ac:dyDescent="0.3">
      <c r="A2552" t="s">
        <v>3804</v>
      </c>
      <c r="B2552" t="e">
        <f>VLOOKUP(Table_for_new_list_price[[#This Row],[ItemCode]],[1]sheet1!$1:$1048576,4,FALSE)</f>
        <v>#N/A</v>
      </c>
      <c r="C2552" t="e">
        <f>VLOOKUP(Table_for_new_list_price[[#This Row],[ItemCode]],[1]sheet1!$1:$1048576,5,FALSE)</f>
        <v>#N/A</v>
      </c>
      <c r="D2552" t="e">
        <f>VLOOKUP(Table_for_new_list_price[[#This Row],[ItemCode]],[1]sheet1!$1:$1048576,6,FALSE)</f>
        <v>#N/A</v>
      </c>
      <c r="E2552" s="54" t="e">
        <f>VLOOKUP(Table_for_new_list_price[[#This Row],[ItemCode]],[1]sheet1!$1:$1048576,7,FALSE)</f>
        <v>#N/A</v>
      </c>
      <c r="F2552" s="54" t="e">
        <f>VLOOKUP(Table_for_new_list_price[[#This Row],[ItemCode]],[1]sheet1!$1:$1048576,13,FALSE)</f>
        <v>#N/A</v>
      </c>
      <c r="G2552" s="55" t="e">
        <f>VLOOKUP(Table_for_new_list_price[[#This Row],[ItemCode]],[1]sheet1!$1:$1048576,12,FALSE)</f>
        <v>#N/A</v>
      </c>
      <c r="H2552" s="101" t="e">
        <f>VLOOKUP(Table_for_new_list_price[[#This Row],[ItemCode]],[1]sheet1!$1:$1048576,8,FALSE)</f>
        <v>#N/A</v>
      </c>
      <c r="I2552" s="51" t="e">
        <f>VLOOKUP(Table_for_new_list_price[[#This Row],[Product Line]],'EDA SHEET'!$C$10:$D$57,2,FALSE)</f>
        <v>#N/A</v>
      </c>
      <c r="J2552" s="53" t="e">
        <f t="shared" si="46"/>
        <v>#N/A</v>
      </c>
      <c r="K2552" s="1" t="e">
        <f>VLOOKUP(Table_for_new_list_price[[#This Row],[ItemCode]],[1]sheet1!$1:$1048576,11,FALSE)</f>
        <v>#N/A</v>
      </c>
    </row>
    <row r="2553" spans="1:11" hidden="1" x14ac:dyDescent="0.3">
      <c r="A2553" t="s">
        <v>3805</v>
      </c>
      <c r="B2553" t="e">
        <f>VLOOKUP(Table_for_new_list_price[[#This Row],[ItemCode]],[1]sheet1!$1:$1048576,4,FALSE)</f>
        <v>#N/A</v>
      </c>
      <c r="C2553" t="e">
        <f>VLOOKUP(Table_for_new_list_price[[#This Row],[ItemCode]],[1]sheet1!$1:$1048576,5,FALSE)</f>
        <v>#N/A</v>
      </c>
      <c r="D2553" t="e">
        <f>VLOOKUP(Table_for_new_list_price[[#This Row],[ItemCode]],[1]sheet1!$1:$1048576,6,FALSE)</f>
        <v>#N/A</v>
      </c>
      <c r="E2553" s="54" t="e">
        <f>VLOOKUP(Table_for_new_list_price[[#This Row],[ItemCode]],[1]sheet1!$1:$1048576,7,FALSE)</f>
        <v>#N/A</v>
      </c>
      <c r="F2553" s="54" t="e">
        <f>VLOOKUP(Table_for_new_list_price[[#This Row],[ItemCode]],[1]sheet1!$1:$1048576,13,FALSE)</f>
        <v>#N/A</v>
      </c>
      <c r="G2553" s="55" t="e">
        <f>VLOOKUP(Table_for_new_list_price[[#This Row],[ItemCode]],[1]sheet1!$1:$1048576,12,FALSE)</f>
        <v>#N/A</v>
      </c>
      <c r="H2553" s="101" t="e">
        <f>VLOOKUP(Table_for_new_list_price[[#This Row],[ItemCode]],[1]sheet1!$1:$1048576,8,FALSE)</f>
        <v>#N/A</v>
      </c>
      <c r="I2553" s="51" t="e">
        <f>VLOOKUP(Table_for_new_list_price[[#This Row],[Product Line]],'EDA SHEET'!$C$10:$D$57,2,FALSE)</f>
        <v>#N/A</v>
      </c>
      <c r="J2553" s="53" t="e">
        <f t="shared" si="46"/>
        <v>#N/A</v>
      </c>
      <c r="K2553" s="1" t="e">
        <f>VLOOKUP(Table_for_new_list_price[[#This Row],[ItemCode]],[1]sheet1!$1:$1048576,11,FALSE)</f>
        <v>#N/A</v>
      </c>
    </row>
    <row r="2554" spans="1:11" hidden="1" x14ac:dyDescent="0.3">
      <c r="A2554" t="s">
        <v>3806</v>
      </c>
      <c r="B2554" t="e">
        <f>VLOOKUP(Table_for_new_list_price[[#This Row],[ItemCode]],[1]sheet1!$1:$1048576,4,FALSE)</f>
        <v>#N/A</v>
      </c>
      <c r="C2554" t="e">
        <f>VLOOKUP(Table_for_new_list_price[[#This Row],[ItemCode]],[1]sheet1!$1:$1048576,5,FALSE)</f>
        <v>#N/A</v>
      </c>
      <c r="D2554" t="e">
        <f>VLOOKUP(Table_for_new_list_price[[#This Row],[ItemCode]],[1]sheet1!$1:$1048576,6,FALSE)</f>
        <v>#N/A</v>
      </c>
      <c r="E2554" s="54" t="e">
        <f>VLOOKUP(Table_for_new_list_price[[#This Row],[ItemCode]],[1]sheet1!$1:$1048576,7,FALSE)</f>
        <v>#N/A</v>
      </c>
      <c r="F2554" s="54" t="e">
        <f>VLOOKUP(Table_for_new_list_price[[#This Row],[ItemCode]],[1]sheet1!$1:$1048576,13,FALSE)</f>
        <v>#N/A</v>
      </c>
      <c r="G2554" s="55" t="e">
        <f>VLOOKUP(Table_for_new_list_price[[#This Row],[ItemCode]],[1]sheet1!$1:$1048576,12,FALSE)</f>
        <v>#N/A</v>
      </c>
      <c r="H2554" s="101" t="e">
        <f>VLOOKUP(Table_for_new_list_price[[#This Row],[ItemCode]],[1]sheet1!$1:$1048576,8,FALSE)</f>
        <v>#N/A</v>
      </c>
      <c r="I2554" s="51" t="e">
        <f>VLOOKUP(Table_for_new_list_price[[#This Row],[Product Line]],'EDA SHEET'!$C$10:$D$57,2,FALSE)</f>
        <v>#N/A</v>
      </c>
      <c r="J2554" s="53" t="e">
        <f t="shared" si="46"/>
        <v>#N/A</v>
      </c>
      <c r="K2554" s="1" t="e">
        <f>VLOOKUP(Table_for_new_list_price[[#This Row],[ItemCode]],[1]sheet1!$1:$1048576,11,FALSE)</f>
        <v>#N/A</v>
      </c>
    </row>
    <row r="2555" spans="1:11" hidden="1" x14ac:dyDescent="0.3">
      <c r="A2555" t="s">
        <v>3807</v>
      </c>
      <c r="B2555" t="e">
        <f>VLOOKUP(Table_for_new_list_price[[#This Row],[ItemCode]],[1]sheet1!$1:$1048576,4,FALSE)</f>
        <v>#N/A</v>
      </c>
      <c r="C2555" t="e">
        <f>VLOOKUP(Table_for_new_list_price[[#This Row],[ItemCode]],[1]sheet1!$1:$1048576,5,FALSE)</f>
        <v>#N/A</v>
      </c>
      <c r="D2555" t="e">
        <f>VLOOKUP(Table_for_new_list_price[[#This Row],[ItemCode]],[1]sheet1!$1:$1048576,6,FALSE)</f>
        <v>#N/A</v>
      </c>
      <c r="E2555" s="54" t="e">
        <f>VLOOKUP(Table_for_new_list_price[[#This Row],[ItemCode]],[1]sheet1!$1:$1048576,7,FALSE)</f>
        <v>#N/A</v>
      </c>
      <c r="F2555" s="54" t="e">
        <f>VLOOKUP(Table_for_new_list_price[[#This Row],[ItemCode]],[1]sheet1!$1:$1048576,13,FALSE)</f>
        <v>#N/A</v>
      </c>
      <c r="G2555" s="55" t="e">
        <f>VLOOKUP(Table_for_new_list_price[[#This Row],[ItemCode]],[1]sheet1!$1:$1048576,12,FALSE)</f>
        <v>#N/A</v>
      </c>
      <c r="H2555" s="101" t="e">
        <f>VLOOKUP(Table_for_new_list_price[[#This Row],[ItemCode]],[1]sheet1!$1:$1048576,8,FALSE)</f>
        <v>#N/A</v>
      </c>
      <c r="I2555" s="51" t="e">
        <f>VLOOKUP(Table_for_new_list_price[[#This Row],[Product Line]],'EDA SHEET'!$C$10:$D$57,2,FALSE)</f>
        <v>#N/A</v>
      </c>
      <c r="J2555" s="53" t="e">
        <f t="shared" si="46"/>
        <v>#N/A</v>
      </c>
      <c r="K2555" s="1" t="e">
        <f>VLOOKUP(Table_for_new_list_price[[#This Row],[ItemCode]],[1]sheet1!$1:$1048576,11,FALSE)</f>
        <v>#N/A</v>
      </c>
    </row>
    <row r="2556" spans="1:11" hidden="1" x14ac:dyDescent="0.3">
      <c r="A2556" t="s">
        <v>3808</v>
      </c>
      <c r="B2556" t="e">
        <f>VLOOKUP(Table_for_new_list_price[[#This Row],[ItemCode]],[1]sheet1!$1:$1048576,4,FALSE)</f>
        <v>#N/A</v>
      </c>
      <c r="C2556" t="e">
        <f>VLOOKUP(Table_for_new_list_price[[#This Row],[ItemCode]],[1]sheet1!$1:$1048576,5,FALSE)</f>
        <v>#N/A</v>
      </c>
      <c r="D2556" t="e">
        <f>VLOOKUP(Table_for_new_list_price[[#This Row],[ItemCode]],[1]sheet1!$1:$1048576,6,FALSE)</f>
        <v>#N/A</v>
      </c>
      <c r="E2556" s="54" t="e">
        <f>VLOOKUP(Table_for_new_list_price[[#This Row],[ItemCode]],[1]sheet1!$1:$1048576,7,FALSE)</f>
        <v>#N/A</v>
      </c>
      <c r="F2556" s="54" t="e">
        <f>VLOOKUP(Table_for_new_list_price[[#This Row],[ItemCode]],[1]sheet1!$1:$1048576,13,FALSE)</f>
        <v>#N/A</v>
      </c>
      <c r="G2556" s="55" t="e">
        <f>VLOOKUP(Table_for_new_list_price[[#This Row],[ItemCode]],[1]sheet1!$1:$1048576,12,FALSE)</f>
        <v>#N/A</v>
      </c>
      <c r="H2556" s="101" t="e">
        <f>VLOOKUP(Table_for_new_list_price[[#This Row],[ItemCode]],[1]sheet1!$1:$1048576,8,FALSE)</f>
        <v>#N/A</v>
      </c>
      <c r="I2556" s="51" t="e">
        <f>VLOOKUP(Table_for_new_list_price[[#This Row],[Product Line]],'EDA SHEET'!$C$10:$D$57,2,FALSE)</f>
        <v>#N/A</v>
      </c>
      <c r="J2556" s="53" t="e">
        <f t="shared" si="46"/>
        <v>#N/A</v>
      </c>
      <c r="K2556" s="1" t="e">
        <f>VLOOKUP(Table_for_new_list_price[[#This Row],[ItemCode]],[1]sheet1!$1:$1048576,11,FALSE)</f>
        <v>#N/A</v>
      </c>
    </row>
    <row r="2557" spans="1:11" hidden="1" x14ac:dyDescent="0.3">
      <c r="A2557" t="s">
        <v>3809</v>
      </c>
      <c r="B2557" t="e">
        <f>VLOOKUP(Table_for_new_list_price[[#This Row],[ItemCode]],[1]sheet1!$1:$1048576,4,FALSE)</f>
        <v>#N/A</v>
      </c>
      <c r="C2557" t="e">
        <f>VLOOKUP(Table_for_new_list_price[[#This Row],[ItemCode]],[1]sheet1!$1:$1048576,5,FALSE)</f>
        <v>#N/A</v>
      </c>
      <c r="D2557" t="e">
        <f>VLOOKUP(Table_for_new_list_price[[#This Row],[ItemCode]],[1]sheet1!$1:$1048576,6,FALSE)</f>
        <v>#N/A</v>
      </c>
      <c r="E2557" s="54" t="e">
        <f>VLOOKUP(Table_for_new_list_price[[#This Row],[ItemCode]],[1]sheet1!$1:$1048576,7,FALSE)</f>
        <v>#N/A</v>
      </c>
      <c r="F2557" s="54" t="e">
        <f>VLOOKUP(Table_for_new_list_price[[#This Row],[ItemCode]],[1]sheet1!$1:$1048576,13,FALSE)</f>
        <v>#N/A</v>
      </c>
      <c r="G2557" s="55" t="e">
        <f>VLOOKUP(Table_for_new_list_price[[#This Row],[ItemCode]],[1]sheet1!$1:$1048576,12,FALSE)</f>
        <v>#N/A</v>
      </c>
      <c r="H2557" s="101" t="e">
        <f>VLOOKUP(Table_for_new_list_price[[#This Row],[ItemCode]],[1]sheet1!$1:$1048576,8,FALSE)</f>
        <v>#N/A</v>
      </c>
      <c r="I2557" s="51" t="e">
        <f>VLOOKUP(Table_for_new_list_price[[#This Row],[Product Line]],'EDA SHEET'!$C$10:$D$57,2,FALSE)</f>
        <v>#N/A</v>
      </c>
      <c r="J2557" s="53" t="e">
        <f t="shared" si="46"/>
        <v>#N/A</v>
      </c>
      <c r="K2557" s="1" t="e">
        <f>VLOOKUP(Table_for_new_list_price[[#This Row],[ItemCode]],[1]sheet1!$1:$1048576,11,FALSE)</f>
        <v>#N/A</v>
      </c>
    </row>
    <row r="2558" spans="1:11" hidden="1" x14ac:dyDescent="0.3">
      <c r="A2558" t="s">
        <v>3810</v>
      </c>
      <c r="B2558" t="e">
        <f>VLOOKUP(Table_for_new_list_price[[#This Row],[ItemCode]],[1]sheet1!$1:$1048576,4,FALSE)</f>
        <v>#N/A</v>
      </c>
      <c r="C2558" t="e">
        <f>VLOOKUP(Table_for_new_list_price[[#This Row],[ItemCode]],[1]sheet1!$1:$1048576,5,FALSE)</f>
        <v>#N/A</v>
      </c>
      <c r="D2558" t="e">
        <f>VLOOKUP(Table_for_new_list_price[[#This Row],[ItemCode]],[1]sheet1!$1:$1048576,6,FALSE)</f>
        <v>#N/A</v>
      </c>
      <c r="E2558" s="54" t="e">
        <f>VLOOKUP(Table_for_new_list_price[[#This Row],[ItemCode]],[1]sheet1!$1:$1048576,7,FALSE)</f>
        <v>#N/A</v>
      </c>
      <c r="F2558" s="54" t="e">
        <f>VLOOKUP(Table_for_new_list_price[[#This Row],[ItemCode]],[1]sheet1!$1:$1048576,13,FALSE)</f>
        <v>#N/A</v>
      </c>
      <c r="G2558" s="55" t="e">
        <f>VLOOKUP(Table_for_new_list_price[[#This Row],[ItemCode]],[1]sheet1!$1:$1048576,12,FALSE)</f>
        <v>#N/A</v>
      </c>
      <c r="H2558" s="101" t="e">
        <f>VLOOKUP(Table_for_new_list_price[[#This Row],[ItemCode]],[1]sheet1!$1:$1048576,8,FALSE)</f>
        <v>#N/A</v>
      </c>
      <c r="I2558" s="51" t="e">
        <f>VLOOKUP(Table_for_new_list_price[[#This Row],[Product Line]],'EDA SHEET'!$C$10:$D$57,2,FALSE)</f>
        <v>#N/A</v>
      </c>
      <c r="J2558" s="53" t="e">
        <f t="shared" si="46"/>
        <v>#N/A</v>
      </c>
      <c r="K2558" s="1" t="e">
        <f>VLOOKUP(Table_for_new_list_price[[#This Row],[ItemCode]],[1]sheet1!$1:$1048576,11,FALSE)</f>
        <v>#N/A</v>
      </c>
    </row>
    <row r="2559" spans="1:11" hidden="1" x14ac:dyDescent="0.3">
      <c r="A2559" t="s">
        <v>3811</v>
      </c>
      <c r="B2559" t="e">
        <f>VLOOKUP(Table_for_new_list_price[[#This Row],[ItemCode]],[1]sheet1!$1:$1048576,4,FALSE)</f>
        <v>#N/A</v>
      </c>
      <c r="C2559" t="e">
        <f>VLOOKUP(Table_for_new_list_price[[#This Row],[ItemCode]],[1]sheet1!$1:$1048576,5,FALSE)</f>
        <v>#N/A</v>
      </c>
      <c r="D2559" t="e">
        <f>VLOOKUP(Table_for_new_list_price[[#This Row],[ItemCode]],[1]sheet1!$1:$1048576,6,FALSE)</f>
        <v>#N/A</v>
      </c>
      <c r="E2559" s="54" t="e">
        <f>VLOOKUP(Table_for_new_list_price[[#This Row],[ItemCode]],[1]sheet1!$1:$1048576,7,FALSE)</f>
        <v>#N/A</v>
      </c>
      <c r="F2559" s="54" t="e">
        <f>VLOOKUP(Table_for_new_list_price[[#This Row],[ItemCode]],[1]sheet1!$1:$1048576,13,FALSE)</f>
        <v>#N/A</v>
      </c>
      <c r="G2559" s="55" t="e">
        <f>VLOOKUP(Table_for_new_list_price[[#This Row],[ItemCode]],[1]sheet1!$1:$1048576,12,FALSE)</f>
        <v>#N/A</v>
      </c>
      <c r="H2559" s="101" t="e">
        <f>VLOOKUP(Table_for_new_list_price[[#This Row],[ItemCode]],[1]sheet1!$1:$1048576,8,FALSE)</f>
        <v>#N/A</v>
      </c>
      <c r="I2559" s="51" t="e">
        <f>VLOOKUP(Table_for_new_list_price[[#This Row],[Product Line]],'EDA SHEET'!$C$10:$D$57,2,FALSE)</f>
        <v>#N/A</v>
      </c>
      <c r="J2559" s="53" t="e">
        <f t="shared" si="46"/>
        <v>#N/A</v>
      </c>
      <c r="K2559" s="1" t="e">
        <f>VLOOKUP(Table_for_new_list_price[[#This Row],[ItemCode]],[1]sheet1!$1:$1048576,11,FALSE)</f>
        <v>#N/A</v>
      </c>
    </row>
    <row r="2560" spans="1:11" hidden="1" x14ac:dyDescent="0.3">
      <c r="A2560" t="s">
        <v>3812</v>
      </c>
      <c r="B2560" t="e">
        <f>VLOOKUP(Table_for_new_list_price[[#This Row],[ItemCode]],[1]sheet1!$1:$1048576,4,FALSE)</f>
        <v>#N/A</v>
      </c>
      <c r="C2560" t="e">
        <f>VLOOKUP(Table_for_new_list_price[[#This Row],[ItemCode]],[1]sheet1!$1:$1048576,5,FALSE)</f>
        <v>#N/A</v>
      </c>
      <c r="D2560" t="e">
        <f>VLOOKUP(Table_for_new_list_price[[#This Row],[ItemCode]],[1]sheet1!$1:$1048576,6,FALSE)</f>
        <v>#N/A</v>
      </c>
      <c r="E2560" s="54" t="e">
        <f>VLOOKUP(Table_for_new_list_price[[#This Row],[ItemCode]],[1]sheet1!$1:$1048576,7,FALSE)</f>
        <v>#N/A</v>
      </c>
      <c r="F2560" s="54" t="e">
        <f>VLOOKUP(Table_for_new_list_price[[#This Row],[ItemCode]],[1]sheet1!$1:$1048576,13,FALSE)</f>
        <v>#N/A</v>
      </c>
      <c r="G2560" s="55" t="e">
        <f>VLOOKUP(Table_for_new_list_price[[#This Row],[ItemCode]],[1]sheet1!$1:$1048576,12,FALSE)</f>
        <v>#N/A</v>
      </c>
      <c r="H2560" s="101" t="e">
        <f>VLOOKUP(Table_for_new_list_price[[#This Row],[ItemCode]],[1]sheet1!$1:$1048576,8,FALSE)</f>
        <v>#N/A</v>
      </c>
      <c r="I2560" s="51" t="e">
        <f>VLOOKUP(Table_for_new_list_price[[#This Row],[Product Line]],'EDA SHEET'!$C$10:$D$57,2,FALSE)</f>
        <v>#N/A</v>
      </c>
      <c r="J2560" s="53" t="e">
        <f t="shared" si="46"/>
        <v>#N/A</v>
      </c>
      <c r="K2560" s="1" t="e">
        <f>VLOOKUP(Table_for_new_list_price[[#This Row],[ItemCode]],[1]sheet1!$1:$1048576,11,FALSE)</f>
        <v>#N/A</v>
      </c>
    </row>
    <row r="2561" spans="1:11" hidden="1" x14ac:dyDescent="0.3">
      <c r="A2561" t="s">
        <v>3813</v>
      </c>
      <c r="B2561" t="e">
        <f>VLOOKUP(Table_for_new_list_price[[#This Row],[ItemCode]],[1]sheet1!$1:$1048576,4,FALSE)</f>
        <v>#N/A</v>
      </c>
      <c r="C2561" t="e">
        <f>VLOOKUP(Table_for_new_list_price[[#This Row],[ItemCode]],[1]sheet1!$1:$1048576,5,FALSE)</f>
        <v>#N/A</v>
      </c>
      <c r="D2561" t="e">
        <f>VLOOKUP(Table_for_new_list_price[[#This Row],[ItemCode]],[1]sheet1!$1:$1048576,6,FALSE)</f>
        <v>#N/A</v>
      </c>
      <c r="E2561" s="54" t="e">
        <f>VLOOKUP(Table_for_new_list_price[[#This Row],[ItemCode]],[1]sheet1!$1:$1048576,7,FALSE)</f>
        <v>#N/A</v>
      </c>
      <c r="F2561" s="54" t="e">
        <f>VLOOKUP(Table_for_new_list_price[[#This Row],[ItemCode]],[1]sheet1!$1:$1048576,13,FALSE)</f>
        <v>#N/A</v>
      </c>
      <c r="G2561" s="55" t="e">
        <f>VLOOKUP(Table_for_new_list_price[[#This Row],[ItemCode]],[1]sheet1!$1:$1048576,12,FALSE)</f>
        <v>#N/A</v>
      </c>
      <c r="H2561" s="101" t="e">
        <f>VLOOKUP(Table_for_new_list_price[[#This Row],[ItemCode]],[1]sheet1!$1:$1048576,8,FALSE)</f>
        <v>#N/A</v>
      </c>
      <c r="I2561" s="51" t="e">
        <f>VLOOKUP(Table_for_new_list_price[[#This Row],[Product Line]],'EDA SHEET'!$C$10:$D$57,2,FALSE)</f>
        <v>#N/A</v>
      </c>
      <c r="J2561" s="53" t="e">
        <f t="shared" si="46"/>
        <v>#N/A</v>
      </c>
      <c r="K2561" s="1" t="e">
        <f>VLOOKUP(Table_for_new_list_price[[#This Row],[ItemCode]],[1]sheet1!$1:$1048576,11,FALSE)</f>
        <v>#N/A</v>
      </c>
    </row>
    <row r="2562" spans="1:11" hidden="1" x14ac:dyDescent="0.3">
      <c r="A2562" t="s">
        <v>3814</v>
      </c>
      <c r="B2562" t="e">
        <f>VLOOKUP(Table_for_new_list_price[[#This Row],[ItemCode]],[1]sheet1!$1:$1048576,4,FALSE)</f>
        <v>#N/A</v>
      </c>
      <c r="C2562" t="e">
        <f>VLOOKUP(Table_for_new_list_price[[#This Row],[ItemCode]],[1]sheet1!$1:$1048576,5,FALSE)</f>
        <v>#N/A</v>
      </c>
      <c r="D2562" t="e">
        <f>VLOOKUP(Table_for_new_list_price[[#This Row],[ItemCode]],[1]sheet1!$1:$1048576,6,FALSE)</f>
        <v>#N/A</v>
      </c>
      <c r="E2562" s="54" t="e">
        <f>VLOOKUP(Table_for_new_list_price[[#This Row],[ItemCode]],[1]sheet1!$1:$1048576,7,FALSE)</f>
        <v>#N/A</v>
      </c>
      <c r="F2562" s="54" t="e">
        <f>VLOOKUP(Table_for_new_list_price[[#This Row],[ItemCode]],[1]sheet1!$1:$1048576,13,FALSE)</f>
        <v>#N/A</v>
      </c>
      <c r="G2562" s="55" t="e">
        <f>VLOOKUP(Table_for_new_list_price[[#This Row],[ItemCode]],[1]sheet1!$1:$1048576,12,FALSE)</f>
        <v>#N/A</v>
      </c>
      <c r="H2562" s="101" t="e">
        <f>VLOOKUP(Table_for_new_list_price[[#This Row],[ItemCode]],[1]sheet1!$1:$1048576,8,FALSE)</f>
        <v>#N/A</v>
      </c>
      <c r="I2562" s="51" t="e">
        <f>VLOOKUP(Table_for_new_list_price[[#This Row],[Product Line]],'EDA SHEET'!$C$10:$D$57,2,FALSE)</f>
        <v>#N/A</v>
      </c>
      <c r="J2562" s="53" t="e">
        <f t="shared" si="46"/>
        <v>#N/A</v>
      </c>
      <c r="K2562" s="1" t="e">
        <f>VLOOKUP(Table_for_new_list_price[[#This Row],[ItemCode]],[1]sheet1!$1:$1048576,11,FALSE)</f>
        <v>#N/A</v>
      </c>
    </row>
    <row r="2563" spans="1:11" hidden="1" x14ac:dyDescent="0.3">
      <c r="A2563" t="s">
        <v>3815</v>
      </c>
      <c r="B2563" t="e">
        <f>VLOOKUP(Table_for_new_list_price[[#This Row],[ItemCode]],[1]sheet1!$1:$1048576,4,FALSE)</f>
        <v>#N/A</v>
      </c>
      <c r="C2563" t="e">
        <f>VLOOKUP(Table_for_new_list_price[[#This Row],[ItemCode]],[1]sheet1!$1:$1048576,5,FALSE)</f>
        <v>#N/A</v>
      </c>
      <c r="D2563" t="e">
        <f>VLOOKUP(Table_for_new_list_price[[#This Row],[ItemCode]],[1]sheet1!$1:$1048576,6,FALSE)</f>
        <v>#N/A</v>
      </c>
      <c r="E2563" s="54" t="e">
        <f>VLOOKUP(Table_for_new_list_price[[#This Row],[ItemCode]],[1]sheet1!$1:$1048576,7,FALSE)</f>
        <v>#N/A</v>
      </c>
      <c r="F2563" s="54" t="e">
        <f>VLOOKUP(Table_for_new_list_price[[#This Row],[ItemCode]],[1]sheet1!$1:$1048576,13,FALSE)</f>
        <v>#N/A</v>
      </c>
      <c r="G2563" s="55" t="e">
        <f>VLOOKUP(Table_for_new_list_price[[#This Row],[ItemCode]],[1]sheet1!$1:$1048576,12,FALSE)</f>
        <v>#N/A</v>
      </c>
      <c r="H2563" s="101" t="e">
        <f>VLOOKUP(Table_for_new_list_price[[#This Row],[ItemCode]],[1]sheet1!$1:$1048576,8,FALSE)</f>
        <v>#N/A</v>
      </c>
      <c r="I2563" s="51" t="e">
        <f>VLOOKUP(Table_for_new_list_price[[#This Row],[Product Line]],'EDA SHEET'!$C$10:$D$57,2,FALSE)</f>
        <v>#N/A</v>
      </c>
      <c r="J2563" s="53" t="e">
        <f t="shared" si="46"/>
        <v>#N/A</v>
      </c>
      <c r="K2563" s="1" t="e">
        <f>VLOOKUP(Table_for_new_list_price[[#This Row],[ItemCode]],[1]sheet1!$1:$1048576,11,FALSE)</f>
        <v>#N/A</v>
      </c>
    </row>
    <row r="2564" spans="1:11" hidden="1" x14ac:dyDescent="0.3">
      <c r="A2564" t="s">
        <v>3816</v>
      </c>
      <c r="B2564" t="e">
        <f>VLOOKUP(Table_for_new_list_price[[#This Row],[ItemCode]],[1]sheet1!$1:$1048576,4,FALSE)</f>
        <v>#N/A</v>
      </c>
      <c r="C2564" t="e">
        <f>VLOOKUP(Table_for_new_list_price[[#This Row],[ItemCode]],[1]sheet1!$1:$1048576,5,FALSE)</f>
        <v>#N/A</v>
      </c>
      <c r="D2564" t="e">
        <f>VLOOKUP(Table_for_new_list_price[[#This Row],[ItemCode]],[1]sheet1!$1:$1048576,6,FALSE)</f>
        <v>#N/A</v>
      </c>
      <c r="E2564" s="54" t="e">
        <f>VLOOKUP(Table_for_new_list_price[[#This Row],[ItemCode]],[1]sheet1!$1:$1048576,7,FALSE)</f>
        <v>#N/A</v>
      </c>
      <c r="F2564" s="54" t="e">
        <f>VLOOKUP(Table_for_new_list_price[[#This Row],[ItemCode]],[1]sheet1!$1:$1048576,13,FALSE)</f>
        <v>#N/A</v>
      </c>
      <c r="G2564" s="55" t="e">
        <f>VLOOKUP(Table_for_new_list_price[[#This Row],[ItemCode]],[1]sheet1!$1:$1048576,12,FALSE)</f>
        <v>#N/A</v>
      </c>
      <c r="H2564" s="101" t="e">
        <f>VLOOKUP(Table_for_new_list_price[[#This Row],[ItemCode]],[1]sheet1!$1:$1048576,8,FALSE)</f>
        <v>#N/A</v>
      </c>
      <c r="I2564" s="51" t="e">
        <f>VLOOKUP(Table_for_new_list_price[[#This Row],[Product Line]],'EDA SHEET'!$C$10:$D$57,2,FALSE)</f>
        <v>#N/A</v>
      </c>
      <c r="J2564" s="53" t="e">
        <f t="shared" si="46"/>
        <v>#N/A</v>
      </c>
      <c r="K2564" s="1" t="e">
        <f>VLOOKUP(Table_for_new_list_price[[#This Row],[ItemCode]],[1]sheet1!$1:$1048576,11,FALSE)</f>
        <v>#N/A</v>
      </c>
    </row>
    <row r="2565" spans="1:11" hidden="1" x14ac:dyDescent="0.3">
      <c r="A2565" t="s">
        <v>3817</v>
      </c>
      <c r="B2565" t="e">
        <f>VLOOKUP(Table_for_new_list_price[[#This Row],[ItemCode]],[1]sheet1!$1:$1048576,4,FALSE)</f>
        <v>#N/A</v>
      </c>
      <c r="C2565" t="e">
        <f>VLOOKUP(Table_for_new_list_price[[#This Row],[ItemCode]],[1]sheet1!$1:$1048576,5,FALSE)</f>
        <v>#N/A</v>
      </c>
      <c r="D2565" t="e">
        <f>VLOOKUP(Table_for_new_list_price[[#This Row],[ItemCode]],[1]sheet1!$1:$1048576,6,FALSE)</f>
        <v>#N/A</v>
      </c>
      <c r="E2565" s="54" t="e">
        <f>VLOOKUP(Table_for_new_list_price[[#This Row],[ItemCode]],[1]sheet1!$1:$1048576,7,FALSE)</f>
        <v>#N/A</v>
      </c>
      <c r="F2565" s="54" t="e">
        <f>VLOOKUP(Table_for_new_list_price[[#This Row],[ItemCode]],[1]sheet1!$1:$1048576,13,FALSE)</f>
        <v>#N/A</v>
      </c>
      <c r="G2565" s="55" t="e">
        <f>VLOOKUP(Table_for_new_list_price[[#This Row],[ItemCode]],[1]sheet1!$1:$1048576,12,FALSE)</f>
        <v>#N/A</v>
      </c>
      <c r="H2565" s="101" t="e">
        <f>VLOOKUP(Table_for_new_list_price[[#This Row],[ItemCode]],[1]sheet1!$1:$1048576,8,FALSE)</f>
        <v>#N/A</v>
      </c>
      <c r="I2565" s="51" t="e">
        <f>VLOOKUP(Table_for_new_list_price[[#This Row],[Product Line]],'EDA SHEET'!$C$10:$D$57,2,FALSE)</f>
        <v>#N/A</v>
      </c>
      <c r="J2565" s="53" t="e">
        <f t="shared" si="46"/>
        <v>#N/A</v>
      </c>
      <c r="K2565" s="1" t="e">
        <f>VLOOKUP(Table_for_new_list_price[[#This Row],[ItemCode]],[1]sheet1!$1:$1048576,11,FALSE)</f>
        <v>#N/A</v>
      </c>
    </row>
    <row r="2566" spans="1:11" hidden="1" x14ac:dyDescent="0.3">
      <c r="A2566" t="s">
        <v>3818</v>
      </c>
      <c r="B2566" t="e">
        <f>VLOOKUP(Table_for_new_list_price[[#This Row],[ItemCode]],[1]sheet1!$1:$1048576,4,FALSE)</f>
        <v>#N/A</v>
      </c>
      <c r="C2566" t="e">
        <f>VLOOKUP(Table_for_new_list_price[[#This Row],[ItemCode]],[1]sheet1!$1:$1048576,5,FALSE)</f>
        <v>#N/A</v>
      </c>
      <c r="D2566" t="e">
        <f>VLOOKUP(Table_for_new_list_price[[#This Row],[ItemCode]],[1]sheet1!$1:$1048576,6,FALSE)</f>
        <v>#N/A</v>
      </c>
      <c r="E2566" s="54" t="e">
        <f>VLOOKUP(Table_for_new_list_price[[#This Row],[ItemCode]],[1]sheet1!$1:$1048576,7,FALSE)</f>
        <v>#N/A</v>
      </c>
      <c r="F2566" s="54" t="e">
        <f>VLOOKUP(Table_for_new_list_price[[#This Row],[ItemCode]],[1]sheet1!$1:$1048576,13,FALSE)</f>
        <v>#N/A</v>
      </c>
      <c r="G2566" s="55" t="e">
        <f>VLOOKUP(Table_for_new_list_price[[#This Row],[ItemCode]],[1]sheet1!$1:$1048576,12,FALSE)</f>
        <v>#N/A</v>
      </c>
      <c r="H2566" s="101" t="e">
        <f>VLOOKUP(Table_for_new_list_price[[#This Row],[ItemCode]],[1]sheet1!$1:$1048576,8,FALSE)</f>
        <v>#N/A</v>
      </c>
      <c r="I2566" s="51" t="e">
        <f>VLOOKUP(Table_for_new_list_price[[#This Row],[Product Line]],'EDA SHEET'!$C$10:$D$57,2,FALSE)</f>
        <v>#N/A</v>
      </c>
      <c r="J2566" s="53" t="e">
        <f t="shared" si="46"/>
        <v>#N/A</v>
      </c>
      <c r="K2566" s="1" t="e">
        <f>VLOOKUP(Table_for_new_list_price[[#This Row],[ItemCode]],[1]sheet1!$1:$1048576,11,FALSE)</f>
        <v>#N/A</v>
      </c>
    </row>
    <row r="2567" spans="1:11" hidden="1" x14ac:dyDescent="0.3">
      <c r="A2567" t="s">
        <v>3819</v>
      </c>
      <c r="B2567" t="e">
        <f>VLOOKUP(Table_for_new_list_price[[#This Row],[ItemCode]],[1]sheet1!$1:$1048576,4,FALSE)</f>
        <v>#N/A</v>
      </c>
      <c r="C2567" t="e">
        <f>VLOOKUP(Table_for_new_list_price[[#This Row],[ItemCode]],[1]sheet1!$1:$1048576,5,FALSE)</f>
        <v>#N/A</v>
      </c>
      <c r="D2567" t="e">
        <f>VLOOKUP(Table_for_new_list_price[[#This Row],[ItemCode]],[1]sheet1!$1:$1048576,6,FALSE)</f>
        <v>#N/A</v>
      </c>
      <c r="E2567" s="54" t="e">
        <f>VLOOKUP(Table_for_new_list_price[[#This Row],[ItemCode]],[1]sheet1!$1:$1048576,7,FALSE)</f>
        <v>#N/A</v>
      </c>
      <c r="F2567" s="54" t="e">
        <f>VLOOKUP(Table_for_new_list_price[[#This Row],[ItemCode]],[1]sheet1!$1:$1048576,13,FALSE)</f>
        <v>#N/A</v>
      </c>
      <c r="G2567" s="55" t="e">
        <f>VLOOKUP(Table_for_new_list_price[[#This Row],[ItemCode]],[1]sheet1!$1:$1048576,12,FALSE)</f>
        <v>#N/A</v>
      </c>
      <c r="H2567" s="101" t="e">
        <f>VLOOKUP(Table_for_new_list_price[[#This Row],[ItemCode]],[1]sheet1!$1:$1048576,8,FALSE)</f>
        <v>#N/A</v>
      </c>
      <c r="I2567" s="51" t="e">
        <f>VLOOKUP(Table_for_new_list_price[[#This Row],[Product Line]],'EDA SHEET'!$C$10:$D$57,2,FALSE)</f>
        <v>#N/A</v>
      </c>
      <c r="J2567" s="53" t="e">
        <f t="shared" si="46"/>
        <v>#N/A</v>
      </c>
      <c r="K2567" s="1" t="e">
        <f>VLOOKUP(Table_for_new_list_price[[#This Row],[ItemCode]],[1]sheet1!$1:$1048576,11,FALSE)</f>
        <v>#N/A</v>
      </c>
    </row>
    <row r="2568" spans="1:11" hidden="1" x14ac:dyDescent="0.3">
      <c r="A2568" t="s">
        <v>3820</v>
      </c>
      <c r="B2568" t="e">
        <f>VLOOKUP(Table_for_new_list_price[[#This Row],[ItemCode]],[1]sheet1!$1:$1048576,4,FALSE)</f>
        <v>#N/A</v>
      </c>
      <c r="C2568" t="e">
        <f>VLOOKUP(Table_for_new_list_price[[#This Row],[ItemCode]],[1]sheet1!$1:$1048576,5,FALSE)</f>
        <v>#N/A</v>
      </c>
      <c r="D2568" t="e">
        <f>VLOOKUP(Table_for_new_list_price[[#This Row],[ItemCode]],[1]sheet1!$1:$1048576,6,FALSE)</f>
        <v>#N/A</v>
      </c>
      <c r="E2568" s="54" t="e">
        <f>VLOOKUP(Table_for_new_list_price[[#This Row],[ItemCode]],[1]sheet1!$1:$1048576,7,FALSE)</f>
        <v>#N/A</v>
      </c>
      <c r="F2568" s="54" t="e">
        <f>VLOOKUP(Table_for_new_list_price[[#This Row],[ItemCode]],[1]sheet1!$1:$1048576,13,FALSE)</f>
        <v>#N/A</v>
      </c>
      <c r="G2568" s="55" t="e">
        <f>VLOOKUP(Table_for_new_list_price[[#This Row],[ItemCode]],[1]sheet1!$1:$1048576,12,FALSE)</f>
        <v>#N/A</v>
      </c>
      <c r="H2568" s="101" t="e">
        <f>VLOOKUP(Table_for_new_list_price[[#This Row],[ItemCode]],[1]sheet1!$1:$1048576,8,FALSE)</f>
        <v>#N/A</v>
      </c>
      <c r="I2568" s="51" t="e">
        <f>VLOOKUP(Table_for_new_list_price[[#This Row],[Product Line]],'EDA SHEET'!$C$10:$D$57,2,FALSE)</f>
        <v>#N/A</v>
      </c>
      <c r="J2568" s="53" t="e">
        <f t="shared" si="46"/>
        <v>#N/A</v>
      </c>
      <c r="K2568" s="1" t="e">
        <f>VLOOKUP(Table_for_new_list_price[[#This Row],[ItemCode]],[1]sheet1!$1:$1048576,11,FALSE)</f>
        <v>#N/A</v>
      </c>
    </row>
    <row r="2569" spans="1:11" hidden="1" x14ac:dyDescent="0.3">
      <c r="A2569" t="s">
        <v>3821</v>
      </c>
      <c r="B2569" t="e">
        <f>VLOOKUP(Table_for_new_list_price[[#This Row],[ItemCode]],[1]sheet1!$1:$1048576,4,FALSE)</f>
        <v>#N/A</v>
      </c>
      <c r="C2569" t="e">
        <f>VLOOKUP(Table_for_new_list_price[[#This Row],[ItemCode]],[1]sheet1!$1:$1048576,5,FALSE)</f>
        <v>#N/A</v>
      </c>
      <c r="D2569" t="e">
        <f>VLOOKUP(Table_for_new_list_price[[#This Row],[ItemCode]],[1]sheet1!$1:$1048576,6,FALSE)</f>
        <v>#N/A</v>
      </c>
      <c r="E2569" s="54" t="e">
        <f>VLOOKUP(Table_for_new_list_price[[#This Row],[ItemCode]],[1]sheet1!$1:$1048576,7,FALSE)</f>
        <v>#N/A</v>
      </c>
      <c r="F2569" s="54" t="e">
        <f>VLOOKUP(Table_for_new_list_price[[#This Row],[ItemCode]],[1]sheet1!$1:$1048576,13,FALSE)</f>
        <v>#N/A</v>
      </c>
      <c r="G2569" s="55" t="e">
        <f>VLOOKUP(Table_for_new_list_price[[#This Row],[ItemCode]],[1]sheet1!$1:$1048576,12,FALSE)</f>
        <v>#N/A</v>
      </c>
      <c r="H2569" s="101" t="e">
        <f>VLOOKUP(Table_for_new_list_price[[#This Row],[ItemCode]],[1]sheet1!$1:$1048576,8,FALSE)</f>
        <v>#N/A</v>
      </c>
      <c r="I2569" s="51" t="e">
        <f>VLOOKUP(Table_for_new_list_price[[#This Row],[Product Line]],'EDA SHEET'!$C$10:$D$57,2,FALSE)</f>
        <v>#N/A</v>
      </c>
      <c r="J2569" s="53" t="e">
        <f t="shared" si="46"/>
        <v>#N/A</v>
      </c>
      <c r="K2569" s="1" t="e">
        <f>VLOOKUP(Table_for_new_list_price[[#This Row],[ItemCode]],[1]sheet1!$1:$1048576,11,FALSE)</f>
        <v>#N/A</v>
      </c>
    </row>
    <row r="2570" spans="1:11" hidden="1" x14ac:dyDescent="0.3">
      <c r="A2570" t="s">
        <v>3822</v>
      </c>
      <c r="B2570" t="e">
        <f>VLOOKUP(Table_for_new_list_price[[#This Row],[ItemCode]],[1]sheet1!$1:$1048576,4,FALSE)</f>
        <v>#N/A</v>
      </c>
      <c r="C2570" t="e">
        <f>VLOOKUP(Table_for_new_list_price[[#This Row],[ItemCode]],[1]sheet1!$1:$1048576,5,FALSE)</f>
        <v>#N/A</v>
      </c>
      <c r="D2570" t="e">
        <f>VLOOKUP(Table_for_new_list_price[[#This Row],[ItemCode]],[1]sheet1!$1:$1048576,6,FALSE)</f>
        <v>#N/A</v>
      </c>
      <c r="E2570" s="54" t="e">
        <f>VLOOKUP(Table_for_new_list_price[[#This Row],[ItemCode]],[1]sheet1!$1:$1048576,7,FALSE)</f>
        <v>#N/A</v>
      </c>
      <c r="F2570" s="54" t="e">
        <f>VLOOKUP(Table_for_new_list_price[[#This Row],[ItemCode]],[1]sheet1!$1:$1048576,13,FALSE)</f>
        <v>#N/A</v>
      </c>
      <c r="G2570" s="55" t="e">
        <f>VLOOKUP(Table_for_new_list_price[[#This Row],[ItemCode]],[1]sheet1!$1:$1048576,12,FALSE)</f>
        <v>#N/A</v>
      </c>
      <c r="H2570" s="101" t="e">
        <f>VLOOKUP(Table_for_new_list_price[[#This Row],[ItemCode]],[1]sheet1!$1:$1048576,8,FALSE)</f>
        <v>#N/A</v>
      </c>
      <c r="I2570" s="51" t="e">
        <f>VLOOKUP(Table_for_new_list_price[[#This Row],[Product Line]],'EDA SHEET'!$C$10:$D$57,2,FALSE)</f>
        <v>#N/A</v>
      </c>
      <c r="J2570" s="53" t="e">
        <f t="shared" si="46"/>
        <v>#N/A</v>
      </c>
      <c r="K2570" s="1" t="e">
        <f>VLOOKUP(Table_for_new_list_price[[#This Row],[ItemCode]],[1]sheet1!$1:$1048576,11,FALSE)</f>
        <v>#N/A</v>
      </c>
    </row>
    <row r="2571" spans="1:11" hidden="1" x14ac:dyDescent="0.3">
      <c r="A2571" t="s">
        <v>3823</v>
      </c>
      <c r="B2571" t="e">
        <f>VLOOKUP(Table_for_new_list_price[[#This Row],[ItemCode]],[1]sheet1!$1:$1048576,4,FALSE)</f>
        <v>#N/A</v>
      </c>
      <c r="C2571" t="e">
        <f>VLOOKUP(Table_for_new_list_price[[#This Row],[ItemCode]],[1]sheet1!$1:$1048576,5,FALSE)</f>
        <v>#N/A</v>
      </c>
      <c r="D2571" t="e">
        <f>VLOOKUP(Table_for_new_list_price[[#This Row],[ItemCode]],[1]sheet1!$1:$1048576,6,FALSE)</f>
        <v>#N/A</v>
      </c>
      <c r="E2571" s="54" t="e">
        <f>VLOOKUP(Table_for_new_list_price[[#This Row],[ItemCode]],[1]sheet1!$1:$1048576,7,FALSE)</f>
        <v>#N/A</v>
      </c>
      <c r="F2571" s="54" t="e">
        <f>VLOOKUP(Table_for_new_list_price[[#This Row],[ItemCode]],[1]sheet1!$1:$1048576,13,FALSE)</f>
        <v>#N/A</v>
      </c>
      <c r="G2571" s="55" t="e">
        <f>VLOOKUP(Table_for_new_list_price[[#This Row],[ItemCode]],[1]sheet1!$1:$1048576,12,FALSE)</f>
        <v>#N/A</v>
      </c>
      <c r="H2571" s="101" t="e">
        <f>VLOOKUP(Table_for_new_list_price[[#This Row],[ItemCode]],[1]sheet1!$1:$1048576,8,FALSE)</f>
        <v>#N/A</v>
      </c>
      <c r="I2571" s="51" t="e">
        <f>VLOOKUP(Table_for_new_list_price[[#This Row],[Product Line]],'EDA SHEET'!$C$10:$D$57,2,FALSE)</f>
        <v>#N/A</v>
      </c>
      <c r="J2571" s="53" t="e">
        <f t="shared" si="46"/>
        <v>#N/A</v>
      </c>
      <c r="K2571" s="1" t="e">
        <f>VLOOKUP(Table_for_new_list_price[[#This Row],[ItemCode]],[1]sheet1!$1:$1048576,11,FALSE)</f>
        <v>#N/A</v>
      </c>
    </row>
    <row r="2572" spans="1:11" hidden="1" x14ac:dyDescent="0.3">
      <c r="A2572" t="s">
        <v>3824</v>
      </c>
      <c r="B2572" t="e">
        <f>VLOOKUP(Table_for_new_list_price[[#This Row],[ItemCode]],[1]sheet1!$1:$1048576,4,FALSE)</f>
        <v>#N/A</v>
      </c>
      <c r="C2572" t="e">
        <f>VLOOKUP(Table_for_new_list_price[[#This Row],[ItemCode]],[1]sheet1!$1:$1048576,5,FALSE)</f>
        <v>#N/A</v>
      </c>
      <c r="D2572" t="e">
        <f>VLOOKUP(Table_for_new_list_price[[#This Row],[ItemCode]],[1]sheet1!$1:$1048576,6,FALSE)</f>
        <v>#N/A</v>
      </c>
      <c r="E2572" s="54" t="e">
        <f>VLOOKUP(Table_for_new_list_price[[#This Row],[ItemCode]],[1]sheet1!$1:$1048576,7,FALSE)</f>
        <v>#N/A</v>
      </c>
      <c r="F2572" s="54" t="e">
        <f>VLOOKUP(Table_for_new_list_price[[#This Row],[ItemCode]],[1]sheet1!$1:$1048576,13,FALSE)</f>
        <v>#N/A</v>
      </c>
      <c r="G2572" s="55" t="e">
        <f>VLOOKUP(Table_for_new_list_price[[#This Row],[ItemCode]],[1]sheet1!$1:$1048576,12,FALSE)</f>
        <v>#N/A</v>
      </c>
      <c r="H2572" s="101" t="e">
        <f>VLOOKUP(Table_for_new_list_price[[#This Row],[ItemCode]],[1]sheet1!$1:$1048576,8,FALSE)</f>
        <v>#N/A</v>
      </c>
      <c r="I2572" s="51" t="e">
        <f>VLOOKUP(Table_for_new_list_price[[#This Row],[Product Line]],'EDA SHEET'!$C$10:$D$57,2,FALSE)</f>
        <v>#N/A</v>
      </c>
      <c r="J2572" s="53" t="e">
        <f t="shared" si="46"/>
        <v>#N/A</v>
      </c>
      <c r="K2572" s="1" t="e">
        <f>VLOOKUP(Table_for_new_list_price[[#This Row],[ItemCode]],[1]sheet1!$1:$1048576,11,FALSE)</f>
        <v>#N/A</v>
      </c>
    </row>
    <row r="2573" spans="1:11" hidden="1" x14ac:dyDescent="0.3">
      <c r="A2573" t="s">
        <v>3825</v>
      </c>
      <c r="B2573" t="e">
        <f>VLOOKUP(Table_for_new_list_price[[#This Row],[ItemCode]],[1]sheet1!$1:$1048576,4,FALSE)</f>
        <v>#N/A</v>
      </c>
      <c r="C2573" t="e">
        <f>VLOOKUP(Table_for_new_list_price[[#This Row],[ItemCode]],[1]sheet1!$1:$1048576,5,FALSE)</f>
        <v>#N/A</v>
      </c>
      <c r="D2573" t="e">
        <f>VLOOKUP(Table_for_new_list_price[[#This Row],[ItemCode]],[1]sheet1!$1:$1048576,6,FALSE)</f>
        <v>#N/A</v>
      </c>
      <c r="E2573" s="54" t="e">
        <f>VLOOKUP(Table_for_new_list_price[[#This Row],[ItemCode]],[1]sheet1!$1:$1048576,7,FALSE)</f>
        <v>#N/A</v>
      </c>
      <c r="F2573" s="54" t="e">
        <f>VLOOKUP(Table_for_new_list_price[[#This Row],[ItemCode]],[1]sheet1!$1:$1048576,13,FALSE)</f>
        <v>#N/A</v>
      </c>
      <c r="G2573" s="55" t="e">
        <f>VLOOKUP(Table_for_new_list_price[[#This Row],[ItemCode]],[1]sheet1!$1:$1048576,12,FALSE)</f>
        <v>#N/A</v>
      </c>
      <c r="H2573" s="101" t="e">
        <f>VLOOKUP(Table_for_new_list_price[[#This Row],[ItemCode]],[1]sheet1!$1:$1048576,8,FALSE)</f>
        <v>#N/A</v>
      </c>
      <c r="I2573" s="51" t="e">
        <f>VLOOKUP(Table_for_new_list_price[[#This Row],[Product Line]],'EDA SHEET'!$C$10:$D$57,2,FALSE)</f>
        <v>#N/A</v>
      </c>
      <c r="J2573" s="53" t="e">
        <f t="shared" si="46"/>
        <v>#N/A</v>
      </c>
      <c r="K2573" s="1" t="e">
        <f>VLOOKUP(Table_for_new_list_price[[#This Row],[ItemCode]],[1]sheet1!$1:$1048576,11,FALSE)</f>
        <v>#N/A</v>
      </c>
    </row>
    <row r="2574" spans="1:11" hidden="1" x14ac:dyDescent="0.3">
      <c r="A2574" t="s">
        <v>3826</v>
      </c>
      <c r="B2574" t="e">
        <f>VLOOKUP(Table_for_new_list_price[[#This Row],[ItemCode]],[1]sheet1!$1:$1048576,4,FALSE)</f>
        <v>#N/A</v>
      </c>
      <c r="C2574" t="e">
        <f>VLOOKUP(Table_for_new_list_price[[#This Row],[ItemCode]],[1]sheet1!$1:$1048576,5,FALSE)</f>
        <v>#N/A</v>
      </c>
      <c r="D2574" t="e">
        <f>VLOOKUP(Table_for_new_list_price[[#This Row],[ItemCode]],[1]sheet1!$1:$1048576,6,FALSE)</f>
        <v>#N/A</v>
      </c>
      <c r="E2574" s="54" t="e">
        <f>VLOOKUP(Table_for_new_list_price[[#This Row],[ItemCode]],[1]sheet1!$1:$1048576,7,FALSE)</f>
        <v>#N/A</v>
      </c>
      <c r="F2574" s="54" t="e">
        <f>VLOOKUP(Table_for_new_list_price[[#This Row],[ItemCode]],[1]sheet1!$1:$1048576,13,FALSE)</f>
        <v>#N/A</v>
      </c>
      <c r="G2574" s="55" t="e">
        <f>VLOOKUP(Table_for_new_list_price[[#This Row],[ItemCode]],[1]sheet1!$1:$1048576,12,FALSE)</f>
        <v>#N/A</v>
      </c>
      <c r="H2574" s="101" t="e">
        <f>VLOOKUP(Table_for_new_list_price[[#This Row],[ItemCode]],[1]sheet1!$1:$1048576,8,FALSE)</f>
        <v>#N/A</v>
      </c>
      <c r="I2574" s="51" t="e">
        <f>VLOOKUP(Table_for_new_list_price[[#This Row],[Product Line]],'EDA SHEET'!$C$10:$D$57,2,FALSE)</f>
        <v>#N/A</v>
      </c>
      <c r="J2574" s="53" t="e">
        <f t="shared" si="46"/>
        <v>#N/A</v>
      </c>
      <c r="K2574" s="1" t="e">
        <f>VLOOKUP(Table_for_new_list_price[[#This Row],[ItemCode]],[1]sheet1!$1:$1048576,11,FALSE)</f>
        <v>#N/A</v>
      </c>
    </row>
    <row r="2575" spans="1:11" hidden="1" x14ac:dyDescent="0.3">
      <c r="A2575" t="s">
        <v>3827</v>
      </c>
      <c r="B2575" t="e">
        <f>VLOOKUP(Table_for_new_list_price[[#This Row],[ItemCode]],[1]sheet1!$1:$1048576,4,FALSE)</f>
        <v>#N/A</v>
      </c>
      <c r="C2575" t="e">
        <f>VLOOKUP(Table_for_new_list_price[[#This Row],[ItemCode]],[1]sheet1!$1:$1048576,5,FALSE)</f>
        <v>#N/A</v>
      </c>
      <c r="D2575" t="e">
        <f>VLOOKUP(Table_for_new_list_price[[#This Row],[ItemCode]],[1]sheet1!$1:$1048576,6,FALSE)</f>
        <v>#N/A</v>
      </c>
      <c r="E2575" s="54" t="e">
        <f>VLOOKUP(Table_for_new_list_price[[#This Row],[ItemCode]],[1]sheet1!$1:$1048576,7,FALSE)</f>
        <v>#N/A</v>
      </c>
      <c r="F2575" s="54" t="e">
        <f>VLOOKUP(Table_for_new_list_price[[#This Row],[ItemCode]],[1]sheet1!$1:$1048576,13,FALSE)</f>
        <v>#N/A</v>
      </c>
      <c r="G2575" s="55" t="e">
        <f>VLOOKUP(Table_for_new_list_price[[#This Row],[ItemCode]],[1]sheet1!$1:$1048576,12,FALSE)</f>
        <v>#N/A</v>
      </c>
      <c r="H2575" s="101" t="e">
        <f>VLOOKUP(Table_for_new_list_price[[#This Row],[ItemCode]],[1]sheet1!$1:$1048576,8,FALSE)</f>
        <v>#N/A</v>
      </c>
      <c r="I2575" s="51" t="e">
        <f>VLOOKUP(Table_for_new_list_price[[#This Row],[Product Line]],'EDA SHEET'!$C$10:$D$57,2,FALSE)</f>
        <v>#N/A</v>
      </c>
      <c r="J2575" s="53" t="e">
        <f t="shared" si="46"/>
        <v>#N/A</v>
      </c>
      <c r="K2575" s="1" t="e">
        <f>VLOOKUP(Table_for_new_list_price[[#This Row],[ItemCode]],[1]sheet1!$1:$1048576,11,FALSE)</f>
        <v>#N/A</v>
      </c>
    </row>
    <row r="2576" spans="1:11" hidden="1" x14ac:dyDescent="0.3">
      <c r="A2576" t="s">
        <v>3828</v>
      </c>
      <c r="B2576" t="e">
        <f>VLOOKUP(Table_for_new_list_price[[#This Row],[ItemCode]],[1]sheet1!$1:$1048576,4,FALSE)</f>
        <v>#N/A</v>
      </c>
      <c r="C2576" t="e">
        <f>VLOOKUP(Table_for_new_list_price[[#This Row],[ItemCode]],[1]sheet1!$1:$1048576,5,FALSE)</f>
        <v>#N/A</v>
      </c>
      <c r="D2576" t="e">
        <f>VLOOKUP(Table_for_new_list_price[[#This Row],[ItemCode]],[1]sheet1!$1:$1048576,6,FALSE)</f>
        <v>#N/A</v>
      </c>
      <c r="E2576" s="54" t="e">
        <f>VLOOKUP(Table_for_new_list_price[[#This Row],[ItemCode]],[1]sheet1!$1:$1048576,7,FALSE)</f>
        <v>#N/A</v>
      </c>
      <c r="F2576" s="54" t="e">
        <f>VLOOKUP(Table_for_new_list_price[[#This Row],[ItemCode]],[1]sheet1!$1:$1048576,13,FALSE)</f>
        <v>#N/A</v>
      </c>
      <c r="G2576" s="55" t="e">
        <f>VLOOKUP(Table_for_new_list_price[[#This Row],[ItemCode]],[1]sheet1!$1:$1048576,12,FALSE)</f>
        <v>#N/A</v>
      </c>
      <c r="H2576" s="101" t="e">
        <f>VLOOKUP(Table_for_new_list_price[[#This Row],[ItemCode]],[1]sheet1!$1:$1048576,8,FALSE)</f>
        <v>#N/A</v>
      </c>
      <c r="I2576" s="51" t="e">
        <f>VLOOKUP(Table_for_new_list_price[[#This Row],[Product Line]],'EDA SHEET'!$C$10:$D$57,2,FALSE)</f>
        <v>#N/A</v>
      </c>
      <c r="J2576" s="53" t="e">
        <f t="shared" si="46"/>
        <v>#N/A</v>
      </c>
      <c r="K2576" s="1" t="e">
        <f>VLOOKUP(Table_for_new_list_price[[#This Row],[ItemCode]],[1]sheet1!$1:$1048576,11,FALSE)</f>
        <v>#N/A</v>
      </c>
    </row>
    <row r="2577" spans="1:11" hidden="1" x14ac:dyDescent="0.3">
      <c r="A2577" t="s">
        <v>3829</v>
      </c>
      <c r="B2577" t="e">
        <f>VLOOKUP(Table_for_new_list_price[[#This Row],[ItemCode]],[1]sheet1!$1:$1048576,4,FALSE)</f>
        <v>#N/A</v>
      </c>
      <c r="C2577" t="e">
        <f>VLOOKUP(Table_for_new_list_price[[#This Row],[ItemCode]],[1]sheet1!$1:$1048576,5,FALSE)</f>
        <v>#N/A</v>
      </c>
      <c r="D2577" t="e">
        <f>VLOOKUP(Table_for_new_list_price[[#This Row],[ItemCode]],[1]sheet1!$1:$1048576,6,FALSE)</f>
        <v>#N/A</v>
      </c>
      <c r="E2577" s="54" t="e">
        <f>VLOOKUP(Table_for_new_list_price[[#This Row],[ItemCode]],[1]sheet1!$1:$1048576,7,FALSE)</f>
        <v>#N/A</v>
      </c>
      <c r="F2577" s="54" t="e">
        <f>VLOOKUP(Table_for_new_list_price[[#This Row],[ItemCode]],[1]sheet1!$1:$1048576,13,FALSE)</f>
        <v>#N/A</v>
      </c>
      <c r="G2577" s="55" t="e">
        <f>VLOOKUP(Table_for_new_list_price[[#This Row],[ItemCode]],[1]sheet1!$1:$1048576,12,FALSE)</f>
        <v>#N/A</v>
      </c>
      <c r="H2577" s="101" t="e">
        <f>VLOOKUP(Table_for_new_list_price[[#This Row],[ItemCode]],[1]sheet1!$1:$1048576,8,FALSE)</f>
        <v>#N/A</v>
      </c>
      <c r="I2577" s="51" t="e">
        <f>VLOOKUP(Table_for_new_list_price[[#This Row],[Product Line]],'EDA SHEET'!$C$10:$D$57,2,FALSE)</f>
        <v>#N/A</v>
      </c>
      <c r="J2577" s="53" t="e">
        <f t="shared" si="46"/>
        <v>#N/A</v>
      </c>
      <c r="K2577" s="1" t="e">
        <f>VLOOKUP(Table_for_new_list_price[[#This Row],[ItemCode]],[1]sheet1!$1:$1048576,11,FALSE)</f>
        <v>#N/A</v>
      </c>
    </row>
    <row r="2578" spans="1:11" hidden="1" x14ac:dyDescent="0.3">
      <c r="A2578" t="s">
        <v>3830</v>
      </c>
      <c r="B2578" t="e">
        <f>VLOOKUP(Table_for_new_list_price[[#This Row],[ItemCode]],[1]sheet1!$1:$1048576,4,FALSE)</f>
        <v>#N/A</v>
      </c>
      <c r="C2578" t="e">
        <f>VLOOKUP(Table_for_new_list_price[[#This Row],[ItemCode]],[1]sheet1!$1:$1048576,5,FALSE)</f>
        <v>#N/A</v>
      </c>
      <c r="D2578" t="e">
        <f>VLOOKUP(Table_for_new_list_price[[#This Row],[ItemCode]],[1]sheet1!$1:$1048576,6,FALSE)</f>
        <v>#N/A</v>
      </c>
      <c r="E2578" s="54" t="e">
        <f>VLOOKUP(Table_for_new_list_price[[#This Row],[ItemCode]],[1]sheet1!$1:$1048576,7,FALSE)</f>
        <v>#N/A</v>
      </c>
      <c r="F2578" s="54" t="e">
        <f>VLOOKUP(Table_for_new_list_price[[#This Row],[ItemCode]],[1]sheet1!$1:$1048576,13,FALSE)</f>
        <v>#N/A</v>
      </c>
      <c r="G2578" s="55" t="e">
        <f>VLOOKUP(Table_for_new_list_price[[#This Row],[ItemCode]],[1]sheet1!$1:$1048576,12,FALSE)</f>
        <v>#N/A</v>
      </c>
      <c r="H2578" s="101" t="e">
        <f>VLOOKUP(Table_for_new_list_price[[#This Row],[ItemCode]],[1]sheet1!$1:$1048576,8,FALSE)</f>
        <v>#N/A</v>
      </c>
      <c r="I2578" s="51" t="e">
        <f>VLOOKUP(Table_for_new_list_price[[#This Row],[Product Line]],'EDA SHEET'!$C$10:$D$57,2,FALSE)</f>
        <v>#N/A</v>
      </c>
      <c r="J2578" s="53" t="e">
        <f t="shared" si="46"/>
        <v>#N/A</v>
      </c>
      <c r="K2578" s="1" t="e">
        <f>VLOOKUP(Table_for_new_list_price[[#This Row],[ItemCode]],[1]sheet1!$1:$1048576,11,FALSE)</f>
        <v>#N/A</v>
      </c>
    </row>
    <row r="2579" spans="1:11" hidden="1" x14ac:dyDescent="0.3">
      <c r="A2579" t="s">
        <v>3831</v>
      </c>
      <c r="B2579" t="e">
        <f>VLOOKUP(Table_for_new_list_price[[#This Row],[ItemCode]],[1]sheet1!$1:$1048576,4,FALSE)</f>
        <v>#N/A</v>
      </c>
      <c r="C2579" t="e">
        <f>VLOOKUP(Table_for_new_list_price[[#This Row],[ItemCode]],[1]sheet1!$1:$1048576,5,FALSE)</f>
        <v>#N/A</v>
      </c>
      <c r="D2579" t="e">
        <f>VLOOKUP(Table_for_new_list_price[[#This Row],[ItemCode]],[1]sheet1!$1:$1048576,6,FALSE)</f>
        <v>#N/A</v>
      </c>
      <c r="E2579" s="54" t="e">
        <f>VLOOKUP(Table_for_new_list_price[[#This Row],[ItemCode]],[1]sheet1!$1:$1048576,7,FALSE)</f>
        <v>#N/A</v>
      </c>
      <c r="F2579" s="54" t="e">
        <f>VLOOKUP(Table_for_new_list_price[[#This Row],[ItemCode]],[1]sheet1!$1:$1048576,13,FALSE)</f>
        <v>#N/A</v>
      </c>
      <c r="G2579" s="55" t="e">
        <f>VLOOKUP(Table_for_new_list_price[[#This Row],[ItemCode]],[1]sheet1!$1:$1048576,12,FALSE)</f>
        <v>#N/A</v>
      </c>
      <c r="H2579" s="101" t="e">
        <f>VLOOKUP(Table_for_new_list_price[[#This Row],[ItemCode]],[1]sheet1!$1:$1048576,8,FALSE)</f>
        <v>#N/A</v>
      </c>
      <c r="I2579" s="51" t="e">
        <f>VLOOKUP(Table_for_new_list_price[[#This Row],[Product Line]],'EDA SHEET'!$C$10:$D$57,2,FALSE)</f>
        <v>#N/A</v>
      </c>
      <c r="J2579" s="53" t="e">
        <f t="shared" si="46"/>
        <v>#N/A</v>
      </c>
      <c r="K2579" s="1" t="e">
        <f>VLOOKUP(Table_for_new_list_price[[#This Row],[ItemCode]],[1]sheet1!$1:$1048576,11,FALSE)</f>
        <v>#N/A</v>
      </c>
    </row>
    <row r="2580" spans="1:11" hidden="1" x14ac:dyDescent="0.3">
      <c r="A2580" t="s">
        <v>3832</v>
      </c>
      <c r="B2580" t="e">
        <f>VLOOKUP(Table_for_new_list_price[[#This Row],[ItemCode]],[1]sheet1!$1:$1048576,4,FALSE)</f>
        <v>#N/A</v>
      </c>
      <c r="C2580" t="e">
        <f>VLOOKUP(Table_for_new_list_price[[#This Row],[ItemCode]],[1]sheet1!$1:$1048576,5,FALSE)</f>
        <v>#N/A</v>
      </c>
      <c r="D2580" t="e">
        <f>VLOOKUP(Table_for_new_list_price[[#This Row],[ItemCode]],[1]sheet1!$1:$1048576,6,FALSE)</f>
        <v>#N/A</v>
      </c>
      <c r="E2580" s="54" t="e">
        <f>VLOOKUP(Table_for_new_list_price[[#This Row],[ItemCode]],[1]sheet1!$1:$1048576,7,FALSE)</f>
        <v>#N/A</v>
      </c>
      <c r="F2580" s="54" t="e">
        <f>VLOOKUP(Table_for_new_list_price[[#This Row],[ItemCode]],[1]sheet1!$1:$1048576,13,FALSE)</f>
        <v>#N/A</v>
      </c>
      <c r="G2580" s="55" t="e">
        <f>VLOOKUP(Table_for_new_list_price[[#This Row],[ItemCode]],[1]sheet1!$1:$1048576,12,FALSE)</f>
        <v>#N/A</v>
      </c>
      <c r="H2580" s="101" t="e">
        <f>VLOOKUP(Table_for_new_list_price[[#This Row],[ItemCode]],[1]sheet1!$1:$1048576,8,FALSE)</f>
        <v>#N/A</v>
      </c>
      <c r="I2580" s="51" t="e">
        <f>VLOOKUP(Table_for_new_list_price[[#This Row],[Product Line]],'EDA SHEET'!$C$10:$D$57,2,FALSE)</f>
        <v>#N/A</v>
      </c>
      <c r="J2580" s="53" t="e">
        <f t="shared" si="46"/>
        <v>#N/A</v>
      </c>
      <c r="K2580" s="1" t="e">
        <f>VLOOKUP(Table_for_new_list_price[[#This Row],[ItemCode]],[1]sheet1!$1:$1048576,11,FALSE)</f>
        <v>#N/A</v>
      </c>
    </row>
    <row r="2581" spans="1:11" hidden="1" x14ac:dyDescent="0.3">
      <c r="A2581" t="s">
        <v>3833</v>
      </c>
      <c r="B2581" t="e">
        <f>VLOOKUP(Table_for_new_list_price[[#This Row],[ItemCode]],[1]sheet1!$1:$1048576,4,FALSE)</f>
        <v>#N/A</v>
      </c>
      <c r="C2581" t="e">
        <f>VLOOKUP(Table_for_new_list_price[[#This Row],[ItemCode]],[1]sheet1!$1:$1048576,5,FALSE)</f>
        <v>#N/A</v>
      </c>
      <c r="D2581" t="e">
        <f>VLOOKUP(Table_for_new_list_price[[#This Row],[ItemCode]],[1]sheet1!$1:$1048576,6,FALSE)</f>
        <v>#N/A</v>
      </c>
      <c r="E2581" s="54" t="e">
        <f>VLOOKUP(Table_for_new_list_price[[#This Row],[ItemCode]],[1]sheet1!$1:$1048576,7,FALSE)</f>
        <v>#N/A</v>
      </c>
      <c r="F2581" s="54" t="e">
        <f>VLOOKUP(Table_for_new_list_price[[#This Row],[ItemCode]],[1]sheet1!$1:$1048576,13,FALSE)</f>
        <v>#N/A</v>
      </c>
      <c r="G2581" s="55" t="e">
        <f>VLOOKUP(Table_for_new_list_price[[#This Row],[ItemCode]],[1]sheet1!$1:$1048576,12,FALSE)</f>
        <v>#N/A</v>
      </c>
      <c r="H2581" s="101" t="e">
        <f>VLOOKUP(Table_for_new_list_price[[#This Row],[ItemCode]],[1]sheet1!$1:$1048576,8,FALSE)</f>
        <v>#N/A</v>
      </c>
      <c r="I2581" s="51" t="e">
        <f>VLOOKUP(Table_for_new_list_price[[#This Row],[Product Line]],'EDA SHEET'!$C$10:$D$57,2,FALSE)</f>
        <v>#N/A</v>
      </c>
      <c r="J2581" s="53" t="e">
        <f t="shared" si="46"/>
        <v>#N/A</v>
      </c>
      <c r="K2581" s="1" t="e">
        <f>VLOOKUP(Table_for_new_list_price[[#This Row],[ItemCode]],[1]sheet1!$1:$1048576,11,FALSE)</f>
        <v>#N/A</v>
      </c>
    </row>
    <row r="2582" spans="1:11" hidden="1" x14ac:dyDescent="0.3">
      <c r="A2582" t="s">
        <v>3834</v>
      </c>
      <c r="B2582" t="e">
        <f>VLOOKUP(Table_for_new_list_price[[#This Row],[ItemCode]],[1]sheet1!$1:$1048576,4,FALSE)</f>
        <v>#N/A</v>
      </c>
      <c r="C2582" t="e">
        <f>VLOOKUP(Table_for_new_list_price[[#This Row],[ItemCode]],[1]sheet1!$1:$1048576,5,FALSE)</f>
        <v>#N/A</v>
      </c>
      <c r="D2582" t="e">
        <f>VLOOKUP(Table_for_new_list_price[[#This Row],[ItemCode]],[1]sheet1!$1:$1048576,6,FALSE)</f>
        <v>#N/A</v>
      </c>
      <c r="E2582" s="54" t="e">
        <f>VLOOKUP(Table_for_new_list_price[[#This Row],[ItemCode]],[1]sheet1!$1:$1048576,7,FALSE)</f>
        <v>#N/A</v>
      </c>
      <c r="F2582" s="54" t="e">
        <f>VLOOKUP(Table_for_new_list_price[[#This Row],[ItemCode]],[1]sheet1!$1:$1048576,13,FALSE)</f>
        <v>#N/A</v>
      </c>
      <c r="G2582" s="55" t="e">
        <f>VLOOKUP(Table_for_new_list_price[[#This Row],[ItemCode]],[1]sheet1!$1:$1048576,12,FALSE)</f>
        <v>#N/A</v>
      </c>
      <c r="H2582" s="101" t="e">
        <f>VLOOKUP(Table_for_new_list_price[[#This Row],[ItemCode]],[1]sheet1!$1:$1048576,8,FALSE)</f>
        <v>#N/A</v>
      </c>
      <c r="I2582" s="51" t="e">
        <f>VLOOKUP(Table_for_new_list_price[[#This Row],[Product Line]],'EDA SHEET'!$C$10:$D$57,2,FALSE)</f>
        <v>#N/A</v>
      </c>
      <c r="J2582" s="53" t="e">
        <f t="shared" si="46"/>
        <v>#N/A</v>
      </c>
      <c r="K2582" s="1" t="e">
        <f>VLOOKUP(Table_for_new_list_price[[#This Row],[ItemCode]],[1]sheet1!$1:$1048576,11,FALSE)</f>
        <v>#N/A</v>
      </c>
    </row>
    <row r="2583" spans="1:11" hidden="1" x14ac:dyDescent="0.3">
      <c r="A2583" t="s">
        <v>3835</v>
      </c>
      <c r="B2583" t="e">
        <f>VLOOKUP(Table_for_new_list_price[[#This Row],[ItemCode]],[1]sheet1!$1:$1048576,4,FALSE)</f>
        <v>#N/A</v>
      </c>
      <c r="C2583" t="e">
        <f>VLOOKUP(Table_for_new_list_price[[#This Row],[ItemCode]],[1]sheet1!$1:$1048576,5,FALSE)</f>
        <v>#N/A</v>
      </c>
      <c r="D2583" t="e">
        <f>VLOOKUP(Table_for_new_list_price[[#This Row],[ItemCode]],[1]sheet1!$1:$1048576,6,FALSE)</f>
        <v>#N/A</v>
      </c>
      <c r="E2583" s="54" t="e">
        <f>VLOOKUP(Table_for_new_list_price[[#This Row],[ItemCode]],[1]sheet1!$1:$1048576,7,FALSE)</f>
        <v>#N/A</v>
      </c>
      <c r="F2583" s="54" t="e">
        <f>VLOOKUP(Table_for_new_list_price[[#This Row],[ItemCode]],[1]sheet1!$1:$1048576,13,FALSE)</f>
        <v>#N/A</v>
      </c>
      <c r="G2583" s="55" t="e">
        <f>VLOOKUP(Table_for_new_list_price[[#This Row],[ItemCode]],[1]sheet1!$1:$1048576,12,FALSE)</f>
        <v>#N/A</v>
      </c>
      <c r="H2583" s="101" t="e">
        <f>VLOOKUP(Table_for_new_list_price[[#This Row],[ItemCode]],[1]sheet1!$1:$1048576,8,FALSE)</f>
        <v>#N/A</v>
      </c>
      <c r="I2583" s="51" t="e">
        <f>VLOOKUP(Table_for_new_list_price[[#This Row],[Product Line]],'EDA SHEET'!$C$10:$D$57,2,FALSE)</f>
        <v>#N/A</v>
      </c>
      <c r="J2583" s="53" t="e">
        <f t="shared" si="46"/>
        <v>#N/A</v>
      </c>
      <c r="K2583" s="1" t="e">
        <f>VLOOKUP(Table_for_new_list_price[[#This Row],[ItemCode]],[1]sheet1!$1:$1048576,11,FALSE)</f>
        <v>#N/A</v>
      </c>
    </row>
    <row r="2584" spans="1:11" hidden="1" x14ac:dyDescent="0.3">
      <c r="A2584" t="s">
        <v>3836</v>
      </c>
      <c r="B2584" t="e">
        <f>VLOOKUP(Table_for_new_list_price[[#This Row],[ItemCode]],[1]sheet1!$1:$1048576,4,FALSE)</f>
        <v>#N/A</v>
      </c>
      <c r="C2584" t="e">
        <f>VLOOKUP(Table_for_new_list_price[[#This Row],[ItemCode]],[1]sheet1!$1:$1048576,5,FALSE)</f>
        <v>#N/A</v>
      </c>
      <c r="D2584" t="e">
        <f>VLOOKUP(Table_for_new_list_price[[#This Row],[ItemCode]],[1]sheet1!$1:$1048576,6,FALSE)</f>
        <v>#N/A</v>
      </c>
      <c r="E2584" s="54" t="e">
        <f>VLOOKUP(Table_for_new_list_price[[#This Row],[ItemCode]],[1]sheet1!$1:$1048576,7,FALSE)</f>
        <v>#N/A</v>
      </c>
      <c r="F2584" s="54" t="e">
        <f>VLOOKUP(Table_for_new_list_price[[#This Row],[ItemCode]],[1]sheet1!$1:$1048576,13,FALSE)</f>
        <v>#N/A</v>
      </c>
      <c r="G2584" s="55" t="e">
        <f>VLOOKUP(Table_for_new_list_price[[#This Row],[ItemCode]],[1]sheet1!$1:$1048576,12,FALSE)</f>
        <v>#N/A</v>
      </c>
      <c r="H2584" s="101" t="e">
        <f>VLOOKUP(Table_for_new_list_price[[#This Row],[ItemCode]],[1]sheet1!$1:$1048576,8,FALSE)</f>
        <v>#N/A</v>
      </c>
      <c r="I2584" s="51" t="e">
        <f>VLOOKUP(Table_for_new_list_price[[#This Row],[Product Line]],'EDA SHEET'!$C$10:$D$57,2,FALSE)</f>
        <v>#N/A</v>
      </c>
      <c r="J2584" s="53" t="e">
        <f t="shared" si="46"/>
        <v>#N/A</v>
      </c>
      <c r="K2584" s="1" t="e">
        <f>VLOOKUP(Table_for_new_list_price[[#This Row],[ItemCode]],[1]sheet1!$1:$1048576,11,FALSE)</f>
        <v>#N/A</v>
      </c>
    </row>
    <row r="2585" spans="1:11" hidden="1" x14ac:dyDescent="0.3">
      <c r="A2585" t="s">
        <v>3837</v>
      </c>
      <c r="B2585" t="e">
        <f>VLOOKUP(Table_for_new_list_price[[#This Row],[ItemCode]],[1]sheet1!$1:$1048576,4,FALSE)</f>
        <v>#N/A</v>
      </c>
      <c r="C2585" t="e">
        <f>VLOOKUP(Table_for_new_list_price[[#This Row],[ItemCode]],[1]sheet1!$1:$1048576,5,FALSE)</f>
        <v>#N/A</v>
      </c>
      <c r="D2585" t="e">
        <f>VLOOKUP(Table_for_new_list_price[[#This Row],[ItemCode]],[1]sheet1!$1:$1048576,6,FALSE)</f>
        <v>#N/A</v>
      </c>
      <c r="E2585" s="54" t="e">
        <f>VLOOKUP(Table_for_new_list_price[[#This Row],[ItemCode]],[1]sheet1!$1:$1048576,7,FALSE)</f>
        <v>#N/A</v>
      </c>
      <c r="F2585" s="54" t="e">
        <f>VLOOKUP(Table_for_new_list_price[[#This Row],[ItemCode]],[1]sheet1!$1:$1048576,13,FALSE)</f>
        <v>#N/A</v>
      </c>
      <c r="G2585" s="55" t="e">
        <f>VLOOKUP(Table_for_new_list_price[[#This Row],[ItemCode]],[1]sheet1!$1:$1048576,12,FALSE)</f>
        <v>#N/A</v>
      </c>
      <c r="H2585" s="101" t="e">
        <f>VLOOKUP(Table_for_new_list_price[[#This Row],[ItemCode]],[1]sheet1!$1:$1048576,8,FALSE)</f>
        <v>#N/A</v>
      </c>
      <c r="I2585" s="51" t="e">
        <f>VLOOKUP(Table_for_new_list_price[[#This Row],[Product Line]],'EDA SHEET'!$C$10:$D$57,2,FALSE)</f>
        <v>#N/A</v>
      </c>
      <c r="J2585" s="53" t="e">
        <f t="shared" si="46"/>
        <v>#N/A</v>
      </c>
      <c r="K2585" s="1" t="e">
        <f>VLOOKUP(Table_for_new_list_price[[#This Row],[ItemCode]],[1]sheet1!$1:$1048576,11,FALSE)</f>
        <v>#N/A</v>
      </c>
    </row>
    <row r="2586" spans="1:11" hidden="1" x14ac:dyDescent="0.3">
      <c r="A2586" t="s">
        <v>3838</v>
      </c>
      <c r="B2586" t="e">
        <f>VLOOKUP(Table_for_new_list_price[[#This Row],[ItemCode]],[1]sheet1!$1:$1048576,4,FALSE)</f>
        <v>#N/A</v>
      </c>
      <c r="C2586" t="e">
        <f>VLOOKUP(Table_for_new_list_price[[#This Row],[ItemCode]],[1]sheet1!$1:$1048576,5,FALSE)</f>
        <v>#N/A</v>
      </c>
      <c r="D2586" t="e">
        <f>VLOOKUP(Table_for_new_list_price[[#This Row],[ItemCode]],[1]sheet1!$1:$1048576,6,FALSE)</f>
        <v>#N/A</v>
      </c>
      <c r="E2586" s="54" t="e">
        <f>VLOOKUP(Table_for_new_list_price[[#This Row],[ItemCode]],[1]sheet1!$1:$1048576,7,FALSE)</f>
        <v>#N/A</v>
      </c>
      <c r="F2586" s="54" t="e">
        <f>VLOOKUP(Table_for_new_list_price[[#This Row],[ItemCode]],[1]sheet1!$1:$1048576,13,FALSE)</f>
        <v>#N/A</v>
      </c>
      <c r="G2586" s="55" t="e">
        <f>VLOOKUP(Table_for_new_list_price[[#This Row],[ItemCode]],[1]sheet1!$1:$1048576,12,FALSE)</f>
        <v>#N/A</v>
      </c>
      <c r="H2586" s="101" t="e">
        <f>VLOOKUP(Table_for_new_list_price[[#This Row],[ItemCode]],[1]sheet1!$1:$1048576,8,FALSE)</f>
        <v>#N/A</v>
      </c>
      <c r="I2586" s="51" t="e">
        <f>VLOOKUP(Table_for_new_list_price[[#This Row],[Product Line]],'EDA SHEET'!$C$10:$D$57,2,FALSE)</f>
        <v>#N/A</v>
      </c>
      <c r="J2586" s="53" t="e">
        <f t="shared" si="46"/>
        <v>#N/A</v>
      </c>
      <c r="K2586" s="1" t="e">
        <f>VLOOKUP(Table_for_new_list_price[[#This Row],[ItemCode]],[1]sheet1!$1:$1048576,11,FALSE)</f>
        <v>#N/A</v>
      </c>
    </row>
    <row r="2587" spans="1:11" hidden="1" x14ac:dyDescent="0.3">
      <c r="A2587" t="s">
        <v>3839</v>
      </c>
      <c r="B2587" t="e">
        <f>VLOOKUP(Table_for_new_list_price[[#This Row],[ItemCode]],[1]sheet1!$1:$1048576,4,FALSE)</f>
        <v>#N/A</v>
      </c>
      <c r="C2587" t="e">
        <f>VLOOKUP(Table_for_new_list_price[[#This Row],[ItemCode]],[1]sheet1!$1:$1048576,5,FALSE)</f>
        <v>#N/A</v>
      </c>
      <c r="D2587" t="e">
        <f>VLOOKUP(Table_for_new_list_price[[#This Row],[ItemCode]],[1]sheet1!$1:$1048576,6,FALSE)</f>
        <v>#N/A</v>
      </c>
      <c r="E2587" s="54" t="e">
        <f>VLOOKUP(Table_for_new_list_price[[#This Row],[ItemCode]],[1]sheet1!$1:$1048576,7,FALSE)</f>
        <v>#N/A</v>
      </c>
      <c r="F2587" s="54" t="e">
        <f>VLOOKUP(Table_for_new_list_price[[#This Row],[ItemCode]],[1]sheet1!$1:$1048576,13,FALSE)</f>
        <v>#N/A</v>
      </c>
      <c r="G2587" s="55" t="e">
        <f>VLOOKUP(Table_for_new_list_price[[#This Row],[ItemCode]],[1]sheet1!$1:$1048576,12,FALSE)</f>
        <v>#N/A</v>
      </c>
      <c r="H2587" s="101" t="e">
        <f>VLOOKUP(Table_for_new_list_price[[#This Row],[ItemCode]],[1]sheet1!$1:$1048576,8,FALSE)</f>
        <v>#N/A</v>
      </c>
      <c r="I2587" s="51" t="e">
        <f>VLOOKUP(Table_for_new_list_price[[#This Row],[Product Line]],'EDA SHEET'!$C$10:$D$57,2,FALSE)</f>
        <v>#N/A</v>
      </c>
      <c r="J2587" s="53" t="e">
        <f t="shared" si="46"/>
        <v>#N/A</v>
      </c>
      <c r="K2587" s="1" t="e">
        <f>VLOOKUP(Table_for_new_list_price[[#This Row],[ItemCode]],[1]sheet1!$1:$1048576,11,FALSE)</f>
        <v>#N/A</v>
      </c>
    </row>
    <row r="2588" spans="1:11" hidden="1" x14ac:dyDescent="0.3">
      <c r="A2588" t="s">
        <v>3840</v>
      </c>
      <c r="B2588" t="e">
        <f>VLOOKUP(Table_for_new_list_price[[#This Row],[ItemCode]],[1]sheet1!$1:$1048576,4,FALSE)</f>
        <v>#N/A</v>
      </c>
      <c r="C2588" t="e">
        <f>VLOOKUP(Table_for_new_list_price[[#This Row],[ItemCode]],[1]sheet1!$1:$1048576,5,FALSE)</f>
        <v>#N/A</v>
      </c>
      <c r="D2588" t="e">
        <f>VLOOKUP(Table_for_new_list_price[[#This Row],[ItemCode]],[1]sheet1!$1:$1048576,6,FALSE)</f>
        <v>#N/A</v>
      </c>
      <c r="E2588" s="54" t="e">
        <f>VLOOKUP(Table_for_new_list_price[[#This Row],[ItemCode]],[1]sheet1!$1:$1048576,7,FALSE)</f>
        <v>#N/A</v>
      </c>
      <c r="F2588" s="54" t="e">
        <f>VLOOKUP(Table_for_new_list_price[[#This Row],[ItemCode]],[1]sheet1!$1:$1048576,13,FALSE)</f>
        <v>#N/A</v>
      </c>
      <c r="G2588" s="55" t="e">
        <f>VLOOKUP(Table_for_new_list_price[[#This Row],[ItemCode]],[1]sheet1!$1:$1048576,12,FALSE)</f>
        <v>#N/A</v>
      </c>
      <c r="H2588" s="101" t="e">
        <f>VLOOKUP(Table_for_new_list_price[[#This Row],[ItemCode]],[1]sheet1!$1:$1048576,8,FALSE)</f>
        <v>#N/A</v>
      </c>
      <c r="I2588" s="51" t="e">
        <f>VLOOKUP(Table_for_new_list_price[[#This Row],[Product Line]],'EDA SHEET'!$C$10:$D$57,2,FALSE)</f>
        <v>#N/A</v>
      </c>
      <c r="J2588" s="53" t="e">
        <f t="shared" ref="J2588:J2651" si="47">H2588*I2588</f>
        <v>#N/A</v>
      </c>
      <c r="K2588" s="1" t="e">
        <f>VLOOKUP(Table_for_new_list_price[[#This Row],[ItemCode]],[1]sheet1!$1:$1048576,11,FALSE)</f>
        <v>#N/A</v>
      </c>
    </row>
    <row r="2589" spans="1:11" hidden="1" x14ac:dyDescent="0.3">
      <c r="A2589" t="s">
        <v>3841</v>
      </c>
      <c r="B2589" t="e">
        <f>VLOOKUP(Table_for_new_list_price[[#This Row],[ItemCode]],[1]sheet1!$1:$1048576,4,FALSE)</f>
        <v>#N/A</v>
      </c>
      <c r="C2589" t="e">
        <f>VLOOKUP(Table_for_new_list_price[[#This Row],[ItemCode]],[1]sheet1!$1:$1048576,5,FALSE)</f>
        <v>#N/A</v>
      </c>
      <c r="D2589" t="e">
        <f>VLOOKUP(Table_for_new_list_price[[#This Row],[ItemCode]],[1]sheet1!$1:$1048576,6,FALSE)</f>
        <v>#N/A</v>
      </c>
      <c r="E2589" s="54" t="e">
        <f>VLOOKUP(Table_for_new_list_price[[#This Row],[ItemCode]],[1]sheet1!$1:$1048576,7,FALSE)</f>
        <v>#N/A</v>
      </c>
      <c r="F2589" s="54" t="e">
        <f>VLOOKUP(Table_for_new_list_price[[#This Row],[ItemCode]],[1]sheet1!$1:$1048576,13,FALSE)</f>
        <v>#N/A</v>
      </c>
      <c r="G2589" s="55" t="e">
        <f>VLOOKUP(Table_for_new_list_price[[#This Row],[ItemCode]],[1]sheet1!$1:$1048576,12,FALSE)</f>
        <v>#N/A</v>
      </c>
      <c r="H2589" s="101" t="e">
        <f>VLOOKUP(Table_for_new_list_price[[#This Row],[ItemCode]],[1]sheet1!$1:$1048576,8,FALSE)</f>
        <v>#N/A</v>
      </c>
      <c r="I2589" s="51" t="e">
        <f>VLOOKUP(Table_for_new_list_price[[#This Row],[Product Line]],'EDA SHEET'!$C$10:$D$57,2,FALSE)</f>
        <v>#N/A</v>
      </c>
      <c r="J2589" s="53" t="e">
        <f t="shared" si="47"/>
        <v>#N/A</v>
      </c>
      <c r="K2589" s="1" t="e">
        <f>VLOOKUP(Table_for_new_list_price[[#This Row],[ItemCode]],[1]sheet1!$1:$1048576,11,FALSE)</f>
        <v>#N/A</v>
      </c>
    </row>
    <row r="2590" spans="1:11" hidden="1" x14ac:dyDescent="0.3">
      <c r="A2590" t="s">
        <v>3842</v>
      </c>
      <c r="B2590" t="e">
        <f>VLOOKUP(Table_for_new_list_price[[#This Row],[ItemCode]],[1]sheet1!$1:$1048576,4,FALSE)</f>
        <v>#N/A</v>
      </c>
      <c r="C2590" t="e">
        <f>VLOOKUP(Table_for_new_list_price[[#This Row],[ItemCode]],[1]sheet1!$1:$1048576,5,FALSE)</f>
        <v>#N/A</v>
      </c>
      <c r="D2590" t="e">
        <f>VLOOKUP(Table_for_new_list_price[[#This Row],[ItemCode]],[1]sheet1!$1:$1048576,6,FALSE)</f>
        <v>#N/A</v>
      </c>
      <c r="E2590" s="54" t="e">
        <f>VLOOKUP(Table_for_new_list_price[[#This Row],[ItemCode]],[1]sheet1!$1:$1048576,7,FALSE)</f>
        <v>#N/A</v>
      </c>
      <c r="F2590" s="54" t="e">
        <f>VLOOKUP(Table_for_new_list_price[[#This Row],[ItemCode]],[1]sheet1!$1:$1048576,13,FALSE)</f>
        <v>#N/A</v>
      </c>
      <c r="G2590" s="55" t="e">
        <f>VLOOKUP(Table_for_new_list_price[[#This Row],[ItemCode]],[1]sheet1!$1:$1048576,12,FALSE)</f>
        <v>#N/A</v>
      </c>
      <c r="H2590" s="101" t="e">
        <f>VLOOKUP(Table_for_new_list_price[[#This Row],[ItemCode]],[1]sheet1!$1:$1048576,8,FALSE)</f>
        <v>#N/A</v>
      </c>
      <c r="I2590" s="51" t="e">
        <f>VLOOKUP(Table_for_new_list_price[[#This Row],[Product Line]],'EDA SHEET'!$C$10:$D$57,2,FALSE)</f>
        <v>#N/A</v>
      </c>
      <c r="J2590" s="53" t="e">
        <f t="shared" si="47"/>
        <v>#N/A</v>
      </c>
      <c r="K2590" s="1" t="e">
        <f>VLOOKUP(Table_for_new_list_price[[#This Row],[ItemCode]],[1]sheet1!$1:$1048576,11,FALSE)</f>
        <v>#N/A</v>
      </c>
    </row>
    <row r="2591" spans="1:11" hidden="1" x14ac:dyDescent="0.3">
      <c r="A2591" t="s">
        <v>3843</v>
      </c>
      <c r="B2591" t="e">
        <f>VLOOKUP(Table_for_new_list_price[[#This Row],[ItemCode]],[1]sheet1!$1:$1048576,4,FALSE)</f>
        <v>#N/A</v>
      </c>
      <c r="C2591" t="e">
        <f>VLOOKUP(Table_for_new_list_price[[#This Row],[ItemCode]],[1]sheet1!$1:$1048576,5,FALSE)</f>
        <v>#N/A</v>
      </c>
      <c r="D2591" t="e">
        <f>VLOOKUP(Table_for_new_list_price[[#This Row],[ItemCode]],[1]sheet1!$1:$1048576,6,FALSE)</f>
        <v>#N/A</v>
      </c>
      <c r="E2591" s="54" t="e">
        <f>VLOOKUP(Table_for_new_list_price[[#This Row],[ItemCode]],[1]sheet1!$1:$1048576,7,FALSE)</f>
        <v>#N/A</v>
      </c>
      <c r="F2591" s="54" t="e">
        <f>VLOOKUP(Table_for_new_list_price[[#This Row],[ItemCode]],[1]sheet1!$1:$1048576,13,FALSE)</f>
        <v>#N/A</v>
      </c>
      <c r="G2591" s="55" t="e">
        <f>VLOOKUP(Table_for_new_list_price[[#This Row],[ItemCode]],[1]sheet1!$1:$1048576,12,FALSE)</f>
        <v>#N/A</v>
      </c>
      <c r="H2591" s="101" t="e">
        <f>VLOOKUP(Table_for_new_list_price[[#This Row],[ItemCode]],[1]sheet1!$1:$1048576,8,FALSE)</f>
        <v>#N/A</v>
      </c>
      <c r="I2591" s="51" t="e">
        <f>VLOOKUP(Table_for_new_list_price[[#This Row],[Product Line]],'EDA SHEET'!$C$10:$D$57,2,FALSE)</f>
        <v>#N/A</v>
      </c>
      <c r="J2591" s="53" t="e">
        <f t="shared" si="47"/>
        <v>#N/A</v>
      </c>
      <c r="K2591" s="1" t="e">
        <f>VLOOKUP(Table_for_new_list_price[[#This Row],[ItemCode]],[1]sheet1!$1:$1048576,11,FALSE)</f>
        <v>#N/A</v>
      </c>
    </row>
    <row r="2592" spans="1:11" hidden="1" x14ac:dyDescent="0.3">
      <c r="A2592" t="s">
        <v>3844</v>
      </c>
      <c r="B2592" t="e">
        <f>VLOOKUP(Table_for_new_list_price[[#This Row],[ItemCode]],[1]sheet1!$1:$1048576,4,FALSE)</f>
        <v>#N/A</v>
      </c>
      <c r="C2592" t="e">
        <f>VLOOKUP(Table_for_new_list_price[[#This Row],[ItemCode]],[1]sheet1!$1:$1048576,5,FALSE)</f>
        <v>#N/A</v>
      </c>
      <c r="D2592" t="e">
        <f>VLOOKUP(Table_for_new_list_price[[#This Row],[ItemCode]],[1]sheet1!$1:$1048576,6,FALSE)</f>
        <v>#N/A</v>
      </c>
      <c r="E2592" s="54" t="e">
        <f>VLOOKUP(Table_for_new_list_price[[#This Row],[ItemCode]],[1]sheet1!$1:$1048576,7,FALSE)</f>
        <v>#N/A</v>
      </c>
      <c r="F2592" s="54" t="e">
        <f>VLOOKUP(Table_for_new_list_price[[#This Row],[ItemCode]],[1]sheet1!$1:$1048576,13,FALSE)</f>
        <v>#N/A</v>
      </c>
      <c r="G2592" s="55" t="e">
        <f>VLOOKUP(Table_for_new_list_price[[#This Row],[ItemCode]],[1]sheet1!$1:$1048576,12,FALSE)</f>
        <v>#N/A</v>
      </c>
      <c r="H2592" s="101" t="e">
        <f>VLOOKUP(Table_for_new_list_price[[#This Row],[ItemCode]],[1]sheet1!$1:$1048576,8,FALSE)</f>
        <v>#N/A</v>
      </c>
      <c r="I2592" s="51" t="e">
        <f>VLOOKUP(Table_for_new_list_price[[#This Row],[Product Line]],'EDA SHEET'!$C$10:$D$57,2,FALSE)</f>
        <v>#N/A</v>
      </c>
      <c r="J2592" s="53" t="e">
        <f t="shared" si="47"/>
        <v>#N/A</v>
      </c>
      <c r="K2592" s="1" t="e">
        <f>VLOOKUP(Table_for_new_list_price[[#This Row],[ItemCode]],[1]sheet1!$1:$1048576,11,FALSE)</f>
        <v>#N/A</v>
      </c>
    </row>
    <row r="2593" spans="1:11" hidden="1" x14ac:dyDescent="0.3">
      <c r="A2593" t="s">
        <v>3845</v>
      </c>
      <c r="B2593" t="e">
        <f>VLOOKUP(Table_for_new_list_price[[#This Row],[ItemCode]],[1]sheet1!$1:$1048576,4,FALSE)</f>
        <v>#N/A</v>
      </c>
      <c r="C2593" t="e">
        <f>VLOOKUP(Table_for_new_list_price[[#This Row],[ItemCode]],[1]sheet1!$1:$1048576,5,FALSE)</f>
        <v>#N/A</v>
      </c>
      <c r="D2593" t="e">
        <f>VLOOKUP(Table_for_new_list_price[[#This Row],[ItemCode]],[1]sheet1!$1:$1048576,6,FALSE)</f>
        <v>#N/A</v>
      </c>
      <c r="E2593" s="54" t="e">
        <f>VLOOKUP(Table_for_new_list_price[[#This Row],[ItemCode]],[1]sheet1!$1:$1048576,7,FALSE)</f>
        <v>#N/A</v>
      </c>
      <c r="F2593" s="54" t="e">
        <f>VLOOKUP(Table_for_new_list_price[[#This Row],[ItemCode]],[1]sheet1!$1:$1048576,13,FALSE)</f>
        <v>#N/A</v>
      </c>
      <c r="G2593" s="55" t="e">
        <f>VLOOKUP(Table_for_new_list_price[[#This Row],[ItemCode]],[1]sheet1!$1:$1048576,12,FALSE)</f>
        <v>#N/A</v>
      </c>
      <c r="H2593" s="101" t="e">
        <f>VLOOKUP(Table_for_new_list_price[[#This Row],[ItemCode]],[1]sheet1!$1:$1048576,8,FALSE)</f>
        <v>#N/A</v>
      </c>
      <c r="I2593" s="51" t="e">
        <f>VLOOKUP(Table_for_new_list_price[[#This Row],[Product Line]],'EDA SHEET'!$C$10:$D$57,2,FALSE)</f>
        <v>#N/A</v>
      </c>
      <c r="J2593" s="53" t="e">
        <f t="shared" si="47"/>
        <v>#N/A</v>
      </c>
      <c r="K2593" s="1" t="e">
        <f>VLOOKUP(Table_for_new_list_price[[#This Row],[ItemCode]],[1]sheet1!$1:$1048576,11,FALSE)</f>
        <v>#N/A</v>
      </c>
    </row>
    <row r="2594" spans="1:11" hidden="1" x14ac:dyDescent="0.3">
      <c r="A2594" t="s">
        <v>3846</v>
      </c>
      <c r="B2594" t="e">
        <f>VLOOKUP(Table_for_new_list_price[[#This Row],[ItemCode]],[1]sheet1!$1:$1048576,4,FALSE)</f>
        <v>#N/A</v>
      </c>
      <c r="C2594" t="e">
        <f>VLOOKUP(Table_for_new_list_price[[#This Row],[ItemCode]],[1]sheet1!$1:$1048576,5,FALSE)</f>
        <v>#N/A</v>
      </c>
      <c r="D2594" t="e">
        <f>VLOOKUP(Table_for_new_list_price[[#This Row],[ItemCode]],[1]sheet1!$1:$1048576,6,FALSE)</f>
        <v>#N/A</v>
      </c>
      <c r="E2594" s="54" t="e">
        <f>VLOOKUP(Table_for_new_list_price[[#This Row],[ItemCode]],[1]sheet1!$1:$1048576,7,FALSE)</f>
        <v>#N/A</v>
      </c>
      <c r="F2594" s="54" t="e">
        <f>VLOOKUP(Table_for_new_list_price[[#This Row],[ItemCode]],[1]sheet1!$1:$1048576,13,FALSE)</f>
        <v>#N/A</v>
      </c>
      <c r="G2594" s="55" t="e">
        <f>VLOOKUP(Table_for_new_list_price[[#This Row],[ItemCode]],[1]sheet1!$1:$1048576,12,FALSE)</f>
        <v>#N/A</v>
      </c>
      <c r="H2594" s="101" t="e">
        <f>VLOOKUP(Table_for_new_list_price[[#This Row],[ItemCode]],[1]sheet1!$1:$1048576,8,FALSE)</f>
        <v>#N/A</v>
      </c>
      <c r="I2594" s="51" t="e">
        <f>VLOOKUP(Table_for_new_list_price[[#This Row],[Product Line]],'EDA SHEET'!$C$10:$D$57,2,FALSE)</f>
        <v>#N/A</v>
      </c>
      <c r="J2594" s="53" t="e">
        <f t="shared" si="47"/>
        <v>#N/A</v>
      </c>
      <c r="K2594" s="1" t="e">
        <f>VLOOKUP(Table_for_new_list_price[[#This Row],[ItemCode]],[1]sheet1!$1:$1048576,11,FALSE)</f>
        <v>#N/A</v>
      </c>
    </row>
    <row r="2595" spans="1:11" hidden="1" x14ac:dyDescent="0.3">
      <c r="A2595" t="s">
        <v>3847</v>
      </c>
      <c r="B2595" t="e">
        <f>VLOOKUP(Table_for_new_list_price[[#This Row],[ItemCode]],[1]sheet1!$1:$1048576,4,FALSE)</f>
        <v>#N/A</v>
      </c>
      <c r="C2595" t="e">
        <f>VLOOKUP(Table_for_new_list_price[[#This Row],[ItemCode]],[1]sheet1!$1:$1048576,5,FALSE)</f>
        <v>#N/A</v>
      </c>
      <c r="D2595" t="e">
        <f>VLOOKUP(Table_for_new_list_price[[#This Row],[ItemCode]],[1]sheet1!$1:$1048576,6,FALSE)</f>
        <v>#N/A</v>
      </c>
      <c r="E2595" s="54" t="e">
        <f>VLOOKUP(Table_for_new_list_price[[#This Row],[ItemCode]],[1]sheet1!$1:$1048576,7,FALSE)</f>
        <v>#N/A</v>
      </c>
      <c r="F2595" s="54" t="e">
        <f>VLOOKUP(Table_for_new_list_price[[#This Row],[ItemCode]],[1]sheet1!$1:$1048576,13,FALSE)</f>
        <v>#N/A</v>
      </c>
      <c r="G2595" s="55" t="e">
        <f>VLOOKUP(Table_for_new_list_price[[#This Row],[ItemCode]],[1]sheet1!$1:$1048576,12,FALSE)</f>
        <v>#N/A</v>
      </c>
      <c r="H2595" s="101" t="e">
        <f>VLOOKUP(Table_for_new_list_price[[#This Row],[ItemCode]],[1]sheet1!$1:$1048576,8,FALSE)</f>
        <v>#N/A</v>
      </c>
      <c r="I2595" s="51" t="e">
        <f>VLOOKUP(Table_for_new_list_price[[#This Row],[Product Line]],'EDA SHEET'!$C$10:$D$57,2,FALSE)</f>
        <v>#N/A</v>
      </c>
      <c r="J2595" s="53" t="e">
        <f t="shared" si="47"/>
        <v>#N/A</v>
      </c>
      <c r="K2595" s="1" t="e">
        <f>VLOOKUP(Table_for_new_list_price[[#This Row],[ItemCode]],[1]sheet1!$1:$1048576,11,FALSE)</f>
        <v>#N/A</v>
      </c>
    </row>
    <row r="2596" spans="1:11" hidden="1" x14ac:dyDescent="0.3">
      <c r="A2596" t="s">
        <v>3848</v>
      </c>
      <c r="B2596" t="e">
        <f>VLOOKUP(Table_for_new_list_price[[#This Row],[ItemCode]],[1]sheet1!$1:$1048576,4,FALSE)</f>
        <v>#N/A</v>
      </c>
      <c r="C2596" t="e">
        <f>VLOOKUP(Table_for_new_list_price[[#This Row],[ItemCode]],[1]sheet1!$1:$1048576,5,FALSE)</f>
        <v>#N/A</v>
      </c>
      <c r="D2596" t="e">
        <f>VLOOKUP(Table_for_new_list_price[[#This Row],[ItemCode]],[1]sheet1!$1:$1048576,6,FALSE)</f>
        <v>#N/A</v>
      </c>
      <c r="E2596" s="54" t="e">
        <f>VLOOKUP(Table_for_new_list_price[[#This Row],[ItemCode]],[1]sheet1!$1:$1048576,7,FALSE)</f>
        <v>#N/A</v>
      </c>
      <c r="F2596" s="54" t="e">
        <f>VLOOKUP(Table_for_new_list_price[[#This Row],[ItemCode]],[1]sheet1!$1:$1048576,13,FALSE)</f>
        <v>#N/A</v>
      </c>
      <c r="G2596" s="55" t="e">
        <f>VLOOKUP(Table_for_new_list_price[[#This Row],[ItemCode]],[1]sheet1!$1:$1048576,12,FALSE)</f>
        <v>#N/A</v>
      </c>
      <c r="H2596" s="101" t="e">
        <f>VLOOKUP(Table_for_new_list_price[[#This Row],[ItemCode]],[1]sheet1!$1:$1048576,8,FALSE)</f>
        <v>#N/A</v>
      </c>
      <c r="I2596" s="51" t="e">
        <f>VLOOKUP(Table_for_new_list_price[[#This Row],[Product Line]],'EDA SHEET'!$C$10:$D$57,2,FALSE)</f>
        <v>#N/A</v>
      </c>
      <c r="J2596" s="53" t="e">
        <f t="shared" si="47"/>
        <v>#N/A</v>
      </c>
      <c r="K2596" s="1" t="e">
        <f>VLOOKUP(Table_for_new_list_price[[#This Row],[ItemCode]],[1]sheet1!$1:$1048576,11,FALSE)</f>
        <v>#N/A</v>
      </c>
    </row>
    <row r="2597" spans="1:11" hidden="1" x14ac:dyDescent="0.3">
      <c r="A2597" t="s">
        <v>3849</v>
      </c>
      <c r="B2597" t="e">
        <f>VLOOKUP(Table_for_new_list_price[[#This Row],[ItemCode]],[1]sheet1!$1:$1048576,4,FALSE)</f>
        <v>#N/A</v>
      </c>
      <c r="C2597" t="e">
        <f>VLOOKUP(Table_for_new_list_price[[#This Row],[ItemCode]],[1]sheet1!$1:$1048576,5,FALSE)</f>
        <v>#N/A</v>
      </c>
      <c r="D2597" t="e">
        <f>VLOOKUP(Table_for_new_list_price[[#This Row],[ItemCode]],[1]sheet1!$1:$1048576,6,FALSE)</f>
        <v>#N/A</v>
      </c>
      <c r="E2597" s="54" t="e">
        <f>VLOOKUP(Table_for_new_list_price[[#This Row],[ItemCode]],[1]sheet1!$1:$1048576,7,FALSE)</f>
        <v>#N/A</v>
      </c>
      <c r="F2597" s="54" t="e">
        <f>VLOOKUP(Table_for_new_list_price[[#This Row],[ItemCode]],[1]sheet1!$1:$1048576,13,FALSE)</f>
        <v>#N/A</v>
      </c>
      <c r="G2597" s="55" t="e">
        <f>VLOOKUP(Table_for_new_list_price[[#This Row],[ItemCode]],[1]sheet1!$1:$1048576,12,FALSE)</f>
        <v>#N/A</v>
      </c>
      <c r="H2597" s="101" t="e">
        <f>VLOOKUP(Table_for_new_list_price[[#This Row],[ItemCode]],[1]sheet1!$1:$1048576,8,FALSE)</f>
        <v>#N/A</v>
      </c>
      <c r="I2597" s="51" t="e">
        <f>VLOOKUP(Table_for_new_list_price[[#This Row],[Product Line]],'EDA SHEET'!$C$10:$D$57,2,FALSE)</f>
        <v>#N/A</v>
      </c>
      <c r="J2597" s="53" t="e">
        <f t="shared" si="47"/>
        <v>#N/A</v>
      </c>
      <c r="K2597" s="1" t="e">
        <f>VLOOKUP(Table_for_new_list_price[[#This Row],[ItemCode]],[1]sheet1!$1:$1048576,11,FALSE)</f>
        <v>#N/A</v>
      </c>
    </row>
    <row r="2598" spans="1:11" hidden="1" x14ac:dyDescent="0.3">
      <c r="A2598" t="s">
        <v>3850</v>
      </c>
      <c r="B2598" t="e">
        <f>VLOOKUP(Table_for_new_list_price[[#This Row],[ItemCode]],[1]sheet1!$1:$1048576,4,FALSE)</f>
        <v>#N/A</v>
      </c>
      <c r="C2598" t="e">
        <f>VLOOKUP(Table_for_new_list_price[[#This Row],[ItemCode]],[1]sheet1!$1:$1048576,5,FALSE)</f>
        <v>#N/A</v>
      </c>
      <c r="D2598" t="e">
        <f>VLOOKUP(Table_for_new_list_price[[#This Row],[ItemCode]],[1]sheet1!$1:$1048576,6,FALSE)</f>
        <v>#N/A</v>
      </c>
      <c r="E2598" s="54" t="e">
        <f>VLOOKUP(Table_for_new_list_price[[#This Row],[ItemCode]],[1]sheet1!$1:$1048576,7,FALSE)</f>
        <v>#N/A</v>
      </c>
      <c r="F2598" s="54" t="e">
        <f>VLOOKUP(Table_for_new_list_price[[#This Row],[ItemCode]],[1]sheet1!$1:$1048576,13,FALSE)</f>
        <v>#N/A</v>
      </c>
      <c r="G2598" s="55" t="e">
        <f>VLOOKUP(Table_for_new_list_price[[#This Row],[ItemCode]],[1]sheet1!$1:$1048576,12,FALSE)</f>
        <v>#N/A</v>
      </c>
      <c r="H2598" s="101" t="e">
        <f>VLOOKUP(Table_for_new_list_price[[#This Row],[ItemCode]],[1]sheet1!$1:$1048576,8,FALSE)</f>
        <v>#N/A</v>
      </c>
      <c r="I2598" s="51" t="e">
        <f>VLOOKUP(Table_for_new_list_price[[#This Row],[Product Line]],'EDA SHEET'!$C$10:$D$57,2,FALSE)</f>
        <v>#N/A</v>
      </c>
      <c r="J2598" s="53" t="e">
        <f t="shared" si="47"/>
        <v>#N/A</v>
      </c>
      <c r="K2598" s="1" t="e">
        <f>VLOOKUP(Table_for_new_list_price[[#This Row],[ItemCode]],[1]sheet1!$1:$1048576,11,FALSE)</f>
        <v>#N/A</v>
      </c>
    </row>
    <row r="2599" spans="1:11" hidden="1" x14ac:dyDescent="0.3">
      <c r="A2599" t="s">
        <v>3851</v>
      </c>
      <c r="B2599" t="e">
        <f>VLOOKUP(Table_for_new_list_price[[#This Row],[ItemCode]],[1]sheet1!$1:$1048576,4,FALSE)</f>
        <v>#N/A</v>
      </c>
      <c r="C2599" t="e">
        <f>VLOOKUP(Table_for_new_list_price[[#This Row],[ItemCode]],[1]sheet1!$1:$1048576,5,FALSE)</f>
        <v>#N/A</v>
      </c>
      <c r="D2599" t="e">
        <f>VLOOKUP(Table_for_new_list_price[[#This Row],[ItemCode]],[1]sheet1!$1:$1048576,6,FALSE)</f>
        <v>#N/A</v>
      </c>
      <c r="E2599" s="54" t="e">
        <f>VLOOKUP(Table_for_new_list_price[[#This Row],[ItemCode]],[1]sheet1!$1:$1048576,7,FALSE)</f>
        <v>#N/A</v>
      </c>
      <c r="F2599" s="54" t="e">
        <f>VLOOKUP(Table_for_new_list_price[[#This Row],[ItemCode]],[1]sheet1!$1:$1048576,13,FALSE)</f>
        <v>#N/A</v>
      </c>
      <c r="G2599" s="55" t="e">
        <f>VLOOKUP(Table_for_new_list_price[[#This Row],[ItemCode]],[1]sheet1!$1:$1048576,12,FALSE)</f>
        <v>#N/A</v>
      </c>
      <c r="H2599" s="101" t="e">
        <f>VLOOKUP(Table_for_new_list_price[[#This Row],[ItemCode]],[1]sheet1!$1:$1048576,8,FALSE)</f>
        <v>#N/A</v>
      </c>
      <c r="I2599" s="51" t="e">
        <f>VLOOKUP(Table_for_new_list_price[[#This Row],[Product Line]],'EDA SHEET'!$C$10:$D$57,2,FALSE)</f>
        <v>#N/A</v>
      </c>
      <c r="J2599" s="53" t="e">
        <f t="shared" si="47"/>
        <v>#N/A</v>
      </c>
      <c r="K2599" s="1" t="e">
        <f>VLOOKUP(Table_for_new_list_price[[#This Row],[ItemCode]],[1]sheet1!$1:$1048576,11,FALSE)</f>
        <v>#N/A</v>
      </c>
    </row>
    <row r="2600" spans="1:11" hidden="1" x14ac:dyDescent="0.3">
      <c r="A2600" t="s">
        <v>3852</v>
      </c>
      <c r="B2600" t="e">
        <f>VLOOKUP(Table_for_new_list_price[[#This Row],[ItemCode]],[1]sheet1!$1:$1048576,4,FALSE)</f>
        <v>#N/A</v>
      </c>
      <c r="C2600" t="e">
        <f>VLOOKUP(Table_for_new_list_price[[#This Row],[ItemCode]],[1]sheet1!$1:$1048576,5,FALSE)</f>
        <v>#N/A</v>
      </c>
      <c r="D2600" t="e">
        <f>VLOOKUP(Table_for_new_list_price[[#This Row],[ItemCode]],[1]sheet1!$1:$1048576,6,FALSE)</f>
        <v>#N/A</v>
      </c>
      <c r="E2600" s="54" t="e">
        <f>VLOOKUP(Table_for_new_list_price[[#This Row],[ItemCode]],[1]sheet1!$1:$1048576,7,FALSE)</f>
        <v>#N/A</v>
      </c>
      <c r="F2600" s="54" t="e">
        <f>VLOOKUP(Table_for_new_list_price[[#This Row],[ItemCode]],[1]sheet1!$1:$1048576,13,FALSE)</f>
        <v>#N/A</v>
      </c>
      <c r="G2600" s="55" t="e">
        <f>VLOOKUP(Table_for_new_list_price[[#This Row],[ItemCode]],[1]sheet1!$1:$1048576,12,FALSE)</f>
        <v>#N/A</v>
      </c>
      <c r="H2600" s="101" t="e">
        <f>VLOOKUP(Table_for_new_list_price[[#This Row],[ItemCode]],[1]sheet1!$1:$1048576,8,FALSE)</f>
        <v>#N/A</v>
      </c>
      <c r="I2600" s="51" t="e">
        <f>VLOOKUP(Table_for_new_list_price[[#This Row],[Product Line]],'EDA SHEET'!$C$10:$D$57,2,FALSE)</f>
        <v>#N/A</v>
      </c>
      <c r="J2600" s="53" t="e">
        <f t="shared" si="47"/>
        <v>#N/A</v>
      </c>
      <c r="K2600" s="1" t="e">
        <f>VLOOKUP(Table_for_new_list_price[[#This Row],[ItemCode]],[1]sheet1!$1:$1048576,11,FALSE)</f>
        <v>#N/A</v>
      </c>
    </row>
    <row r="2601" spans="1:11" hidden="1" x14ac:dyDescent="0.3">
      <c r="A2601" t="s">
        <v>3853</v>
      </c>
      <c r="B2601" t="e">
        <f>VLOOKUP(Table_for_new_list_price[[#This Row],[ItemCode]],[1]sheet1!$1:$1048576,4,FALSE)</f>
        <v>#N/A</v>
      </c>
      <c r="C2601" t="e">
        <f>VLOOKUP(Table_for_new_list_price[[#This Row],[ItemCode]],[1]sheet1!$1:$1048576,5,FALSE)</f>
        <v>#N/A</v>
      </c>
      <c r="D2601" t="e">
        <f>VLOOKUP(Table_for_new_list_price[[#This Row],[ItemCode]],[1]sheet1!$1:$1048576,6,FALSE)</f>
        <v>#N/A</v>
      </c>
      <c r="E2601" s="54" t="e">
        <f>VLOOKUP(Table_for_new_list_price[[#This Row],[ItemCode]],[1]sheet1!$1:$1048576,7,FALSE)</f>
        <v>#N/A</v>
      </c>
      <c r="F2601" s="54" t="e">
        <f>VLOOKUP(Table_for_new_list_price[[#This Row],[ItemCode]],[1]sheet1!$1:$1048576,13,FALSE)</f>
        <v>#N/A</v>
      </c>
      <c r="G2601" s="55" t="e">
        <f>VLOOKUP(Table_for_new_list_price[[#This Row],[ItemCode]],[1]sheet1!$1:$1048576,12,FALSE)</f>
        <v>#N/A</v>
      </c>
      <c r="H2601" s="101" t="e">
        <f>VLOOKUP(Table_for_new_list_price[[#This Row],[ItemCode]],[1]sheet1!$1:$1048576,8,FALSE)</f>
        <v>#N/A</v>
      </c>
      <c r="I2601" s="51" t="e">
        <f>VLOOKUP(Table_for_new_list_price[[#This Row],[Product Line]],'EDA SHEET'!$C$10:$D$57,2,FALSE)</f>
        <v>#N/A</v>
      </c>
      <c r="J2601" s="53" t="e">
        <f t="shared" si="47"/>
        <v>#N/A</v>
      </c>
      <c r="K2601" s="1" t="e">
        <f>VLOOKUP(Table_for_new_list_price[[#This Row],[ItemCode]],[1]sheet1!$1:$1048576,11,FALSE)</f>
        <v>#N/A</v>
      </c>
    </row>
    <row r="2602" spans="1:11" hidden="1" x14ac:dyDescent="0.3">
      <c r="A2602" t="s">
        <v>3854</v>
      </c>
      <c r="B2602" t="e">
        <f>VLOOKUP(Table_for_new_list_price[[#This Row],[ItemCode]],[1]sheet1!$1:$1048576,4,FALSE)</f>
        <v>#N/A</v>
      </c>
      <c r="C2602" t="e">
        <f>VLOOKUP(Table_for_new_list_price[[#This Row],[ItemCode]],[1]sheet1!$1:$1048576,5,FALSE)</f>
        <v>#N/A</v>
      </c>
      <c r="D2602" t="e">
        <f>VLOOKUP(Table_for_new_list_price[[#This Row],[ItemCode]],[1]sheet1!$1:$1048576,6,FALSE)</f>
        <v>#N/A</v>
      </c>
      <c r="E2602" s="54" t="e">
        <f>VLOOKUP(Table_for_new_list_price[[#This Row],[ItemCode]],[1]sheet1!$1:$1048576,7,FALSE)</f>
        <v>#N/A</v>
      </c>
      <c r="F2602" s="54" t="e">
        <f>VLOOKUP(Table_for_new_list_price[[#This Row],[ItemCode]],[1]sheet1!$1:$1048576,13,FALSE)</f>
        <v>#N/A</v>
      </c>
      <c r="G2602" s="55" t="e">
        <f>VLOOKUP(Table_for_new_list_price[[#This Row],[ItemCode]],[1]sheet1!$1:$1048576,12,FALSE)</f>
        <v>#N/A</v>
      </c>
      <c r="H2602" s="101" t="e">
        <f>VLOOKUP(Table_for_new_list_price[[#This Row],[ItemCode]],[1]sheet1!$1:$1048576,8,FALSE)</f>
        <v>#N/A</v>
      </c>
      <c r="I2602" s="51" t="e">
        <f>VLOOKUP(Table_for_new_list_price[[#This Row],[Product Line]],'EDA SHEET'!$C$10:$D$57,2,FALSE)</f>
        <v>#N/A</v>
      </c>
      <c r="J2602" s="53" t="e">
        <f t="shared" si="47"/>
        <v>#N/A</v>
      </c>
      <c r="K2602" s="1" t="e">
        <f>VLOOKUP(Table_for_new_list_price[[#This Row],[ItemCode]],[1]sheet1!$1:$1048576,11,FALSE)</f>
        <v>#N/A</v>
      </c>
    </row>
    <row r="2603" spans="1:11" hidden="1" x14ac:dyDescent="0.3">
      <c r="A2603" t="s">
        <v>3855</v>
      </c>
      <c r="B2603" t="e">
        <f>VLOOKUP(Table_for_new_list_price[[#This Row],[ItemCode]],[1]sheet1!$1:$1048576,4,FALSE)</f>
        <v>#N/A</v>
      </c>
      <c r="C2603" t="e">
        <f>VLOOKUP(Table_for_new_list_price[[#This Row],[ItemCode]],[1]sheet1!$1:$1048576,5,FALSE)</f>
        <v>#N/A</v>
      </c>
      <c r="D2603" t="e">
        <f>VLOOKUP(Table_for_new_list_price[[#This Row],[ItemCode]],[1]sheet1!$1:$1048576,6,FALSE)</f>
        <v>#N/A</v>
      </c>
      <c r="E2603" s="54" t="e">
        <f>VLOOKUP(Table_for_new_list_price[[#This Row],[ItemCode]],[1]sheet1!$1:$1048576,7,FALSE)</f>
        <v>#N/A</v>
      </c>
      <c r="F2603" s="54" t="e">
        <f>VLOOKUP(Table_for_new_list_price[[#This Row],[ItemCode]],[1]sheet1!$1:$1048576,13,FALSE)</f>
        <v>#N/A</v>
      </c>
      <c r="G2603" s="55" t="e">
        <f>VLOOKUP(Table_for_new_list_price[[#This Row],[ItemCode]],[1]sheet1!$1:$1048576,12,FALSE)</f>
        <v>#N/A</v>
      </c>
      <c r="H2603" s="101" t="e">
        <f>VLOOKUP(Table_for_new_list_price[[#This Row],[ItemCode]],[1]sheet1!$1:$1048576,8,FALSE)</f>
        <v>#N/A</v>
      </c>
      <c r="I2603" s="51" t="e">
        <f>VLOOKUP(Table_for_new_list_price[[#This Row],[Product Line]],'EDA SHEET'!$C$10:$D$57,2,FALSE)</f>
        <v>#N/A</v>
      </c>
      <c r="J2603" s="53" t="e">
        <f t="shared" si="47"/>
        <v>#N/A</v>
      </c>
      <c r="K2603" s="1" t="e">
        <f>VLOOKUP(Table_for_new_list_price[[#This Row],[ItemCode]],[1]sheet1!$1:$1048576,11,FALSE)</f>
        <v>#N/A</v>
      </c>
    </row>
    <row r="2604" spans="1:11" hidden="1" x14ac:dyDescent="0.3">
      <c r="A2604" t="s">
        <v>3856</v>
      </c>
      <c r="B2604" t="e">
        <f>VLOOKUP(Table_for_new_list_price[[#This Row],[ItemCode]],[1]sheet1!$1:$1048576,4,FALSE)</f>
        <v>#N/A</v>
      </c>
      <c r="C2604" t="e">
        <f>VLOOKUP(Table_for_new_list_price[[#This Row],[ItemCode]],[1]sheet1!$1:$1048576,5,FALSE)</f>
        <v>#N/A</v>
      </c>
      <c r="D2604" t="e">
        <f>VLOOKUP(Table_for_new_list_price[[#This Row],[ItemCode]],[1]sheet1!$1:$1048576,6,FALSE)</f>
        <v>#N/A</v>
      </c>
      <c r="E2604" s="54" t="e">
        <f>VLOOKUP(Table_for_new_list_price[[#This Row],[ItemCode]],[1]sheet1!$1:$1048576,7,FALSE)</f>
        <v>#N/A</v>
      </c>
      <c r="F2604" s="54" t="e">
        <f>VLOOKUP(Table_for_new_list_price[[#This Row],[ItemCode]],[1]sheet1!$1:$1048576,13,FALSE)</f>
        <v>#N/A</v>
      </c>
      <c r="G2604" s="55" t="e">
        <f>VLOOKUP(Table_for_new_list_price[[#This Row],[ItemCode]],[1]sheet1!$1:$1048576,12,FALSE)</f>
        <v>#N/A</v>
      </c>
      <c r="H2604" s="101" t="e">
        <f>VLOOKUP(Table_for_new_list_price[[#This Row],[ItemCode]],[1]sheet1!$1:$1048576,8,FALSE)</f>
        <v>#N/A</v>
      </c>
      <c r="I2604" s="51" t="e">
        <f>VLOOKUP(Table_for_new_list_price[[#This Row],[Product Line]],'EDA SHEET'!$C$10:$D$57,2,FALSE)</f>
        <v>#N/A</v>
      </c>
      <c r="J2604" s="53" t="e">
        <f t="shared" si="47"/>
        <v>#N/A</v>
      </c>
      <c r="K2604" s="1" t="e">
        <f>VLOOKUP(Table_for_new_list_price[[#This Row],[ItemCode]],[1]sheet1!$1:$1048576,11,FALSE)</f>
        <v>#N/A</v>
      </c>
    </row>
    <row r="2605" spans="1:11" hidden="1" x14ac:dyDescent="0.3">
      <c r="A2605" t="s">
        <v>3857</v>
      </c>
      <c r="B2605" t="e">
        <f>VLOOKUP(Table_for_new_list_price[[#This Row],[ItemCode]],[1]sheet1!$1:$1048576,4,FALSE)</f>
        <v>#N/A</v>
      </c>
      <c r="C2605" t="e">
        <f>VLOOKUP(Table_for_new_list_price[[#This Row],[ItemCode]],[1]sheet1!$1:$1048576,5,FALSE)</f>
        <v>#N/A</v>
      </c>
      <c r="D2605" t="e">
        <f>VLOOKUP(Table_for_new_list_price[[#This Row],[ItemCode]],[1]sheet1!$1:$1048576,6,FALSE)</f>
        <v>#N/A</v>
      </c>
      <c r="E2605" s="54" t="e">
        <f>VLOOKUP(Table_for_new_list_price[[#This Row],[ItemCode]],[1]sheet1!$1:$1048576,7,FALSE)</f>
        <v>#N/A</v>
      </c>
      <c r="F2605" s="54" t="e">
        <f>VLOOKUP(Table_for_new_list_price[[#This Row],[ItemCode]],[1]sheet1!$1:$1048576,13,FALSE)</f>
        <v>#N/A</v>
      </c>
      <c r="G2605" s="55" t="e">
        <f>VLOOKUP(Table_for_new_list_price[[#This Row],[ItemCode]],[1]sheet1!$1:$1048576,12,FALSE)</f>
        <v>#N/A</v>
      </c>
      <c r="H2605" s="101" t="e">
        <f>VLOOKUP(Table_for_new_list_price[[#This Row],[ItemCode]],[1]sheet1!$1:$1048576,8,FALSE)</f>
        <v>#N/A</v>
      </c>
      <c r="I2605" s="51" t="e">
        <f>VLOOKUP(Table_for_new_list_price[[#This Row],[Product Line]],'EDA SHEET'!$C$10:$D$57,2,FALSE)</f>
        <v>#N/A</v>
      </c>
      <c r="J2605" s="53" t="e">
        <f t="shared" si="47"/>
        <v>#N/A</v>
      </c>
      <c r="K2605" s="1" t="e">
        <f>VLOOKUP(Table_for_new_list_price[[#This Row],[ItemCode]],[1]sheet1!$1:$1048576,11,FALSE)</f>
        <v>#N/A</v>
      </c>
    </row>
    <row r="2606" spans="1:11" hidden="1" x14ac:dyDescent="0.3">
      <c r="A2606" t="s">
        <v>3858</v>
      </c>
      <c r="B2606" t="e">
        <f>VLOOKUP(Table_for_new_list_price[[#This Row],[ItemCode]],[1]sheet1!$1:$1048576,4,FALSE)</f>
        <v>#N/A</v>
      </c>
      <c r="C2606" t="e">
        <f>VLOOKUP(Table_for_new_list_price[[#This Row],[ItemCode]],[1]sheet1!$1:$1048576,5,FALSE)</f>
        <v>#N/A</v>
      </c>
      <c r="D2606" t="e">
        <f>VLOOKUP(Table_for_new_list_price[[#This Row],[ItemCode]],[1]sheet1!$1:$1048576,6,FALSE)</f>
        <v>#N/A</v>
      </c>
      <c r="E2606" s="54" t="e">
        <f>VLOOKUP(Table_for_new_list_price[[#This Row],[ItemCode]],[1]sheet1!$1:$1048576,7,FALSE)</f>
        <v>#N/A</v>
      </c>
      <c r="F2606" s="54" t="e">
        <f>VLOOKUP(Table_for_new_list_price[[#This Row],[ItemCode]],[1]sheet1!$1:$1048576,13,FALSE)</f>
        <v>#N/A</v>
      </c>
      <c r="G2606" s="55" t="e">
        <f>VLOOKUP(Table_for_new_list_price[[#This Row],[ItemCode]],[1]sheet1!$1:$1048576,12,FALSE)</f>
        <v>#N/A</v>
      </c>
      <c r="H2606" s="101" t="e">
        <f>VLOOKUP(Table_for_new_list_price[[#This Row],[ItemCode]],[1]sheet1!$1:$1048576,8,FALSE)</f>
        <v>#N/A</v>
      </c>
      <c r="I2606" s="51" t="e">
        <f>VLOOKUP(Table_for_new_list_price[[#This Row],[Product Line]],'EDA SHEET'!$C$10:$D$57,2,FALSE)</f>
        <v>#N/A</v>
      </c>
      <c r="J2606" s="53" t="e">
        <f t="shared" si="47"/>
        <v>#N/A</v>
      </c>
      <c r="K2606" s="1" t="e">
        <f>VLOOKUP(Table_for_new_list_price[[#This Row],[ItemCode]],[1]sheet1!$1:$1048576,11,FALSE)</f>
        <v>#N/A</v>
      </c>
    </row>
    <row r="2607" spans="1:11" hidden="1" x14ac:dyDescent="0.3">
      <c r="A2607" t="s">
        <v>3859</v>
      </c>
      <c r="B2607" t="e">
        <f>VLOOKUP(Table_for_new_list_price[[#This Row],[ItemCode]],[1]sheet1!$1:$1048576,4,FALSE)</f>
        <v>#N/A</v>
      </c>
      <c r="C2607" t="e">
        <f>VLOOKUP(Table_for_new_list_price[[#This Row],[ItemCode]],[1]sheet1!$1:$1048576,5,FALSE)</f>
        <v>#N/A</v>
      </c>
      <c r="D2607" t="e">
        <f>VLOOKUP(Table_for_new_list_price[[#This Row],[ItemCode]],[1]sheet1!$1:$1048576,6,FALSE)</f>
        <v>#N/A</v>
      </c>
      <c r="E2607" s="54" t="e">
        <f>VLOOKUP(Table_for_new_list_price[[#This Row],[ItemCode]],[1]sheet1!$1:$1048576,7,FALSE)</f>
        <v>#N/A</v>
      </c>
      <c r="F2607" s="54" t="e">
        <f>VLOOKUP(Table_for_new_list_price[[#This Row],[ItemCode]],[1]sheet1!$1:$1048576,13,FALSE)</f>
        <v>#N/A</v>
      </c>
      <c r="G2607" s="55" t="e">
        <f>VLOOKUP(Table_for_new_list_price[[#This Row],[ItemCode]],[1]sheet1!$1:$1048576,12,FALSE)</f>
        <v>#N/A</v>
      </c>
      <c r="H2607" s="101" t="e">
        <f>VLOOKUP(Table_for_new_list_price[[#This Row],[ItemCode]],[1]sheet1!$1:$1048576,8,FALSE)</f>
        <v>#N/A</v>
      </c>
      <c r="I2607" s="51" t="e">
        <f>VLOOKUP(Table_for_new_list_price[[#This Row],[Product Line]],'EDA SHEET'!$C$10:$D$57,2,FALSE)</f>
        <v>#N/A</v>
      </c>
      <c r="J2607" s="53" t="e">
        <f t="shared" si="47"/>
        <v>#N/A</v>
      </c>
      <c r="K2607" s="1" t="e">
        <f>VLOOKUP(Table_for_new_list_price[[#This Row],[ItemCode]],[1]sheet1!$1:$1048576,11,FALSE)</f>
        <v>#N/A</v>
      </c>
    </row>
    <row r="2608" spans="1:11" hidden="1" x14ac:dyDescent="0.3">
      <c r="A2608" t="s">
        <v>3860</v>
      </c>
      <c r="B2608" t="e">
        <f>VLOOKUP(Table_for_new_list_price[[#This Row],[ItemCode]],[1]sheet1!$1:$1048576,4,FALSE)</f>
        <v>#N/A</v>
      </c>
      <c r="C2608" t="e">
        <f>VLOOKUP(Table_for_new_list_price[[#This Row],[ItemCode]],[1]sheet1!$1:$1048576,5,FALSE)</f>
        <v>#N/A</v>
      </c>
      <c r="D2608" t="e">
        <f>VLOOKUP(Table_for_new_list_price[[#This Row],[ItemCode]],[1]sheet1!$1:$1048576,6,FALSE)</f>
        <v>#N/A</v>
      </c>
      <c r="E2608" s="54" t="e">
        <f>VLOOKUP(Table_for_new_list_price[[#This Row],[ItemCode]],[1]sheet1!$1:$1048576,7,FALSE)</f>
        <v>#N/A</v>
      </c>
      <c r="F2608" s="54" t="e">
        <f>VLOOKUP(Table_for_new_list_price[[#This Row],[ItemCode]],[1]sheet1!$1:$1048576,13,FALSE)</f>
        <v>#N/A</v>
      </c>
      <c r="G2608" s="55" t="e">
        <f>VLOOKUP(Table_for_new_list_price[[#This Row],[ItemCode]],[1]sheet1!$1:$1048576,12,FALSE)</f>
        <v>#N/A</v>
      </c>
      <c r="H2608" s="101" t="e">
        <f>VLOOKUP(Table_for_new_list_price[[#This Row],[ItemCode]],[1]sheet1!$1:$1048576,8,FALSE)</f>
        <v>#N/A</v>
      </c>
      <c r="I2608" s="51" t="e">
        <f>VLOOKUP(Table_for_new_list_price[[#This Row],[Product Line]],'EDA SHEET'!$C$10:$D$57,2,FALSE)</f>
        <v>#N/A</v>
      </c>
      <c r="J2608" s="53" t="e">
        <f t="shared" si="47"/>
        <v>#N/A</v>
      </c>
      <c r="K2608" s="1" t="e">
        <f>VLOOKUP(Table_for_new_list_price[[#This Row],[ItemCode]],[1]sheet1!$1:$1048576,11,FALSE)</f>
        <v>#N/A</v>
      </c>
    </row>
    <row r="2609" spans="1:11" hidden="1" x14ac:dyDescent="0.3">
      <c r="A2609" t="s">
        <v>3861</v>
      </c>
      <c r="B2609" t="e">
        <f>VLOOKUP(Table_for_new_list_price[[#This Row],[ItemCode]],[1]sheet1!$1:$1048576,4,FALSE)</f>
        <v>#N/A</v>
      </c>
      <c r="C2609" t="e">
        <f>VLOOKUP(Table_for_new_list_price[[#This Row],[ItemCode]],[1]sheet1!$1:$1048576,5,FALSE)</f>
        <v>#N/A</v>
      </c>
      <c r="D2609" t="e">
        <f>VLOOKUP(Table_for_new_list_price[[#This Row],[ItemCode]],[1]sheet1!$1:$1048576,6,FALSE)</f>
        <v>#N/A</v>
      </c>
      <c r="E2609" s="54" t="e">
        <f>VLOOKUP(Table_for_new_list_price[[#This Row],[ItemCode]],[1]sheet1!$1:$1048576,7,FALSE)</f>
        <v>#N/A</v>
      </c>
      <c r="F2609" s="54" t="e">
        <f>VLOOKUP(Table_for_new_list_price[[#This Row],[ItemCode]],[1]sheet1!$1:$1048576,13,FALSE)</f>
        <v>#N/A</v>
      </c>
      <c r="G2609" s="55" t="e">
        <f>VLOOKUP(Table_for_new_list_price[[#This Row],[ItemCode]],[1]sheet1!$1:$1048576,12,FALSE)</f>
        <v>#N/A</v>
      </c>
      <c r="H2609" s="101" t="e">
        <f>VLOOKUP(Table_for_new_list_price[[#This Row],[ItemCode]],[1]sheet1!$1:$1048576,8,FALSE)</f>
        <v>#N/A</v>
      </c>
      <c r="I2609" s="51" t="e">
        <f>VLOOKUP(Table_for_new_list_price[[#This Row],[Product Line]],'EDA SHEET'!$C$10:$D$57,2,FALSE)</f>
        <v>#N/A</v>
      </c>
      <c r="J2609" s="53" t="e">
        <f t="shared" si="47"/>
        <v>#N/A</v>
      </c>
      <c r="K2609" s="1" t="e">
        <f>VLOOKUP(Table_for_new_list_price[[#This Row],[ItemCode]],[1]sheet1!$1:$1048576,11,FALSE)</f>
        <v>#N/A</v>
      </c>
    </row>
    <row r="2610" spans="1:11" hidden="1" x14ac:dyDescent="0.3">
      <c r="A2610" t="s">
        <v>3862</v>
      </c>
      <c r="B2610" t="e">
        <f>VLOOKUP(Table_for_new_list_price[[#This Row],[ItemCode]],[1]sheet1!$1:$1048576,4,FALSE)</f>
        <v>#N/A</v>
      </c>
      <c r="C2610" t="e">
        <f>VLOOKUP(Table_for_new_list_price[[#This Row],[ItemCode]],[1]sheet1!$1:$1048576,5,FALSE)</f>
        <v>#N/A</v>
      </c>
      <c r="D2610" t="e">
        <f>VLOOKUP(Table_for_new_list_price[[#This Row],[ItemCode]],[1]sheet1!$1:$1048576,6,FALSE)</f>
        <v>#N/A</v>
      </c>
      <c r="E2610" s="54" t="e">
        <f>VLOOKUP(Table_for_new_list_price[[#This Row],[ItemCode]],[1]sheet1!$1:$1048576,7,FALSE)</f>
        <v>#N/A</v>
      </c>
      <c r="F2610" s="54" t="e">
        <f>VLOOKUP(Table_for_new_list_price[[#This Row],[ItemCode]],[1]sheet1!$1:$1048576,13,FALSE)</f>
        <v>#N/A</v>
      </c>
      <c r="G2610" s="55" t="e">
        <f>VLOOKUP(Table_for_new_list_price[[#This Row],[ItemCode]],[1]sheet1!$1:$1048576,12,FALSE)</f>
        <v>#N/A</v>
      </c>
      <c r="H2610" s="101" t="e">
        <f>VLOOKUP(Table_for_new_list_price[[#This Row],[ItemCode]],[1]sheet1!$1:$1048576,8,FALSE)</f>
        <v>#N/A</v>
      </c>
      <c r="I2610" s="51" t="e">
        <f>VLOOKUP(Table_for_new_list_price[[#This Row],[Product Line]],'EDA SHEET'!$C$10:$D$57,2,FALSE)</f>
        <v>#N/A</v>
      </c>
      <c r="J2610" s="53" t="e">
        <f t="shared" si="47"/>
        <v>#N/A</v>
      </c>
      <c r="K2610" s="1" t="e">
        <f>VLOOKUP(Table_for_new_list_price[[#This Row],[ItemCode]],[1]sheet1!$1:$1048576,11,FALSE)</f>
        <v>#N/A</v>
      </c>
    </row>
    <row r="2611" spans="1:11" hidden="1" x14ac:dyDescent="0.3">
      <c r="A2611" t="s">
        <v>3863</v>
      </c>
      <c r="B2611" t="e">
        <f>VLOOKUP(Table_for_new_list_price[[#This Row],[ItemCode]],[1]sheet1!$1:$1048576,4,FALSE)</f>
        <v>#N/A</v>
      </c>
      <c r="C2611" t="e">
        <f>VLOOKUP(Table_for_new_list_price[[#This Row],[ItemCode]],[1]sheet1!$1:$1048576,5,FALSE)</f>
        <v>#N/A</v>
      </c>
      <c r="D2611" t="e">
        <f>VLOOKUP(Table_for_new_list_price[[#This Row],[ItemCode]],[1]sheet1!$1:$1048576,6,FALSE)</f>
        <v>#N/A</v>
      </c>
      <c r="E2611" s="54" t="e">
        <f>VLOOKUP(Table_for_new_list_price[[#This Row],[ItemCode]],[1]sheet1!$1:$1048576,7,FALSE)</f>
        <v>#N/A</v>
      </c>
      <c r="F2611" s="54" t="e">
        <f>VLOOKUP(Table_for_new_list_price[[#This Row],[ItemCode]],[1]sheet1!$1:$1048576,13,FALSE)</f>
        <v>#N/A</v>
      </c>
      <c r="G2611" s="55" t="e">
        <f>VLOOKUP(Table_for_new_list_price[[#This Row],[ItemCode]],[1]sheet1!$1:$1048576,12,FALSE)</f>
        <v>#N/A</v>
      </c>
      <c r="H2611" s="101" t="e">
        <f>VLOOKUP(Table_for_new_list_price[[#This Row],[ItemCode]],[1]sheet1!$1:$1048576,8,FALSE)</f>
        <v>#N/A</v>
      </c>
      <c r="I2611" s="51" t="e">
        <f>VLOOKUP(Table_for_new_list_price[[#This Row],[Product Line]],'EDA SHEET'!$C$10:$D$57,2,FALSE)</f>
        <v>#N/A</v>
      </c>
      <c r="J2611" s="53" t="e">
        <f t="shared" si="47"/>
        <v>#N/A</v>
      </c>
      <c r="K2611" s="1" t="e">
        <f>VLOOKUP(Table_for_new_list_price[[#This Row],[ItemCode]],[1]sheet1!$1:$1048576,11,FALSE)</f>
        <v>#N/A</v>
      </c>
    </row>
    <row r="2612" spans="1:11" hidden="1" x14ac:dyDescent="0.3">
      <c r="A2612" t="s">
        <v>3864</v>
      </c>
      <c r="B2612" t="e">
        <f>VLOOKUP(Table_for_new_list_price[[#This Row],[ItemCode]],[1]sheet1!$1:$1048576,4,FALSE)</f>
        <v>#N/A</v>
      </c>
      <c r="C2612" t="e">
        <f>VLOOKUP(Table_for_new_list_price[[#This Row],[ItemCode]],[1]sheet1!$1:$1048576,5,FALSE)</f>
        <v>#N/A</v>
      </c>
      <c r="D2612" t="e">
        <f>VLOOKUP(Table_for_new_list_price[[#This Row],[ItemCode]],[1]sheet1!$1:$1048576,6,FALSE)</f>
        <v>#N/A</v>
      </c>
      <c r="E2612" s="54" t="e">
        <f>VLOOKUP(Table_for_new_list_price[[#This Row],[ItemCode]],[1]sheet1!$1:$1048576,7,FALSE)</f>
        <v>#N/A</v>
      </c>
      <c r="F2612" s="54" t="e">
        <f>VLOOKUP(Table_for_new_list_price[[#This Row],[ItemCode]],[1]sheet1!$1:$1048576,13,FALSE)</f>
        <v>#N/A</v>
      </c>
      <c r="G2612" s="55" t="e">
        <f>VLOOKUP(Table_for_new_list_price[[#This Row],[ItemCode]],[1]sheet1!$1:$1048576,12,FALSE)</f>
        <v>#N/A</v>
      </c>
      <c r="H2612" s="101" t="e">
        <f>VLOOKUP(Table_for_new_list_price[[#This Row],[ItemCode]],[1]sheet1!$1:$1048576,8,FALSE)</f>
        <v>#N/A</v>
      </c>
      <c r="I2612" s="51" t="e">
        <f>VLOOKUP(Table_for_new_list_price[[#This Row],[Product Line]],'EDA SHEET'!$C$10:$D$57,2,FALSE)</f>
        <v>#N/A</v>
      </c>
      <c r="J2612" s="53" t="e">
        <f t="shared" si="47"/>
        <v>#N/A</v>
      </c>
      <c r="K2612" s="1" t="e">
        <f>VLOOKUP(Table_for_new_list_price[[#This Row],[ItemCode]],[1]sheet1!$1:$1048576,11,FALSE)</f>
        <v>#N/A</v>
      </c>
    </row>
    <row r="2613" spans="1:11" hidden="1" x14ac:dyDescent="0.3">
      <c r="A2613" t="s">
        <v>3865</v>
      </c>
      <c r="B2613" t="e">
        <f>VLOOKUP(Table_for_new_list_price[[#This Row],[ItemCode]],[1]sheet1!$1:$1048576,4,FALSE)</f>
        <v>#N/A</v>
      </c>
      <c r="C2613" t="e">
        <f>VLOOKUP(Table_for_new_list_price[[#This Row],[ItemCode]],[1]sheet1!$1:$1048576,5,FALSE)</f>
        <v>#N/A</v>
      </c>
      <c r="D2613" t="e">
        <f>VLOOKUP(Table_for_new_list_price[[#This Row],[ItemCode]],[1]sheet1!$1:$1048576,6,FALSE)</f>
        <v>#N/A</v>
      </c>
      <c r="E2613" s="54" t="e">
        <f>VLOOKUP(Table_for_new_list_price[[#This Row],[ItemCode]],[1]sheet1!$1:$1048576,7,FALSE)</f>
        <v>#N/A</v>
      </c>
      <c r="F2613" s="54" t="e">
        <f>VLOOKUP(Table_for_new_list_price[[#This Row],[ItemCode]],[1]sheet1!$1:$1048576,13,FALSE)</f>
        <v>#N/A</v>
      </c>
      <c r="G2613" s="55" t="e">
        <f>VLOOKUP(Table_for_new_list_price[[#This Row],[ItemCode]],[1]sheet1!$1:$1048576,12,FALSE)</f>
        <v>#N/A</v>
      </c>
      <c r="H2613" s="101" t="e">
        <f>VLOOKUP(Table_for_new_list_price[[#This Row],[ItemCode]],[1]sheet1!$1:$1048576,8,FALSE)</f>
        <v>#N/A</v>
      </c>
      <c r="I2613" s="51" t="e">
        <f>VLOOKUP(Table_for_new_list_price[[#This Row],[Product Line]],'EDA SHEET'!$C$10:$D$57,2,FALSE)</f>
        <v>#N/A</v>
      </c>
      <c r="J2613" s="53" t="e">
        <f t="shared" si="47"/>
        <v>#N/A</v>
      </c>
      <c r="K2613" s="1" t="e">
        <f>VLOOKUP(Table_for_new_list_price[[#This Row],[ItemCode]],[1]sheet1!$1:$1048576,11,FALSE)</f>
        <v>#N/A</v>
      </c>
    </row>
    <row r="2614" spans="1:11" hidden="1" x14ac:dyDescent="0.3">
      <c r="A2614" t="s">
        <v>3866</v>
      </c>
      <c r="B2614" t="e">
        <f>VLOOKUP(Table_for_new_list_price[[#This Row],[ItemCode]],[1]sheet1!$1:$1048576,4,FALSE)</f>
        <v>#N/A</v>
      </c>
      <c r="C2614" t="e">
        <f>VLOOKUP(Table_for_new_list_price[[#This Row],[ItemCode]],[1]sheet1!$1:$1048576,5,FALSE)</f>
        <v>#N/A</v>
      </c>
      <c r="D2614" t="e">
        <f>VLOOKUP(Table_for_new_list_price[[#This Row],[ItemCode]],[1]sheet1!$1:$1048576,6,FALSE)</f>
        <v>#N/A</v>
      </c>
      <c r="E2614" s="54" t="e">
        <f>VLOOKUP(Table_for_new_list_price[[#This Row],[ItemCode]],[1]sheet1!$1:$1048576,7,FALSE)</f>
        <v>#N/A</v>
      </c>
      <c r="F2614" s="54" t="e">
        <f>VLOOKUP(Table_for_new_list_price[[#This Row],[ItemCode]],[1]sheet1!$1:$1048576,13,FALSE)</f>
        <v>#N/A</v>
      </c>
      <c r="G2614" s="55" t="e">
        <f>VLOOKUP(Table_for_new_list_price[[#This Row],[ItemCode]],[1]sheet1!$1:$1048576,12,FALSE)</f>
        <v>#N/A</v>
      </c>
      <c r="H2614" s="101" t="e">
        <f>VLOOKUP(Table_for_new_list_price[[#This Row],[ItemCode]],[1]sheet1!$1:$1048576,8,FALSE)</f>
        <v>#N/A</v>
      </c>
      <c r="I2614" s="51" t="e">
        <f>VLOOKUP(Table_for_new_list_price[[#This Row],[Product Line]],'EDA SHEET'!$C$10:$D$57,2,FALSE)</f>
        <v>#N/A</v>
      </c>
      <c r="J2614" s="53" t="e">
        <f t="shared" si="47"/>
        <v>#N/A</v>
      </c>
      <c r="K2614" s="1" t="e">
        <f>VLOOKUP(Table_for_new_list_price[[#This Row],[ItemCode]],[1]sheet1!$1:$1048576,11,FALSE)</f>
        <v>#N/A</v>
      </c>
    </row>
    <row r="2615" spans="1:11" hidden="1" x14ac:dyDescent="0.3">
      <c r="A2615" t="s">
        <v>3867</v>
      </c>
      <c r="B2615" t="e">
        <f>VLOOKUP(Table_for_new_list_price[[#This Row],[ItemCode]],[1]sheet1!$1:$1048576,4,FALSE)</f>
        <v>#N/A</v>
      </c>
      <c r="C2615" t="e">
        <f>VLOOKUP(Table_for_new_list_price[[#This Row],[ItemCode]],[1]sheet1!$1:$1048576,5,FALSE)</f>
        <v>#N/A</v>
      </c>
      <c r="D2615" t="e">
        <f>VLOOKUP(Table_for_new_list_price[[#This Row],[ItemCode]],[1]sheet1!$1:$1048576,6,FALSE)</f>
        <v>#N/A</v>
      </c>
      <c r="E2615" s="54" t="e">
        <f>VLOOKUP(Table_for_new_list_price[[#This Row],[ItemCode]],[1]sheet1!$1:$1048576,7,FALSE)</f>
        <v>#N/A</v>
      </c>
      <c r="F2615" s="54" t="e">
        <f>VLOOKUP(Table_for_new_list_price[[#This Row],[ItemCode]],[1]sheet1!$1:$1048576,13,FALSE)</f>
        <v>#N/A</v>
      </c>
      <c r="G2615" s="55" t="e">
        <f>VLOOKUP(Table_for_new_list_price[[#This Row],[ItemCode]],[1]sheet1!$1:$1048576,12,FALSE)</f>
        <v>#N/A</v>
      </c>
      <c r="H2615" s="101" t="e">
        <f>VLOOKUP(Table_for_new_list_price[[#This Row],[ItemCode]],[1]sheet1!$1:$1048576,8,FALSE)</f>
        <v>#N/A</v>
      </c>
      <c r="I2615" s="51" t="e">
        <f>VLOOKUP(Table_for_new_list_price[[#This Row],[Product Line]],'EDA SHEET'!$C$10:$D$57,2,FALSE)</f>
        <v>#N/A</v>
      </c>
      <c r="J2615" s="53" t="e">
        <f t="shared" si="47"/>
        <v>#N/A</v>
      </c>
      <c r="K2615" s="1" t="e">
        <f>VLOOKUP(Table_for_new_list_price[[#This Row],[ItemCode]],[1]sheet1!$1:$1048576,11,FALSE)</f>
        <v>#N/A</v>
      </c>
    </row>
    <row r="2616" spans="1:11" hidden="1" x14ac:dyDescent="0.3">
      <c r="A2616" t="s">
        <v>3868</v>
      </c>
      <c r="B2616" t="e">
        <f>VLOOKUP(Table_for_new_list_price[[#This Row],[ItemCode]],[1]sheet1!$1:$1048576,4,FALSE)</f>
        <v>#N/A</v>
      </c>
      <c r="C2616" t="e">
        <f>VLOOKUP(Table_for_new_list_price[[#This Row],[ItemCode]],[1]sheet1!$1:$1048576,5,FALSE)</f>
        <v>#N/A</v>
      </c>
      <c r="D2616" t="e">
        <f>VLOOKUP(Table_for_new_list_price[[#This Row],[ItemCode]],[1]sheet1!$1:$1048576,6,FALSE)</f>
        <v>#N/A</v>
      </c>
      <c r="E2616" s="54" t="e">
        <f>VLOOKUP(Table_for_new_list_price[[#This Row],[ItemCode]],[1]sheet1!$1:$1048576,7,FALSE)</f>
        <v>#N/A</v>
      </c>
      <c r="F2616" s="54" t="e">
        <f>VLOOKUP(Table_for_new_list_price[[#This Row],[ItemCode]],[1]sheet1!$1:$1048576,13,FALSE)</f>
        <v>#N/A</v>
      </c>
      <c r="G2616" s="55" t="e">
        <f>VLOOKUP(Table_for_new_list_price[[#This Row],[ItemCode]],[1]sheet1!$1:$1048576,12,FALSE)</f>
        <v>#N/A</v>
      </c>
      <c r="H2616" s="101" t="e">
        <f>VLOOKUP(Table_for_new_list_price[[#This Row],[ItemCode]],[1]sheet1!$1:$1048576,8,FALSE)</f>
        <v>#N/A</v>
      </c>
      <c r="I2616" s="51" t="e">
        <f>VLOOKUP(Table_for_new_list_price[[#This Row],[Product Line]],'EDA SHEET'!$C$10:$D$57,2,FALSE)</f>
        <v>#N/A</v>
      </c>
      <c r="J2616" s="53" t="e">
        <f t="shared" si="47"/>
        <v>#N/A</v>
      </c>
      <c r="K2616" s="1" t="e">
        <f>VLOOKUP(Table_for_new_list_price[[#This Row],[ItemCode]],[1]sheet1!$1:$1048576,11,FALSE)</f>
        <v>#N/A</v>
      </c>
    </row>
    <row r="2617" spans="1:11" hidden="1" x14ac:dyDescent="0.3">
      <c r="A2617" t="s">
        <v>3869</v>
      </c>
      <c r="B2617" t="e">
        <f>VLOOKUP(Table_for_new_list_price[[#This Row],[ItemCode]],[1]sheet1!$1:$1048576,4,FALSE)</f>
        <v>#N/A</v>
      </c>
      <c r="C2617" t="e">
        <f>VLOOKUP(Table_for_new_list_price[[#This Row],[ItemCode]],[1]sheet1!$1:$1048576,5,FALSE)</f>
        <v>#N/A</v>
      </c>
      <c r="D2617" t="e">
        <f>VLOOKUP(Table_for_new_list_price[[#This Row],[ItemCode]],[1]sheet1!$1:$1048576,6,FALSE)</f>
        <v>#N/A</v>
      </c>
      <c r="E2617" s="54" t="e">
        <f>VLOOKUP(Table_for_new_list_price[[#This Row],[ItemCode]],[1]sheet1!$1:$1048576,7,FALSE)</f>
        <v>#N/A</v>
      </c>
      <c r="F2617" s="54" t="e">
        <f>VLOOKUP(Table_for_new_list_price[[#This Row],[ItemCode]],[1]sheet1!$1:$1048576,13,FALSE)</f>
        <v>#N/A</v>
      </c>
      <c r="G2617" s="55" t="e">
        <f>VLOOKUP(Table_for_new_list_price[[#This Row],[ItemCode]],[1]sheet1!$1:$1048576,12,FALSE)</f>
        <v>#N/A</v>
      </c>
      <c r="H2617" s="101" t="e">
        <f>VLOOKUP(Table_for_new_list_price[[#This Row],[ItemCode]],[1]sheet1!$1:$1048576,8,FALSE)</f>
        <v>#N/A</v>
      </c>
      <c r="I2617" s="51" t="e">
        <f>VLOOKUP(Table_for_new_list_price[[#This Row],[Product Line]],'EDA SHEET'!$C$10:$D$57,2,FALSE)</f>
        <v>#N/A</v>
      </c>
      <c r="J2617" s="53" t="e">
        <f t="shared" si="47"/>
        <v>#N/A</v>
      </c>
      <c r="K2617" s="1" t="e">
        <f>VLOOKUP(Table_for_new_list_price[[#This Row],[ItemCode]],[1]sheet1!$1:$1048576,11,FALSE)</f>
        <v>#N/A</v>
      </c>
    </row>
    <row r="2618" spans="1:11" hidden="1" x14ac:dyDescent="0.3">
      <c r="A2618" t="s">
        <v>3870</v>
      </c>
      <c r="B2618" t="e">
        <f>VLOOKUP(Table_for_new_list_price[[#This Row],[ItemCode]],[1]sheet1!$1:$1048576,4,FALSE)</f>
        <v>#N/A</v>
      </c>
      <c r="C2618" t="e">
        <f>VLOOKUP(Table_for_new_list_price[[#This Row],[ItemCode]],[1]sheet1!$1:$1048576,5,FALSE)</f>
        <v>#N/A</v>
      </c>
      <c r="D2618" t="e">
        <f>VLOOKUP(Table_for_new_list_price[[#This Row],[ItemCode]],[1]sheet1!$1:$1048576,6,FALSE)</f>
        <v>#N/A</v>
      </c>
      <c r="E2618" s="54" t="e">
        <f>VLOOKUP(Table_for_new_list_price[[#This Row],[ItemCode]],[1]sheet1!$1:$1048576,7,FALSE)</f>
        <v>#N/A</v>
      </c>
      <c r="F2618" s="54" t="e">
        <f>VLOOKUP(Table_for_new_list_price[[#This Row],[ItemCode]],[1]sheet1!$1:$1048576,13,FALSE)</f>
        <v>#N/A</v>
      </c>
      <c r="G2618" s="55" t="e">
        <f>VLOOKUP(Table_for_new_list_price[[#This Row],[ItemCode]],[1]sheet1!$1:$1048576,12,FALSE)</f>
        <v>#N/A</v>
      </c>
      <c r="H2618" s="101" t="e">
        <f>VLOOKUP(Table_for_new_list_price[[#This Row],[ItemCode]],[1]sheet1!$1:$1048576,8,FALSE)</f>
        <v>#N/A</v>
      </c>
      <c r="I2618" s="51" t="e">
        <f>VLOOKUP(Table_for_new_list_price[[#This Row],[Product Line]],'EDA SHEET'!$C$10:$D$57,2,FALSE)</f>
        <v>#N/A</v>
      </c>
      <c r="J2618" s="53" t="e">
        <f t="shared" si="47"/>
        <v>#N/A</v>
      </c>
      <c r="K2618" s="1" t="e">
        <f>VLOOKUP(Table_for_new_list_price[[#This Row],[ItemCode]],[1]sheet1!$1:$1048576,11,FALSE)</f>
        <v>#N/A</v>
      </c>
    </row>
    <row r="2619" spans="1:11" hidden="1" x14ac:dyDescent="0.3">
      <c r="A2619" t="s">
        <v>3871</v>
      </c>
      <c r="B2619" t="e">
        <f>VLOOKUP(Table_for_new_list_price[[#This Row],[ItemCode]],[1]sheet1!$1:$1048576,4,FALSE)</f>
        <v>#N/A</v>
      </c>
      <c r="C2619" t="e">
        <f>VLOOKUP(Table_for_new_list_price[[#This Row],[ItemCode]],[1]sheet1!$1:$1048576,5,FALSE)</f>
        <v>#N/A</v>
      </c>
      <c r="D2619" t="e">
        <f>VLOOKUP(Table_for_new_list_price[[#This Row],[ItemCode]],[1]sheet1!$1:$1048576,6,FALSE)</f>
        <v>#N/A</v>
      </c>
      <c r="E2619" s="54" t="e">
        <f>VLOOKUP(Table_for_new_list_price[[#This Row],[ItemCode]],[1]sheet1!$1:$1048576,7,FALSE)</f>
        <v>#N/A</v>
      </c>
      <c r="F2619" s="54" t="e">
        <f>VLOOKUP(Table_for_new_list_price[[#This Row],[ItemCode]],[1]sheet1!$1:$1048576,13,FALSE)</f>
        <v>#N/A</v>
      </c>
      <c r="G2619" s="55" t="e">
        <f>VLOOKUP(Table_for_new_list_price[[#This Row],[ItemCode]],[1]sheet1!$1:$1048576,12,FALSE)</f>
        <v>#N/A</v>
      </c>
      <c r="H2619" s="101" t="e">
        <f>VLOOKUP(Table_for_new_list_price[[#This Row],[ItemCode]],[1]sheet1!$1:$1048576,8,FALSE)</f>
        <v>#N/A</v>
      </c>
      <c r="I2619" s="51" t="e">
        <f>VLOOKUP(Table_for_new_list_price[[#This Row],[Product Line]],'EDA SHEET'!$C$10:$D$57,2,FALSE)</f>
        <v>#N/A</v>
      </c>
      <c r="J2619" s="53" t="e">
        <f t="shared" si="47"/>
        <v>#N/A</v>
      </c>
      <c r="K2619" s="1" t="e">
        <f>VLOOKUP(Table_for_new_list_price[[#This Row],[ItemCode]],[1]sheet1!$1:$1048576,11,FALSE)</f>
        <v>#N/A</v>
      </c>
    </row>
    <row r="2620" spans="1:11" hidden="1" x14ac:dyDescent="0.3">
      <c r="A2620" t="s">
        <v>3872</v>
      </c>
      <c r="B2620" t="e">
        <f>VLOOKUP(Table_for_new_list_price[[#This Row],[ItemCode]],[1]sheet1!$1:$1048576,4,FALSE)</f>
        <v>#N/A</v>
      </c>
      <c r="C2620" t="e">
        <f>VLOOKUP(Table_for_new_list_price[[#This Row],[ItemCode]],[1]sheet1!$1:$1048576,5,FALSE)</f>
        <v>#N/A</v>
      </c>
      <c r="D2620" t="e">
        <f>VLOOKUP(Table_for_new_list_price[[#This Row],[ItemCode]],[1]sheet1!$1:$1048576,6,FALSE)</f>
        <v>#N/A</v>
      </c>
      <c r="E2620" s="54" t="e">
        <f>VLOOKUP(Table_for_new_list_price[[#This Row],[ItemCode]],[1]sheet1!$1:$1048576,7,FALSE)</f>
        <v>#N/A</v>
      </c>
      <c r="F2620" s="54" t="e">
        <f>VLOOKUP(Table_for_new_list_price[[#This Row],[ItemCode]],[1]sheet1!$1:$1048576,13,FALSE)</f>
        <v>#N/A</v>
      </c>
      <c r="G2620" s="55" t="e">
        <f>VLOOKUP(Table_for_new_list_price[[#This Row],[ItemCode]],[1]sheet1!$1:$1048576,12,FALSE)</f>
        <v>#N/A</v>
      </c>
      <c r="H2620" s="101" t="e">
        <f>VLOOKUP(Table_for_new_list_price[[#This Row],[ItemCode]],[1]sheet1!$1:$1048576,8,FALSE)</f>
        <v>#N/A</v>
      </c>
      <c r="I2620" s="51" t="e">
        <f>VLOOKUP(Table_for_new_list_price[[#This Row],[Product Line]],'EDA SHEET'!$C$10:$D$57,2,FALSE)</f>
        <v>#N/A</v>
      </c>
      <c r="J2620" s="53" t="e">
        <f t="shared" si="47"/>
        <v>#N/A</v>
      </c>
      <c r="K2620" s="1" t="e">
        <f>VLOOKUP(Table_for_new_list_price[[#This Row],[ItemCode]],[1]sheet1!$1:$1048576,11,FALSE)</f>
        <v>#N/A</v>
      </c>
    </row>
    <row r="2621" spans="1:11" hidden="1" x14ac:dyDescent="0.3">
      <c r="A2621" t="s">
        <v>3873</v>
      </c>
      <c r="B2621" t="e">
        <f>VLOOKUP(Table_for_new_list_price[[#This Row],[ItemCode]],[1]sheet1!$1:$1048576,4,FALSE)</f>
        <v>#N/A</v>
      </c>
      <c r="C2621" t="e">
        <f>VLOOKUP(Table_for_new_list_price[[#This Row],[ItemCode]],[1]sheet1!$1:$1048576,5,FALSE)</f>
        <v>#N/A</v>
      </c>
      <c r="D2621" t="e">
        <f>VLOOKUP(Table_for_new_list_price[[#This Row],[ItemCode]],[1]sheet1!$1:$1048576,6,FALSE)</f>
        <v>#N/A</v>
      </c>
      <c r="E2621" s="54" t="e">
        <f>VLOOKUP(Table_for_new_list_price[[#This Row],[ItemCode]],[1]sheet1!$1:$1048576,7,FALSE)</f>
        <v>#N/A</v>
      </c>
      <c r="F2621" s="54" t="e">
        <f>VLOOKUP(Table_for_new_list_price[[#This Row],[ItemCode]],[1]sheet1!$1:$1048576,13,FALSE)</f>
        <v>#N/A</v>
      </c>
      <c r="G2621" s="55" t="e">
        <f>VLOOKUP(Table_for_new_list_price[[#This Row],[ItemCode]],[1]sheet1!$1:$1048576,12,FALSE)</f>
        <v>#N/A</v>
      </c>
      <c r="H2621" s="101" t="e">
        <f>VLOOKUP(Table_for_new_list_price[[#This Row],[ItemCode]],[1]sheet1!$1:$1048576,8,FALSE)</f>
        <v>#N/A</v>
      </c>
      <c r="I2621" s="51" t="e">
        <f>VLOOKUP(Table_for_new_list_price[[#This Row],[Product Line]],'EDA SHEET'!$C$10:$D$57,2,FALSE)</f>
        <v>#N/A</v>
      </c>
      <c r="J2621" s="53" t="e">
        <f t="shared" si="47"/>
        <v>#N/A</v>
      </c>
      <c r="K2621" s="1" t="e">
        <f>VLOOKUP(Table_for_new_list_price[[#This Row],[ItemCode]],[1]sheet1!$1:$1048576,11,FALSE)</f>
        <v>#N/A</v>
      </c>
    </row>
    <row r="2622" spans="1:11" hidden="1" x14ac:dyDescent="0.3">
      <c r="A2622" t="s">
        <v>3874</v>
      </c>
      <c r="B2622" t="e">
        <f>VLOOKUP(Table_for_new_list_price[[#This Row],[ItemCode]],[1]sheet1!$1:$1048576,4,FALSE)</f>
        <v>#N/A</v>
      </c>
      <c r="C2622" t="e">
        <f>VLOOKUP(Table_for_new_list_price[[#This Row],[ItemCode]],[1]sheet1!$1:$1048576,5,FALSE)</f>
        <v>#N/A</v>
      </c>
      <c r="D2622" t="e">
        <f>VLOOKUP(Table_for_new_list_price[[#This Row],[ItemCode]],[1]sheet1!$1:$1048576,6,FALSE)</f>
        <v>#N/A</v>
      </c>
      <c r="E2622" s="54" t="e">
        <f>VLOOKUP(Table_for_new_list_price[[#This Row],[ItemCode]],[1]sheet1!$1:$1048576,7,FALSE)</f>
        <v>#N/A</v>
      </c>
      <c r="F2622" s="54" t="e">
        <f>VLOOKUP(Table_for_new_list_price[[#This Row],[ItemCode]],[1]sheet1!$1:$1048576,13,FALSE)</f>
        <v>#N/A</v>
      </c>
      <c r="G2622" s="55" t="e">
        <f>VLOOKUP(Table_for_new_list_price[[#This Row],[ItemCode]],[1]sheet1!$1:$1048576,12,FALSE)</f>
        <v>#N/A</v>
      </c>
      <c r="H2622" s="101" t="e">
        <f>VLOOKUP(Table_for_new_list_price[[#This Row],[ItemCode]],[1]sheet1!$1:$1048576,8,FALSE)</f>
        <v>#N/A</v>
      </c>
      <c r="I2622" s="51" t="e">
        <f>VLOOKUP(Table_for_new_list_price[[#This Row],[Product Line]],'EDA SHEET'!$C$10:$D$57,2,FALSE)</f>
        <v>#N/A</v>
      </c>
      <c r="J2622" s="53" t="e">
        <f t="shared" si="47"/>
        <v>#N/A</v>
      </c>
      <c r="K2622" s="1" t="e">
        <f>VLOOKUP(Table_for_new_list_price[[#This Row],[ItemCode]],[1]sheet1!$1:$1048576,11,FALSE)</f>
        <v>#N/A</v>
      </c>
    </row>
    <row r="2623" spans="1:11" hidden="1" x14ac:dyDescent="0.3">
      <c r="A2623" t="s">
        <v>3875</v>
      </c>
      <c r="B2623" t="e">
        <f>VLOOKUP(Table_for_new_list_price[[#This Row],[ItemCode]],[1]sheet1!$1:$1048576,4,FALSE)</f>
        <v>#N/A</v>
      </c>
      <c r="C2623" t="e">
        <f>VLOOKUP(Table_for_new_list_price[[#This Row],[ItemCode]],[1]sheet1!$1:$1048576,5,FALSE)</f>
        <v>#N/A</v>
      </c>
      <c r="D2623" t="e">
        <f>VLOOKUP(Table_for_new_list_price[[#This Row],[ItemCode]],[1]sheet1!$1:$1048576,6,FALSE)</f>
        <v>#N/A</v>
      </c>
      <c r="E2623" s="54" t="e">
        <f>VLOOKUP(Table_for_new_list_price[[#This Row],[ItemCode]],[1]sheet1!$1:$1048576,7,FALSE)</f>
        <v>#N/A</v>
      </c>
      <c r="F2623" s="54" t="e">
        <f>VLOOKUP(Table_for_new_list_price[[#This Row],[ItemCode]],[1]sheet1!$1:$1048576,13,FALSE)</f>
        <v>#N/A</v>
      </c>
      <c r="G2623" s="55" t="e">
        <f>VLOOKUP(Table_for_new_list_price[[#This Row],[ItemCode]],[1]sheet1!$1:$1048576,12,FALSE)</f>
        <v>#N/A</v>
      </c>
      <c r="H2623" s="101" t="e">
        <f>VLOOKUP(Table_for_new_list_price[[#This Row],[ItemCode]],[1]sheet1!$1:$1048576,8,FALSE)</f>
        <v>#N/A</v>
      </c>
      <c r="I2623" s="51" t="e">
        <f>VLOOKUP(Table_for_new_list_price[[#This Row],[Product Line]],'EDA SHEET'!$C$10:$D$57,2,FALSE)</f>
        <v>#N/A</v>
      </c>
      <c r="J2623" s="53" t="e">
        <f t="shared" si="47"/>
        <v>#N/A</v>
      </c>
      <c r="K2623" s="1" t="e">
        <f>VLOOKUP(Table_for_new_list_price[[#This Row],[ItemCode]],[1]sheet1!$1:$1048576,11,FALSE)</f>
        <v>#N/A</v>
      </c>
    </row>
    <row r="2624" spans="1:11" hidden="1" x14ac:dyDescent="0.3">
      <c r="A2624" t="s">
        <v>3876</v>
      </c>
      <c r="B2624" t="e">
        <f>VLOOKUP(Table_for_new_list_price[[#This Row],[ItemCode]],[1]sheet1!$1:$1048576,4,FALSE)</f>
        <v>#N/A</v>
      </c>
      <c r="C2624" t="e">
        <f>VLOOKUP(Table_for_new_list_price[[#This Row],[ItemCode]],[1]sheet1!$1:$1048576,5,FALSE)</f>
        <v>#N/A</v>
      </c>
      <c r="D2624" t="e">
        <f>VLOOKUP(Table_for_new_list_price[[#This Row],[ItemCode]],[1]sheet1!$1:$1048576,6,FALSE)</f>
        <v>#N/A</v>
      </c>
      <c r="E2624" s="54" t="e">
        <f>VLOOKUP(Table_for_new_list_price[[#This Row],[ItemCode]],[1]sheet1!$1:$1048576,7,FALSE)</f>
        <v>#N/A</v>
      </c>
      <c r="F2624" s="54" t="e">
        <f>VLOOKUP(Table_for_new_list_price[[#This Row],[ItemCode]],[1]sheet1!$1:$1048576,13,FALSE)</f>
        <v>#N/A</v>
      </c>
      <c r="G2624" s="55" t="e">
        <f>VLOOKUP(Table_for_new_list_price[[#This Row],[ItemCode]],[1]sheet1!$1:$1048576,12,FALSE)</f>
        <v>#N/A</v>
      </c>
      <c r="H2624" s="101" t="e">
        <f>VLOOKUP(Table_for_new_list_price[[#This Row],[ItemCode]],[1]sheet1!$1:$1048576,8,FALSE)</f>
        <v>#N/A</v>
      </c>
      <c r="I2624" s="51" t="e">
        <f>VLOOKUP(Table_for_new_list_price[[#This Row],[Product Line]],'EDA SHEET'!$C$10:$D$57,2,FALSE)</f>
        <v>#N/A</v>
      </c>
      <c r="J2624" s="53" t="e">
        <f t="shared" si="47"/>
        <v>#N/A</v>
      </c>
      <c r="K2624" s="1" t="e">
        <f>VLOOKUP(Table_for_new_list_price[[#This Row],[ItemCode]],[1]sheet1!$1:$1048576,11,FALSE)</f>
        <v>#N/A</v>
      </c>
    </row>
    <row r="2625" spans="1:11" hidden="1" x14ac:dyDescent="0.3">
      <c r="A2625" t="s">
        <v>3877</v>
      </c>
      <c r="B2625" t="e">
        <f>VLOOKUP(Table_for_new_list_price[[#This Row],[ItemCode]],[1]sheet1!$1:$1048576,4,FALSE)</f>
        <v>#N/A</v>
      </c>
      <c r="C2625" t="e">
        <f>VLOOKUP(Table_for_new_list_price[[#This Row],[ItemCode]],[1]sheet1!$1:$1048576,5,FALSE)</f>
        <v>#N/A</v>
      </c>
      <c r="D2625" t="e">
        <f>VLOOKUP(Table_for_new_list_price[[#This Row],[ItemCode]],[1]sheet1!$1:$1048576,6,FALSE)</f>
        <v>#N/A</v>
      </c>
      <c r="E2625" s="54" t="e">
        <f>VLOOKUP(Table_for_new_list_price[[#This Row],[ItemCode]],[1]sheet1!$1:$1048576,7,FALSE)</f>
        <v>#N/A</v>
      </c>
      <c r="F2625" s="54" t="e">
        <f>VLOOKUP(Table_for_new_list_price[[#This Row],[ItemCode]],[1]sheet1!$1:$1048576,13,FALSE)</f>
        <v>#N/A</v>
      </c>
      <c r="G2625" s="55" t="e">
        <f>VLOOKUP(Table_for_new_list_price[[#This Row],[ItemCode]],[1]sheet1!$1:$1048576,12,FALSE)</f>
        <v>#N/A</v>
      </c>
      <c r="H2625" s="101" t="e">
        <f>VLOOKUP(Table_for_new_list_price[[#This Row],[ItemCode]],[1]sheet1!$1:$1048576,8,FALSE)</f>
        <v>#N/A</v>
      </c>
      <c r="I2625" s="51" t="e">
        <f>VLOOKUP(Table_for_new_list_price[[#This Row],[Product Line]],'EDA SHEET'!$C$10:$D$57,2,FALSE)</f>
        <v>#N/A</v>
      </c>
      <c r="J2625" s="53" t="e">
        <f t="shared" si="47"/>
        <v>#N/A</v>
      </c>
      <c r="K2625" s="1" t="e">
        <f>VLOOKUP(Table_for_new_list_price[[#This Row],[ItemCode]],[1]sheet1!$1:$1048576,11,FALSE)</f>
        <v>#N/A</v>
      </c>
    </row>
    <row r="2626" spans="1:11" hidden="1" x14ac:dyDescent="0.3">
      <c r="A2626" t="s">
        <v>3878</v>
      </c>
      <c r="B2626" t="e">
        <f>VLOOKUP(Table_for_new_list_price[[#This Row],[ItemCode]],[1]sheet1!$1:$1048576,4,FALSE)</f>
        <v>#N/A</v>
      </c>
      <c r="C2626" t="e">
        <f>VLOOKUP(Table_for_new_list_price[[#This Row],[ItemCode]],[1]sheet1!$1:$1048576,5,FALSE)</f>
        <v>#N/A</v>
      </c>
      <c r="D2626" t="e">
        <f>VLOOKUP(Table_for_new_list_price[[#This Row],[ItemCode]],[1]sheet1!$1:$1048576,6,FALSE)</f>
        <v>#N/A</v>
      </c>
      <c r="E2626" s="54" t="e">
        <f>VLOOKUP(Table_for_new_list_price[[#This Row],[ItemCode]],[1]sheet1!$1:$1048576,7,FALSE)</f>
        <v>#N/A</v>
      </c>
      <c r="F2626" s="54" t="e">
        <f>VLOOKUP(Table_for_new_list_price[[#This Row],[ItemCode]],[1]sheet1!$1:$1048576,13,FALSE)</f>
        <v>#N/A</v>
      </c>
      <c r="G2626" s="55" t="e">
        <f>VLOOKUP(Table_for_new_list_price[[#This Row],[ItemCode]],[1]sheet1!$1:$1048576,12,FALSE)</f>
        <v>#N/A</v>
      </c>
      <c r="H2626" s="101" t="e">
        <f>VLOOKUP(Table_for_new_list_price[[#This Row],[ItemCode]],[1]sheet1!$1:$1048576,8,FALSE)</f>
        <v>#N/A</v>
      </c>
      <c r="I2626" s="51" t="e">
        <f>VLOOKUP(Table_for_new_list_price[[#This Row],[Product Line]],'EDA SHEET'!$C$10:$D$57,2,FALSE)</f>
        <v>#N/A</v>
      </c>
      <c r="J2626" s="53" t="e">
        <f t="shared" si="47"/>
        <v>#N/A</v>
      </c>
      <c r="K2626" s="1" t="e">
        <f>VLOOKUP(Table_for_new_list_price[[#This Row],[ItemCode]],[1]sheet1!$1:$1048576,11,FALSE)</f>
        <v>#N/A</v>
      </c>
    </row>
    <row r="2627" spans="1:11" hidden="1" x14ac:dyDescent="0.3">
      <c r="A2627" t="s">
        <v>3879</v>
      </c>
      <c r="B2627" t="e">
        <f>VLOOKUP(Table_for_new_list_price[[#This Row],[ItemCode]],[1]sheet1!$1:$1048576,4,FALSE)</f>
        <v>#N/A</v>
      </c>
      <c r="C2627" t="e">
        <f>VLOOKUP(Table_for_new_list_price[[#This Row],[ItemCode]],[1]sheet1!$1:$1048576,5,FALSE)</f>
        <v>#N/A</v>
      </c>
      <c r="D2627" t="e">
        <f>VLOOKUP(Table_for_new_list_price[[#This Row],[ItemCode]],[1]sheet1!$1:$1048576,6,FALSE)</f>
        <v>#N/A</v>
      </c>
      <c r="E2627" s="54" t="e">
        <f>VLOOKUP(Table_for_new_list_price[[#This Row],[ItemCode]],[1]sheet1!$1:$1048576,7,FALSE)</f>
        <v>#N/A</v>
      </c>
      <c r="F2627" s="54" t="e">
        <f>VLOOKUP(Table_for_new_list_price[[#This Row],[ItemCode]],[1]sheet1!$1:$1048576,13,FALSE)</f>
        <v>#N/A</v>
      </c>
      <c r="G2627" s="55" t="e">
        <f>VLOOKUP(Table_for_new_list_price[[#This Row],[ItemCode]],[1]sheet1!$1:$1048576,12,FALSE)</f>
        <v>#N/A</v>
      </c>
      <c r="H2627" s="101" t="e">
        <f>VLOOKUP(Table_for_new_list_price[[#This Row],[ItemCode]],[1]sheet1!$1:$1048576,8,FALSE)</f>
        <v>#N/A</v>
      </c>
      <c r="I2627" s="51" t="e">
        <f>VLOOKUP(Table_for_new_list_price[[#This Row],[Product Line]],'EDA SHEET'!$C$10:$D$57,2,FALSE)</f>
        <v>#N/A</v>
      </c>
      <c r="J2627" s="53" t="e">
        <f t="shared" si="47"/>
        <v>#N/A</v>
      </c>
      <c r="K2627" s="1" t="e">
        <f>VLOOKUP(Table_for_new_list_price[[#This Row],[ItemCode]],[1]sheet1!$1:$1048576,11,FALSE)</f>
        <v>#N/A</v>
      </c>
    </row>
    <row r="2628" spans="1:11" hidden="1" x14ac:dyDescent="0.3">
      <c r="A2628" t="s">
        <v>3880</v>
      </c>
      <c r="B2628" t="e">
        <f>VLOOKUP(Table_for_new_list_price[[#This Row],[ItemCode]],[1]sheet1!$1:$1048576,4,FALSE)</f>
        <v>#N/A</v>
      </c>
      <c r="C2628" t="e">
        <f>VLOOKUP(Table_for_new_list_price[[#This Row],[ItemCode]],[1]sheet1!$1:$1048576,5,FALSE)</f>
        <v>#N/A</v>
      </c>
      <c r="D2628" t="e">
        <f>VLOOKUP(Table_for_new_list_price[[#This Row],[ItemCode]],[1]sheet1!$1:$1048576,6,FALSE)</f>
        <v>#N/A</v>
      </c>
      <c r="E2628" s="54" t="e">
        <f>VLOOKUP(Table_for_new_list_price[[#This Row],[ItemCode]],[1]sheet1!$1:$1048576,7,FALSE)</f>
        <v>#N/A</v>
      </c>
      <c r="F2628" s="54" t="e">
        <f>VLOOKUP(Table_for_new_list_price[[#This Row],[ItemCode]],[1]sheet1!$1:$1048576,13,FALSE)</f>
        <v>#N/A</v>
      </c>
      <c r="G2628" s="55" t="e">
        <f>VLOOKUP(Table_for_new_list_price[[#This Row],[ItemCode]],[1]sheet1!$1:$1048576,12,FALSE)</f>
        <v>#N/A</v>
      </c>
      <c r="H2628" s="101" t="e">
        <f>VLOOKUP(Table_for_new_list_price[[#This Row],[ItemCode]],[1]sheet1!$1:$1048576,8,FALSE)</f>
        <v>#N/A</v>
      </c>
      <c r="I2628" s="51" t="e">
        <f>VLOOKUP(Table_for_new_list_price[[#This Row],[Product Line]],'EDA SHEET'!$C$10:$D$57,2,FALSE)</f>
        <v>#N/A</v>
      </c>
      <c r="J2628" s="53" t="e">
        <f t="shared" si="47"/>
        <v>#N/A</v>
      </c>
      <c r="K2628" s="1" t="e">
        <f>VLOOKUP(Table_for_new_list_price[[#This Row],[ItemCode]],[1]sheet1!$1:$1048576,11,FALSE)</f>
        <v>#N/A</v>
      </c>
    </row>
    <row r="2629" spans="1:11" hidden="1" x14ac:dyDescent="0.3">
      <c r="A2629" t="s">
        <v>3881</v>
      </c>
      <c r="B2629" t="e">
        <f>VLOOKUP(Table_for_new_list_price[[#This Row],[ItemCode]],[1]sheet1!$1:$1048576,4,FALSE)</f>
        <v>#N/A</v>
      </c>
      <c r="C2629" t="e">
        <f>VLOOKUP(Table_for_new_list_price[[#This Row],[ItemCode]],[1]sheet1!$1:$1048576,5,FALSE)</f>
        <v>#N/A</v>
      </c>
      <c r="D2629" t="e">
        <f>VLOOKUP(Table_for_new_list_price[[#This Row],[ItemCode]],[1]sheet1!$1:$1048576,6,FALSE)</f>
        <v>#N/A</v>
      </c>
      <c r="E2629" s="54" t="e">
        <f>VLOOKUP(Table_for_new_list_price[[#This Row],[ItemCode]],[1]sheet1!$1:$1048576,7,FALSE)</f>
        <v>#N/A</v>
      </c>
      <c r="F2629" s="54" t="e">
        <f>VLOOKUP(Table_for_new_list_price[[#This Row],[ItemCode]],[1]sheet1!$1:$1048576,13,FALSE)</f>
        <v>#N/A</v>
      </c>
      <c r="G2629" s="55" t="e">
        <f>VLOOKUP(Table_for_new_list_price[[#This Row],[ItemCode]],[1]sheet1!$1:$1048576,12,FALSE)</f>
        <v>#N/A</v>
      </c>
      <c r="H2629" s="101" t="e">
        <f>VLOOKUP(Table_for_new_list_price[[#This Row],[ItemCode]],[1]sheet1!$1:$1048576,8,FALSE)</f>
        <v>#N/A</v>
      </c>
      <c r="I2629" s="51" t="e">
        <f>VLOOKUP(Table_for_new_list_price[[#This Row],[Product Line]],'EDA SHEET'!$C$10:$D$57,2,FALSE)</f>
        <v>#N/A</v>
      </c>
      <c r="J2629" s="53" t="e">
        <f t="shared" si="47"/>
        <v>#N/A</v>
      </c>
      <c r="K2629" s="1" t="e">
        <f>VLOOKUP(Table_for_new_list_price[[#This Row],[ItemCode]],[1]sheet1!$1:$1048576,11,FALSE)</f>
        <v>#N/A</v>
      </c>
    </row>
    <row r="2630" spans="1:11" hidden="1" x14ac:dyDescent="0.3">
      <c r="A2630" t="s">
        <v>3882</v>
      </c>
      <c r="B2630" t="e">
        <f>VLOOKUP(Table_for_new_list_price[[#This Row],[ItemCode]],[1]sheet1!$1:$1048576,4,FALSE)</f>
        <v>#N/A</v>
      </c>
      <c r="C2630" t="e">
        <f>VLOOKUP(Table_for_new_list_price[[#This Row],[ItemCode]],[1]sheet1!$1:$1048576,5,FALSE)</f>
        <v>#N/A</v>
      </c>
      <c r="D2630" t="e">
        <f>VLOOKUP(Table_for_new_list_price[[#This Row],[ItemCode]],[1]sheet1!$1:$1048576,6,FALSE)</f>
        <v>#N/A</v>
      </c>
      <c r="E2630" s="54" t="e">
        <f>VLOOKUP(Table_for_new_list_price[[#This Row],[ItemCode]],[1]sheet1!$1:$1048576,7,FALSE)</f>
        <v>#N/A</v>
      </c>
      <c r="F2630" s="54" t="e">
        <f>VLOOKUP(Table_for_new_list_price[[#This Row],[ItemCode]],[1]sheet1!$1:$1048576,13,FALSE)</f>
        <v>#N/A</v>
      </c>
      <c r="G2630" s="55" t="e">
        <f>VLOOKUP(Table_for_new_list_price[[#This Row],[ItemCode]],[1]sheet1!$1:$1048576,12,FALSE)</f>
        <v>#N/A</v>
      </c>
      <c r="H2630" s="101" t="e">
        <f>VLOOKUP(Table_for_new_list_price[[#This Row],[ItemCode]],[1]sheet1!$1:$1048576,8,FALSE)</f>
        <v>#N/A</v>
      </c>
      <c r="I2630" s="51" t="e">
        <f>VLOOKUP(Table_for_new_list_price[[#This Row],[Product Line]],'EDA SHEET'!$C$10:$D$57,2,FALSE)</f>
        <v>#N/A</v>
      </c>
      <c r="J2630" s="53" t="e">
        <f t="shared" si="47"/>
        <v>#N/A</v>
      </c>
      <c r="K2630" s="1" t="e">
        <f>VLOOKUP(Table_for_new_list_price[[#This Row],[ItemCode]],[1]sheet1!$1:$1048576,11,FALSE)</f>
        <v>#N/A</v>
      </c>
    </row>
    <row r="2631" spans="1:11" hidden="1" x14ac:dyDescent="0.3">
      <c r="A2631" t="s">
        <v>3883</v>
      </c>
      <c r="B2631" t="e">
        <f>VLOOKUP(Table_for_new_list_price[[#This Row],[ItemCode]],[1]sheet1!$1:$1048576,4,FALSE)</f>
        <v>#N/A</v>
      </c>
      <c r="C2631" t="e">
        <f>VLOOKUP(Table_for_new_list_price[[#This Row],[ItemCode]],[1]sheet1!$1:$1048576,5,FALSE)</f>
        <v>#N/A</v>
      </c>
      <c r="D2631" t="e">
        <f>VLOOKUP(Table_for_new_list_price[[#This Row],[ItemCode]],[1]sheet1!$1:$1048576,6,FALSE)</f>
        <v>#N/A</v>
      </c>
      <c r="E2631" s="54" t="e">
        <f>VLOOKUP(Table_for_new_list_price[[#This Row],[ItemCode]],[1]sheet1!$1:$1048576,7,FALSE)</f>
        <v>#N/A</v>
      </c>
      <c r="F2631" s="54" t="e">
        <f>VLOOKUP(Table_for_new_list_price[[#This Row],[ItemCode]],[1]sheet1!$1:$1048576,13,FALSE)</f>
        <v>#N/A</v>
      </c>
      <c r="G2631" s="55" t="e">
        <f>VLOOKUP(Table_for_new_list_price[[#This Row],[ItemCode]],[1]sheet1!$1:$1048576,12,FALSE)</f>
        <v>#N/A</v>
      </c>
      <c r="H2631" s="101" t="e">
        <f>VLOOKUP(Table_for_new_list_price[[#This Row],[ItemCode]],[1]sheet1!$1:$1048576,8,FALSE)</f>
        <v>#N/A</v>
      </c>
      <c r="I2631" s="51" t="e">
        <f>VLOOKUP(Table_for_new_list_price[[#This Row],[Product Line]],'EDA SHEET'!$C$10:$D$57,2,FALSE)</f>
        <v>#N/A</v>
      </c>
      <c r="J2631" s="53" t="e">
        <f t="shared" si="47"/>
        <v>#N/A</v>
      </c>
      <c r="K2631" s="1" t="e">
        <f>VLOOKUP(Table_for_new_list_price[[#This Row],[ItemCode]],[1]sheet1!$1:$1048576,11,FALSE)</f>
        <v>#N/A</v>
      </c>
    </row>
    <row r="2632" spans="1:11" hidden="1" x14ac:dyDescent="0.3">
      <c r="A2632" t="s">
        <v>3894</v>
      </c>
      <c r="B2632" t="e">
        <f>VLOOKUP(Table_for_new_list_price[[#This Row],[ItemCode]],[1]sheet1!$1:$1048576,4,FALSE)</f>
        <v>#N/A</v>
      </c>
      <c r="C2632" t="e">
        <f>VLOOKUP(Table_for_new_list_price[[#This Row],[ItemCode]],[1]sheet1!$1:$1048576,5,FALSE)</f>
        <v>#N/A</v>
      </c>
      <c r="D2632" t="e">
        <f>VLOOKUP(Table_for_new_list_price[[#This Row],[ItemCode]],[1]sheet1!$1:$1048576,6,FALSE)</f>
        <v>#N/A</v>
      </c>
      <c r="E2632" s="54" t="e">
        <f>VLOOKUP(Table_for_new_list_price[[#This Row],[ItemCode]],[1]sheet1!$1:$1048576,7,FALSE)</f>
        <v>#N/A</v>
      </c>
      <c r="F2632" s="54" t="e">
        <f>VLOOKUP(Table_for_new_list_price[[#This Row],[ItemCode]],[1]sheet1!$1:$1048576,13,FALSE)</f>
        <v>#N/A</v>
      </c>
      <c r="G2632" s="55" t="e">
        <f>VLOOKUP(Table_for_new_list_price[[#This Row],[ItemCode]],[1]sheet1!$1:$1048576,12,FALSE)</f>
        <v>#N/A</v>
      </c>
      <c r="H2632" s="101" t="e">
        <f>VLOOKUP(Table_for_new_list_price[[#This Row],[ItemCode]],[1]sheet1!$1:$1048576,8,FALSE)</f>
        <v>#N/A</v>
      </c>
      <c r="I2632" s="51" t="e">
        <f>VLOOKUP(Table_for_new_list_price[[#This Row],[Product Line]],'EDA SHEET'!$C$10:$D$57,2,FALSE)</f>
        <v>#N/A</v>
      </c>
      <c r="J2632" s="53" t="e">
        <f t="shared" si="47"/>
        <v>#N/A</v>
      </c>
      <c r="K2632" s="1" t="e">
        <f>VLOOKUP(Table_for_new_list_price[[#This Row],[ItemCode]],[1]sheet1!$1:$1048576,11,FALSE)</f>
        <v>#N/A</v>
      </c>
    </row>
    <row r="2633" spans="1:11" hidden="1" x14ac:dyDescent="0.3">
      <c r="A2633" t="s">
        <v>2298</v>
      </c>
      <c r="B2633" t="str">
        <f>VLOOKUP(Table_for_new_list_price[[#This Row],[ItemCode]],[1]sheet1!$1:$1048576,4,FALSE)</f>
        <v>LEVER SET FOR 10 DD BFLY</v>
      </c>
      <c r="C2633">
        <f>VLOOKUP(Table_for_new_list_price[[#This Row],[ItemCode]],[1]sheet1!$1:$1048576,5,FALSE)</f>
        <v>0</v>
      </c>
      <c r="D2633" t="str">
        <f>VLOOKUP(Table_for_new_list_price[[#This Row],[ItemCode]],[1]sheet1!$1:$1048576,6,FALSE)</f>
        <v>BFAC</v>
      </c>
      <c r="E2633" s="54">
        <f>VLOOKUP(Table_for_new_list_price[[#This Row],[ItemCode]],[1]sheet1!$1:$1048576,7,FALSE)</f>
        <v>0</v>
      </c>
      <c r="F2633" s="54" t="str">
        <f>VLOOKUP(Table_for_new_list_price[[#This Row],[ItemCode]],[1]sheet1!$1:$1048576,13,FALSE)</f>
        <v>3.39</v>
      </c>
      <c r="G2633" s="55" t="str">
        <f>VLOOKUP(Table_for_new_list_price[[#This Row],[ItemCode]],[1]sheet1!$1:$1048576,12,FALSE)</f>
        <v>0</v>
      </c>
      <c r="H2633" s="101">
        <f>VLOOKUP(Table_for_new_list_price[[#This Row],[ItemCode]],[1]sheet1!$1:$1048576,8,FALSE)</f>
        <v>66.98</v>
      </c>
      <c r="I2633" s="51" t="e">
        <f>VLOOKUP(Table_for_new_list_price[[#This Row],[Product Line]],'EDA SHEET'!$C$10:$D$57,2,FALSE)</f>
        <v>#N/A</v>
      </c>
      <c r="J2633" s="53" t="e">
        <f t="shared" si="47"/>
        <v>#N/A</v>
      </c>
      <c r="K2633" s="1" t="str">
        <f>VLOOKUP(Table_for_new_list_price[[#This Row],[ItemCode]],[1]sheet1!$1:$1048576,11,FALSE)</f>
        <v>China</v>
      </c>
    </row>
    <row r="2634" spans="1:11" hidden="1" x14ac:dyDescent="0.3">
      <c r="A2634" t="s">
        <v>2299</v>
      </c>
      <c r="B2634" t="str">
        <f>VLOOKUP(Table_for_new_list_price[[#This Row],[ItemCode]],[1]sheet1!$1:$1048576,4,FALSE)</f>
        <v>LEVER SET FOR 12 DD BFLY</v>
      </c>
      <c r="C2634">
        <f>VLOOKUP(Table_for_new_list_price[[#This Row],[ItemCode]],[1]sheet1!$1:$1048576,5,FALSE)</f>
        <v>0</v>
      </c>
      <c r="D2634" t="str">
        <f>VLOOKUP(Table_for_new_list_price[[#This Row],[ItemCode]],[1]sheet1!$1:$1048576,6,FALSE)</f>
        <v>BFAC</v>
      </c>
      <c r="E2634" s="54">
        <f>VLOOKUP(Table_for_new_list_price[[#This Row],[ItemCode]],[1]sheet1!$1:$1048576,7,FALSE)</f>
        <v>0</v>
      </c>
      <c r="F2634" s="54" t="str">
        <f>VLOOKUP(Table_for_new_list_price[[#This Row],[ItemCode]],[1]sheet1!$1:$1048576,13,FALSE)</f>
        <v>3.39</v>
      </c>
      <c r="G2634" s="55" t="str">
        <f>VLOOKUP(Table_for_new_list_price[[#This Row],[ItemCode]],[1]sheet1!$1:$1048576,12,FALSE)</f>
        <v>0</v>
      </c>
      <c r="H2634" s="101">
        <f>VLOOKUP(Table_for_new_list_price[[#This Row],[ItemCode]],[1]sheet1!$1:$1048576,8,FALSE)</f>
        <v>66.98</v>
      </c>
      <c r="I2634" s="51" t="e">
        <f>VLOOKUP(Table_for_new_list_price[[#This Row],[Product Line]],'EDA SHEET'!$C$10:$D$57,2,FALSE)</f>
        <v>#N/A</v>
      </c>
      <c r="J2634" s="53" t="e">
        <f t="shared" si="47"/>
        <v>#N/A</v>
      </c>
      <c r="K2634" s="1" t="str">
        <f>VLOOKUP(Table_for_new_list_price[[#This Row],[ItemCode]],[1]sheet1!$1:$1048576,11,FALSE)</f>
        <v>China</v>
      </c>
    </row>
    <row r="2635" spans="1:11" hidden="1" x14ac:dyDescent="0.3">
      <c r="A2635" t="s">
        <v>2300</v>
      </c>
      <c r="B2635" t="str">
        <f>VLOOKUP(Table_for_new_list_price[[#This Row],[ItemCode]],[1]sheet1!$1:$1048576,4,FALSE)</f>
        <v>LEVER SET FOR 2-3 DD BFLY</v>
      </c>
      <c r="C2635" t="str">
        <f>VLOOKUP(Table_for_new_list_price[[#This Row],[ItemCode]],[1]sheet1!$1:$1048576,5,FALSE)</f>
        <v>670779857206</v>
      </c>
      <c r="D2635" t="str">
        <f>VLOOKUP(Table_for_new_list_price[[#This Row],[ItemCode]],[1]sheet1!$1:$1048576,6,FALSE)</f>
        <v>BFAC</v>
      </c>
      <c r="E2635" s="54">
        <f>VLOOKUP(Table_for_new_list_price[[#This Row],[ItemCode]],[1]sheet1!$1:$1048576,7,FALSE)</f>
        <v>0</v>
      </c>
      <c r="F2635" s="54" t="str">
        <f>VLOOKUP(Table_for_new_list_price[[#This Row],[ItemCode]],[1]sheet1!$1:$1048576,13,FALSE)</f>
        <v>1.63</v>
      </c>
      <c r="G2635" s="55" t="str">
        <f>VLOOKUP(Table_for_new_list_price[[#This Row],[ItemCode]],[1]sheet1!$1:$1048576,12,FALSE)</f>
        <v>1</v>
      </c>
      <c r="H2635" s="101">
        <f>VLOOKUP(Table_for_new_list_price[[#This Row],[ItemCode]],[1]sheet1!$1:$1048576,8,FALSE)</f>
        <v>38.270000000000003</v>
      </c>
      <c r="I2635" s="51" t="e">
        <f>VLOOKUP(Table_for_new_list_price[[#This Row],[Product Line]],'EDA SHEET'!$C$10:$D$57,2,FALSE)</f>
        <v>#N/A</v>
      </c>
      <c r="J2635" s="53" t="e">
        <f t="shared" si="47"/>
        <v>#N/A</v>
      </c>
      <c r="K2635" s="1" t="str">
        <f>VLOOKUP(Table_for_new_list_price[[#This Row],[ItemCode]],[1]sheet1!$1:$1048576,11,FALSE)</f>
        <v>China</v>
      </c>
    </row>
    <row r="2636" spans="1:11" hidden="1" x14ac:dyDescent="0.3">
      <c r="A2636" t="s">
        <v>2301</v>
      </c>
      <c r="B2636" t="str">
        <f>VLOOKUP(Table_for_new_list_price[[#This Row],[ItemCode]],[1]sheet1!$1:$1048576,4,FALSE)</f>
        <v>LEVER SET FOR 4 DD BFLY</v>
      </c>
      <c r="C2636" t="str">
        <f>VLOOKUP(Table_for_new_list_price[[#This Row],[ItemCode]],[1]sheet1!$1:$1048576,5,FALSE)</f>
        <v>670779857404</v>
      </c>
      <c r="D2636" t="str">
        <f>VLOOKUP(Table_for_new_list_price[[#This Row],[ItemCode]],[1]sheet1!$1:$1048576,6,FALSE)</f>
        <v>BFAC</v>
      </c>
      <c r="E2636" s="54">
        <f>VLOOKUP(Table_for_new_list_price[[#This Row],[ItemCode]],[1]sheet1!$1:$1048576,7,FALSE)</f>
        <v>0</v>
      </c>
      <c r="F2636" s="54" t="str">
        <f>VLOOKUP(Table_for_new_list_price[[#This Row],[ItemCode]],[1]sheet1!$1:$1048576,13,FALSE)</f>
        <v>1.63</v>
      </c>
      <c r="G2636" s="55" t="str">
        <f>VLOOKUP(Table_for_new_list_price[[#This Row],[ItemCode]],[1]sheet1!$1:$1048576,12,FALSE)</f>
        <v>0</v>
      </c>
      <c r="H2636" s="101">
        <f>VLOOKUP(Table_for_new_list_price[[#This Row],[ItemCode]],[1]sheet1!$1:$1048576,8,FALSE)</f>
        <v>38.270000000000003</v>
      </c>
      <c r="I2636" s="51" t="e">
        <f>VLOOKUP(Table_for_new_list_price[[#This Row],[Product Line]],'EDA SHEET'!$C$10:$D$57,2,FALSE)</f>
        <v>#N/A</v>
      </c>
      <c r="J2636" s="53" t="e">
        <f t="shared" si="47"/>
        <v>#N/A</v>
      </c>
      <c r="K2636" s="1" t="str">
        <f>VLOOKUP(Table_for_new_list_price[[#This Row],[ItemCode]],[1]sheet1!$1:$1048576,11,FALSE)</f>
        <v>China</v>
      </c>
    </row>
    <row r="2637" spans="1:11" hidden="1" x14ac:dyDescent="0.3">
      <c r="A2637" t="s">
        <v>2302</v>
      </c>
      <c r="B2637" t="str">
        <f>VLOOKUP(Table_for_new_list_price[[#This Row],[ItemCode]],[1]sheet1!$1:$1048576,4,FALSE)</f>
        <v>LEVER SET FOR 5-6 DD BFLY</v>
      </c>
      <c r="C2637" t="str">
        <f>VLOOKUP(Table_for_new_list_price[[#This Row],[ItemCode]],[1]sheet1!$1:$1048576,5,FALSE)</f>
        <v>670779857503</v>
      </c>
      <c r="D2637" t="str">
        <f>VLOOKUP(Table_for_new_list_price[[#This Row],[ItemCode]],[1]sheet1!$1:$1048576,6,FALSE)</f>
        <v>BFAC</v>
      </c>
      <c r="E2637" s="54">
        <f>VLOOKUP(Table_for_new_list_price[[#This Row],[ItemCode]],[1]sheet1!$1:$1048576,7,FALSE)</f>
        <v>0</v>
      </c>
      <c r="F2637" s="54" t="str">
        <f>VLOOKUP(Table_for_new_list_price[[#This Row],[ItemCode]],[1]sheet1!$1:$1048576,13,FALSE)</f>
        <v>1.63</v>
      </c>
      <c r="G2637" s="55" t="str">
        <f>VLOOKUP(Table_for_new_list_price[[#This Row],[ItemCode]],[1]sheet1!$1:$1048576,12,FALSE)</f>
        <v>0</v>
      </c>
      <c r="H2637" s="101">
        <f>VLOOKUP(Table_for_new_list_price[[#This Row],[ItemCode]],[1]sheet1!$1:$1048576,8,FALSE)</f>
        <v>32.54</v>
      </c>
      <c r="I2637" s="51" t="e">
        <f>VLOOKUP(Table_for_new_list_price[[#This Row],[Product Line]],'EDA SHEET'!$C$10:$D$57,2,FALSE)</f>
        <v>#N/A</v>
      </c>
      <c r="J2637" s="53" t="e">
        <f t="shared" si="47"/>
        <v>#N/A</v>
      </c>
      <c r="K2637" s="1" t="str">
        <f>VLOOKUP(Table_for_new_list_price[[#This Row],[ItemCode]],[1]sheet1!$1:$1048576,11,FALSE)</f>
        <v>China</v>
      </c>
    </row>
    <row r="2638" spans="1:11" hidden="1" x14ac:dyDescent="0.3">
      <c r="A2638" t="s">
        <v>2303</v>
      </c>
      <c r="B2638" t="str">
        <f>VLOOKUP(Table_for_new_list_price[[#This Row],[ItemCode]],[1]sheet1!$1:$1048576,4,FALSE)</f>
        <v>LEVER SET FOR 8 DD BFLY</v>
      </c>
      <c r="C2638" t="str">
        <f>VLOOKUP(Table_for_new_list_price[[#This Row],[ItemCode]],[1]sheet1!$1:$1048576,5,FALSE)</f>
        <v>670779857800</v>
      </c>
      <c r="D2638" t="str">
        <f>VLOOKUP(Table_for_new_list_price[[#This Row],[ItemCode]],[1]sheet1!$1:$1048576,6,FALSE)</f>
        <v>BFAC</v>
      </c>
      <c r="E2638" s="54">
        <f>VLOOKUP(Table_for_new_list_price[[#This Row],[ItemCode]],[1]sheet1!$1:$1048576,7,FALSE)</f>
        <v>0</v>
      </c>
      <c r="F2638" s="54" t="str">
        <f>VLOOKUP(Table_for_new_list_price[[#This Row],[ItemCode]],[1]sheet1!$1:$1048576,13,FALSE)</f>
        <v>3.39</v>
      </c>
      <c r="G2638" s="55" t="str">
        <f>VLOOKUP(Table_for_new_list_price[[#This Row],[ItemCode]],[1]sheet1!$1:$1048576,12,FALSE)</f>
        <v>0</v>
      </c>
      <c r="H2638" s="101">
        <f>VLOOKUP(Table_for_new_list_price[[#This Row],[ItemCode]],[1]sheet1!$1:$1048576,8,FALSE)</f>
        <v>66.98</v>
      </c>
      <c r="I2638" s="51" t="e">
        <f>VLOOKUP(Table_for_new_list_price[[#This Row],[Product Line]],'EDA SHEET'!$C$10:$D$57,2,FALSE)</f>
        <v>#N/A</v>
      </c>
      <c r="J2638" s="53" t="e">
        <f t="shared" si="47"/>
        <v>#N/A</v>
      </c>
      <c r="K2638" s="1" t="str">
        <f>VLOOKUP(Table_for_new_list_price[[#This Row],[ItemCode]],[1]sheet1!$1:$1048576,11,FALSE)</f>
        <v>China</v>
      </c>
    </row>
    <row r="2639" spans="1:11" hidden="1" x14ac:dyDescent="0.3">
      <c r="A2639" t="s">
        <v>4197</v>
      </c>
      <c r="B2639" t="str">
        <f>VLOOKUP(Table_for_new_list_price[[#This Row],[ItemCode]],[1]sheet1!$1:$1048576,4,FALSE)</f>
        <v>GEAR HANDWHEEL &amp; PIN - 8</v>
      </c>
      <c r="C2639" t="str">
        <f>VLOOKUP(Table_for_new_list_price[[#This Row],[ItemCode]],[1]sheet1!$1:$1048576,5,FALSE)</f>
        <v>670779733241</v>
      </c>
      <c r="D2639" t="str">
        <f>VLOOKUP(Table_for_new_list_price[[#This Row],[ItemCode]],[1]sheet1!$1:$1048576,6,FALSE)</f>
        <v>BFAC</v>
      </c>
      <c r="E2639" s="54">
        <f>VLOOKUP(Table_for_new_list_price[[#This Row],[ItemCode]],[1]sheet1!$1:$1048576,7,FALSE)</f>
        <v>0</v>
      </c>
      <c r="F2639" s="54" t="str">
        <f>VLOOKUP(Table_for_new_list_price[[#This Row],[ItemCode]],[1]sheet1!$1:$1048576,13,FALSE)</f>
        <v>6.00</v>
      </c>
      <c r="G2639" s="55" t="str">
        <f>VLOOKUP(Table_for_new_list_price[[#This Row],[ItemCode]],[1]sheet1!$1:$1048576,12,FALSE)</f>
        <v>1</v>
      </c>
      <c r="H2639" s="101">
        <f>VLOOKUP(Table_for_new_list_price[[#This Row],[ItemCode]],[1]sheet1!$1:$1048576,8,FALSE)</f>
        <v>33</v>
      </c>
      <c r="I2639" s="51" t="e">
        <f>VLOOKUP(Table_for_new_list_price[[#This Row],[Product Line]],'EDA SHEET'!$C$10:$D$57,2,FALSE)</f>
        <v>#N/A</v>
      </c>
      <c r="J2639" s="53" t="e">
        <f t="shared" si="47"/>
        <v>#N/A</v>
      </c>
      <c r="K2639" s="1" t="str">
        <f>VLOOKUP(Table_for_new_list_price[[#This Row],[ItemCode]],[1]sheet1!$1:$1048576,11,FALSE)</f>
        <v>China</v>
      </c>
    </row>
    <row r="2640" spans="1:11" hidden="1" x14ac:dyDescent="0.3">
      <c r="A2640" t="s">
        <v>2304</v>
      </c>
      <c r="B2640" t="str">
        <f>VLOOKUP(Table_for_new_list_price[[#This Row],[ItemCode]],[1]sheet1!$1:$1048576,4,FALSE)</f>
        <v>INFINITE ADJ RATCHET PLATE 2-3</v>
      </c>
      <c r="C2640">
        <f>VLOOKUP(Table_for_new_list_price[[#This Row],[ItemCode]],[1]sheet1!$1:$1048576,5,FALSE)</f>
        <v>0</v>
      </c>
      <c r="D2640" t="str">
        <f>VLOOKUP(Table_for_new_list_price[[#This Row],[ItemCode]],[1]sheet1!$1:$1048576,6,FALSE)</f>
        <v>BFAC</v>
      </c>
      <c r="E2640" s="54">
        <f>VLOOKUP(Table_for_new_list_price[[#This Row],[ItemCode]],[1]sheet1!$1:$1048576,7,FALSE)</f>
        <v>0</v>
      </c>
      <c r="F2640" s="54" t="str">
        <f>VLOOKUP(Table_for_new_list_price[[#This Row],[ItemCode]],[1]sheet1!$1:$1048576,13,FALSE)</f>
        <v>0.4</v>
      </c>
      <c r="G2640" s="55" t="str">
        <f>VLOOKUP(Table_for_new_list_price[[#This Row],[ItemCode]],[1]sheet1!$1:$1048576,12,FALSE)</f>
        <v>1</v>
      </c>
      <c r="H2640" s="101">
        <f>VLOOKUP(Table_for_new_list_price[[#This Row],[ItemCode]],[1]sheet1!$1:$1048576,8,FALSE)</f>
        <v>11.48</v>
      </c>
      <c r="I2640" s="51" t="e">
        <f>VLOOKUP(Table_for_new_list_price[[#This Row],[Product Line]],'EDA SHEET'!$C$10:$D$57,2,FALSE)</f>
        <v>#N/A</v>
      </c>
      <c r="J2640" s="53" t="e">
        <f t="shared" si="47"/>
        <v>#N/A</v>
      </c>
      <c r="K2640" s="1" t="str">
        <f>VLOOKUP(Table_for_new_list_price[[#This Row],[ItemCode]],[1]sheet1!$1:$1048576,11,FALSE)</f>
        <v>China</v>
      </c>
    </row>
    <row r="2641" spans="1:11" hidden="1" x14ac:dyDescent="0.3">
      <c r="A2641" t="s">
        <v>2305</v>
      </c>
      <c r="B2641" t="str">
        <f>VLOOKUP(Table_for_new_list_price[[#This Row],[ItemCode]],[1]sheet1!$1:$1048576,4,FALSE)</f>
        <v>INFINITE ADJ RATCHET PLATE 4"</v>
      </c>
      <c r="C2641">
        <f>VLOOKUP(Table_for_new_list_price[[#This Row],[ItemCode]],[1]sheet1!$1:$1048576,5,FALSE)</f>
        <v>0</v>
      </c>
      <c r="D2641" t="str">
        <f>VLOOKUP(Table_for_new_list_price[[#This Row],[ItemCode]],[1]sheet1!$1:$1048576,6,FALSE)</f>
        <v>BFAC</v>
      </c>
      <c r="E2641" s="54">
        <f>VLOOKUP(Table_for_new_list_price[[#This Row],[ItemCode]],[1]sheet1!$1:$1048576,7,FALSE)</f>
        <v>0</v>
      </c>
      <c r="F2641" s="54" t="str">
        <f>VLOOKUP(Table_for_new_list_price[[#This Row],[ItemCode]],[1]sheet1!$1:$1048576,13,FALSE)</f>
        <v>0.4</v>
      </c>
      <c r="G2641" s="55" t="str">
        <f>VLOOKUP(Table_for_new_list_price[[#This Row],[ItemCode]],[1]sheet1!$1:$1048576,12,FALSE)</f>
        <v>1</v>
      </c>
      <c r="H2641" s="101">
        <f>VLOOKUP(Table_for_new_list_price[[#This Row],[ItemCode]],[1]sheet1!$1:$1048576,8,FALSE)</f>
        <v>11.48</v>
      </c>
      <c r="I2641" s="51" t="e">
        <f>VLOOKUP(Table_for_new_list_price[[#This Row],[Product Line]],'EDA SHEET'!$C$10:$D$57,2,FALSE)</f>
        <v>#N/A</v>
      </c>
      <c r="J2641" s="53" t="e">
        <f t="shared" si="47"/>
        <v>#N/A</v>
      </c>
      <c r="K2641" s="1" t="str">
        <f>VLOOKUP(Table_for_new_list_price[[#This Row],[ItemCode]],[1]sheet1!$1:$1048576,11,FALSE)</f>
        <v>China</v>
      </c>
    </row>
    <row r="2642" spans="1:11" hidden="1" x14ac:dyDescent="0.3">
      <c r="A2642" t="s">
        <v>2306</v>
      </c>
      <c r="B2642" t="str">
        <f>VLOOKUP(Table_for_new_list_price[[#This Row],[ItemCode]],[1]sheet1!$1:$1048576,4,FALSE)</f>
        <v>INFINITE ADJ RATCHET PLATE 5-6</v>
      </c>
      <c r="C2642">
        <f>VLOOKUP(Table_for_new_list_price[[#This Row],[ItemCode]],[1]sheet1!$1:$1048576,5,FALSE)</f>
        <v>0</v>
      </c>
      <c r="D2642" t="str">
        <f>VLOOKUP(Table_for_new_list_price[[#This Row],[ItemCode]],[1]sheet1!$1:$1048576,6,FALSE)</f>
        <v>BFAC</v>
      </c>
      <c r="E2642" s="54">
        <f>VLOOKUP(Table_for_new_list_price[[#This Row],[ItemCode]],[1]sheet1!$1:$1048576,7,FALSE)</f>
        <v>0</v>
      </c>
      <c r="F2642" s="54" t="str">
        <f>VLOOKUP(Table_for_new_list_price[[#This Row],[ItemCode]],[1]sheet1!$1:$1048576,13,FALSE)</f>
        <v>0.4</v>
      </c>
      <c r="G2642" s="55" t="str">
        <f>VLOOKUP(Table_for_new_list_price[[#This Row],[ItemCode]],[1]sheet1!$1:$1048576,12,FALSE)</f>
        <v>1</v>
      </c>
      <c r="H2642" s="101">
        <f>VLOOKUP(Table_for_new_list_price[[#This Row],[ItemCode]],[1]sheet1!$1:$1048576,8,FALSE)</f>
        <v>11.48</v>
      </c>
      <c r="I2642" s="51" t="e">
        <f>VLOOKUP(Table_for_new_list_price[[#This Row],[Product Line]],'EDA SHEET'!$C$10:$D$57,2,FALSE)</f>
        <v>#N/A</v>
      </c>
      <c r="J2642" s="53" t="e">
        <f t="shared" si="47"/>
        <v>#N/A</v>
      </c>
      <c r="K2642" s="1" t="str">
        <f>VLOOKUP(Table_for_new_list_price[[#This Row],[ItemCode]],[1]sheet1!$1:$1048576,11,FALSE)</f>
        <v>China</v>
      </c>
    </row>
    <row r="2643" spans="1:11" hidden="1" x14ac:dyDescent="0.3">
      <c r="A2643" t="s">
        <v>2307</v>
      </c>
      <c r="B2643" t="str">
        <f>VLOOKUP(Table_for_new_list_price[[#This Row],[ItemCode]],[1]sheet1!$1:$1048576,4,FALSE)</f>
        <v>MEMORY STOPS - 10</v>
      </c>
      <c r="C2643" t="str">
        <f>VLOOKUP(Table_for_new_list_price[[#This Row],[ItemCode]],[1]sheet1!$1:$1048576,5,FALSE)</f>
        <v>670779934105</v>
      </c>
      <c r="D2643" t="str">
        <f>VLOOKUP(Table_for_new_list_price[[#This Row],[ItemCode]],[1]sheet1!$1:$1048576,6,FALSE)</f>
        <v>BFAC</v>
      </c>
      <c r="E2643" s="54">
        <f>VLOOKUP(Table_for_new_list_price[[#This Row],[ItemCode]],[1]sheet1!$1:$1048576,7,FALSE)</f>
        <v>0</v>
      </c>
      <c r="F2643" s="54" t="str">
        <f>VLOOKUP(Table_for_new_list_price[[#This Row],[ItemCode]],[1]sheet1!$1:$1048576,13,FALSE)</f>
        <v>0</v>
      </c>
      <c r="G2643" s="55" t="str">
        <f>VLOOKUP(Table_for_new_list_price[[#This Row],[ItemCode]],[1]sheet1!$1:$1048576,12,FALSE)</f>
        <v>1</v>
      </c>
      <c r="H2643" s="101">
        <f>VLOOKUP(Table_for_new_list_price[[#This Row],[ItemCode]],[1]sheet1!$1:$1048576,8,FALSE)</f>
        <v>37.65</v>
      </c>
      <c r="I2643" s="51" t="e">
        <f>VLOOKUP(Table_for_new_list_price[[#This Row],[Product Line]],'EDA SHEET'!$C$10:$D$57,2,FALSE)</f>
        <v>#N/A</v>
      </c>
      <c r="J2643" s="53" t="e">
        <f t="shared" si="47"/>
        <v>#N/A</v>
      </c>
      <c r="K2643" s="1" t="str">
        <f>VLOOKUP(Table_for_new_list_price[[#This Row],[ItemCode]],[1]sheet1!$1:$1048576,11,FALSE)</f>
        <v>China</v>
      </c>
    </row>
    <row r="2644" spans="1:11" hidden="1" x14ac:dyDescent="0.3">
      <c r="A2644" t="s">
        <v>2308</v>
      </c>
      <c r="B2644" t="str">
        <f>VLOOKUP(Table_for_new_list_price[[#This Row],[ItemCode]],[1]sheet1!$1:$1048576,4,FALSE)</f>
        <v>MEMORY STOPS - 12</v>
      </c>
      <c r="C2644" t="str">
        <f>VLOOKUP(Table_for_new_list_price[[#This Row],[ItemCode]],[1]sheet1!$1:$1048576,5,FALSE)</f>
        <v>670779934129</v>
      </c>
      <c r="D2644" t="str">
        <f>VLOOKUP(Table_for_new_list_price[[#This Row],[ItemCode]],[1]sheet1!$1:$1048576,6,FALSE)</f>
        <v>BFAC</v>
      </c>
      <c r="E2644" s="54">
        <f>VLOOKUP(Table_for_new_list_price[[#This Row],[ItemCode]],[1]sheet1!$1:$1048576,7,FALSE)</f>
        <v>0</v>
      </c>
      <c r="F2644" s="54" t="str">
        <f>VLOOKUP(Table_for_new_list_price[[#This Row],[ItemCode]],[1]sheet1!$1:$1048576,13,FALSE)</f>
        <v>0</v>
      </c>
      <c r="G2644" s="55" t="str">
        <f>VLOOKUP(Table_for_new_list_price[[#This Row],[ItemCode]],[1]sheet1!$1:$1048576,12,FALSE)</f>
        <v>1</v>
      </c>
      <c r="H2644" s="101">
        <f>VLOOKUP(Table_for_new_list_price[[#This Row],[ItemCode]],[1]sheet1!$1:$1048576,8,FALSE)</f>
        <v>37.65</v>
      </c>
      <c r="I2644" s="51" t="e">
        <f>VLOOKUP(Table_for_new_list_price[[#This Row],[Product Line]],'EDA SHEET'!$C$10:$D$57,2,FALSE)</f>
        <v>#N/A</v>
      </c>
      <c r="J2644" s="53" t="e">
        <f t="shared" si="47"/>
        <v>#N/A</v>
      </c>
      <c r="K2644" s="1" t="str">
        <f>VLOOKUP(Table_for_new_list_price[[#This Row],[ItemCode]],[1]sheet1!$1:$1048576,11,FALSE)</f>
        <v>China</v>
      </c>
    </row>
    <row r="2645" spans="1:11" hidden="1" x14ac:dyDescent="0.3">
      <c r="A2645" t="s">
        <v>2309</v>
      </c>
      <c r="B2645" t="str">
        <f>VLOOKUP(Table_for_new_list_price[[#This Row],[ItemCode]],[1]sheet1!$1:$1048576,4,FALSE)</f>
        <v>MEMORY STOPS - 2  -  3</v>
      </c>
      <c r="C2645" t="str">
        <f>VLOOKUP(Table_for_new_list_price[[#This Row],[ItemCode]],[1]sheet1!$1:$1048576,5,FALSE)</f>
        <v>670779934204</v>
      </c>
      <c r="D2645" t="str">
        <f>VLOOKUP(Table_for_new_list_price[[#This Row],[ItemCode]],[1]sheet1!$1:$1048576,6,FALSE)</f>
        <v>BFAC</v>
      </c>
      <c r="E2645" s="54">
        <f>VLOOKUP(Table_for_new_list_price[[#This Row],[ItemCode]],[1]sheet1!$1:$1048576,7,FALSE)</f>
        <v>0</v>
      </c>
      <c r="F2645" s="54" t="str">
        <f>VLOOKUP(Table_for_new_list_price[[#This Row],[ItemCode]],[1]sheet1!$1:$1048576,13,FALSE)</f>
        <v>0</v>
      </c>
      <c r="G2645" s="55" t="str">
        <f>VLOOKUP(Table_for_new_list_price[[#This Row],[ItemCode]],[1]sheet1!$1:$1048576,12,FALSE)</f>
        <v>1</v>
      </c>
      <c r="H2645" s="101">
        <f>VLOOKUP(Table_for_new_list_price[[#This Row],[ItemCode]],[1]sheet1!$1:$1048576,8,FALSE)</f>
        <v>17.079999999999998</v>
      </c>
      <c r="I2645" s="51" t="e">
        <f>VLOOKUP(Table_for_new_list_price[[#This Row],[Product Line]],'EDA SHEET'!$C$10:$D$57,2,FALSE)</f>
        <v>#N/A</v>
      </c>
      <c r="J2645" s="53" t="e">
        <f t="shared" si="47"/>
        <v>#N/A</v>
      </c>
      <c r="K2645" s="1" t="str">
        <f>VLOOKUP(Table_for_new_list_price[[#This Row],[ItemCode]],[1]sheet1!$1:$1048576,11,FALSE)</f>
        <v>China</v>
      </c>
    </row>
    <row r="2646" spans="1:11" hidden="1" x14ac:dyDescent="0.3">
      <c r="A2646" t="s">
        <v>2310</v>
      </c>
      <c r="B2646" t="str">
        <f>VLOOKUP(Table_for_new_list_price[[#This Row],[ItemCode]],[1]sheet1!$1:$1048576,4,FALSE)</f>
        <v>MEMORY STOPS - 4</v>
      </c>
      <c r="C2646" t="str">
        <f>VLOOKUP(Table_for_new_list_price[[#This Row],[ItemCode]],[1]sheet1!$1:$1048576,5,FALSE)</f>
        <v>670779934402</v>
      </c>
      <c r="D2646" t="str">
        <f>VLOOKUP(Table_for_new_list_price[[#This Row],[ItemCode]],[1]sheet1!$1:$1048576,6,FALSE)</f>
        <v>BFAC</v>
      </c>
      <c r="E2646" s="54">
        <f>VLOOKUP(Table_for_new_list_price[[#This Row],[ItemCode]],[1]sheet1!$1:$1048576,7,FALSE)</f>
        <v>0</v>
      </c>
      <c r="F2646" s="54" t="str">
        <f>VLOOKUP(Table_for_new_list_price[[#This Row],[ItemCode]],[1]sheet1!$1:$1048576,13,FALSE)</f>
        <v>0</v>
      </c>
      <c r="G2646" s="55" t="str">
        <f>VLOOKUP(Table_for_new_list_price[[#This Row],[ItemCode]],[1]sheet1!$1:$1048576,12,FALSE)</f>
        <v>1</v>
      </c>
      <c r="H2646" s="101">
        <f>VLOOKUP(Table_for_new_list_price[[#This Row],[ItemCode]],[1]sheet1!$1:$1048576,8,FALSE)</f>
        <v>17.079999999999998</v>
      </c>
      <c r="I2646" s="51" t="e">
        <f>VLOOKUP(Table_for_new_list_price[[#This Row],[Product Line]],'EDA SHEET'!$C$10:$D$57,2,FALSE)</f>
        <v>#N/A</v>
      </c>
      <c r="J2646" s="53" t="e">
        <f t="shared" si="47"/>
        <v>#N/A</v>
      </c>
      <c r="K2646" s="1" t="str">
        <f>VLOOKUP(Table_for_new_list_price[[#This Row],[ItemCode]],[1]sheet1!$1:$1048576,11,FALSE)</f>
        <v>China</v>
      </c>
    </row>
    <row r="2647" spans="1:11" hidden="1" x14ac:dyDescent="0.3">
      <c r="A2647" t="s">
        <v>2311</v>
      </c>
      <c r="B2647" t="str">
        <f>VLOOKUP(Table_for_new_list_price[[#This Row],[ItemCode]],[1]sheet1!$1:$1048576,4,FALSE)</f>
        <v>MEMORY STOPS - 5  -  6</v>
      </c>
      <c r="C2647" t="str">
        <f>VLOOKUP(Table_for_new_list_price[[#This Row],[ItemCode]],[1]sheet1!$1:$1048576,5,FALSE)</f>
        <v>670779934501</v>
      </c>
      <c r="D2647" t="str">
        <f>VLOOKUP(Table_for_new_list_price[[#This Row],[ItemCode]],[1]sheet1!$1:$1048576,6,FALSE)</f>
        <v>BFAC</v>
      </c>
      <c r="E2647" s="54">
        <f>VLOOKUP(Table_for_new_list_price[[#This Row],[ItemCode]],[1]sheet1!$1:$1048576,7,FALSE)</f>
        <v>0</v>
      </c>
      <c r="F2647" s="54" t="str">
        <f>VLOOKUP(Table_for_new_list_price[[#This Row],[ItemCode]],[1]sheet1!$1:$1048576,13,FALSE)</f>
        <v>0</v>
      </c>
      <c r="G2647" s="55" t="str">
        <f>VLOOKUP(Table_for_new_list_price[[#This Row],[ItemCode]],[1]sheet1!$1:$1048576,12,FALSE)</f>
        <v>1</v>
      </c>
      <c r="H2647" s="101">
        <f>VLOOKUP(Table_for_new_list_price[[#This Row],[ItemCode]],[1]sheet1!$1:$1048576,8,FALSE)</f>
        <v>17.079999999999998</v>
      </c>
      <c r="I2647" s="51" t="e">
        <f>VLOOKUP(Table_for_new_list_price[[#This Row],[Product Line]],'EDA SHEET'!$C$10:$D$57,2,FALSE)</f>
        <v>#N/A</v>
      </c>
      <c r="J2647" s="53" t="e">
        <f t="shared" si="47"/>
        <v>#N/A</v>
      </c>
      <c r="K2647" s="1" t="str">
        <f>VLOOKUP(Table_for_new_list_price[[#This Row],[ItemCode]],[1]sheet1!$1:$1048576,11,FALSE)</f>
        <v>China</v>
      </c>
    </row>
    <row r="2648" spans="1:11" hidden="1" x14ac:dyDescent="0.3">
      <c r="A2648" t="s">
        <v>2312</v>
      </c>
      <c r="B2648" t="str">
        <f>VLOOKUP(Table_for_new_list_price[[#This Row],[ItemCode]],[1]sheet1!$1:$1048576,4,FALSE)</f>
        <v>MEMORY STOPS - 8</v>
      </c>
      <c r="C2648" t="str">
        <f>VLOOKUP(Table_for_new_list_price[[#This Row],[ItemCode]],[1]sheet1!$1:$1048576,5,FALSE)</f>
        <v>670779934808</v>
      </c>
      <c r="D2648" t="str">
        <f>VLOOKUP(Table_for_new_list_price[[#This Row],[ItemCode]],[1]sheet1!$1:$1048576,6,FALSE)</f>
        <v>BFAC</v>
      </c>
      <c r="E2648" s="54">
        <f>VLOOKUP(Table_for_new_list_price[[#This Row],[ItemCode]],[1]sheet1!$1:$1048576,7,FALSE)</f>
        <v>0</v>
      </c>
      <c r="F2648" s="54" t="str">
        <f>VLOOKUP(Table_for_new_list_price[[#This Row],[ItemCode]],[1]sheet1!$1:$1048576,13,FALSE)</f>
        <v>0</v>
      </c>
      <c r="G2648" s="55" t="str">
        <f>VLOOKUP(Table_for_new_list_price[[#This Row],[ItemCode]],[1]sheet1!$1:$1048576,12,FALSE)</f>
        <v>1</v>
      </c>
      <c r="H2648" s="101">
        <f>VLOOKUP(Table_for_new_list_price[[#This Row],[ItemCode]],[1]sheet1!$1:$1048576,8,FALSE)</f>
        <v>37.65</v>
      </c>
      <c r="I2648" s="51" t="e">
        <f>VLOOKUP(Table_for_new_list_price[[#This Row],[Product Line]],'EDA SHEET'!$C$10:$D$57,2,FALSE)</f>
        <v>#N/A</v>
      </c>
      <c r="J2648" s="53" t="e">
        <f t="shared" si="47"/>
        <v>#N/A</v>
      </c>
      <c r="K2648" s="1" t="str">
        <f>VLOOKUP(Table_for_new_list_price[[#This Row],[ItemCode]],[1]sheet1!$1:$1048576,11,FALSE)</f>
        <v>China</v>
      </c>
    </row>
    <row r="2649" spans="1:11" hidden="1" x14ac:dyDescent="0.3">
      <c r="A2649" t="s">
        <v>2313</v>
      </c>
      <c r="B2649" t="str">
        <f>VLOOKUP(Table_for_new_list_price[[#This Row],[ItemCode]],[1]sheet1!$1:$1048576,4,FALSE)</f>
        <v>304SS RATCHET PLATE FOR 2-6</v>
      </c>
      <c r="C2649">
        <f>VLOOKUP(Table_for_new_list_price[[#This Row],[ItemCode]],[1]sheet1!$1:$1048576,5,FALSE)</f>
        <v>0</v>
      </c>
      <c r="D2649" t="str">
        <f>VLOOKUP(Table_for_new_list_price[[#This Row],[ItemCode]],[1]sheet1!$1:$1048576,6,FALSE)</f>
        <v>BFAC</v>
      </c>
      <c r="E2649" s="54">
        <f>VLOOKUP(Table_for_new_list_price[[#This Row],[ItemCode]],[1]sheet1!$1:$1048576,7,FALSE)</f>
        <v>0</v>
      </c>
      <c r="F2649" s="54" t="str">
        <f>VLOOKUP(Table_for_new_list_price[[#This Row],[ItemCode]],[1]sheet1!$1:$1048576,13,FALSE)</f>
        <v>0.31</v>
      </c>
      <c r="G2649" s="55" t="str">
        <f>VLOOKUP(Table_for_new_list_price[[#This Row],[ItemCode]],[1]sheet1!$1:$1048576,12,FALSE)</f>
        <v>0</v>
      </c>
      <c r="H2649" s="101">
        <f>VLOOKUP(Table_for_new_list_price[[#This Row],[ItemCode]],[1]sheet1!$1:$1048576,8,FALSE)</f>
        <v>16.670000000000002</v>
      </c>
      <c r="I2649" s="51" t="e">
        <f>VLOOKUP(Table_for_new_list_price[[#This Row],[Product Line]],'EDA SHEET'!$C$10:$D$57,2,FALSE)</f>
        <v>#N/A</v>
      </c>
      <c r="J2649" s="53" t="e">
        <f t="shared" si="47"/>
        <v>#N/A</v>
      </c>
      <c r="K2649" s="1" t="str">
        <f>VLOOKUP(Table_for_new_list_price[[#This Row],[ItemCode]],[1]sheet1!$1:$1048576,11,FALSE)</f>
        <v>China</v>
      </c>
    </row>
    <row r="2650" spans="1:11" hidden="1" x14ac:dyDescent="0.3">
      <c r="A2650" t="s">
        <v>2314</v>
      </c>
      <c r="B2650" t="str">
        <f>VLOOKUP(Table_for_new_list_price[[#This Row],[ItemCode]],[1]sheet1!$1:$1048576,4,FALSE)</f>
        <v>304SS RATCHET PLATE FOR 8-10</v>
      </c>
      <c r="C2650" t="str">
        <f>VLOOKUP(Table_for_new_list_price[[#This Row],[ItemCode]],[1]sheet1!$1:$1048576,5,FALSE)</f>
        <v>670779829807</v>
      </c>
      <c r="D2650" t="str">
        <f>VLOOKUP(Table_for_new_list_price[[#This Row],[ItemCode]],[1]sheet1!$1:$1048576,6,FALSE)</f>
        <v>BFAC</v>
      </c>
      <c r="E2650" s="54">
        <f>VLOOKUP(Table_for_new_list_price[[#This Row],[ItemCode]],[1]sheet1!$1:$1048576,7,FALSE)</f>
        <v>0</v>
      </c>
      <c r="F2650" s="54" t="str">
        <f>VLOOKUP(Table_for_new_list_price[[#This Row],[ItemCode]],[1]sheet1!$1:$1048576,13,FALSE)</f>
        <v>0</v>
      </c>
      <c r="G2650" s="55" t="str">
        <f>VLOOKUP(Table_for_new_list_price[[#This Row],[ItemCode]],[1]sheet1!$1:$1048576,12,FALSE)</f>
        <v>1</v>
      </c>
      <c r="H2650" s="101">
        <f>VLOOKUP(Table_for_new_list_price[[#This Row],[ItemCode]],[1]sheet1!$1:$1048576,8,FALSE)</f>
        <v>28.29</v>
      </c>
      <c r="I2650" s="51" t="e">
        <f>VLOOKUP(Table_for_new_list_price[[#This Row],[Product Line]],'EDA SHEET'!$C$10:$D$57,2,FALSE)</f>
        <v>#N/A</v>
      </c>
      <c r="J2650" s="53" t="e">
        <f t="shared" si="47"/>
        <v>#N/A</v>
      </c>
      <c r="K2650" s="1" t="str">
        <f>VLOOKUP(Table_for_new_list_price[[#This Row],[ItemCode]],[1]sheet1!$1:$1048576,11,FALSE)</f>
        <v>China</v>
      </c>
    </row>
    <row r="2651" spans="1:11" hidden="1" x14ac:dyDescent="0.3">
      <c r="A2651" t="s">
        <v>2315</v>
      </c>
      <c r="B2651" t="str">
        <f>VLOOKUP(Table_for_new_list_price[[#This Row],[ItemCode]],[1]sheet1!$1:$1048576,4,FALSE)</f>
        <v>GEAR SET - 10</v>
      </c>
      <c r="C2651" t="str">
        <f>VLOOKUP(Table_for_new_list_price[[#This Row],[ItemCode]],[1]sheet1!$1:$1048576,5,FALSE)</f>
        <v>670779120102</v>
      </c>
      <c r="D2651" t="str">
        <f>VLOOKUP(Table_for_new_list_price[[#This Row],[ItemCode]],[1]sheet1!$1:$1048576,6,FALSE)</f>
        <v>BFAC</v>
      </c>
      <c r="E2651" s="54">
        <f>VLOOKUP(Table_for_new_list_price[[#This Row],[ItemCode]],[1]sheet1!$1:$1048576,7,FALSE)</f>
        <v>0</v>
      </c>
      <c r="F2651" s="54" t="str">
        <f>VLOOKUP(Table_for_new_list_price[[#This Row],[ItemCode]],[1]sheet1!$1:$1048576,13,FALSE)</f>
        <v>19.38</v>
      </c>
      <c r="G2651" s="55" t="str">
        <f>VLOOKUP(Table_for_new_list_price[[#This Row],[ItemCode]],[1]sheet1!$1:$1048576,12,FALSE)</f>
        <v>1</v>
      </c>
      <c r="H2651" s="101">
        <f>VLOOKUP(Table_for_new_list_price[[#This Row],[ItemCode]],[1]sheet1!$1:$1048576,8,FALSE)</f>
        <v>378.84</v>
      </c>
      <c r="I2651" s="51" t="e">
        <f>VLOOKUP(Table_for_new_list_price[[#This Row],[Product Line]],'EDA SHEET'!$C$10:$D$57,2,FALSE)</f>
        <v>#N/A</v>
      </c>
      <c r="J2651" s="53" t="e">
        <f t="shared" si="47"/>
        <v>#N/A</v>
      </c>
      <c r="K2651" s="1" t="str">
        <f>VLOOKUP(Table_for_new_list_price[[#This Row],[ItemCode]],[1]sheet1!$1:$1048576,11,FALSE)</f>
        <v>China</v>
      </c>
    </row>
    <row r="2652" spans="1:11" hidden="1" x14ac:dyDescent="0.3">
      <c r="A2652" t="s">
        <v>2316</v>
      </c>
      <c r="B2652" t="str">
        <f>VLOOKUP(Table_for_new_list_price[[#This Row],[ItemCode]],[1]sheet1!$1:$1048576,4,FALSE)</f>
        <v>GEAR SET - 12  -  14</v>
      </c>
      <c r="C2652" t="str">
        <f>VLOOKUP(Table_for_new_list_price[[#This Row],[ItemCode]],[1]sheet1!$1:$1048576,5,FALSE)</f>
        <v>670779120126</v>
      </c>
      <c r="D2652" t="str">
        <f>VLOOKUP(Table_for_new_list_price[[#This Row],[ItemCode]],[1]sheet1!$1:$1048576,6,FALSE)</f>
        <v>BFAC</v>
      </c>
      <c r="E2652" s="54">
        <f>VLOOKUP(Table_for_new_list_price[[#This Row],[ItemCode]],[1]sheet1!$1:$1048576,7,FALSE)</f>
        <v>0</v>
      </c>
      <c r="F2652" s="54" t="str">
        <f>VLOOKUP(Table_for_new_list_price[[#This Row],[ItemCode]],[1]sheet1!$1:$1048576,13,FALSE)</f>
        <v>24.23</v>
      </c>
      <c r="G2652" s="55" t="str">
        <f>VLOOKUP(Table_for_new_list_price[[#This Row],[ItemCode]],[1]sheet1!$1:$1048576,12,FALSE)</f>
        <v>1</v>
      </c>
      <c r="H2652" s="101">
        <f>VLOOKUP(Table_for_new_list_price[[#This Row],[ItemCode]],[1]sheet1!$1:$1048576,8,FALSE)</f>
        <v>434.34</v>
      </c>
      <c r="I2652" s="51" t="e">
        <f>VLOOKUP(Table_for_new_list_price[[#This Row],[Product Line]],'EDA SHEET'!$C$10:$D$57,2,FALSE)</f>
        <v>#N/A</v>
      </c>
      <c r="J2652" s="53" t="e">
        <f t="shared" ref="J2652:J2712" si="48">H2652*I2652</f>
        <v>#N/A</v>
      </c>
      <c r="K2652" s="1" t="str">
        <f>VLOOKUP(Table_for_new_list_price[[#This Row],[ItemCode]],[1]sheet1!$1:$1048576,11,FALSE)</f>
        <v>China</v>
      </c>
    </row>
    <row r="2653" spans="1:11" hidden="1" x14ac:dyDescent="0.3">
      <c r="A2653" t="s">
        <v>2317</v>
      </c>
      <c r="B2653" t="str">
        <f>VLOOKUP(Table_for_new_list_price[[#This Row],[ItemCode]],[1]sheet1!$1:$1048576,4,FALSE)</f>
        <v>GEAR SET - 16</v>
      </c>
      <c r="C2653">
        <f>VLOOKUP(Table_for_new_list_price[[#This Row],[ItemCode]],[1]sheet1!$1:$1048576,5,FALSE)</f>
        <v>0</v>
      </c>
      <c r="D2653" t="str">
        <f>VLOOKUP(Table_for_new_list_price[[#This Row],[ItemCode]],[1]sheet1!$1:$1048576,6,FALSE)</f>
        <v>BFAC</v>
      </c>
      <c r="E2653" s="54">
        <f>VLOOKUP(Table_for_new_list_price[[#This Row],[ItemCode]],[1]sheet1!$1:$1048576,7,FALSE)</f>
        <v>0</v>
      </c>
      <c r="F2653" s="54" t="str">
        <f>VLOOKUP(Table_for_new_list_price[[#This Row],[ItemCode]],[1]sheet1!$1:$1048576,13,FALSE)</f>
        <v>63.88</v>
      </c>
      <c r="G2653" s="55" t="str">
        <f>VLOOKUP(Table_for_new_list_price[[#This Row],[ItemCode]],[1]sheet1!$1:$1048576,12,FALSE)</f>
        <v>1</v>
      </c>
      <c r="H2653" s="101">
        <f>VLOOKUP(Table_for_new_list_price[[#This Row],[ItemCode]],[1]sheet1!$1:$1048576,8,FALSE)</f>
        <v>1000.67</v>
      </c>
      <c r="I2653" s="51" t="e">
        <f>VLOOKUP(Table_for_new_list_price[[#This Row],[Product Line]],'EDA SHEET'!$C$10:$D$57,2,FALSE)</f>
        <v>#N/A</v>
      </c>
      <c r="J2653" s="53" t="e">
        <f t="shared" si="48"/>
        <v>#N/A</v>
      </c>
      <c r="K2653" s="1" t="str">
        <f>VLOOKUP(Table_for_new_list_price[[#This Row],[ItemCode]],[1]sheet1!$1:$1048576,11,FALSE)</f>
        <v>China</v>
      </c>
    </row>
    <row r="2654" spans="1:11" hidden="1" x14ac:dyDescent="0.3">
      <c r="A2654" t="s">
        <v>2318</v>
      </c>
      <c r="B2654" t="str">
        <f>VLOOKUP(Table_for_new_list_price[[#This Row],[ItemCode]],[1]sheet1!$1:$1048576,4,FALSE)</f>
        <v>GEAR SET - 2  -  3</v>
      </c>
      <c r="C2654" t="str">
        <f>VLOOKUP(Table_for_new_list_price[[#This Row],[ItemCode]],[1]sheet1!$1:$1048576,5,FALSE)</f>
        <v>670779120201</v>
      </c>
      <c r="D2654" t="str">
        <f>VLOOKUP(Table_for_new_list_price[[#This Row],[ItemCode]],[1]sheet1!$1:$1048576,6,FALSE)</f>
        <v>BFAC</v>
      </c>
      <c r="E2654" s="54">
        <f>VLOOKUP(Table_for_new_list_price[[#This Row],[ItemCode]],[1]sheet1!$1:$1048576,7,FALSE)</f>
        <v>0</v>
      </c>
      <c r="F2654" s="54" t="str">
        <f>VLOOKUP(Table_for_new_list_price[[#This Row],[ItemCode]],[1]sheet1!$1:$1048576,13,FALSE)</f>
        <v>9.25</v>
      </c>
      <c r="G2654" s="55" t="str">
        <f>VLOOKUP(Table_for_new_list_price[[#This Row],[ItemCode]],[1]sheet1!$1:$1048576,12,FALSE)</f>
        <v>1</v>
      </c>
      <c r="H2654" s="101">
        <f>VLOOKUP(Table_for_new_list_price[[#This Row],[ItemCode]],[1]sheet1!$1:$1048576,8,FALSE)</f>
        <v>223.86</v>
      </c>
      <c r="I2654" s="51" t="e">
        <f>VLOOKUP(Table_for_new_list_price[[#This Row],[Product Line]],'EDA SHEET'!$C$10:$D$57,2,FALSE)</f>
        <v>#N/A</v>
      </c>
      <c r="J2654" s="53" t="e">
        <f t="shared" si="48"/>
        <v>#N/A</v>
      </c>
      <c r="K2654" s="1" t="str">
        <f>VLOOKUP(Table_for_new_list_price[[#This Row],[ItemCode]],[1]sheet1!$1:$1048576,11,FALSE)</f>
        <v>China</v>
      </c>
    </row>
    <row r="2655" spans="1:11" hidden="1" x14ac:dyDescent="0.3">
      <c r="A2655" t="s">
        <v>2319</v>
      </c>
      <c r="B2655" t="str">
        <f>VLOOKUP(Table_for_new_list_price[[#This Row],[ItemCode]],[1]sheet1!$1:$1048576,4,FALSE)</f>
        <v>GEAR SET - 4</v>
      </c>
      <c r="C2655" t="str">
        <f>VLOOKUP(Table_for_new_list_price[[#This Row],[ItemCode]],[1]sheet1!$1:$1048576,5,FALSE)</f>
        <v>670779120409</v>
      </c>
      <c r="D2655" t="str">
        <f>VLOOKUP(Table_for_new_list_price[[#This Row],[ItemCode]],[1]sheet1!$1:$1048576,6,FALSE)</f>
        <v>BFAC</v>
      </c>
      <c r="E2655" s="54">
        <f>VLOOKUP(Table_for_new_list_price[[#This Row],[ItemCode]],[1]sheet1!$1:$1048576,7,FALSE)</f>
        <v>0</v>
      </c>
      <c r="F2655" s="54" t="str">
        <f>VLOOKUP(Table_for_new_list_price[[#This Row],[ItemCode]],[1]sheet1!$1:$1048576,13,FALSE)</f>
        <v>9.25</v>
      </c>
      <c r="G2655" s="55" t="str">
        <f>VLOOKUP(Table_for_new_list_price[[#This Row],[ItemCode]],[1]sheet1!$1:$1048576,12,FALSE)</f>
        <v>1</v>
      </c>
      <c r="H2655" s="101">
        <f>VLOOKUP(Table_for_new_list_price[[#This Row],[ItemCode]],[1]sheet1!$1:$1048576,8,FALSE)</f>
        <v>248.73</v>
      </c>
      <c r="I2655" s="51" t="e">
        <f>VLOOKUP(Table_for_new_list_price[[#This Row],[Product Line]],'EDA SHEET'!$C$10:$D$57,2,FALSE)</f>
        <v>#N/A</v>
      </c>
      <c r="J2655" s="53" t="e">
        <f t="shared" si="48"/>
        <v>#N/A</v>
      </c>
      <c r="K2655" s="1" t="str">
        <f>VLOOKUP(Table_for_new_list_price[[#This Row],[ItemCode]],[1]sheet1!$1:$1048576,11,FALSE)</f>
        <v>China</v>
      </c>
    </row>
    <row r="2656" spans="1:11" hidden="1" x14ac:dyDescent="0.3">
      <c r="A2656" t="s">
        <v>2320</v>
      </c>
      <c r="B2656" t="str">
        <f>VLOOKUP(Table_for_new_list_price[[#This Row],[ItemCode]],[1]sheet1!$1:$1048576,4,FALSE)</f>
        <v>GEAR SET - 5  -  6</v>
      </c>
      <c r="C2656" t="str">
        <f>VLOOKUP(Table_for_new_list_price[[#This Row],[ItemCode]],[1]sheet1!$1:$1048576,5,FALSE)</f>
        <v>670779120508</v>
      </c>
      <c r="D2656" t="str">
        <f>VLOOKUP(Table_for_new_list_price[[#This Row],[ItemCode]],[1]sheet1!$1:$1048576,6,FALSE)</f>
        <v>BFAC</v>
      </c>
      <c r="E2656" s="54">
        <f>VLOOKUP(Table_for_new_list_price[[#This Row],[ItemCode]],[1]sheet1!$1:$1048576,7,FALSE)</f>
        <v>0</v>
      </c>
      <c r="F2656" s="54" t="str">
        <f>VLOOKUP(Table_for_new_list_price[[#This Row],[ItemCode]],[1]sheet1!$1:$1048576,13,FALSE)</f>
        <v>9.25</v>
      </c>
      <c r="G2656" s="55" t="str">
        <f>VLOOKUP(Table_for_new_list_price[[#This Row],[ItemCode]],[1]sheet1!$1:$1048576,12,FALSE)</f>
        <v>1</v>
      </c>
      <c r="H2656" s="101">
        <f>VLOOKUP(Table_for_new_list_price[[#This Row],[ItemCode]],[1]sheet1!$1:$1048576,8,FALSE)</f>
        <v>296.57</v>
      </c>
      <c r="I2656" s="51" t="e">
        <f>VLOOKUP(Table_for_new_list_price[[#This Row],[Product Line]],'EDA SHEET'!$C$10:$D$57,2,FALSE)</f>
        <v>#N/A</v>
      </c>
      <c r="J2656" s="53" t="e">
        <f t="shared" si="48"/>
        <v>#N/A</v>
      </c>
      <c r="K2656" s="1" t="str">
        <f>VLOOKUP(Table_for_new_list_price[[#This Row],[ItemCode]],[1]sheet1!$1:$1048576,11,FALSE)</f>
        <v>China</v>
      </c>
    </row>
    <row r="2657" spans="1:11" hidden="1" x14ac:dyDescent="0.3">
      <c r="A2657" t="s">
        <v>2321</v>
      </c>
      <c r="B2657" t="str">
        <f>VLOOKUP(Table_for_new_list_price[[#This Row],[ItemCode]],[1]sheet1!$1:$1048576,4,FALSE)</f>
        <v>GEAR SET - 8</v>
      </c>
      <c r="C2657" t="str">
        <f>VLOOKUP(Table_for_new_list_price[[#This Row],[ItemCode]],[1]sheet1!$1:$1048576,5,FALSE)</f>
        <v>670779120805</v>
      </c>
      <c r="D2657" t="str">
        <f>VLOOKUP(Table_for_new_list_price[[#This Row],[ItemCode]],[1]sheet1!$1:$1048576,6,FALSE)</f>
        <v>BFAC</v>
      </c>
      <c r="E2657" s="54">
        <f>VLOOKUP(Table_for_new_list_price[[#This Row],[ItemCode]],[1]sheet1!$1:$1048576,7,FALSE)</f>
        <v>0</v>
      </c>
      <c r="F2657" s="54" t="str">
        <f>VLOOKUP(Table_for_new_list_price[[#This Row],[ItemCode]],[1]sheet1!$1:$1048576,13,FALSE)</f>
        <v>19.38</v>
      </c>
      <c r="G2657" s="55" t="str">
        <f>VLOOKUP(Table_for_new_list_price[[#This Row],[ItemCode]],[1]sheet1!$1:$1048576,12,FALSE)</f>
        <v>1</v>
      </c>
      <c r="H2657" s="101">
        <f>VLOOKUP(Table_for_new_list_price[[#This Row],[ItemCode]],[1]sheet1!$1:$1048576,8,FALSE)</f>
        <v>344.4</v>
      </c>
      <c r="I2657" s="51" t="e">
        <f>VLOOKUP(Table_for_new_list_price[[#This Row],[Product Line]],'EDA SHEET'!$C$10:$D$57,2,FALSE)</f>
        <v>#N/A</v>
      </c>
      <c r="J2657" s="53" t="e">
        <f t="shared" si="48"/>
        <v>#N/A</v>
      </c>
      <c r="K2657" s="1" t="str">
        <f>VLOOKUP(Table_for_new_list_price[[#This Row],[ItemCode]],[1]sheet1!$1:$1048576,11,FALSE)</f>
        <v>China</v>
      </c>
    </row>
    <row r="2658" spans="1:11" hidden="1" x14ac:dyDescent="0.3">
      <c r="A2658" t="s">
        <v>3641</v>
      </c>
      <c r="B2658" t="str">
        <f>VLOOKUP(Table_for_new_list_price[[#This Row],[ItemCode]],[1]sheet1!$1:$1048576,4,FALSE)</f>
        <v>ACTUATOR 24VDC 3PT BFV  2 -3</v>
      </c>
      <c r="C2658" t="str">
        <f>VLOOKUP(Table_for_new_list_price[[#This Row],[ItemCode]],[1]sheet1!$1:$1048576,5,FALSE)</f>
        <v>670779722863</v>
      </c>
      <c r="D2658" t="str">
        <f>VLOOKUP(Table_for_new_list_price[[#This Row],[ItemCode]],[1]sheet1!$1:$1048576,6,FALSE)</f>
        <v>BFAT</v>
      </c>
      <c r="E2658" s="54">
        <f>VLOOKUP(Table_for_new_list_price[[#This Row],[ItemCode]],[1]sheet1!$1:$1048576,7,FALSE)</f>
        <v>0</v>
      </c>
      <c r="F2658" s="54" t="str">
        <f>VLOOKUP(Table_for_new_list_price[[#This Row],[ItemCode]],[1]sheet1!$1:$1048576,13,FALSE)</f>
        <v>22.0</v>
      </c>
      <c r="G2658" s="55" t="str">
        <f>VLOOKUP(Table_for_new_list_price[[#This Row],[ItemCode]],[1]sheet1!$1:$1048576,12,FALSE)</f>
        <v>1</v>
      </c>
      <c r="H2658" s="101">
        <f>VLOOKUP(Table_for_new_list_price[[#This Row],[ItemCode]],[1]sheet1!$1:$1048576,8,FALSE)</f>
        <v>3432.2</v>
      </c>
      <c r="I2658" s="51">
        <f>VLOOKUP(Table_for_new_list_price[[#This Row],[Product Line]],'EDA SHEET'!$C$10:$D$57,2,FALSE)</f>
        <v>0.34699999999999998</v>
      </c>
      <c r="J2658" s="53">
        <f t="shared" si="48"/>
        <v>1190.9733999999999</v>
      </c>
      <c r="K2658" s="1" t="str">
        <f>VLOOKUP(Table_for_new_list_price[[#This Row],[ItemCode]],[1]sheet1!$1:$1048576,11,FALSE)</f>
        <v>USA</v>
      </c>
    </row>
    <row r="2659" spans="1:11" hidden="1" x14ac:dyDescent="0.3">
      <c r="A2659" t="s">
        <v>3643</v>
      </c>
      <c r="B2659" t="str">
        <f>VLOOKUP(Table_for_new_list_price[[#This Row],[ItemCode]],[1]sheet1!$1:$1048576,4,FALSE)</f>
        <v>ACTUATOR 24VDC MOD BFV  2 -3</v>
      </c>
      <c r="C2659" t="str">
        <f>VLOOKUP(Table_for_new_list_price[[#This Row],[ItemCode]],[1]sheet1!$1:$1048576,5,FALSE)</f>
        <v>670779723297</v>
      </c>
      <c r="D2659" t="str">
        <f>VLOOKUP(Table_for_new_list_price[[#This Row],[ItemCode]],[1]sheet1!$1:$1048576,6,FALSE)</f>
        <v>BFAT</v>
      </c>
      <c r="E2659" s="54">
        <f>VLOOKUP(Table_for_new_list_price[[#This Row],[ItemCode]],[1]sheet1!$1:$1048576,7,FALSE)</f>
        <v>0</v>
      </c>
      <c r="F2659" s="54" t="str">
        <f>VLOOKUP(Table_for_new_list_price[[#This Row],[ItemCode]],[1]sheet1!$1:$1048576,13,FALSE)</f>
        <v>33.0</v>
      </c>
      <c r="G2659" s="55" t="str">
        <f>VLOOKUP(Table_for_new_list_price[[#This Row],[ItemCode]],[1]sheet1!$1:$1048576,12,FALSE)</f>
        <v>1</v>
      </c>
      <c r="H2659" s="101">
        <f>VLOOKUP(Table_for_new_list_price[[#This Row],[ItemCode]],[1]sheet1!$1:$1048576,8,FALSE)</f>
        <v>9170.24</v>
      </c>
      <c r="I2659" s="51">
        <f>VLOOKUP(Table_for_new_list_price[[#This Row],[Product Line]],'EDA SHEET'!$C$10:$D$57,2,FALSE)</f>
        <v>0.34699999999999998</v>
      </c>
      <c r="J2659" s="53">
        <f t="shared" si="48"/>
        <v>3182.0732799999996</v>
      </c>
      <c r="K2659" s="1" t="str">
        <f>VLOOKUP(Table_for_new_list_price[[#This Row],[ItemCode]],[1]sheet1!$1:$1048576,11,FALSE)</f>
        <v>USA</v>
      </c>
    </row>
    <row r="2660" spans="1:11" hidden="1" x14ac:dyDescent="0.3">
      <c r="A2660" t="s">
        <v>3644</v>
      </c>
      <c r="B2660" t="str">
        <f>VLOOKUP(Table_for_new_list_price[[#This Row],[ItemCode]],[1]sheet1!$1:$1048576,4,FALSE)</f>
        <v>ACTUATOR 120V 3PT BF VLV  2 -3</v>
      </c>
      <c r="C2660" t="str">
        <f>VLOOKUP(Table_for_new_list_price[[#This Row],[ItemCode]],[1]sheet1!$1:$1048576,5,FALSE)</f>
        <v>670779722481</v>
      </c>
      <c r="D2660" t="str">
        <f>VLOOKUP(Table_for_new_list_price[[#This Row],[ItemCode]],[1]sheet1!$1:$1048576,6,FALSE)</f>
        <v>BFAT</v>
      </c>
      <c r="E2660" s="54">
        <f>VLOOKUP(Table_for_new_list_price[[#This Row],[ItemCode]],[1]sheet1!$1:$1048576,7,FALSE)</f>
        <v>0</v>
      </c>
      <c r="F2660" s="54" t="str">
        <f>VLOOKUP(Table_for_new_list_price[[#This Row],[ItemCode]],[1]sheet1!$1:$1048576,13,FALSE)</f>
        <v>22.0</v>
      </c>
      <c r="G2660" s="55" t="str">
        <f>VLOOKUP(Table_for_new_list_price[[#This Row],[ItemCode]],[1]sheet1!$1:$1048576,12,FALSE)</f>
        <v>1</v>
      </c>
      <c r="H2660" s="101">
        <f>VLOOKUP(Table_for_new_list_price[[#This Row],[ItemCode]],[1]sheet1!$1:$1048576,8,FALSE)</f>
        <v>3081.54</v>
      </c>
      <c r="I2660" s="51">
        <f>VLOOKUP(Table_for_new_list_price[[#This Row],[Product Line]],'EDA SHEET'!$C$10:$D$57,2,FALSE)</f>
        <v>0.34699999999999998</v>
      </c>
      <c r="J2660" s="53">
        <f t="shared" si="48"/>
        <v>1069.2943799999998</v>
      </c>
      <c r="K2660" s="1" t="str">
        <f>VLOOKUP(Table_for_new_list_price[[#This Row],[ItemCode]],[1]sheet1!$1:$1048576,11,FALSE)</f>
        <v>USA</v>
      </c>
    </row>
    <row r="2661" spans="1:11" hidden="1" x14ac:dyDescent="0.3">
      <c r="A2661" t="s">
        <v>3645</v>
      </c>
      <c r="B2661" t="str">
        <f>VLOOKUP(Table_for_new_list_price[[#This Row],[ItemCode]],[1]sheet1!$1:$1048576,4,FALSE)</f>
        <v>ACTUATOR 120V MOD BF VLV  2 -3</v>
      </c>
      <c r="C2661" t="str">
        <f>VLOOKUP(Table_for_new_list_price[[#This Row],[ItemCode]],[1]sheet1!$1:$1048576,5,FALSE)</f>
        <v>670779723228</v>
      </c>
      <c r="D2661" t="str">
        <f>VLOOKUP(Table_for_new_list_price[[#This Row],[ItemCode]],[1]sheet1!$1:$1048576,6,FALSE)</f>
        <v>BFAT</v>
      </c>
      <c r="E2661" s="54">
        <f>VLOOKUP(Table_for_new_list_price[[#This Row],[ItemCode]],[1]sheet1!$1:$1048576,7,FALSE)</f>
        <v>0</v>
      </c>
      <c r="F2661" s="54" t="str">
        <f>VLOOKUP(Table_for_new_list_price[[#This Row],[ItemCode]],[1]sheet1!$1:$1048576,13,FALSE)</f>
        <v>33.0</v>
      </c>
      <c r="G2661" s="55" t="str">
        <f>VLOOKUP(Table_for_new_list_price[[#This Row],[ItemCode]],[1]sheet1!$1:$1048576,12,FALSE)</f>
        <v>1</v>
      </c>
      <c r="H2661" s="101">
        <f>VLOOKUP(Table_for_new_list_price[[#This Row],[ItemCode]],[1]sheet1!$1:$1048576,8,FALSE)</f>
        <v>8564.56</v>
      </c>
      <c r="I2661" s="51">
        <f>VLOOKUP(Table_for_new_list_price[[#This Row],[Product Line]],'EDA SHEET'!$C$10:$D$57,2,FALSE)</f>
        <v>0.34699999999999998</v>
      </c>
      <c r="J2661" s="53">
        <f t="shared" si="48"/>
        <v>2971.9023199999997</v>
      </c>
      <c r="K2661" s="1" t="str">
        <f>VLOOKUP(Table_for_new_list_price[[#This Row],[ItemCode]],[1]sheet1!$1:$1048576,11,FALSE)</f>
        <v>USA</v>
      </c>
    </row>
    <row r="2662" spans="1:11" hidden="1" x14ac:dyDescent="0.3">
      <c r="A2662" t="s">
        <v>3646</v>
      </c>
      <c r="B2662" t="str">
        <f>VLOOKUP(Table_for_new_list_price[[#This Row],[ItemCode]],[1]sheet1!$1:$1048576,4,FALSE)</f>
        <v>ACTUATOR 24VDC 3PT BF  VLV 4</v>
      </c>
      <c r="C2662" t="str">
        <f>VLOOKUP(Table_for_new_list_price[[#This Row],[ItemCode]],[1]sheet1!$1:$1048576,5,FALSE)</f>
        <v>670779722870</v>
      </c>
      <c r="D2662" t="str">
        <f>VLOOKUP(Table_for_new_list_price[[#This Row],[ItemCode]],[1]sheet1!$1:$1048576,6,FALSE)</f>
        <v>BFAT</v>
      </c>
      <c r="E2662" s="54">
        <f>VLOOKUP(Table_for_new_list_price[[#This Row],[ItemCode]],[1]sheet1!$1:$1048576,7,FALSE)</f>
        <v>0</v>
      </c>
      <c r="F2662" s="54" t="str">
        <f>VLOOKUP(Table_for_new_list_price[[#This Row],[ItemCode]],[1]sheet1!$1:$1048576,13,FALSE)</f>
        <v>22.0</v>
      </c>
      <c r="G2662" s="55" t="str">
        <f>VLOOKUP(Table_for_new_list_price[[#This Row],[ItemCode]],[1]sheet1!$1:$1048576,12,FALSE)</f>
        <v>1</v>
      </c>
      <c r="H2662" s="101">
        <f>VLOOKUP(Table_for_new_list_price[[#This Row],[ItemCode]],[1]sheet1!$1:$1048576,8,FALSE)</f>
        <v>3591.59</v>
      </c>
      <c r="I2662" s="51">
        <f>VLOOKUP(Table_for_new_list_price[[#This Row],[Product Line]],'EDA SHEET'!$C$10:$D$57,2,FALSE)</f>
        <v>0.34699999999999998</v>
      </c>
      <c r="J2662" s="53">
        <f t="shared" si="48"/>
        <v>1246.2817299999999</v>
      </c>
      <c r="K2662" s="1" t="str">
        <f>VLOOKUP(Table_for_new_list_price[[#This Row],[ItemCode]],[1]sheet1!$1:$1048576,11,FALSE)</f>
        <v>USA</v>
      </c>
    </row>
    <row r="2663" spans="1:11" hidden="1" x14ac:dyDescent="0.3">
      <c r="A2663" t="s">
        <v>3647</v>
      </c>
      <c r="B2663" t="str">
        <f>VLOOKUP(Table_for_new_list_price[[#This Row],[ItemCode]],[1]sheet1!$1:$1048576,4,FALSE)</f>
        <v>ACTUATOR 24VDC MOD BFV  4</v>
      </c>
      <c r="C2663" t="str">
        <f>VLOOKUP(Table_for_new_list_price[[#This Row],[ItemCode]],[1]sheet1!$1:$1048576,5,FALSE)</f>
        <v>670779723303</v>
      </c>
      <c r="D2663" t="str">
        <f>VLOOKUP(Table_for_new_list_price[[#This Row],[ItemCode]],[1]sheet1!$1:$1048576,6,FALSE)</f>
        <v>BFAT</v>
      </c>
      <c r="E2663" s="54">
        <f>VLOOKUP(Table_for_new_list_price[[#This Row],[ItemCode]],[1]sheet1!$1:$1048576,7,FALSE)</f>
        <v>0</v>
      </c>
      <c r="F2663" s="54" t="str">
        <f>VLOOKUP(Table_for_new_list_price[[#This Row],[ItemCode]],[1]sheet1!$1:$1048576,13,FALSE)</f>
        <v>33.0</v>
      </c>
      <c r="G2663" s="55" t="str">
        <f>VLOOKUP(Table_for_new_list_price[[#This Row],[ItemCode]],[1]sheet1!$1:$1048576,12,FALSE)</f>
        <v>1</v>
      </c>
      <c r="H2663" s="101">
        <f>VLOOKUP(Table_for_new_list_price[[#This Row],[ItemCode]],[1]sheet1!$1:$1048576,8,FALSE)</f>
        <v>9329.6299999999992</v>
      </c>
      <c r="I2663" s="51">
        <f>VLOOKUP(Table_for_new_list_price[[#This Row],[Product Line]],'EDA SHEET'!$C$10:$D$57,2,FALSE)</f>
        <v>0.34699999999999998</v>
      </c>
      <c r="J2663" s="53">
        <f t="shared" si="48"/>
        <v>3237.3816099999995</v>
      </c>
      <c r="K2663" s="1" t="str">
        <f>VLOOKUP(Table_for_new_list_price[[#This Row],[ItemCode]],[1]sheet1!$1:$1048576,11,FALSE)</f>
        <v>USA</v>
      </c>
    </row>
    <row r="2664" spans="1:11" hidden="1" x14ac:dyDescent="0.3">
      <c r="A2664" t="s">
        <v>3648</v>
      </c>
      <c r="B2664" t="str">
        <f>VLOOKUP(Table_for_new_list_price[[#This Row],[ItemCode]],[1]sheet1!$1:$1048576,4,FALSE)</f>
        <v>ACTUATOR 120V 3PT BF VLV  4</v>
      </c>
      <c r="C2664" t="str">
        <f>VLOOKUP(Table_for_new_list_price[[#This Row],[ItemCode]],[1]sheet1!$1:$1048576,5,FALSE)</f>
        <v>670779722498</v>
      </c>
      <c r="D2664" t="str">
        <f>VLOOKUP(Table_for_new_list_price[[#This Row],[ItemCode]],[1]sheet1!$1:$1048576,6,FALSE)</f>
        <v>BFAT</v>
      </c>
      <c r="E2664" s="54">
        <f>VLOOKUP(Table_for_new_list_price[[#This Row],[ItemCode]],[1]sheet1!$1:$1048576,7,FALSE)</f>
        <v>0</v>
      </c>
      <c r="F2664" s="54" t="str">
        <f>VLOOKUP(Table_for_new_list_price[[#This Row],[ItemCode]],[1]sheet1!$1:$1048576,13,FALSE)</f>
        <v>22.0</v>
      </c>
      <c r="G2664" s="55" t="str">
        <f>VLOOKUP(Table_for_new_list_price[[#This Row],[ItemCode]],[1]sheet1!$1:$1048576,12,FALSE)</f>
        <v>1</v>
      </c>
      <c r="H2664" s="101">
        <f>VLOOKUP(Table_for_new_list_price[[#This Row],[ItemCode]],[1]sheet1!$1:$1048576,8,FALSE)</f>
        <v>3266.16</v>
      </c>
      <c r="I2664" s="51">
        <f>VLOOKUP(Table_for_new_list_price[[#This Row],[Product Line]],'EDA SHEET'!$C$10:$D$57,2,FALSE)</f>
        <v>0.34699999999999998</v>
      </c>
      <c r="J2664" s="53">
        <f t="shared" si="48"/>
        <v>1133.3575199999998</v>
      </c>
      <c r="K2664" s="1" t="str">
        <f>VLOOKUP(Table_for_new_list_price[[#This Row],[ItemCode]],[1]sheet1!$1:$1048576,11,FALSE)</f>
        <v>USA</v>
      </c>
    </row>
    <row r="2665" spans="1:11" hidden="1" x14ac:dyDescent="0.3">
      <c r="A2665" t="s">
        <v>3649</v>
      </c>
      <c r="B2665" t="str">
        <f>VLOOKUP(Table_for_new_list_price[[#This Row],[ItemCode]],[1]sheet1!$1:$1048576,4,FALSE)</f>
        <v>ACTUATOR 120V MOD BF VLV  4</v>
      </c>
      <c r="C2665" t="str">
        <f>VLOOKUP(Table_for_new_list_price[[#This Row],[ItemCode]],[1]sheet1!$1:$1048576,5,FALSE)</f>
        <v>670779723235</v>
      </c>
      <c r="D2665" t="str">
        <f>VLOOKUP(Table_for_new_list_price[[#This Row],[ItemCode]],[1]sheet1!$1:$1048576,6,FALSE)</f>
        <v>BFAT</v>
      </c>
      <c r="E2665" s="54">
        <f>VLOOKUP(Table_for_new_list_price[[#This Row],[ItemCode]],[1]sheet1!$1:$1048576,7,FALSE)</f>
        <v>0</v>
      </c>
      <c r="F2665" s="54" t="str">
        <f>VLOOKUP(Table_for_new_list_price[[#This Row],[ItemCode]],[1]sheet1!$1:$1048576,13,FALSE)</f>
        <v>33.0</v>
      </c>
      <c r="G2665" s="55" t="str">
        <f>VLOOKUP(Table_for_new_list_price[[#This Row],[ItemCode]],[1]sheet1!$1:$1048576,12,FALSE)</f>
        <v>1</v>
      </c>
      <c r="H2665" s="101">
        <f>VLOOKUP(Table_for_new_list_price[[#This Row],[ItemCode]],[1]sheet1!$1:$1048576,8,FALSE)</f>
        <v>8723.9500000000007</v>
      </c>
      <c r="I2665" s="51">
        <f>VLOOKUP(Table_for_new_list_price[[#This Row],[Product Line]],'EDA SHEET'!$C$10:$D$57,2,FALSE)</f>
        <v>0.34699999999999998</v>
      </c>
      <c r="J2665" s="53">
        <f t="shared" si="48"/>
        <v>3027.21065</v>
      </c>
      <c r="K2665" s="1" t="str">
        <f>VLOOKUP(Table_for_new_list_price[[#This Row],[ItemCode]],[1]sheet1!$1:$1048576,11,FALSE)</f>
        <v>USA</v>
      </c>
    </row>
    <row r="2666" spans="1:11" hidden="1" x14ac:dyDescent="0.3">
      <c r="A2666" t="s">
        <v>3650</v>
      </c>
      <c r="B2666" t="str">
        <f>VLOOKUP(Table_for_new_list_price[[#This Row],[ItemCode]],[1]sheet1!$1:$1048576,4,FALSE)</f>
        <v>ACTUATOR 24VDC 3PT BF  VLV 5</v>
      </c>
      <c r="C2666" t="str">
        <f>VLOOKUP(Table_for_new_list_price[[#This Row],[ItemCode]],[1]sheet1!$1:$1048576,5,FALSE)</f>
        <v>670779722887</v>
      </c>
      <c r="D2666" t="str">
        <f>VLOOKUP(Table_for_new_list_price[[#This Row],[ItemCode]],[1]sheet1!$1:$1048576,6,FALSE)</f>
        <v>BFAT</v>
      </c>
      <c r="E2666" s="54">
        <f>VLOOKUP(Table_for_new_list_price[[#This Row],[ItemCode]],[1]sheet1!$1:$1048576,7,FALSE)</f>
        <v>0</v>
      </c>
      <c r="F2666" s="54" t="str">
        <f>VLOOKUP(Table_for_new_list_price[[#This Row],[ItemCode]],[1]sheet1!$1:$1048576,13,FALSE)</f>
        <v>22.0</v>
      </c>
      <c r="G2666" s="55" t="str">
        <f>VLOOKUP(Table_for_new_list_price[[#This Row],[ItemCode]],[1]sheet1!$1:$1048576,12,FALSE)</f>
        <v>1</v>
      </c>
      <c r="H2666" s="101">
        <f>VLOOKUP(Table_for_new_list_price[[#This Row],[ItemCode]],[1]sheet1!$1:$1048576,8,FALSE)</f>
        <v>3679.26</v>
      </c>
      <c r="I2666" s="51">
        <f>VLOOKUP(Table_for_new_list_price[[#This Row],[Product Line]],'EDA SHEET'!$C$10:$D$57,2,FALSE)</f>
        <v>0.34699999999999998</v>
      </c>
      <c r="J2666" s="53">
        <f t="shared" si="48"/>
        <v>1276.7032199999999</v>
      </c>
      <c r="K2666" s="1" t="str">
        <f>VLOOKUP(Table_for_new_list_price[[#This Row],[ItemCode]],[1]sheet1!$1:$1048576,11,FALSE)</f>
        <v>USA</v>
      </c>
    </row>
    <row r="2667" spans="1:11" hidden="1" x14ac:dyDescent="0.3">
      <c r="A2667" t="s">
        <v>3651</v>
      </c>
      <c r="B2667" t="str">
        <f>VLOOKUP(Table_for_new_list_price[[#This Row],[ItemCode]],[1]sheet1!$1:$1048576,4,FALSE)</f>
        <v>ACTUATOR 24VDC MOD BFV  5</v>
      </c>
      <c r="C2667" t="str">
        <f>VLOOKUP(Table_for_new_list_price[[#This Row],[ItemCode]],[1]sheet1!$1:$1048576,5,FALSE)</f>
        <v>670779723310</v>
      </c>
      <c r="D2667" t="str">
        <f>VLOOKUP(Table_for_new_list_price[[#This Row],[ItemCode]],[1]sheet1!$1:$1048576,6,FALSE)</f>
        <v>BFAT</v>
      </c>
      <c r="E2667" s="54">
        <f>VLOOKUP(Table_for_new_list_price[[#This Row],[ItemCode]],[1]sheet1!$1:$1048576,7,FALSE)</f>
        <v>0</v>
      </c>
      <c r="F2667" s="54" t="str">
        <f>VLOOKUP(Table_for_new_list_price[[#This Row],[ItemCode]],[1]sheet1!$1:$1048576,13,FALSE)</f>
        <v>33.0</v>
      </c>
      <c r="G2667" s="55" t="str">
        <f>VLOOKUP(Table_for_new_list_price[[#This Row],[ItemCode]],[1]sheet1!$1:$1048576,12,FALSE)</f>
        <v>1</v>
      </c>
      <c r="H2667" s="101">
        <f>VLOOKUP(Table_for_new_list_price[[#This Row],[ItemCode]],[1]sheet1!$1:$1048576,8,FALSE)</f>
        <v>9417.2999999999993</v>
      </c>
      <c r="I2667" s="51">
        <f>VLOOKUP(Table_for_new_list_price[[#This Row],[Product Line]],'EDA SHEET'!$C$10:$D$57,2,FALSE)</f>
        <v>0.34699999999999998</v>
      </c>
      <c r="J2667" s="53">
        <f t="shared" si="48"/>
        <v>3267.8030999999996</v>
      </c>
      <c r="K2667" s="1" t="str">
        <f>VLOOKUP(Table_for_new_list_price[[#This Row],[ItemCode]],[1]sheet1!$1:$1048576,11,FALSE)</f>
        <v>USA</v>
      </c>
    </row>
    <row r="2668" spans="1:11" hidden="1" x14ac:dyDescent="0.3">
      <c r="A2668" t="s">
        <v>3652</v>
      </c>
      <c r="B2668" t="str">
        <f>VLOOKUP(Table_for_new_list_price[[#This Row],[ItemCode]],[1]sheet1!$1:$1048576,4,FALSE)</f>
        <v>ACTUATOR 120V 3PT BF VLV  5</v>
      </c>
      <c r="C2668" t="str">
        <f>VLOOKUP(Table_for_new_list_price[[#This Row],[ItemCode]],[1]sheet1!$1:$1048576,5,FALSE)</f>
        <v>670779722504</v>
      </c>
      <c r="D2668" t="str">
        <f>VLOOKUP(Table_for_new_list_price[[#This Row],[ItemCode]],[1]sheet1!$1:$1048576,6,FALSE)</f>
        <v>BFAT</v>
      </c>
      <c r="E2668" s="54">
        <f>VLOOKUP(Table_for_new_list_price[[#This Row],[ItemCode]],[1]sheet1!$1:$1048576,7,FALSE)</f>
        <v>0</v>
      </c>
      <c r="F2668" s="54" t="str">
        <f>VLOOKUP(Table_for_new_list_price[[#This Row],[ItemCode]],[1]sheet1!$1:$1048576,13,FALSE)</f>
        <v>22.0</v>
      </c>
      <c r="G2668" s="55" t="str">
        <f>VLOOKUP(Table_for_new_list_price[[#This Row],[ItemCode]],[1]sheet1!$1:$1048576,12,FALSE)</f>
        <v>1</v>
      </c>
      <c r="H2668" s="101">
        <f>VLOOKUP(Table_for_new_list_price[[#This Row],[ItemCode]],[1]sheet1!$1:$1048576,8,FALSE)</f>
        <v>3353.83</v>
      </c>
      <c r="I2668" s="51">
        <f>VLOOKUP(Table_for_new_list_price[[#This Row],[Product Line]],'EDA SHEET'!$C$10:$D$57,2,FALSE)</f>
        <v>0.34699999999999998</v>
      </c>
      <c r="J2668" s="53">
        <f t="shared" si="48"/>
        <v>1163.77901</v>
      </c>
      <c r="K2668" s="1" t="str">
        <f>VLOOKUP(Table_for_new_list_price[[#This Row],[ItemCode]],[1]sheet1!$1:$1048576,11,FALSE)</f>
        <v>USA</v>
      </c>
    </row>
    <row r="2669" spans="1:11" hidden="1" x14ac:dyDescent="0.3">
      <c r="A2669" t="s">
        <v>3653</v>
      </c>
      <c r="B2669" t="str">
        <f>VLOOKUP(Table_for_new_list_price[[#This Row],[ItemCode]],[1]sheet1!$1:$1048576,4,FALSE)</f>
        <v>ACTUATOR 120V MOD BF VLV  5</v>
      </c>
      <c r="C2669" t="str">
        <f>VLOOKUP(Table_for_new_list_price[[#This Row],[ItemCode]],[1]sheet1!$1:$1048576,5,FALSE)</f>
        <v>670779723242</v>
      </c>
      <c r="D2669" t="str">
        <f>VLOOKUP(Table_for_new_list_price[[#This Row],[ItemCode]],[1]sheet1!$1:$1048576,6,FALSE)</f>
        <v>BFAT</v>
      </c>
      <c r="E2669" s="54">
        <f>VLOOKUP(Table_for_new_list_price[[#This Row],[ItemCode]],[1]sheet1!$1:$1048576,7,FALSE)</f>
        <v>0</v>
      </c>
      <c r="F2669" s="54" t="str">
        <f>VLOOKUP(Table_for_new_list_price[[#This Row],[ItemCode]],[1]sheet1!$1:$1048576,13,FALSE)</f>
        <v>33.0</v>
      </c>
      <c r="G2669" s="55" t="str">
        <f>VLOOKUP(Table_for_new_list_price[[#This Row],[ItemCode]],[1]sheet1!$1:$1048576,12,FALSE)</f>
        <v>1</v>
      </c>
      <c r="H2669" s="101">
        <f>VLOOKUP(Table_for_new_list_price[[#This Row],[ItemCode]],[1]sheet1!$1:$1048576,8,FALSE)</f>
        <v>8811.6200000000008</v>
      </c>
      <c r="I2669" s="51">
        <f>VLOOKUP(Table_for_new_list_price[[#This Row],[Product Line]],'EDA SHEET'!$C$10:$D$57,2,FALSE)</f>
        <v>0.34699999999999998</v>
      </c>
      <c r="J2669" s="53">
        <f t="shared" si="48"/>
        <v>3057.6321400000002</v>
      </c>
      <c r="K2669" s="1" t="str">
        <f>VLOOKUP(Table_for_new_list_price[[#This Row],[ItemCode]],[1]sheet1!$1:$1048576,11,FALSE)</f>
        <v>USA</v>
      </c>
    </row>
    <row r="2670" spans="1:11" hidden="1" x14ac:dyDescent="0.3">
      <c r="A2670" t="s">
        <v>3654</v>
      </c>
      <c r="B2670" t="str">
        <f>VLOOKUP(Table_for_new_list_price[[#This Row],[ItemCode]],[1]sheet1!$1:$1048576,4,FALSE)</f>
        <v>ACTUATOR 24VDC 3PT BF  VLV 6</v>
      </c>
      <c r="C2670" t="str">
        <f>VLOOKUP(Table_for_new_list_price[[#This Row],[ItemCode]],[1]sheet1!$1:$1048576,5,FALSE)</f>
        <v>670779722894</v>
      </c>
      <c r="D2670" t="str">
        <f>VLOOKUP(Table_for_new_list_price[[#This Row],[ItemCode]],[1]sheet1!$1:$1048576,6,FALSE)</f>
        <v>BFAT</v>
      </c>
      <c r="E2670" s="54">
        <f>VLOOKUP(Table_for_new_list_price[[#This Row],[ItemCode]],[1]sheet1!$1:$1048576,7,FALSE)</f>
        <v>0</v>
      </c>
      <c r="F2670" s="54" t="str">
        <f>VLOOKUP(Table_for_new_list_price[[#This Row],[ItemCode]],[1]sheet1!$1:$1048576,13,FALSE)</f>
        <v>22.0</v>
      </c>
      <c r="G2670" s="55" t="str">
        <f>VLOOKUP(Table_for_new_list_price[[#This Row],[ItemCode]],[1]sheet1!$1:$1048576,12,FALSE)</f>
        <v>1</v>
      </c>
      <c r="H2670" s="101">
        <f>VLOOKUP(Table_for_new_list_price[[#This Row],[ItemCode]],[1]sheet1!$1:$1048576,8,FALSE)</f>
        <v>3838.65</v>
      </c>
      <c r="I2670" s="51">
        <f>VLOOKUP(Table_for_new_list_price[[#This Row],[Product Line]],'EDA SHEET'!$C$10:$D$57,2,FALSE)</f>
        <v>0.34699999999999998</v>
      </c>
      <c r="J2670" s="53">
        <f t="shared" si="48"/>
        <v>1332.0115499999999</v>
      </c>
      <c r="K2670" s="1" t="str">
        <f>VLOOKUP(Table_for_new_list_price[[#This Row],[ItemCode]],[1]sheet1!$1:$1048576,11,FALSE)</f>
        <v>USA</v>
      </c>
    </row>
    <row r="2671" spans="1:11" hidden="1" x14ac:dyDescent="0.3">
      <c r="A2671" t="s">
        <v>3655</v>
      </c>
      <c r="B2671" t="str">
        <f>VLOOKUP(Table_for_new_list_price[[#This Row],[ItemCode]],[1]sheet1!$1:$1048576,4,FALSE)</f>
        <v>ACTUATOR 24VDC MOD BFV  6</v>
      </c>
      <c r="C2671" t="str">
        <f>VLOOKUP(Table_for_new_list_price[[#This Row],[ItemCode]],[1]sheet1!$1:$1048576,5,FALSE)</f>
        <v>670779723327</v>
      </c>
      <c r="D2671" t="str">
        <f>VLOOKUP(Table_for_new_list_price[[#This Row],[ItemCode]],[1]sheet1!$1:$1048576,6,FALSE)</f>
        <v>BFAT</v>
      </c>
      <c r="E2671" s="54">
        <f>VLOOKUP(Table_for_new_list_price[[#This Row],[ItemCode]],[1]sheet1!$1:$1048576,7,FALSE)</f>
        <v>0</v>
      </c>
      <c r="F2671" s="54" t="str">
        <f>VLOOKUP(Table_for_new_list_price[[#This Row],[ItemCode]],[1]sheet1!$1:$1048576,13,FALSE)</f>
        <v>33.0</v>
      </c>
      <c r="G2671" s="55" t="str">
        <f>VLOOKUP(Table_for_new_list_price[[#This Row],[ItemCode]],[1]sheet1!$1:$1048576,12,FALSE)</f>
        <v>1</v>
      </c>
      <c r="H2671" s="101">
        <f>VLOOKUP(Table_for_new_list_price[[#This Row],[ItemCode]],[1]sheet1!$1:$1048576,8,FALSE)</f>
        <v>9576.69</v>
      </c>
      <c r="I2671" s="51">
        <f>VLOOKUP(Table_for_new_list_price[[#This Row],[Product Line]],'EDA SHEET'!$C$10:$D$57,2,FALSE)</f>
        <v>0.34699999999999998</v>
      </c>
      <c r="J2671" s="53">
        <f t="shared" si="48"/>
        <v>3323.1114299999999</v>
      </c>
      <c r="K2671" s="1" t="str">
        <f>VLOOKUP(Table_for_new_list_price[[#This Row],[ItemCode]],[1]sheet1!$1:$1048576,11,FALSE)</f>
        <v>USA</v>
      </c>
    </row>
    <row r="2672" spans="1:11" hidden="1" x14ac:dyDescent="0.3">
      <c r="A2672" t="s">
        <v>3656</v>
      </c>
      <c r="B2672" t="str">
        <f>VLOOKUP(Table_for_new_list_price[[#This Row],[ItemCode]],[1]sheet1!$1:$1048576,4,FALSE)</f>
        <v>ACTUATOR 120V 3PT BF VLV  6</v>
      </c>
      <c r="C2672" t="str">
        <f>VLOOKUP(Table_for_new_list_price[[#This Row],[ItemCode]],[1]sheet1!$1:$1048576,5,FALSE)</f>
        <v>670779722511</v>
      </c>
      <c r="D2672" t="str">
        <f>VLOOKUP(Table_for_new_list_price[[#This Row],[ItemCode]],[1]sheet1!$1:$1048576,6,FALSE)</f>
        <v>BFAT</v>
      </c>
      <c r="E2672" s="54">
        <f>VLOOKUP(Table_for_new_list_price[[#This Row],[ItemCode]],[1]sheet1!$1:$1048576,7,FALSE)</f>
        <v>0</v>
      </c>
      <c r="F2672" s="54" t="str">
        <f>VLOOKUP(Table_for_new_list_price[[#This Row],[ItemCode]],[1]sheet1!$1:$1048576,13,FALSE)</f>
        <v>22.0</v>
      </c>
      <c r="G2672" s="55" t="str">
        <f>VLOOKUP(Table_for_new_list_price[[#This Row],[ItemCode]],[1]sheet1!$1:$1048576,12,FALSE)</f>
        <v>1</v>
      </c>
      <c r="H2672" s="101">
        <f>VLOOKUP(Table_for_new_list_price[[#This Row],[ItemCode]],[1]sheet1!$1:$1048576,8,FALSE)</f>
        <v>3608.86</v>
      </c>
      <c r="I2672" s="51">
        <f>VLOOKUP(Table_for_new_list_price[[#This Row],[Product Line]],'EDA SHEET'!$C$10:$D$57,2,FALSE)</f>
        <v>0.34699999999999998</v>
      </c>
      <c r="J2672" s="53">
        <f t="shared" si="48"/>
        <v>1252.27442</v>
      </c>
      <c r="K2672" s="1" t="str">
        <f>VLOOKUP(Table_for_new_list_price[[#This Row],[ItemCode]],[1]sheet1!$1:$1048576,11,FALSE)</f>
        <v>USA</v>
      </c>
    </row>
    <row r="2673" spans="1:11" hidden="1" x14ac:dyDescent="0.3">
      <c r="A2673" t="s">
        <v>3657</v>
      </c>
      <c r="B2673" t="str">
        <f>VLOOKUP(Table_for_new_list_price[[#This Row],[ItemCode]],[1]sheet1!$1:$1048576,4,FALSE)</f>
        <v>ACTUATOR 120V MOD BF VLV  6</v>
      </c>
      <c r="C2673" t="str">
        <f>VLOOKUP(Table_for_new_list_price[[#This Row],[ItemCode]],[1]sheet1!$1:$1048576,5,FALSE)</f>
        <v>670779723259</v>
      </c>
      <c r="D2673" t="str">
        <f>VLOOKUP(Table_for_new_list_price[[#This Row],[ItemCode]],[1]sheet1!$1:$1048576,6,FALSE)</f>
        <v>BFAT</v>
      </c>
      <c r="E2673" s="54">
        <f>VLOOKUP(Table_for_new_list_price[[#This Row],[ItemCode]],[1]sheet1!$1:$1048576,7,FALSE)</f>
        <v>0</v>
      </c>
      <c r="F2673" s="54" t="str">
        <f>VLOOKUP(Table_for_new_list_price[[#This Row],[ItemCode]],[1]sheet1!$1:$1048576,13,FALSE)</f>
        <v>33.0</v>
      </c>
      <c r="G2673" s="55" t="str">
        <f>VLOOKUP(Table_for_new_list_price[[#This Row],[ItemCode]],[1]sheet1!$1:$1048576,12,FALSE)</f>
        <v>1</v>
      </c>
      <c r="H2673" s="101">
        <f>VLOOKUP(Table_for_new_list_price[[#This Row],[ItemCode]],[1]sheet1!$1:$1048576,8,FALSE)</f>
        <v>8939.1299999999992</v>
      </c>
      <c r="I2673" s="51">
        <f>VLOOKUP(Table_for_new_list_price[[#This Row],[Product Line]],'EDA SHEET'!$C$10:$D$57,2,FALSE)</f>
        <v>0.34699999999999998</v>
      </c>
      <c r="J2673" s="53">
        <f t="shared" si="48"/>
        <v>3101.8781099999997</v>
      </c>
      <c r="K2673" s="1" t="str">
        <f>VLOOKUP(Table_for_new_list_price[[#This Row],[ItemCode]],[1]sheet1!$1:$1048576,11,FALSE)</f>
        <v>USA</v>
      </c>
    </row>
    <row r="2674" spans="1:11" hidden="1" x14ac:dyDescent="0.3">
      <c r="A2674" t="s">
        <v>3658</v>
      </c>
      <c r="B2674" t="str">
        <f>VLOOKUP(Table_for_new_list_price[[#This Row],[ItemCode]],[1]sheet1!$1:$1048576,4,FALSE)</f>
        <v>ACTUATOR 24VDC 3PT BF  VLV 8</v>
      </c>
      <c r="C2674" t="str">
        <f>VLOOKUP(Table_for_new_list_price[[#This Row],[ItemCode]],[1]sheet1!$1:$1048576,5,FALSE)</f>
        <v>670779722900</v>
      </c>
      <c r="D2674" t="str">
        <f>VLOOKUP(Table_for_new_list_price[[#This Row],[ItemCode]],[1]sheet1!$1:$1048576,6,FALSE)</f>
        <v>BFAT</v>
      </c>
      <c r="E2674" s="54">
        <f>VLOOKUP(Table_for_new_list_price[[#This Row],[ItemCode]],[1]sheet1!$1:$1048576,7,FALSE)</f>
        <v>0</v>
      </c>
      <c r="F2674" s="54" t="str">
        <f>VLOOKUP(Table_for_new_list_price[[#This Row],[ItemCode]],[1]sheet1!$1:$1048576,13,FALSE)</f>
        <v>33.0</v>
      </c>
      <c r="G2674" s="55" t="str">
        <f>VLOOKUP(Table_for_new_list_price[[#This Row],[ItemCode]],[1]sheet1!$1:$1048576,12,FALSE)</f>
        <v>1</v>
      </c>
      <c r="H2674" s="101">
        <f>VLOOKUP(Table_for_new_list_price[[#This Row],[ItemCode]],[1]sheet1!$1:$1048576,8,FALSE)</f>
        <v>5360.82</v>
      </c>
      <c r="I2674" s="51">
        <f>VLOOKUP(Table_for_new_list_price[[#This Row],[Product Line]],'EDA SHEET'!$C$10:$D$57,2,FALSE)</f>
        <v>0.34699999999999998</v>
      </c>
      <c r="J2674" s="53">
        <f t="shared" si="48"/>
        <v>1860.2045399999997</v>
      </c>
      <c r="K2674" s="1" t="str">
        <f>VLOOKUP(Table_for_new_list_price[[#This Row],[ItemCode]],[1]sheet1!$1:$1048576,11,FALSE)</f>
        <v>USA</v>
      </c>
    </row>
    <row r="2675" spans="1:11" hidden="1" x14ac:dyDescent="0.3">
      <c r="A2675" t="s">
        <v>3659</v>
      </c>
      <c r="B2675" t="str">
        <f>VLOOKUP(Table_for_new_list_price[[#This Row],[ItemCode]],[1]sheet1!$1:$1048576,4,FALSE)</f>
        <v>ACTUATOR 24VDC MOD BFV  8</v>
      </c>
      <c r="C2675" t="str">
        <f>VLOOKUP(Table_for_new_list_price[[#This Row],[ItemCode]],[1]sheet1!$1:$1048576,5,FALSE)</f>
        <v>670779723334</v>
      </c>
      <c r="D2675" t="str">
        <f>VLOOKUP(Table_for_new_list_price[[#This Row],[ItemCode]],[1]sheet1!$1:$1048576,6,FALSE)</f>
        <v>BFAT</v>
      </c>
      <c r="E2675" s="54">
        <f>VLOOKUP(Table_for_new_list_price[[#This Row],[ItemCode]],[1]sheet1!$1:$1048576,7,FALSE)</f>
        <v>0</v>
      </c>
      <c r="F2675" s="54" t="str">
        <f>VLOOKUP(Table_for_new_list_price[[#This Row],[ItemCode]],[1]sheet1!$1:$1048576,13,FALSE)</f>
        <v>44.1</v>
      </c>
      <c r="G2675" s="55" t="str">
        <f>VLOOKUP(Table_for_new_list_price[[#This Row],[ItemCode]],[1]sheet1!$1:$1048576,12,FALSE)</f>
        <v>1</v>
      </c>
      <c r="H2675" s="101">
        <f>VLOOKUP(Table_for_new_list_price[[#This Row],[ItemCode]],[1]sheet1!$1:$1048576,8,FALSE)</f>
        <v>11098.86</v>
      </c>
      <c r="I2675" s="51">
        <f>VLOOKUP(Table_for_new_list_price[[#This Row],[Product Line]],'EDA SHEET'!$C$10:$D$57,2,FALSE)</f>
        <v>0.34699999999999998</v>
      </c>
      <c r="J2675" s="53">
        <f t="shared" si="48"/>
        <v>3851.3044199999999</v>
      </c>
      <c r="K2675" s="1" t="str">
        <f>VLOOKUP(Table_for_new_list_price[[#This Row],[ItemCode]],[1]sheet1!$1:$1048576,11,FALSE)</f>
        <v>USA</v>
      </c>
    </row>
    <row r="2676" spans="1:11" hidden="1" x14ac:dyDescent="0.3">
      <c r="A2676" t="s">
        <v>3660</v>
      </c>
      <c r="B2676" t="str">
        <f>VLOOKUP(Table_for_new_list_price[[#This Row],[ItemCode]],[1]sheet1!$1:$1048576,4,FALSE)</f>
        <v>ACTUATOR 120V 3PT BF VLV  8</v>
      </c>
      <c r="C2676" t="str">
        <f>VLOOKUP(Table_for_new_list_price[[#This Row],[ItemCode]],[1]sheet1!$1:$1048576,5,FALSE)</f>
        <v>670779722528</v>
      </c>
      <c r="D2676" t="str">
        <f>VLOOKUP(Table_for_new_list_price[[#This Row],[ItemCode]],[1]sheet1!$1:$1048576,6,FALSE)</f>
        <v>BFAT</v>
      </c>
      <c r="E2676" s="54">
        <f>VLOOKUP(Table_for_new_list_price[[#This Row],[ItemCode]],[1]sheet1!$1:$1048576,7,FALSE)</f>
        <v>0</v>
      </c>
      <c r="F2676" s="54" t="str">
        <f>VLOOKUP(Table_for_new_list_price[[#This Row],[ItemCode]],[1]sheet1!$1:$1048576,13,FALSE)</f>
        <v>33.0</v>
      </c>
      <c r="G2676" s="55" t="str">
        <f>VLOOKUP(Table_for_new_list_price[[#This Row],[ItemCode]],[1]sheet1!$1:$1048576,12,FALSE)</f>
        <v>1</v>
      </c>
      <c r="H2676" s="101">
        <f>VLOOKUP(Table_for_new_list_price[[#This Row],[ItemCode]],[1]sheet1!$1:$1048576,8,FALSE)</f>
        <v>4818.8900000000003</v>
      </c>
      <c r="I2676" s="51">
        <f>VLOOKUP(Table_for_new_list_price[[#This Row],[Product Line]],'EDA SHEET'!$C$10:$D$57,2,FALSE)</f>
        <v>0.34699999999999998</v>
      </c>
      <c r="J2676" s="53">
        <f t="shared" si="48"/>
        <v>1672.1548299999999</v>
      </c>
      <c r="K2676" s="1" t="str">
        <f>VLOOKUP(Table_for_new_list_price[[#This Row],[ItemCode]],[1]sheet1!$1:$1048576,11,FALSE)</f>
        <v>USA</v>
      </c>
    </row>
    <row r="2677" spans="1:11" hidden="1" x14ac:dyDescent="0.3">
      <c r="A2677" t="s">
        <v>3661</v>
      </c>
      <c r="B2677" t="str">
        <f>VLOOKUP(Table_for_new_list_price[[#This Row],[ItemCode]],[1]sheet1!$1:$1048576,4,FALSE)</f>
        <v>ACTUATOR 120V MOD BF VLV  8</v>
      </c>
      <c r="C2677" t="str">
        <f>VLOOKUP(Table_for_new_list_price[[#This Row],[ItemCode]],[1]sheet1!$1:$1048576,5,FALSE)</f>
        <v>670779723266</v>
      </c>
      <c r="D2677" t="str">
        <f>VLOOKUP(Table_for_new_list_price[[#This Row],[ItemCode]],[1]sheet1!$1:$1048576,6,FALSE)</f>
        <v>BFAT</v>
      </c>
      <c r="E2677" s="54">
        <f>VLOOKUP(Table_for_new_list_price[[#This Row],[ItemCode]],[1]sheet1!$1:$1048576,7,FALSE)</f>
        <v>0</v>
      </c>
      <c r="F2677" s="54" t="str">
        <f>VLOOKUP(Table_for_new_list_price[[#This Row],[ItemCode]],[1]sheet1!$1:$1048576,13,FALSE)</f>
        <v>44.1</v>
      </c>
      <c r="G2677" s="55" t="str">
        <f>VLOOKUP(Table_for_new_list_price[[#This Row],[ItemCode]],[1]sheet1!$1:$1048576,12,FALSE)</f>
        <v>1</v>
      </c>
      <c r="H2677" s="101">
        <f>VLOOKUP(Table_for_new_list_price[[#This Row],[ItemCode]],[1]sheet1!$1:$1048576,8,FALSE)</f>
        <v>10301.91</v>
      </c>
      <c r="I2677" s="51">
        <f>VLOOKUP(Table_for_new_list_price[[#This Row],[Product Line]],'EDA SHEET'!$C$10:$D$57,2,FALSE)</f>
        <v>0.34699999999999998</v>
      </c>
      <c r="J2677" s="53">
        <f t="shared" si="48"/>
        <v>3574.7627699999998</v>
      </c>
      <c r="K2677" s="1" t="str">
        <f>VLOOKUP(Table_for_new_list_price[[#This Row],[ItemCode]],[1]sheet1!$1:$1048576,11,FALSE)</f>
        <v>USA</v>
      </c>
    </row>
    <row r="2678" spans="1:11" hidden="1" x14ac:dyDescent="0.3">
      <c r="A2678" t="s">
        <v>4198</v>
      </c>
      <c r="B2678" t="str">
        <f>VLOOKUP(Table_for_new_list_price[[#This Row],[ItemCode]],[1]sheet1!$1:$1048576,4,FALSE)</f>
        <v>ACTUATOR 120V 3PT BF VLV  8</v>
      </c>
      <c r="C2678" t="str">
        <f>VLOOKUP(Table_for_new_list_price[[#This Row],[ItemCode]],[1]sheet1!$1:$1048576,5,FALSE)</f>
        <v>670779722528</v>
      </c>
      <c r="D2678" t="str">
        <f>VLOOKUP(Table_for_new_list_price[[#This Row],[ItemCode]],[1]sheet1!$1:$1048576,6,FALSE)</f>
        <v>BFAT</v>
      </c>
      <c r="E2678" s="54">
        <f>VLOOKUP(Table_for_new_list_price[[#This Row],[ItemCode]],[1]sheet1!$1:$1048576,7,FALSE)</f>
        <v>0</v>
      </c>
      <c r="F2678" s="54" t="str">
        <f>VLOOKUP(Table_for_new_list_price[[#This Row],[ItemCode]],[1]sheet1!$1:$1048576,13,FALSE)</f>
        <v>33.0</v>
      </c>
      <c r="G2678" s="55" t="str">
        <f>VLOOKUP(Table_for_new_list_price[[#This Row],[ItemCode]],[1]sheet1!$1:$1048576,12,FALSE)</f>
        <v>1</v>
      </c>
      <c r="H2678" s="101">
        <f>VLOOKUP(Table_for_new_list_price[[#This Row],[ItemCode]],[1]sheet1!$1:$1048576,8,FALSE)</f>
        <v>4380.8100000000004</v>
      </c>
      <c r="I2678" s="51">
        <f>VLOOKUP(Table_for_new_list_price[[#This Row],[Product Line]],'EDA SHEET'!$C$10:$D$57,2,FALSE)</f>
        <v>0.34699999999999998</v>
      </c>
      <c r="J2678" s="53">
        <f t="shared" si="48"/>
        <v>1520.1410700000001</v>
      </c>
      <c r="K2678" s="1" t="str">
        <f>VLOOKUP(Table_for_new_list_price[[#This Row],[ItemCode]],[1]sheet1!$1:$1048576,11,FALSE)</f>
        <v>USA</v>
      </c>
    </row>
    <row r="2679" spans="1:11" hidden="1" x14ac:dyDescent="0.3">
      <c r="A2679" t="s">
        <v>3662</v>
      </c>
      <c r="B2679" t="str">
        <f>VLOOKUP(Table_for_new_list_price[[#This Row],[ItemCode]],[1]sheet1!$1:$1048576,4,FALSE)</f>
        <v>ACTUATOR 24VDC 3PT BF  VLV 10</v>
      </c>
      <c r="C2679" t="str">
        <f>VLOOKUP(Table_for_new_list_price[[#This Row],[ItemCode]],[1]sheet1!$1:$1048576,5,FALSE)</f>
        <v>670779722917</v>
      </c>
      <c r="D2679" t="str">
        <f>VLOOKUP(Table_for_new_list_price[[#This Row],[ItemCode]],[1]sheet1!$1:$1048576,6,FALSE)</f>
        <v>BFAT</v>
      </c>
      <c r="E2679" s="54">
        <f>VLOOKUP(Table_for_new_list_price[[#This Row],[ItemCode]],[1]sheet1!$1:$1048576,7,FALSE)</f>
        <v>0</v>
      </c>
      <c r="F2679" s="54" t="str">
        <f>VLOOKUP(Table_for_new_list_price[[#This Row],[ItemCode]],[1]sheet1!$1:$1048576,13,FALSE)</f>
        <v>33.0</v>
      </c>
      <c r="G2679" s="55" t="str">
        <f>VLOOKUP(Table_for_new_list_price[[#This Row],[ItemCode]],[1]sheet1!$1:$1048576,12,FALSE)</f>
        <v>1</v>
      </c>
      <c r="H2679" s="101">
        <f>VLOOKUP(Table_for_new_list_price[[#This Row],[ItemCode]],[1]sheet1!$1:$1048576,8,FALSE)</f>
        <v>5966.5</v>
      </c>
      <c r="I2679" s="51">
        <f>VLOOKUP(Table_for_new_list_price[[#This Row],[Product Line]],'EDA SHEET'!$C$10:$D$57,2,FALSE)</f>
        <v>0.34699999999999998</v>
      </c>
      <c r="J2679" s="53">
        <f t="shared" si="48"/>
        <v>2070.3754999999996</v>
      </c>
      <c r="K2679" s="1" t="str">
        <f>VLOOKUP(Table_for_new_list_price[[#This Row],[ItemCode]],[1]sheet1!$1:$1048576,11,FALSE)</f>
        <v>USA</v>
      </c>
    </row>
    <row r="2680" spans="1:11" hidden="1" x14ac:dyDescent="0.3">
      <c r="A2680" t="s">
        <v>3663</v>
      </c>
      <c r="B2680" t="str">
        <f>VLOOKUP(Table_for_new_list_price[[#This Row],[ItemCode]],[1]sheet1!$1:$1048576,4,FALSE)</f>
        <v>ACTUATOR 24VDC MOD BFV  10</v>
      </c>
      <c r="C2680" t="str">
        <f>VLOOKUP(Table_for_new_list_price[[#This Row],[ItemCode]],[1]sheet1!$1:$1048576,5,FALSE)</f>
        <v>670779723341</v>
      </c>
      <c r="D2680" t="str">
        <f>VLOOKUP(Table_for_new_list_price[[#This Row],[ItemCode]],[1]sheet1!$1:$1048576,6,FALSE)</f>
        <v>BFAT</v>
      </c>
      <c r="E2680" s="54">
        <f>VLOOKUP(Table_for_new_list_price[[#This Row],[ItemCode]],[1]sheet1!$1:$1048576,7,FALSE)</f>
        <v>0</v>
      </c>
      <c r="F2680" s="54" t="str">
        <f>VLOOKUP(Table_for_new_list_price[[#This Row],[ItemCode]],[1]sheet1!$1:$1048576,13,FALSE)</f>
        <v>44.1</v>
      </c>
      <c r="G2680" s="55" t="str">
        <f>VLOOKUP(Table_for_new_list_price[[#This Row],[ItemCode]],[1]sheet1!$1:$1048576,12,FALSE)</f>
        <v>1</v>
      </c>
      <c r="H2680" s="101">
        <f>VLOOKUP(Table_for_new_list_price[[#This Row],[ItemCode]],[1]sheet1!$1:$1048576,8,FALSE)</f>
        <v>11704.54</v>
      </c>
      <c r="I2680" s="51">
        <f>VLOOKUP(Table_for_new_list_price[[#This Row],[Product Line]],'EDA SHEET'!$C$10:$D$57,2,FALSE)</f>
        <v>0.34699999999999998</v>
      </c>
      <c r="J2680" s="53">
        <f t="shared" si="48"/>
        <v>4061.4753799999999</v>
      </c>
      <c r="K2680" s="1" t="str">
        <f>VLOOKUP(Table_for_new_list_price[[#This Row],[ItemCode]],[1]sheet1!$1:$1048576,11,FALSE)</f>
        <v>USA</v>
      </c>
    </row>
    <row r="2681" spans="1:11" hidden="1" x14ac:dyDescent="0.3">
      <c r="A2681" t="s">
        <v>3664</v>
      </c>
      <c r="B2681" t="str">
        <f>VLOOKUP(Table_for_new_list_price[[#This Row],[ItemCode]],[1]sheet1!$1:$1048576,4,FALSE)</f>
        <v>ACTUATOR 120V 3PT BF VLV  10</v>
      </c>
      <c r="C2681" t="str">
        <f>VLOOKUP(Table_for_new_list_price[[#This Row],[ItemCode]],[1]sheet1!$1:$1048576,5,FALSE)</f>
        <v>670779722535</v>
      </c>
      <c r="D2681" t="str">
        <f>VLOOKUP(Table_for_new_list_price[[#This Row],[ItemCode]],[1]sheet1!$1:$1048576,6,FALSE)</f>
        <v>BFAT</v>
      </c>
      <c r="E2681" s="54">
        <f>VLOOKUP(Table_for_new_list_price[[#This Row],[ItemCode]],[1]sheet1!$1:$1048576,7,FALSE)</f>
        <v>0</v>
      </c>
      <c r="F2681" s="54" t="str">
        <f>VLOOKUP(Table_for_new_list_price[[#This Row],[ItemCode]],[1]sheet1!$1:$1048576,13,FALSE)</f>
        <v>33.0</v>
      </c>
      <c r="G2681" s="55" t="str">
        <f>VLOOKUP(Table_for_new_list_price[[#This Row],[ItemCode]],[1]sheet1!$1:$1048576,12,FALSE)</f>
        <v>1</v>
      </c>
      <c r="H2681" s="101">
        <f>VLOOKUP(Table_for_new_list_price[[#This Row],[ItemCode]],[1]sheet1!$1:$1048576,8,FALSE)</f>
        <v>5360.82</v>
      </c>
      <c r="I2681" s="51">
        <f>VLOOKUP(Table_for_new_list_price[[#This Row],[Product Line]],'EDA SHEET'!$C$10:$D$57,2,FALSE)</f>
        <v>0.34699999999999998</v>
      </c>
      <c r="J2681" s="53">
        <f t="shared" si="48"/>
        <v>1860.2045399999997</v>
      </c>
      <c r="K2681" s="1" t="str">
        <f>VLOOKUP(Table_for_new_list_price[[#This Row],[ItemCode]],[1]sheet1!$1:$1048576,11,FALSE)</f>
        <v>USA</v>
      </c>
    </row>
    <row r="2682" spans="1:11" hidden="1" x14ac:dyDescent="0.3">
      <c r="A2682" t="s">
        <v>3665</v>
      </c>
      <c r="B2682" t="str">
        <f>VLOOKUP(Table_for_new_list_price[[#This Row],[ItemCode]],[1]sheet1!$1:$1048576,4,FALSE)</f>
        <v>ACTUATOR 120V MOD BF VLV  10</v>
      </c>
      <c r="C2682" t="str">
        <f>VLOOKUP(Table_for_new_list_price[[#This Row],[ItemCode]],[1]sheet1!$1:$1048576,5,FALSE)</f>
        <v>670779723273</v>
      </c>
      <c r="D2682" t="str">
        <f>VLOOKUP(Table_for_new_list_price[[#This Row],[ItemCode]],[1]sheet1!$1:$1048576,6,FALSE)</f>
        <v>BFAT</v>
      </c>
      <c r="E2682" s="54">
        <f>VLOOKUP(Table_for_new_list_price[[#This Row],[ItemCode]],[1]sheet1!$1:$1048576,7,FALSE)</f>
        <v>0</v>
      </c>
      <c r="F2682" s="54" t="str">
        <f>VLOOKUP(Table_for_new_list_price[[#This Row],[ItemCode]],[1]sheet1!$1:$1048576,13,FALSE)</f>
        <v>44.1</v>
      </c>
      <c r="G2682" s="55" t="str">
        <f>VLOOKUP(Table_for_new_list_price[[#This Row],[ItemCode]],[1]sheet1!$1:$1048576,12,FALSE)</f>
        <v>1</v>
      </c>
      <c r="H2682" s="101">
        <f>VLOOKUP(Table_for_new_list_price[[#This Row],[ItemCode]],[1]sheet1!$1:$1048576,8,FALSE)</f>
        <v>10843.83</v>
      </c>
      <c r="I2682" s="51">
        <f>VLOOKUP(Table_for_new_list_price[[#This Row],[Product Line]],'EDA SHEET'!$C$10:$D$57,2,FALSE)</f>
        <v>0.34699999999999998</v>
      </c>
      <c r="J2682" s="53">
        <f t="shared" si="48"/>
        <v>3762.8090099999995</v>
      </c>
      <c r="K2682" s="1" t="str">
        <f>VLOOKUP(Table_for_new_list_price[[#This Row],[ItemCode]],[1]sheet1!$1:$1048576,11,FALSE)</f>
        <v>USA</v>
      </c>
    </row>
    <row r="2683" spans="1:11" hidden="1" x14ac:dyDescent="0.3">
      <c r="A2683" t="s">
        <v>3666</v>
      </c>
      <c r="B2683" t="str">
        <f>VLOOKUP(Table_for_new_list_price[[#This Row],[ItemCode]],[1]sheet1!$1:$1048576,4,FALSE)</f>
        <v>ACTUATOR 24VDC 3PT BF  VLV 12</v>
      </c>
      <c r="C2683" t="str">
        <f>VLOOKUP(Table_for_new_list_price[[#This Row],[ItemCode]],[1]sheet1!$1:$1048576,5,FALSE)</f>
        <v>670779722924</v>
      </c>
      <c r="D2683" t="str">
        <f>VLOOKUP(Table_for_new_list_price[[#This Row],[ItemCode]],[1]sheet1!$1:$1048576,6,FALSE)</f>
        <v>BFAT</v>
      </c>
      <c r="E2683" s="54">
        <f>VLOOKUP(Table_for_new_list_price[[#This Row],[ItemCode]],[1]sheet1!$1:$1048576,7,FALSE)</f>
        <v>0</v>
      </c>
      <c r="F2683" s="54" t="str">
        <f>VLOOKUP(Table_for_new_list_price[[#This Row],[ItemCode]],[1]sheet1!$1:$1048576,13,FALSE)</f>
        <v>34.5</v>
      </c>
      <c r="G2683" s="55" t="str">
        <f>VLOOKUP(Table_for_new_list_price[[#This Row],[ItemCode]],[1]sheet1!$1:$1048576,12,FALSE)</f>
        <v>1</v>
      </c>
      <c r="H2683" s="101">
        <f>VLOOKUP(Table_for_new_list_price[[#This Row],[ItemCode]],[1]sheet1!$1:$1048576,8,FALSE)</f>
        <v>7050.35</v>
      </c>
      <c r="I2683" s="51">
        <f>VLOOKUP(Table_for_new_list_price[[#This Row],[Product Line]],'EDA SHEET'!$C$10:$D$57,2,FALSE)</f>
        <v>0.34699999999999998</v>
      </c>
      <c r="J2683" s="53">
        <f t="shared" si="48"/>
        <v>2446.47145</v>
      </c>
      <c r="K2683" s="1" t="str">
        <f>VLOOKUP(Table_for_new_list_price[[#This Row],[ItemCode]],[1]sheet1!$1:$1048576,11,FALSE)</f>
        <v>USA</v>
      </c>
    </row>
    <row r="2684" spans="1:11" hidden="1" x14ac:dyDescent="0.3">
      <c r="A2684" t="s">
        <v>3667</v>
      </c>
      <c r="B2684" t="str">
        <f>VLOOKUP(Table_for_new_list_price[[#This Row],[ItemCode]],[1]sheet1!$1:$1048576,4,FALSE)</f>
        <v>ACTUATOR 24VDC MOD BFV  12</v>
      </c>
      <c r="C2684" t="str">
        <f>VLOOKUP(Table_for_new_list_price[[#This Row],[ItemCode]],[1]sheet1!$1:$1048576,5,FALSE)</f>
        <v>670779723358</v>
      </c>
      <c r="D2684" t="str">
        <f>VLOOKUP(Table_for_new_list_price[[#This Row],[ItemCode]],[1]sheet1!$1:$1048576,6,FALSE)</f>
        <v>BFAT</v>
      </c>
      <c r="E2684" s="54">
        <f>VLOOKUP(Table_for_new_list_price[[#This Row],[ItemCode]],[1]sheet1!$1:$1048576,7,FALSE)</f>
        <v>0</v>
      </c>
      <c r="F2684" s="54" t="str">
        <f>VLOOKUP(Table_for_new_list_price[[#This Row],[ItemCode]],[1]sheet1!$1:$1048576,13,FALSE)</f>
        <v>45.5</v>
      </c>
      <c r="G2684" s="55" t="str">
        <f>VLOOKUP(Table_for_new_list_price[[#This Row],[ItemCode]],[1]sheet1!$1:$1048576,12,FALSE)</f>
        <v>1</v>
      </c>
      <c r="H2684" s="101">
        <f>VLOOKUP(Table_for_new_list_price[[#This Row],[ItemCode]],[1]sheet1!$1:$1048576,8,FALSE)</f>
        <v>12788.39</v>
      </c>
      <c r="I2684" s="51">
        <f>VLOOKUP(Table_for_new_list_price[[#This Row],[Product Line]],'EDA SHEET'!$C$10:$D$57,2,FALSE)</f>
        <v>0.34699999999999998</v>
      </c>
      <c r="J2684" s="53">
        <f t="shared" si="48"/>
        <v>4437.5713299999998</v>
      </c>
      <c r="K2684" s="1" t="str">
        <f>VLOOKUP(Table_for_new_list_price[[#This Row],[ItemCode]],[1]sheet1!$1:$1048576,11,FALSE)</f>
        <v>USA</v>
      </c>
    </row>
    <row r="2685" spans="1:11" hidden="1" x14ac:dyDescent="0.3">
      <c r="A2685" t="s">
        <v>3668</v>
      </c>
      <c r="B2685" t="str">
        <f>VLOOKUP(Table_for_new_list_price[[#This Row],[ItemCode]],[1]sheet1!$1:$1048576,4,FALSE)</f>
        <v>ACTUATOR 120V 3PT BF VLV12-F12</v>
      </c>
      <c r="C2685" t="str">
        <f>VLOOKUP(Table_for_new_list_price[[#This Row],[ItemCode]],[1]sheet1!$1:$1048576,5,FALSE)</f>
        <v>670779722542</v>
      </c>
      <c r="D2685" t="str">
        <f>VLOOKUP(Table_for_new_list_price[[#This Row],[ItemCode]],[1]sheet1!$1:$1048576,6,FALSE)</f>
        <v>BFAT</v>
      </c>
      <c r="E2685" s="54">
        <f>VLOOKUP(Table_for_new_list_price[[#This Row],[ItemCode]],[1]sheet1!$1:$1048576,7,FALSE)</f>
        <v>0</v>
      </c>
      <c r="F2685" s="54" t="str">
        <f>VLOOKUP(Table_for_new_list_price[[#This Row],[ItemCode]],[1]sheet1!$1:$1048576,13,FALSE)</f>
        <v>34.5</v>
      </c>
      <c r="G2685" s="55" t="str">
        <f>VLOOKUP(Table_for_new_list_price[[#This Row],[ItemCode]],[1]sheet1!$1:$1048576,12,FALSE)</f>
        <v>1</v>
      </c>
      <c r="H2685" s="101">
        <f>VLOOKUP(Table_for_new_list_price[[#This Row],[ItemCode]],[1]sheet1!$1:$1048576,8,FALSE)</f>
        <v>6444.67</v>
      </c>
      <c r="I2685" s="51">
        <f>VLOOKUP(Table_for_new_list_price[[#This Row],[Product Line]],'EDA SHEET'!$C$10:$D$57,2,FALSE)</f>
        <v>0.34699999999999998</v>
      </c>
      <c r="J2685" s="53">
        <f t="shared" si="48"/>
        <v>2236.3004900000001</v>
      </c>
      <c r="K2685" s="1" t="str">
        <f>VLOOKUP(Table_for_new_list_price[[#This Row],[ItemCode]],[1]sheet1!$1:$1048576,11,FALSE)</f>
        <v>USA</v>
      </c>
    </row>
    <row r="2686" spans="1:11" hidden="1" x14ac:dyDescent="0.3">
      <c r="A2686" t="s">
        <v>3669</v>
      </c>
      <c r="B2686" t="str">
        <f>VLOOKUP(Table_for_new_list_price[[#This Row],[ItemCode]],[1]sheet1!$1:$1048576,4,FALSE)</f>
        <v>ACTUATOR 120V MOD BF VLV  12</v>
      </c>
      <c r="C2686" t="str">
        <f>VLOOKUP(Table_for_new_list_price[[#This Row],[ItemCode]],[1]sheet1!$1:$1048576,5,FALSE)</f>
        <v>670779723280</v>
      </c>
      <c r="D2686" t="str">
        <f>VLOOKUP(Table_for_new_list_price[[#This Row],[ItemCode]],[1]sheet1!$1:$1048576,6,FALSE)</f>
        <v>BFAT</v>
      </c>
      <c r="E2686" s="54">
        <f>VLOOKUP(Table_for_new_list_price[[#This Row],[ItemCode]],[1]sheet1!$1:$1048576,7,FALSE)</f>
        <v>0</v>
      </c>
      <c r="F2686" s="54" t="str">
        <f>VLOOKUP(Table_for_new_list_price[[#This Row],[ItemCode]],[1]sheet1!$1:$1048576,13,FALSE)</f>
        <v>45.5</v>
      </c>
      <c r="G2686" s="55" t="str">
        <f>VLOOKUP(Table_for_new_list_price[[#This Row],[ItemCode]],[1]sheet1!$1:$1048576,12,FALSE)</f>
        <v>1</v>
      </c>
      <c r="H2686" s="101">
        <f>VLOOKUP(Table_for_new_list_price[[#This Row],[ItemCode]],[1]sheet1!$1:$1048576,8,FALSE)</f>
        <v>11927.69</v>
      </c>
      <c r="I2686" s="51">
        <f>VLOOKUP(Table_for_new_list_price[[#This Row],[Product Line]],'EDA SHEET'!$C$10:$D$57,2,FALSE)</f>
        <v>0.34699999999999998</v>
      </c>
      <c r="J2686" s="53">
        <f t="shared" si="48"/>
        <v>4138.9084299999995</v>
      </c>
      <c r="K2686" s="1" t="str">
        <f>VLOOKUP(Table_for_new_list_price[[#This Row],[ItemCode]],[1]sheet1!$1:$1048576,11,FALSE)</f>
        <v>USA</v>
      </c>
    </row>
    <row r="2687" spans="1:11" hidden="1" x14ac:dyDescent="0.3">
      <c r="A2687" t="s">
        <v>3671</v>
      </c>
      <c r="B2687" t="str">
        <f>VLOOKUP(Table_for_new_list_price[[#This Row],[ItemCode]],[1]sheet1!$1:$1048576,4,FALSE)</f>
        <v>DA PNEUM ACT FOR BF VLV 2 -3</v>
      </c>
      <c r="C2687" t="str">
        <f>VLOOKUP(Table_for_new_list_price[[#This Row],[ItemCode]],[1]sheet1!$1:$1048576,5,FALSE)</f>
        <v>670779722559</v>
      </c>
      <c r="D2687" t="str">
        <f>VLOOKUP(Table_for_new_list_price[[#This Row],[ItemCode]],[1]sheet1!$1:$1048576,6,FALSE)</f>
        <v>BFAT</v>
      </c>
      <c r="E2687" s="54">
        <f>VLOOKUP(Table_for_new_list_price[[#This Row],[ItemCode]],[1]sheet1!$1:$1048576,7,FALSE)</f>
        <v>0</v>
      </c>
      <c r="F2687" s="54" t="str">
        <f>VLOOKUP(Table_for_new_list_price[[#This Row],[ItemCode]],[1]sheet1!$1:$1048576,13,FALSE)</f>
        <v>4.0</v>
      </c>
      <c r="G2687" s="55" t="str">
        <f>VLOOKUP(Table_for_new_list_price[[#This Row],[ItemCode]],[1]sheet1!$1:$1048576,12,FALSE)</f>
        <v>1</v>
      </c>
      <c r="H2687" s="101">
        <f>VLOOKUP(Table_for_new_list_price[[#This Row],[ItemCode]],[1]sheet1!$1:$1048576,8,FALSE)</f>
        <v>1079.8900000000001</v>
      </c>
      <c r="I2687" s="51">
        <f>VLOOKUP(Table_for_new_list_price[[#This Row],[Product Line]],'EDA SHEET'!$C$10:$D$57,2,FALSE)</f>
        <v>0.34699999999999998</v>
      </c>
      <c r="J2687" s="53">
        <f t="shared" si="48"/>
        <v>374.72183000000001</v>
      </c>
      <c r="K2687" s="1" t="str">
        <f>VLOOKUP(Table_for_new_list_price[[#This Row],[ItemCode]],[1]sheet1!$1:$1048576,11,FALSE)</f>
        <v>USA</v>
      </c>
    </row>
    <row r="2688" spans="1:11" hidden="1" x14ac:dyDescent="0.3">
      <c r="A2688" t="s">
        <v>3672</v>
      </c>
      <c r="B2688" t="str">
        <f>VLOOKUP(Table_for_new_list_price[[#This Row],[ItemCode]],[1]sheet1!$1:$1048576,4,FALSE)</f>
        <v>SR PNEUM ACT FOR BF VLV 2 -2.5</v>
      </c>
      <c r="C2688" t="str">
        <f>VLOOKUP(Table_for_new_list_price[[#This Row],[ItemCode]],[1]sheet1!$1:$1048576,5,FALSE)</f>
        <v>670779722634</v>
      </c>
      <c r="D2688" t="str">
        <f>VLOOKUP(Table_for_new_list_price[[#This Row],[ItemCode]],[1]sheet1!$1:$1048576,6,FALSE)</f>
        <v>BFAT</v>
      </c>
      <c r="E2688" s="54">
        <f>VLOOKUP(Table_for_new_list_price[[#This Row],[ItemCode]],[1]sheet1!$1:$1048576,7,FALSE)</f>
        <v>0</v>
      </c>
      <c r="F2688" s="54" t="str">
        <f>VLOOKUP(Table_for_new_list_price[[#This Row],[ItemCode]],[1]sheet1!$1:$1048576,13,FALSE)</f>
        <v>7.2</v>
      </c>
      <c r="G2688" s="55" t="str">
        <f>VLOOKUP(Table_for_new_list_price[[#This Row],[ItemCode]],[1]sheet1!$1:$1048576,12,FALSE)</f>
        <v>1</v>
      </c>
      <c r="H2688" s="101">
        <f>VLOOKUP(Table_for_new_list_price[[#This Row],[ItemCode]],[1]sheet1!$1:$1048576,8,FALSE)</f>
        <v>1420.62</v>
      </c>
      <c r="I2688" s="51">
        <f>VLOOKUP(Table_for_new_list_price[[#This Row],[Product Line]],'EDA SHEET'!$C$10:$D$57,2,FALSE)</f>
        <v>0.34699999999999998</v>
      </c>
      <c r="J2688" s="53">
        <f t="shared" si="48"/>
        <v>492.95513999999991</v>
      </c>
      <c r="K2688" s="1" t="str">
        <f>VLOOKUP(Table_for_new_list_price[[#This Row],[ItemCode]],[1]sheet1!$1:$1048576,11,FALSE)</f>
        <v>USA</v>
      </c>
    </row>
    <row r="2689" spans="1:11" hidden="1" x14ac:dyDescent="0.3">
      <c r="A2689" t="s">
        <v>3673</v>
      </c>
      <c r="B2689" t="str">
        <f>VLOOKUP(Table_for_new_list_price[[#This Row],[ItemCode]],[1]sheet1!$1:$1048576,4,FALSE)</f>
        <v>SR PNEUM ACT FOR BF VLV 3</v>
      </c>
      <c r="C2689" t="str">
        <f>VLOOKUP(Table_for_new_list_price[[#This Row],[ItemCode]],[1]sheet1!$1:$1048576,5,FALSE)</f>
        <v>670779722641</v>
      </c>
      <c r="D2689" t="str">
        <f>VLOOKUP(Table_for_new_list_price[[#This Row],[ItemCode]],[1]sheet1!$1:$1048576,6,FALSE)</f>
        <v>BFAT</v>
      </c>
      <c r="E2689" s="54">
        <f>VLOOKUP(Table_for_new_list_price[[#This Row],[ItemCode]],[1]sheet1!$1:$1048576,7,FALSE)</f>
        <v>0</v>
      </c>
      <c r="F2689" s="54" t="str">
        <f>VLOOKUP(Table_for_new_list_price[[#This Row],[ItemCode]],[1]sheet1!$1:$1048576,13,FALSE)</f>
        <v>10</v>
      </c>
      <c r="G2689" s="55" t="str">
        <f>VLOOKUP(Table_for_new_list_price[[#This Row],[ItemCode]],[1]sheet1!$1:$1048576,12,FALSE)</f>
        <v>1</v>
      </c>
      <c r="H2689" s="101">
        <f>VLOOKUP(Table_for_new_list_price[[#This Row],[ItemCode]],[1]sheet1!$1:$1048576,8,FALSE)</f>
        <v>1523.4</v>
      </c>
      <c r="I2689" s="51">
        <f>VLOOKUP(Table_for_new_list_price[[#This Row],[Product Line]],'EDA SHEET'!$C$10:$D$57,2,FALSE)</f>
        <v>0.34699999999999998</v>
      </c>
      <c r="J2689" s="53">
        <f t="shared" si="48"/>
        <v>528.61979999999994</v>
      </c>
      <c r="K2689" s="1" t="str">
        <f>VLOOKUP(Table_for_new_list_price[[#This Row],[ItemCode]],[1]sheet1!$1:$1048576,11,FALSE)</f>
        <v>USA</v>
      </c>
    </row>
    <row r="2690" spans="1:11" hidden="1" x14ac:dyDescent="0.3">
      <c r="A2690" t="s">
        <v>3674</v>
      </c>
      <c r="B2690" t="str">
        <f>VLOOKUP(Table_for_new_list_price[[#This Row],[ItemCode]],[1]sheet1!$1:$1048576,4,FALSE)</f>
        <v>DA PNEUM ACT FOR BF VLV 4</v>
      </c>
      <c r="C2690" t="str">
        <f>VLOOKUP(Table_for_new_list_price[[#This Row],[ItemCode]],[1]sheet1!$1:$1048576,5,FALSE)</f>
        <v>670779722566</v>
      </c>
      <c r="D2690" t="str">
        <f>VLOOKUP(Table_for_new_list_price[[#This Row],[ItemCode]],[1]sheet1!$1:$1048576,6,FALSE)</f>
        <v>BFAT</v>
      </c>
      <c r="E2690" s="54">
        <f>VLOOKUP(Table_for_new_list_price[[#This Row],[ItemCode]],[1]sheet1!$1:$1048576,7,FALSE)</f>
        <v>0</v>
      </c>
      <c r="F2690" s="54" t="str">
        <f>VLOOKUP(Table_for_new_list_price[[#This Row],[ItemCode]],[1]sheet1!$1:$1048576,13,FALSE)</f>
        <v>6.3</v>
      </c>
      <c r="G2690" s="55" t="str">
        <f>VLOOKUP(Table_for_new_list_price[[#This Row],[ItemCode]],[1]sheet1!$1:$1048576,12,FALSE)</f>
        <v>1</v>
      </c>
      <c r="H2690" s="101">
        <f>VLOOKUP(Table_for_new_list_price[[#This Row],[ItemCode]],[1]sheet1!$1:$1048576,8,FALSE)</f>
        <v>1224.92</v>
      </c>
      <c r="I2690" s="51">
        <f>VLOOKUP(Table_for_new_list_price[[#This Row],[Product Line]],'EDA SHEET'!$C$10:$D$57,2,FALSE)</f>
        <v>0.34699999999999998</v>
      </c>
      <c r="J2690" s="53">
        <f t="shared" si="48"/>
        <v>425.04723999999999</v>
      </c>
      <c r="K2690" s="1" t="str">
        <f>VLOOKUP(Table_for_new_list_price[[#This Row],[ItemCode]],[1]sheet1!$1:$1048576,11,FALSE)</f>
        <v>USA</v>
      </c>
    </row>
    <row r="2691" spans="1:11" hidden="1" x14ac:dyDescent="0.3">
      <c r="A2691" t="s">
        <v>3675</v>
      </c>
      <c r="B2691" t="str">
        <f>VLOOKUP(Table_for_new_list_price[[#This Row],[ItemCode]],[1]sheet1!$1:$1048576,4,FALSE)</f>
        <v>SR PNEUM ACT FOR BF VLV 4</v>
      </c>
      <c r="C2691" t="str">
        <f>VLOOKUP(Table_for_new_list_price[[#This Row],[ItemCode]],[1]sheet1!$1:$1048576,5,FALSE)</f>
        <v>670779722658</v>
      </c>
      <c r="D2691" t="str">
        <f>VLOOKUP(Table_for_new_list_price[[#This Row],[ItemCode]],[1]sheet1!$1:$1048576,6,FALSE)</f>
        <v>BFAT</v>
      </c>
      <c r="E2691" s="54">
        <f>VLOOKUP(Table_for_new_list_price[[#This Row],[ItemCode]],[1]sheet1!$1:$1048576,7,FALSE)</f>
        <v>0</v>
      </c>
      <c r="F2691" s="54" t="str">
        <f>VLOOKUP(Table_for_new_list_price[[#This Row],[ItemCode]],[1]sheet1!$1:$1048576,13,FALSE)</f>
        <v>12.3</v>
      </c>
      <c r="G2691" s="55" t="str">
        <f>VLOOKUP(Table_for_new_list_price[[#This Row],[ItemCode]],[1]sheet1!$1:$1048576,12,FALSE)</f>
        <v>1</v>
      </c>
      <c r="H2691" s="101">
        <f>VLOOKUP(Table_for_new_list_price[[#This Row],[ItemCode]],[1]sheet1!$1:$1048576,8,FALSE)</f>
        <v>2069.6799999999998</v>
      </c>
      <c r="I2691" s="51">
        <f>VLOOKUP(Table_for_new_list_price[[#This Row],[Product Line]],'EDA SHEET'!$C$10:$D$57,2,FALSE)</f>
        <v>0.34699999999999998</v>
      </c>
      <c r="J2691" s="53">
        <f t="shared" si="48"/>
        <v>718.17895999999985</v>
      </c>
      <c r="K2691" s="1" t="str">
        <f>VLOOKUP(Table_for_new_list_price[[#This Row],[ItemCode]],[1]sheet1!$1:$1048576,11,FALSE)</f>
        <v>USA</v>
      </c>
    </row>
    <row r="2692" spans="1:11" hidden="1" x14ac:dyDescent="0.3">
      <c r="A2692" t="s">
        <v>3676</v>
      </c>
      <c r="B2692" t="str">
        <f>VLOOKUP(Table_for_new_list_price[[#This Row],[ItemCode]],[1]sheet1!$1:$1048576,4,FALSE)</f>
        <v>DA PNEUM ACT FOR BF VLV 5-6</v>
      </c>
      <c r="C2692" t="str">
        <f>VLOOKUP(Table_for_new_list_price[[#This Row],[ItemCode]],[1]sheet1!$1:$1048576,5,FALSE)</f>
        <v>670779722573</v>
      </c>
      <c r="D2692" t="str">
        <f>VLOOKUP(Table_for_new_list_price[[#This Row],[ItemCode]],[1]sheet1!$1:$1048576,6,FALSE)</f>
        <v>BFAT</v>
      </c>
      <c r="E2692" s="54">
        <f>VLOOKUP(Table_for_new_list_price[[#This Row],[ItemCode]],[1]sheet1!$1:$1048576,7,FALSE)</f>
        <v>0</v>
      </c>
      <c r="F2692" s="54" t="str">
        <f>VLOOKUP(Table_for_new_list_price[[#This Row],[ItemCode]],[1]sheet1!$1:$1048576,13,FALSE)</f>
        <v>10.7</v>
      </c>
      <c r="G2692" s="55" t="str">
        <f>VLOOKUP(Table_for_new_list_price[[#This Row],[ItemCode]],[1]sheet1!$1:$1048576,12,FALSE)</f>
        <v>1</v>
      </c>
      <c r="H2692" s="101">
        <f>VLOOKUP(Table_for_new_list_price[[#This Row],[ItemCode]],[1]sheet1!$1:$1048576,8,FALSE)</f>
        <v>1498.06</v>
      </c>
      <c r="I2692" s="51">
        <f>VLOOKUP(Table_for_new_list_price[[#This Row],[Product Line]],'EDA SHEET'!$C$10:$D$57,2,FALSE)</f>
        <v>0.34699999999999998</v>
      </c>
      <c r="J2692" s="53">
        <f t="shared" si="48"/>
        <v>519.82682</v>
      </c>
      <c r="K2692" s="1" t="str">
        <f>VLOOKUP(Table_for_new_list_price[[#This Row],[ItemCode]],[1]sheet1!$1:$1048576,11,FALSE)</f>
        <v>USA</v>
      </c>
    </row>
    <row r="2693" spans="1:11" hidden="1" x14ac:dyDescent="0.3">
      <c r="A2693" t="s">
        <v>3677</v>
      </c>
      <c r="B2693" t="str">
        <f>VLOOKUP(Table_for_new_list_price[[#This Row],[ItemCode]],[1]sheet1!$1:$1048576,4,FALSE)</f>
        <v>SR PNEUM ACT FOR BF VLV 5 - 6</v>
      </c>
      <c r="C2693" t="str">
        <f>VLOOKUP(Table_for_new_list_price[[#This Row],[ItemCode]],[1]sheet1!$1:$1048576,5,FALSE)</f>
        <v>670779722665</v>
      </c>
      <c r="D2693" t="str">
        <f>VLOOKUP(Table_for_new_list_price[[#This Row],[ItemCode]],[1]sheet1!$1:$1048576,6,FALSE)</f>
        <v>BFAT</v>
      </c>
      <c r="E2693" s="54">
        <f>VLOOKUP(Table_for_new_list_price[[#This Row],[ItemCode]],[1]sheet1!$1:$1048576,7,FALSE)</f>
        <v>0</v>
      </c>
      <c r="F2693" s="54" t="str">
        <f>VLOOKUP(Table_for_new_list_price[[#This Row],[ItemCode]],[1]sheet1!$1:$1048576,13,FALSE)</f>
        <v>33.10</v>
      </c>
      <c r="G2693" s="55" t="str">
        <f>VLOOKUP(Table_for_new_list_price[[#This Row],[ItemCode]],[1]sheet1!$1:$1048576,12,FALSE)</f>
        <v>1</v>
      </c>
      <c r="H2693" s="101">
        <f>VLOOKUP(Table_for_new_list_price[[#This Row],[ItemCode]],[1]sheet1!$1:$1048576,8,FALSE)</f>
        <v>2718.74</v>
      </c>
      <c r="I2693" s="51">
        <f>VLOOKUP(Table_for_new_list_price[[#This Row],[Product Line]],'EDA SHEET'!$C$10:$D$57,2,FALSE)</f>
        <v>0.34699999999999998</v>
      </c>
      <c r="J2693" s="53">
        <f t="shared" si="48"/>
        <v>943.40277999999989</v>
      </c>
      <c r="K2693" s="1" t="str">
        <f>VLOOKUP(Table_for_new_list_price[[#This Row],[ItemCode]],[1]sheet1!$1:$1048576,11,FALSE)</f>
        <v>USA</v>
      </c>
    </row>
    <row r="2694" spans="1:11" hidden="1" x14ac:dyDescent="0.3">
      <c r="A2694" t="s">
        <v>3678</v>
      </c>
      <c r="B2694" t="str">
        <f>VLOOKUP(Table_for_new_list_price[[#This Row],[ItemCode]],[1]sheet1!$1:$1048576,4,FALSE)</f>
        <v>DA PNEUM ACT FOR BF VLV 8</v>
      </c>
      <c r="C2694" t="str">
        <f>VLOOKUP(Table_for_new_list_price[[#This Row],[ItemCode]],[1]sheet1!$1:$1048576,5,FALSE)</f>
        <v>670779722580</v>
      </c>
      <c r="D2694" t="str">
        <f>VLOOKUP(Table_for_new_list_price[[#This Row],[ItemCode]],[1]sheet1!$1:$1048576,6,FALSE)</f>
        <v>BFAT</v>
      </c>
      <c r="E2694" s="54">
        <f>VLOOKUP(Table_for_new_list_price[[#This Row],[ItemCode]],[1]sheet1!$1:$1048576,7,FALSE)</f>
        <v>0</v>
      </c>
      <c r="F2694" s="54" t="str">
        <f>VLOOKUP(Table_for_new_list_price[[#This Row],[ItemCode]],[1]sheet1!$1:$1048576,13,FALSE)</f>
        <v>19.9</v>
      </c>
      <c r="G2694" s="55" t="str">
        <f>VLOOKUP(Table_for_new_list_price[[#This Row],[ItemCode]],[1]sheet1!$1:$1048576,12,FALSE)</f>
        <v>1</v>
      </c>
      <c r="H2694" s="101">
        <f>VLOOKUP(Table_for_new_list_price[[#This Row],[ItemCode]],[1]sheet1!$1:$1048576,8,FALSE)</f>
        <v>2310.44</v>
      </c>
      <c r="I2694" s="51">
        <f>VLOOKUP(Table_for_new_list_price[[#This Row],[Product Line]],'EDA SHEET'!$C$10:$D$57,2,FALSE)</f>
        <v>0.34699999999999998</v>
      </c>
      <c r="J2694" s="53">
        <f t="shared" si="48"/>
        <v>801.72267999999997</v>
      </c>
      <c r="K2694" s="1" t="str">
        <f>VLOOKUP(Table_for_new_list_price[[#This Row],[ItemCode]],[1]sheet1!$1:$1048576,11,FALSE)</f>
        <v>USA</v>
      </c>
    </row>
    <row r="2695" spans="1:11" hidden="1" x14ac:dyDescent="0.3">
      <c r="A2695" t="s">
        <v>3679</v>
      </c>
      <c r="B2695" t="str">
        <f>VLOOKUP(Table_for_new_list_price[[#This Row],[ItemCode]],[1]sheet1!$1:$1048576,4,FALSE)</f>
        <v>SR PNEUM ACT FOR BF VLV 8</v>
      </c>
      <c r="C2695" t="str">
        <f>VLOOKUP(Table_for_new_list_price[[#This Row],[ItemCode]],[1]sheet1!$1:$1048576,5,FALSE)</f>
        <v>670779722672</v>
      </c>
      <c r="D2695" t="str">
        <f>VLOOKUP(Table_for_new_list_price[[#This Row],[ItemCode]],[1]sheet1!$1:$1048576,6,FALSE)</f>
        <v>BFAT</v>
      </c>
      <c r="E2695" s="54">
        <f>VLOOKUP(Table_for_new_list_price[[#This Row],[ItemCode]],[1]sheet1!$1:$1048576,7,FALSE)</f>
        <v>0</v>
      </c>
      <c r="F2695" s="54" t="str">
        <f>VLOOKUP(Table_for_new_list_price[[#This Row],[ItemCode]],[1]sheet1!$1:$1048576,13,FALSE)</f>
        <v>49.8</v>
      </c>
      <c r="G2695" s="55" t="str">
        <f>VLOOKUP(Table_for_new_list_price[[#This Row],[ItemCode]],[1]sheet1!$1:$1048576,12,FALSE)</f>
        <v>1</v>
      </c>
      <c r="H2695" s="101">
        <f>VLOOKUP(Table_for_new_list_price[[#This Row],[ItemCode]],[1]sheet1!$1:$1048576,8,FALSE)</f>
        <v>4078.81</v>
      </c>
      <c r="I2695" s="51">
        <f>VLOOKUP(Table_for_new_list_price[[#This Row],[Product Line]],'EDA SHEET'!$C$10:$D$57,2,FALSE)</f>
        <v>0.34699999999999998</v>
      </c>
      <c r="J2695" s="53">
        <f t="shared" si="48"/>
        <v>1415.3470699999998</v>
      </c>
      <c r="K2695" s="1" t="str">
        <f>VLOOKUP(Table_for_new_list_price[[#This Row],[ItemCode]],[1]sheet1!$1:$1048576,11,FALSE)</f>
        <v>USA</v>
      </c>
    </row>
    <row r="2696" spans="1:11" hidden="1" x14ac:dyDescent="0.3">
      <c r="A2696" t="s">
        <v>3680</v>
      </c>
      <c r="B2696" t="str">
        <f>VLOOKUP(Table_for_new_list_price[[#This Row],[ItemCode]],[1]sheet1!$1:$1048576,4,FALSE)</f>
        <v>DA PNEUM ACT FOR BF VLV 10</v>
      </c>
      <c r="C2696" t="str">
        <f>VLOOKUP(Table_for_new_list_price[[#This Row],[ItemCode]],[1]sheet1!$1:$1048576,5,FALSE)</f>
        <v>670779722597</v>
      </c>
      <c r="D2696" t="str">
        <f>VLOOKUP(Table_for_new_list_price[[#This Row],[ItemCode]],[1]sheet1!$1:$1048576,6,FALSE)</f>
        <v>BFAT</v>
      </c>
      <c r="E2696" s="54">
        <f>VLOOKUP(Table_for_new_list_price[[#This Row],[ItemCode]],[1]sheet1!$1:$1048576,7,FALSE)</f>
        <v>0</v>
      </c>
      <c r="F2696" s="54" t="str">
        <f>VLOOKUP(Table_for_new_list_price[[#This Row],[ItemCode]],[1]sheet1!$1:$1048576,13,FALSE)</f>
        <v>39.2</v>
      </c>
      <c r="G2696" s="55" t="str">
        <f>VLOOKUP(Table_for_new_list_price[[#This Row],[ItemCode]],[1]sheet1!$1:$1048576,12,FALSE)</f>
        <v>1</v>
      </c>
      <c r="H2696" s="101">
        <f>VLOOKUP(Table_for_new_list_price[[#This Row],[ItemCode]],[1]sheet1!$1:$1048576,8,FALSE)</f>
        <v>3453.69</v>
      </c>
      <c r="I2696" s="51">
        <f>VLOOKUP(Table_for_new_list_price[[#This Row],[Product Line]],'EDA SHEET'!$C$10:$D$57,2,FALSE)</f>
        <v>0.34699999999999998</v>
      </c>
      <c r="J2696" s="53">
        <f t="shared" si="48"/>
        <v>1198.4304299999999</v>
      </c>
      <c r="K2696" s="1" t="str">
        <f>VLOOKUP(Table_for_new_list_price[[#This Row],[ItemCode]],[1]sheet1!$1:$1048576,11,FALSE)</f>
        <v>USA</v>
      </c>
    </row>
    <row r="2697" spans="1:11" hidden="1" x14ac:dyDescent="0.3">
      <c r="A2697" t="s">
        <v>3681</v>
      </c>
      <c r="B2697" t="str">
        <f>VLOOKUP(Table_for_new_list_price[[#This Row],[ItemCode]],[1]sheet1!$1:$1048576,4,FALSE)</f>
        <v>SR PNEUM ACT FOR BF VLV 10</v>
      </c>
      <c r="C2697" t="str">
        <f>VLOOKUP(Table_for_new_list_price[[#This Row],[ItemCode]],[1]sheet1!$1:$1048576,5,FALSE)</f>
        <v>670779722689</v>
      </c>
      <c r="D2697" t="str">
        <f>VLOOKUP(Table_for_new_list_price[[#This Row],[ItemCode]],[1]sheet1!$1:$1048576,6,FALSE)</f>
        <v>BFAT</v>
      </c>
      <c r="E2697" s="54">
        <f>VLOOKUP(Table_for_new_list_price[[#This Row],[ItemCode]],[1]sheet1!$1:$1048576,7,FALSE)</f>
        <v>0</v>
      </c>
      <c r="F2697" s="54" t="str">
        <f>VLOOKUP(Table_for_new_list_price[[#This Row],[ItemCode]],[1]sheet1!$1:$1048576,13,FALSE)</f>
        <v>101.1</v>
      </c>
      <c r="G2697" s="55" t="str">
        <f>VLOOKUP(Table_for_new_list_price[[#This Row],[ItemCode]],[1]sheet1!$1:$1048576,12,FALSE)</f>
        <v>1</v>
      </c>
      <c r="H2697" s="101">
        <f>VLOOKUP(Table_for_new_list_price[[#This Row],[ItemCode]],[1]sheet1!$1:$1048576,8,FALSE)</f>
        <v>6549.76</v>
      </c>
      <c r="I2697" s="51">
        <f>VLOOKUP(Table_for_new_list_price[[#This Row],[Product Line]],'EDA SHEET'!$C$10:$D$57,2,FALSE)</f>
        <v>0.34699999999999998</v>
      </c>
      <c r="J2697" s="53">
        <f t="shared" si="48"/>
        <v>2272.7667200000001</v>
      </c>
      <c r="K2697" s="1" t="str">
        <f>VLOOKUP(Table_for_new_list_price[[#This Row],[ItemCode]],[1]sheet1!$1:$1048576,11,FALSE)</f>
        <v>USA</v>
      </c>
    </row>
    <row r="2698" spans="1:11" hidden="1" x14ac:dyDescent="0.3">
      <c r="A2698" t="s">
        <v>3682</v>
      </c>
      <c r="B2698" t="str">
        <f>VLOOKUP(Table_for_new_list_price[[#This Row],[ItemCode]],[1]sheet1!$1:$1048576,4,FALSE)</f>
        <v>DA PNEUM ACT FOR BF VLV 12-14</v>
      </c>
      <c r="C2698" t="str">
        <f>VLOOKUP(Table_for_new_list_price[[#This Row],[ItemCode]],[1]sheet1!$1:$1048576,5,FALSE)</f>
        <v>670779722603</v>
      </c>
      <c r="D2698" t="str">
        <f>VLOOKUP(Table_for_new_list_price[[#This Row],[ItemCode]],[1]sheet1!$1:$1048576,6,FALSE)</f>
        <v>BFAT</v>
      </c>
      <c r="E2698" s="54">
        <f>VLOOKUP(Table_for_new_list_price[[#This Row],[ItemCode]],[1]sheet1!$1:$1048576,7,FALSE)</f>
        <v>0</v>
      </c>
      <c r="F2698" s="54" t="str">
        <f>VLOOKUP(Table_for_new_list_price[[#This Row],[ItemCode]],[1]sheet1!$1:$1048576,13,FALSE)</f>
        <v>48.9</v>
      </c>
      <c r="G2698" s="55" t="str">
        <f>VLOOKUP(Table_for_new_list_price[[#This Row],[ItemCode]],[1]sheet1!$1:$1048576,12,FALSE)</f>
        <v>1</v>
      </c>
      <c r="H2698" s="101">
        <f>VLOOKUP(Table_for_new_list_price[[#This Row],[ItemCode]],[1]sheet1!$1:$1048576,8,FALSE)</f>
        <v>4152.03</v>
      </c>
      <c r="I2698" s="51">
        <f>VLOOKUP(Table_for_new_list_price[[#This Row],[Product Line]],'EDA SHEET'!$C$10:$D$57,2,FALSE)</f>
        <v>0.34699999999999998</v>
      </c>
      <c r="J2698" s="53">
        <f t="shared" si="48"/>
        <v>1440.7544099999998</v>
      </c>
      <c r="K2698" s="1" t="str">
        <f>VLOOKUP(Table_for_new_list_price[[#This Row],[ItemCode]],[1]sheet1!$1:$1048576,11,FALSE)</f>
        <v>USA</v>
      </c>
    </row>
    <row r="2699" spans="1:11" hidden="1" x14ac:dyDescent="0.3">
      <c r="A2699" t="s">
        <v>3683</v>
      </c>
      <c r="B2699" t="str">
        <f>VLOOKUP(Table_for_new_list_price[[#This Row],[ItemCode]],[1]sheet1!$1:$1048576,4,FALSE)</f>
        <v>SR PNEUM ACT FOR BF VLV 12</v>
      </c>
      <c r="C2699" t="str">
        <f>VLOOKUP(Table_for_new_list_price[[#This Row],[ItemCode]],[1]sheet1!$1:$1048576,5,FALSE)</f>
        <v>670779722696</v>
      </c>
      <c r="D2699" t="str">
        <f>VLOOKUP(Table_for_new_list_price[[#This Row],[ItemCode]],[1]sheet1!$1:$1048576,6,FALSE)</f>
        <v>BFAT</v>
      </c>
      <c r="E2699" s="54">
        <f>VLOOKUP(Table_for_new_list_price[[#This Row],[ItemCode]],[1]sheet1!$1:$1048576,7,FALSE)</f>
        <v>0</v>
      </c>
      <c r="F2699" s="54" t="str">
        <f>VLOOKUP(Table_for_new_list_price[[#This Row],[ItemCode]],[1]sheet1!$1:$1048576,13,FALSE)</f>
        <v>115.4</v>
      </c>
      <c r="G2699" s="55" t="str">
        <f>VLOOKUP(Table_for_new_list_price[[#This Row],[ItemCode]],[1]sheet1!$1:$1048576,12,FALSE)</f>
        <v>1</v>
      </c>
      <c r="H2699" s="101">
        <f>VLOOKUP(Table_for_new_list_price[[#This Row],[ItemCode]],[1]sheet1!$1:$1048576,8,FALSE)</f>
        <v>7473.37</v>
      </c>
      <c r="I2699" s="51">
        <f>VLOOKUP(Table_for_new_list_price[[#This Row],[Product Line]],'EDA SHEET'!$C$10:$D$57,2,FALSE)</f>
        <v>0.34699999999999998</v>
      </c>
      <c r="J2699" s="53">
        <f t="shared" si="48"/>
        <v>2593.2593899999997</v>
      </c>
      <c r="K2699" s="1" t="str">
        <f>VLOOKUP(Table_for_new_list_price[[#This Row],[ItemCode]],[1]sheet1!$1:$1048576,11,FALSE)</f>
        <v>USA</v>
      </c>
    </row>
    <row r="2700" spans="1:11" hidden="1" x14ac:dyDescent="0.3">
      <c r="A2700" t="s">
        <v>3684</v>
      </c>
      <c r="B2700" t="str">
        <f>VLOOKUP(Table_for_new_list_price[[#This Row],[ItemCode]],[1]sheet1!$1:$1048576,4,FALSE)</f>
        <v>SR PNEUM ACT FOR BF VLV 14</v>
      </c>
      <c r="C2700" t="str">
        <f>VLOOKUP(Table_for_new_list_price[[#This Row],[ItemCode]],[1]sheet1!$1:$1048576,5,FALSE)</f>
        <v>670779722702</v>
      </c>
      <c r="D2700" t="str">
        <f>VLOOKUP(Table_for_new_list_price[[#This Row],[ItemCode]],[1]sheet1!$1:$1048576,6,FALSE)</f>
        <v>BFAT</v>
      </c>
      <c r="E2700" s="54">
        <f>VLOOKUP(Table_for_new_list_price[[#This Row],[ItemCode]],[1]sheet1!$1:$1048576,7,FALSE)</f>
        <v>0</v>
      </c>
      <c r="F2700" s="54" t="str">
        <f>VLOOKUP(Table_for_new_list_price[[#This Row],[ItemCode]],[1]sheet1!$1:$1048576,13,FALSE)</f>
        <v>182.7</v>
      </c>
      <c r="G2700" s="55" t="str">
        <f>VLOOKUP(Table_for_new_list_price[[#This Row],[ItemCode]],[1]sheet1!$1:$1048576,12,FALSE)</f>
        <v>1</v>
      </c>
      <c r="H2700" s="101">
        <f>VLOOKUP(Table_for_new_list_price[[#This Row],[ItemCode]],[1]sheet1!$1:$1048576,8,FALSE)</f>
        <v>17231.84</v>
      </c>
      <c r="I2700" s="51">
        <f>VLOOKUP(Table_for_new_list_price[[#This Row],[Product Line]],'EDA SHEET'!$C$10:$D$57,2,FALSE)</f>
        <v>0.34699999999999998</v>
      </c>
      <c r="J2700" s="53">
        <f t="shared" si="48"/>
        <v>5979.44848</v>
      </c>
      <c r="K2700" s="1" t="str">
        <f>VLOOKUP(Table_for_new_list_price[[#This Row],[ItemCode]],[1]sheet1!$1:$1048576,11,FALSE)</f>
        <v>USA</v>
      </c>
    </row>
    <row r="2701" spans="1:11" hidden="1" x14ac:dyDescent="0.3">
      <c r="A2701" t="s">
        <v>3685</v>
      </c>
      <c r="B2701" t="str">
        <f>VLOOKUP(Table_for_new_list_price[[#This Row],[ItemCode]],[1]sheet1!$1:$1048576,4,FALSE)</f>
        <v>DA PNEUM ACT FOR BF VLV 16</v>
      </c>
      <c r="C2701" t="str">
        <f>VLOOKUP(Table_for_new_list_price[[#This Row],[ItemCode]],[1]sheet1!$1:$1048576,5,FALSE)</f>
        <v>670779722610</v>
      </c>
      <c r="D2701" t="str">
        <f>VLOOKUP(Table_for_new_list_price[[#This Row],[ItemCode]],[1]sheet1!$1:$1048576,6,FALSE)</f>
        <v>BFAT</v>
      </c>
      <c r="E2701" s="54">
        <f>VLOOKUP(Table_for_new_list_price[[#This Row],[ItemCode]],[1]sheet1!$1:$1048576,7,FALSE)</f>
        <v>0</v>
      </c>
      <c r="F2701" s="54" t="str">
        <f>VLOOKUP(Table_for_new_list_price[[#This Row],[ItemCode]],[1]sheet1!$1:$1048576,13,FALSE)</f>
        <v>80</v>
      </c>
      <c r="G2701" s="55" t="str">
        <f>VLOOKUP(Table_for_new_list_price[[#This Row],[ItemCode]],[1]sheet1!$1:$1048576,12,FALSE)</f>
        <v>1</v>
      </c>
      <c r="H2701" s="101">
        <f>VLOOKUP(Table_for_new_list_price[[#This Row],[ItemCode]],[1]sheet1!$1:$1048576,8,FALSE)</f>
        <v>5775.4</v>
      </c>
      <c r="I2701" s="51">
        <f>VLOOKUP(Table_for_new_list_price[[#This Row],[Product Line]],'EDA SHEET'!$C$10:$D$57,2,FALSE)</f>
        <v>0.34699999999999998</v>
      </c>
      <c r="J2701" s="53">
        <f t="shared" si="48"/>
        <v>2004.0637999999997</v>
      </c>
      <c r="K2701" s="1" t="str">
        <f>VLOOKUP(Table_for_new_list_price[[#This Row],[ItemCode]],[1]sheet1!$1:$1048576,11,FALSE)</f>
        <v>USA</v>
      </c>
    </row>
    <row r="2702" spans="1:11" hidden="1" x14ac:dyDescent="0.3">
      <c r="A2702" t="s">
        <v>3686</v>
      </c>
      <c r="B2702" t="str">
        <f>VLOOKUP(Table_for_new_list_price[[#This Row],[ItemCode]],[1]sheet1!$1:$1048576,4,FALSE)</f>
        <v>SR PNEUM ACT FOR BF VLV 16</v>
      </c>
      <c r="C2702" t="str">
        <f>VLOOKUP(Table_for_new_list_price[[#This Row],[ItemCode]],[1]sheet1!$1:$1048576,5,FALSE)</f>
        <v>670779722719</v>
      </c>
      <c r="D2702" t="str">
        <f>VLOOKUP(Table_for_new_list_price[[#This Row],[ItemCode]],[1]sheet1!$1:$1048576,6,FALSE)</f>
        <v>BFAT</v>
      </c>
      <c r="E2702" s="54">
        <f>VLOOKUP(Table_for_new_list_price[[#This Row],[ItemCode]],[1]sheet1!$1:$1048576,7,FALSE)</f>
        <v>0</v>
      </c>
      <c r="F2702" s="54" t="str">
        <f>VLOOKUP(Table_for_new_list_price[[#This Row],[ItemCode]],[1]sheet1!$1:$1048576,13,FALSE)</f>
        <v>215.9</v>
      </c>
      <c r="G2702" s="55" t="str">
        <f>VLOOKUP(Table_for_new_list_price[[#This Row],[ItemCode]],[1]sheet1!$1:$1048576,12,FALSE)</f>
        <v>1</v>
      </c>
      <c r="H2702" s="101">
        <f>VLOOKUP(Table_for_new_list_price[[#This Row],[ItemCode]],[1]sheet1!$1:$1048576,8,FALSE)</f>
        <v>17231.84</v>
      </c>
      <c r="I2702" s="51">
        <f>VLOOKUP(Table_for_new_list_price[[#This Row],[Product Line]],'EDA SHEET'!$C$10:$D$57,2,FALSE)</f>
        <v>0.34699999999999998</v>
      </c>
      <c r="J2702" s="53">
        <f t="shared" si="48"/>
        <v>5979.44848</v>
      </c>
      <c r="K2702" s="1" t="str">
        <f>VLOOKUP(Table_for_new_list_price[[#This Row],[ItemCode]],[1]sheet1!$1:$1048576,11,FALSE)</f>
        <v>USA</v>
      </c>
    </row>
    <row r="2703" spans="1:11" hidden="1" x14ac:dyDescent="0.3">
      <c r="A2703" t="s">
        <v>3687</v>
      </c>
      <c r="B2703" t="str">
        <f>VLOOKUP(Table_for_new_list_price[[#This Row],[ItemCode]],[1]sheet1!$1:$1048576,4,FALSE)</f>
        <v>DA PNEUM ACT FOR BF VLV 18</v>
      </c>
      <c r="C2703" t="str">
        <f>VLOOKUP(Table_for_new_list_price[[#This Row],[ItemCode]],[1]sheet1!$1:$1048576,5,FALSE)</f>
        <v>670779722627</v>
      </c>
      <c r="D2703" t="str">
        <f>VLOOKUP(Table_for_new_list_price[[#This Row],[ItemCode]],[1]sheet1!$1:$1048576,6,FALSE)</f>
        <v>BFAT</v>
      </c>
      <c r="E2703" s="54">
        <f>VLOOKUP(Table_for_new_list_price[[#This Row],[ItemCode]],[1]sheet1!$1:$1048576,7,FALSE)</f>
        <v>0</v>
      </c>
      <c r="F2703" s="54" t="str">
        <f>VLOOKUP(Table_for_new_list_price[[#This Row],[ItemCode]],[1]sheet1!$1:$1048576,13,FALSE)</f>
        <v>94.3</v>
      </c>
      <c r="G2703" s="55" t="str">
        <f>VLOOKUP(Table_for_new_list_price[[#This Row],[ItemCode]],[1]sheet1!$1:$1048576,12,FALSE)</f>
        <v>1</v>
      </c>
      <c r="H2703" s="101">
        <f>VLOOKUP(Table_for_new_list_price[[#This Row],[ItemCode]],[1]sheet1!$1:$1048576,8,FALSE)</f>
        <v>6544.13</v>
      </c>
      <c r="I2703" s="51">
        <f>VLOOKUP(Table_for_new_list_price[[#This Row],[Product Line]],'EDA SHEET'!$C$10:$D$57,2,FALSE)</f>
        <v>0.34699999999999998</v>
      </c>
      <c r="J2703" s="53">
        <f t="shared" si="48"/>
        <v>2270.8131100000001</v>
      </c>
      <c r="K2703" s="1" t="str">
        <f>VLOOKUP(Table_for_new_list_price[[#This Row],[ItemCode]],[1]sheet1!$1:$1048576,11,FALSE)</f>
        <v>USA</v>
      </c>
    </row>
    <row r="2704" spans="1:11" hidden="1" x14ac:dyDescent="0.3">
      <c r="A2704" t="s">
        <v>3688</v>
      </c>
      <c r="B2704" t="str">
        <f>VLOOKUP(Table_for_new_list_price[[#This Row],[ItemCode]],[1]sheet1!$1:$1048576,4,FALSE)</f>
        <v>DA PNEUM ACT FOR BF VLV 20</v>
      </c>
      <c r="C2704" t="str">
        <f>VLOOKUP(Table_for_new_list_price[[#This Row],[ItemCode]],[1]sheet1!$1:$1048576,5,FALSE)</f>
        <v>670779722740</v>
      </c>
      <c r="D2704" t="str">
        <f>VLOOKUP(Table_for_new_list_price[[#This Row],[ItemCode]],[1]sheet1!$1:$1048576,6,FALSE)</f>
        <v>BFAT</v>
      </c>
      <c r="E2704" s="54">
        <f>VLOOKUP(Table_for_new_list_price[[#This Row],[ItemCode]],[1]sheet1!$1:$1048576,7,FALSE)</f>
        <v>0</v>
      </c>
      <c r="F2704" s="54" t="str">
        <f>VLOOKUP(Table_for_new_list_price[[#This Row],[ItemCode]],[1]sheet1!$1:$1048576,13,FALSE)</f>
        <v>148</v>
      </c>
      <c r="G2704" s="55" t="str">
        <f>VLOOKUP(Table_for_new_list_price[[#This Row],[ItemCode]],[1]sheet1!$1:$1048576,12,FALSE)</f>
        <v>1</v>
      </c>
      <c r="H2704" s="101">
        <f>VLOOKUP(Table_for_new_list_price[[#This Row],[ItemCode]],[1]sheet1!$1:$1048576,8,FALSE)</f>
        <v>13093.89</v>
      </c>
      <c r="I2704" s="51">
        <f>VLOOKUP(Table_for_new_list_price[[#This Row],[Product Line]],'EDA SHEET'!$C$10:$D$57,2,FALSE)</f>
        <v>0.34699999999999998</v>
      </c>
      <c r="J2704" s="53">
        <f t="shared" si="48"/>
        <v>4543.5798299999997</v>
      </c>
      <c r="K2704" s="1" t="str">
        <f>VLOOKUP(Table_for_new_list_price[[#This Row],[ItemCode]],[1]sheet1!$1:$1048576,11,FALSE)</f>
        <v>USA</v>
      </c>
    </row>
    <row r="2705" spans="1:11" hidden="1" x14ac:dyDescent="0.3">
      <c r="A2705" t="s">
        <v>3689</v>
      </c>
      <c r="B2705" t="str">
        <f>VLOOKUP(Table_for_new_list_price[[#This Row],[ItemCode]],[1]sheet1!$1:$1048576,4,FALSE)</f>
        <v>LIMIT SWITCH BOX FOR PNEUM ACT</v>
      </c>
      <c r="C2705" t="str">
        <f>VLOOKUP(Table_for_new_list_price[[#This Row],[ItemCode]],[1]sheet1!$1:$1048576,5,FALSE)</f>
        <v>670779722757</v>
      </c>
      <c r="D2705" t="str">
        <f>VLOOKUP(Table_for_new_list_price[[#This Row],[ItemCode]],[1]sheet1!$1:$1048576,6,FALSE)</f>
        <v>BFAT</v>
      </c>
      <c r="E2705" s="54">
        <f>VLOOKUP(Table_for_new_list_price[[#This Row],[ItemCode]],[1]sheet1!$1:$1048576,7,FALSE)</f>
        <v>0</v>
      </c>
      <c r="F2705" s="54" t="str">
        <f>VLOOKUP(Table_for_new_list_price[[#This Row],[ItemCode]],[1]sheet1!$1:$1048576,13,FALSE)</f>
        <v>1.86</v>
      </c>
      <c r="G2705" s="55" t="str">
        <f>VLOOKUP(Table_for_new_list_price[[#This Row],[ItemCode]],[1]sheet1!$1:$1048576,12,FALSE)</f>
        <v>1</v>
      </c>
      <c r="H2705" s="101">
        <f>VLOOKUP(Table_for_new_list_price[[#This Row],[ItemCode]],[1]sheet1!$1:$1048576,8,FALSE)</f>
        <v>419.56</v>
      </c>
      <c r="I2705" s="51">
        <f>VLOOKUP(Table_for_new_list_price[[#This Row],[Product Line]],'EDA SHEET'!$C$10:$D$57,2,FALSE)</f>
        <v>0.34699999999999998</v>
      </c>
      <c r="J2705" s="53">
        <f t="shared" si="48"/>
        <v>145.58731999999998</v>
      </c>
      <c r="K2705" s="1" t="str">
        <f>VLOOKUP(Table_for_new_list_price[[#This Row],[ItemCode]],[1]sheet1!$1:$1048576,11,FALSE)</f>
        <v>USA</v>
      </c>
    </row>
    <row r="2706" spans="1:11" hidden="1" x14ac:dyDescent="0.3">
      <c r="A2706" t="s">
        <v>3690</v>
      </c>
      <c r="B2706" t="str">
        <f>VLOOKUP(Table_for_new_list_price[[#This Row],[ItemCode]],[1]sheet1!$1:$1048576,4,FALSE)</f>
        <v>PNEUM ACT SOLENOID VLV - 120V</v>
      </c>
      <c r="C2706" t="str">
        <f>VLOOKUP(Table_for_new_list_price[[#This Row],[ItemCode]],[1]sheet1!$1:$1048576,5,FALSE)</f>
        <v>670779722764</v>
      </c>
      <c r="D2706" t="str">
        <f>VLOOKUP(Table_for_new_list_price[[#This Row],[ItemCode]],[1]sheet1!$1:$1048576,6,FALSE)</f>
        <v>BFAT</v>
      </c>
      <c r="E2706" s="54">
        <f>VLOOKUP(Table_for_new_list_price[[#This Row],[ItemCode]],[1]sheet1!$1:$1048576,7,FALSE)</f>
        <v>0</v>
      </c>
      <c r="F2706" s="54" t="str">
        <f>VLOOKUP(Table_for_new_list_price[[#This Row],[ItemCode]],[1]sheet1!$1:$1048576,13,FALSE)</f>
        <v>.4</v>
      </c>
      <c r="G2706" s="55" t="str">
        <f>VLOOKUP(Table_for_new_list_price[[#This Row],[ItemCode]],[1]sheet1!$1:$1048576,12,FALSE)</f>
        <v>1</v>
      </c>
      <c r="H2706" s="101">
        <f>VLOOKUP(Table_for_new_list_price[[#This Row],[ItemCode]],[1]sheet1!$1:$1048576,8,FALSE)</f>
        <v>318.19</v>
      </c>
      <c r="I2706" s="51">
        <f>VLOOKUP(Table_for_new_list_price[[#This Row],[Product Line]],'EDA SHEET'!$C$10:$D$57,2,FALSE)</f>
        <v>0.34699999999999998</v>
      </c>
      <c r="J2706" s="53">
        <f t="shared" si="48"/>
        <v>110.41193</v>
      </c>
      <c r="K2706" s="1" t="str">
        <f>VLOOKUP(Table_for_new_list_price[[#This Row],[ItemCode]],[1]sheet1!$1:$1048576,11,FALSE)</f>
        <v>USA</v>
      </c>
    </row>
    <row r="2707" spans="1:11" hidden="1" x14ac:dyDescent="0.3">
      <c r="A2707" t="s">
        <v>2322</v>
      </c>
      <c r="B2707" t="str">
        <f>VLOOKUP(Table_for_new_list_price[[#This Row],[ItemCode]],[1]sheet1!$1:$1048576,4,FALSE)</f>
        <v>BUTTERFLY WAFER BRNZ DISC GEAR</v>
      </c>
      <c r="C2707" t="str">
        <f>VLOOKUP(Table_for_new_list_price[[#This Row],[ItemCode]],[1]sheet1!$1:$1048576,5,FALSE)</f>
        <v>670779931104</v>
      </c>
      <c r="D2707" t="str">
        <f>VLOOKUP(Table_for_new_list_price[[#This Row],[ItemCode]],[1]sheet1!$1:$1048576,6,FALSE)</f>
        <v>BFLY</v>
      </c>
      <c r="E2707" s="54" t="str">
        <f>VLOOKUP(Table_for_new_list_price[[#This Row],[ItemCode]],[1]sheet1!$1:$1048576,7,FALSE)</f>
        <v>IRON</v>
      </c>
      <c r="F2707" s="54" t="str">
        <f>VLOOKUP(Table_for_new_list_price[[#This Row],[ItemCode]],[1]sheet1!$1:$1048576,13,FALSE)</f>
        <v>61.7</v>
      </c>
      <c r="G2707" s="55" t="str">
        <f>VLOOKUP(Table_for_new_list_price[[#This Row],[ItemCode]],[1]sheet1!$1:$1048576,12,FALSE)</f>
        <v>1</v>
      </c>
      <c r="H2707" s="101">
        <f>VLOOKUP(Table_for_new_list_price[[#This Row],[ItemCode]],[1]sheet1!$1:$1048576,8,FALSE)</f>
        <v>2028.26</v>
      </c>
      <c r="I2707" s="51">
        <f>VLOOKUP(Table_for_new_list_price[[#This Row],[Product Line]],'EDA SHEET'!$C$10:$D$57,2,FALSE)</f>
        <v>0.34699999999999998</v>
      </c>
      <c r="J2707" s="53">
        <f t="shared" si="48"/>
        <v>703.80621999999994</v>
      </c>
      <c r="K2707" s="1" t="str">
        <f>VLOOKUP(Table_for_new_list_price[[#This Row],[ItemCode]],[1]sheet1!$1:$1048576,11,FALSE)</f>
        <v>China</v>
      </c>
    </row>
    <row r="2708" spans="1:11" hidden="1" x14ac:dyDescent="0.3">
      <c r="A2708" t="s">
        <v>2323</v>
      </c>
      <c r="B2708" t="str">
        <f>VLOOKUP(Table_for_new_list_price[[#This Row],[ItemCode]],[1]sheet1!$1:$1048576,4,FALSE)</f>
        <v>BUTTERFLY WAFER BRNZ DISC GEAR</v>
      </c>
      <c r="C2708" t="str">
        <f>VLOOKUP(Table_for_new_list_price[[#This Row],[ItemCode]],[1]sheet1!$1:$1048576,5,FALSE)</f>
        <v>670779931128</v>
      </c>
      <c r="D2708" t="str">
        <f>VLOOKUP(Table_for_new_list_price[[#This Row],[ItemCode]],[1]sheet1!$1:$1048576,6,FALSE)</f>
        <v>BFLY</v>
      </c>
      <c r="E2708" s="54" t="str">
        <f>VLOOKUP(Table_for_new_list_price[[#This Row],[ItemCode]],[1]sheet1!$1:$1048576,7,FALSE)</f>
        <v>IRON</v>
      </c>
      <c r="F2708" s="54" t="str">
        <f>VLOOKUP(Table_for_new_list_price[[#This Row],[ItemCode]],[1]sheet1!$1:$1048576,13,FALSE)</f>
        <v>88.5</v>
      </c>
      <c r="G2708" s="55" t="str">
        <f>VLOOKUP(Table_for_new_list_price[[#This Row],[ItemCode]],[1]sheet1!$1:$1048576,12,FALSE)</f>
        <v>1</v>
      </c>
      <c r="H2708" s="101">
        <f>VLOOKUP(Table_for_new_list_price[[#This Row],[ItemCode]],[1]sheet1!$1:$1048576,8,FALSE)</f>
        <v>2433.9299999999998</v>
      </c>
      <c r="I2708" s="51">
        <f>VLOOKUP(Table_for_new_list_price[[#This Row],[Product Line]],'EDA SHEET'!$C$10:$D$57,2,FALSE)</f>
        <v>0.34699999999999998</v>
      </c>
      <c r="J2708" s="53">
        <f t="shared" si="48"/>
        <v>844.57370999999989</v>
      </c>
      <c r="K2708" s="1" t="str">
        <f>VLOOKUP(Table_for_new_list_price[[#This Row],[ItemCode]],[1]sheet1!$1:$1048576,11,FALSE)</f>
        <v>China</v>
      </c>
    </row>
    <row r="2709" spans="1:11" hidden="1" x14ac:dyDescent="0.3">
      <c r="A2709" t="s">
        <v>2324</v>
      </c>
      <c r="B2709" t="str">
        <f>VLOOKUP(Table_for_new_list_price[[#This Row],[ItemCode]],[1]sheet1!$1:$1048576,4,FALSE)</f>
        <v>BUTTERFLY WAFER BRNZ DISC GEAR</v>
      </c>
      <c r="C2709" t="str">
        <f>VLOOKUP(Table_for_new_list_price[[#This Row],[ItemCode]],[1]sheet1!$1:$1048576,5,FALSE)</f>
        <v>670779931142</v>
      </c>
      <c r="D2709" t="str">
        <f>VLOOKUP(Table_for_new_list_price[[#This Row],[ItemCode]],[1]sheet1!$1:$1048576,6,FALSE)</f>
        <v>BFLY</v>
      </c>
      <c r="E2709" s="54" t="str">
        <f>VLOOKUP(Table_for_new_list_price[[#This Row],[ItemCode]],[1]sheet1!$1:$1048576,7,FALSE)</f>
        <v>IRON</v>
      </c>
      <c r="F2709" s="54" t="str">
        <f>VLOOKUP(Table_for_new_list_price[[#This Row],[ItemCode]],[1]sheet1!$1:$1048576,13,FALSE)</f>
        <v>117.5</v>
      </c>
      <c r="G2709" s="55" t="str">
        <f>VLOOKUP(Table_for_new_list_price[[#This Row],[ItemCode]],[1]sheet1!$1:$1048576,12,FALSE)</f>
        <v>1</v>
      </c>
      <c r="H2709" s="101">
        <f>VLOOKUP(Table_for_new_list_price[[#This Row],[ItemCode]],[1]sheet1!$1:$1048576,8,FALSE)</f>
        <v>4128.6899999999996</v>
      </c>
      <c r="I2709" s="51">
        <f>VLOOKUP(Table_for_new_list_price[[#This Row],[Product Line]],'EDA SHEET'!$C$10:$D$57,2,FALSE)</f>
        <v>0.34699999999999998</v>
      </c>
      <c r="J2709" s="53">
        <f t="shared" si="48"/>
        <v>1432.6554299999998</v>
      </c>
      <c r="K2709" s="1" t="str">
        <f>VLOOKUP(Table_for_new_list_price[[#This Row],[ItemCode]],[1]sheet1!$1:$1048576,11,FALSE)</f>
        <v>China</v>
      </c>
    </row>
    <row r="2710" spans="1:11" hidden="1" x14ac:dyDescent="0.3">
      <c r="A2710" t="s">
        <v>2325</v>
      </c>
      <c r="B2710" t="str">
        <f>VLOOKUP(Table_for_new_list_price[[#This Row],[ItemCode]],[1]sheet1!$1:$1048576,4,FALSE)</f>
        <v>BUTTERFLY WAFER BRNZ DISC GEAR</v>
      </c>
      <c r="C2710" t="str">
        <f>VLOOKUP(Table_for_new_list_price[[#This Row],[ItemCode]],[1]sheet1!$1:$1048576,5,FALSE)</f>
        <v>670779931166</v>
      </c>
      <c r="D2710" t="str">
        <f>VLOOKUP(Table_for_new_list_price[[#This Row],[ItemCode]],[1]sheet1!$1:$1048576,6,FALSE)</f>
        <v>BFLY</v>
      </c>
      <c r="E2710" s="54" t="str">
        <f>VLOOKUP(Table_for_new_list_price[[#This Row],[ItemCode]],[1]sheet1!$1:$1048576,7,FALSE)</f>
        <v>IRON</v>
      </c>
      <c r="F2710" s="54" t="str">
        <f>VLOOKUP(Table_for_new_list_price[[#This Row],[ItemCode]],[1]sheet1!$1:$1048576,13,FALSE)</f>
        <v>227.5</v>
      </c>
      <c r="G2710" s="55" t="str">
        <f>VLOOKUP(Table_for_new_list_price[[#This Row],[ItemCode]],[1]sheet1!$1:$1048576,12,FALSE)</f>
        <v>1</v>
      </c>
      <c r="H2710" s="101">
        <f>VLOOKUP(Table_for_new_list_price[[#This Row],[ItemCode]],[1]sheet1!$1:$1048576,8,FALSE)</f>
        <v>6331.16</v>
      </c>
      <c r="I2710" s="51">
        <f>VLOOKUP(Table_for_new_list_price[[#This Row],[Product Line]],'EDA SHEET'!$C$10:$D$57,2,FALSE)</f>
        <v>0.34699999999999998</v>
      </c>
      <c r="J2710" s="53">
        <f t="shared" si="48"/>
        <v>2196.9125199999999</v>
      </c>
      <c r="K2710" s="1" t="str">
        <f>VLOOKUP(Table_for_new_list_price[[#This Row],[ItemCode]],[1]sheet1!$1:$1048576,11,FALSE)</f>
        <v>China</v>
      </c>
    </row>
    <row r="2711" spans="1:11" hidden="1" x14ac:dyDescent="0.3">
      <c r="A2711" t="s">
        <v>2326</v>
      </c>
      <c r="B2711" t="str">
        <f>VLOOKUP(Table_for_new_list_price[[#This Row],[ItemCode]],[1]sheet1!$1:$1048576,4,FALSE)</f>
        <v>BUTTERFLY WAFER BRNZ DISC GEAR</v>
      </c>
      <c r="C2711" t="str">
        <f>VLOOKUP(Table_for_new_list_price[[#This Row],[ItemCode]],[1]sheet1!$1:$1048576,5,FALSE)</f>
        <v>670779931180</v>
      </c>
      <c r="D2711" t="str">
        <f>VLOOKUP(Table_for_new_list_price[[#This Row],[ItemCode]],[1]sheet1!$1:$1048576,6,FALSE)</f>
        <v>BFLY</v>
      </c>
      <c r="E2711" s="54" t="str">
        <f>VLOOKUP(Table_for_new_list_price[[#This Row],[ItemCode]],[1]sheet1!$1:$1048576,7,FALSE)</f>
        <v>IRON</v>
      </c>
      <c r="F2711" s="54" t="str">
        <f>VLOOKUP(Table_for_new_list_price[[#This Row],[ItemCode]],[1]sheet1!$1:$1048576,13,FALSE)</f>
        <v>269.5</v>
      </c>
      <c r="G2711" s="55" t="str">
        <f>VLOOKUP(Table_for_new_list_price[[#This Row],[ItemCode]],[1]sheet1!$1:$1048576,12,FALSE)</f>
        <v>1</v>
      </c>
      <c r="H2711" s="101">
        <f>VLOOKUP(Table_for_new_list_price[[#This Row],[ItemCode]],[1]sheet1!$1:$1048576,8,FALSE)</f>
        <v>8242.43</v>
      </c>
      <c r="I2711" s="51">
        <f>VLOOKUP(Table_for_new_list_price[[#This Row],[Product Line]],'EDA SHEET'!$C$10:$D$57,2,FALSE)</f>
        <v>0.34699999999999998</v>
      </c>
      <c r="J2711" s="53">
        <f t="shared" si="48"/>
        <v>2860.1232099999997</v>
      </c>
      <c r="K2711" s="1" t="str">
        <f>VLOOKUP(Table_for_new_list_price[[#This Row],[ItemCode]],[1]sheet1!$1:$1048576,11,FALSE)</f>
        <v>China</v>
      </c>
    </row>
    <row r="2712" spans="1:11" hidden="1" x14ac:dyDescent="0.3">
      <c r="A2712" t="s">
        <v>2327</v>
      </c>
      <c r="B2712" t="str">
        <f>VLOOKUP(Table_for_new_list_price[[#This Row],[ItemCode]],[1]sheet1!$1:$1048576,4,FALSE)</f>
        <v>BUTTERFLY WAFER BRNZ DISC GEAR</v>
      </c>
      <c r="C2712" t="str">
        <f>VLOOKUP(Table_for_new_list_price[[#This Row],[ItemCode]],[1]sheet1!$1:$1048576,5,FALSE)</f>
        <v>670779931203</v>
      </c>
      <c r="D2712" t="str">
        <f>VLOOKUP(Table_for_new_list_price[[#This Row],[ItemCode]],[1]sheet1!$1:$1048576,6,FALSE)</f>
        <v>BFLY</v>
      </c>
      <c r="E2712" s="54" t="str">
        <f>VLOOKUP(Table_for_new_list_price[[#This Row],[ItemCode]],[1]sheet1!$1:$1048576,7,FALSE)</f>
        <v>IRON</v>
      </c>
      <c r="F2712" s="54" t="str">
        <f>VLOOKUP(Table_for_new_list_price[[#This Row],[ItemCode]],[1]sheet1!$1:$1048576,13,FALSE)</f>
        <v>17</v>
      </c>
      <c r="G2712" s="55" t="str">
        <f>VLOOKUP(Table_for_new_list_price[[#This Row],[ItemCode]],[1]sheet1!$1:$1048576,12,FALSE)</f>
        <v>1</v>
      </c>
      <c r="H2712" s="101">
        <f>VLOOKUP(Table_for_new_list_price[[#This Row],[ItemCode]],[1]sheet1!$1:$1048576,8,FALSE)</f>
        <v>592.33000000000004</v>
      </c>
      <c r="I2712" s="51">
        <f>VLOOKUP(Table_for_new_list_price[[#This Row],[Product Line]],'EDA SHEET'!$C$10:$D$57,2,FALSE)</f>
        <v>0.34699999999999998</v>
      </c>
      <c r="J2712" s="53">
        <f t="shared" si="48"/>
        <v>205.53851</v>
      </c>
      <c r="K2712" s="1" t="str">
        <f>VLOOKUP(Table_for_new_list_price[[#This Row],[ItemCode]],[1]sheet1!$1:$1048576,11,FALSE)</f>
        <v>China</v>
      </c>
    </row>
    <row r="2713" spans="1:11" hidden="1" x14ac:dyDescent="0.3">
      <c r="A2713" t="s">
        <v>2328</v>
      </c>
      <c r="B2713" t="str">
        <f>VLOOKUP(Table_for_new_list_price[[#This Row],[ItemCode]],[1]sheet1!$1:$1048576,4,FALSE)</f>
        <v>BUTTERFLY WAFER BRNZ DISC GEAR</v>
      </c>
      <c r="C2713" t="str">
        <f>VLOOKUP(Table_for_new_list_price[[#This Row],[ItemCode]],[1]sheet1!$1:$1048576,5,FALSE)</f>
        <v>670779931258</v>
      </c>
      <c r="D2713" t="str">
        <f>VLOOKUP(Table_for_new_list_price[[#This Row],[ItemCode]],[1]sheet1!$1:$1048576,6,FALSE)</f>
        <v>BFLY</v>
      </c>
      <c r="E2713" s="54" t="str">
        <f>VLOOKUP(Table_for_new_list_price[[#This Row],[ItemCode]],[1]sheet1!$1:$1048576,7,FALSE)</f>
        <v>IRON</v>
      </c>
      <c r="F2713" s="54" t="str">
        <f>VLOOKUP(Table_for_new_list_price[[#This Row],[ItemCode]],[1]sheet1!$1:$1048576,13,FALSE)</f>
        <v>17.2</v>
      </c>
      <c r="G2713" s="55" t="str">
        <f>VLOOKUP(Table_for_new_list_price[[#This Row],[ItemCode]],[1]sheet1!$1:$1048576,12,FALSE)</f>
        <v>1</v>
      </c>
      <c r="H2713" s="101">
        <f>VLOOKUP(Table_for_new_list_price[[#This Row],[ItemCode]],[1]sheet1!$1:$1048576,8,FALSE)</f>
        <v>599.79999999999995</v>
      </c>
      <c r="I2713" s="51">
        <f>VLOOKUP(Table_for_new_list_price[[#This Row],[Product Line]],'EDA SHEET'!$C$10:$D$57,2,FALSE)</f>
        <v>0.34699999999999998</v>
      </c>
      <c r="J2713" s="53">
        <f t="shared" ref="J2713:J2776" si="49">H2713*I2713</f>
        <v>208.13059999999996</v>
      </c>
      <c r="K2713" s="1" t="str">
        <f>VLOOKUP(Table_for_new_list_price[[#This Row],[ItemCode]],[1]sheet1!$1:$1048576,11,FALSE)</f>
        <v>China</v>
      </c>
    </row>
    <row r="2714" spans="1:11" hidden="1" x14ac:dyDescent="0.3">
      <c r="A2714" t="s">
        <v>2329</v>
      </c>
      <c r="B2714" t="str">
        <f>VLOOKUP(Table_for_new_list_price[[#This Row],[ItemCode]],[1]sheet1!$1:$1048576,4,FALSE)</f>
        <v>BUTTERFLY WAFER BRNZ DISC GEAR</v>
      </c>
      <c r="C2714" t="str">
        <f>VLOOKUP(Table_for_new_list_price[[#This Row],[ItemCode]],[1]sheet1!$1:$1048576,5,FALSE)</f>
        <v>670779931227</v>
      </c>
      <c r="D2714" t="str">
        <f>VLOOKUP(Table_for_new_list_price[[#This Row],[ItemCode]],[1]sheet1!$1:$1048576,6,FALSE)</f>
        <v>BFLY</v>
      </c>
      <c r="E2714" s="54" t="str">
        <f>VLOOKUP(Table_for_new_list_price[[#This Row],[ItemCode]],[1]sheet1!$1:$1048576,7,FALSE)</f>
        <v>IRON</v>
      </c>
      <c r="F2714" s="54" t="str">
        <f>VLOOKUP(Table_for_new_list_price[[#This Row],[ItemCode]],[1]sheet1!$1:$1048576,13,FALSE)</f>
        <v>358.5</v>
      </c>
      <c r="G2714" s="55" t="str">
        <f>VLOOKUP(Table_for_new_list_price[[#This Row],[ItemCode]],[1]sheet1!$1:$1048576,12,FALSE)</f>
        <v>1</v>
      </c>
      <c r="H2714" s="101">
        <f>VLOOKUP(Table_for_new_list_price[[#This Row],[ItemCode]],[1]sheet1!$1:$1048576,8,FALSE)</f>
        <v>10537</v>
      </c>
      <c r="I2714" s="51">
        <f>VLOOKUP(Table_for_new_list_price[[#This Row],[Product Line]],'EDA SHEET'!$C$10:$D$57,2,FALSE)</f>
        <v>0.34699999999999998</v>
      </c>
      <c r="J2714" s="53">
        <f t="shared" si="49"/>
        <v>3656.3389999999999</v>
      </c>
      <c r="K2714" s="1" t="str">
        <f>VLOOKUP(Table_for_new_list_price[[#This Row],[ItemCode]],[1]sheet1!$1:$1048576,11,FALSE)</f>
        <v>China</v>
      </c>
    </row>
    <row r="2715" spans="1:11" hidden="1" x14ac:dyDescent="0.3">
      <c r="A2715" t="s">
        <v>2330</v>
      </c>
      <c r="B2715" t="str">
        <f>VLOOKUP(Table_for_new_list_price[[#This Row],[ItemCode]],[1]sheet1!$1:$1048576,4,FALSE)</f>
        <v>BUTTERFLY WAFER BRNZ DISC GEAR</v>
      </c>
      <c r="C2715" t="str">
        <f>VLOOKUP(Table_for_new_list_price[[#This Row],[ItemCode]],[1]sheet1!$1:$1048576,5,FALSE)</f>
        <v>670779931241</v>
      </c>
      <c r="D2715" t="str">
        <f>VLOOKUP(Table_for_new_list_price[[#This Row],[ItemCode]],[1]sheet1!$1:$1048576,6,FALSE)</f>
        <v>BFLY</v>
      </c>
      <c r="E2715" s="54" t="str">
        <f>VLOOKUP(Table_for_new_list_price[[#This Row],[ItemCode]],[1]sheet1!$1:$1048576,7,FALSE)</f>
        <v>IRON</v>
      </c>
      <c r="F2715" s="54" t="str">
        <f>VLOOKUP(Table_for_new_list_price[[#This Row],[ItemCode]],[1]sheet1!$1:$1048576,13,FALSE)</f>
        <v>605.5</v>
      </c>
      <c r="G2715" s="55" t="str">
        <f>VLOOKUP(Table_for_new_list_price[[#This Row],[ItemCode]],[1]sheet1!$1:$1048576,12,FALSE)</f>
        <v>1</v>
      </c>
      <c r="H2715" s="101">
        <f>VLOOKUP(Table_for_new_list_price[[#This Row],[ItemCode]],[1]sheet1!$1:$1048576,8,FALSE)</f>
        <v>17092.13</v>
      </c>
      <c r="I2715" s="51">
        <f>VLOOKUP(Table_for_new_list_price[[#This Row],[Product Line]],'EDA SHEET'!$C$10:$D$57,2,FALSE)</f>
        <v>0.34699999999999998</v>
      </c>
      <c r="J2715" s="53">
        <f t="shared" si="49"/>
        <v>5930.96911</v>
      </c>
      <c r="K2715" s="1" t="str">
        <f>VLOOKUP(Table_for_new_list_price[[#This Row],[ItemCode]],[1]sheet1!$1:$1048576,11,FALSE)</f>
        <v>China</v>
      </c>
    </row>
    <row r="2716" spans="1:11" hidden="1" x14ac:dyDescent="0.3">
      <c r="A2716" t="s">
        <v>2331</v>
      </c>
      <c r="B2716" t="str">
        <f>VLOOKUP(Table_for_new_list_price[[#This Row],[ItemCode]],[1]sheet1!$1:$1048576,4,FALSE)</f>
        <v>BUTTERFLY WAFER BRNZ DISC GEAR</v>
      </c>
      <c r="C2716" t="str">
        <f>VLOOKUP(Table_for_new_list_price[[#This Row],[ItemCode]],[1]sheet1!$1:$1048576,5,FALSE)</f>
        <v>670779931302</v>
      </c>
      <c r="D2716" t="str">
        <f>VLOOKUP(Table_for_new_list_price[[#This Row],[ItemCode]],[1]sheet1!$1:$1048576,6,FALSE)</f>
        <v>BFLY</v>
      </c>
      <c r="E2716" s="54" t="str">
        <f>VLOOKUP(Table_for_new_list_price[[#This Row],[ItemCode]],[1]sheet1!$1:$1048576,7,FALSE)</f>
        <v>IRON</v>
      </c>
      <c r="F2716" s="54" t="str">
        <f>VLOOKUP(Table_for_new_list_price[[#This Row],[ItemCode]],[1]sheet1!$1:$1048576,13,FALSE)</f>
        <v>18.6</v>
      </c>
      <c r="G2716" s="55" t="str">
        <f>VLOOKUP(Table_for_new_list_price[[#This Row],[ItemCode]],[1]sheet1!$1:$1048576,12,FALSE)</f>
        <v>1</v>
      </c>
      <c r="H2716" s="101">
        <f>VLOOKUP(Table_for_new_list_price[[#This Row],[ItemCode]],[1]sheet1!$1:$1048576,8,FALSE)</f>
        <v>622.17999999999995</v>
      </c>
      <c r="I2716" s="51">
        <f>VLOOKUP(Table_for_new_list_price[[#This Row],[Product Line]],'EDA SHEET'!$C$10:$D$57,2,FALSE)</f>
        <v>0.34699999999999998</v>
      </c>
      <c r="J2716" s="53">
        <f t="shared" si="49"/>
        <v>215.89645999999996</v>
      </c>
      <c r="K2716" s="1" t="str">
        <f>VLOOKUP(Table_for_new_list_price[[#This Row],[ItemCode]],[1]sheet1!$1:$1048576,11,FALSE)</f>
        <v>China</v>
      </c>
    </row>
    <row r="2717" spans="1:11" hidden="1" x14ac:dyDescent="0.3">
      <c r="A2717" t="s">
        <v>2332</v>
      </c>
      <c r="B2717" t="str">
        <f>VLOOKUP(Table_for_new_list_price[[#This Row],[ItemCode]],[1]sheet1!$1:$1048576,4,FALSE)</f>
        <v>BUTTERFLY LUG BRNZ DISC GEAR</v>
      </c>
      <c r="C2717" t="str">
        <f>VLOOKUP(Table_for_new_list_price[[#This Row],[ItemCode]],[1]sheet1!$1:$1048576,5,FALSE)</f>
        <v>670779931401</v>
      </c>
      <c r="D2717" t="str">
        <f>VLOOKUP(Table_for_new_list_price[[#This Row],[ItemCode]],[1]sheet1!$1:$1048576,6,FALSE)</f>
        <v>BFLY</v>
      </c>
      <c r="E2717" s="54" t="str">
        <f>VLOOKUP(Table_for_new_list_price[[#This Row],[ItemCode]],[1]sheet1!$1:$1048576,7,FALSE)</f>
        <v>IRON</v>
      </c>
      <c r="F2717" s="54" t="str">
        <f>VLOOKUP(Table_for_new_list_price[[#This Row],[ItemCode]],[1]sheet1!$1:$1048576,13,FALSE)</f>
        <v>22.6</v>
      </c>
      <c r="G2717" s="55" t="str">
        <f>VLOOKUP(Table_for_new_list_price[[#This Row],[ItemCode]],[1]sheet1!$1:$1048576,12,FALSE)</f>
        <v>1</v>
      </c>
      <c r="H2717" s="101">
        <f>VLOOKUP(Table_for_new_list_price[[#This Row],[ItemCode]],[1]sheet1!$1:$1048576,8,FALSE)</f>
        <v>731.67</v>
      </c>
      <c r="I2717" s="51">
        <f>VLOOKUP(Table_for_new_list_price[[#This Row],[Product Line]],'EDA SHEET'!$C$10:$D$57,2,FALSE)</f>
        <v>0.34699999999999998</v>
      </c>
      <c r="J2717" s="53">
        <f t="shared" si="49"/>
        <v>253.88948999999997</v>
      </c>
      <c r="K2717" s="1" t="str">
        <f>VLOOKUP(Table_for_new_list_price[[#This Row],[ItemCode]],[1]sheet1!$1:$1048576,11,FALSE)</f>
        <v>China</v>
      </c>
    </row>
    <row r="2718" spans="1:11" hidden="1" x14ac:dyDescent="0.3">
      <c r="A2718" t="s">
        <v>2333</v>
      </c>
      <c r="B2718" t="str">
        <f>VLOOKUP(Table_for_new_list_price[[#This Row],[ItemCode]],[1]sheet1!$1:$1048576,4,FALSE)</f>
        <v>BUTTERFLY WAFER BRNZ DISC GEAR</v>
      </c>
      <c r="C2718" t="str">
        <f>VLOOKUP(Table_for_new_list_price[[#This Row],[ItemCode]],[1]sheet1!$1:$1048576,5,FALSE)</f>
        <v>670779931500</v>
      </c>
      <c r="D2718" t="str">
        <f>VLOOKUP(Table_for_new_list_price[[#This Row],[ItemCode]],[1]sheet1!$1:$1048576,6,FALSE)</f>
        <v>BFLY</v>
      </c>
      <c r="E2718" s="54" t="str">
        <f>VLOOKUP(Table_for_new_list_price[[#This Row],[ItemCode]],[1]sheet1!$1:$1048576,7,FALSE)</f>
        <v>IRON</v>
      </c>
      <c r="F2718" s="54" t="str">
        <f>VLOOKUP(Table_for_new_list_price[[#This Row],[ItemCode]],[1]sheet1!$1:$1048576,13,FALSE)</f>
        <v>25.6</v>
      </c>
      <c r="G2718" s="55" t="str">
        <f>VLOOKUP(Table_for_new_list_price[[#This Row],[ItemCode]],[1]sheet1!$1:$1048576,12,FALSE)</f>
        <v>1</v>
      </c>
      <c r="H2718" s="101">
        <f>VLOOKUP(Table_for_new_list_price[[#This Row],[ItemCode]],[1]sheet1!$1:$1048576,8,FALSE)</f>
        <v>858.61</v>
      </c>
      <c r="I2718" s="51">
        <f>VLOOKUP(Table_for_new_list_price[[#This Row],[Product Line]],'EDA SHEET'!$C$10:$D$57,2,FALSE)</f>
        <v>0.34699999999999998</v>
      </c>
      <c r="J2718" s="53">
        <f t="shared" si="49"/>
        <v>297.93766999999997</v>
      </c>
      <c r="K2718" s="1" t="str">
        <f>VLOOKUP(Table_for_new_list_price[[#This Row],[ItemCode]],[1]sheet1!$1:$1048576,11,FALSE)</f>
        <v>China</v>
      </c>
    </row>
    <row r="2719" spans="1:11" hidden="1" x14ac:dyDescent="0.3">
      <c r="A2719" t="s">
        <v>2334</v>
      </c>
      <c r="B2719" t="str">
        <f>VLOOKUP(Table_for_new_list_price[[#This Row],[ItemCode]],[1]sheet1!$1:$1048576,4,FALSE)</f>
        <v>BUTTERFLY WAFER BRNZ DISC GEAR</v>
      </c>
      <c r="C2719" t="str">
        <f>VLOOKUP(Table_for_new_list_price[[#This Row],[ItemCode]],[1]sheet1!$1:$1048576,5,FALSE)</f>
        <v>670779931609</v>
      </c>
      <c r="D2719" t="str">
        <f>VLOOKUP(Table_for_new_list_price[[#This Row],[ItemCode]],[1]sheet1!$1:$1048576,6,FALSE)</f>
        <v>BFLY</v>
      </c>
      <c r="E2719" s="54" t="str">
        <f>VLOOKUP(Table_for_new_list_price[[#This Row],[ItemCode]],[1]sheet1!$1:$1048576,7,FALSE)</f>
        <v>IRON</v>
      </c>
      <c r="F2719" s="54" t="str">
        <f>VLOOKUP(Table_for_new_list_price[[#This Row],[ItemCode]],[1]sheet1!$1:$1048576,13,FALSE)</f>
        <v>26.6</v>
      </c>
      <c r="G2719" s="55" t="str">
        <f>VLOOKUP(Table_for_new_list_price[[#This Row],[ItemCode]],[1]sheet1!$1:$1048576,12,FALSE)</f>
        <v>1</v>
      </c>
      <c r="H2719" s="101">
        <f>VLOOKUP(Table_for_new_list_price[[#This Row],[ItemCode]],[1]sheet1!$1:$1048576,8,FALSE)</f>
        <v>960.65</v>
      </c>
      <c r="I2719" s="51">
        <f>VLOOKUP(Table_for_new_list_price[[#This Row],[Product Line]],'EDA SHEET'!$C$10:$D$57,2,FALSE)</f>
        <v>0.34699999999999998</v>
      </c>
      <c r="J2719" s="53">
        <f t="shared" si="49"/>
        <v>333.34554999999995</v>
      </c>
      <c r="K2719" s="1" t="str">
        <f>VLOOKUP(Table_for_new_list_price[[#This Row],[ItemCode]],[1]sheet1!$1:$1048576,11,FALSE)</f>
        <v>China</v>
      </c>
    </row>
    <row r="2720" spans="1:11" hidden="1" x14ac:dyDescent="0.3">
      <c r="A2720" t="s">
        <v>2335</v>
      </c>
      <c r="B2720" t="str">
        <f>VLOOKUP(Table_for_new_list_price[[#This Row],[ItemCode]],[1]sheet1!$1:$1048576,4,FALSE)</f>
        <v>BUTTERFLY WAFER BRNZ DISC GEAR</v>
      </c>
      <c r="C2720" t="str">
        <f>VLOOKUP(Table_for_new_list_price[[#This Row],[ItemCode]],[1]sheet1!$1:$1048576,5,FALSE)</f>
        <v>670779931807</v>
      </c>
      <c r="D2720" t="str">
        <f>VLOOKUP(Table_for_new_list_price[[#This Row],[ItemCode]],[1]sheet1!$1:$1048576,6,FALSE)</f>
        <v>BFLY</v>
      </c>
      <c r="E2720" s="54" t="str">
        <f>VLOOKUP(Table_for_new_list_price[[#This Row],[ItemCode]],[1]sheet1!$1:$1048576,7,FALSE)</f>
        <v>IRON</v>
      </c>
      <c r="F2720" s="54" t="str">
        <f>VLOOKUP(Table_for_new_list_price[[#This Row],[ItemCode]],[1]sheet1!$1:$1048576,13,FALSE)</f>
        <v>46.9</v>
      </c>
      <c r="G2720" s="55" t="str">
        <f>VLOOKUP(Table_for_new_list_price[[#This Row],[ItemCode]],[1]sheet1!$1:$1048576,12,FALSE)</f>
        <v>1</v>
      </c>
      <c r="H2720" s="101">
        <f>VLOOKUP(Table_for_new_list_price[[#This Row],[ItemCode]],[1]sheet1!$1:$1048576,8,FALSE)</f>
        <v>1460.86</v>
      </c>
      <c r="I2720" s="51">
        <f>VLOOKUP(Table_for_new_list_price[[#This Row],[Product Line]],'EDA SHEET'!$C$10:$D$57,2,FALSE)</f>
        <v>0.34699999999999998</v>
      </c>
      <c r="J2720" s="53">
        <f t="shared" si="49"/>
        <v>506.91841999999991</v>
      </c>
      <c r="K2720" s="1" t="str">
        <f>VLOOKUP(Table_for_new_list_price[[#This Row],[ItemCode]],[1]sheet1!$1:$1048576,11,FALSE)</f>
        <v>China</v>
      </c>
    </row>
    <row r="2721" spans="1:11" hidden="1" x14ac:dyDescent="0.3">
      <c r="A2721" t="s">
        <v>2336</v>
      </c>
      <c r="B2721" t="str">
        <f>VLOOKUP(Table_for_new_list_price[[#This Row],[ItemCode]],[1]sheet1!$1:$1048576,4,FALSE)</f>
        <v>BUTTERFLY WAFER BRNZ DISC LVR</v>
      </c>
      <c r="C2721" t="str">
        <f>VLOOKUP(Table_for_new_list_price[[#This Row],[ItemCode]],[1]sheet1!$1:$1048576,5,FALSE)</f>
        <v>670779930107</v>
      </c>
      <c r="D2721" t="str">
        <f>VLOOKUP(Table_for_new_list_price[[#This Row],[ItemCode]],[1]sheet1!$1:$1048576,6,FALSE)</f>
        <v>BFLY</v>
      </c>
      <c r="E2721" s="54" t="str">
        <f>VLOOKUP(Table_for_new_list_price[[#This Row],[ItemCode]],[1]sheet1!$1:$1048576,7,FALSE)</f>
        <v>IRON</v>
      </c>
      <c r="F2721" s="54" t="str">
        <f>VLOOKUP(Table_for_new_list_price[[#This Row],[ItemCode]],[1]sheet1!$1:$1048576,13,FALSE)</f>
        <v>46</v>
      </c>
      <c r="G2721" s="55" t="str">
        <f>VLOOKUP(Table_for_new_list_price[[#This Row],[ItemCode]],[1]sheet1!$1:$1048576,12,FALSE)</f>
        <v>1</v>
      </c>
      <c r="H2721" s="101">
        <f>VLOOKUP(Table_for_new_list_price[[#This Row],[ItemCode]],[1]sheet1!$1:$1048576,8,FALSE)</f>
        <v>1871.46</v>
      </c>
      <c r="I2721" s="51">
        <f>VLOOKUP(Table_for_new_list_price[[#This Row],[Product Line]],'EDA SHEET'!$C$10:$D$57,2,FALSE)</f>
        <v>0.34699999999999998</v>
      </c>
      <c r="J2721" s="53">
        <f t="shared" si="49"/>
        <v>649.39661999999998</v>
      </c>
      <c r="K2721" s="1" t="str">
        <f>VLOOKUP(Table_for_new_list_price[[#This Row],[ItemCode]],[1]sheet1!$1:$1048576,11,FALSE)</f>
        <v>China</v>
      </c>
    </row>
    <row r="2722" spans="1:11" hidden="1" x14ac:dyDescent="0.3">
      <c r="A2722" t="s">
        <v>2337</v>
      </c>
      <c r="B2722" t="str">
        <f>VLOOKUP(Table_for_new_list_price[[#This Row],[ItemCode]],[1]sheet1!$1:$1048576,4,FALSE)</f>
        <v>BUTTERLY WAFER BRNZ DISC LVR</v>
      </c>
      <c r="C2722" t="str">
        <f>VLOOKUP(Table_for_new_list_price[[#This Row],[ItemCode]],[1]sheet1!$1:$1048576,5,FALSE)</f>
        <v>670779930121</v>
      </c>
      <c r="D2722" t="str">
        <f>VLOOKUP(Table_for_new_list_price[[#This Row],[ItemCode]],[1]sheet1!$1:$1048576,6,FALSE)</f>
        <v>BFLY</v>
      </c>
      <c r="E2722" s="54" t="str">
        <f>VLOOKUP(Table_for_new_list_price[[#This Row],[ItemCode]],[1]sheet1!$1:$1048576,7,FALSE)</f>
        <v>IRON</v>
      </c>
      <c r="F2722" s="54" t="str">
        <f>VLOOKUP(Table_for_new_list_price[[#This Row],[ItemCode]],[1]sheet1!$1:$1048576,13,FALSE)</f>
        <v>69</v>
      </c>
      <c r="G2722" s="55" t="str">
        <f>VLOOKUP(Table_for_new_list_price[[#This Row],[ItemCode]],[1]sheet1!$1:$1048576,12,FALSE)</f>
        <v>1</v>
      </c>
      <c r="H2722" s="101">
        <f>VLOOKUP(Table_for_new_list_price[[#This Row],[ItemCode]],[1]sheet1!$1:$1048576,8,FALSE)</f>
        <v>2966.49</v>
      </c>
      <c r="I2722" s="51">
        <f>VLOOKUP(Table_for_new_list_price[[#This Row],[Product Line]],'EDA SHEET'!$C$10:$D$57,2,FALSE)</f>
        <v>0.34699999999999998</v>
      </c>
      <c r="J2722" s="53">
        <f t="shared" si="49"/>
        <v>1029.3720299999998</v>
      </c>
      <c r="K2722" s="1" t="str">
        <f>VLOOKUP(Table_for_new_list_price[[#This Row],[ItemCode]],[1]sheet1!$1:$1048576,11,FALSE)</f>
        <v>China</v>
      </c>
    </row>
    <row r="2723" spans="1:11" hidden="1" x14ac:dyDescent="0.3">
      <c r="A2723" t="s">
        <v>2338</v>
      </c>
      <c r="B2723" t="str">
        <f>VLOOKUP(Table_for_new_list_price[[#This Row],[ItemCode]],[1]sheet1!$1:$1048576,4,FALSE)</f>
        <v>BUTTERFLY WAFER BRNZ DISC LVR</v>
      </c>
      <c r="C2723" t="str">
        <f>VLOOKUP(Table_for_new_list_price[[#This Row],[ItemCode]],[1]sheet1!$1:$1048576,5,FALSE)</f>
        <v>670779930206</v>
      </c>
      <c r="D2723" t="str">
        <f>VLOOKUP(Table_for_new_list_price[[#This Row],[ItemCode]],[1]sheet1!$1:$1048576,6,FALSE)</f>
        <v>BFLY</v>
      </c>
      <c r="E2723" s="54" t="str">
        <f>VLOOKUP(Table_for_new_list_price[[#This Row],[ItemCode]],[1]sheet1!$1:$1048576,7,FALSE)</f>
        <v>IRON</v>
      </c>
      <c r="F2723" s="54" t="str">
        <f>VLOOKUP(Table_for_new_list_price[[#This Row],[ItemCode]],[1]sheet1!$1:$1048576,13,FALSE)</f>
        <v>7.6</v>
      </c>
      <c r="G2723" s="55" t="str">
        <f>VLOOKUP(Table_for_new_list_price[[#This Row],[ItemCode]],[1]sheet1!$1:$1048576,12,FALSE)</f>
        <v>1</v>
      </c>
      <c r="H2723" s="101">
        <f>VLOOKUP(Table_for_new_list_price[[#This Row],[ItemCode]],[1]sheet1!$1:$1048576,8,FALSE)</f>
        <v>206.58</v>
      </c>
      <c r="I2723" s="51">
        <f>VLOOKUP(Table_for_new_list_price[[#This Row],[Product Line]],'EDA SHEET'!$C$10:$D$57,2,FALSE)</f>
        <v>0.34699999999999998</v>
      </c>
      <c r="J2723" s="53">
        <f t="shared" si="49"/>
        <v>71.683260000000004</v>
      </c>
      <c r="K2723" s="1" t="str">
        <f>VLOOKUP(Table_for_new_list_price[[#This Row],[ItemCode]],[1]sheet1!$1:$1048576,11,FALSE)</f>
        <v>China</v>
      </c>
    </row>
    <row r="2724" spans="1:11" hidden="1" x14ac:dyDescent="0.3">
      <c r="A2724" t="s">
        <v>2339</v>
      </c>
      <c r="B2724" t="str">
        <f>VLOOKUP(Table_for_new_list_price[[#This Row],[ItemCode]],[1]sheet1!$1:$1048576,4,FALSE)</f>
        <v>BUTTERFLY WAFER BRNZ DISC LVR</v>
      </c>
      <c r="C2724" t="str">
        <f>VLOOKUP(Table_for_new_list_price[[#This Row],[ItemCode]],[1]sheet1!$1:$1048576,5,FALSE)</f>
        <v>670779930251</v>
      </c>
      <c r="D2724" t="str">
        <f>VLOOKUP(Table_for_new_list_price[[#This Row],[ItemCode]],[1]sheet1!$1:$1048576,6,FALSE)</f>
        <v>BFLY</v>
      </c>
      <c r="E2724" s="54" t="str">
        <f>VLOOKUP(Table_for_new_list_price[[#This Row],[ItemCode]],[1]sheet1!$1:$1048576,7,FALSE)</f>
        <v>IRON</v>
      </c>
      <c r="F2724" s="54" t="str">
        <f>VLOOKUP(Table_for_new_list_price[[#This Row],[ItemCode]],[1]sheet1!$1:$1048576,13,FALSE)</f>
        <v>9.4</v>
      </c>
      <c r="G2724" s="55" t="str">
        <f>VLOOKUP(Table_for_new_list_price[[#This Row],[ItemCode]],[1]sheet1!$1:$1048576,12,FALSE)</f>
        <v>1</v>
      </c>
      <c r="H2724" s="101">
        <f>VLOOKUP(Table_for_new_list_price[[#This Row],[ItemCode]],[1]sheet1!$1:$1048576,8,FALSE)</f>
        <v>238.91</v>
      </c>
      <c r="I2724" s="51">
        <f>VLOOKUP(Table_for_new_list_price[[#This Row],[Product Line]],'EDA SHEET'!$C$10:$D$57,2,FALSE)</f>
        <v>0.34699999999999998</v>
      </c>
      <c r="J2724" s="53">
        <f t="shared" si="49"/>
        <v>82.901769999999999</v>
      </c>
      <c r="K2724" s="1" t="str">
        <f>VLOOKUP(Table_for_new_list_price[[#This Row],[ItemCode]],[1]sheet1!$1:$1048576,11,FALSE)</f>
        <v>China</v>
      </c>
    </row>
    <row r="2725" spans="1:11" hidden="1" x14ac:dyDescent="0.3">
      <c r="A2725" t="s">
        <v>2340</v>
      </c>
      <c r="B2725" t="str">
        <f>VLOOKUP(Table_for_new_list_price[[#This Row],[ItemCode]],[1]sheet1!$1:$1048576,4,FALSE)</f>
        <v>BUTTERFLY WAFER BRNZ DISC LVR</v>
      </c>
      <c r="C2725" t="str">
        <f>VLOOKUP(Table_for_new_list_price[[#This Row],[ItemCode]],[1]sheet1!$1:$1048576,5,FALSE)</f>
        <v>670779930305</v>
      </c>
      <c r="D2725" t="str">
        <f>VLOOKUP(Table_for_new_list_price[[#This Row],[ItemCode]],[1]sheet1!$1:$1048576,6,FALSE)</f>
        <v>BFLY</v>
      </c>
      <c r="E2725" s="54" t="str">
        <f>VLOOKUP(Table_for_new_list_price[[#This Row],[ItemCode]],[1]sheet1!$1:$1048576,7,FALSE)</f>
        <v>IRON</v>
      </c>
      <c r="F2725" s="54" t="str">
        <f>VLOOKUP(Table_for_new_list_price[[#This Row],[ItemCode]],[1]sheet1!$1:$1048576,13,FALSE)</f>
        <v>10.2</v>
      </c>
      <c r="G2725" s="55" t="str">
        <f>VLOOKUP(Table_for_new_list_price[[#This Row],[ItemCode]],[1]sheet1!$1:$1048576,12,FALSE)</f>
        <v>1</v>
      </c>
      <c r="H2725" s="101">
        <f>VLOOKUP(Table_for_new_list_price[[#This Row],[ItemCode]],[1]sheet1!$1:$1048576,8,FALSE)</f>
        <v>281.24</v>
      </c>
      <c r="I2725" s="51">
        <f>VLOOKUP(Table_for_new_list_price[[#This Row],[Product Line]],'EDA SHEET'!$C$10:$D$57,2,FALSE)</f>
        <v>0.34699999999999998</v>
      </c>
      <c r="J2725" s="53">
        <f t="shared" si="49"/>
        <v>97.590279999999993</v>
      </c>
      <c r="K2725" s="1" t="str">
        <f>VLOOKUP(Table_for_new_list_price[[#This Row],[ItemCode]],[1]sheet1!$1:$1048576,11,FALSE)</f>
        <v>China</v>
      </c>
    </row>
    <row r="2726" spans="1:11" hidden="1" x14ac:dyDescent="0.3">
      <c r="A2726" t="s">
        <v>2341</v>
      </c>
      <c r="B2726" t="str">
        <f>VLOOKUP(Table_for_new_list_price[[#This Row],[ItemCode]],[1]sheet1!$1:$1048576,4,FALSE)</f>
        <v>BUTTERFLY WAFER BRNZ DISC LVR</v>
      </c>
      <c r="C2726" t="str">
        <f>VLOOKUP(Table_for_new_list_price[[#This Row],[ItemCode]],[1]sheet1!$1:$1048576,5,FALSE)</f>
        <v>670779930404</v>
      </c>
      <c r="D2726" t="str">
        <f>VLOOKUP(Table_for_new_list_price[[#This Row],[ItemCode]],[1]sheet1!$1:$1048576,6,FALSE)</f>
        <v>BFLY</v>
      </c>
      <c r="E2726" s="54" t="str">
        <f>VLOOKUP(Table_for_new_list_price[[#This Row],[ItemCode]],[1]sheet1!$1:$1048576,7,FALSE)</f>
        <v>IRON</v>
      </c>
      <c r="F2726" s="54" t="str">
        <f>VLOOKUP(Table_for_new_list_price[[#This Row],[ItemCode]],[1]sheet1!$1:$1048576,13,FALSE)</f>
        <v>12.2</v>
      </c>
      <c r="G2726" s="55" t="str">
        <f>VLOOKUP(Table_for_new_list_price[[#This Row],[ItemCode]],[1]sheet1!$1:$1048576,12,FALSE)</f>
        <v>1</v>
      </c>
      <c r="H2726" s="101">
        <f>VLOOKUP(Table_for_new_list_price[[#This Row],[ItemCode]],[1]sheet1!$1:$1048576,8,FALSE)</f>
        <v>433.04</v>
      </c>
      <c r="I2726" s="51">
        <f>VLOOKUP(Table_for_new_list_price[[#This Row],[Product Line]],'EDA SHEET'!$C$10:$D$57,2,FALSE)</f>
        <v>0.34699999999999998</v>
      </c>
      <c r="J2726" s="53">
        <f t="shared" si="49"/>
        <v>150.26488000000001</v>
      </c>
      <c r="K2726" s="1" t="str">
        <f>VLOOKUP(Table_for_new_list_price[[#This Row],[ItemCode]],[1]sheet1!$1:$1048576,11,FALSE)</f>
        <v>China</v>
      </c>
    </row>
    <row r="2727" spans="1:11" hidden="1" x14ac:dyDescent="0.3">
      <c r="A2727" t="s">
        <v>2342</v>
      </c>
      <c r="B2727" t="str">
        <f>VLOOKUP(Table_for_new_list_price[[#This Row],[ItemCode]],[1]sheet1!$1:$1048576,4,FALSE)</f>
        <v>BUTTERFLY WAFER BRNZ DISC LVR</v>
      </c>
      <c r="C2727" t="str">
        <f>VLOOKUP(Table_for_new_list_price[[#This Row],[ItemCode]],[1]sheet1!$1:$1048576,5,FALSE)</f>
        <v>670779930503</v>
      </c>
      <c r="D2727" t="str">
        <f>VLOOKUP(Table_for_new_list_price[[#This Row],[ItemCode]],[1]sheet1!$1:$1048576,6,FALSE)</f>
        <v>BFLY</v>
      </c>
      <c r="E2727" s="54" t="str">
        <f>VLOOKUP(Table_for_new_list_price[[#This Row],[ItemCode]],[1]sheet1!$1:$1048576,7,FALSE)</f>
        <v>IRON</v>
      </c>
      <c r="F2727" s="54" t="str">
        <f>VLOOKUP(Table_for_new_list_price[[#This Row],[ItemCode]],[1]sheet1!$1:$1048576,13,FALSE)</f>
        <v>18.6</v>
      </c>
      <c r="G2727" s="55" t="str">
        <f>VLOOKUP(Table_for_new_list_price[[#This Row],[ItemCode]],[1]sheet1!$1:$1048576,12,FALSE)</f>
        <v>1</v>
      </c>
      <c r="H2727" s="101">
        <f>VLOOKUP(Table_for_new_list_price[[#This Row],[ItemCode]],[1]sheet1!$1:$1048576,8,FALSE)</f>
        <v>542.54999999999995</v>
      </c>
      <c r="I2727" s="51">
        <f>VLOOKUP(Table_for_new_list_price[[#This Row],[Product Line]],'EDA SHEET'!$C$10:$D$57,2,FALSE)</f>
        <v>0.34699999999999998</v>
      </c>
      <c r="J2727" s="53">
        <f t="shared" si="49"/>
        <v>188.26484999999997</v>
      </c>
      <c r="K2727" s="1" t="str">
        <f>VLOOKUP(Table_for_new_list_price[[#This Row],[ItemCode]],[1]sheet1!$1:$1048576,11,FALSE)</f>
        <v>China</v>
      </c>
    </row>
    <row r="2728" spans="1:11" hidden="1" x14ac:dyDescent="0.3">
      <c r="A2728" t="s">
        <v>2343</v>
      </c>
      <c r="B2728" t="str">
        <f>VLOOKUP(Table_for_new_list_price[[#This Row],[ItemCode]],[1]sheet1!$1:$1048576,4,FALSE)</f>
        <v>BUTERFLY WAFER BRNZ DISC LVR</v>
      </c>
      <c r="C2728" t="str">
        <f>VLOOKUP(Table_for_new_list_price[[#This Row],[ItemCode]],[1]sheet1!$1:$1048576,5,FALSE)</f>
        <v>670779930602</v>
      </c>
      <c r="D2728" t="str">
        <f>VLOOKUP(Table_for_new_list_price[[#This Row],[ItemCode]],[1]sheet1!$1:$1048576,6,FALSE)</f>
        <v>BFLY</v>
      </c>
      <c r="E2728" s="54" t="str">
        <f>VLOOKUP(Table_for_new_list_price[[#This Row],[ItemCode]],[1]sheet1!$1:$1048576,7,FALSE)</f>
        <v>IRON</v>
      </c>
      <c r="F2728" s="54" t="str">
        <f>VLOOKUP(Table_for_new_list_price[[#This Row],[ItemCode]],[1]sheet1!$1:$1048576,13,FALSE)</f>
        <v>19</v>
      </c>
      <c r="G2728" s="55" t="str">
        <f>VLOOKUP(Table_for_new_list_price[[#This Row],[ItemCode]],[1]sheet1!$1:$1048576,12,FALSE)</f>
        <v>1</v>
      </c>
      <c r="H2728" s="101">
        <f>VLOOKUP(Table_for_new_list_price[[#This Row],[ItemCode]],[1]sheet1!$1:$1048576,8,FALSE)</f>
        <v>694.34</v>
      </c>
      <c r="I2728" s="51">
        <f>VLOOKUP(Table_for_new_list_price[[#This Row],[Product Line]],'EDA SHEET'!$C$10:$D$57,2,FALSE)</f>
        <v>0.34699999999999998</v>
      </c>
      <c r="J2728" s="53">
        <f t="shared" si="49"/>
        <v>240.93598</v>
      </c>
      <c r="K2728" s="1" t="str">
        <f>VLOOKUP(Table_for_new_list_price[[#This Row],[ItemCode]],[1]sheet1!$1:$1048576,11,FALSE)</f>
        <v>China</v>
      </c>
    </row>
    <row r="2729" spans="1:11" hidden="1" x14ac:dyDescent="0.3">
      <c r="A2729" t="s">
        <v>2344</v>
      </c>
      <c r="B2729" t="str">
        <f>VLOOKUP(Table_for_new_list_price[[#This Row],[ItemCode]],[1]sheet1!$1:$1048576,4,FALSE)</f>
        <v>BUTTERFLY WAFER BRNZ DISC LVR</v>
      </c>
      <c r="C2729" t="str">
        <f>VLOOKUP(Table_for_new_list_price[[#This Row],[ItemCode]],[1]sheet1!$1:$1048576,5,FALSE)</f>
        <v>670779930800</v>
      </c>
      <c r="D2729" t="str">
        <f>VLOOKUP(Table_for_new_list_price[[#This Row],[ItemCode]],[1]sheet1!$1:$1048576,6,FALSE)</f>
        <v>BFLY</v>
      </c>
      <c r="E2729" s="54" t="str">
        <f>VLOOKUP(Table_for_new_list_price[[#This Row],[ItemCode]],[1]sheet1!$1:$1048576,7,FALSE)</f>
        <v>IRON</v>
      </c>
      <c r="F2729" s="54" t="str">
        <f>VLOOKUP(Table_for_new_list_price[[#This Row],[ItemCode]],[1]sheet1!$1:$1048576,13,FALSE)</f>
        <v>32</v>
      </c>
      <c r="G2729" s="55" t="str">
        <f>VLOOKUP(Table_for_new_list_price[[#This Row],[ItemCode]],[1]sheet1!$1:$1048576,12,FALSE)</f>
        <v>1</v>
      </c>
      <c r="H2729" s="101">
        <f>VLOOKUP(Table_for_new_list_price[[#This Row],[ItemCode]],[1]sheet1!$1:$1048576,8,FALSE)</f>
        <v>1139.8399999999999</v>
      </c>
      <c r="I2729" s="51">
        <f>VLOOKUP(Table_for_new_list_price[[#This Row],[Product Line]],'EDA SHEET'!$C$10:$D$57,2,FALSE)</f>
        <v>0.34699999999999998</v>
      </c>
      <c r="J2729" s="53">
        <f t="shared" si="49"/>
        <v>395.52447999999993</v>
      </c>
      <c r="K2729" s="1" t="str">
        <f>VLOOKUP(Table_for_new_list_price[[#This Row],[ItemCode]],[1]sheet1!$1:$1048576,11,FALSE)</f>
        <v>China</v>
      </c>
    </row>
    <row r="2730" spans="1:11" hidden="1" x14ac:dyDescent="0.3">
      <c r="A2730" t="s">
        <v>2345</v>
      </c>
      <c r="B2730" t="str">
        <f>VLOOKUP(Table_for_new_list_price[[#This Row],[ItemCode]],[1]sheet1!$1:$1048576,4,FALSE)</f>
        <v>AB BUTTERFLY WFR BRNZ DISC LVR</v>
      </c>
      <c r="C2730" t="str">
        <f>VLOOKUP(Table_for_new_list_price[[#This Row],[ItemCode]],[1]sheet1!$1:$1048576,5,FALSE)</f>
        <v>670779713991</v>
      </c>
      <c r="D2730" t="str">
        <f>VLOOKUP(Table_for_new_list_price[[#This Row],[ItemCode]],[1]sheet1!$1:$1048576,6,FALSE)</f>
        <v>BFLY</v>
      </c>
      <c r="E2730" s="54" t="str">
        <f>VLOOKUP(Table_for_new_list_price[[#This Row],[ItemCode]],[1]sheet1!$1:$1048576,7,FALSE)</f>
        <v>IRON</v>
      </c>
      <c r="F2730" s="54" t="str">
        <f>VLOOKUP(Table_for_new_list_price[[#This Row],[ItemCode]],[1]sheet1!$1:$1048576,13,FALSE)</f>
        <v>7.6</v>
      </c>
      <c r="G2730" s="55" t="str">
        <f>VLOOKUP(Table_for_new_list_price[[#This Row],[ItemCode]],[1]sheet1!$1:$1048576,12,FALSE)</f>
        <v>1</v>
      </c>
      <c r="H2730" s="101">
        <f>VLOOKUP(Table_for_new_list_price[[#This Row],[ItemCode]],[1]sheet1!$1:$1048576,8,FALSE)</f>
        <v>227.3</v>
      </c>
      <c r="I2730" s="51">
        <f>VLOOKUP(Table_for_new_list_price[[#This Row],[Product Line]],'EDA SHEET'!$C$10:$D$57,2,FALSE)</f>
        <v>0.34699999999999998</v>
      </c>
      <c r="J2730" s="53">
        <f t="shared" si="49"/>
        <v>78.873099999999994</v>
      </c>
      <c r="K2730" s="1" t="str">
        <f>VLOOKUP(Table_for_new_list_price[[#This Row],[ItemCode]],[1]sheet1!$1:$1048576,11,FALSE)</f>
        <v>China</v>
      </c>
    </row>
    <row r="2731" spans="1:11" hidden="1" x14ac:dyDescent="0.3">
      <c r="A2731" t="s">
        <v>2346</v>
      </c>
      <c r="B2731" t="str">
        <f>VLOOKUP(Table_for_new_list_price[[#This Row],[ItemCode]],[1]sheet1!$1:$1048576,4,FALSE)</f>
        <v>AB BUTTERFLY WFR BRNZ DISC LVR</v>
      </c>
      <c r="C2731" t="str">
        <f>VLOOKUP(Table_for_new_list_price[[#This Row],[ItemCode]],[1]sheet1!$1:$1048576,5,FALSE)</f>
        <v>670779714004</v>
      </c>
      <c r="D2731" t="str">
        <f>VLOOKUP(Table_for_new_list_price[[#This Row],[ItemCode]],[1]sheet1!$1:$1048576,6,FALSE)</f>
        <v>BFLY</v>
      </c>
      <c r="E2731" s="54" t="str">
        <f>VLOOKUP(Table_for_new_list_price[[#This Row],[ItemCode]],[1]sheet1!$1:$1048576,7,FALSE)</f>
        <v>IRON</v>
      </c>
      <c r="F2731" s="54" t="str">
        <f>VLOOKUP(Table_for_new_list_price[[#This Row],[ItemCode]],[1]sheet1!$1:$1048576,13,FALSE)</f>
        <v>9.4</v>
      </c>
      <c r="G2731" s="55" t="str">
        <f>VLOOKUP(Table_for_new_list_price[[#This Row],[ItemCode]],[1]sheet1!$1:$1048576,12,FALSE)</f>
        <v>1</v>
      </c>
      <c r="H2731" s="101">
        <f>VLOOKUP(Table_for_new_list_price[[#This Row],[ItemCode]],[1]sheet1!$1:$1048576,8,FALSE)</f>
        <v>262.83</v>
      </c>
      <c r="I2731" s="51">
        <f>VLOOKUP(Table_for_new_list_price[[#This Row],[Product Line]],'EDA SHEET'!$C$10:$D$57,2,FALSE)</f>
        <v>0.34699999999999998</v>
      </c>
      <c r="J2731" s="53">
        <f t="shared" si="49"/>
        <v>91.202009999999987</v>
      </c>
      <c r="K2731" s="1" t="str">
        <f>VLOOKUP(Table_for_new_list_price[[#This Row],[ItemCode]],[1]sheet1!$1:$1048576,11,FALSE)</f>
        <v>China</v>
      </c>
    </row>
    <row r="2732" spans="1:11" hidden="1" x14ac:dyDescent="0.3">
      <c r="A2732" t="s">
        <v>2347</v>
      </c>
      <c r="B2732" t="str">
        <f>VLOOKUP(Table_for_new_list_price[[#This Row],[ItemCode]],[1]sheet1!$1:$1048576,4,FALSE)</f>
        <v>AB BUTTERFLY WFR BRNZ DISC LVR</v>
      </c>
      <c r="C2732" t="str">
        <f>VLOOKUP(Table_for_new_list_price[[#This Row],[ItemCode]],[1]sheet1!$1:$1048576,5,FALSE)</f>
        <v>670779714011</v>
      </c>
      <c r="D2732" t="str">
        <f>VLOOKUP(Table_for_new_list_price[[#This Row],[ItemCode]],[1]sheet1!$1:$1048576,6,FALSE)</f>
        <v>BFLY</v>
      </c>
      <c r="E2732" s="54" t="str">
        <f>VLOOKUP(Table_for_new_list_price[[#This Row],[ItemCode]],[1]sheet1!$1:$1048576,7,FALSE)</f>
        <v>IRON</v>
      </c>
      <c r="F2732" s="54" t="str">
        <f>VLOOKUP(Table_for_new_list_price[[#This Row],[ItemCode]],[1]sheet1!$1:$1048576,13,FALSE)</f>
        <v>10.2</v>
      </c>
      <c r="G2732" s="55" t="str">
        <f>VLOOKUP(Table_for_new_list_price[[#This Row],[ItemCode]],[1]sheet1!$1:$1048576,12,FALSE)</f>
        <v>1</v>
      </c>
      <c r="H2732" s="101">
        <f>VLOOKUP(Table_for_new_list_price[[#This Row],[ItemCode]],[1]sheet1!$1:$1048576,8,FALSE)</f>
        <v>309.39999999999998</v>
      </c>
      <c r="I2732" s="51">
        <f>VLOOKUP(Table_for_new_list_price[[#This Row],[Product Line]],'EDA SHEET'!$C$10:$D$57,2,FALSE)</f>
        <v>0.34699999999999998</v>
      </c>
      <c r="J2732" s="53">
        <f t="shared" si="49"/>
        <v>107.36179999999999</v>
      </c>
      <c r="K2732" s="1" t="str">
        <f>VLOOKUP(Table_for_new_list_price[[#This Row],[ItemCode]],[1]sheet1!$1:$1048576,11,FALSE)</f>
        <v>China</v>
      </c>
    </row>
    <row r="2733" spans="1:11" hidden="1" x14ac:dyDescent="0.3">
      <c r="A2733" t="s">
        <v>2348</v>
      </c>
      <c r="B2733" t="str">
        <f>VLOOKUP(Table_for_new_list_price[[#This Row],[ItemCode]],[1]sheet1!$1:$1048576,4,FALSE)</f>
        <v>AB BUTTERFLY WFR BRNZ DISC LVR</v>
      </c>
      <c r="C2733" t="str">
        <f>VLOOKUP(Table_for_new_list_price[[#This Row],[ItemCode]],[1]sheet1!$1:$1048576,5,FALSE)</f>
        <v>670779714028</v>
      </c>
      <c r="D2733" t="str">
        <f>VLOOKUP(Table_for_new_list_price[[#This Row],[ItemCode]],[1]sheet1!$1:$1048576,6,FALSE)</f>
        <v>BFLY</v>
      </c>
      <c r="E2733" s="54" t="str">
        <f>VLOOKUP(Table_for_new_list_price[[#This Row],[ItemCode]],[1]sheet1!$1:$1048576,7,FALSE)</f>
        <v>IRON</v>
      </c>
      <c r="F2733" s="54" t="str">
        <f>VLOOKUP(Table_for_new_list_price[[#This Row],[ItemCode]],[1]sheet1!$1:$1048576,13,FALSE)</f>
        <v>12.2</v>
      </c>
      <c r="G2733" s="55" t="str">
        <f>VLOOKUP(Table_for_new_list_price[[#This Row],[ItemCode]],[1]sheet1!$1:$1048576,12,FALSE)</f>
        <v>1</v>
      </c>
      <c r="H2733" s="101">
        <f>VLOOKUP(Table_for_new_list_price[[#This Row],[ItemCode]],[1]sheet1!$1:$1048576,8,FALSE)</f>
        <v>476.39</v>
      </c>
      <c r="I2733" s="51">
        <f>VLOOKUP(Table_for_new_list_price[[#This Row],[Product Line]],'EDA SHEET'!$C$10:$D$57,2,FALSE)</f>
        <v>0.34699999999999998</v>
      </c>
      <c r="J2733" s="53">
        <f t="shared" si="49"/>
        <v>165.30732999999998</v>
      </c>
      <c r="K2733" s="1" t="str">
        <f>VLOOKUP(Table_for_new_list_price[[#This Row],[ItemCode]],[1]sheet1!$1:$1048576,11,FALSE)</f>
        <v>China</v>
      </c>
    </row>
    <row r="2734" spans="1:11" hidden="1" x14ac:dyDescent="0.3">
      <c r="A2734" t="s">
        <v>2349</v>
      </c>
      <c r="B2734" t="str">
        <f>VLOOKUP(Table_for_new_list_price[[#This Row],[ItemCode]],[1]sheet1!$1:$1048576,4,FALSE)</f>
        <v>AB BUTTERFLY WFR BRNZ DISC LVR</v>
      </c>
      <c r="C2734" t="str">
        <f>VLOOKUP(Table_for_new_list_price[[#This Row],[ItemCode]],[1]sheet1!$1:$1048576,5,FALSE)</f>
        <v>670779714035</v>
      </c>
      <c r="D2734" t="str">
        <f>VLOOKUP(Table_for_new_list_price[[#This Row],[ItemCode]],[1]sheet1!$1:$1048576,6,FALSE)</f>
        <v>BFLY</v>
      </c>
      <c r="E2734" s="54" t="str">
        <f>VLOOKUP(Table_for_new_list_price[[#This Row],[ItemCode]],[1]sheet1!$1:$1048576,7,FALSE)</f>
        <v>IRON</v>
      </c>
      <c r="F2734" s="54" t="str">
        <f>VLOOKUP(Table_for_new_list_price[[#This Row],[ItemCode]],[1]sheet1!$1:$1048576,13,FALSE)</f>
        <v>18.6</v>
      </c>
      <c r="G2734" s="55" t="str">
        <f>VLOOKUP(Table_for_new_list_price[[#This Row],[ItemCode]],[1]sheet1!$1:$1048576,12,FALSE)</f>
        <v>1</v>
      </c>
      <c r="H2734" s="101">
        <f>VLOOKUP(Table_for_new_list_price[[#This Row],[ItemCode]],[1]sheet1!$1:$1048576,8,FALSE)</f>
        <v>596.88</v>
      </c>
      <c r="I2734" s="51">
        <f>VLOOKUP(Table_for_new_list_price[[#This Row],[Product Line]],'EDA SHEET'!$C$10:$D$57,2,FALSE)</f>
        <v>0.34699999999999998</v>
      </c>
      <c r="J2734" s="53">
        <f t="shared" si="49"/>
        <v>207.11735999999999</v>
      </c>
      <c r="K2734" s="1" t="str">
        <f>VLOOKUP(Table_for_new_list_price[[#This Row],[ItemCode]],[1]sheet1!$1:$1048576,11,FALSE)</f>
        <v>China</v>
      </c>
    </row>
    <row r="2735" spans="1:11" hidden="1" x14ac:dyDescent="0.3">
      <c r="A2735" t="s">
        <v>2350</v>
      </c>
      <c r="B2735" t="str">
        <f>VLOOKUP(Table_for_new_list_price[[#This Row],[ItemCode]],[1]sheet1!$1:$1048576,4,FALSE)</f>
        <v>AB BUTTERFLY WFR BRNZ DISC LVR</v>
      </c>
      <c r="C2735" t="str">
        <f>VLOOKUP(Table_for_new_list_price[[#This Row],[ItemCode]],[1]sheet1!$1:$1048576,5,FALSE)</f>
        <v>670779714042</v>
      </c>
      <c r="D2735" t="str">
        <f>VLOOKUP(Table_for_new_list_price[[#This Row],[ItemCode]],[1]sheet1!$1:$1048576,6,FALSE)</f>
        <v>BFLY</v>
      </c>
      <c r="E2735" s="54" t="str">
        <f>VLOOKUP(Table_for_new_list_price[[#This Row],[ItemCode]],[1]sheet1!$1:$1048576,7,FALSE)</f>
        <v>IRON</v>
      </c>
      <c r="F2735" s="54" t="str">
        <f>VLOOKUP(Table_for_new_list_price[[#This Row],[ItemCode]],[1]sheet1!$1:$1048576,13,FALSE)</f>
        <v>19</v>
      </c>
      <c r="G2735" s="55" t="str">
        <f>VLOOKUP(Table_for_new_list_price[[#This Row],[ItemCode]],[1]sheet1!$1:$1048576,12,FALSE)</f>
        <v>1</v>
      </c>
      <c r="H2735" s="101">
        <f>VLOOKUP(Table_for_new_list_price[[#This Row],[ItemCode]],[1]sheet1!$1:$1048576,8,FALSE)</f>
        <v>763.89</v>
      </c>
      <c r="I2735" s="51">
        <f>VLOOKUP(Table_for_new_list_price[[#This Row],[Product Line]],'EDA SHEET'!$C$10:$D$57,2,FALSE)</f>
        <v>0.34699999999999998</v>
      </c>
      <c r="J2735" s="53">
        <f t="shared" si="49"/>
        <v>265.06982999999997</v>
      </c>
      <c r="K2735" s="1" t="str">
        <f>VLOOKUP(Table_for_new_list_price[[#This Row],[ItemCode]],[1]sheet1!$1:$1048576,11,FALSE)</f>
        <v>China</v>
      </c>
    </row>
    <row r="2736" spans="1:11" hidden="1" x14ac:dyDescent="0.3">
      <c r="A2736" t="s">
        <v>2351</v>
      </c>
      <c r="B2736" t="str">
        <f>VLOOKUP(Table_for_new_list_price[[#This Row],[ItemCode]],[1]sheet1!$1:$1048576,4,FALSE)</f>
        <v>AB BUTTERFLY WFR BRNZ DISC LVR</v>
      </c>
      <c r="C2736" t="str">
        <f>VLOOKUP(Table_for_new_list_price[[#This Row],[ItemCode]],[1]sheet1!$1:$1048576,5,FALSE)</f>
        <v>670779714059</v>
      </c>
      <c r="D2736" t="str">
        <f>VLOOKUP(Table_for_new_list_price[[#This Row],[ItemCode]],[1]sheet1!$1:$1048576,6,FALSE)</f>
        <v>BFLY</v>
      </c>
      <c r="E2736" s="54" t="str">
        <f>VLOOKUP(Table_for_new_list_price[[#This Row],[ItemCode]],[1]sheet1!$1:$1048576,7,FALSE)</f>
        <v>IRON</v>
      </c>
      <c r="F2736" s="54" t="str">
        <f>VLOOKUP(Table_for_new_list_price[[#This Row],[ItemCode]],[1]sheet1!$1:$1048576,13,FALSE)</f>
        <v>32</v>
      </c>
      <c r="G2736" s="55" t="str">
        <f>VLOOKUP(Table_for_new_list_price[[#This Row],[ItemCode]],[1]sheet1!$1:$1048576,12,FALSE)</f>
        <v>1</v>
      </c>
      <c r="H2736" s="101">
        <f>VLOOKUP(Table_for_new_list_price[[#This Row],[ItemCode]],[1]sheet1!$1:$1048576,8,FALSE)</f>
        <v>1253.8800000000001</v>
      </c>
      <c r="I2736" s="51">
        <f>VLOOKUP(Table_for_new_list_price[[#This Row],[Product Line]],'EDA SHEET'!$C$10:$D$57,2,FALSE)</f>
        <v>0.34699999999999998</v>
      </c>
      <c r="J2736" s="53">
        <f t="shared" si="49"/>
        <v>435.09636</v>
      </c>
      <c r="K2736" s="1" t="str">
        <f>VLOOKUP(Table_for_new_list_price[[#This Row],[ItemCode]],[1]sheet1!$1:$1048576,11,FALSE)</f>
        <v>China</v>
      </c>
    </row>
    <row r="2737" spans="1:11" hidden="1" x14ac:dyDescent="0.3">
      <c r="A2737" t="s">
        <v>2352</v>
      </c>
      <c r="B2737" t="str">
        <f>VLOOKUP(Table_for_new_list_price[[#This Row],[ItemCode]],[1]sheet1!$1:$1048576,4,FALSE)</f>
        <v>BUTTERLY WAFER BRNZ DISC BARE</v>
      </c>
      <c r="C2737">
        <f>VLOOKUP(Table_for_new_list_price[[#This Row],[ItemCode]],[1]sheet1!$1:$1048576,5,FALSE)</f>
        <v>0</v>
      </c>
      <c r="D2737" t="str">
        <f>VLOOKUP(Table_for_new_list_price[[#This Row],[ItemCode]],[1]sheet1!$1:$1048576,6,FALSE)</f>
        <v>BFLY</v>
      </c>
      <c r="E2737" s="54" t="str">
        <f>VLOOKUP(Table_for_new_list_price[[#This Row],[ItemCode]],[1]sheet1!$1:$1048576,7,FALSE)</f>
        <v>IRON</v>
      </c>
      <c r="F2737" s="54" t="str">
        <f>VLOOKUP(Table_for_new_list_price[[#This Row],[ItemCode]],[1]sheet1!$1:$1048576,13,FALSE)</f>
        <v>60.5</v>
      </c>
      <c r="G2737" s="55" t="str">
        <f>VLOOKUP(Table_for_new_list_price[[#This Row],[ItemCode]],[1]sheet1!$1:$1048576,12,FALSE)</f>
        <v>1</v>
      </c>
      <c r="H2737" s="101">
        <f>VLOOKUP(Table_for_new_list_price[[#This Row],[ItemCode]],[1]sheet1!$1:$1048576,8,FALSE)</f>
        <v>2954.06</v>
      </c>
      <c r="I2737" s="51">
        <f>VLOOKUP(Table_for_new_list_price[[#This Row],[Product Line]],'EDA SHEET'!$C$10:$D$57,2,FALSE)</f>
        <v>0.34699999999999998</v>
      </c>
      <c r="J2737" s="53">
        <f t="shared" si="49"/>
        <v>1025.05882</v>
      </c>
      <c r="K2737" s="1" t="str">
        <f>VLOOKUP(Table_for_new_list_price[[#This Row],[ItemCode]],[1]sheet1!$1:$1048576,11,FALSE)</f>
        <v>China</v>
      </c>
    </row>
    <row r="2738" spans="1:11" hidden="1" x14ac:dyDescent="0.3">
      <c r="A2738" t="s">
        <v>2353</v>
      </c>
      <c r="B2738" t="str">
        <f>VLOOKUP(Table_for_new_list_price[[#This Row],[ItemCode]],[1]sheet1!$1:$1048576,4,FALSE)</f>
        <v>BUTTERFLY WAFR BRNZ EPDM BARE</v>
      </c>
      <c r="C2738">
        <f>VLOOKUP(Table_for_new_list_price[[#This Row],[ItemCode]],[1]sheet1!$1:$1048576,5,FALSE)</f>
        <v>0</v>
      </c>
      <c r="D2738" t="str">
        <f>VLOOKUP(Table_for_new_list_price[[#This Row],[ItemCode]],[1]sheet1!$1:$1048576,6,FALSE)</f>
        <v>BFLY</v>
      </c>
      <c r="E2738" s="54" t="str">
        <f>VLOOKUP(Table_for_new_list_price[[#This Row],[ItemCode]],[1]sheet1!$1:$1048576,7,FALSE)</f>
        <v>IRON</v>
      </c>
      <c r="F2738" s="54" t="str">
        <f>VLOOKUP(Table_for_new_list_price[[#This Row],[ItemCode]],[1]sheet1!$1:$1048576,13,FALSE)</f>
        <v>164</v>
      </c>
      <c r="G2738" s="55" t="str">
        <f>VLOOKUP(Table_for_new_list_price[[#This Row],[ItemCode]],[1]sheet1!$1:$1048576,12,FALSE)</f>
        <v>1</v>
      </c>
      <c r="H2738" s="101">
        <f>VLOOKUP(Table_for_new_list_price[[#This Row],[ItemCode]],[1]sheet1!$1:$1048576,8,FALSE)</f>
        <v>3349.76</v>
      </c>
      <c r="I2738" s="51">
        <f>VLOOKUP(Table_for_new_list_price[[#This Row],[Product Line]],'EDA SHEET'!$C$10:$D$57,2,FALSE)</f>
        <v>0.34699999999999998</v>
      </c>
      <c r="J2738" s="53">
        <f t="shared" si="49"/>
        <v>1162.36672</v>
      </c>
      <c r="K2738" s="1" t="str">
        <f>VLOOKUP(Table_for_new_list_price[[#This Row],[ItemCode]],[1]sheet1!$1:$1048576,11,FALSE)</f>
        <v>China</v>
      </c>
    </row>
    <row r="2739" spans="1:11" hidden="1" x14ac:dyDescent="0.3">
      <c r="A2739" t="s">
        <v>2354</v>
      </c>
      <c r="B2739" t="str">
        <f>VLOOKUP(Table_for_new_list_price[[#This Row],[ItemCode]],[1]sheet1!$1:$1048576,4,FALSE)</f>
        <v>BUTTERFLY WAFER BRNZ DISC BARE</v>
      </c>
      <c r="C2739">
        <f>VLOOKUP(Table_for_new_list_price[[#This Row],[ItemCode]],[1]sheet1!$1:$1048576,5,FALSE)</f>
        <v>0</v>
      </c>
      <c r="D2739" t="str">
        <f>VLOOKUP(Table_for_new_list_price[[#This Row],[ItemCode]],[1]sheet1!$1:$1048576,6,FALSE)</f>
        <v>BFLY</v>
      </c>
      <c r="E2739" s="54" t="str">
        <f>VLOOKUP(Table_for_new_list_price[[#This Row],[ItemCode]],[1]sheet1!$1:$1048576,7,FALSE)</f>
        <v>IRON</v>
      </c>
      <c r="F2739" s="54" t="str">
        <f>VLOOKUP(Table_for_new_list_price[[#This Row],[ItemCode]],[1]sheet1!$1:$1048576,13,FALSE)</f>
        <v>14.9</v>
      </c>
      <c r="G2739" s="55" t="str">
        <f>VLOOKUP(Table_for_new_list_price[[#This Row],[ItemCode]],[1]sheet1!$1:$1048576,12,FALSE)</f>
        <v>1</v>
      </c>
      <c r="H2739" s="101">
        <f>VLOOKUP(Table_for_new_list_price[[#This Row],[ItemCode]],[1]sheet1!$1:$1048576,8,FALSE)</f>
        <v>545.02</v>
      </c>
      <c r="I2739" s="51">
        <f>VLOOKUP(Table_for_new_list_price[[#This Row],[Product Line]],'EDA SHEET'!$C$10:$D$57,2,FALSE)</f>
        <v>0.34699999999999998</v>
      </c>
      <c r="J2739" s="53">
        <f t="shared" si="49"/>
        <v>189.12193999999997</v>
      </c>
      <c r="K2739" s="1" t="str">
        <f>VLOOKUP(Table_for_new_list_price[[#This Row],[ItemCode]],[1]sheet1!$1:$1048576,11,FALSE)</f>
        <v>China</v>
      </c>
    </row>
    <row r="2740" spans="1:11" hidden="1" x14ac:dyDescent="0.3">
      <c r="A2740" t="s">
        <v>2355</v>
      </c>
      <c r="B2740" t="str">
        <f>VLOOKUP(Table_for_new_list_price[[#This Row],[ItemCode]],[1]sheet1!$1:$1048576,4,FALSE)</f>
        <v>BUTTERFLY WAFE BRNZ DISC GEAR</v>
      </c>
      <c r="C2740" t="str">
        <f>VLOOKUP(Table_for_new_list_price[[#This Row],[ItemCode]],[1]sheet1!$1:$1048576,5,FALSE)</f>
        <v>670779933108</v>
      </c>
      <c r="D2740" t="str">
        <f>VLOOKUP(Table_for_new_list_price[[#This Row],[ItemCode]],[1]sheet1!$1:$1048576,6,FALSE)</f>
        <v>BFLY</v>
      </c>
      <c r="E2740" s="54" t="str">
        <f>VLOOKUP(Table_for_new_list_price[[#This Row],[ItemCode]],[1]sheet1!$1:$1048576,7,FALSE)</f>
        <v>IRON</v>
      </c>
      <c r="F2740" s="54" t="str">
        <f>VLOOKUP(Table_for_new_list_price[[#This Row],[ItemCode]],[1]sheet1!$1:$1048576,13,FALSE)</f>
        <v>61.7</v>
      </c>
      <c r="G2740" s="55" t="str">
        <f>VLOOKUP(Table_for_new_list_price[[#This Row],[ItemCode]],[1]sheet1!$1:$1048576,12,FALSE)</f>
        <v>1</v>
      </c>
      <c r="H2740" s="101">
        <f>VLOOKUP(Table_for_new_list_price[[#This Row],[ItemCode]],[1]sheet1!$1:$1048576,8,FALSE)</f>
        <v>2028.26</v>
      </c>
      <c r="I2740" s="51">
        <f>VLOOKUP(Table_for_new_list_price[[#This Row],[Product Line]],'EDA SHEET'!$C$10:$D$57,2,FALSE)</f>
        <v>0.34699999999999998</v>
      </c>
      <c r="J2740" s="53">
        <f t="shared" si="49"/>
        <v>703.80621999999994</v>
      </c>
      <c r="K2740" s="1" t="str">
        <f>VLOOKUP(Table_for_new_list_price[[#This Row],[ItemCode]],[1]sheet1!$1:$1048576,11,FALSE)</f>
        <v>China</v>
      </c>
    </row>
    <row r="2741" spans="1:11" hidden="1" x14ac:dyDescent="0.3">
      <c r="A2741" t="s">
        <v>2356</v>
      </c>
      <c r="B2741" t="str">
        <f>VLOOKUP(Table_for_new_list_price[[#This Row],[ItemCode]],[1]sheet1!$1:$1048576,4,FALSE)</f>
        <v>BUTTERFLY WAFER BRNZ DISC GEAR</v>
      </c>
      <c r="C2741" t="str">
        <f>VLOOKUP(Table_for_new_list_price[[#This Row],[ItemCode]],[1]sheet1!$1:$1048576,5,FALSE)</f>
        <v>670779933122</v>
      </c>
      <c r="D2741" t="str">
        <f>VLOOKUP(Table_for_new_list_price[[#This Row],[ItemCode]],[1]sheet1!$1:$1048576,6,FALSE)</f>
        <v>BFLY</v>
      </c>
      <c r="E2741" s="54" t="str">
        <f>VLOOKUP(Table_for_new_list_price[[#This Row],[ItemCode]],[1]sheet1!$1:$1048576,7,FALSE)</f>
        <v>IRON</v>
      </c>
      <c r="F2741" s="54" t="str">
        <f>VLOOKUP(Table_for_new_list_price[[#This Row],[ItemCode]],[1]sheet1!$1:$1048576,13,FALSE)</f>
        <v>88.5</v>
      </c>
      <c r="G2741" s="55" t="str">
        <f>VLOOKUP(Table_for_new_list_price[[#This Row],[ItemCode]],[1]sheet1!$1:$1048576,12,FALSE)</f>
        <v>1</v>
      </c>
      <c r="H2741" s="101">
        <f>VLOOKUP(Table_for_new_list_price[[#This Row],[ItemCode]],[1]sheet1!$1:$1048576,8,FALSE)</f>
        <v>2433.9299999999998</v>
      </c>
      <c r="I2741" s="51">
        <f>VLOOKUP(Table_for_new_list_price[[#This Row],[Product Line]],'EDA SHEET'!$C$10:$D$57,2,FALSE)</f>
        <v>0.34699999999999998</v>
      </c>
      <c r="J2741" s="53">
        <f t="shared" si="49"/>
        <v>844.57370999999989</v>
      </c>
      <c r="K2741" s="1" t="str">
        <f>VLOOKUP(Table_for_new_list_price[[#This Row],[ItemCode]],[1]sheet1!$1:$1048576,11,FALSE)</f>
        <v>China</v>
      </c>
    </row>
    <row r="2742" spans="1:11" hidden="1" x14ac:dyDescent="0.3">
      <c r="A2742" t="s">
        <v>2357</v>
      </c>
      <c r="B2742" t="str">
        <f>VLOOKUP(Table_for_new_list_price[[#This Row],[ItemCode]],[1]sheet1!$1:$1048576,4,FALSE)</f>
        <v>BUTTERFLY WAFER BRNZ DISC GEAR</v>
      </c>
      <c r="C2742" t="str">
        <f>VLOOKUP(Table_for_new_list_price[[#This Row],[ItemCode]],[1]sheet1!$1:$1048576,5,FALSE)</f>
        <v>670779933146</v>
      </c>
      <c r="D2742" t="str">
        <f>VLOOKUP(Table_for_new_list_price[[#This Row],[ItemCode]],[1]sheet1!$1:$1048576,6,FALSE)</f>
        <v>BFLY</v>
      </c>
      <c r="E2742" s="54" t="str">
        <f>VLOOKUP(Table_for_new_list_price[[#This Row],[ItemCode]],[1]sheet1!$1:$1048576,7,FALSE)</f>
        <v>IRON</v>
      </c>
      <c r="F2742" s="54" t="str">
        <f>VLOOKUP(Table_for_new_list_price[[#This Row],[ItemCode]],[1]sheet1!$1:$1048576,13,FALSE)</f>
        <v>117.5</v>
      </c>
      <c r="G2742" s="55" t="str">
        <f>VLOOKUP(Table_for_new_list_price[[#This Row],[ItemCode]],[1]sheet1!$1:$1048576,12,FALSE)</f>
        <v>1</v>
      </c>
      <c r="H2742" s="101">
        <f>VLOOKUP(Table_for_new_list_price[[#This Row],[ItemCode]],[1]sheet1!$1:$1048576,8,FALSE)</f>
        <v>4128.6899999999996</v>
      </c>
      <c r="I2742" s="51">
        <f>VLOOKUP(Table_for_new_list_price[[#This Row],[Product Line]],'EDA SHEET'!$C$10:$D$57,2,FALSE)</f>
        <v>0.34699999999999998</v>
      </c>
      <c r="J2742" s="53">
        <f t="shared" si="49"/>
        <v>1432.6554299999998</v>
      </c>
      <c r="K2742" s="1" t="str">
        <f>VLOOKUP(Table_for_new_list_price[[#This Row],[ItemCode]],[1]sheet1!$1:$1048576,11,FALSE)</f>
        <v>China</v>
      </c>
    </row>
    <row r="2743" spans="1:11" hidden="1" x14ac:dyDescent="0.3">
      <c r="A2743" t="s">
        <v>2358</v>
      </c>
      <c r="B2743" t="str">
        <f>VLOOKUP(Table_for_new_list_price[[#This Row],[ItemCode]],[1]sheet1!$1:$1048576,4,FALSE)</f>
        <v>BUTTERFLY WAFER BRNZ DISC GEAR</v>
      </c>
      <c r="C2743" t="str">
        <f>VLOOKUP(Table_for_new_list_price[[#This Row],[ItemCode]],[1]sheet1!$1:$1048576,5,FALSE)</f>
        <v>670779933160</v>
      </c>
      <c r="D2743" t="str">
        <f>VLOOKUP(Table_for_new_list_price[[#This Row],[ItemCode]],[1]sheet1!$1:$1048576,6,FALSE)</f>
        <v>BFLY</v>
      </c>
      <c r="E2743" s="54" t="str">
        <f>VLOOKUP(Table_for_new_list_price[[#This Row],[ItemCode]],[1]sheet1!$1:$1048576,7,FALSE)</f>
        <v>IRON</v>
      </c>
      <c r="F2743" s="54" t="str">
        <f>VLOOKUP(Table_for_new_list_price[[#This Row],[ItemCode]],[1]sheet1!$1:$1048576,13,FALSE)</f>
        <v>227.5</v>
      </c>
      <c r="G2743" s="55" t="str">
        <f>VLOOKUP(Table_for_new_list_price[[#This Row],[ItemCode]],[1]sheet1!$1:$1048576,12,FALSE)</f>
        <v>1</v>
      </c>
      <c r="H2743" s="101">
        <f>VLOOKUP(Table_for_new_list_price[[#This Row],[ItemCode]],[1]sheet1!$1:$1048576,8,FALSE)</f>
        <v>6331.16</v>
      </c>
      <c r="I2743" s="51">
        <f>VLOOKUP(Table_for_new_list_price[[#This Row],[Product Line]],'EDA SHEET'!$C$10:$D$57,2,FALSE)</f>
        <v>0.34699999999999998</v>
      </c>
      <c r="J2743" s="53">
        <f t="shared" si="49"/>
        <v>2196.9125199999999</v>
      </c>
      <c r="K2743" s="1" t="str">
        <f>VLOOKUP(Table_for_new_list_price[[#This Row],[ItemCode]],[1]sheet1!$1:$1048576,11,FALSE)</f>
        <v>China</v>
      </c>
    </row>
    <row r="2744" spans="1:11" hidden="1" x14ac:dyDescent="0.3">
      <c r="A2744" t="s">
        <v>2359</v>
      </c>
      <c r="B2744" t="str">
        <f>VLOOKUP(Table_for_new_list_price[[#This Row],[ItemCode]],[1]sheet1!$1:$1048576,4,FALSE)</f>
        <v>BUTTERFLY WAFER BRNZ DISC GEAR</v>
      </c>
      <c r="C2744" t="str">
        <f>VLOOKUP(Table_for_new_list_price[[#This Row],[ItemCode]],[1]sheet1!$1:$1048576,5,FALSE)</f>
        <v>670779933184</v>
      </c>
      <c r="D2744" t="str">
        <f>VLOOKUP(Table_for_new_list_price[[#This Row],[ItemCode]],[1]sheet1!$1:$1048576,6,FALSE)</f>
        <v>BFLY</v>
      </c>
      <c r="E2744" s="54" t="str">
        <f>VLOOKUP(Table_for_new_list_price[[#This Row],[ItemCode]],[1]sheet1!$1:$1048576,7,FALSE)</f>
        <v>IRON</v>
      </c>
      <c r="F2744" s="54" t="str">
        <f>VLOOKUP(Table_for_new_list_price[[#This Row],[ItemCode]],[1]sheet1!$1:$1048576,13,FALSE)</f>
        <v>269.5</v>
      </c>
      <c r="G2744" s="55" t="str">
        <f>VLOOKUP(Table_for_new_list_price[[#This Row],[ItemCode]],[1]sheet1!$1:$1048576,12,FALSE)</f>
        <v>1</v>
      </c>
      <c r="H2744" s="101">
        <f>VLOOKUP(Table_for_new_list_price[[#This Row],[ItemCode]],[1]sheet1!$1:$1048576,8,FALSE)</f>
        <v>8242.43</v>
      </c>
      <c r="I2744" s="51">
        <f>VLOOKUP(Table_for_new_list_price[[#This Row],[Product Line]],'EDA SHEET'!$C$10:$D$57,2,FALSE)</f>
        <v>0.34699999999999998</v>
      </c>
      <c r="J2744" s="53">
        <f t="shared" si="49"/>
        <v>2860.1232099999997</v>
      </c>
      <c r="K2744" s="1" t="str">
        <f>VLOOKUP(Table_for_new_list_price[[#This Row],[ItemCode]],[1]sheet1!$1:$1048576,11,FALSE)</f>
        <v>China</v>
      </c>
    </row>
    <row r="2745" spans="1:11" hidden="1" x14ac:dyDescent="0.3">
      <c r="A2745" t="s">
        <v>2360</v>
      </c>
      <c r="B2745" t="str">
        <f>VLOOKUP(Table_for_new_list_price[[#This Row],[ItemCode]],[1]sheet1!$1:$1048576,4,FALSE)</f>
        <v>BUTTERFLY WAFER BRNZ DISC GEAR</v>
      </c>
      <c r="C2745" t="str">
        <f>VLOOKUP(Table_for_new_list_price[[#This Row],[ItemCode]],[1]sheet1!$1:$1048576,5,FALSE)</f>
        <v>670779933207</v>
      </c>
      <c r="D2745" t="str">
        <f>VLOOKUP(Table_for_new_list_price[[#This Row],[ItemCode]],[1]sheet1!$1:$1048576,6,FALSE)</f>
        <v>BFLY</v>
      </c>
      <c r="E2745" s="54" t="str">
        <f>VLOOKUP(Table_for_new_list_price[[#This Row],[ItemCode]],[1]sheet1!$1:$1048576,7,FALSE)</f>
        <v>IRON</v>
      </c>
      <c r="F2745" s="54" t="str">
        <f>VLOOKUP(Table_for_new_list_price[[#This Row],[ItemCode]],[1]sheet1!$1:$1048576,13,FALSE)</f>
        <v>17</v>
      </c>
      <c r="G2745" s="55" t="str">
        <f>VLOOKUP(Table_for_new_list_price[[#This Row],[ItemCode]],[1]sheet1!$1:$1048576,12,FALSE)</f>
        <v>1</v>
      </c>
      <c r="H2745" s="101">
        <f>VLOOKUP(Table_for_new_list_price[[#This Row],[ItemCode]],[1]sheet1!$1:$1048576,8,FALSE)</f>
        <v>592.33000000000004</v>
      </c>
      <c r="I2745" s="51">
        <f>VLOOKUP(Table_for_new_list_price[[#This Row],[Product Line]],'EDA SHEET'!$C$10:$D$57,2,FALSE)</f>
        <v>0.34699999999999998</v>
      </c>
      <c r="J2745" s="53">
        <f t="shared" si="49"/>
        <v>205.53851</v>
      </c>
      <c r="K2745" s="1" t="str">
        <f>VLOOKUP(Table_for_new_list_price[[#This Row],[ItemCode]],[1]sheet1!$1:$1048576,11,FALSE)</f>
        <v>China</v>
      </c>
    </row>
    <row r="2746" spans="1:11" hidden="1" x14ac:dyDescent="0.3">
      <c r="A2746" t="s">
        <v>2361</v>
      </c>
      <c r="B2746" t="str">
        <f>VLOOKUP(Table_for_new_list_price[[#This Row],[ItemCode]],[1]sheet1!$1:$1048576,4,FALSE)</f>
        <v>BUTTERRLY WAFER BRNZ DISC GEAR</v>
      </c>
      <c r="C2746" t="str">
        <f>VLOOKUP(Table_for_new_list_price[[#This Row],[ItemCode]],[1]sheet1!$1:$1048576,5,FALSE)</f>
        <v>670779933252</v>
      </c>
      <c r="D2746" t="str">
        <f>VLOOKUP(Table_for_new_list_price[[#This Row],[ItemCode]],[1]sheet1!$1:$1048576,6,FALSE)</f>
        <v>BFLY</v>
      </c>
      <c r="E2746" s="54" t="str">
        <f>VLOOKUP(Table_for_new_list_price[[#This Row],[ItemCode]],[1]sheet1!$1:$1048576,7,FALSE)</f>
        <v>IRON</v>
      </c>
      <c r="F2746" s="54" t="str">
        <f>VLOOKUP(Table_for_new_list_price[[#This Row],[ItemCode]],[1]sheet1!$1:$1048576,13,FALSE)</f>
        <v>17.2</v>
      </c>
      <c r="G2746" s="55" t="str">
        <f>VLOOKUP(Table_for_new_list_price[[#This Row],[ItemCode]],[1]sheet1!$1:$1048576,12,FALSE)</f>
        <v>1</v>
      </c>
      <c r="H2746" s="101">
        <f>VLOOKUP(Table_for_new_list_price[[#This Row],[ItemCode]],[1]sheet1!$1:$1048576,8,FALSE)</f>
        <v>599.79999999999995</v>
      </c>
      <c r="I2746" s="51">
        <f>VLOOKUP(Table_for_new_list_price[[#This Row],[Product Line]],'EDA SHEET'!$C$10:$D$57,2,FALSE)</f>
        <v>0.34699999999999998</v>
      </c>
      <c r="J2746" s="53">
        <f t="shared" si="49"/>
        <v>208.13059999999996</v>
      </c>
      <c r="K2746" s="1" t="str">
        <f>VLOOKUP(Table_for_new_list_price[[#This Row],[ItemCode]],[1]sheet1!$1:$1048576,11,FALSE)</f>
        <v>China</v>
      </c>
    </row>
    <row r="2747" spans="1:11" hidden="1" x14ac:dyDescent="0.3">
      <c r="A2747" t="s">
        <v>2362</v>
      </c>
      <c r="B2747" t="str">
        <f>VLOOKUP(Table_for_new_list_price[[#This Row],[ItemCode]],[1]sheet1!$1:$1048576,4,FALSE)</f>
        <v>BUTTERFLY WAFER BRNZ DISC GEAR</v>
      </c>
      <c r="C2747" t="str">
        <f>VLOOKUP(Table_for_new_list_price[[#This Row],[ItemCode]],[1]sheet1!$1:$1048576,5,FALSE)</f>
        <v>670779933221</v>
      </c>
      <c r="D2747" t="str">
        <f>VLOOKUP(Table_for_new_list_price[[#This Row],[ItemCode]],[1]sheet1!$1:$1048576,6,FALSE)</f>
        <v>BFLY</v>
      </c>
      <c r="E2747" s="54" t="str">
        <f>VLOOKUP(Table_for_new_list_price[[#This Row],[ItemCode]],[1]sheet1!$1:$1048576,7,FALSE)</f>
        <v>IRON</v>
      </c>
      <c r="F2747" s="54" t="str">
        <f>VLOOKUP(Table_for_new_list_price[[#This Row],[ItemCode]],[1]sheet1!$1:$1048576,13,FALSE)</f>
        <v>358.5</v>
      </c>
      <c r="G2747" s="55" t="str">
        <f>VLOOKUP(Table_for_new_list_price[[#This Row],[ItemCode]],[1]sheet1!$1:$1048576,12,FALSE)</f>
        <v>1</v>
      </c>
      <c r="H2747" s="101">
        <f>VLOOKUP(Table_for_new_list_price[[#This Row],[ItemCode]],[1]sheet1!$1:$1048576,8,FALSE)</f>
        <v>10537</v>
      </c>
      <c r="I2747" s="51">
        <f>VLOOKUP(Table_for_new_list_price[[#This Row],[Product Line]],'EDA SHEET'!$C$10:$D$57,2,FALSE)</f>
        <v>0.34699999999999998</v>
      </c>
      <c r="J2747" s="53">
        <f t="shared" si="49"/>
        <v>3656.3389999999999</v>
      </c>
      <c r="K2747" s="1" t="str">
        <f>VLOOKUP(Table_for_new_list_price[[#This Row],[ItemCode]],[1]sheet1!$1:$1048576,11,FALSE)</f>
        <v>China</v>
      </c>
    </row>
    <row r="2748" spans="1:11" hidden="1" x14ac:dyDescent="0.3">
      <c r="A2748" t="s">
        <v>2363</v>
      </c>
      <c r="B2748" t="str">
        <f>VLOOKUP(Table_for_new_list_price[[#This Row],[ItemCode]],[1]sheet1!$1:$1048576,4,FALSE)</f>
        <v>BUTTERFLY WAFER BRNZ DISC GEAR</v>
      </c>
      <c r="C2748" t="str">
        <f>VLOOKUP(Table_for_new_list_price[[#This Row],[ItemCode]],[1]sheet1!$1:$1048576,5,FALSE)</f>
        <v>670779933245</v>
      </c>
      <c r="D2748" t="str">
        <f>VLOOKUP(Table_for_new_list_price[[#This Row],[ItemCode]],[1]sheet1!$1:$1048576,6,FALSE)</f>
        <v>BFLY</v>
      </c>
      <c r="E2748" s="54" t="str">
        <f>VLOOKUP(Table_for_new_list_price[[#This Row],[ItemCode]],[1]sheet1!$1:$1048576,7,FALSE)</f>
        <v>IRON</v>
      </c>
      <c r="F2748" s="54" t="str">
        <f>VLOOKUP(Table_for_new_list_price[[#This Row],[ItemCode]],[1]sheet1!$1:$1048576,13,FALSE)</f>
        <v>605.5</v>
      </c>
      <c r="G2748" s="55" t="str">
        <f>VLOOKUP(Table_for_new_list_price[[#This Row],[ItemCode]],[1]sheet1!$1:$1048576,12,FALSE)</f>
        <v>1</v>
      </c>
      <c r="H2748" s="101">
        <f>VLOOKUP(Table_for_new_list_price[[#This Row],[ItemCode]],[1]sheet1!$1:$1048576,8,FALSE)</f>
        <v>17092.13</v>
      </c>
      <c r="I2748" s="51">
        <f>VLOOKUP(Table_for_new_list_price[[#This Row],[Product Line]],'EDA SHEET'!$C$10:$D$57,2,FALSE)</f>
        <v>0.34699999999999998</v>
      </c>
      <c r="J2748" s="53">
        <f t="shared" si="49"/>
        <v>5930.96911</v>
      </c>
      <c r="K2748" s="1" t="str">
        <f>VLOOKUP(Table_for_new_list_price[[#This Row],[ItemCode]],[1]sheet1!$1:$1048576,11,FALSE)</f>
        <v>China</v>
      </c>
    </row>
    <row r="2749" spans="1:11" hidden="1" x14ac:dyDescent="0.3">
      <c r="A2749" t="s">
        <v>2364</v>
      </c>
      <c r="B2749" t="str">
        <f>VLOOKUP(Table_for_new_list_price[[#This Row],[ItemCode]],[1]sheet1!$1:$1048576,4,FALSE)</f>
        <v>BUTTERFLY WAFER BRNZ DISC GEAR</v>
      </c>
      <c r="C2749" t="str">
        <f>VLOOKUP(Table_for_new_list_price[[#This Row],[ItemCode]],[1]sheet1!$1:$1048576,5,FALSE)</f>
        <v>670779933306</v>
      </c>
      <c r="D2749" t="str">
        <f>VLOOKUP(Table_for_new_list_price[[#This Row],[ItemCode]],[1]sheet1!$1:$1048576,6,FALSE)</f>
        <v>BFLY</v>
      </c>
      <c r="E2749" s="54" t="str">
        <f>VLOOKUP(Table_for_new_list_price[[#This Row],[ItemCode]],[1]sheet1!$1:$1048576,7,FALSE)</f>
        <v>IRON</v>
      </c>
      <c r="F2749" s="54" t="str">
        <f>VLOOKUP(Table_for_new_list_price[[#This Row],[ItemCode]],[1]sheet1!$1:$1048576,13,FALSE)</f>
        <v>18.6</v>
      </c>
      <c r="G2749" s="55" t="str">
        <f>VLOOKUP(Table_for_new_list_price[[#This Row],[ItemCode]],[1]sheet1!$1:$1048576,12,FALSE)</f>
        <v>1</v>
      </c>
      <c r="H2749" s="101">
        <f>VLOOKUP(Table_for_new_list_price[[#This Row],[ItemCode]],[1]sheet1!$1:$1048576,8,FALSE)</f>
        <v>622.17999999999995</v>
      </c>
      <c r="I2749" s="51">
        <f>VLOOKUP(Table_for_new_list_price[[#This Row],[Product Line]],'EDA SHEET'!$C$10:$D$57,2,FALSE)</f>
        <v>0.34699999999999998</v>
      </c>
      <c r="J2749" s="53">
        <f t="shared" si="49"/>
        <v>215.89645999999996</v>
      </c>
      <c r="K2749" s="1" t="str">
        <f>VLOOKUP(Table_for_new_list_price[[#This Row],[ItemCode]],[1]sheet1!$1:$1048576,11,FALSE)</f>
        <v>China</v>
      </c>
    </row>
    <row r="2750" spans="1:11" hidden="1" x14ac:dyDescent="0.3">
      <c r="A2750" t="s">
        <v>2365</v>
      </c>
      <c r="B2750" t="str">
        <f>VLOOKUP(Table_for_new_list_price[[#This Row],[ItemCode]],[1]sheet1!$1:$1048576,4,FALSE)</f>
        <v>BUTTERFLY WAFER BRNZ DISC GEAR</v>
      </c>
      <c r="C2750" t="str">
        <f>VLOOKUP(Table_for_new_list_price[[#This Row],[ItemCode]],[1]sheet1!$1:$1048576,5,FALSE)</f>
        <v>670779933405</v>
      </c>
      <c r="D2750" t="str">
        <f>VLOOKUP(Table_for_new_list_price[[#This Row],[ItemCode]],[1]sheet1!$1:$1048576,6,FALSE)</f>
        <v>BFLY</v>
      </c>
      <c r="E2750" s="54" t="str">
        <f>VLOOKUP(Table_for_new_list_price[[#This Row],[ItemCode]],[1]sheet1!$1:$1048576,7,FALSE)</f>
        <v>IRON</v>
      </c>
      <c r="F2750" s="54" t="str">
        <f>VLOOKUP(Table_for_new_list_price[[#This Row],[ItemCode]],[1]sheet1!$1:$1048576,13,FALSE)</f>
        <v>22.6</v>
      </c>
      <c r="G2750" s="55" t="str">
        <f>VLOOKUP(Table_for_new_list_price[[#This Row],[ItemCode]],[1]sheet1!$1:$1048576,12,FALSE)</f>
        <v>1</v>
      </c>
      <c r="H2750" s="101">
        <f>VLOOKUP(Table_for_new_list_price[[#This Row],[ItemCode]],[1]sheet1!$1:$1048576,8,FALSE)</f>
        <v>731.67</v>
      </c>
      <c r="I2750" s="51">
        <f>VLOOKUP(Table_for_new_list_price[[#This Row],[Product Line]],'EDA SHEET'!$C$10:$D$57,2,FALSE)</f>
        <v>0.34699999999999998</v>
      </c>
      <c r="J2750" s="53">
        <f t="shared" si="49"/>
        <v>253.88948999999997</v>
      </c>
      <c r="K2750" s="1" t="str">
        <f>VLOOKUP(Table_for_new_list_price[[#This Row],[ItemCode]],[1]sheet1!$1:$1048576,11,FALSE)</f>
        <v>China</v>
      </c>
    </row>
    <row r="2751" spans="1:11" hidden="1" x14ac:dyDescent="0.3">
      <c r="A2751" t="s">
        <v>2366</v>
      </c>
      <c r="B2751" t="str">
        <f>VLOOKUP(Table_for_new_list_price[[#This Row],[ItemCode]],[1]sheet1!$1:$1048576,4,FALSE)</f>
        <v>BUTTERFLY WAFER BRNZ DISC GEAR</v>
      </c>
      <c r="C2751" t="str">
        <f>VLOOKUP(Table_for_new_list_price[[#This Row],[ItemCode]],[1]sheet1!$1:$1048576,5,FALSE)</f>
        <v>670779933504</v>
      </c>
      <c r="D2751" t="str">
        <f>VLOOKUP(Table_for_new_list_price[[#This Row],[ItemCode]],[1]sheet1!$1:$1048576,6,FALSE)</f>
        <v>BFLY</v>
      </c>
      <c r="E2751" s="54" t="str">
        <f>VLOOKUP(Table_for_new_list_price[[#This Row],[ItemCode]],[1]sheet1!$1:$1048576,7,FALSE)</f>
        <v>IRON</v>
      </c>
      <c r="F2751" s="54" t="str">
        <f>VLOOKUP(Table_for_new_list_price[[#This Row],[ItemCode]],[1]sheet1!$1:$1048576,13,FALSE)</f>
        <v>25.6</v>
      </c>
      <c r="G2751" s="55" t="str">
        <f>VLOOKUP(Table_for_new_list_price[[#This Row],[ItemCode]],[1]sheet1!$1:$1048576,12,FALSE)</f>
        <v>1</v>
      </c>
      <c r="H2751" s="101">
        <f>VLOOKUP(Table_for_new_list_price[[#This Row],[ItemCode]],[1]sheet1!$1:$1048576,8,FALSE)</f>
        <v>858.61</v>
      </c>
      <c r="I2751" s="51">
        <f>VLOOKUP(Table_for_new_list_price[[#This Row],[Product Line]],'EDA SHEET'!$C$10:$D$57,2,FALSE)</f>
        <v>0.34699999999999998</v>
      </c>
      <c r="J2751" s="53">
        <f t="shared" si="49"/>
        <v>297.93766999999997</v>
      </c>
      <c r="K2751" s="1" t="str">
        <f>VLOOKUP(Table_for_new_list_price[[#This Row],[ItemCode]],[1]sheet1!$1:$1048576,11,FALSE)</f>
        <v>China</v>
      </c>
    </row>
    <row r="2752" spans="1:11" hidden="1" x14ac:dyDescent="0.3">
      <c r="A2752" t="s">
        <v>2367</v>
      </c>
      <c r="B2752" t="str">
        <f>VLOOKUP(Table_for_new_list_price[[#This Row],[ItemCode]],[1]sheet1!$1:$1048576,4,FALSE)</f>
        <v>BUTTERFLY WAFER BRNZ DISC GEAR</v>
      </c>
      <c r="C2752" t="str">
        <f>VLOOKUP(Table_for_new_list_price[[#This Row],[ItemCode]],[1]sheet1!$1:$1048576,5,FALSE)</f>
        <v>670779933603</v>
      </c>
      <c r="D2752" t="str">
        <f>VLOOKUP(Table_for_new_list_price[[#This Row],[ItemCode]],[1]sheet1!$1:$1048576,6,FALSE)</f>
        <v>BFLY</v>
      </c>
      <c r="E2752" s="54" t="str">
        <f>VLOOKUP(Table_for_new_list_price[[#This Row],[ItemCode]],[1]sheet1!$1:$1048576,7,FALSE)</f>
        <v>IRON</v>
      </c>
      <c r="F2752" s="54" t="str">
        <f>VLOOKUP(Table_for_new_list_price[[#This Row],[ItemCode]],[1]sheet1!$1:$1048576,13,FALSE)</f>
        <v>26.6</v>
      </c>
      <c r="G2752" s="55" t="str">
        <f>VLOOKUP(Table_for_new_list_price[[#This Row],[ItemCode]],[1]sheet1!$1:$1048576,12,FALSE)</f>
        <v>1</v>
      </c>
      <c r="H2752" s="101">
        <f>VLOOKUP(Table_for_new_list_price[[#This Row],[ItemCode]],[1]sheet1!$1:$1048576,8,FALSE)</f>
        <v>960.65</v>
      </c>
      <c r="I2752" s="51">
        <f>VLOOKUP(Table_for_new_list_price[[#This Row],[Product Line]],'EDA SHEET'!$C$10:$D$57,2,FALSE)</f>
        <v>0.34699999999999998</v>
      </c>
      <c r="J2752" s="53">
        <f t="shared" si="49"/>
        <v>333.34554999999995</v>
      </c>
      <c r="K2752" s="1" t="str">
        <f>VLOOKUP(Table_for_new_list_price[[#This Row],[ItemCode]],[1]sheet1!$1:$1048576,11,FALSE)</f>
        <v>China</v>
      </c>
    </row>
    <row r="2753" spans="1:11" hidden="1" x14ac:dyDescent="0.3">
      <c r="A2753" t="s">
        <v>2368</v>
      </c>
      <c r="B2753" t="str">
        <f>VLOOKUP(Table_for_new_list_price[[#This Row],[ItemCode]],[1]sheet1!$1:$1048576,4,FALSE)</f>
        <v>BUTTERFLY WAFER BRNZ DISC GEAR</v>
      </c>
      <c r="C2753" t="str">
        <f>VLOOKUP(Table_for_new_list_price[[#This Row],[ItemCode]],[1]sheet1!$1:$1048576,5,FALSE)</f>
        <v>670779933801</v>
      </c>
      <c r="D2753" t="str">
        <f>VLOOKUP(Table_for_new_list_price[[#This Row],[ItemCode]],[1]sheet1!$1:$1048576,6,FALSE)</f>
        <v>BFLY</v>
      </c>
      <c r="E2753" s="54" t="str">
        <f>VLOOKUP(Table_for_new_list_price[[#This Row],[ItemCode]],[1]sheet1!$1:$1048576,7,FALSE)</f>
        <v>IRON</v>
      </c>
      <c r="F2753" s="54" t="str">
        <f>VLOOKUP(Table_for_new_list_price[[#This Row],[ItemCode]],[1]sheet1!$1:$1048576,13,FALSE)</f>
        <v>46.9</v>
      </c>
      <c r="G2753" s="55" t="str">
        <f>VLOOKUP(Table_for_new_list_price[[#This Row],[ItemCode]],[1]sheet1!$1:$1048576,12,FALSE)</f>
        <v>1</v>
      </c>
      <c r="H2753" s="101">
        <f>VLOOKUP(Table_for_new_list_price[[#This Row],[ItemCode]],[1]sheet1!$1:$1048576,8,FALSE)</f>
        <v>1460.86</v>
      </c>
      <c r="I2753" s="51">
        <f>VLOOKUP(Table_for_new_list_price[[#This Row],[Product Line]],'EDA SHEET'!$C$10:$D$57,2,FALSE)</f>
        <v>0.34699999999999998</v>
      </c>
      <c r="J2753" s="53">
        <f t="shared" si="49"/>
        <v>506.91841999999991</v>
      </c>
      <c r="K2753" s="1" t="str">
        <f>VLOOKUP(Table_for_new_list_price[[#This Row],[ItemCode]],[1]sheet1!$1:$1048576,11,FALSE)</f>
        <v>China</v>
      </c>
    </row>
    <row r="2754" spans="1:11" hidden="1" x14ac:dyDescent="0.3">
      <c r="A2754" t="s">
        <v>2369</v>
      </c>
      <c r="B2754" t="str">
        <f>VLOOKUP(Table_for_new_list_price[[#This Row],[ItemCode]],[1]sheet1!$1:$1048576,4,FALSE)</f>
        <v>BUTTERFLY WAFER BRNZ DISC LVR</v>
      </c>
      <c r="C2754" t="str">
        <f>VLOOKUP(Table_for_new_list_price[[#This Row],[ItemCode]],[1]sheet1!$1:$1048576,5,FALSE)</f>
        <v>670779932101</v>
      </c>
      <c r="D2754" t="str">
        <f>VLOOKUP(Table_for_new_list_price[[#This Row],[ItemCode]],[1]sheet1!$1:$1048576,6,FALSE)</f>
        <v>BFLY</v>
      </c>
      <c r="E2754" s="54" t="str">
        <f>VLOOKUP(Table_for_new_list_price[[#This Row],[ItemCode]],[1]sheet1!$1:$1048576,7,FALSE)</f>
        <v>IRON</v>
      </c>
      <c r="F2754" s="54" t="str">
        <f>VLOOKUP(Table_for_new_list_price[[#This Row],[ItemCode]],[1]sheet1!$1:$1048576,13,FALSE)</f>
        <v>46</v>
      </c>
      <c r="G2754" s="55" t="str">
        <f>VLOOKUP(Table_for_new_list_price[[#This Row],[ItemCode]],[1]sheet1!$1:$1048576,12,FALSE)</f>
        <v>1</v>
      </c>
      <c r="H2754" s="101">
        <f>VLOOKUP(Table_for_new_list_price[[#This Row],[ItemCode]],[1]sheet1!$1:$1048576,8,FALSE)</f>
        <v>1871.46</v>
      </c>
      <c r="I2754" s="51">
        <f>VLOOKUP(Table_for_new_list_price[[#This Row],[Product Line]],'EDA SHEET'!$C$10:$D$57,2,FALSE)</f>
        <v>0.34699999999999998</v>
      </c>
      <c r="J2754" s="53">
        <f t="shared" si="49"/>
        <v>649.39661999999998</v>
      </c>
      <c r="K2754" s="1" t="str">
        <f>VLOOKUP(Table_for_new_list_price[[#This Row],[ItemCode]],[1]sheet1!$1:$1048576,11,FALSE)</f>
        <v>China</v>
      </c>
    </row>
    <row r="2755" spans="1:11" hidden="1" x14ac:dyDescent="0.3">
      <c r="A2755" t="s">
        <v>2370</v>
      </c>
      <c r="B2755" t="str">
        <f>VLOOKUP(Table_for_new_list_price[[#This Row],[ItemCode]],[1]sheet1!$1:$1048576,4,FALSE)</f>
        <v>BUTTERFLY WAFER BRNZ DISC LVR</v>
      </c>
      <c r="C2755" t="str">
        <f>VLOOKUP(Table_for_new_list_price[[#This Row],[ItemCode]],[1]sheet1!$1:$1048576,5,FALSE)</f>
        <v>670779932125</v>
      </c>
      <c r="D2755" t="str">
        <f>VLOOKUP(Table_for_new_list_price[[#This Row],[ItemCode]],[1]sheet1!$1:$1048576,6,FALSE)</f>
        <v>BFLY</v>
      </c>
      <c r="E2755" s="54" t="str">
        <f>VLOOKUP(Table_for_new_list_price[[#This Row],[ItemCode]],[1]sheet1!$1:$1048576,7,FALSE)</f>
        <v>IRON</v>
      </c>
      <c r="F2755" s="54" t="str">
        <f>VLOOKUP(Table_for_new_list_price[[#This Row],[ItemCode]],[1]sheet1!$1:$1048576,13,FALSE)</f>
        <v>69</v>
      </c>
      <c r="G2755" s="55" t="str">
        <f>VLOOKUP(Table_for_new_list_price[[#This Row],[ItemCode]],[1]sheet1!$1:$1048576,12,FALSE)</f>
        <v>1</v>
      </c>
      <c r="H2755" s="101">
        <f>VLOOKUP(Table_for_new_list_price[[#This Row],[ItemCode]],[1]sheet1!$1:$1048576,8,FALSE)</f>
        <v>2966.49</v>
      </c>
      <c r="I2755" s="51">
        <f>VLOOKUP(Table_for_new_list_price[[#This Row],[Product Line]],'EDA SHEET'!$C$10:$D$57,2,FALSE)</f>
        <v>0.34699999999999998</v>
      </c>
      <c r="J2755" s="53">
        <f t="shared" si="49"/>
        <v>1029.3720299999998</v>
      </c>
      <c r="K2755" s="1" t="str">
        <f>VLOOKUP(Table_for_new_list_price[[#This Row],[ItemCode]],[1]sheet1!$1:$1048576,11,FALSE)</f>
        <v>China</v>
      </c>
    </row>
    <row r="2756" spans="1:11" hidden="1" x14ac:dyDescent="0.3">
      <c r="A2756" t="s">
        <v>2371</v>
      </c>
      <c r="B2756" t="str">
        <f>VLOOKUP(Table_for_new_list_price[[#This Row],[ItemCode]],[1]sheet1!$1:$1048576,4,FALSE)</f>
        <v>BUTTERFLY WAFER BRNZ DISC LVR</v>
      </c>
      <c r="C2756" t="str">
        <f>VLOOKUP(Table_for_new_list_price[[#This Row],[ItemCode]],[1]sheet1!$1:$1048576,5,FALSE)</f>
        <v>670779932200</v>
      </c>
      <c r="D2756" t="str">
        <f>VLOOKUP(Table_for_new_list_price[[#This Row],[ItemCode]],[1]sheet1!$1:$1048576,6,FALSE)</f>
        <v>BFLY</v>
      </c>
      <c r="E2756" s="54" t="str">
        <f>VLOOKUP(Table_for_new_list_price[[#This Row],[ItemCode]],[1]sheet1!$1:$1048576,7,FALSE)</f>
        <v>IRON</v>
      </c>
      <c r="F2756" s="54" t="str">
        <f>VLOOKUP(Table_for_new_list_price[[#This Row],[ItemCode]],[1]sheet1!$1:$1048576,13,FALSE)</f>
        <v>7.6</v>
      </c>
      <c r="G2756" s="55" t="str">
        <f>VLOOKUP(Table_for_new_list_price[[#This Row],[ItemCode]],[1]sheet1!$1:$1048576,12,FALSE)</f>
        <v>1</v>
      </c>
      <c r="H2756" s="101">
        <f>VLOOKUP(Table_for_new_list_price[[#This Row],[ItemCode]],[1]sheet1!$1:$1048576,8,FALSE)</f>
        <v>206.58</v>
      </c>
      <c r="I2756" s="51">
        <f>VLOOKUP(Table_for_new_list_price[[#This Row],[Product Line]],'EDA SHEET'!$C$10:$D$57,2,FALSE)</f>
        <v>0.34699999999999998</v>
      </c>
      <c r="J2756" s="53">
        <f t="shared" si="49"/>
        <v>71.683260000000004</v>
      </c>
      <c r="K2756" s="1" t="str">
        <f>VLOOKUP(Table_for_new_list_price[[#This Row],[ItemCode]],[1]sheet1!$1:$1048576,11,FALSE)</f>
        <v>China</v>
      </c>
    </row>
    <row r="2757" spans="1:11" hidden="1" x14ac:dyDescent="0.3">
      <c r="A2757" t="s">
        <v>2372</v>
      </c>
      <c r="B2757" t="str">
        <f>VLOOKUP(Table_for_new_list_price[[#This Row],[ItemCode]],[1]sheet1!$1:$1048576,4,FALSE)</f>
        <v>BUTTERFLY WAFER BRNZ DISC LVR</v>
      </c>
      <c r="C2757" t="str">
        <f>VLOOKUP(Table_for_new_list_price[[#This Row],[ItemCode]],[1]sheet1!$1:$1048576,5,FALSE)</f>
        <v>670779932255</v>
      </c>
      <c r="D2757" t="str">
        <f>VLOOKUP(Table_for_new_list_price[[#This Row],[ItemCode]],[1]sheet1!$1:$1048576,6,FALSE)</f>
        <v>BFLY</v>
      </c>
      <c r="E2757" s="54" t="str">
        <f>VLOOKUP(Table_for_new_list_price[[#This Row],[ItemCode]],[1]sheet1!$1:$1048576,7,FALSE)</f>
        <v>IRON</v>
      </c>
      <c r="F2757" s="54" t="str">
        <f>VLOOKUP(Table_for_new_list_price[[#This Row],[ItemCode]],[1]sheet1!$1:$1048576,13,FALSE)</f>
        <v>9.4</v>
      </c>
      <c r="G2757" s="55" t="str">
        <f>VLOOKUP(Table_for_new_list_price[[#This Row],[ItemCode]],[1]sheet1!$1:$1048576,12,FALSE)</f>
        <v>1</v>
      </c>
      <c r="H2757" s="101">
        <f>VLOOKUP(Table_for_new_list_price[[#This Row],[ItemCode]],[1]sheet1!$1:$1048576,8,FALSE)</f>
        <v>238.91</v>
      </c>
      <c r="I2757" s="51">
        <f>VLOOKUP(Table_for_new_list_price[[#This Row],[Product Line]],'EDA SHEET'!$C$10:$D$57,2,FALSE)</f>
        <v>0.34699999999999998</v>
      </c>
      <c r="J2757" s="53">
        <f t="shared" si="49"/>
        <v>82.901769999999999</v>
      </c>
      <c r="K2757" s="1" t="str">
        <f>VLOOKUP(Table_for_new_list_price[[#This Row],[ItemCode]],[1]sheet1!$1:$1048576,11,FALSE)</f>
        <v>China</v>
      </c>
    </row>
    <row r="2758" spans="1:11" hidden="1" x14ac:dyDescent="0.3">
      <c r="A2758" t="s">
        <v>2373</v>
      </c>
      <c r="B2758" t="str">
        <f>VLOOKUP(Table_for_new_list_price[[#This Row],[ItemCode]],[1]sheet1!$1:$1048576,4,FALSE)</f>
        <v>BUTTERFLY WAFER BRNZ DISC LVR</v>
      </c>
      <c r="C2758" t="str">
        <f>VLOOKUP(Table_for_new_list_price[[#This Row],[ItemCode]],[1]sheet1!$1:$1048576,5,FALSE)</f>
        <v>670779932309</v>
      </c>
      <c r="D2758" t="str">
        <f>VLOOKUP(Table_for_new_list_price[[#This Row],[ItemCode]],[1]sheet1!$1:$1048576,6,FALSE)</f>
        <v>BFLY</v>
      </c>
      <c r="E2758" s="54" t="str">
        <f>VLOOKUP(Table_for_new_list_price[[#This Row],[ItemCode]],[1]sheet1!$1:$1048576,7,FALSE)</f>
        <v>IRON</v>
      </c>
      <c r="F2758" s="54" t="str">
        <f>VLOOKUP(Table_for_new_list_price[[#This Row],[ItemCode]],[1]sheet1!$1:$1048576,13,FALSE)</f>
        <v>10.2</v>
      </c>
      <c r="G2758" s="55" t="str">
        <f>VLOOKUP(Table_for_new_list_price[[#This Row],[ItemCode]],[1]sheet1!$1:$1048576,12,FALSE)</f>
        <v>1</v>
      </c>
      <c r="H2758" s="101">
        <f>VLOOKUP(Table_for_new_list_price[[#This Row],[ItemCode]],[1]sheet1!$1:$1048576,8,FALSE)</f>
        <v>281.24</v>
      </c>
      <c r="I2758" s="51">
        <f>VLOOKUP(Table_for_new_list_price[[#This Row],[Product Line]],'EDA SHEET'!$C$10:$D$57,2,FALSE)</f>
        <v>0.34699999999999998</v>
      </c>
      <c r="J2758" s="53">
        <f t="shared" si="49"/>
        <v>97.590279999999993</v>
      </c>
      <c r="K2758" s="1" t="str">
        <f>VLOOKUP(Table_for_new_list_price[[#This Row],[ItemCode]],[1]sheet1!$1:$1048576,11,FALSE)</f>
        <v>China</v>
      </c>
    </row>
    <row r="2759" spans="1:11" hidden="1" x14ac:dyDescent="0.3">
      <c r="A2759" t="s">
        <v>2374</v>
      </c>
      <c r="B2759" t="str">
        <f>VLOOKUP(Table_for_new_list_price[[#This Row],[ItemCode]],[1]sheet1!$1:$1048576,4,FALSE)</f>
        <v>BUTTERFLY WAFER BRNZ DISC LVR</v>
      </c>
      <c r="C2759" t="str">
        <f>VLOOKUP(Table_for_new_list_price[[#This Row],[ItemCode]],[1]sheet1!$1:$1048576,5,FALSE)</f>
        <v>670779932408</v>
      </c>
      <c r="D2759" t="str">
        <f>VLOOKUP(Table_for_new_list_price[[#This Row],[ItemCode]],[1]sheet1!$1:$1048576,6,FALSE)</f>
        <v>BFLY</v>
      </c>
      <c r="E2759" s="54" t="str">
        <f>VLOOKUP(Table_for_new_list_price[[#This Row],[ItemCode]],[1]sheet1!$1:$1048576,7,FALSE)</f>
        <v>IRON</v>
      </c>
      <c r="F2759" s="54" t="str">
        <f>VLOOKUP(Table_for_new_list_price[[#This Row],[ItemCode]],[1]sheet1!$1:$1048576,13,FALSE)</f>
        <v>12.2</v>
      </c>
      <c r="G2759" s="55" t="str">
        <f>VLOOKUP(Table_for_new_list_price[[#This Row],[ItemCode]],[1]sheet1!$1:$1048576,12,FALSE)</f>
        <v>1</v>
      </c>
      <c r="H2759" s="101">
        <f>VLOOKUP(Table_for_new_list_price[[#This Row],[ItemCode]],[1]sheet1!$1:$1048576,8,FALSE)</f>
        <v>433.04</v>
      </c>
      <c r="I2759" s="51">
        <f>VLOOKUP(Table_for_new_list_price[[#This Row],[Product Line]],'EDA SHEET'!$C$10:$D$57,2,FALSE)</f>
        <v>0.34699999999999998</v>
      </c>
      <c r="J2759" s="53">
        <f t="shared" si="49"/>
        <v>150.26488000000001</v>
      </c>
      <c r="K2759" s="1" t="str">
        <f>VLOOKUP(Table_for_new_list_price[[#This Row],[ItemCode]],[1]sheet1!$1:$1048576,11,FALSE)</f>
        <v>China</v>
      </c>
    </row>
    <row r="2760" spans="1:11" hidden="1" x14ac:dyDescent="0.3">
      <c r="A2760" t="s">
        <v>2375</v>
      </c>
      <c r="B2760" t="str">
        <f>VLOOKUP(Table_for_new_list_price[[#This Row],[ItemCode]],[1]sheet1!$1:$1048576,4,FALSE)</f>
        <v>BUTTERFLY WAFER BRNZ DISC LVR</v>
      </c>
      <c r="C2760" t="str">
        <f>VLOOKUP(Table_for_new_list_price[[#This Row],[ItemCode]],[1]sheet1!$1:$1048576,5,FALSE)</f>
        <v>670779932507</v>
      </c>
      <c r="D2760" t="str">
        <f>VLOOKUP(Table_for_new_list_price[[#This Row],[ItemCode]],[1]sheet1!$1:$1048576,6,FALSE)</f>
        <v>BFLY</v>
      </c>
      <c r="E2760" s="54" t="str">
        <f>VLOOKUP(Table_for_new_list_price[[#This Row],[ItemCode]],[1]sheet1!$1:$1048576,7,FALSE)</f>
        <v>IRON</v>
      </c>
      <c r="F2760" s="54" t="str">
        <f>VLOOKUP(Table_for_new_list_price[[#This Row],[ItemCode]],[1]sheet1!$1:$1048576,13,FALSE)</f>
        <v>18.6</v>
      </c>
      <c r="G2760" s="55" t="str">
        <f>VLOOKUP(Table_for_new_list_price[[#This Row],[ItemCode]],[1]sheet1!$1:$1048576,12,FALSE)</f>
        <v>1</v>
      </c>
      <c r="H2760" s="101">
        <f>VLOOKUP(Table_for_new_list_price[[#This Row],[ItemCode]],[1]sheet1!$1:$1048576,8,FALSE)</f>
        <v>542.54999999999995</v>
      </c>
      <c r="I2760" s="51">
        <f>VLOOKUP(Table_for_new_list_price[[#This Row],[Product Line]],'EDA SHEET'!$C$10:$D$57,2,FALSE)</f>
        <v>0.34699999999999998</v>
      </c>
      <c r="J2760" s="53">
        <f t="shared" si="49"/>
        <v>188.26484999999997</v>
      </c>
      <c r="K2760" s="1" t="str">
        <f>VLOOKUP(Table_for_new_list_price[[#This Row],[ItemCode]],[1]sheet1!$1:$1048576,11,FALSE)</f>
        <v>China</v>
      </c>
    </row>
    <row r="2761" spans="1:11" hidden="1" x14ac:dyDescent="0.3">
      <c r="A2761" t="s">
        <v>2376</v>
      </c>
      <c r="B2761" t="str">
        <f>VLOOKUP(Table_for_new_list_price[[#This Row],[ItemCode]],[1]sheet1!$1:$1048576,4,FALSE)</f>
        <v>BUTTERFLY WAFER BRNZ DISC LVR</v>
      </c>
      <c r="C2761" t="str">
        <f>VLOOKUP(Table_for_new_list_price[[#This Row],[ItemCode]],[1]sheet1!$1:$1048576,5,FALSE)</f>
        <v>670779932606</v>
      </c>
      <c r="D2761" t="str">
        <f>VLOOKUP(Table_for_new_list_price[[#This Row],[ItemCode]],[1]sheet1!$1:$1048576,6,FALSE)</f>
        <v>BFLY</v>
      </c>
      <c r="E2761" s="54" t="str">
        <f>VLOOKUP(Table_for_new_list_price[[#This Row],[ItemCode]],[1]sheet1!$1:$1048576,7,FALSE)</f>
        <v>IRON</v>
      </c>
      <c r="F2761" s="54" t="str">
        <f>VLOOKUP(Table_for_new_list_price[[#This Row],[ItemCode]],[1]sheet1!$1:$1048576,13,FALSE)</f>
        <v>19</v>
      </c>
      <c r="G2761" s="55" t="str">
        <f>VLOOKUP(Table_for_new_list_price[[#This Row],[ItemCode]],[1]sheet1!$1:$1048576,12,FALSE)</f>
        <v>1</v>
      </c>
      <c r="H2761" s="101">
        <f>VLOOKUP(Table_for_new_list_price[[#This Row],[ItemCode]],[1]sheet1!$1:$1048576,8,FALSE)</f>
        <v>694.34</v>
      </c>
      <c r="I2761" s="51">
        <f>VLOOKUP(Table_for_new_list_price[[#This Row],[Product Line]],'EDA SHEET'!$C$10:$D$57,2,FALSE)</f>
        <v>0.34699999999999998</v>
      </c>
      <c r="J2761" s="53">
        <f t="shared" si="49"/>
        <v>240.93598</v>
      </c>
      <c r="K2761" s="1" t="str">
        <f>VLOOKUP(Table_for_new_list_price[[#This Row],[ItemCode]],[1]sheet1!$1:$1048576,11,FALSE)</f>
        <v>China</v>
      </c>
    </row>
    <row r="2762" spans="1:11" hidden="1" x14ac:dyDescent="0.3">
      <c r="A2762" t="s">
        <v>2377</v>
      </c>
      <c r="B2762" t="str">
        <f>VLOOKUP(Table_for_new_list_price[[#This Row],[ItemCode]],[1]sheet1!$1:$1048576,4,FALSE)</f>
        <v>BUTTERFLY WAFER BRNZ DISC LVR</v>
      </c>
      <c r="C2762" t="str">
        <f>VLOOKUP(Table_for_new_list_price[[#This Row],[ItemCode]],[1]sheet1!$1:$1048576,5,FALSE)</f>
        <v>670779932804</v>
      </c>
      <c r="D2762" t="str">
        <f>VLOOKUP(Table_for_new_list_price[[#This Row],[ItemCode]],[1]sheet1!$1:$1048576,6,FALSE)</f>
        <v>BFLY</v>
      </c>
      <c r="E2762" s="54" t="str">
        <f>VLOOKUP(Table_for_new_list_price[[#This Row],[ItemCode]],[1]sheet1!$1:$1048576,7,FALSE)</f>
        <v>IRON</v>
      </c>
      <c r="F2762" s="54" t="str">
        <f>VLOOKUP(Table_for_new_list_price[[#This Row],[ItemCode]],[1]sheet1!$1:$1048576,13,FALSE)</f>
        <v>32</v>
      </c>
      <c r="G2762" s="55" t="str">
        <f>VLOOKUP(Table_for_new_list_price[[#This Row],[ItemCode]],[1]sheet1!$1:$1048576,12,FALSE)</f>
        <v>1</v>
      </c>
      <c r="H2762" s="101">
        <f>VLOOKUP(Table_for_new_list_price[[#This Row],[ItemCode]],[1]sheet1!$1:$1048576,8,FALSE)</f>
        <v>1139.8399999999999</v>
      </c>
      <c r="I2762" s="51">
        <f>VLOOKUP(Table_for_new_list_price[[#This Row],[Product Line]],'EDA SHEET'!$C$10:$D$57,2,FALSE)</f>
        <v>0.34699999999999998</v>
      </c>
      <c r="J2762" s="53">
        <f t="shared" si="49"/>
        <v>395.52447999999993</v>
      </c>
      <c r="K2762" s="1" t="str">
        <f>VLOOKUP(Table_for_new_list_price[[#This Row],[ItemCode]],[1]sheet1!$1:$1048576,11,FALSE)</f>
        <v>China</v>
      </c>
    </row>
    <row r="2763" spans="1:11" hidden="1" x14ac:dyDescent="0.3">
      <c r="A2763" t="s">
        <v>2378</v>
      </c>
      <c r="B2763" t="str">
        <f>VLOOKUP(Table_for_new_list_price[[#This Row],[ItemCode]],[1]sheet1!$1:$1048576,4,FALSE)</f>
        <v>BUTTERFLY WAFR DUCTL EPDM GEAR</v>
      </c>
      <c r="C2763" t="str">
        <f>VLOOKUP(Table_for_new_list_price[[#This Row],[ItemCode]],[1]sheet1!$1:$1048576,5,FALSE)</f>
        <v>670779929101</v>
      </c>
      <c r="D2763" t="str">
        <f>VLOOKUP(Table_for_new_list_price[[#This Row],[ItemCode]],[1]sheet1!$1:$1048576,6,FALSE)</f>
        <v>BFLY</v>
      </c>
      <c r="E2763" s="54" t="str">
        <f>VLOOKUP(Table_for_new_list_price[[#This Row],[ItemCode]],[1]sheet1!$1:$1048576,7,FALSE)</f>
        <v>IRON</v>
      </c>
      <c r="F2763" s="54" t="str">
        <f>VLOOKUP(Table_for_new_list_price[[#This Row],[ItemCode]],[1]sheet1!$1:$1048576,13,FALSE)</f>
        <v>61.89</v>
      </c>
      <c r="G2763" s="55" t="str">
        <f>VLOOKUP(Table_for_new_list_price[[#This Row],[ItemCode]],[1]sheet1!$1:$1048576,12,FALSE)</f>
        <v>0</v>
      </c>
      <c r="H2763" s="101">
        <f>VLOOKUP(Table_for_new_list_price[[#This Row],[ItemCode]],[1]sheet1!$1:$1048576,8,FALSE)</f>
        <v>848.52</v>
      </c>
      <c r="I2763" s="51">
        <f>VLOOKUP(Table_for_new_list_price[[#This Row],[Product Line]],'EDA SHEET'!$C$10:$D$57,2,FALSE)</f>
        <v>0.34699999999999998</v>
      </c>
      <c r="J2763" s="53">
        <f t="shared" si="49"/>
        <v>294.43643999999995</v>
      </c>
      <c r="K2763" s="1" t="str">
        <f>VLOOKUP(Table_for_new_list_price[[#This Row],[ItemCode]],[1]sheet1!$1:$1048576,11,FALSE)</f>
        <v>China</v>
      </c>
    </row>
    <row r="2764" spans="1:11" hidden="1" x14ac:dyDescent="0.3">
      <c r="A2764" t="s">
        <v>2379</v>
      </c>
      <c r="B2764" t="str">
        <f>VLOOKUP(Table_for_new_list_price[[#This Row],[ItemCode]],[1]sheet1!$1:$1048576,4,FALSE)</f>
        <v>BUTTERFLY WAFR DUCTL EPDM GEAR</v>
      </c>
      <c r="C2764" t="str">
        <f>VLOOKUP(Table_for_new_list_price[[#This Row],[ItemCode]],[1]sheet1!$1:$1048576,5,FALSE)</f>
        <v>670779929125</v>
      </c>
      <c r="D2764" t="str">
        <f>VLOOKUP(Table_for_new_list_price[[#This Row],[ItemCode]],[1]sheet1!$1:$1048576,6,FALSE)</f>
        <v>BFLY</v>
      </c>
      <c r="E2764" s="54" t="str">
        <f>VLOOKUP(Table_for_new_list_price[[#This Row],[ItemCode]],[1]sheet1!$1:$1048576,7,FALSE)</f>
        <v>IRON</v>
      </c>
      <c r="F2764" s="54" t="str">
        <f>VLOOKUP(Table_for_new_list_price[[#This Row],[ItemCode]],[1]sheet1!$1:$1048576,13,FALSE)</f>
        <v>88.5</v>
      </c>
      <c r="G2764" s="55" t="str">
        <f>VLOOKUP(Table_for_new_list_price[[#This Row],[ItemCode]],[1]sheet1!$1:$1048576,12,FALSE)</f>
        <v>1</v>
      </c>
      <c r="H2764" s="101">
        <f>VLOOKUP(Table_for_new_list_price[[#This Row],[ItemCode]],[1]sheet1!$1:$1048576,8,FALSE)</f>
        <v>1405.52</v>
      </c>
      <c r="I2764" s="51">
        <f>VLOOKUP(Table_for_new_list_price[[#This Row],[Product Line]],'EDA SHEET'!$C$10:$D$57,2,FALSE)</f>
        <v>0.34699999999999998</v>
      </c>
      <c r="J2764" s="53">
        <f t="shared" si="49"/>
        <v>487.71543999999994</v>
      </c>
      <c r="K2764" s="1" t="str">
        <f>VLOOKUP(Table_for_new_list_price[[#This Row],[ItemCode]],[1]sheet1!$1:$1048576,11,FALSE)</f>
        <v>China</v>
      </c>
    </row>
    <row r="2765" spans="1:11" hidden="1" x14ac:dyDescent="0.3">
      <c r="A2765" t="s">
        <v>2380</v>
      </c>
      <c r="B2765" t="str">
        <f>VLOOKUP(Table_for_new_list_price[[#This Row],[ItemCode]],[1]sheet1!$1:$1048576,4,FALSE)</f>
        <v>BUTTERDLY WAFR DUCTL EPDM GEAR</v>
      </c>
      <c r="C2765" t="str">
        <f>VLOOKUP(Table_for_new_list_price[[#This Row],[ItemCode]],[1]sheet1!$1:$1048576,5,FALSE)</f>
        <v>670779929149</v>
      </c>
      <c r="D2765" t="str">
        <f>VLOOKUP(Table_for_new_list_price[[#This Row],[ItemCode]],[1]sheet1!$1:$1048576,6,FALSE)</f>
        <v>BFLY</v>
      </c>
      <c r="E2765" s="54" t="str">
        <f>VLOOKUP(Table_for_new_list_price[[#This Row],[ItemCode]],[1]sheet1!$1:$1048576,7,FALSE)</f>
        <v>IRON</v>
      </c>
      <c r="F2765" s="54" t="str">
        <f>VLOOKUP(Table_for_new_list_price[[#This Row],[ItemCode]],[1]sheet1!$1:$1048576,13,FALSE)</f>
        <v>117.5</v>
      </c>
      <c r="G2765" s="55" t="str">
        <f>VLOOKUP(Table_for_new_list_price[[#This Row],[ItemCode]],[1]sheet1!$1:$1048576,12,FALSE)</f>
        <v>1</v>
      </c>
      <c r="H2765" s="101">
        <f>VLOOKUP(Table_for_new_list_price[[#This Row],[ItemCode]],[1]sheet1!$1:$1048576,8,FALSE)</f>
        <v>2088.14</v>
      </c>
      <c r="I2765" s="51">
        <f>VLOOKUP(Table_for_new_list_price[[#This Row],[Product Line]],'EDA SHEET'!$C$10:$D$57,2,FALSE)</f>
        <v>0.34699999999999998</v>
      </c>
      <c r="J2765" s="53">
        <f t="shared" si="49"/>
        <v>724.58457999999996</v>
      </c>
      <c r="K2765" s="1" t="str">
        <f>VLOOKUP(Table_for_new_list_price[[#This Row],[ItemCode]],[1]sheet1!$1:$1048576,11,FALSE)</f>
        <v>China</v>
      </c>
    </row>
    <row r="2766" spans="1:11" hidden="1" x14ac:dyDescent="0.3">
      <c r="A2766" t="s">
        <v>2381</v>
      </c>
      <c r="B2766" t="str">
        <f>VLOOKUP(Table_for_new_list_price[[#This Row],[ItemCode]],[1]sheet1!$1:$1048576,4,FALSE)</f>
        <v>BUTTERFLY WAFR DUCTL EPDM GEAR</v>
      </c>
      <c r="C2766" t="str">
        <f>VLOOKUP(Table_for_new_list_price[[#This Row],[ItemCode]],[1]sheet1!$1:$1048576,5,FALSE)</f>
        <v>670779929163</v>
      </c>
      <c r="D2766" t="str">
        <f>VLOOKUP(Table_for_new_list_price[[#This Row],[ItemCode]],[1]sheet1!$1:$1048576,6,FALSE)</f>
        <v>BFLY</v>
      </c>
      <c r="E2766" s="54" t="str">
        <f>VLOOKUP(Table_for_new_list_price[[#This Row],[ItemCode]],[1]sheet1!$1:$1048576,7,FALSE)</f>
        <v>IRON</v>
      </c>
      <c r="F2766" s="54" t="str">
        <f>VLOOKUP(Table_for_new_list_price[[#This Row],[ItemCode]],[1]sheet1!$1:$1048576,13,FALSE)</f>
        <v>227.5</v>
      </c>
      <c r="G2766" s="55" t="str">
        <f>VLOOKUP(Table_for_new_list_price[[#This Row],[ItemCode]],[1]sheet1!$1:$1048576,12,FALSE)</f>
        <v>1</v>
      </c>
      <c r="H2766" s="101">
        <f>VLOOKUP(Table_for_new_list_price[[#This Row],[ItemCode]],[1]sheet1!$1:$1048576,8,FALSE)</f>
        <v>3190.25</v>
      </c>
      <c r="I2766" s="51">
        <f>VLOOKUP(Table_for_new_list_price[[#This Row],[Product Line]],'EDA SHEET'!$C$10:$D$57,2,FALSE)</f>
        <v>0.34699999999999998</v>
      </c>
      <c r="J2766" s="53">
        <f t="shared" si="49"/>
        <v>1107.01675</v>
      </c>
      <c r="K2766" s="1" t="str">
        <f>VLOOKUP(Table_for_new_list_price[[#This Row],[ItemCode]],[1]sheet1!$1:$1048576,11,FALSE)</f>
        <v>China</v>
      </c>
    </row>
    <row r="2767" spans="1:11" hidden="1" x14ac:dyDescent="0.3">
      <c r="A2767" t="s">
        <v>2382</v>
      </c>
      <c r="B2767" t="str">
        <f>VLOOKUP(Table_for_new_list_price[[#This Row],[ItemCode]],[1]sheet1!$1:$1048576,4,FALSE)</f>
        <v>BUTTERFLY WAFR DUCTL EPDM GEAR</v>
      </c>
      <c r="C2767" t="str">
        <f>VLOOKUP(Table_for_new_list_price[[#This Row],[ItemCode]],[1]sheet1!$1:$1048576,5,FALSE)</f>
        <v>670779929187</v>
      </c>
      <c r="D2767" t="str">
        <f>VLOOKUP(Table_for_new_list_price[[#This Row],[ItemCode]],[1]sheet1!$1:$1048576,6,FALSE)</f>
        <v>BFLY</v>
      </c>
      <c r="E2767" s="54" t="str">
        <f>VLOOKUP(Table_for_new_list_price[[#This Row],[ItemCode]],[1]sheet1!$1:$1048576,7,FALSE)</f>
        <v>IRON</v>
      </c>
      <c r="F2767" s="54" t="str">
        <f>VLOOKUP(Table_for_new_list_price[[#This Row],[ItemCode]],[1]sheet1!$1:$1048576,13,FALSE)</f>
        <v>269.5</v>
      </c>
      <c r="G2767" s="55" t="str">
        <f>VLOOKUP(Table_for_new_list_price[[#This Row],[ItemCode]],[1]sheet1!$1:$1048576,12,FALSE)</f>
        <v>0</v>
      </c>
      <c r="H2767" s="101">
        <f>VLOOKUP(Table_for_new_list_price[[#This Row],[ItemCode]],[1]sheet1!$1:$1048576,8,FALSE)</f>
        <v>3970.02</v>
      </c>
      <c r="I2767" s="51">
        <f>VLOOKUP(Table_for_new_list_price[[#This Row],[Product Line]],'EDA SHEET'!$C$10:$D$57,2,FALSE)</f>
        <v>0.34699999999999998</v>
      </c>
      <c r="J2767" s="53">
        <f t="shared" si="49"/>
        <v>1377.5969399999999</v>
      </c>
      <c r="K2767" s="1" t="str">
        <f>VLOOKUP(Table_for_new_list_price[[#This Row],[ItemCode]],[1]sheet1!$1:$1048576,11,FALSE)</f>
        <v>China</v>
      </c>
    </row>
    <row r="2768" spans="1:11" hidden="1" x14ac:dyDescent="0.3">
      <c r="A2768" t="s">
        <v>2383</v>
      </c>
      <c r="B2768" t="str">
        <f>VLOOKUP(Table_for_new_list_price[[#This Row],[ItemCode]],[1]sheet1!$1:$1048576,4,FALSE)</f>
        <v>BUTTERFLY WAFR DUCTL EPDM GEAR</v>
      </c>
      <c r="C2768" t="str">
        <f>VLOOKUP(Table_for_new_list_price[[#This Row],[ItemCode]],[1]sheet1!$1:$1048576,5,FALSE)</f>
        <v>670779929224</v>
      </c>
      <c r="D2768" t="str">
        <f>VLOOKUP(Table_for_new_list_price[[#This Row],[ItemCode]],[1]sheet1!$1:$1048576,6,FALSE)</f>
        <v>BFLY</v>
      </c>
      <c r="E2768" s="54" t="str">
        <f>VLOOKUP(Table_for_new_list_price[[#This Row],[ItemCode]],[1]sheet1!$1:$1048576,7,FALSE)</f>
        <v>IRON</v>
      </c>
      <c r="F2768" s="54" t="str">
        <f>VLOOKUP(Table_for_new_list_price[[#This Row],[ItemCode]],[1]sheet1!$1:$1048576,13,FALSE)</f>
        <v>358.5</v>
      </c>
      <c r="G2768" s="55" t="str">
        <f>VLOOKUP(Table_for_new_list_price[[#This Row],[ItemCode]],[1]sheet1!$1:$1048576,12,FALSE)</f>
        <v>1</v>
      </c>
      <c r="H2768" s="101">
        <f>VLOOKUP(Table_for_new_list_price[[#This Row],[ItemCode]],[1]sheet1!$1:$1048576,8,FALSE)</f>
        <v>5541.42</v>
      </c>
      <c r="I2768" s="51">
        <f>VLOOKUP(Table_for_new_list_price[[#This Row],[Product Line]],'EDA SHEET'!$C$10:$D$57,2,FALSE)</f>
        <v>0.34699999999999998</v>
      </c>
      <c r="J2768" s="53">
        <f t="shared" si="49"/>
        <v>1922.8727399999998</v>
      </c>
      <c r="K2768" s="1" t="str">
        <f>VLOOKUP(Table_for_new_list_price[[#This Row],[ItemCode]],[1]sheet1!$1:$1048576,11,FALSE)</f>
        <v>China</v>
      </c>
    </row>
    <row r="2769" spans="1:11" hidden="1" x14ac:dyDescent="0.3">
      <c r="A2769" t="s">
        <v>2384</v>
      </c>
      <c r="B2769" t="str">
        <f>VLOOKUP(Table_for_new_list_price[[#This Row],[ItemCode]],[1]sheet1!$1:$1048576,4,FALSE)</f>
        <v>BUTTERFLY WAFR DUCTL EPDM GEAR</v>
      </c>
      <c r="C2769" t="str">
        <f>VLOOKUP(Table_for_new_list_price[[#This Row],[ItemCode]],[1]sheet1!$1:$1048576,5,FALSE)</f>
        <v>670779929248</v>
      </c>
      <c r="D2769" t="str">
        <f>VLOOKUP(Table_for_new_list_price[[#This Row],[ItemCode]],[1]sheet1!$1:$1048576,6,FALSE)</f>
        <v>BFLY</v>
      </c>
      <c r="E2769" s="54" t="str">
        <f>VLOOKUP(Table_for_new_list_price[[#This Row],[ItemCode]],[1]sheet1!$1:$1048576,7,FALSE)</f>
        <v>IRON</v>
      </c>
      <c r="F2769" s="54" t="str">
        <f>VLOOKUP(Table_for_new_list_price[[#This Row],[ItemCode]],[1]sheet1!$1:$1048576,13,FALSE)</f>
        <v>605.5</v>
      </c>
      <c r="G2769" s="55" t="str">
        <f>VLOOKUP(Table_for_new_list_price[[#This Row],[ItemCode]],[1]sheet1!$1:$1048576,12,FALSE)</f>
        <v>1</v>
      </c>
      <c r="H2769" s="101">
        <f>VLOOKUP(Table_for_new_list_price[[#This Row],[ItemCode]],[1]sheet1!$1:$1048576,8,FALSE)</f>
        <v>8549.14</v>
      </c>
      <c r="I2769" s="51">
        <f>VLOOKUP(Table_for_new_list_price[[#This Row],[Product Line]],'EDA SHEET'!$C$10:$D$57,2,FALSE)</f>
        <v>0.34699999999999998</v>
      </c>
      <c r="J2769" s="53">
        <f t="shared" si="49"/>
        <v>2966.5515799999994</v>
      </c>
      <c r="K2769" s="1" t="str">
        <f>VLOOKUP(Table_for_new_list_price[[#This Row],[ItemCode]],[1]sheet1!$1:$1048576,11,FALSE)</f>
        <v>China</v>
      </c>
    </row>
    <row r="2770" spans="1:11" hidden="1" x14ac:dyDescent="0.3">
      <c r="A2770" t="s">
        <v>2385</v>
      </c>
      <c r="B2770" t="str">
        <f>VLOOKUP(Table_for_new_list_price[[#This Row],[ItemCode]],[1]sheet1!$1:$1048576,4,FALSE)</f>
        <v>BUTTERFLY WAFER DUCTL EPDM LVR</v>
      </c>
      <c r="C2770" t="str">
        <f>VLOOKUP(Table_for_new_list_price[[#This Row],[ItemCode]],[1]sheet1!$1:$1048576,5,FALSE)</f>
        <v>670779890104</v>
      </c>
      <c r="D2770" t="str">
        <f>VLOOKUP(Table_for_new_list_price[[#This Row],[ItemCode]],[1]sheet1!$1:$1048576,6,FALSE)</f>
        <v>BFLY</v>
      </c>
      <c r="E2770" s="54" t="str">
        <f>VLOOKUP(Table_for_new_list_price[[#This Row],[ItemCode]],[1]sheet1!$1:$1048576,7,FALSE)</f>
        <v>IRON</v>
      </c>
      <c r="F2770" s="54" t="str">
        <f>VLOOKUP(Table_for_new_list_price[[#This Row],[ItemCode]],[1]sheet1!$1:$1048576,13,FALSE)</f>
        <v>46</v>
      </c>
      <c r="G2770" s="55" t="str">
        <f>VLOOKUP(Table_for_new_list_price[[#This Row],[ItemCode]],[1]sheet1!$1:$1048576,12,FALSE)</f>
        <v>0</v>
      </c>
      <c r="H2770" s="101">
        <f>VLOOKUP(Table_for_new_list_price[[#This Row],[ItemCode]],[1]sheet1!$1:$1048576,8,FALSE)</f>
        <v>829.57</v>
      </c>
      <c r="I2770" s="51">
        <f>VLOOKUP(Table_for_new_list_price[[#This Row],[Product Line]],'EDA SHEET'!$C$10:$D$57,2,FALSE)</f>
        <v>0.34699999999999998</v>
      </c>
      <c r="J2770" s="53">
        <f t="shared" si="49"/>
        <v>287.86079000000001</v>
      </c>
      <c r="K2770" s="1" t="str">
        <f>VLOOKUP(Table_for_new_list_price[[#This Row],[ItemCode]],[1]sheet1!$1:$1048576,11,FALSE)</f>
        <v>China</v>
      </c>
    </row>
    <row r="2771" spans="1:11" hidden="1" x14ac:dyDescent="0.3">
      <c r="A2771" t="s">
        <v>2386</v>
      </c>
      <c r="B2771" t="str">
        <f>VLOOKUP(Table_for_new_list_price[[#This Row],[ItemCode]],[1]sheet1!$1:$1048576,4,FALSE)</f>
        <v>BUTTERFLY WAFER DUCTL EPDM LVR</v>
      </c>
      <c r="C2771" t="str">
        <f>VLOOKUP(Table_for_new_list_price[[#This Row],[ItemCode]],[1]sheet1!$1:$1048576,5,FALSE)</f>
        <v>670779890128</v>
      </c>
      <c r="D2771" t="str">
        <f>VLOOKUP(Table_for_new_list_price[[#This Row],[ItemCode]],[1]sheet1!$1:$1048576,6,FALSE)</f>
        <v>BFLY</v>
      </c>
      <c r="E2771" s="54" t="str">
        <f>VLOOKUP(Table_for_new_list_price[[#This Row],[ItemCode]],[1]sheet1!$1:$1048576,7,FALSE)</f>
        <v>IRON</v>
      </c>
      <c r="F2771" s="54" t="str">
        <f>VLOOKUP(Table_for_new_list_price[[#This Row],[ItemCode]],[1]sheet1!$1:$1048576,13,FALSE)</f>
        <v>69</v>
      </c>
      <c r="G2771" s="55" t="str">
        <f>VLOOKUP(Table_for_new_list_price[[#This Row],[ItemCode]],[1]sheet1!$1:$1048576,12,FALSE)</f>
        <v>0</v>
      </c>
      <c r="H2771" s="101">
        <f>VLOOKUP(Table_for_new_list_price[[#This Row],[ItemCode]],[1]sheet1!$1:$1048576,8,FALSE)</f>
        <v>1279.8800000000001</v>
      </c>
      <c r="I2771" s="51">
        <f>VLOOKUP(Table_for_new_list_price[[#This Row],[Product Line]],'EDA SHEET'!$C$10:$D$57,2,FALSE)</f>
        <v>0.34699999999999998</v>
      </c>
      <c r="J2771" s="53">
        <f t="shared" si="49"/>
        <v>444.11836</v>
      </c>
      <c r="K2771" s="1" t="str">
        <f>VLOOKUP(Table_for_new_list_price[[#This Row],[ItemCode]],[1]sheet1!$1:$1048576,11,FALSE)</f>
        <v>China</v>
      </c>
    </row>
    <row r="2772" spans="1:11" hidden="1" x14ac:dyDescent="0.3">
      <c r="A2772" t="s">
        <v>2387</v>
      </c>
      <c r="B2772" t="str">
        <f>VLOOKUP(Table_for_new_list_price[[#This Row],[ItemCode]],[1]sheet1!$1:$1048576,4,FALSE)</f>
        <v>BUTTERFLY WAFER DUCTL EPDM LVR</v>
      </c>
      <c r="C2772" t="str">
        <f>VLOOKUP(Table_for_new_list_price[[#This Row],[ItemCode]],[1]sheet1!$1:$1048576,5,FALSE)</f>
        <v>670779890203</v>
      </c>
      <c r="D2772" t="str">
        <f>VLOOKUP(Table_for_new_list_price[[#This Row],[ItemCode]],[1]sheet1!$1:$1048576,6,FALSE)</f>
        <v>BFLY</v>
      </c>
      <c r="E2772" s="54" t="str">
        <f>VLOOKUP(Table_for_new_list_price[[#This Row],[ItemCode]],[1]sheet1!$1:$1048576,7,FALSE)</f>
        <v>IRON</v>
      </c>
      <c r="F2772" s="54" t="str">
        <f>VLOOKUP(Table_for_new_list_price[[#This Row],[ItemCode]],[1]sheet1!$1:$1048576,13,FALSE)</f>
        <v>7.6</v>
      </c>
      <c r="G2772" s="55" t="str">
        <f>VLOOKUP(Table_for_new_list_price[[#This Row],[ItemCode]],[1]sheet1!$1:$1048576,12,FALSE)</f>
        <v>0</v>
      </c>
      <c r="H2772" s="101">
        <f>VLOOKUP(Table_for_new_list_price[[#This Row],[ItemCode]],[1]sheet1!$1:$1048576,8,FALSE)</f>
        <v>170.66</v>
      </c>
      <c r="I2772" s="51">
        <f>VLOOKUP(Table_for_new_list_price[[#This Row],[Product Line]],'EDA SHEET'!$C$10:$D$57,2,FALSE)</f>
        <v>0.34699999999999998</v>
      </c>
      <c r="J2772" s="53">
        <f t="shared" si="49"/>
        <v>59.219019999999993</v>
      </c>
      <c r="K2772" s="1" t="str">
        <f>VLOOKUP(Table_for_new_list_price[[#This Row],[ItemCode]],[1]sheet1!$1:$1048576,11,FALSE)</f>
        <v>China</v>
      </c>
    </row>
    <row r="2773" spans="1:11" hidden="1" x14ac:dyDescent="0.3">
      <c r="A2773" t="s">
        <v>2388</v>
      </c>
      <c r="B2773" t="str">
        <f>VLOOKUP(Table_for_new_list_price[[#This Row],[ItemCode]],[1]sheet1!$1:$1048576,4,FALSE)</f>
        <v>BUTTERFLY WAFER DUCTL EPDM LVR</v>
      </c>
      <c r="C2773" t="str">
        <f>VLOOKUP(Table_for_new_list_price[[#This Row],[ItemCode]],[1]sheet1!$1:$1048576,5,FALSE)</f>
        <v>670779890258</v>
      </c>
      <c r="D2773" t="str">
        <f>VLOOKUP(Table_for_new_list_price[[#This Row],[ItemCode]],[1]sheet1!$1:$1048576,6,FALSE)</f>
        <v>BFLY</v>
      </c>
      <c r="E2773" s="54" t="str">
        <f>VLOOKUP(Table_for_new_list_price[[#This Row],[ItemCode]],[1]sheet1!$1:$1048576,7,FALSE)</f>
        <v>IRON</v>
      </c>
      <c r="F2773" s="54" t="str">
        <f>VLOOKUP(Table_for_new_list_price[[#This Row],[ItemCode]],[1]sheet1!$1:$1048576,13,FALSE)</f>
        <v>9.4</v>
      </c>
      <c r="G2773" s="55" t="str">
        <f>VLOOKUP(Table_for_new_list_price[[#This Row],[ItemCode]],[1]sheet1!$1:$1048576,12,FALSE)</f>
        <v>0</v>
      </c>
      <c r="H2773" s="101">
        <f>VLOOKUP(Table_for_new_list_price[[#This Row],[ItemCode]],[1]sheet1!$1:$1048576,8,FALSE)</f>
        <v>177.77</v>
      </c>
      <c r="I2773" s="51">
        <f>VLOOKUP(Table_for_new_list_price[[#This Row],[Product Line]],'EDA SHEET'!$C$10:$D$57,2,FALSE)</f>
        <v>0.34699999999999998</v>
      </c>
      <c r="J2773" s="53">
        <f t="shared" si="49"/>
        <v>61.686189999999996</v>
      </c>
      <c r="K2773" s="1" t="str">
        <f>VLOOKUP(Table_for_new_list_price[[#This Row],[ItemCode]],[1]sheet1!$1:$1048576,11,FALSE)</f>
        <v>China</v>
      </c>
    </row>
    <row r="2774" spans="1:11" hidden="1" x14ac:dyDescent="0.3">
      <c r="A2774" t="s">
        <v>2389</v>
      </c>
      <c r="B2774" t="str">
        <f>VLOOKUP(Table_for_new_list_price[[#This Row],[ItemCode]],[1]sheet1!$1:$1048576,4,FALSE)</f>
        <v>BUTTERFLY WAFER DUCTL EPDM LVR</v>
      </c>
      <c r="C2774" t="str">
        <f>VLOOKUP(Table_for_new_list_price[[#This Row],[ItemCode]],[1]sheet1!$1:$1048576,5,FALSE)</f>
        <v>670779890302</v>
      </c>
      <c r="D2774" t="str">
        <f>VLOOKUP(Table_for_new_list_price[[#This Row],[ItemCode]],[1]sheet1!$1:$1048576,6,FALSE)</f>
        <v>BFLY</v>
      </c>
      <c r="E2774" s="54" t="str">
        <f>VLOOKUP(Table_for_new_list_price[[#This Row],[ItemCode]],[1]sheet1!$1:$1048576,7,FALSE)</f>
        <v>IRON</v>
      </c>
      <c r="F2774" s="54" t="str">
        <f>VLOOKUP(Table_for_new_list_price[[#This Row],[ItemCode]],[1]sheet1!$1:$1048576,13,FALSE)</f>
        <v>10.2</v>
      </c>
      <c r="G2774" s="55" t="str">
        <f>VLOOKUP(Table_for_new_list_price[[#This Row],[ItemCode]],[1]sheet1!$1:$1048576,12,FALSE)</f>
        <v>0</v>
      </c>
      <c r="H2774" s="101">
        <f>VLOOKUP(Table_for_new_list_price[[#This Row],[ItemCode]],[1]sheet1!$1:$1048576,8,FALSE)</f>
        <v>192.01</v>
      </c>
      <c r="I2774" s="51">
        <f>VLOOKUP(Table_for_new_list_price[[#This Row],[Product Line]],'EDA SHEET'!$C$10:$D$57,2,FALSE)</f>
        <v>0.34699999999999998</v>
      </c>
      <c r="J2774" s="53">
        <f t="shared" si="49"/>
        <v>66.627469999999988</v>
      </c>
      <c r="K2774" s="1" t="str">
        <f>VLOOKUP(Table_for_new_list_price[[#This Row],[ItemCode]],[1]sheet1!$1:$1048576,11,FALSE)</f>
        <v>China</v>
      </c>
    </row>
    <row r="2775" spans="1:11" hidden="1" x14ac:dyDescent="0.3">
      <c r="A2775" t="s">
        <v>2390</v>
      </c>
      <c r="B2775" t="str">
        <f>VLOOKUP(Table_for_new_list_price[[#This Row],[ItemCode]],[1]sheet1!$1:$1048576,4,FALSE)</f>
        <v>BUTTERFLY WAFER DUCTL EPDM LVR</v>
      </c>
      <c r="C2775" t="str">
        <f>VLOOKUP(Table_for_new_list_price[[#This Row],[ItemCode]],[1]sheet1!$1:$1048576,5,FALSE)</f>
        <v>670779890401</v>
      </c>
      <c r="D2775" t="str">
        <f>VLOOKUP(Table_for_new_list_price[[#This Row],[ItemCode]],[1]sheet1!$1:$1048576,6,FALSE)</f>
        <v>BFLY</v>
      </c>
      <c r="E2775" s="54" t="str">
        <f>VLOOKUP(Table_for_new_list_price[[#This Row],[ItemCode]],[1]sheet1!$1:$1048576,7,FALSE)</f>
        <v>IRON</v>
      </c>
      <c r="F2775" s="54" t="str">
        <f>VLOOKUP(Table_for_new_list_price[[#This Row],[ItemCode]],[1]sheet1!$1:$1048576,13,FALSE)</f>
        <v>12.2</v>
      </c>
      <c r="G2775" s="55" t="str">
        <f>VLOOKUP(Table_for_new_list_price[[#This Row],[ItemCode]],[1]sheet1!$1:$1048576,12,FALSE)</f>
        <v>0</v>
      </c>
      <c r="H2775" s="101">
        <f>VLOOKUP(Table_for_new_list_price[[#This Row],[ItemCode]],[1]sheet1!$1:$1048576,8,FALSE)</f>
        <v>227.53</v>
      </c>
      <c r="I2775" s="51">
        <f>VLOOKUP(Table_for_new_list_price[[#This Row],[Product Line]],'EDA SHEET'!$C$10:$D$57,2,FALSE)</f>
        <v>0.34699999999999998</v>
      </c>
      <c r="J2775" s="53">
        <f t="shared" si="49"/>
        <v>78.952909999999989</v>
      </c>
      <c r="K2775" s="1" t="str">
        <f>VLOOKUP(Table_for_new_list_price[[#This Row],[ItemCode]],[1]sheet1!$1:$1048576,11,FALSE)</f>
        <v>China</v>
      </c>
    </row>
    <row r="2776" spans="1:11" hidden="1" x14ac:dyDescent="0.3">
      <c r="A2776" t="s">
        <v>2391</v>
      </c>
      <c r="B2776" t="str">
        <f>VLOOKUP(Table_for_new_list_price[[#This Row],[ItemCode]],[1]sheet1!$1:$1048576,4,FALSE)</f>
        <v>BUTTERFLY WAFER DUCTL EPDM LVR</v>
      </c>
      <c r="C2776" t="str">
        <f>VLOOKUP(Table_for_new_list_price[[#This Row],[ItemCode]],[1]sheet1!$1:$1048576,5,FALSE)</f>
        <v>670779890500</v>
      </c>
      <c r="D2776" t="str">
        <f>VLOOKUP(Table_for_new_list_price[[#This Row],[ItemCode]],[1]sheet1!$1:$1048576,6,FALSE)</f>
        <v>BFLY</v>
      </c>
      <c r="E2776" s="54" t="str">
        <f>VLOOKUP(Table_for_new_list_price[[#This Row],[ItemCode]],[1]sheet1!$1:$1048576,7,FALSE)</f>
        <v>IRON</v>
      </c>
      <c r="F2776" s="54" t="str">
        <f>VLOOKUP(Table_for_new_list_price[[#This Row],[ItemCode]],[1]sheet1!$1:$1048576,13,FALSE)</f>
        <v>18.6</v>
      </c>
      <c r="G2776" s="55" t="str">
        <f>VLOOKUP(Table_for_new_list_price[[#This Row],[ItemCode]],[1]sheet1!$1:$1048576,12,FALSE)</f>
        <v>0</v>
      </c>
      <c r="H2776" s="101">
        <f>VLOOKUP(Table_for_new_list_price[[#This Row],[ItemCode]],[1]sheet1!$1:$1048576,8,FALSE)</f>
        <v>303.38</v>
      </c>
      <c r="I2776" s="51">
        <f>VLOOKUP(Table_for_new_list_price[[#This Row],[Product Line]],'EDA SHEET'!$C$10:$D$57,2,FALSE)</f>
        <v>0.34699999999999998</v>
      </c>
      <c r="J2776" s="53">
        <f t="shared" si="49"/>
        <v>105.27285999999999</v>
      </c>
      <c r="K2776" s="1" t="str">
        <f>VLOOKUP(Table_for_new_list_price[[#This Row],[ItemCode]],[1]sheet1!$1:$1048576,11,FALSE)</f>
        <v>China</v>
      </c>
    </row>
    <row r="2777" spans="1:11" hidden="1" x14ac:dyDescent="0.3">
      <c r="A2777" t="s">
        <v>2392</v>
      </c>
      <c r="B2777" t="str">
        <f>VLOOKUP(Table_for_new_list_price[[#This Row],[ItemCode]],[1]sheet1!$1:$1048576,4,FALSE)</f>
        <v>BUTTERFLY WAFER DUCTL EPDM LVR</v>
      </c>
      <c r="C2777" t="str">
        <f>VLOOKUP(Table_for_new_list_price[[#This Row],[ItemCode]],[1]sheet1!$1:$1048576,5,FALSE)</f>
        <v>670779890609</v>
      </c>
      <c r="D2777" t="str">
        <f>VLOOKUP(Table_for_new_list_price[[#This Row],[ItemCode]],[1]sheet1!$1:$1048576,6,FALSE)</f>
        <v>BFLY</v>
      </c>
      <c r="E2777" s="54" t="str">
        <f>VLOOKUP(Table_for_new_list_price[[#This Row],[ItemCode]],[1]sheet1!$1:$1048576,7,FALSE)</f>
        <v>IRON</v>
      </c>
      <c r="F2777" s="54" t="str">
        <f>VLOOKUP(Table_for_new_list_price[[#This Row],[ItemCode]],[1]sheet1!$1:$1048576,13,FALSE)</f>
        <v>19</v>
      </c>
      <c r="G2777" s="55" t="str">
        <f>VLOOKUP(Table_for_new_list_price[[#This Row],[ItemCode]],[1]sheet1!$1:$1048576,12,FALSE)</f>
        <v>0</v>
      </c>
      <c r="H2777" s="101">
        <f>VLOOKUP(Table_for_new_list_price[[#This Row],[ItemCode]],[1]sheet1!$1:$1048576,8,FALSE)</f>
        <v>410.05</v>
      </c>
      <c r="I2777" s="51">
        <f>VLOOKUP(Table_for_new_list_price[[#This Row],[Product Line]],'EDA SHEET'!$C$10:$D$57,2,FALSE)</f>
        <v>0.34699999999999998</v>
      </c>
      <c r="J2777" s="53">
        <f t="shared" ref="J2777:J2840" si="50">H2777*I2777</f>
        <v>142.28735</v>
      </c>
      <c r="K2777" s="1" t="str">
        <f>VLOOKUP(Table_for_new_list_price[[#This Row],[ItemCode]],[1]sheet1!$1:$1048576,11,FALSE)</f>
        <v>China</v>
      </c>
    </row>
    <row r="2778" spans="1:11" hidden="1" x14ac:dyDescent="0.3">
      <c r="A2778" t="s">
        <v>2393</v>
      </c>
      <c r="B2778" t="str">
        <f>VLOOKUP(Table_for_new_list_price[[#This Row],[ItemCode]],[1]sheet1!$1:$1048576,4,FALSE)</f>
        <v>BUTTERFLY WAFER DUCTL EPDM LVR</v>
      </c>
      <c r="C2778" t="str">
        <f>VLOOKUP(Table_for_new_list_price[[#This Row],[ItemCode]],[1]sheet1!$1:$1048576,5,FALSE)</f>
        <v>670779890807</v>
      </c>
      <c r="D2778" t="str">
        <f>VLOOKUP(Table_for_new_list_price[[#This Row],[ItemCode]],[1]sheet1!$1:$1048576,6,FALSE)</f>
        <v>BFLY</v>
      </c>
      <c r="E2778" s="54" t="str">
        <f>VLOOKUP(Table_for_new_list_price[[#This Row],[ItemCode]],[1]sheet1!$1:$1048576,7,FALSE)</f>
        <v>IRON</v>
      </c>
      <c r="F2778" s="54" t="str">
        <f>VLOOKUP(Table_for_new_list_price[[#This Row],[ItemCode]],[1]sheet1!$1:$1048576,13,FALSE)</f>
        <v>32</v>
      </c>
      <c r="G2778" s="55" t="str">
        <f>VLOOKUP(Table_for_new_list_price[[#This Row],[ItemCode]],[1]sheet1!$1:$1048576,12,FALSE)</f>
        <v>0</v>
      </c>
      <c r="H2778" s="101">
        <f>VLOOKUP(Table_for_new_list_price[[#This Row],[ItemCode]],[1]sheet1!$1:$1048576,8,FALSE)</f>
        <v>538.03</v>
      </c>
      <c r="I2778" s="51">
        <f>VLOOKUP(Table_for_new_list_price[[#This Row],[Product Line]],'EDA SHEET'!$C$10:$D$57,2,FALSE)</f>
        <v>0.34699999999999998</v>
      </c>
      <c r="J2778" s="53">
        <f t="shared" si="50"/>
        <v>186.69640999999999</v>
      </c>
      <c r="K2778" s="1" t="str">
        <f>VLOOKUP(Table_for_new_list_price[[#This Row],[ItemCode]],[1]sheet1!$1:$1048576,11,FALSE)</f>
        <v>China</v>
      </c>
    </row>
    <row r="2779" spans="1:11" hidden="1" x14ac:dyDescent="0.3">
      <c r="A2779" t="s">
        <v>2394</v>
      </c>
      <c r="B2779" t="str">
        <f>VLOOKUP(Table_for_new_list_price[[#This Row],[ItemCode]],[1]sheet1!$1:$1048576,4,FALSE)</f>
        <v>BUTTERFLY WAFR DUCTL EPDM BARE</v>
      </c>
      <c r="C2779">
        <f>VLOOKUP(Table_for_new_list_price[[#This Row],[ItemCode]],[1]sheet1!$1:$1048576,5,FALSE)</f>
        <v>0</v>
      </c>
      <c r="D2779" t="str">
        <f>VLOOKUP(Table_for_new_list_price[[#This Row],[ItemCode]],[1]sheet1!$1:$1048576,6,FALSE)</f>
        <v>BFLY</v>
      </c>
      <c r="E2779" s="54" t="str">
        <f>VLOOKUP(Table_for_new_list_price[[#This Row],[ItemCode]],[1]sheet1!$1:$1048576,7,FALSE)</f>
        <v>IRON</v>
      </c>
      <c r="F2779" s="54" t="str">
        <f>VLOOKUP(Table_for_new_list_price[[#This Row],[ItemCode]],[1]sheet1!$1:$1048576,13,FALSE)</f>
        <v>164</v>
      </c>
      <c r="G2779" s="55" t="str">
        <f>VLOOKUP(Table_for_new_list_price[[#This Row],[ItemCode]],[1]sheet1!$1:$1048576,12,FALSE)</f>
        <v>1</v>
      </c>
      <c r="H2779" s="101">
        <f>VLOOKUP(Table_for_new_list_price[[#This Row],[ItemCode]],[1]sheet1!$1:$1048576,8,FALSE)</f>
        <v>3190.25</v>
      </c>
      <c r="I2779" s="51">
        <f>VLOOKUP(Table_for_new_list_price[[#This Row],[Product Line]],'EDA SHEET'!$C$10:$D$57,2,FALSE)</f>
        <v>0.34699999999999998</v>
      </c>
      <c r="J2779" s="53">
        <f t="shared" si="50"/>
        <v>1107.01675</v>
      </c>
      <c r="K2779" s="1" t="str">
        <f>VLOOKUP(Table_for_new_list_price[[#This Row],[ItemCode]],[1]sheet1!$1:$1048576,11,FALSE)</f>
        <v>China</v>
      </c>
    </row>
    <row r="2780" spans="1:11" hidden="1" x14ac:dyDescent="0.3">
      <c r="A2780" t="s">
        <v>2395</v>
      </c>
      <c r="B2780" t="str">
        <f>VLOOKUP(Table_for_new_list_price[[#This Row],[ItemCode]],[1]sheet1!$1:$1048576,4,FALSE)</f>
        <v>BUTTERFLY WAFR DUCTL DISC GEAR</v>
      </c>
      <c r="C2780" t="str">
        <f>VLOOKUP(Table_for_new_list_price[[#This Row],[ItemCode]],[1]sheet1!$1:$1048576,5,FALSE)</f>
        <v>670779937106</v>
      </c>
      <c r="D2780" t="str">
        <f>VLOOKUP(Table_for_new_list_price[[#This Row],[ItemCode]],[1]sheet1!$1:$1048576,6,FALSE)</f>
        <v>BFLY</v>
      </c>
      <c r="E2780" s="54" t="str">
        <f>VLOOKUP(Table_for_new_list_price[[#This Row],[ItemCode]],[1]sheet1!$1:$1048576,7,FALSE)</f>
        <v>IRON</v>
      </c>
      <c r="F2780" s="54" t="str">
        <f>VLOOKUP(Table_for_new_list_price[[#This Row],[ItemCode]],[1]sheet1!$1:$1048576,13,FALSE)</f>
        <v>61.7</v>
      </c>
      <c r="G2780" s="55" t="str">
        <f>VLOOKUP(Table_for_new_list_price[[#This Row],[ItemCode]],[1]sheet1!$1:$1048576,12,FALSE)</f>
        <v>1</v>
      </c>
      <c r="H2780" s="101">
        <f>VLOOKUP(Table_for_new_list_price[[#This Row],[ItemCode]],[1]sheet1!$1:$1048576,8,FALSE)</f>
        <v>990.73</v>
      </c>
      <c r="I2780" s="51">
        <f>VLOOKUP(Table_for_new_list_price[[#This Row],[Product Line]],'EDA SHEET'!$C$10:$D$57,2,FALSE)</f>
        <v>0.34699999999999998</v>
      </c>
      <c r="J2780" s="53">
        <f t="shared" si="50"/>
        <v>343.78330999999997</v>
      </c>
      <c r="K2780" s="1" t="str">
        <f>VLOOKUP(Table_for_new_list_price[[#This Row],[ItemCode]],[1]sheet1!$1:$1048576,11,FALSE)</f>
        <v>China</v>
      </c>
    </row>
    <row r="2781" spans="1:11" hidden="1" x14ac:dyDescent="0.3">
      <c r="A2781" t="s">
        <v>2396</v>
      </c>
      <c r="B2781" t="str">
        <f>VLOOKUP(Table_for_new_list_price[[#This Row],[ItemCode]],[1]sheet1!$1:$1048576,4,FALSE)</f>
        <v>BUTTERFLY WAFR DUCTL DISC GEAR</v>
      </c>
      <c r="C2781" t="str">
        <f>VLOOKUP(Table_for_new_list_price[[#This Row],[ItemCode]],[1]sheet1!$1:$1048576,5,FALSE)</f>
        <v>670779937120</v>
      </c>
      <c r="D2781" t="str">
        <f>VLOOKUP(Table_for_new_list_price[[#This Row],[ItemCode]],[1]sheet1!$1:$1048576,6,FALSE)</f>
        <v>BFLY</v>
      </c>
      <c r="E2781" s="54" t="str">
        <f>VLOOKUP(Table_for_new_list_price[[#This Row],[ItemCode]],[1]sheet1!$1:$1048576,7,FALSE)</f>
        <v>IRON</v>
      </c>
      <c r="F2781" s="54" t="str">
        <f>VLOOKUP(Table_for_new_list_price[[#This Row],[ItemCode]],[1]sheet1!$1:$1048576,13,FALSE)</f>
        <v>88.5</v>
      </c>
      <c r="G2781" s="55" t="str">
        <f>VLOOKUP(Table_for_new_list_price[[#This Row],[ItemCode]],[1]sheet1!$1:$1048576,12,FALSE)</f>
        <v>1</v>
      </c>
      <c r="H2781" s="101">
        <f>VLOOKUP(Table_for_new_list_price[[#This Row],[ItemCode]],[1]sheet1!$1:$1048576,8,FALSE)</f>
        <v>1405.52</v>
      </c>
      <c r="I2781" s="51">
        <f>VLOOKUP(Table_for_new_list_price[[#This Row],[Product Line]],'EDA SHEET'!$C$10:$D$57,2,FALSE)</f>
        <v>0.34699999999999998</v>
      </c>
      <c r="J2781" s="53">
        <f t="shared" si="50"/>
        <v>487.71543999999994</v>
      </c>
      <c r="K2781" s="1" t="str">
        <f>VLOOKUP(Table_for_new_list_price[[#This Row],[ItemCode]],[1]sheet1!$1:$1048576,11,FALSE)</f>
        <v>China</v>
      </c>
    </row>
    <row r="2782" spans="1:11" hidden="1" x14ac:dyDescent="0.3">
      <c r="A2782" t="s">
        <v>2397</v>
      </c>
      <c r="B2782" t="str">
        <f>VLOOKUP(Table_for_new_list_price[[#This Row],[ItemCode]],[1]sheet1!$1:$1048576,4,FALSE)</f>
        <v>BUTTERFLY WAFR DUCTL DISC GEAR</v>
      </c>
      <c r="C2782" t="str">
        <f>VLOOKUP(Table_for_new_list_price[[#This Row],[ItemCode]],[1]sheet1!$1:$1048576,5,FALSE)</f>
        <v>670779937144</v>
      </c>
      <c r="D2782" t="str">
        <f>VLOOKUP(Table_for_new_list_price[[#This Row],[ItemCode]],[1]sheet1!$1:$1048576,6,FALSE)</f>
        <v>BFLY</v>
      </c>
      <c r="E2782" s="54" t="str">
        <f>VLOOKUP(Table_for_new_list_price[[#This Row],[ItemCode]],[1]sheet1!$1:$1048576,7,FALSE)</f>
        <v>IRON</v>
      </c>
      <c r="F2782" s="54" t="str">
        <f>VLOOKUP(Table_for_new_list_price[[#This Row],[ItemCode]],[1]sheet1!$1:$1048576,13,FALSE)</f>
        <v>117.5</v>
      </c>
      <c r="G2782" s="55" t="str">
        <f>VLOOKUP(Table_for_new_list_price[[#This Row],[ItemCode]],[1]sheet1!$1:$1048576,12,FALSE)</f>
        <v>1</v>
      </c>
      <c r="H2782" s="101">
        <f>VLOOKUP(Table_for_new_list_price[[#This Row],[ItemCode]],[1]sheet1!$1:$1048576,8,FALSE)</f>
        <v>2088.14</v>
      </c>
      <c r="I2782" s="51">
        <f>VLOOKUP(Table_for_new_list_price[[#This Row],[Product Line]],'EDA SHEET'!$C$10:$D$57,2,FALSE)</f>
        <v>0.34699999999999998</v>
      </c>
      <c r="J2782" s="53">
        <f t="shared" si="50"/>
        <v>724.58457999999996</v>
      </c>
      <c r="K2782" s="1" t="str">
        <f>VLOOKUP(Table_for_new_list_price[[#This Row],[ItemCode]],[1]sheet1!$1:$1048576,11,FALSE)</f>
        <v>China</v>
      </c>
    </row>
    <row r="2783" spans="1:11" hidden="1" x14ac:dyDescent="0.3">
      <c r="A2783" t="s">
        <v>2398</v>
      </c>
      <c r="B2783" t="str">
        <f>VLOOKUP(Table_for_new_list_price[[#This Row],[ItemCode]],[1]sheet1!$1:$1048576,4,FALSE)</f>
        <v>BUTTERFLY WAFR DUCTL DISC GEAR</v>
      </c>
      <c r="C2783" t="str">
        <f>VLOOKUP(Table_for_new_list_price[[#This Row],[ItemCode]],[1]sheet1!$1:$1048576,5,FALSE)</f>
        <v>670779937168</v>
      </c>
      <c r="D2783" t="str">
        <f>VLOOKUP(Table_for_new_list_price[[#This Row],[ItemCode]],[1]sheet1!$1:$1048576,6,FALSE)</f>
        <v>BFLY</v>
      </c>
      <c r="E2783" s="54" t="str">
        <f>VLOOKUP(Table_for_new_list_price[[#This Row],[ItemCode]],[1]sheet1!$1:$1048576,7,FALSE)</f>
        <v>IRON</v>
      </c>
      <c r="F2783" s="54" t="str">
        <f>VLOOKUP(Table_for_new_list_price[[#This Row],[ItemCode]],[1]sheet1!$1:$1048576,13,FALSE)</f>
        <v>227.5</v>
      </c>
      <c r="G2783" s="55" t="str">
        <f>VLOOKUP(Table_for_new_list_price[[#This Row],[ItemCode]],[1]sheet1!$1:$1048576,12,FALSE)</f>
        <v>1</v>
      </c>
      <c r="H2783" s="101">
        <f>VLOOKUP(Table_for_new_list_price[[#This Row],[ItemCode]],[1]sheet1!$1:$1048576,8,FALSE)</f>
        <v>3190.25</v>
      </c>
      <c r="I2783" s="51">
        <f>VLOOKUP(Table_for_new_list_price[[#This Row],[Product Line]],'EDA SHEET'!$C$10:$D$57,2,FALSE)</f>
        <v>0.34699999999999998</v>
      </c>
      <c r="J2783" s="53">
        <f t="shared" si="50"/>
        <v>1107.01675</v>
      </c>
      <c r="K2783" s="1" t="str">
        <f>VLOOKUP(Table_for_new_list_price[[#This Row],[ItemCode]],[1]sheet1!$1:$1048576,11,FALSE)</f>
        <v>China</v>
      </c>
    </row>
    <row r="2784" spans="1:11" hidden="1" x14ac:dyDescent="0.3">
      <c r="A2784" t="s">
        <v>2399</v>
      </c>
      <c r="B2784" t="str">
        <f>VLOOKUP(Table_for_new_list_price[[#This Row],[ItemCode]],[1]sheet1!$1:$1048576,4,FALSE)</f>
        <v>BUTTERFLY WAFR DUCTL DISC GEAR</v>
      </c>
      <c r="C2784" t="str">
        <f>VLOOKUP(Table_for_new_list_price[[#This Row],[ItemCode]],[1]sheet1!$1:$1048576,5,FALSE)</f>
        <v>670779937182</v>
      </c>
      <c r="D2784" t="str">
        <f>VLOOKUP(Table_for_new_list_price[[#This Row],[ItemCode]],[1]sheet1!$1:$1048576,6,FALSE)</f>
        <v>BFLY</v>
      </c>
      <c r="E2784" s="54" t="str">
        <f>VLOOKUP(Table_for_new_list_price[[#This Row],[ItemCode]],[1]sheet1!$1:$1048576,7,FALSE)</f>
        <v>IRON</v>
      </c>
      <c r="F2784" s="54" t="str">
        <f>VLOOKUP(Table_for_new_list_price[[#This Row],[ItemCode]],[1]sheet1!$1:$1048576,13,FALSE)</f>
        <v>269.5</v>
      </c>
      <c r="G2784" s="55" t="str">
        <f>VLOOKUP(Table_for_new_list_price[[#This Row],[ItemCode]],[1]sheet1!$1:$1048576,12,FALSE)</f>
        <v>1</v>
      </c>
      <c r="H2784" s="101">
        <f>VLOOKUP(Table_for_new_list_price[[#This Row],[ItemCode]],[1]sheet1!$1:$1048576,8,FALSE)</f>
        <v>3970.02</v>
      </c>
      <c r="I2784" s="51">
        <f>VLOOKUP(Table_for_new_list_price[[#This Row],[Product Line]],'EDA SHEET'!$C$10:$D$57,2,FALSE)</f>
        <v>0.34699999999999998</v>
      </c>
      <c r="J2784" s="53">
        <f t="shared" si="50"/>
        <v>1377.5969399999999</v>
      </c>
      <c r="K2784" s="1" t="str">
        <f>VLOOKUP(Table_for_new_list_price[[#This Row],[ItemCode]],[1]sheet1!$1:$1048576,11,FALSE)</f>
        <v>China</v>
      </c>
    </row>
    <row r="2785" spans="1:11" hidden="1" x14ac:dyDescent="0.3">
      <c r="A2785" t="s">
        <v>2400</v>
      </c>
      <c r="B2785" t="str">
        <f>VLOOKUP(Table_for_new_list_price[[#This Row],[ItemCode]],[1]sheet1!$1:$1048576,4,FALSE)</f>
        <v>BUTTERFLY WAFR DUCTL DISC GEAR</v>
      </c>
      <c r="C2785" t="str">
        <f>VLOOKUP(Table_for_new_list_price[[#This Row],[ItemCode]],[1]sheet1!$1:$1048576,5,FALSE)</f>
        <v>670779937205</v>
      </c>
      <c r="D2785" t="str">
        <f>VLOOKUP(Table_for_new_list_price[[#This Row],[ItemCode]],[1]sheet1!$1:$1048576,6,FALSE)</f>
        <v>BFLY</v>
      </c>
      <c r="E2785" s="54" t="str">
        <f>VLOOKUP(Table_for_new_list_price[[#This Row],[ItemCode]],[1]sheet1!$1:$1048576,7,FALSE)</f>
        <v>IRON</v>
      </c>
      <c r="F2785" s="54" t="str">
        <f>VLOOKUP(Table_for_new_list_price[[#This Row],[ItemCode]],[1]sheet1!$1:$1048576,13,FALSE)</f>
        <v>17</v>
      </c>
      <c r="G2785" s="55" t="str">
        <f>VLOOKUP(Table_for_new_list_price[[#This Row],[ItemCode]],[1]sheet1!$1:$1048576,12,FALSE)</f>
        <v>1</v>
      </c>
      <c r="H2785" s="101">
        <f>VLOOKUP(Table_for_new_list_price[[#This Row],[ItemCode]],[1]sheet1!$1:$1048576,8,FALSE)</f>
        <v>405.3</v>
      </c>
      <c r="I2785" s="51">
        <f>VLOOKUP(Table_for_new_list_price[[#This Row],[Product Line]],'EDA SHEET'!$C$10:$D$57,2,FALSE)</f>
        <v>0.34699999999999998</v>
      </c>
      <c r="J2785" s="53">
        <f t="shared" si="50"/>
        <v>140.63909999999998</v>
      </c>
      <c r="K2785" s="1" t="str">
        <f>VLOOKUP(Table_for_new_list_price[[#This Row],[ItemCode]],[1]sheet1!$1:$1048576,11,FALSE)</f>
        <v>China</v>
      </c>
    </row>
    <row r="2786" spans="1:11" hidden="1" x14ac:dyDescent="0.3">
      <c r="A2786" t="s">
        <v>2401</v>
      </c>
      <c r="B2786" t="str">
        <f>VLOOKUP(Table_for_new_list_price[[#This Row],[ItemCode]],[1]sheet1!$1:$1048576,4,FALSE)</f>
        <v>BUTTERFLY WAFR DUCTL DISC GEAR</v>
      </c>
      <c r="C2786" t="str">
        <f>VLOOKUP(Table_for_new_list_price[[#This Row],[ItemCode]],[1]sheet1!$1:$1048576,5,FALSE)</f>
        <v>670779937250</v>
      </c>
      <c r="D2786" t="str">
        <f>VLOOKUP(Table_for_new_list_price[[#This Row],[ItemCode]],[1]sheet1!$1:$1048576,6,FALSE)</f>
        <v>BFLY</v>
      </c>
      <c r="E2786" s="54" t="str">
        <f>VLOOKUP(Table_for_new_list_price[[#This Row],[ItemCode]],[1]sheet1!$1:$1048576,7,FALSE)</f>
        <v>IRON</v>
      </c>
      <c r="F2786" s="54" t="str">
        <f>VLOOKUP(Table_for_new_list_price[[#This Row],[ItemCode]],[1]sheet1!$1:$1048576,13,FALSE)</f>
        <v>17.2</v>
      </c>
      <c r="G2786" s="55" t="str">
        <f>VLOOKUP(Table_for_new_list_price[[#This Row],[ItemCode]],[1]sheet1!$1:$1048576,12,FALSE)</f>
        <v>1</v>
      </c>
      <c r="H2786" s="101">
        <f>VLOOKUP(Table_for_new_list_price[[#This Row],[ItemCode]],[1]sheet1!$1:$1048576,8,FALSE)</f>
        <v>412.42</v>
      </c>
      <c r="I2786" s="51">
        <f>VLOOKUP(Table_for_new_list_price[[#This Row],[Product Line]],'EDA SHEET'!$C$10:$D$57,2,FALSE)</f>
        <v>0.34699999999999998</v>
      </c>
      <c r="J2786" s="53">
        <f t="shared" si="50"/>
        <v>143.10973999999999</v>
      </c>
      <c r="K2786" s="1" t="str">
        <f>VLOOKUP(Table_for_new_list_price[[#This Row],[ItemCode]],[1]sheet1!$1:$1048576,11,FALSE)</f>
        <v>China</v>
      </c>
    </row>
    <row r="2787" spans="1:11" hidden="1" x14ac:dyDescent="0.3">
      <c r="A2787" t="s">
        <v>2402</v>
      </c>
      <c r="B2787" t="str">
        <f>VLOOKUP(Table_for_new_list_price[[#This Row],[ItemCode]],[1]sheet1!$1:$1048576,4,FALSE)</f>
        <v>BUTTERFLY WAFR DUCTL DISC GEAR</v>
      </c>
      <c r="C2787" t="str">
        <f>VLOOKUP(Table_for_new_list_price[[#This Row],[ItemCode]],[1]sheet1!$1:$1048576,5,FALSE)</f>
        <v>670779937229</v>
      </c>
      <c r="D2787" t="str">
        <f>VLOOKUP(Table_for_new_list_price[[#This Row],[ItemCode]],[1]sheet1!$1:$1048576,6,FALSE)</f>
        <v>BFLY</v>
      </c>
      <c r="E2787" s="54" t="str">
        <f>VLOOKUP(Table_for_new_list_price[[#This Row],[ItemCode]],[1]sheet1!$1:$1048576,7,FALSE)</f>
        <v>IRON</v>
      </c>
      <c r="F2787" s="54" t="str">
        <f>VLOOKUP(Table_for_new_list_price[[#This Row],[ItemCode]],[1]sheet1!$1:$1048576,13,FALSE)</f>
        <v>358.5</v>
      </c>
      <c r="G2787" s="55" t="str">
        <f>VLOOKUP(Table_for_new_list_price[[#This Row],[ItemCode]],[1]sheet1!$1:$1048576,12,FALSE)</f>
        <v>1</v>
      </c>
      <c r="H2787" s="101">
        <f>VLOOKUP(Table_for_new_list_price[[#This Row],[ItemCode]],[1]sheet1!$1:$1048576,8,FALSE)</f>
        <v>5541.42</v>
      </c>
      <c r="I2787" s="51">
        <f>VLOOKUP(Table_for_new_list_price[[#This Row],[Product Line]],'EDA SHEET'!$C$10:$D$57,2,FALSE)</f>
        <v>0.34699999999999998</v>
      </c>
      <c r="J2787" s="53">
        <f t="shared" si="50"/>
        <v>1922.8727399999998</v>
      </c>
      <c r="K2787" s="1" t="str">
        <f>VLOOKUP(Table_for_new_list_price[[#This Row],[ItemCode]],[1]sheet1!$1:$1048576,11,FALSE)</f>
        <v>China</v>
      </c>
    </row>
    <row r="2788" spans="1:11" hidden="1" x14ac:dyDescent="0.3">
      <c r="A2788" t="s">
        <v>2403</v>
      </c>
      <c r="B2788" t="str">
        <f>VLOOKUP(Table_for_new_list_price[[#This Row],[ItemCode]],[1]sheet1!$1:$1048576,4,FALSE)</f>
        <v>BUTTERFLY WAFR DUCTL DISC GEAR</v>
      </c>
      <c r="C2788" t="str">
        <f>VLOOKUP(Table_for_new_list_price[[#This Row],[ItemCode]],[1]sheet1!$1:$1048576,5,FALSE)</f>
        <v>670779937243</v>
      </c>
      <c r="D2788" t="str">
        <f>VLOOKUP(Table_for_new_list_price[[#This Row],[ItemCode]],[1]sheet1!$1:$1048576,6,FALSE)</f>
        <v>BFLY</v>
      </c>
      <c r="E2788" s="54" t="str">
        <f>VLOOKUP(Table_for_new_list_price[[#This Row],[ItemCode]],[1]sheet1!$1:$1048576,7,FALSE)</f>
        <v>IRON</v>
      </c>
      <c r="F2788" s="54" t="str">
        <f>VLOOKUP(Table_for_new_list_price[[#This Row],[ItemCode]],[1]sheet1!$1:$1048576,13,FALSE)</f>
        <v>605.5</v>
      </c>
      <c r="G2788" s="55" t="str">
        <f>VLOOKUP(Table_for_new_list_price[[#This Row],[ItemCode]],[1]sheet1!$1:$1048576,12,FALSE)</f>
        <v>1</v>
      </c>
      <c r="H2788" s="101">
        <f>VLOOKUP(Table_for_new_list_price[[#This Row],[ItemCode]],[1]sheet1!$1:$1048576,8,FALSE)</f>
        <v>8549.14</v>
      </c>
      <c r="I2788" s="51">
        <f>VLOOKUP(Table_for_new_list_price[[#This Row],[Product Line]],'EDA SHEET'!$C$10:$D$57,2,FALSE)</f>
        <v>0.34699999999999998</v>
      </c>
      <c r="J2788" s="53">
        <f t="shared" si="50"/>
        <v>2966.5515799999994</v>
      </c>
      <c r="K2788" s="1" t="str">
        <f>VLOOKUP(Table_for_new_list_price[[#This Row],[ItemCode]],[1]sheet1!$1:$1048576,11,FALSE)</f>
        <v>China</v>
      </c>
    </row>
    <row r="2789" spans="1:11" hidden="1" x14ac:dyDescent="0.3">
      <c r="A2789" t="s">
        <v>2404</v>
      </c>
      <c r="B2789" t="str">
        <f>VLOOKUP(Table_for_new_list_price[[#This Row],[ItemCode]],[1]sheet1!$1:$1048576,4,FALSE)</f>
        <v>BUTTERFLY WAFR DUCTL DISC GEAR</v>
      </c>
      <c r="C2789" t="str">
        <f>VLOOKUP(Table_for_new_list_price[[#This Row],[ItemCode]],[1]sheet1!$1:$1048576,5,FALSE)</f>
        <v>670779937304</v>
      </c>
      <c r="D2789" t="str">
        <f>VLOOKUP(Table_for_new_list_price[[#This Row],[ItemCode]],[1]sheet1!$1:$1048576,6,FALSE)</f>
        <v>BFLY</v>
      </c>
      <c r="E2789" s="54" t="str">
        <f>VLOOKUP(Table_for_new_list_price[[#This Row],[ItemCode]],[1]sheet1!$1:$1048576,7,FALSE)</f>
        <v>IRON</v>
      </c>
      <c r="F2789" s="54" t="str">
        <f>VLOOKUP(Table_for_new_list_price[[#This Row],[ItemCode]],[1]sheet1!$1:$1048576,13,FALSE)</f>
        <v>18.6</v>
      </c>
      <c r="G2789" s="55" t="str">
        <f>VLOOKUP(Table_for_new_list_price[[#This Row],[ItemCode]],[1]sheet1!$1:$1048576,12,FALSE)</f>
        <v>1</v>
      </c>
      <c r="H2789" s="101">
        <f>VLOOKUP(Table_for_new_list_price[[#This Row],[ItemCode]],[1]sheet1!$1:$1048576,8,FALSE)</f>
        <v>426.61</v>
      </c>
      <c r="I2789" s="51">
        <f>VLOOKUP(Table_for_new_list_price[[#This Row],[Product Line]],'EDA SHEET'!$C$10:$D$57,2,FALSE)</f>
        <v>0.34699999999999998</v>
      </c>
      <c r="J2789" s="53">
        <f t="shared" si="50"/>
        <v>148.03367</v>
      </c>
      <c r="K2789" s="1" t="str">
        <f>VLOOKUP(Table_for_new_list_price[[#This Row],[ItemCode]],[1]sheet1!$1:$1048576,11,FALSE)</f>
        <v>China</v>
      </c>
    </row>
    <row r="2790" spans="1:11" hidden="1" x14ac:dyDescent="0.3">
      <c r="A2790" t="s">
        <v>2405</v>
      </c>
      <c r="B2790" t="str">
        <f>VLOOKUP(Table_for_new_list_price[[#This Row],[ItemCode]],[1]sheet1!$1:$1048576,4,FALSE)</f>
        <v>BUTTERFLY WAFR DUCTL DISC GEAR</v>
      </c>
      <c r="C2790" t="str">
        <f>VLOOKUP(Table_for_new_list_price[[#This Row],[ItemCode]],[1]sheet1!$1:$1048576,5,FALSE)</f>
        <v>670779937403</v>
      </c>
      <c r="D2790" t="str">
        <f>VLOOKUP(Table_for_new_list_price[[#This Row],[ItemCode]],[1]sheet1!$1:$1048576,6,FALSE)</f>
        <v>BFLY</v>
      </c>
      <c r="E2790" s="54" t="str">
        <f>VLOOKUP(Table_for_new_list_price[[#This Row],[ItemCode]],[1]sheet1!$1:$1048576,7,FALSE)</f>
        <v>IRON</v>
      </c>
      <c r="F2790" s="54" t="str">
        <f>VLOOKUP(Table_for_new_list_price[[#This Row],[ItemCode]],[1]sheet1!$1:$1048576,13,FALSE)</f>
        <v>22.6</v>
      </c>
      <c r="G2790" s="55" t="str">
        <f>VLOOKUP(Table_for_new_list_price[[#This Row],[ItemCode]],[1]sheet1!$1:$1048576,12,FALSE)</f>
        <v>1</v>
      </c>
      <c r="H2790" s="101">
        <f>VLOOKUP(Table_for_new_list_price[[#This Row],[ItemCode]],[1]sheet1!$1:$1048576,8,FALSE)</f>
        <v>459.82</v>
      </c>
      <c r="I2790" s="51">
        <f>VLOOKUP(Table_for_new_list_price[[#This Row],[Product Line]],'EDA SHEET'!$C$10:$D$57,2,FALSE)</f>
        <v>0.34699999999999998</v>
      </c>
      <c r="J2790" s="53">
        <f t="shared" si="50"/>
        <v>159.55753999999999</v>
      </c>
      <c r="K2790" s="1" t="str">
        <f>VLOOKUP(Table_for_new_list_price[[#This Row],[ItemCode]],[1]sheet1!$1:$1048576,11,FALSE)</f>
        <v>China</v>
      </c>
    </row>
    <row r="2791" spans="1:11" hidden="1" x14ac:dyDescent="0.3">
      <c r="A2791" t="s">
        <v>2406</v>
      </c>
      <c r="B2791" t="str">
        <f>VLOOKUP(Table_for_new_list_price[[#This Row],[ItemCode]],[1]sheet1!$1:$1048576,4,FALSE)</f>
        <v>BUTTERFLY WAFR DUCTL DISC GEAR</v>
      </c>
      <c r="C2791" t="str">
        <f>VLOOKUP(Table_for_new_list_price[[#This Row],[ItemCode]],[1]sheet1!$1:$1048576,5,FALSE)</f>
        <v>670779937502</v>
      </c>
      <c r="D2791" t="str">
        <f>VLOOKUP(Table_for_new_list_price[[#This Row],[ItemCode]],[1]sheet1!$1:$1048576,6,FALSE)</f>
        <v>BFLY</v>
      </c>
      <c r="E2791" s="54" t="str">
        <f>VLOOKUP(Table_for_new_list_price[[#This Row],[ItemCode]],[1]sheet1!$1:$1048576,7,FALSE)</f>
        <v>IRON</v>
      </c>
      <c r="F2791" s="54" t="str">
        <f>VLOOKUP(Table_for_new_list_price[[#This Row],[ItemCode]],[1]sheet1!$1:$1048576,13,FALSE)</f>
        <v>25.6</v>
      </c>
      <c r="G2791" s="55" t="str">
        <f>VLOOKUP(Table_for_new_list_price[[#This Row],[ItemCode]],[1]sheet1!$1:$1048576,12,FALSE)</f>
        <v>1</v>
      </c>
      <c r="H2791" s="101">
        <f>VLOOKUP(Table_for_new_list_price[[#This Row],[ItemCode]],[1]sheet1!$1:$1048576,8,FALSE)</f>
        <v>535.66999999999996</v>
      </c>
      <c r="I2791" s="51">
        <f>VLOOKUP(Table_for_new_list_price[[#This Row],[Product Line]],'EDA SHEET'!$C$10:$D$57,2,FALSE)</f>
        <v>0.34699999999999998</v>
      </c>
      <c r="J2791" s="53">
        <f t="shared" si="50"/>
        <v>185.87748999999997</v>
      </c>
      <c r="K2791" s="1" t="str">
        <f>VLOOKUP(Table_for_new_list_price[[#This Row],[ItemCode]],[1]sheet1!$1:$1048576,11,FALSE)</f>
        <v>China</v>
      </c>
    </row>
    <row r="2792" spans="1:11" hidden="1" x14ac:dyDescent="0.3">
      <c r="A2792" t="s">
        <v>2407</v>
      </c>
      <c r="B2792" t="str">
        <f>VLOOKUP(Table_for_new_list_price[[#This Row],[ItemCode]],[1]sheet1!$1:$1048576,4,FALSE)</f>
        <v>BUTTERFLY WAFR DUCTL DISC GEAR</v>
      </c>
      <c r="C2792" t="str">
        <f>VLOOKUP(Table_for_new_list_price[[#This Row],[ItemCode]],[1]sheet1!$1:$1048576,5,FALSE)</f>
        <v>670779937601</v>
      </c>
      <c r="D2792" t="str">
        <f>VLOOKUP(Table_for_new_list_price[[#This Row],[ItemCode]],[1]sheet1!$1:$1048576,6,FALSE)</f>
        <v>BFLY</v>
      </c>
      <c r="E2792" s="54" t="str">
        <f>VLOOKUP(Table_for_new_list_price[[#This Row],[ItemCode]],[1]sheet1!$1:$1048576,7,FALSE)</f>
        <v>IRON</v>
      </c>
      <c r="F2792" s="54" t="str">
        <f>VLOOKUP(Table_for_new_list_price[[#This Row],[ItemCode]],[1]sheet1!$1:$1048576,13,FALSE)</f>
        <v>26.6</v>
      </c>
      <c r="G2792" s="55" t="str">
        <f>VLOOKUP(Table_for_new_list_price[[#This Row],[ItemCode]],[1]sheet1!$1:$1048576,12,FALSE)</f>
        <v>1</v>
      </c>
      <c r="H2792" s="101">
        <f>VLOOKUP(Table_for_new_list_price[[#This Row],[ItemCode]],[1]sheet1!$1:$1048576,8,FALSE)</f>
        <v>585.42999999999995</v>
      </c>
      <c r="I2792" s="51">
        <f>VLOOKUP(Table_for_new_list_price[[#This Row],[Product Line]],'EDA SHEET'!$C$10:$D$57,2,FALSE)</f>
        <v>0.34699999999999998</v>
      </c>
      <c r="J2792" s="53">
        <f t="shared" si="50"/>
        <v>203.14420999999996</v>
      </c>
      <c r="K2792" s="1" t="str">
        <f>VLOOKUP(Table_for_new_list_price[[#This Row],[ItemCode]],[1]sheet1!$1:$1048576,11,FALSE)</f>
        <v>China</v>
      </c>
    </row>
    <row r="2793" spans="1:11" hidden="1" x14ac:dyDescent="0.3">
      <c r="A2793" t="s">
        <v>2408</v>
      </c>
      <c r="B2793" t="str">
        <f>VLOOKUP(Table_for_new_list_price[[#This Row],[ItemCode]],[1]sheet1!$1:$1048576,4,FALSE)</f>
        <v>BUTTERFLY WAFR DUCTL DISC GEAR</v>
      </c>
      <c r="C2793" t="str">
        <f>VLOOKUP(Table_for_new_list_price[[#This Row],[ItemCode]],[1]sheet1!$1:$1048576,5,FALSE)</f>
        <v>670779937809</v>
      </c>
      <c r="D2793" t="str">
        <f>VLOOKUP(Table_for_new_list_price[[#This Row],[ItemCode]],[1]sheet1!$1:$1048576,6,FALSE)</f>
        <v>BFLY</v>
      </c>
      <c r="E2793" s="54" t="str">
        <f>VLOOKUP(Table_for_new_list_price[[#This Row],[ItemCode]],[1]sheet1!$1:$1048576,7,FALSE)</f>
        <v>IRON</v>
      </c>
      <c r="F2793" s="54" t="str">
        <f>VLOOKUP(Table_for_new_list_price[[#This Row],[ItemCode]],[1]sheet1!$1:$1048576,13,FALSE)</f>
        <v>46.9</v>
      </c>
      <c r="G2793" s="55" t="str">
        <f>VLOOKUP(Table_for_new_list_price[[#This Row],[ItemCode]],[1]sheet1!$1:$1048576,12,FALSE)</f>
        <v>1</v>
      </c>
      <c r="H2793" s="101">
        <f>VLOOKUP(Table_for_new_list_price[[#This Row],[ItemCode]],[1]sheet1!$1:$1048576,8,FALSE)</f>
        <v>779.79</v>
      </c>
      <c r="I2793" s="51">
        <f>VLOOKUP(Table_for_new_list_price[[#This Row],[Product Line]],'EDA SHEET'!$C$10:$D$57,2,FALSE)</f>
        <v>0.34699999999999998</v>
      </c>
      <c r="J2793" s="53">
        <f t="shared" si="50"/>
        <v>270.58712999999995</v>
      </c>
      <c r="K2793" s="1" t="str">
        <f>VLOOKUP(Table_for_new_list_price[[#This Row],[ItemCode]],[1]sheet1!$1:$1048576,11,FALSE)</f>
        <v>China</v>
      </c>
    </row>
    <row r="2794" spans="1:11" hidden="1" x14ac:dyDescent="0.3">
      <c r="A2794" t="s">
        <v>2409</v>
      </c>
      <c r="B2794" t="str">
        <f>VLOOKUP(Table_for_new_list_price[[#This Row],[ItemCode]],[1]sheet1!$1:$1048576,4,FALSE)</f>
        <v>BUTTERFLY WAFER DUCTL DISC LVR</v>
      </c>
      <c r="C2794" t="str">
        <f>VLOOKUP(Table_for_new_list_price[[#This Row],[ItemCode]],[1]sheet1!$1:$1048576,5,FALSE)</f>
        <v>670779936109</v>
      </c>
      <c r="D2794" t="str">
        <f>VLOOKUP(Table_for_new_list_price[[#This Row],[ItemCode]],[1]sheet1!$1:$1048576,6,FALSE)</f>
        <v>BFLY</v>
      </c>
      <c r="E2794" s="54" t="str">
        <f>VLOOKUP(Table_for_new_list_price[[#This Row],[ItemCode]],[1]sheet1!$1:$1048576,7,FALSE)</f>
        <v>IRON</v>
      </c>
      <c r="F2794" s="54" t="str">
        <f>VLOOKUP(Table_for_new_list_price[[#This Row],[ItemCode]],[1]sheet1!$1:$1048576,13,FALSE)</f>
        <v>46</v>
      </c>
      <c r="G2794" s="55" t="str">
        <f>VLOOKUP(Table_for_new_list_price[[#This Row],[ItemCode]],[1]sheet1!$1:$1048576,12,FALSE)</f>
        <v>1</v>
      </c>
      <c r="H2794" s="101">
        <f>VLOOKUP(Table_for_new_list_price[[#This Row],[ItemCode]],[1]sheet1!$1:$1048576,8,FALSE)</f>
        <v>829.57</v>
      </c>
      <c r="I2794" s="51">
        <f>VLOOKUP(Table_for_new_list_price[[#This Row],[Product Line]],'EDA SHEET'!$C$10:$D$57,2,FALSE)</f>
        <v>0.34699999999999998</v>
      </c>
      <c r="J2794" s="53">
        <f t="shared" si="50"/>
        <v>287.86079000000001</v>
      </c>
      <c r="K2794" s="1" t="str">
        <f>VLOOKUP(Table_for_new_list_price[[#This Row],[ItemCode]],[1]sheet1!$1:$1048576,11,FALSE)</f>
        <v>China</v>
      </c>
    </row>
    <row r="2795" spans="1:11" hidden="1" x14ac:dyDescent="0.3">
      <c r="A2795" t="s">
        <v>2410</v>
      </c>
      <c r="B2795" t="str">
        <f>VLOOKUP(Table_for_new_list_price[[#This Row],[ItemCode]],[1]sheet1!$1:$1048576,4,FALSE)</f>
        <v>BUTTERFLY WAFER DUCTL DISC LVR</v>
      </c>
      <c r="C2795" t="str">
        <f>VLOOKUP(Table_for_new_list_price[[#This Row],[ItemCode]],[1]sheet1!$1:$1048576,5,FALSE)</f>
        <v>670779936123</v>
      </c>
      <c r="D2795" t="str">
        <f>VLOOKUP(Table_for_new_list_price[[#This Row],[ItemCode]],[1]sheet1!$1:$1048576,6,FALSE)</f>
        <v>BFLY</v>
      </c>
      <c r="E2795" s="54" t="str">
        <f>VLOOKUP(Table_for_new_list_price[[#This Row],[ItemCode]],[1]sheet1!$1:$1048576,7,FALSE)</f>
        <v>IRON</v>
      </c>
      <c r="F2795" s="54" t="str">
        <f>VLOOKUP(Table_for_new_list_price[[#This Row],[ItemCode]],[1]sheet1!$1:$1048576,13,FALSE)</f>
        <v>69</v>
      </c>
      <c r="G2795" s="55" t="str">
        <f>VLOOKUP(Table_for_new_list_price[[#This Row],[ItemCode]],[1]sheet1!$1:$1048576,12,FALSE)</f>
        <v>1</v>
      </c>
      <c r="H2795" s="101">
        <f>VLOOKUP(Table_for_new_list_price[[#This Row],[ItemCode]],[1]sheet1!$1:$1048576,8,FALSE)</f>
        <v>1279.8800000000001</v>
      </c>
      <c r="I2795" s="51">
        <f>VLOOKUP(Table_for_new_list_price[[#This Row],[Product Line]],'EDA SHEET'!$C$10:$D$57,2,FALSE)</f>
        <v>0.34699999999999998</v>
      </c>
      <c r="J2795" s="53">
        <f t="shared" si="50"/>
        <v>444.11836</v>
      </c>
      <c r="K2795" s="1" t="str">
        <f>VLOOKUP(Table_for_new_list_price[[#This Row],[ItemCode]],[1]sheet1!$1:$1048576,11,FALSE)</f>
        <v>China</v>
      </c>
    </row>
    <row r="2796" spans="1:11" hidden="1" x14ac:dyDescent="0.3">
      <c r="A2796" t="s">
        <v>2411</v>
      </c>
      <c r="B2796" t="str">
        <f>VLOOKUP(Table_for_new_list_price[[#This Row],[ItemCode]],[1]sheet1!$1:$1048576,4,FALSE)</f>
        <v>BUTTERFLY WAFER DUCTL DISC LVR</v>
      </c>
      <c r="C2796" t="str">
        <f>VLOOKUP(Table_for_new_list_price[[#This Row],[ItemCode]],[1]sheet1!$1:$1048576,5,FALSE)</f>
        <v>670779936208</v>
      </c>
      <c r="D2796" t="str">
        <f>VLOOKUP(Table_for_new_list_price[[#This Row],[ItemCode]],[1]sheet1!$1:$1048576,6,FALSE)</f>
        <v>BFLY</v>
      </c>
      <c r="E2796" s="54" t="str">
        <f>VLOOKUP(Table_for_new_list_price[[#This Row],[ItemCode]],[1]sheet1!$1:$1048576,7,FALSE)</f>
        <v>IRON</v>
      </c>
      <c r="F2796" s="54" t="str">
        <f>VLOOKUP(Table_for_new_list_price[[#This Row],[ItemCode]],[1]sheet1!$1:$1048576,13,FALSE)</f>
        <v>7.6</v>
      </c>
      <c r="G2796" s="55" t="str">
        <f>VLOOKUP(Table_for_new_list_price[[#This Row],[ItemCode]],[1]sheet1!$1:$1048576,12,FALSE)</f>
        <v>1</v>
      </c>
      <c r="H2796" s="101">
        <f>VLOOKUP(Table_for_new_list_price[[#This Row],[ItemCode]],[1]sheet1!$1:$1048576,8,FALSE)</f>
        <v>170.66</v>
      </c>
      <c r="I2796" s="51">
        <f>VLOOKUP(Table_for_new_list_price[[#This Row],[Product Line]],'EDA SHEET'!$C$10:$D$57,2,FALSE)</f>
        <v>0.34699999999999998</v>
      </c>
      <c r="J2796" s="53">
        <f t="shared" si="50"/>
        <v>59.219019999999993</v>
      </c>
      <c r="K2796" s="1" t="str">
        <f>VLOOKUP(Table_for_new_list_price[[#This Row],[ItemCode]],[1]sheet1!$1:$1048576,11,FALSE)</f>
        <v>China</v>
      </c>
    </row>
    <row r="2797" spans="1:11" hidden="1" x14ac:dyDescent="0.3">
      <c r="A2797" t="s">
        <v>2412</v>
      </c>
      <c r="B2797" t="str">
        <f>VLOOKUP(Table_for_new_list_price[[#This Row],[ItemCode]],[1]sheet1!$1:$1048576,4,FALSE)</f>
        <v>BUTTERFLY WAFER DUCTL DISC LVR</v>
      </c>
      <c r="C2797" t="str">
        <f>VLOOKUP(Table_for_new_list_price[[#This Row],[ItemCode]],[1]sheet1!$1:$1048576,5,FALSE)</f>
        <v>670779936253</v>
      </c>
      <c r="D2797" t="str">
        <f>VLOOKUP(Table_for_new_list_price[[#This Row],[ItemCode]],[1]sheet1!$1:$1048576,6,FALSE)</f>
        <v>BFLY</v>
      </c>
      <c r="E2797" s="54" t="str">
        <f>VLOOKUP(Table_for_new_list_price[[#This Row],[ItemCode]],[1]sheet1!$1:$1048576,7,FALSE)</f>
        <v>IRON</v>
      </c>
      <c r="F2797" s="54" t="str">
        <f>VLOOKUP(Table_for_new_list_price[[#This Row],[ItemCode]],[1]sheet1!$1:$1048576,13,FALSE)</f>
        <v>9.4</v>
      </c>
      <c r="G2797" s="55" t="str">
        <f>VLOOKUP(Table_for_new_list_price[[#This Row],[ItemCode]],[1]sheet1!$1:$1048576,12,FALSE)</f>
        <v>1</v>
      </c>
      <c r="H2797" s="101">
        <f>VLOOKUP(Table_for_new_list_price[[#This Row],[ItemCode]],[1]sheet1!$1:$1048576,8,FALSE)</f>
        <v>177.77</v>
      </c>
      <c r="I2797" s="51">
        <f>VLOOKUP(Table_for_new_list_price[[#This Row],[Product Line]],'EDA SHEET'!$C$10:$D$57,2,FALSE)</f>
        <v>0.34699999999999998</v>
      </c>
      <c r="J2797" s="53">
        <f t="shared" si="50"/>
        <v>61.686189999999996</v>
      </c>
      <c r="K2797" s="1" t="str">
        <f>VLOOKUP(Table_for_new_list_price[[#This Row],[ItemCode]],[1]sheet1!$1:$1048576,11,FALSE)</f>
        <v>China</v>
      </c>
    </row>
    <row r="2798" spans="1:11" hidden="1" x14ac:dyDescent="0.3">
      <c r="A2798" t="s">
        <v>2413</v>
      </c>
      <c r="B2798" t="str">
        <f>VLOOKUP(Table_for_new_list_price[[#This Row],[ItemCode]],[1]sheet1!$1:$1048576,4,FALSE)</f>
        <v>BUTTERFLY WAFER DUCTL DISC LVR</v>
      </c>
      <c r="C2798" t="str">
        <f>VLOOKUP(Table_for_new_list_price[[#This Row],[ItemCode]],[1]sheet1!$1:$1048576,5,FALSE)</f>
        <v>670779936307</v>
      </c>
      <c r="D2798" t="str">
        <f>VLOOKUP(Table_for_new_list_price[[#This Row],[ItemCode]],[1]sheet1!$1:$1048576,6,FALSE)</f>
        <v>BFLY</v>
      </c>
      <c r="E2798" s="54" t="str">
        <f>VLOOKUP(Table_for_new_list_price[[#This Row],[ItemCode]],[1]sheet1!$1:$1048576,7,FALSE)</f>
        <v>IRON</v>
      </c>
      <c r="F2798" s="54" t="str">
        <f>VLOOKUP(Table_for_new_list_price[[#This Row],[ItemCode]],[1]sheet1!$1:$1048576,13,FALSE)</f>
        <v>10.2</v>
      </c>
      <c r="G2798" s="55" t="str">
        <f>VLOOKUP(Table_for_new_list_price[[#This Row],[ItemCode]],[1]sheet1!$1:$1048576,12,FALSE)</f>
        <v>1</v>
      </c>
      <c r="H2798" s="101">
        <f>VLOOKUP(Table_for_new_list_price[[#This Row],[ItemCode]],[1]sheet1!$1:$1048576,8,FALSE)</f>
        <v>192.01</v>
      </c>
      <c r="I2798" s="51">
        <f>VLOOKUP(Table_for_new_list_price[[#This Row],[Product Line]],'EDA SHEET'!$C$10:$D$57,2,FALSE)</f>
        <v>0.34699999999999998</v>
      </c>
      <c r="J2798" s="53">
        <f t="shared" si="50"/>
        <v>66.627469999999988</v>
      </c>
      <c r="K2798" s="1" t="str">
        <f>VLOOKUP(Table_for_new_list_price[[#This Row],[ItemCode]],[1]sheet1!$1:$1048576,11,FALSE)</f>
        <v>China</v>
      </c>
    </row>
    <row r="2799" spans="1:11" hidden="1" x14ac:dyDescent="0.3">
      <c r="A2799" t="s">
        <v>2414</v>
      </c>
      <c r="B2799" t="str">
        <f>VLOOKUP(Table_for_new_list_price[[#This Row],[ItemCode]],[1]sheet1!$1:$1048576,4,FALSE)</f>
        <v>BUTTERFLY WAFER DUCTL DISC LVR</v>
      </c>
      <c r="C2799" t="str">
        <f>VLOOKUP(Table_for_new_list_price[[#This Row],[ItemCode]],[1]sheet1!$1:$1048576,5,FALSE)</f>
        <v>670779936406</v>
      </c>
      <c r="D2799" t="str">
        <f>VLOOKUP(Table_for_new_list_price[[#This Row],[ItemCode]],[1]sheet1!$1:$1048576,6,FALSE)</f>
        <v>BFLY</v>
      </c>
      <c r="E2799" s="54" t="str">
        <f>VLOOKUP(Table_for_new_list_price[[#This Row],[ItemCode]],[1]sheet1!$1:$1048576,7,FALSE)</f>
        <v>IRON</v>
      </c>
      <c r="F2799" s="54" t="str">
        <f>VLOOKUP(Table_for_new_list_price[[#This Row],[ItemCode]],[1]sheet1!$1:$1048576,13,FALSE)</f>
        <v>12.2</v>
      </c>
      <c r="G2799" s="55" t="str">
        <f>VLOOKUP(Table_for_new_list_price[[#This Row],[ItemCode]],[1]sheet1!$1:$1048576,12,FALSE)</f>
        <v>1</v>
      </c>
      <c r="H2799" s="101">
        <f>VLOOKUP(Table_for_new_list_price[[#This Row],[ItemCode]],[1]sheet1!$1:$1048576,8,FALSE)</f>
        <v>227.53</v>
      </c>
      <c r="I2799" s="51">
        <f>VLOOKUP(Table_for_new_list_price[[#This Row],[Product Line]],'EDA SHEET'!$C$10:$D$57,2,FALSE)</f>
        <v>0.34699999999999998</v>
      </c>
      <c r="J2799" s="53">
        <f t="shared" si="50"/>
        <v>78.952909999999989</v>
      </c>
      <c r="K2799" s="1" t="str">
        <f>VLOOKUP(Table_for_new_list_price[[#This Row],[ItemCode]],[1]sheet1!$1:$1048576,11,FALSE)</f>
        <v>China</v>
      </c>
    </row>
    <row r="2800" spans="1:11" hidden="1" x14ac:dyDescent="0.3">
      <c r="A2800" t="s">
        <v>2415</v>
      </c>
      <c r="B2800" t="str">
        <f>VLOOKUP(Table_for_new_list_price[[#This Row],[ItemCode]],[1]sheet1!$1:$1048576,4,FALSE)</f>
        <v>BUTTERFLY WAFER DUCTL DISC LVR</v>
      </c>
      <c r="C2800" t="str">
        <f>VLOOKUP(Table_for_new_list_price[[#This Row],[ItemCode]],[1]sheet1!$1:$1048576,5,FALSE)</f>
        <v>670779936505</v>
      </c>
      <c r="D2800" t="str">
        <f>VLOOKUP(Table_for_new_list_price[[#This Row],[ItemCode]],[1]sheet1!$1:$1048576,6,FALSE)</f>
        <v>BFLY</v>
      </c>
      <c r="E2800" s="54" t="str">
        <f>VLOOKUP(Table_for_new_list_price[[#This Row],[ItemCode]],[1]sheet1!$1:$1048576,7,FALSE)</f>
        <v>IRON</v>
      </c>
      <c r="F2800" s="54" t="str">
        <f>VLOOKUP(Table_for_new_list_price[[#This Row],[ItemCode]],[1]sheet1!$1:$1048576,13,FALSE)</f>
        <v>18.6</v>
      </c>
      <c r="G2800" s="55" t="str">
        <f>VLOOKUP(Table_for_new_list_price[[#This Row],[ItemCode]],[1]sheet1!$1:$1048576,12,FALSE)</f>
        <v>1</v>
      </c>
      <c r="H2800" s="101">
        <f>VLOOKUP(Table_for_new_list_price[[#This Row],[ItemCode]],[1]sheet1!$1:$1048576,8,FALSE)</f>
        <v>303.38</v>
      </c>
      <c r="I2800" s="51">
        <f>VLOOKUP(Table_for_new_list_price[[#This Row],[Product Line]],'EDA SHEET'!$C$10:$D$57,2,FALSE)</f>
        <v>0.34699999999999998</v>
      </c>
      <c r="J2800" s="53">
        <f t="shared" si="50"/>
        <v>105.27285999999999</v>
      </c>
      <c r="K2800" s="1" t="str">
        <f>VLOOKUP(Table_for_new_list_price[[#This Row],[ItemCode]],[1]sheet1!$1:$1048576,11,FALSE)</f>
        <v>China</v>
      </c>
    </row>
    <row r="2801" spans="1:11" hidden="1" x14ac:dyDescent="0.3">
      <c r="A2801" t="s">
        <v>2416</v>
      </c>
      <c r="B2801" t="str">
        <f>VLOOKUP(Table_for_new_list_price[[#This Row],[ItemCode]],[1]sheet1!$1:$1048576,4,FALSE)</f>
        <v>BUTTERFLY WAFER DUCTL DISC LVR</v>
      </c>
      <c r="C2801" t="str">
        <f>VLOOKUP(Table_for_new_list_price[[#This Row],[ItemCode]],[1]sheet1!$1:$1048576,5,FALSE)</f>
        <v>670779936604</v>
      </c>
      <c r="D2801" t="str">
        <f>VLOOKUP(Table_for_new_list_price[[#This Row],[ItemCode]],[1]sheet1!$1:$1048576,6,FALSE)</f>
        <v>BFLY</v>
      </c>
      <c r="E2801" s="54" t="str">
        <f>VLOOKUP(Table_for_new_list_price[[#This Row],[ItemCode]],[1]sheet1!$1:$1048576,7,FALSE)</f>
        <v>IRON</v>
      </c>
      <c r="F2801" s="54" t="str">
        <f>VLOOKUP(Table_for_new_list_price[[#This Row],[ItemCode]],[1]sheet1!$1:$1048576,13,FALSE)</f>
        <v>19</v>
      </c>
      <c r="G2801" s="55" t="str">
        <f>VLOOKUP(Table_for_new_list_price[[#This Row],[ItemCode]],[1]sheet1!$1:$1048576,12,FALSE)</f>
        <v>1</v>
      </c>
      <c r="H2801" s="101">
        <f>VLOOKUP(Table_for_new_list_price[[#This Row],[ItemCode]],[1]sheet1!$1:$1048576,8,FALSE)</f>
        <v>410.05</v>
      </c>
      <c r="I2801" s="51">
        <f>VLOOKUP(Table_for_new_list_price[[#This Row],[Product Line]],'EDA SHEET'!$C$10:$D$57,2,FALSE)</f>
        <v>0.34699999999999998</v>
      </c>
      <c r="J2801" s="53">
        <f t="shared" si="50"/>
        <v>142.28735</v>
      </c>
      <c r="K2801" s="1" t="str">
        <f>VLOOKUP(Table_for_new_list_price[[#This Row],[ItemCode]],[1]sheet1!$1:$1048576,11,FALSE)</f>
        <v>China</v>
      </c>
    </row>
    <row r="2802" spans="1:11" hidden="1" x14ac:dyDescent="0.3">
      <c r="A2802" t="s">
        <v>2417</v>
      </c>
      <c r="B2802" t="str">
        <f>VLOOKUP(Table_for_new_list_price[[#This Row],[ItemCode]],[1]sheet1!$1:$1048576,4,FALSE)</f>
        <v>BUTTERFLY WAFER DUCTL DISC LVR</v>
      </c>
      <c r="C2802" t="str">
        <f>VLOOKUP(Table_for_new_list_price[[#This Row],[ItemCode]],[1]sheet1!$1:$1048576,5,FALSE)</f>
        <v>670779936802</v>
      </c>
      <c r="D2802" t="str">
        <f>VLOOKUP(Table_for_new_list_price[[#This Row],[ItemCode]],[1]sheet1!$1:$1048576,6,FALSE)</f>
        <v>BFLY</v>
      </c>
      <c r="E2802" s="54" t="str">
        <f>VLOOKUP(Table_for_new_list_price[[#This Row],[ItemCode]],[1]sheet1!$1:$1048576,7,FALSE)</f>
        <v>IRON</v>
      </c>
      <c r="F2802" s="54" t="str">
        <f>VLOOKUP(Table_for_new_list_price[[#This Row],[ItemCode]],[1]sheet1!$1:$1048576,13,FALSE)</f>
        <v>32</v>
      </c>
      <c r="G2802" s="55" t="str">
        <f>VLOOKUP(Table_for_new_list_price[[#This Row],[ItemCode]],[1]sheet1!$1:$1048576,12,FALSE)</f>
        <v>1</v>
      </c>
      <c r="H2802" s="101">
        <f>VLOOKUP(Table_for_new_list_price[[#This Row],[ItemCode]],[1]sheet1!$1:$1048576,8,FALSE)</f>
        <v>538.03</v>
      </c>
      <c r="I2802" s="51">
        <f>VLOOKUP(Table_for_new_list_price[[#This Row],[Product Line]],'EDA SHEET'!$C$10:$D$57,2,FALSE)</f>
        <v>0.34699999999999998</v>
      </c>
      <c r="J2802" s="53">
        <f t="shared" si="50"/>
        <v>186.69640999999999</v>
      </c>
      <c r="K2802" s="1" t="str">
        <f>VLOOKUP(Table_for_new_list_price[[#This Row],[ItemCode]],[1]sheet1!$1:$1048576,11,FALSE)</f>
        <v>China</v>
      </c>
    </row>
    <row r="2803" spans="1:11" hidden="1" x14ac:dyDescent="0.3">
      <c r="A2803" t="s">
        <v>2418</v>
      </c>
      <c r="B2803" t="str">
        <f>VLOOKUP(Table_for_new_list_price[[#This Row],[ItemCode]],[1]sheet1!$1:$1048576,4,FALSE)</f>
        <v>BUTTERFLY WAFER 316SS DISC BAR</v>
      </c>
      <c r="C2803" t="str">
        <f>VLOOKUP(Table_for_new_list_price[[#This Row],[ItemCode]],[1]sheet1!$1:$1048576,5,FALSE)</f>
        <v>670779938509</v>
      </c>
      <c r="D2803" t="str">
        <f>VLOOKUP(Table_for_new_list_price[[#This Row],[ItemCode]],[1]sheet1!$1:$1048576,6,FALSE)</f>
        <v>BFLY</v>
      </c>
      <c r="E2803" s="54" t="str">
        <f>VLOOKUP(Table_for_new_list_price[[#This Row],[ItemCode]],[1]sheet1!$1:$1048576,7,FALSE)</f>
        <v>IRON</v>
      </c>
      <c r="F2803" s="54" t="str">
        <f>VLOOKUP(Table_for_new_list_price[[#This Row],[ItemCode]],[1]sheet1!$1:$1048576,13,FALSE)</f>
        <v>14.9</v>
      </c>
      <c r="G2803" s="55" t="str">
        <f>VLOOKUP(Table_for_new_list_price[[#This Row],[ItemCode]],[1]sheet1!$1:$1048576,12,FALSE)</f>
        <v>1</v>
      </c>
      <c r="H2803" s="101">
        <f>VLOOKUP(Table_for_new_list_price[[#This Row],[ItemCode]],[1]sheet1!$1:$1048576,8,FALSE)</f>
        <v>485.88</v>
      </c>
      <c r="I2803" s="51">
        <f>VLOOKUP(Table_for_new_list_price[[#This Row],[Product Line]],'EDA SHEET'!$C$10:$D$57,2,FALSE)</f>
        <v>0.34699999999999998</v>
      </c>
      <c r="J2803" s="53">
        <f t="shared" si="50"/>
        <v>168.60035999999999</v>
      </c>
      <c r="K2803" s="1" t="str">
        <f>VLOOKUP(Table_for_new_list_price[[#This Row],[ItemCode]],[1]sheet1!$1:$1048576,11,FALSE)</f>
        <v>China</v>
      </c>
    </row>
    <row r="2804" spans="1:11" hidden="1" x14ac:dyDescent="0.3">
      <c r="A2804" t="s">
        <v>2419</v>
      </c>
      <c r="B2804" t="str">
        <f>VLOOKUP(Table_for_new_list_price[[#This Row],[ItemCode]],[1]sheet1!$1:$1048576,4,FALSE)</f>
        <v>BUTTERFLY WAFR 316SS DISC GEAR</v>
      </c>
      <c r="C2804" t="str">
        <f>VLOOKUP(Table_for_new_list_price[[#This Row],[ItemCode]],[1]sheet1!$1:$1048576,5,FALSE)</f>
        <v>670779712246</v>
      </c>
      <c r="D2804" t="str">
        <f>VLOOKUP(Table_for_new_list_price[[#This Row],[ItemCode]],[1]sheet1!$1:$1048576,6,FALSE)</f>
        <v>BFLY</v>
      </c>
      <c r="E2804" s="54">
        <f>VLOOKUP(Table_for_new_list_price[[#This Row],[ItemCode]],[1]sheet1!$1:$1048576,7,FALSE)</f>
        <v>0</v>
      </c>
      <c r="F2804" s="54" t="str">
        <f>VLOOKUP(Table_for_new_list_price[[#This Row],[ItemCode]],[1]sheet1!$1:$1048576,13,FALSE)</f>
        <v>61.7</v>
      </c>
      <c r="G2804" s="55" t="str">
        <f>VLOOKUP(Table_for_new_list_price[[#This Row],[ItemCode]],[1]sheet1!$1:$1048576,12,FALSE)</f>
        <v>1</v>
      </c>
      <c r="H2804" s="101">
        <f>VLOOKUP(Table_for_new_list_price[[#This Row],[ItemCode]],[1]sheet1!$1:$1048576,8,FALSE)</f>
        <v>2133.12</v>
      </c>
      <c r="I2804" s="51">
        <f>VLOOKUP(Table_for_new_list_price[[#This Row],[Product Line]],'EDA SHEET'!$C$10:$D$57,2,FALSE)</f>
        <v>0.34699999999999998</v>
      </c>
      <c r="J2804" s="53">
        <f t="shared" si="50"/>
        <v>740.19263999999987</v>
      </c>
      <c r="K2804" s="1" t="str">
        <f>VLOOKUP(Table_for_new_list_price[[#This Row],[ItemCode]],[1]sheet1!$1:$1048576,11,FALSE)</f>
        <v>China</v>
      </c>
    </row>
    <row r="2805" spans="1:11" hidden="1" x14ac:dyDescent="0.3">
      <c r="A2805" t="s">
        <v>2420</v>
      </c>
      <c r="B2805" t="str">
        <f>VLOOKUP(Table_for_new_list_price[[#This Row],[ItemCode]],[1]sheet1!$1:$1048576,4,FALSE)</f>
        <v>BUTTERFLY WAFR 316SS DISC GEAR</v>
      </c>
      <c r="C2805" t="str">
        <f>VLOOKUP(Table_for_new_list_price[[#This Row],[ItemCode]],[1]sheet1!$1:$1048576,5,FALSE)</f>
        <v>670779712253</v>
      </c>
      <c r="D2805" t="str">
        <f>VLOOKUP(Table_for_new_list_price[[#This Row],[ItemCode]],[1]sheet1!$1:$1048576,6,FALSE)</f>
        <v>BFLY</v>
      </c>
      <c r="E2805" s="54">
        <f>VLOOKUP(Table_for_new_list_price[[#This Row],[ItemCode]],[1]sheet1!$1:$1048576,7,FALSE)</f>
        <v>0</v>
      </c>
      <c r="F2805" s="54" t="str">
        <f>VLOOKUP(Table_for_new_list_price[[#This Row],[ItemCode]],[1]sheet1!$1:$1048576,13,FALSE)</f>
        <v>88.5</v>
      </c>
      <c r="G2805" s="55" t="str">
        <f>VLOOKUP(Table_for_new_list_price[[#This Row],[ItemCode]],[1]sheet1!$1:$1048576,12,FALSE)</f>
        <v>1</v>
      </c>
      <c r="H2805" s="101">
        <f>VLOOKUP(Table_for_new_list_price[[#This Row],[ItemCode]],[1]sheet1!$1:$1048576,8,FALSE)</f>
        <v>3133.35</v>
      </c>
      <c r="I2805" s="51">
        <f>VLOOKUP(Table_for_new_list_price[[#This Row],[Product Line]],'EDA SHEET'!$C$10:$D$57,2,FALSE)</f>
        <v>0.34699999999999998</v>
      </c>
      <c r="J2805" s="53">
        <f t="shared" si="50"/>
        <v>1087.2724499999999</v>
      </c>
      <c r="K2805" s="1" t="str">
        <f>VLOOKUP(Table_for_new_list_price[[#This Row],[ItemCode]],[1]sheet1!$1:$1048576,11,FALSE)</f>
        <v>China</v>
      </c>
    </row>
    <row r="2806" spans="1:11" hidden="1" x14ac:dyDescent="0.3">
      <c r="A2806" t="s">
        <v>2421</v>
      </c>
      <c r="B2806" t="str">
        <f>VLOOKUP(Table_for_new_list_price[[#This Row],[ItemCode]],[1]sheet1!$1:$1048576,4,FALSE)</f>
        <v>BUTTERFLY WAFR 316SS DISC GEAR</v>
      </c>
      <c r="C2806" t="str">
        <f>VLOOKUP(Table_for_new_list_price[[#This Row],[ItemCode]],[1]sheet1!$1:$1048576,5,FALSE)</f>
        <v>670779712260</v>
      </c>
      <c r="D2806" t="str">
        <f>VLOOKUP(Table_for_new_list_price[[#This Row],[ItemCode]],[1]sheet1!$1:$1048576,6,FALSE)</f>
        <v>BFLY</v>
      </c>
      <c r="E2806" s="54">
        <f>VLOOKUP(Table_for_new_list_price[[#This Row],[ItemCode]],[1]sheet1!$1:$1048576,7,FALSE)</f>
        <v>0</v>
      </c>
      <c r="F2806" s="54" t="str">
        <f>VLOOKUP(Table_for_new_list_price[[#This Row],[ItemCode]],[1]sheet1!$1:$1048576,13,FALSE)</f>
        <v>117.5</v>
      </c>
      <c r="G2806" s="55" t="str">
        <f>VLOOKUP(Table_for_new_list_price[[#This Row],[ItemCode]],[1]sheet1!$1:$1048576,12,FALSE)</f>
        <v>1</v>
      </c>
      <c r="H2806" s="101">
        <f>VLOOKUP(Table_for_new_list_price[[#This Row],[ItemCode]],[1]sheet1!$1:$1048576,8,FALSE)</f>
        <v>4192.8100000000004</v>
      </c>
      <c r="I2806" s="51">
        <f>VLOOKUP(Table_for_new_list_price[[#This Row],[Product Line]],'EDA SHEET'!$C$10:$D$57,2,FALSE)</f>
        <v>0.34699999999999998</v>
      </c>
      <c r="J2806" s="53">
        <f t="shared" si="50"/>
        <v>1454.90507</v>
      </c>
      <c r="K2806" s="1" t="str">
        <f>VLOOKUP(Table_for_new_list_price[[#This Row],[ItemCode]],[1]sheet1!$1:$1048576,11,FALSE)</f>
        <v>China</v>
      </c>
    </row>
    <row r="2807" spans="1:11" hidden="1" x14ac:dyDescent="0.3">
      <c r="A2807" t="s">
        <v>2422</v>
      </c>
      <c r="B2807" t="str">
        <f>VLOOKUP(Table_for_new_list_price[[#This Row],[ItemCode]],[1]sheet1!$1:$1048576,4,FALSE)</f>
        <v>BUTTERFLY WAFR 316SS DISC GEAR</v>
      </c>
      <c r="C2807" t="str">
        <f>VLOOKUP(Table_for_new_list_price[[#This Row],[ItemCode]],[1]sheet1!$1:$1048576,5,FALSE)</f>
        <v>670779712277</v>
      </c>
      <c r="D2807" t="str">
        <f>VLOOKUP(Table_for_new_list_price[[#This Row],[ItemCode]],[1]sheet1!$1:$1048576,6,FALSE)</f>
        <v>BFLY</v>
      </c>
      <c r="E2807" s="54">
        <f>VLOOKUP(Table_for_new_list_price[[#This Row],[ItemCode]],[1]sheet1!$1:$1048576,7,FALSE)</f>
        <v>0</v>
      </c>
      <c r="F2807" s="54" t="str">
        <f>VLOOKUP(Table_for_new_list_price[[#This Row],[ItemCode]],[1]sheet1!$1:$1048576,13,FALSE)</f>
        <v>227.5</v>
      </c>
      <c r="G2807" s="55" t="str">
        <f>VLOOKUP(Table_for_new_list_price[[#This Row],[ItemCode]],[1]sheet1!$1:$1048576,12,FALSE)</f>
        <v>1</v>
      </c>
      <c r="H2807" s="101">
        <f>VLOOKUP(Table_for_new_list_price[[#This Row],[ItemCode]],[1]sheet1!$1:$1048576,8,FALSE)</f>
        <v>6522.68</v>
      </c>
      <c r="I2807" s="51">
        <f>VLOOKUP(Table_for_new_list_price[[#This Row],[Product Line]],'EDA SHEET'!$C$10:$D$57,2,FALSE)</f>
        <v>0.34699999999999998</v>
      </c>
      <c r="J2807" s="53">
        <f t="shared" si="50"/>
        <v>2263.36996</v>
      </c>
      <c r="K2807" s="1" t="str">
        <f>VLOOKUP(Table_for_new_list_price[[#This Row],[ItemCode]],[1]sheet1!$1:$1048576,11,FALSE)</f>
        <v>China</v>
      </c>
    </row>
    <row r="2808" spans="1:11" hidden="1" x14ac:dyDescent="0.3">
      <c r="A2808" t="s">
        <v>2423</v>
      </c>
      <c r="B2808" t="str">
        <f>VLOOKUP(Table_for_new_list_price[[#This Row],[ItemCode]],[1]sheet1!$1:$1048576,4,FALSE)</f>
        <v>BUTTERFLY WAFR 316SS DISC GEAR</v>
      </c>
      <c r="C2808" t="str">
        <f>VLOOKUP(Table_for_new_list_price[[#This Row],[ItemCode]],[1]sheet1!$1:$1048576,5,FALSE)</f>
        <v>670779712284</v>
      </c>
      <c r="D2808" t="str">
        <f>VLOOKUP(Table_for_new_list_price[[#This Row],[ItemCode]],[1]sheet1!$1:$1048576,6,FALSE)</f>
        <v>BFLY</v>
      </c>
      <c r="E2808" s="54">
        <f>VLOOKUP(Table_for_new_list_price[[#This Row],[ItemCode]],[1]sheet1!$1:$1048576,7,FALSE)</f>
        <v>0</v>
      </c>
      <c r="F2808" s="54" t="str">
        <f>VLOOKUP(Table_for_new_list_price[[#This Row],[ItemCode]],[1]sheet1!$1:$1048576,13,FALSE)</f>
        <v>269.5</v>
      </c>
      <c r="G2808" s="55" t="str">
        <f>VLOOKUP(Table_for_new_list_price[[#This Row],[ItemCode]],[1]sheet1!$1:$1048576,12,FALSE)</f>
        <v>1</v>
      </c>
      <c r="H2808" s="101">
        <f>VLOOKUP(Table_for_new_list_price[[#This Row],[ItemCode]],[1]sheet1!$1:$1048576,8,FALSE)</f>
        <v>8309.75</v>
      </c>
      <c r="I2808" s="51">
        <f>VLOOKUP(Table_for_new_list_price[[#This Row],[Product Line]],'EDA SHEET'!$C$10:$D$57,2,FALSE)</f>
        <v>0.34699999999999998</v>
      </c>
      <c r="J2808" s="53">
        <f t="shared" si="50"/>
        <v>2883.4832499999998</v>
      </c>
      <c r="K2808" s="1" t="str">
        <f>VLOOKUP(Table_for_new_list_price[[#This Row],[ItemCode]],[1]sheet1!$1:$1048576,11,FALSE)</f>
        <v>China</v>
      </c>
    </row>
    <row r="2809" spans="1:11" hidden="1" x14ac:dyDescent="0.3">
      <c r="A2809" t="s">
        <v>2424</v>
      </c>
      <c r="B2809" t="str">
        <f>VLOOKUP(Table_for_new_list_price[[#This Row],[ItemCode]],[1]sheet1!$1:$1048576,4,FALSE)</f>
        <v>BUTTERFLY WAFR 316SS DISC GEAR</v>
      </c>
      <c r="C2809" t="str">
        <f>VLOOKUP(Table_for_new_list_price[[#This Row],[ItemCode]],[1]sheet1!$1:$1048576,5,FALSE)</f>
        <v>670779712178</v>
      </c>
      <c r="D2809" t="str">
        <f>VLOOKUP(Table_for_new_list_price[[#This Row],[ItemCode]],[1]sheet1!$1:$1048576,6,FALSE)</f>
        <v>BFLY</v>
      </c>
      <c r="E2809" s="54">
        <f>VLOOKUP(Table_for_new_list_price[[#This Row],[ItemCode]],[1]sheet1!$1:$1048576,7,FALSE)</f>
        <v>0</v>
      </c>
      <c r="F2809" s="54" t="str">
        <f>VLOOKUP(Table_for_new_list_price[[#This Row],[ItemCode]],[1]sheet1!$1:$1048576,13,FALSE)</f>
        <v>17</v>
      </c>
      <c r="G2809" s="55" t="str">
        <f>VLOOKUP(Table_for_new_list_price[[#This Row],[ItemCode]],[1]sheet1!$1:$1048576,12,FALSE)</f>
        <v>1</v>
      </c>
      <c r="H2809" s="101">
        <f>VLOOKUP(Table_for_new_list_price[[#This Row],[ItemCode]],[1]sheet1!$1:$1048576,8,FALSE)</f>
        <v>511.96</v>
      </c>
      <c r="I2809" s="51">
        <f>VLOOKUP(Table_for_new_list_price[[#This Row],[Product Line]],'EDA SHEET'!$C$10:$D$57,2,FALSE)</f>
        <v>0.34699999999999998</v>
      </c>
      <c r="J2809" s="53">
        <f t="shared" si="50"/>
        <v>177.65011999999999</v>
      </c>
      <c r="K2809" s="1" t="str">
        <f>VLOOKUP(Table_for_new_list_price[[#This Row],[ItemCode]],[1]sheet1!$1:$1048576,11,FALSE)</f>
        <v>China</v>
      </c>
    </row>
    <row r="2810" spans="1:11" hidden="1" x14ac:dyDescent="0.3">
      <c r="A2810" t="s">
        <v>2425</v>
      </c>
      <c r="B2810" t="str">
        <f>VLOOKUP(Table_for_new_list_price[[#This Row],[ItemCode]],[1]sheet1!$1:$1048576,4,FALSE)</f>
        <v>BUTTERFLY WAFR 316SS DISC GEAR</v>
      </c>
      <c r="C2810" t="str">
        <f>VLOOKUP(Table_for_new_list_price[[#This Row],[ItemCode]],[1]sheet1!$1:$1048576,5,FALSE)</f>
        <v>670779712185</v>
      </c>
      <c r="D2810" t="str">
        <f>VLOOKUP(Table_for_new_list_price[[#This Row],[ItemCode]],[1]sheet1!$1:$1048576,6,FALSE)</f>
        <v>BFLY</v>
      </c>
      <c r="E2810" s="54">
        <f>VLOOKUP(Table_for_new_list_price[[#This Row],[ItemCode]],[1]sheet1!$1:$1048576,7,FALSE)</f>
        <v>0</v>
      </c>
      <c r="F2810" s="54" t="str">
        <f>VLOOKUP(Table_for_new_list_price[[#This Row],[ItemCode]],[1]sheet1!$1:$1048576,13,FALSE)</f>
        <v>17.2</v>
      </c>
      <c r="G2810" s="55" t="str">
        <f>VLOOKUP(Table_for_new_list_price[[#This Row],[ItemCode]],[1]sheet1!$1:$1048576,12,FALSE)</f>
        <v>1</v>
      </c>
      <c r="H2810" s="101">
        <f>VLOOKUP(Table_for_new_list_price[[#This Row],[ItemCode]],[1]sheet1!$1:$1048576,8,FALSE)</f>
        <v>535.66999999999996</v>
      </c>
      <c r="I2810" s="51">
        <f>VLOOKUP(Table_for_new_list_price[[#This Row],[Product Line]],'EDA SHEET'!$C$10:$D$57,2,FALSE)</f>
        <v>0.34699999999999998</v>
      </c>
      <c r="J2810" s="53">
        <f t="shared" si="50"/>
        <v>185.87748999999997</v>
      </c>
      <c r="K2810" s="1" t="str">
        <f>VLOOKUP(Table_for_new_list_price[[#This Row],[ItemCode]],[1]sheet1!$1:$1048576,11,FALSE)</f>
        <v>China</v>
      </c>
    </row>
    <row r="2811" spans="1:11" hidden="1" x14ac:dyDescent="0.3">
      <c r="A2811" t="s">
        <v>2426</v>
      </c>
      <c r="B2811" t="str">
        <f>VLOOKUP(Table_for_new_list_price[[#This Row],[ItemCode]],[1]sheet1!$1:$1048576,4,FALSE)</f>
        <v>BUTTERFLY WAFR 316SS DISC GEAR</v>
      </c>
      <c r="C2811" t="str">
        <f>VLOOKUP(Table_for_new_list_price[[#This Row],[ItemCode]],[1]sheet1!$1:$1048576,5,FALSE)</f>
        <v>670779712291</v>
      </c>
      <c r="D2811" t="str">
        <f>VLOOKUP(Table_for_new_list_price[[#This Row],[ItemCode]],[1]sheet1!$1:$1048576,6,FALSE)</f>
        <v>BFLY</v>
      </c>
      <c r="E2811" s="54">
        <f>VLOOKUP(Table_for_new_list_price[[#This Row],[ItemCode]],[1]sheet1!$1:$1048576,7,FALSE)</f>
        <v>0</v>
      </c>
      <c r="F2811" s="54" t="str">
        <f>VLOOKUP(Table_for_new_list_price[[#This Row],[ItemCode]],[1]sheet1!$1:$1048576,13,FALSE)</f>
        <v>358.5</v>
      </c>
      <c r="G2811" s="55" t="str">
        <f>VLOOKUP(Table_for_new_list_price[[#This Row],[ItemCode]],[1]sheet1!$1:$1048576,12,FALSE)</f>
        <v>1</v>
      </c>
      <c r="H2811" s="101">
        <f>VLOOKUP(Table_for_new_list_price[[#This Row],[ItemCode]],[1]sheet1!$1:$1048576,8,FALSE)</f>
        <v>10198.77</v>
      </c>
      <c r="I2811" s="51">
        <f>VLOOKUP(Table_for_new_list_price[[#This Row],[Product Line]],'EDA SHEET'!$C$10:$D$57,2,FALSE)</f>
        <v>0.34699999999999998</v>
      </c>
      <c r="J2811" s="53">
        <f t="shared" si="50"/>
        <v>3538.9731899999997</v>
      </c>
      <c r="K2811" s="1" t="str">
        <f>VLOOKUP(Table_for_new_list_price[[#This Row],[ItemCode]],[1]sheet1!$1:$1048576,11,FALSE)</f>
        <v>China</v>
      </c>
    </row>
    <row r="2812" spans="1:11" hidden="1" x14ac:dyDescent="0.3">
      <c r="A2812" t="s">
        <v>2427</v>
      </c>
      <c r="B2812" t="str">
        <f>VLOOKUP(Table_for_new_list_price[[#This Row],[ItemCode]],[1]sheet1!$1:$1048576,4,FALSE)</f>
        <v>BUTTERFLY WAFR 316SS DISC GEAR</v>
      </c>
      <c r="C2812" t="str">
        <f>VLOOKUP(Table_for_new_list_price[[#This Row],[ItemCode]],[1]sheet1!$1:$1048576,5,FALSE)</f>
        <v>670779712307</v>
      </c>
      <c r="D2812" t="str">
        <f>VLOOKUP(Table_for_new_list_price[[#This Row],[ItemCode]],[1]sheet1!$1:$1048576,6,FALSE)</f>
        <v>BFLY</v>
      </c>
      <c r="E2812" s="54">
        <f>VLOOKUP(Table_for_new_list_price[[#This Row],[ItemCode]],[1]sheet1!$1:$1048576,7,FALSE)</f>
        <v>0</v>
      </c>
      <c r="F2812" s="54" t="str">
        <f>VLOOKUP(Table_for_new_list_price[[#This Row],[ItemCode]],[1]sheet1!$1:$1048576,13,FALSE)</f>
        <v>605.5</v>
      </c>
      <c r="G2812" s="55" t="str">
        <f>VLOOKUP(Table_for_new_list_price[[#This Row],[ItemCode]],[1]sheet1!$1:$1048576,12,FALSE)</f>
        <v>1</v>
      </c>
      <c r="H2812" s="101">
        <f>VLOOKUP(Table_for_new_list_price[[#This Row],[ItemCode]],[1]sheet1!$1:$1048576,8,FALSE)</f>
        <v>15761.53</v>
      </c>
      <c r="I2812" s="51">
        <f>VLOOKUP(Table_for_new_list_price[[#This Row],[Product Line]],'EDA SHEET'!$C$10:$D$57,2,FALSE)</f>
        <v>0.34699999999999998</v>
      </c>
      <c r="J2812" s="53">
        <f t="shared" si="50"/>
        <v>5469.2509099999997</v>
      </c>
      <c r="K2812" s="1" t="str">
        <f>VLOOKUP(Table_for_new_list_price[[#This Row],[ItemCode]],[1]sheet1!$1:$1048576,11,FALSE)</f>
        <v>China</v>
      </c>
    </row>
    <row r="2813" spans="1:11" hidden="1" x14ac:dyDescent="0.3">
      <c r="A2813" t="s">
        <v>2428</v>
      </c>
      <c r="B2813" t="str">
        <f>VLOOKUP(Table_for_new_list_price[[#This Row],[ItemCode]],[1]sheet1!$1:$1048576,4,FALSE)</f>
        <v>BUTTERFLY WAFR 316SS DISC GEAR</v>
      </c>
      <c r="C2813" t="str">
        <f>VLOOKUP(Table_for_new_list_price[[#This Row],[ItemCode]],[1]sheet1!$1:$1048576,5,FALSE)</f>
        <v>670779712192</v>
      </c>
      <c r="D2813" t="str">
        <f>VLOOKUP(Table_for_new_list_price[[#This Row],[ItemCode]],[1]sheet1!$1:$1048576,6,FALSE)</f>
        <v>BFLY</v>
      </c>
      <c r="E2813" s="54">
        <f>VLOOKUP(Table_for_new_list_price[[#This Row],[ItemCode]],[1]sheet1!$1:$1048576,7,FALSE)</f>
        <v>0</v>
      </c>
      <c r="F2813" s="54" t="str">
        <f>VLOOKUP(Table_for_new_list_price[[#This Row],[ItemCode]],[1]sheet1!$1:$1048576,13,FALSE)</f>
        <v>18.6</v>
      </c>
      <c r="G2813" s="55" t="str">
        <f>VLOOKUP(Table_for_new_list_price[[#This Row],[ItemCode]],[1]sheet1!$1:$1048576,12,FALSE)</f>
        <v>1</v>
      </c>
      <c r="H2813" s="101">
        <f>VLOOKUP(Table_for_new_list_price[[#This Row],[ItemCode]],[1]sheet1!$1:$1048576,8,FALSE)</f>
        <v>590.19000000000005</v>
      </c>
      <c r="I2813" s="51">
        <f>VLOOKUP(Table_for_new_list_price[[#This Row],[Product Line]],'EDA SHEET'!$C$10:$D$57,2,FALSE)</f>
        <v>0.34699999999999998</v>
      </c>
      <c r="J2813" s="53">
        <f t="shared" si="50"/>
        <v>204.79593</v>
      </c>
      <c r="K2813" s="1" t="str">
        <f>VLOOKUP(Table_for_new_list_price[[#This Row],[ItemCode]],[1]sheet1!$1:$1048576,11,FALSE)</f>
        <v>China</v>
      </c>
    </row>
    <row r="2814" spans="1:11" hidden="1" x14ac:dyDescent="0.3">
      <c r="A2814" t="s">
        <v>2429</v>
      </c>
      <c r="B2814" t="str">
        <f>VLOOKUP(Table_for_new_list_price[[#This Row],[ItemCode]],[1]sheet1!$1:$1048576,4,FALSE)</f>
        <v>BUTTERFLY WAFR 316SS DISC GEAR</v>
      </c>
      <c r="C2814" t="str">
        <f>VLOOKUP(Table_for_new_list_price[[#This Row],[ItemCode]],[1]sheet1!$1:$1048576,5,FALSE)</f>
        <v>670779712208</v>
      </c>
      <c r="D2814" t="str">
        <f>VLOOKUP(Table_for_new_list_price[[#This Row],[ItemCode]],[1]sheet1!$1:$1048576,6,FALSE)</f>
        <v>BFLY</v>
      </c>
      <c r="E2814" s="54">
        <f>VLOOKUP(Table_for_new_list_price[[#This Row],[ItemCode]],[1]sheet1!$1:$1048576,7,FALSE)</f>
        <v>0</v>
      </c>
      <c r="F2814" s="54" t="str">
        <f>VLOOKUP(Table_for_new_list_price[[#This Row],[ItemCode]],[1]sheet1!$1:$1048576,13,FALSE)</f>
        <v>22.6</v>
      </c>
      <c r="G2814" s="55" t="str">
        <f>VLOOKUP(Table_for_new_list_price[[#This Row],[ItemCode]],[1]sheet1!$1:$1048576,12,FALSE)</f>
        <v>1</v>
      </c>
      <c r="H2814" s="101">
        <f>VLOOKUP(Table_for_new_list_price[[#This Row],[ItemCode]],[1]sheet1!$1:$1048576,8,FALSE)</f>
        <v>668.41</v>
      </c>
      <c r="I2814" s="51">
        <f>VLOOKUP(Table_for_new_list_price[[#This Row],[Product Line]],'EDA SHEET'!$C$10:$D$57,2,FALSE)</f>
        <v>0.34699999999999998</v>
      </c>
      <c r="J2814" s="53">
        <f t="shared" si="50"/>
        <v>231.93826999999996</v>
      </c>
      <c r="K2814" s="1" t="str">
        <f>VLOOKUP(Table_for_new_list_price[[#This Row],[ItemCode]],[1]sheet1!$1:$1048576,11,FALSE)</f>
        <v>China</v>
      </c>
    </row>
    <row r="2815" spans="1:11" hidden="1" x14ac:dyDescent="0.3">
      <c r="A2815" t="s">
        <v>2430</v>
      </c>
      <c r="B2815" t="str">
        <f>VLOOKUP(Table_for_new_list_price[[#This Row],[ItemCode]],[1]sheet1!$1:$1048576,4,FALSE)</f>
        <v>BUTTERFLY WAFR 316SS DISC GEAR</v>
      </c>
      <c r="C2815" t="str">
        <f>VLOOKUP(Table_for_new_list_price[[#This Row],[ItemCode]],[1]sheet1!$1:$1048576,5,FALSE)</f>
        <v>670779712215</v>
      </c>
      <c r="D2815" t="str">
        <f>VLOOKUP(Table_for_new_list_price[[#This Row],[ItemCode]],[1]sheet1!$1:$1048576,6,FALSE)</f>
        <v>BFLY</v>
      </c>
      <c r="E2815" s="54">
        <f>VLOOKUP(Table_for_new_list_price[[#This Row],[ItemCode]],[1]sheet1!$1:$1048576,7,FALSE)</f>
        <v>0</v>
      </c>
      <c r="F2815" s="54" t="str">
        <f>VLOOKUP(Table_for_new_list_price[[#This Row],[ItemCode]],[1]sheet1!$1:$1048576,13,FALSE)</f>
        <v>25.6</v>
      </c>
      <c r="G2815" s="55" t="str">
        <f>VLOOKUP(Table_for_new_list_price[[#This Row],[ItemCode]],[1]sheet1!$1:$1048576,12,FALSE)</f>
        <v>1</v>
      </c>
      <c r="H2815" s="101">
        <f>VLOOKUP(Table_for_new_list_price[[#This Row],[ItemCode]],[1]sheet1!$1:$1048576,8,FALSE)</f>
        <v>808.26</v>
      </c>
      <c r="I2815" s="51">
        <f>VLOOKUP(Table_for_new_list_price[[#This Row],[Product Line]],'EDA SHEET'!$C$10:$D$57,2,FALSE)</f>
        <v>0.34699999999999998</v>
      </c>
      <c r="J2815" s="53">
        <f t="shared" si="50"/>
        <v>280.46621999999996</v>
      </c>
      <c r="K2815" s="1" t="str">
        <f>VLOOKUP(Table_for_new_list_price[[#This Row],[ItemCode]],[1]sheet1!$1:$1048576,11,FALSE)</f>
        <v>China</v>
      </c>
    </row>
    <row r="2816" spans="1:11" hidden="1" x14ac:dyDescent="0.3">
      <c r="A2816" t="s">
        <v>2431</v>
      </c>
      <c r="B2816" t="str">
        <f>VLOOKUP(Table_for_new_list_price[[#This Row],[ItemCode]],[1]sheet1!$1:$1048576,4,FALSE)</f>
        <v>BUTTERFLY WAFR 316SS DISC GEAR</v>
      </c>
      <c r="C2816" t="str">
        <f>VLOOKUP(Table_for_new_list_price[[#This Row],[ItemCode]],[1]sheet1!$1:$1048576,5,FALSE)</f>
        <v>670779712222</v>
      </c>
      <c r="D2816" t="str">
        <f>VLOOKUP(Table_for_new_list_price[[#This Row],[ItemCode]],[1]sheet1!$1:$1048576,6,FALSE)</f>
        <v>BFLY</v>
      </c>
      <c r="E2816" s="54">
        <f>VLOOKUP(Table_for_new_list_price[[#This Row],[ItemCode]],[1]sheet1!$1:$1048576,7,FALSE)</f>
        <v>0</v>
      </c>
      <c r="F2816" s="54" t="str">
        <f>VLOOKUP(Table_for_new_list_price[[#This Row],[ItemCode]],[1]sheet1!$1:$1048576,13,FALSE)</f>
        <v>26.6</v>
      </c>
      <c r="G2816" s="55" t="str">
        <f>VLOOKUP(Table_for_new_list_price[[#This Row],[ItemCode]],[1]sheet1!$1:$1048576,12,FALSE)</f>
        <v>1</v>
      </c>
      <c r="H2816" s="101">
        <f>VLOOKUP(Table_for_new_list_price[[#This Row],[ItemCode]],[1]sheet1!$1:$1048576,8,FALSE)</f>
        <v>926.74</v>
      </c>
      <c r="I2816" s="51">
        <f>VLOOKUP(Table_for_new_list_price[[#This Row],[Product Line]],'EDA SHEET'!$C$10:$D$57,2,FALSE)</f>
        <v>0.34699999999999998</v>
      </c>
      <c r="J2816" s="53">
        <f t="shared" si="50"/>
        <v>321.57877999999999</v>
      </c>
      <c r="K2816" s="1" t="str">
        <f>VLOOKUP(Table_for_new_list_price[[#This Row],[ItemCode]],[1]sheet1!$1:$1048576,11,FALSE)</f>
        <v>China</v>
      </c>
    </row>
    <row r="2817" spans="1:11" hidden="1" x14ac:dyDescent="0.3">
      <c r="A2817" t="s">
        <v>2432</v>
      </c>
      <c r="B2817" t="str">
        <f>VLOOKUP(Table_for_new_list_price[[#This Row],[ItemCode]],[1]sheet1!$1:$1048576,4,FALSE)</f>
        <v>BUTTERFLY WAFR 316SS DISC GEAR</v>
      </c>
      <c r="C2817" t="str">
        <f>VLOOKUP(Table_for_new_list_price[[#This Row],[ItemCode]],[1]sheet1!$1:$1048576,5,FALSE)</f>
        <v>670779712239</v>
      </c>
      <c r="D2817" t="str">
        <f>VLOOKUP(Table_for_new_list_price[[#This Row],[ItemCode]],[1]sheet1!$1:$1048576,6,FALSE)</f>
        <v>BFLY</v>
      </c>
      <c r="E2817" s="54">
        <f>VLOOKUP(Table_for_new_list_price[[#This Row],[ItemCode]],[1]sheet1!$1:$1048576,7,FALSE)</f>
        <v>0</v>
      </c>
      <c r="F2817" s="54" t="str">
        <f>VLOOKUP(Table_for_new_list_price[[#This Row],[ItemCode]],[1]sheet1!$1:$1048576,13,FALSE)</f>
        <v>46.9</v>
      </c>
      <c r="G2817" s="55" t="str">
        <f>VLOOKUP(Table_for_new_list_price[[#This Row],[ItemCode]],[1]sheet1!$1:$1048576,12,FALSE)</f>
        <v>1</v>
      </c>
      <c r="H2817" s="101">
        <f>VLOOKUP(Table_for_new_list_price[[#This Row],[ItemCode]],[1]sheet1!$1:$1048576,8,FALSE)</f>
        <v>1308.3399999999999</v>
      </c>
      <c r="I2817" s="51">
        <f>VLOOKUP(Table_for_new_list_price[[#This Row],[Product Line]],'EDA SHEET'!$C$10:$D$57,2,FALSE)</f>
        <v>0.34699999999999998</v>
      </c>
      <c r="J2817" s="53">
        <f t="shared" si="50"/>
        <v>453.99397999999997</v>
      </c>
      <c r="K2817" s="1" t="str">
        <f>VLOOKUP(Table_for_new_list_price[[#This Row],[ItemCode]],[1]sheet1!$1:$1048576,11,FALSE)</f>
        <v>China</v>
      </c>
    </row>
    <row r="2818" spans="1:11" hidden="1" x14ac:dyDescent="0.3">
      <c r="A2818" t="s">
        <v>2433</v>
      </c>
      <c r="B2818" t="str">
        <f>VLOOKUP(Table_for_new_list_price[[#This Row],[ItemCode]],[1]sheet1!$1:$1048576,4,FALSE)</f>
        <v>BUTTERFLY WAFER 316SS DISC LVR</v>
      </c>
      <c r="C2818" t="str">
        <f>VLOOKUP(Table_for_new_list_price[[#This Row],[ItemCode]],[1]sheet1!$1:$1048576,5,FALSE)</f>
        <v>670779712383</v>
      </c>
      <c r="D2818" t="str">
        <f>VLOOKUP(Table_for_new_list_price[[#This Row],[ItemCode]],[1]sheet1!$1:$1048576,6,FALSE)</f>
        <v>BFLY</v>
      </c>
      <c r="E2818" s="54">
        <f>VLOOKUP(Table_for_new_list_price[[#This Row],[ItemCode]],[1]sheet1!$1:$1048576,7,FALSE)</f>
        <v>0</v>
      </c>
      <c r="F2818" s="54" t="str">
        <f>VLOOKUP(Table_for_new_list_price[[#This Row],[ItemCode]],[1]sheet1!$1:$1048576,13,FALSE)</f>
        <v>46</v>
      </c>
      <c r="G2818" s="55" t="str">
        <f>VLOOKUP(Table_for_new_list_price[[#This Row],[ItemCode]],[1]sheet1!$1:$1048576,12,FALSE)</f>
        <v>1</v>
      </c>
      <c r="H2818" s="101">
        <f>VLOOKUP(Table_for_new_list_price[[#This Row],[ItemCode]],[1]sheet1!$1:$1048576,8,FALSE)</f>
        <v>1687.55</v>
      </c>
      <c r="I2818" s="51">
        <f>VLOOKUP(Table_for_new_list_price[[#This Row],[Product Line]],'EDA SHEET'!$C$10:$D$57,2,FALSE)</f>
        <v>0.34699999999999998</v>
      </c>
      <c r="J2818" s="53">
        <f t="shared" si="50"/>
        <v>585.57984999999996</v>
      </c>
      <c r="K2818" s="1" t="str">
        <f>VLOOKUP(Table_for_new_list_price[[#This Row],[ItemCode]],[1]sheet1!$1:$1048576,11,FALSE)</f>
        <v>China</v>
      </c>
    </row>
    <row r="2819" spans="1:11" hidden="1" x14ac:dyDescent="0.3">
      <c r="A2819" t="s">
        <v>2434</v>
      </c>
      <c r="B2819" t="str">
        <f>VLOOKUP(Table_for_new_list_price[[#This Row],[ItemCode]],[1]sheet1!$1:$1048576,4,FALSE)</f>
        <v>BUTTERFLY WAFER 316SS DISC LVR</v>
      </c>
      <c r="C2819" t="str">
        <f>VLOOKUP(Table_for_new_list_price[[#This Row],[ItemCode]],[1]sheet1!$1:$1048576,5,FALSE)</f>
        <v>670779712390</v>
      </c>
      <c r="D2819" t="str">
        <f>VLOOKUP(Table_for_new_list_price[[#This Row],[ItemCode]],[1]sheet1!$1:$1048576,6,FALSE)</f>
        <v>BFLY</v>
      </c>
      <c r="E2819" s="54">
        <f>VLOOKUP(Table_for_new_list_price[[#This Row],[ItemCode]],[1]sheet1!$1:$1048576,7,FALSE)</f>
        <v>0</v>
      </c>
      <c r="F2819" s="54" t="str">
        <f>VLOOKUP(Table_for_new_list_price[[#This Row],[ItemCode]],[1]sheet1!$1:$1048576,13,FALSE)</f>
        <v>69</v>
      </c>
      <c r="G2819" s="55" t="str">
        <f>VLOOKUP(Table_for_new_list_price[[#This Row],[ItemCode]],[1]sheet1!$1:$1048576,12,FALSE)</f>
        <v>1</v>
      </c>
      <c r="H2819" s="101">
        <f>VLOOKUP(Table_for_new_list_price[[#This Row],[ItemCode]],[1]sheet1!$1:$1048576,8,FALSE)</f>
        <v>2609.5500000000002</v>
      </c>
      <c r="I2819" s="51">
        <f>VLOOKUP(Table_for_new_list_price[[#This Row],[Product Line]],'EDA SHEET'!$C$10:$D$57,2,FALSE)</f>
        <v>0.34699999999999998</v>
      </c>
      <c r="J2819" s="53">
        <f t="shared" si="50"/>
        <v>905.51385000000005</v>
      </c>
      <c r="K2819" s="1" t="str">
        <f>VLOOKUP(Table_for_new_list_price[[#This Row],[ItemCode]],[1]sheet1!$1:$1048576,11,FALSE)</f>
        <v>China</v>
      </c>
    </row>
    <row r="2820" spans="1:11" hidden="1" x14ac:dyDescent="0.3">
      <c r="A2820" t="s">
        <v>2435</v>
      </c>
      <c r="B2820" t="str">
        <f>VLOOKUP(Table_for_new_list_price[[#This Row],[ItemCode]],[1]sheet1!$1:$1048576,4,FALSE)</f>
        <v>BUTTERFLY WAFER 316SS DISC LVR</v>
      </c>
      <c r="C2820" t="str">
        <f>VLOOKUP(Table_for_new_list_price[[#This Row],[ItemCode]],[1]sheet1!$1:$1048576,5,FALSE)</f>
        <v>670779712314</v>
      </c>
      <c r="D2820" t="str">
        <f>VLOOKUP(Table_for_new_list_price[[#This Row],[ItemCode]],[1]sheet1!$1:$1048576,6,FALSE)</f>
        <v>BFLY</v>
      </c>
      <c r="E2820" s="54">
        <f>VLOOKUP(Table_for_new_list_price[[#This Row],[ItemCode]],[1]sheet1!$1:$1048576,7,FALSE)</f>
        <v>0</v>
      </c>
      <c r="F2820" s="54" t="str">
        <f>VLOOKUP(Table_for_new_list_price[[#This Row],[ItemCode]],[1]sheet1!$1:$1048576,13,FALSE)</f>
        <v>7.6</v>
      </c>
      <c r="G2820" s="55" t="str">
        <f>VLOOKUP(Table_for_new_list_price[[#This Row],[ItemCode]],[1]sheet1!$1:$1048576,12,FALSE)</f>
        <v>1</v>
      </c>
      <c r="H2820" s="101">
        <f>VLOOKUP(Table_for_new_list_price[[#This Row],[ItemCode]],[1]sheet1!$1:$1048576,8,FALSE)</f>
        <v>218.05</v>
      </c>
      <c r="I2820" s="51">
        <f>VLOOKUP(Table_for_new_list_price[[#This Row],[Product Line]],'EDA SHEET'!$C$10:$D$57,2,FALSE)</f>
        <v>0.34699999999999998</v>
      </c>
      <c r="J2820" s="53">
        <f t="shared" si="50"/>
        <v>75.663349999999994</v>
      </c>
      <c r="K2820" s="1" t="str">
        <f>VLOOKUP(Table_for_new_list_price[[#This Row],[ItemCode]],[1]sheet1!$1:$1048576,11,FALSE)</f>
        <v>China</v>
      </c>
    </row>
    <row r="2821" spans="1:11" hidden="1" x14ac:dyDescent="0.3">
      <c r="A2821" t="s">
        <v>2436</v>
      </c>
      <c r="B2821" t="str">
        <f>VLOOKUP(Table_for_new_list_price[[#This Row],[ItemCode]],[1]sheet1!$1:$1048576,4,FALSE)</f>
        <v>BUTTERFLY WAFER 316SS DISC LVR</v>
      </c>
      <c r="C2821" t="str">
        <f>VLOOKUP(Table_for_new_list_price[[#This Row],[ItemCode]],[1]sheet1!$1:$1048576,5,FALSE)</f>
        <v>670779712321</v>
      </c>
      <c r="D2821" t="str">
        <f>VLOOKUP(Table_for_new_list_price[[#This Row],[ItemCode]],[1]sheet1!$1:$1048576,6,FALSE)</f>
        <v>BFLY</v>
      </c>
      <c r="E2821" s="54">
        <f>VLOOKUP(Table_for_new_list_price[[#This Row],[ItemCode]],[1]sheet1!$1:$1048576,7,FALSE)</f>
        <v>0</v>
      </c>
      <c r="F2821" s="54" t="str">
        <f>VLOOKUP(Table_for_new_list_price[[#This Row],[ItemCode]],[1]sheet1!$1:$1048576,13,FALSE)</f>
        <v>9.4</v>
      </c>
      <c r="G2821" s="55" t="str">
        <f>VLOOKUP(Table_for_new_list_price[[#This Row],[ItemCode]],[1]sheet1!$1:$1048576,12,FALSE)</f>
        <v>1</v>
      </c>
      <c r="H2821" s="101">
        <f>VLOOKUP(Table_for_new_list_price[[#This Row],[ItemCode]],[1]sheet1!$1:$1048576,8,FALSE)</f>
        <v>244.14</v>
      </c>
      <c r="I2821" s="51">
        <f>VLOOKUP(Table_for_new_list_price[[#This Row],[Product Line]],'EDA SHEET'!$C$10:$D$57,2,FALSE)</f>
        <v>0.34699999999999998</v>
      </c>
      <c r="J2821" s="53">
        <f t="shared" si="50"/>
        <v>84.716579999999993</v>
      </c>
      <c r="K2821" s="1" t="str">
        <f>VLOOKUP(Table_for_new_list_price[[#This Row],[ItemCode]],[1]sheet1!$1:$1048576,11,FALSE)</f>
        <v>China</v>
      </c>
    </row>
    <row r="2822" spans="1:11" hidden="1" x14ac:dyDescent="0.3">
      <c r="A2822" t="s">
        <v>2437</v>
      </c>
      <c r="B2822" t="str">
        <f>VLOOKUP(Table_for_new_list_price[[#This Row],[ItemCode]],[1]sheet1!$1:$1048576,4,FALSE)</f>
        <v>BUTTERFLY WAFER 316SS DISC LVR</v>
      </c>
      <c r="C2822" t="str">
        <f>VLOOKUP(Table_for_new_list_price[[#This Row],[ItemCode]],[1]sheet1!$1:$1048576,5,FALSE)</f>
        <v>670779712338</v>
      </c>
      <c r="D2822" t="str">
        <f>VLOOKUP(Table_for_new_list_price[[#This Row],[ItemCode]],[1]sheet1!$1:$1048576,6,FALSE)</f>
        <v>BFLY</v>
      </c>
      <c r="E2822" s="54">
        <f>VLOOKUP(Table_for_new_list_price[[#This Row],[ItemCode]],[1]sheet1!$1:$1048576,7,FALSE)</f>
        <v>0</v>
      </c>
      <c r="F2822" s="54" t="str">
        <f>VLOOKUP(Table_for_new_list_price[[#This Row],[ItemCode]],[1]sheet1!$1:$1048576,13,FALSE)</f>
        <v>10.2</v>
      </c>
      <c r="G2822" s="55" t="str">
        <f>VLOOKUP(Table_for_new_list_price[[#This Row],[ItemCode]],[1]sheet1!$1:$1048576,12,FALSE)</f>
        <v>1</v>
      </c>
      <c r="H2822" s="101">
        <f>VLOOKUP(Table_for_new_list_price[[#This Row],[ItemCode]],[1]sheet1!$1:$1048576,8,FALSE)</f>
        <v>289.18</v>
      </c>
      <c r="I2822" s="51">
        <f>VLOOKUP(Table_for_new_list_price[[#This Row],[Product Line]],'EDA SHEET'!$C$10:$D$57,2,FALSE)</f>
        <v>0.34699999999999998</v>
      </c>
      <c r="J2822" s="53">
        <f t="shared" si="50"/>
        <v>100.34545999999999</v>
      </c>
      <c r="K2822" s="1" t="str">
        <f>VLOOKUP(Table_for_new_list_price[[#This Row],[ItemCode]],[1]sheet1!$1:$1048576,11,FALSE)</f>
        <v>China</v>
      </c>
    </row>
    <row r="2823" spans="1:11" hidden="1" x14ac:dyDescent="0.3">
      <c r="A2823" t="s">
        <v>2438</v>
      </c>
      <c r="B2823" t="str">
        <f>VLOOKUP(Table_for_new_list_price[[#This Row],[ItemCode]],[1]sheet1!$1:$1048576,4,FALSE)</f>
        <v>BUTTERFLY WAFER 316SS DISC LVR</v>
      </c>
      <c r="C2823" t="str">
        <f>VLOOKUP(Table_for_new_list_price[[#This Row],[ItemCode]],[1]sheet1!$1:$1048576,5,FALSE)</f>
        <v>670779712345</v>
      </c>
      <c r="D2823" t="str">
        <f>VLOOKUP(Table_for_new_list_price[[#This Row],[ItemCode]],[1]sheet1!$1:$1048576,6,FALSE)</f>
        <v>BFLY</v>
      </c>
      <c r="E2823" s="54">
        <f>VLOOKUP(Table_for_new_list_price[[#This Row],[ItemCode]],[1]sheet1!$1:$1048576,7,FALSE)</f>
        <v>0</v>
      </c>
      <c r="F2823" s="54" t="str">
        <f>VLOOKUP(Table_for_new_list_price[[#This Row],[ItemCode]],[1]sheet1!$1:$1048576,13,FALSE)</f>
        <v>12.2</v>
      </c>
      <c r="G2823" s="55" t="str">
        <f>VLOOKUP(Table_for_new_list_price[[#This Row],[ItemCode]],[1]sheet1!$1:$1048576,12,FALSE)</f>
        <v>1</v>
      </c>
      <c r="H2823" s="101">
        <f>VLOOKUP(Table_for_new_list_price[[#This Row],[ItemCode]],[1]sheet1!$1:$1048576,8,FALSE)</f>
        <v>381.61</v>
      </c>
      <c r="I2823" s="51">
        <f>VLOOKUP(Table_for_new_list_price[[#This Row],[Product Line]],'EDA SHEET'!$C$10:$D$57,2,FALSE)</f>
        <v>0.34699999999999998</v>
      </c>
      <c r="J2823" s="53">
        <f t="shared" si="50"/>
        <v>132.41866999999999</v>
      </c>
      <c r="K2823" s="1" t="str">
        <f>VLOOKUP(Table_for_new_list_price[[#This Row],[ItemCode]],[1]sheet1!$1:$1048576,11,FALSE)</f>
        <v>China</v>
      </c>
    </row>
    <row r="2824" spans="1:11" hidden="1" x14ac:dyDescent="0.3">
      <c r="A2824" t="s">
        <v>2439</v>
      </c>
      <c r="B2824" t="str">
        <f>VLOOKUP(Table_for_new_list_price[[#This Row],[ItemCode]],[1]sheet1!$1:$1048576,4,FALSE)</f>
        <v>BUTTERFLY WAFER 316SS DISC LVR</v>
      </c>
      <c r="C2824" t="str">
        <f>VLOOKUP(Table_for_new_list_price[[#This Row],[ItemCode]],[1]sheet1!$1:$1048576,5,FALSE)</f>
        <v>670779712352</v>
      </c>
      <c r="D2824" t="str">
        <f>VLOOKUP(Table_for_new_list_price[[#This Row],[ItemCode]],[1]sheet1!$1:$1048576,6,FALSE)</f>
        <v>BFLY</v>
      </c>
      <c r="E2824" s="54">
        <f>VLOOKUP(Table_for_new_list_price[[#This Row],[ItemCode]],[1]sheet1!$1:$1048576,7,FALSE)</f>
        <v>0</v>
      </c>
      <c r="F2824" s="54" t="str">
        <f>VLOOKUP(Table_for_new_list_price[[#This Row],[ItemCode]],[1]sheet1!$1:$1048576,13,FALSE)</f>
        <v>18.6</v>
      </c>
      <c r="G2824" s="55" t="str">
        <f>VLOOKUP(Table_for_new_list_price[[#This Row],[ItemCode]],[1]sheet1!$1:$1048576,12,FALSE)</f>
        <v>1</v>
      </c>
      <c r="H2824" s="101">
        <f>VLOOKUP(Table_for_new_list_price[[#This Row],[ItemCode]],[1]sheet1!$1:$1048576,8,FALSE)</f>
        <v>485.88</v>
      </c>
      <c r="I2824" s="51">
        <f>VLOOKUP(Table_for_new_list_price[[#This Row],[Product Line]],'EDA SHEET'!$C$10:$D$57,2,FALSE)</f>
        <v>0.34699999999999998</v>
      </c>
      <c r="J2824" s="53">
        <f t="shared" si="50"/>
        <v>168.60035999999999</v>
      </c>
      <c r="K2824" s="1" t="str">
        <f>VLOOKUP(Table_for_new_list_price[[#This Row],[ItemCode]],[1]sheet1!$1:$1048576,11,FALSE)</f>
        <v>China</v>
      </c>
    </row>
    <row r="2825" spans="1:11" hidden="1" x14ac:dyDescent="0.3">
      <c r="A2825" t="s">
        <v>2440</v>
      </c>
      <c r="B2825" t="str">
        <f>VLOOKUP(Table_for_new_list_price[[#This Row],[ItemCode]],[1]sheet1!$1:$1048576,4,FALSE)</f>
        <v>BUTTERFLY WAFER 316SS DISC LVR</v>
      </c>
      <c r="C2825" t="str">
        <f>VLOOKUP(Table_for_new_list_price[[#This Row],[ItemCode]],[1]sheet1!$1:$1048576,5,FALSE)</f>
        <v>670779712369</v>
      </c>
      <c r="D2825" t="str">
        <f>VLOOKUP(Table_for_new_list_price[[#This Row],[ItemCode]],[1]sheet1!$1:$1048576,6,FALSE)</f>
        <v>BFLY</v>
      </c>
      <c r="E2825" s="54">
        <f>VLOOKUP(Table_for_new_list_price[[#This Row],[ItemCode]],[1]sheet1!$1:$1048576,7,FALSE)</f>
        <v>0</v>
      </c>
      <c r="F2825" s="54" t="str">
        <f>VLOOKUP(Table_for_new_list_price[[#This Row],[ItemCode]],[1]sheet1!$1:$1048576,13,FALSE)</f>
        <v>19</v>
      </c>
      <c r="G2825" s="55" t="str">
        <f>VLOOKUP(Table_for_new_list_price[[#This Row],[ItemCode]],[1]sheet1!$1:$1048576,12,FALSE)</f>
        <v>1</v>
      </c>
      <c r="H2825" s="101">
        <f>VLOOKUP(Table_for_new_list_price[[#This Row],[ItemCode]],[1]sheet1!$1:$1048576,8,FALSE)</f>
        <v>654.16</v>
      </c>
      <c r="I2825" s="51">
        <f>VLOOKUP(Table_for_new_list_price[[#This Row],[Product Line]],'EDA SHEET'!$C$10:$D$57,2,FALSE)</f>
        <v>0.34699999999999998</v>
      </c>
      <c r="J2825" s="53">
        <f t="shared" si="50"/>
        <v>226.99351999999996</v>
      </c>
      <c r="K2825" s="1" t="str">
        <f>VLOOKUP(Table_for_new_list_price[[#This Row],[ItemCode]],[1]sheet1!$1:$1048576,11,FALSE)</f>
        <v>China</v>
      </c>
    </row>
    <row r="2826" spans="1:11" hidden="1" x14ac:dyDescent="0.3">
      <c r="A2826" t="s">
        <v>2441</v>
      </c>
      <c r="B2826" t="str">
        <f>VLOOKUP(Table_for_new_list_price[[#This Row],[ItemCode]],[1]sheet1!$1:$1048576,4,FALSE)</f>
        <v>BUTTERFLY WAFER 316SS DISC LVR</v>
      </c>
      <c r="C2826" t="str">
        <f>VLOOKUP(Table_for_new_list_price[[#This Row],[ItemCode]],[1]sheet1!$1:$1048576,5,FALSE)</f>
        <v>670779712376</v>
      </c>
      <c r="D2826" t="str">
        <f>VLOOKUP(Table_for_new_list_price[[#This Row],[ItemCode]],[1]sheet1!$1:$1048576,6,FALSE)</f>
        <v>BFLY</v>
      </c>
      <c r="E2826" s="54">
        <f>VLOOKUP(Table_for_new_list_price[[#This Row],[ItemCode]],[1]sheet1!$1:$1048576,7,FALSE)</f>
        <v>0</v>
      </c>
      <c r="F2826" s="54" t="str">
        <f>VLOOKUP(Table_for_new_list_price[[#This Row],[ItemCode]],[1]sheet1!$1:$1048576,13,FALSE)</f>
        <v>32</v>
      </c>
      <c r="G2826" s="55" t="str">
        <f>VLOOKUP(Table_for_new_list_price[[#This Row],[ItemCode]],[1]sheet1!$1:$1048576,12,FALSE)</f>
        <v>1</v>
      </c>
      <c r="H2826" s="101">
        <f>VLOOKUP(Table_for_new_list_price[[#This Row],[ItemCode]],[1]sheet1!$1:$1048576,8,FALSE)</f>
        <v>1023.91</v>
      </c>
      <c r="I2826" s="51">
        <f>VLOOKUP(Table_for_new_list_price[[#This Row],[Product Line]],'EDA SHEET'!$C$10:$D$57,2,FALSE)</f>
        <v>0.34699999999999998</v>
      </c>
      <c r="J2826" s="53">
        <f t="shared" si="50"/>
        <v>355.29676999999998</v>
      </c>
      <c r="K2826" s="1" t="str">
        <f>VLOOKUP(Table_for_new_list_price[[#This Row],[ItemCode]],[1]sheet1!$1:$1048576,11,FALSE)</f>
        <v>China</v>
      </c>
    </row>
    <row r="2827" spans="1:11" hidden="1" x14ac:dyDescent="0.3">
      <c r="A2827" t="s">
        <v>2445</v>
      </c>
      <c r="B2827" t="str">
        <f>VLOOKUP(Table_for_new_list_price[[#This Row],[ItemCode]],[1]sheet1!$1:$1048576,4,FALSE)</f>
        <v>BUTTERFLY LUG BRNZ DISC GEAR</v>
      </c>
      <c r="C2827" t="str">
        <f>VLOOKUP(Table_for_new_list_price[[#This Row],[ItemCode]],[1]sheet1!$1:$1048576,5,FALSE)</f>
        <v>670779941103</v>
      </c>
      <c r="D2827" t="str">
        <f>VLOOKUP(Table_for_new_list_price[[#This Row],[ItemCode]],[1]sheet1!$1:$1048576,6,FALSE)</f>
        <v>BFLY</v>
      </c>
      <c r="E2827" s="54" t="str">
        <f>VLOOKUP(Table_for_new_list_price[[#This Row],[ItemCode]],[1]sheet1!$1:$1048576,7,FALSE)</f>
        <v>IRON</v>
      </c>
      <c r="F2827" s="54" t="str">
        <f>VLOOKUP(Table_for_new_list_price[[#This Row],[ItemCode]],[1]sheet1!$1:$1048576,13,FALSE)</f>
        <v>74.5</v>
      </c>
      <c r="G2827" s="55" t="str">
        <f>VLOOKUP(Table_for_new_list_price[[#This Row],[ItemCode]],[1]sheet1!$1:$1048576,12,FALSE)</f>
        <v>1</v>
      </c>
      <c r="H2827" s="101">
        <f>VLOOKUP(Table_for_new_list_price[[#This Row],[ItemCode]],[1]sheet1!$1:$1048576,8,FALSE)</f>
        <v>2028.26</v>
      </c>
      <c r="I2827" s="51">
        <f>VLOOKUP(Table_for_new_list_price[[#This Row],[Product Line]],'EDA SHEET'!$C$10:$D$57,2,FALSE)</f>
        <v>0.34699999999999998</v>
      </c>
      <c r="J2827" s="53">
        <f t="shared" si="50"/>
        <v>703.80621999999994</v>
      </c>
      <c r="K2827" s="1" t="str">
        <f>VLOOKUP(Table_for_new_list_price[[#This Row],[ItemCode]],[1]sheet1!$1:$1048576,11,FALSE)</f>
        <v>China</v>
      </c>
    </row>
    <row r="2828" spans="1:11" hidden="1" x14ac:dyDescent="0.3">
      <c r="A2828" t="s">
        <v>2446</v>
      </c>
      <c r="B2828" t="str">
        <f>VLOOKUP(Table_for_new_list_price[[#This Row],[ItemCode]],[1]sheet1!$1:$1048576,4,FALSE)</f>
        <v>BUTTERFLY LUG BRNZ DISC GEAR</v>
      </c>
      <c r="C2828" t="str">
        <f>VLOOKUP(Table_for_new_list_price[[#This Row],[ItemCode]],[1]sheet1!$1:$1048576,5,FALSE)</f>
        <v>670779941127</v>
      </c>
      <c r="D2828" t="str">
        <f>VLOOKUP(Table_for_new_list_price[[#This Row],[ItemCode]],[1]sheet1!$1:$1048576,6,FALSE)</f>
        <v>BFLY</v>
      </c>
      <c r="E2828" s="54" t="str">
        <f>VLOOKUP(Table_for_new_list_price[[#This Row],[ItemCode]],[1]sheet1!$1:$1048576,7,FALSE)</f>
        <v>IRON</v>
      </c>
      <c r="F2828" s="54" t="str">
        <f>VLOOKUP(Table_for_new_list_price[[#This Row],[ItemCode]],[1]sheet1!$1:$1048576,13,FALSE)</f>
        <v>119.5</v>
      </c>
      <c r="G2828" s="55" t="str">
        <f>VLOOKUP(Table_for_new_list_price[[#This Row],[ItemCode]],[1]sheet1!$1:$1048576,12,FALSE)</f>
        <v>1</v>
      </c>
      <c r="H2828" s="101">
        <f>VLOOKUP(Table_for_new_list_price[[#This Row],[ItemCode]],[1]sheet1!$1:$1048576,8,FALSE)</f>
        <v>3063.56</v>
      </c>
      <c r="I2828" s="51">
        <f>VLOOKUP(Table_for_new_list_price[[#This Row],[Product Line]],'EDA SHEET'!$C$10:$D$57,2,FALSE)</f>
        <v>0.34699999999999998</v>
      </c>
      <c r="J2828" s="53">
        <f t="shared" si="50"/>
        <v>1063.0553199999999</v>
      </c>
      <c r="K2828" s="1" t="str">
        <f>VLOOKUP(Table_for_new_list_price[[#This Row],[ItemCode]],[1]sheet1!$1:$1048576,11,FALSE)</f>
        <v>China</v>
      </c>
    </row>
    <row r="2829" spans="1:11" hidden="1" x14ac:dyDescent="0.3">
      <c r="A2829" t="s">
        <v>2447</v>
      </c>
      <c r="B2829" t="str">
        <f>VLOOKUP(Table_for_new_list_price[[#This Row],[ItemCode]],[1]sheet1!$1:$1048576,4,FALSE)</f>
        <v>BUTTERFLY LUG BRNZ DISC GEAR</v>
      </c>
      <c r="C2829" t="str">
        <f>VLOOKUP(Table_for_new_list_price[[#This Row],[ItemCode]],[1]sheet1!$1:$1048576,5,FALSE)</f>
        <v>670779941141</v>
      </c>
      <c r="D2829" t="str">
        <f>VLOOKUP(Table_for_new_list_price[[#This Row],[ItemCode]],[1]sheet1!$1:$1048576,6,FALSE)</f>
        <v>BFLY</v>
      </c>
      <c r="E2829" s="54" t="str">
        <f>VLOOKUP(Table_for_new_list_price[[#This Row],[ItemCode]],[1]sheet1!$1:$1048576,7,FALSE)</f>
        <v>IRON</v>
      </c>
      <c r="F2829" s="54" t="str">
        <f>VLOOKUP(Table_for_new_list_price[[#This Row],[ItemCode]],[1]sheet1!$1:$1048576,13,FALSE)</f>
        <v>171.5</v>
      </c>
      <c r="G2829" s="55" t="str">
        <f>VLOOKUP(Table_for_new_list_price[[#This Row],[ItemCode]],[1]sheet1!$1:$1048576,12,FALSE)</f>
        <v>1</v>
      </c>
      <c r="H2829" s="101">
        <f>VLOOKUP(Table_for_new_list_price[[#This Row],[ItemCode]],[1]sheet1!$1:$1048576,8,FALSE)</f>
        <v>4260.59</v>
      </c>
      <c r="I2829" s="51">
        <f>VLOOKUP(Table_for_new_list_price[[#This Row],[Product Line]],'EDA SHEET'!$C$10:$D$57,2,FALSE)</f>
        <v>0.34699999999999998</v>
      </c>
      <c r="J2829" s="53">
        <f t="shared" si="50"/>
        <v>1478.42473</v>
      </c>
      <c r="K2829" s="1" t="str">
        <f>VLOOKUP(Table_for_new_list_price[[#This Row],[ItemCode]],[1]sheet1!$1:$1048576,11,FALSE)</f>
        <v>China</v>
      </c>
    </row>
    <row r="2830" spans="1:11" hidden="1" x14ac:dyDescent="0.3">
      <c r="A2830" t="s">
        <v>2448</v>
      </c>
      <c r="B2830" t="str">
        <f>VLOOKUP(Table_for_new_list_price[[#This Row],[ItemCode]],[1]sheet1!$1:$1048576,4,FALSE)</f>
        <v>BUTTERFLY LUG BRNZ DISC GEAR</v>
      </c>
      <c r="C2830" t="str">
        <f>VLOOKUP(Table_for_new_list_price[[#This Row],[ItemCode]],[1]sheet1!$1:$1048576,5,FALSE)</f>
        <v>670779941165</v>
      </c>
      <c r="D2830" t="str">
        <f>VLOOKUP(Table_for_new_list_price[[#This Row],[ItemCode]],[1]sheet1!$1:$1048576,6,FALSE)</f>
        <v>BFLY</v>
      </c>
      <c r="E2830" s="54" t="str">
        <f>VLOOKUP(Table_for_new_list_price[[#This Row],[ItemCode]],[1]sheet1!$1:$1048576,7,FALSE)</f>
        <v>IRON</v>
      </c>
      <c r="F2830" s="54" t="str">
        <f>VLOOKUP(Table_for_new_list_price[[#This Row],[ItemCode]],[1]sheet1!$1:$1048576,13,FALSE)</f>
        <v>283.5</v>
      </c>
      <c r="G2830" s="55" t="str">
        <f>VLOOKUP(Table_for_new_list_price[[#This Row],[ItemCode]],[1]sheet1!$1:$1048576,12,FALSE)</f>
        <v>1</v>
      </c>
      <c r="H2830" s="101">
        <f>VLOOKUP(Table_for_new_list_price[[#This Row],[ItemCode]],[1]sheet1!$1:$1048576,8,FALSE)</f>
        <v>6492.93</v>
      </c>
      <c r="I2830" s="51">
        <f>VLOOKUP(Table_for_new_list_price[[#This Row],[Product Line]],'EDA SHEET'!$C$10:$D$57,2,FALSE)</f>
        <v>0.34699999999999998</v>
      </c>
      <c r="J2830" s="53">
        <f t="shared" si="50"/>
        <v>2253.0467100000001</v>
      </c>
      <c r="K2830" s="1" t="str">
        <f>VLOOKUP(Table_for_new_list_price[[#This Row],[ItemCode]],[1]sheet1!$1:$1048576,11,FALSE)</f>
        <v>China</v>
      </c>
    </row>
    <row r="2831" spans="1:11" hidden="1" x14ac:dyDescent="0.3">
      <c r="A2831" t="s">
        <v>2449</v>
      </c>
      <c r="B2831" t="str">
        <f>VLOOKUP(Table_for_new_list_price[[#This Row],[ItemCode]],[1]sheet1!$1:$1048576,4,FALSE)</f>
        <v>BUTTERFLY LUG BRNZ DISC GEAR</v>
      </c>
      <c r="C2831" t="str">
        <f>VLOOKUP(Table_for_new_list_price[[#This Row],[ItemCode]],[1]sheet1!$1:$1048576,5,FALSE)</f>
        <v>670779941189</v>
      </c>
      <c r="D2831" t="str">
        <f>VLOOKUP(Table_for_new_list_price[[#This Row],[ItemCode]],[1]sheet1!$1:$1048576,6,FALSE)</f>
        <v>BFLY</v>
      </c>
      <c r="E2831" s="54" t="str">
        <f>VLOOKUP(Table_for_new_list_price[[#This Row],[ItemCode]],[1]sheet1!$1:$1048576,7,FALSE)</f>
        <v>IRON</v>
      </c>
      <c r="F2831" s="54" t="str">
        <f>VLOOKUP(Table_for_new_list_price[[#This Row],[ItemCode]],[1]sheet1!$1:$1048576,13,FALSE)</f>
        <v>350.5</v>
      </c>
      <c r="G2831" s="55" t="str">
        <f>VLOOKUP(Table_for_new_list_price[[#This Row],[ItemCode]],[1]sheet1!$1:$1048576,12,FALSE)</f>
        <v>1</v>
      </c>
      <c r="H2831" s="101">
        <f>VLOOKUP(Table_for_new_list_price[[#This Row],[ItemCode]],[1]sheet1!$1:$1048576,8,FALSE)</f>
        <v>9897.42</v>
      </c>
      <c r="I2831" s="51">
        <f>VLOOKUP(Table_for_new_list_price[[#This Row],[Product Line]],'EDA SHEET'!$C$10:$D$57,2,FALSE)</f>
        <v>0.34699999999999998</v>
      </c>
      <c r="J2831" s="53">
        <f t="shared" si="50"/>
        <v>3434.4047399999999</v>
      </c>
      <c r="K2831" s="1" t="str">
        <f>VLOOKUP(Table_for_new_list_price[[#This Row],[ItemCode]],[1]sheet1!$1:$1048576,11,FALSE)</f>
        <v>China</v>
      </c>
    </row>
    <row r="2832" spans="1:11" hidden="1" x14ac:dyDescent="0.3">
      <c r="A2832" t="s">
        <v>2450</v>
      </c>
      <c r="B2832" t="str">
        <f>VLOOKUP(Table_for_new_list_price[[#This Row],[ItemCode]],[1]sheet1!$1:$1048576,4,FALSE)</f>
        <v>BUTTERFLY LUG BRNZ DISC GEAR</v>
      </c>
      <c r="C2832" t="str">
        <f>VLOOKUP(Table_for_new_list_price[[#This Row],[ItemCode]],[1]sheet1!$1:$1048576,5,FALSE)</f>
        <v>670779941202</v>
      </c>
      <c r="D2832" t="str">
        <f>VLOOKUP(Table_for_new_list_price[[#This Row],[ItemCode]],[1]sheet1!$1:$1048576,6,FALSE)</f>
        <v>BFLY</v>
      </c>
      <c r="E2832" s="54" t="str">
        <f>VLOOKUP(Table_for_new_list_price[[#This Row],[ItemCode]],[1]sheet1!$1:$1048576,7,FALSE)</f>
        <v>IRON</v>
      </c>
      <c r="F2832" s="54" t="str">
        <f>VLOOKUP(Table_for_new_list_price[[#This Row],[ItemCode]],[1]sheet1!$1:$1048576,13,FALSE)</f>
        <v>18.2</v>
      </c>
      <c r="G2832" s="55" t="str">
        <f>VLOOKUP(Table_for_new_list_price[[#This Row],[ItemCode]],[1]sheet1!$1:$1048576,12,FALSE)</f>
        <v>1</v>
      </c>
      <c r="H2832" s="101">
        <f>VLOOKUP(Table_for_new_list_price[[#This Row],[ItemCode]],[1]sheet1!$1:$1048576,8,FALSE)</f>
        <v>662.02</v>
      </c>
      <c r="I2832" s="51">
        <f>VLOOKUP(Table_for_new_list_price[[#This Row],[Product Line]],'EDA SHEET'!$C$10:$D$57,2,FALSE)</f>
        <v>0.34699999999999998</v>
      </c>
      <c r="J2832" s="53">
        <f t="shared" si="50"/>
        <v>229.72093999999998</v>
      </c>
      <c r="K2832" s="1" t="str">
        <f>VLOOKUP(Table_for_new_list_price[[#This Row],[ItemCode]],[1]sheet1!$1:$1048576,11,FALSE)</f>
        <v>China</v>
      </c>
    </row>
    <row r="2833" spans="1:11" hidden="1" x14ac:dyDescent="0.3">
      <c r="A2833" t="s">
        <v>2451</v>
      </c>
      <c r="B2833" t="str">
        <f>VLOOKUP(Table_for_new_list_price[[#This Row],[ItemCode]],[1]sheet1!$1:$1048576,4,FALSE)</f>
        <v>BUTTERFLY LUG BRNZ DISC GEAR</v>
      </c>
      <c r="C2833" t="str">
        <f>VLOOKUP(Table_for_new_list_price[[#This Row],[ItemCode]],[1]sheet1!$1:$1048576,5,FALSE)</f>
        <v>670779941257</v>
      </c>
      <c r="D2833" t="str">
        <f>VLOOKUP(Table_for_new_list_price[[#This Row],[ItemCode]],[1]sheet1!$1:$1048576,6,FALSE)</f>
        <v>BFLY</v>
      </c>
      <c r="E2833" s="54" t="str">
        <f>VLOOKUP(Table_for_new_list_price[[#This Row],[ItemCode]],[1]sheet1!$1:$1048576,7,FALSE)</f>
        <v>IRON</v>
      </c>
      <c r="F2833" s="54" t="str">
        <f>VLOOKUP(Table_for_new_list_price[[#This Row],[ItemCode]],[1]sheet1!$1:$1048576,13,FALSE)</f>
        <v>19.4</v>
      </c>
      <c r="G2833" s="55" t="str">
        <f>VLOOKUP(Table_for_new_list_price[[#This Row],[ItemCode]],[1]sheet1!$1:$1048576,12,FALSE)</f>
        <v>1</v>
      </c>
      <c r="H2833" s="101">
        <f>VLOOKUP(Table_for_new_list_price[[#This Row],[ItemCode]],[1]sheet1!$1:$1048576,8,FALSE)</f>
        <v>662.02</v>
      </c>
      <c r="I2833" s="51">
        <f>VLOOKUP(Table_for_new_list_price[[#This Row],[Product Line]],'EDA SHEET'!$C$10:$D$57,2,FALSE)</f>
        <v>0.34699999999999998</v>
      </c>
      <c r="J2833" s="53">
        <f t="shared" si="50"/>
        <v>229.72093999999998</v>
      </c>
      <c r="K2833" s="1" t="str">
        <f>VLOOKUP(Table_for_new_list_price[[#This Row],[ItemCode]],[1]sheet1!$1:$1048576,11,FALSE)</f>
        <v>China</v>
      </c>
    </row>
    <row r="2834" spans="1:11" hidden="1" x14ac:dyDescent="0.3">
      <c r="A2834" t="s">
        <v>2452</v>
      </c>
      <c r="B2834" t="str">
        <f>VLOOKUP(Table_for_new_list_price[[#This Row],[ItemCode]],[1]sheet1!$1:$1048576,4,FALSE)</f>
        <v>BUTTERFLY LUG BRNZ DISC GEAR</v>
      </c>
      <c r="C2834" t="str">
        <f>VLOOKUP(Table_for_new_list_price[[#This Row],[ItemCode]],[1]sheet1!$1:$1048576,5,FALSE)</f>
        <v>670779941226</v>
      </c>
      <c r="D2834" t="str">
        <f>VLOOKUP(Table_for_new_list_price[[#This Row],[ItemCode]],[1]sheet1!$1:$1048576,6,FALSE)</f>
        <v>BFLY</v>
      </c>
      <c r="E2834" s="54" t="str">
        <f>VLOOKUP(Table_for_new_list_price[[#This Row],[ItemCode]],[1]sheet1!$1:$1048576,7,FALSE)</f>
        <v>IRON</v>
      </c>
      <c r="F2834" s="54" t="str">
        <f>VLOOKUP(Table_for_new_list_price[[#This Row],[ItemCode]],[1]sheet1!$1:$1048576,13,FALSE)</f>
        <v>424.5</v>
      </c>
      <c r="G2834" s="55" t="str">
        <f>VLOOKUP(Table_for_new_list_price[[#This Row],[ItemCode]],[1]sheet1!$1:$1048576,12,FALSE)</f>
        <v>1</v>
      </c>
      <c r="H2834" s="101">
        <f>VLOOKUP(Table_for_new_list_price[[#This Row],[ItemCode]],[1]sheet1!$1:$1048576,8,FALSE)</f>
        <v>11248.75</v>
      </c>
      <c r="I2834" s="51">
        <f>VLOOKUP(Table_for_new_list_price[[#This Row],[Product Line]],'EDA SHEET'!$C$10:$D$57,2,FALSE)</f>
        <v>0.34699999999999998</v>
      </c>
      <c r="J2834" s="53">
        <f t="shared" si="50"/>
        <v>3903.3162499999999</v>
      </c>
      <c r="K2834" s="1" t="str">
        <f>VLOOKUP(Table_for_new_list_price[[#This Row],[ItemCode]],[1]sheet1!$1:$1048576,11,FALSE)</f>
        <v>China</v>
      </c>
    </row>
    <row r="2835" spans="1:11" hidden="1" x14ac:dyDescent="0.3">
      <c r="A2835" t="s">
        <v>2453</v>
      </c>
      <c r="B2835" t="str">
        <f>VLOOKUP(Table_for_new_list_price[[#This Row],[ItemCode]],[1]sheet1!$1:$1048576,4,FALSE)</f>
        <v>BUTTERFLY LUG BRNZ DISC GEAR</v>
      </c>
      <c r="C2835" t="str">
        <f>VLOOKUP(Table_for_new_list_price[[#This Row],[ItemCode]],[1]sheet1!$1:$1048576,5,FALSE)</f>
        <v>670779941240</v>
      </c>
      <c r="D2835" t="str">
        <f>VLOOKUP(Table_for_new_list_price[[#This Row],[ItemCode]],[1]sheet1!$1:$1048576,6,FALSE)</f>
        <v>BFLY</v>
      </c>
      <c r="E2835" s="54" t="str">
        <f>VLOOKUP(Table_for_new_list_price[[#This Row],[ItemCode]],[1]sheet1!$1:$1048576,7,FALSE)</f>
        <v>IRON</v>
      </c>
      <c r="F2835" s="54" t="str">
        <f>VLOOKUP(Table_for_new_list_price[[#This Row],[ItemCode]],[1]sheet1!$1:$1048576,13,FALSE)</f>
        <v>639.5</v>
      </c>
      <c r="G2835" s="55" t="str">
        <f>VLOOKUP(Table_for_new_list_price[[#This Row],[ItemCode]],[1]sheet1!$1:$1048576,12,FALSE)</f>
        <v>1</v>
      </c>
      <c r="H2835" s="101">
        <f>VLOOKUP(Table_for_new_list_price[[#This Row],[ItemCode]],[1]sheet1!$1:$1048576,8,FALSE)</f>
        <v>17724.25</v>
      </c>
      <c r="I2835" s="51">
        <f>VLOOKUP(Table_for_new_list_price[[#This Row],[Product Line]],'EDA SHEET'!$C$10:$D$57,2,FALSE)</f>
        <v>0.34699999999999998</v>
      </c>
      <c r="J2835" s="53">
        <f t="shared" si="50"/>
        <v>6150.3147499999995</v>
      </c>
      <c r="K2835" s="1" t="str">
        <f>VLOOKUP(Table_for_new_list_price[[#This Row],[ItemCode]],[1]sheet1!$1:$1048576,11,FALSE)</f>
        <v>China</v>
      </c>
    </row>
    <row r="2836" spans="1:11" hidden="1" x14ac:dyDescent="0.3">
      <c r="A2836" t="s">
        <v>2454</v>
      </c>
      <c r="B2836" t="str">
        <f>VLOOKUP(Table_for_new_list_price[[#This Row],[ItemCode]],[1]sheet1!$1:$1048576,4,FALSE)</f>
        <v>BUTTERFLY LUG BRNZ DISC GEAR</v>
      </c>
      <c r="C2836" t="str">
        <f>VLOOKUP(Table_for_new_list_price[[#This Row],[ItemCode]],[1]sheet1!$1:$1048576,5,FALSE)</f>
        <v>670779941301</v>
      </c>
      <c r="D2836" t="str">
        <f>VLOOKUP(Table_for_new_list_price[[#This Row],[ItemCode]],[1]sheet1!$1:$1048576,6,FALSE)</f>
        <v>BFLY</v>
      </c>
      <c r="E2836" s="54" t="str">
        <f>VLOOKUP(Table_for_new_list_price[[#This Row],[ItemCode]],[1]sheet1!$1:$1048576,7,FALSE)</f>
        <v>IRON</v>
      </c>
      <c r="F2836" s="54" t="str">
        <f>VLOOKUP(Table_for_new_list_price[[#This Row],[ItemCode]],[1]sheet1!$1:$1048576,13,FALSE)</f>
        <v>19.8</v>
      </c>
      <c r="G2836" s="55" t="str">
        <f>VLOOKUP(Table_for_new_list_price[[#This Row],[ItemCode]],[1]sheet1!$1:$1048576,12,FALSE)</f>
        <v>1</v>
      </c>
      <c r="H2836" s="101">
        <f>VLOOKUP(Table_for_new_list_price[[#This Row],[ItemCode]],[1]sheet1!$1:$1048576,8,FALSE)</f>
        <v>684.39</v>
      </c>
      <c r="I2836" s="51">
        <f>VLOOKUP(Table_for_new_list_price[[#This Row],[Product Line]],'EDA SHEET'!$C$10:$D$57,2,FALSE)</f>
        <v>0.34699999999999998</v>
      </c>
      <c r="J2836" s="53">
        <f t="shared" si="50"/>
        <v>237.48332999999997</v>
      </c>
      <c r="K2836" s="1" t="str">
        <f>VLOOKUP(Table_for_new_list_price[[#This Row],[ItemCode]],[1]sheet1!$1:$1048576,11,FALSE)</f>
        <v>China</v>
      </c>
    </row>
    <row r="2837" spans="1:11" hidden="1" x14ac:dyDescent="0.3">
      <c r="A2837" t="s">
        <v>2455</v>
      </c>
      <c r="B2837" t="str">
        <f>VLOOKUP(Table_for_new_list_price[[#This Row],[ItemCode]],[1]sheet1!$1:$1048576,4,FALSE)</f>
        <v>BUTTERFLY LUG BRNZ DISC GEAR</v>
      </c>
      <c r="C2837" t="str">
        <f>VLOOKUP(Table_for_new_list_price[[#This Row],[ItemCode]],[1]sheet1!$1:$1048576,5,FALSE)</f>
        <v>670779941400</v>
      </c>
      <c r="D2837" t="str">
        <f>VLOOKUP(Table_for_new_list_price[[#This Row],[ItemCode]],[1]sheet1!$1:$1048576,6,FALSE)</f>
        <v>BFLY</v>
      </c>
      <c r="E2837" s="54" t="str">
        <f>VLOOKUP(Table_for_new_list_price[[#This Row],[ItemCode]],[1]sheet1!$1:$1048576,7,FALSE)</f>
        <v>IRON</v>
      </c>
      <c r="F2837" s="54" t="str">
        <f>VLOOKUP(Table_for_new_list_price[[#This Row],[ItemCode]],[1]sheet1!$1:$1048576,13,FALSE)</f>
        <v>25.8</v>
      </c>
      <c r="G2837" s="55" t="str">
        <f>VLOOKUP(Table_for_new_list_price[[#This Row],[ItemCode]],[1]sheet1!$1:$1048576,12,FALSE)</f>
        <v>1</v>
      </c>
      <c r="H2837" s="101">
        <f>VLOOKUP(Table_for_new_list_price[[#This Row],[ItemCode]],[1]sheet1!$1:$1048576,8,FALSE)</f>
        <v>754.05</v>
      </c>
      <c r="I2837" s="51">
        <f>VLOOKUP(Table_for_new_list_price[[#This Row],[Product Line]],'EDA SHEET'!$C$10:$D$57,2,FALSE)</f>
        <v>0.34699999999999998</v>
      </c>
      <c r="J2837" s="53">
        <f t="shared" si="50"/>
        <v>261.65534999999994</v>
      </c>
      <c r="K2837" s="1" t="str">
        <f>VLOOKUP(Table_for_new_list_price[[#This Row],[ItemCode]],[1]sheet1!$1:$1048576,11,FALSE)</f>
        <v>China</v>
      </c>
    </row>
    <row r="2838" spans="1:11" hidden="1" x14ac:dyDescent="0.3">
      <c r="A2838" t="s">
        <v>2456</v>
      </c>
      <c r="B2838" t="str">
        <f>VLOOKUP(Table_for_new_list_price[[#This Row],[ItemCode]],[1]sheet1!$1:$1048576,4,FALSE)</f>
        <v>BUTTERFLY LUG BRNZ DISC GEAR</v>
      </c>
      <c r="C2838" t="str">
        <f>VLOOKUP(Table_for_new_list_price[[#This Row],[ItemCode]],[1]sheet1!$1:$1048576,5,FALSE)</f>
        <v>670779941509</v>
      </c>
      <c r="D2838" t="str">
        <f>VLOOKUP(Table_for_new_list_price[[#This Row],[ItemCode]],[1]sheet1!$1:$1048576,6,FALSE)</f>
        <v>BFLY</v>
      </c>
      <c r="E2838" s="54" t="str">
        <f>VLOOKUP(Table_for_new_list_price[[#This Row],[ItemCode]],[1]sheet1!$1:$1048576,7,FALSE)</f>
        <v>IRON</v>
      </c>
      <c r="F2838" s="54" t="str">
        <f>VLOOKUP(Table_for_new_list_price[[#This Row],[ItemCode]],[1]sheet1!$1:$1048576,13,FALSE)</f>
        <v>29.8</v>
      </c>
      <c r="G2838" s="55" t="str">
        <f>VLOOKUP(Table_for_new_list_price[[#This Row],[ItemCode]],[1]sheet1!$1:$1048576,12,FALSE)</f>
        <v>1</v>
      </c>
      <c r="H2838" s="101">
        <f>VLOOKUP(Table_for_new_list_price[[#This Row],[ItemCode]],[1]sheet1!$1:$1048576,8,FALSE)</f>
        <v>863.56</v>
      </c>
      <c r="I2838" s="51">
        <f>VLOOKUP(Table_for_new_list_price[[#This Row],[Product Line]],'EDA SHEET'!$C$10:$D$57,2,FALSE)</f>
        <v>0.34699999999999998</v>
      </c>
      <c r="J2838" s="53">
        <f t="shared" si="50"/>
        <v>299.65531999999996</v>
      </c>
      <c r="K2838" s="1" t="str">
        <f>VLOOKUP(Table_for_new_list_price[[#This Row],[ItemCode]],[1]sheet1!$1:$1048576,11,FALSE)</f>
        <v>China</v>
      </c>
    </row>
    <row r="2839" spans="1:11" hidden="1" x14ac:dyDescent="0.3">
      <c r="A2839" t="s">
        <v>2457</v>
      </c>
      <c r="B2839" t="str">
        <f>VLOOKUP(Table_for_new_list_price[[#This Row],[ItemCode]],[1]sheet1!$1:$1048576,4,FALSE)</f>
        <v>BUTTERFLY LUG BRNZ DISC GEAR</v>
      </c>
      <c r="C2839" t="str">
        <f>VLOOKUP(Table_for_new_list_price[[#This Row],[ItemCode]],[1]sheet1!$1:$1048576,5,FALSE)</f>
        <v>670779941608</v>
      </c>
      <c r="D2839" t="str">
        <f>VLOOKUP(Table_for_new_list_price[[#This Row],[ItemCode]],[1]sheet1!$1:$1048576,6,FALSE)</f>
        <v>BFLY</v>
      </c>
      <c r="E2839" s="54" t="str">
        <f>VLOOKUP(Table_for_new_list_price[[#This Row],[ItemCode]],[1]sheet1!$1:$1048576,7,FALSE)</f>
        <v>IRON</v>
      </c>
      <c r="F2839" s="54" t="str">
        <f>VLOOKUP(Table_for_new_list_price[[#This Row],[ItemCode]],[1]sheet1!$1:$1048576,13,FALSE)</f>
        <v>33.2</v>
      </c>
      <c r="G2839" s="55" t="str">
        <f>VLOOKUP(Table_for_new_list_price[[#This Row],[ItemCode]],[1]sheet1!$1:$1048576,12,FALSE)</f>
        <v>1</v>
      </c>
      <c r="H2839" s="101">
        <f>VLOOKUP(Table_for_new_list_price[[#This Row],[ItemCode]],[1]sheet1!$1:$1048576,8,FALSE)</f>
        <v>935.75</v>
      </c>
      <c r="I2839" s="51">
        <f>VLOOKUP(Table_for_new_list_price[[#This Row],[Product Line]],'EDA SHEET'!$C$10:$D$57,2,FALSE)</f>
        <v>0.34699999999999998</v>
      </c>
      <c r="J2839" s="53">
        <f t="shared" si="50"/>
        <v>324.70524999999998</v>
      </c>
      <c r="K2839" s="1" t="str">
        <f>VLOOKUP(Table_for_new_list_price[[#This Row],[ItemCode]],[1]sheet1!$1:$1048576,11,FALSE)</f>
        <v>China</v>
      </c>
    </row>
    <row r="2840" spans="1:11" hidden="1" x14ac:dyDescent="0.3">
      <c r="A2840" t="s">
        <v>2458</v>
      </c>
      <c r="B2840" t="str">
        <f>VLOOKUP(Table_for_new_list_price[[#This Row],[ItemCode]],[1]sheet1!$1:$1048576,4,FALSE)</f>
        <v>BUTTERFLY LUG BRNZ DISC GEAR</v>
      </c>
      <c r="C2840" t="str">
        <f>VLOOKUP(Table_for_new_list_price[[#This Row],[ItemCode]],[1]sheet1!$1:$1048576,5,FALSE)</f>
        <v>670779941806</v>
      </c>
      <c r="D2840" t="str">
        <f>VLOOKUP(Table_for_new_list_price[[#This Row],[ItemCode]],[1]sheet1!$1:$1048576,6,FALSE)</f>
        <v>BFLY</v>
      </c>
      <c r="E2840" s="54" t="str">
        <f>VLOOKUP(Table_for_new_list_price[[#This Row],[ItemCode]],[1]sheet1!$1:$1048576,7,FALSE)</f>
        <v>IRON</v>
      </c>
      <c r="F2840" s="54" t="str">
        <f>VLOOKUP(Table_for_new_list_price[[#This Row],[ItemCode]],[1]sheet1!$1:$1048576,13,FALSE)</f>
        <v>58.5</v>
      </c>
      <c r="G2840" s="55" t="str">
        <f>VLOOKUP(Table_for_new_list_price[[#This Row],[ItemCode]],[1]sheet1!$1:$1048576,12,FALSE)</f>
        <v>1</v>
      </c>
      <c r="H2840" s="101">
        <f>VLOOKUP(Table_for_new_list_price[[#This Row],[ItemCode]],[1]sheet1!$1:$1048576,8,FALSE)</f>
        <v>1445.92</v>
      </c>
      <c r="I2840" s="51">
        <f>VLOOKUP(Table_for_new_list_price[[#This Row],[Product Line]],'EDA SHEET'!$C$10:$D$57,2,FALSE)</f>
        <v>0.34699999999999998</v>
      </c>
      <c r="J2840" s="53">
        <f t="shared" si="50"/>
        <v>501.73424</v>
      </c>
      <c r="K2840" s="1" t="str">
        <f>VLOOKUP(Table_for_new_list_price[[#This Row],[ItemCode]],[1]sheet1!$1:$1048576,11,FALSE)</f>
        <v>China</v>
      </c>
    </row>
    <row r="2841" spans="1:11" hidden="1" x14ac:dyDescent="0.3">
      <c r="A2841" t="s">
        <v>2459</v>
      </c>
      <c r="B2841" t="str">
        <f>VLOOKUP(Table_for_new_list_price[[#This Row],[ItemCode]],[1]sheet1!$1:$1048576,4,FALSE)</f>
        <v>AB BUTTERFLY LUG BRNZ DISC LVR</v>
      </c>
      <c r="C2841" t="str">
        <f>VLOOKUP(Table_for_new_list_price[[#This Row],[ItemCode]],[1]sheet1!$1:$1048576,5,FALSE)</f>
        <v>670779714158</v>
      </c>
      <c r="D2841" t="str">
        <f>VLOOKUP(Table_for_new_list_price[[#This Row],[ItemCode]],[1]sheet1!$1:$1048576,6,FALSE)</f>
        <v>BFLY</v>
      </c>
      <c r="E2841" s="54" t="str">
        <f>VLOOKUP(Table_for_new_list_price[[#This Row],[ItemCode]],[1]sheet1!$1:$1048576,7,FALSE)</f>
        <v>IRON</v>
      </c>
      <c r="F2841" s="54" t="str">
        <f>VLOOKUP(Table_for_new_list_price[[#This Row],[ItemCode]],[1]sheet1!$1:$1048576,13,FALSE)</f>
        <v>72.69</v>
      </c>
      <c r="G2841" s="55" t="str">
        <f>VLOOKUP(Table_for_new_list_price[[#This Row],[ItemCode]],[1]sheet1!$1:$1048576,12,FALSE)</f>
        <v>1</v>
      </c>
      <c r="H2841" s="101">
        <f>VLOOKUP(Table_for_new_list_price[[#This Row],[ItemCode]],[1]sheet1!$1:$1048576,8,FALSE)</f>
        <v>2231.1</v>
      </c>
      <c r="I2841" s="51">
        <f>VLOOKUP(Table_for_new_list_price[[#This Row],[Product Line]],'EDA SHEET'!$C$10:$D$57,2,FALSE)</f>
        <v>0.34699999999999998</v>
      </c>
      <c r="J2841" s="53">
        <f t="shared" ref="J2841:J2903" si="51">H2841*I2841</f>
        <v>774.19169999999997</v>
      </c>
      <c r="K2841" s="1" t="str">
        <f>VLOOKUP(Table_for_new_list_price[[#This Row],[ItemCode]],[1]sheet1!$1:$1048576,11,FALSE)</f>
        <v>China</v>
      </c>
    </row>
    <row r="2842" spans="1:11" hidden="1" x14ac:dyDescent="0.3">
      <c r="A2842" t="s">
        <v>2460</v>
      </c>
      <c r="B2842" t="str">
        <f>VLOOKUP(Table_for_new_list_price[[#This Row],[ItemCode]],[1]sheet1!$1:$1048576,4,FALSE)</f>
        <v>AB BUTTERFLY LUG BRNZDISC GEAR</v>
      </c>
      <c r="C2842" t="str">
        <f>VLOOKUP(Table_for_new_list_price[[#This Row],[ItemCode]],[1]sheet1!$1:$1048576,5,FALSE)</f>
        <v>670779714165</v>
      </c>
      <c r="D2842" t="str">
        <f>VLOOKUP(Table_for_new_list_price[[#This Row],[ItemCode]],[1]sheet1!$1:$1048576,6,FALSE)</f>
        <v>BFLY</v>
      </c>
      <c r="E2842" s="54" t="str">
        <f>VLOOKUP(Table_for_new_list_price[[#This Row],[ItemCode]],[1]sheet1!$1:$1048576,7,FALSE)</f>
        <v>IRON</v>
      </c>
      <c r="F2842" s="54" t="str">
        <f>VLOOKUP(Table_for_new_list_price[[#This Row],[ItemCode]],[1]sheet1!$1:$1048576,13,FALSE)</f>
        <v>0</v>
      </c>
      <c r="G2842" s="55" t="str">
        <f>VLOOKUP(Table_for_new_list_price[[#This Row],[ItemCode]],[1]sheet1!$1:$1048576,12,FALSE)</f>
        <v>1</v>
      </c>
      <c r="H2842" s="101">
        <f>VLOOKUP(Table_for_new_list_price[[#This Row],[ItemCode]],[1]sheet1!$1:$1048576,8,FALSE)</f>
        <v>3366.92</v>
      </c>
      <c r="I2842" s="51">
        <f>VLOOKUP(Table_for_new_list_price[[#This Row],[Product Line]],'EDA SHEET'!$C$10:$D$57,2,FALSE)</f>
        <v>0.34699999999999998</v>
      </c>
      <c r="J2842" s="53">
        <f t="shared" si="51"/>
        <v>1168.32124</v>
      </c>
      <c r="K2842" s="1" t="str">
        <f>VLOOKUP(Table_for_new_list_price[[#This Row],[ItemCode]],[1]sheet1!$1:$1048576,11,FALSE)</f>
        <v>China</v>
      </c>
    </row>
    <row r="2843" spans="1:11" hidden="1" x14ac:dyDescent="0.3">
      <c r="A2843" t="s">
        <v>2461</v>
      </c>
      <c r="B2843" t="str">
        <f>VLOOKUP(Table_for_new_list_price[[#This Row],[ItemCode]],[1]sheet1!$1:$1048576,4,FALSE)</f>
        <v>AB BUTTRFLY LUG BRNZ DISC GEAR</v>
      </c>
      <c r="C2843" t="str">
        <f>VLOOKUP(Table_for_new_list_price[[#This Row],[ItemCode]],[1]sheet1!$1:$1048576,5,FALSE)</f>
        <v>670779725925</v>
      </c>
      <c r="D2843" t="str">
        <f>VLOOKUP(Table_for_new_list_price[[#This Row],[ItemCode]],[1]sheet1!$1:$1048576,6,FALSE)</f>
        <v>BFLY</v>
      </c>
      <c r="E2843" s="54" t="str">
        <f>VLOOKUP(Table_for_new_list_price[[#This Row],[ItemCode]],[1]sheet1!$1:$1048576,7,FALSE)</f>
        <v>IRON</v>
      </c>
      <c r="F2843" s="54" t="str">
        <f>VLOOKUP(Table_for_new_list_price[[#This Row],[ItemCode]],[1]sheet1!$1:$1048576,13,FALSE)</f>
        <v>166.74</v>
      </c>
      <c r="G2843" s="55" t="str">
        <f>VLOOKUP(Table_for_new_list_price[[#This Row],[ItemCode]],[1]sheet1!$1:$1048576,12,FALSE)</f>
        <v>1</v>
      </c>
      <c r="H2843" s="101">
        <f>VLOOKUP(Table_for_new_list_price[[#This Row],[ItemCode]],[1]sheet1!$1:$1048576,8,FALSE)</f>
        <v>4686.6499999999996</v>
      </c>
      <c r="I2843" s="51">
        <f>VLOOKUP(Table_for_new_list_price[[#This Row],[Product Line]],'EDA SHEET'!$C$10:$D$57,2,FALSE)</f>
        <v>0.34699999999999998</v>
      </c>
      <c r="J2843" s="53">
        <f t="shared" si="51"/>
        <v>1626.2675499999998</v>
      </c>
      <c r="K2843" s="1" t="str">
        <f>VLOOKUP(Table_for_new_list_price[[#This Row],[ItemCode]],[1]sheet1!$1:$1048576,11,FALSE)</f>
        <v>China</v>
      </c>
    </row>
    <row r="2844" spans="1:11" hidden="1" x14ac:dyDescent="0.3">
      <c r="A2844" t="s">
        <v>2462</v>
      </c>
      <c r="B2844" t="str">
        <f>VLOOKUP(Table_for_new_list_price[[#This Row],[ItemCode]],[1]sheet1!$1:$1048576,4,FALSE)</f>
        <v>AB BUTTRFLY LUG BRNZ DISC GEAR</v>
      </c>
      <c r="C2844" t="str">
        <f>VLOOKUP(Table_for_new_list_price[[#This Row],[ItemCode]],[1]sheet1!$1:$1048576,5,FALSE)</f>
        <v>670779725895</v>
      </c>
      <c r="D2844" t="str">
        <f>VLOOKUP(Table_for_new_list_price[[#This Row],[ItemCode]],[1]sheet1!$1:$1048576,6,FALSE)</f>
        <v>BFLY</v>
      </c>
      <c r="E2844" s="54" t="str">
        <f>VLOOKUP(Table_for_new_list_price[[#This Row],[ItemCode]],[1]sheet1!$1:$1048576,7,FALSE)</f>
        <v>IRON</v>
      </c>
      <c r="F2844" s="54" t="str">
        <f>VLOOKUP(Table_for_new_list_price[[#This Row],[ItemCode]],[1]sheet1!$1:$1048576,13,FALSE)</f>
        <v>20</v>
      </c>
      <c r="G2844" s="55" t="str">
        <f>VLOOKUP(Table_for_new_list_price[[#This Row],[ItemCode]],[1]sheet1!$1:$1048576,12,FALSE)</f>
        <v>1</v>
      </c>
      <c r="H2844" s="101">
        <f>VLOOKUP(Table_for_new_list_price[[#This Row],[ItemCode]],[1]sheet1!$1:$1048576,8,FALSE)</f>
        <v>672.18</v>
      </c>
      <c r="I2844" s="51">
        <f>'EDA SHEET'!$D$6</f>
        <v>0.34699999999999998</v>
      </c>
      <c r="J2844" s="53">
        <f t="shared" si="51"/>
        <v>233.24645999999996</v>
      </c>
      <c r="K2844" s="1" t="str">
        <f>VLOOKUP(Table_for_new_list_price[[#This Row],[ItemCode]],[1]sheet1!$1:$1048576,11,FALSE)</f>
        <v>China</v>
      </c>
    </row>
    <row r="2845" spans="1:11" hidden="1" x14ac:dyDescent="0.3">
      <c r="A2845" t="s">
        <v>2463</v>
      </c>
      <c r="B2845" t="str">
        <f>VLOOKUP(Table_for_new_list_price[[#This Row],[ItemCode]],[1]sheet1!$1:$1048576,4,FALSE)</f>
        <v>AB BUTTRFLY LUG BRNZ DISC GEAR</v>
      </c>
      <c r="C2845" t="str">
        <f>VLOOKUP(Table_for_new_list_price[[#This Row],[ItemCode]],[1]sheet1!$1:$1048576,5,FALSE)</f>
        <v>670779725901</v>
      </c>
      <c r="D2845" t="str">
        <f>VLOOKUP(Table_for_new_list_price[[#This Row],[ItemCode]],[1]sheet1!$1:$1048576,6,FALSE)</f>
        <v>BFLY</v>
      </c>
      <c r="E2845" s="54" t="str">
        <f>VLOOKUP(Table_for_new_list_price[[#This Row],[ItemCode]],[1]sheet1!$1:$1048576,7,FALSE)</f>
        <v>IRON</v>
      </c>
      <c r="F2845" s="54" t="str">
        <f>VLOOKUP(Table_for_new_list_price[[#This Row],[ItemCode]],[1]sheet1!$1:$1048576,13,FALSE)</f>
        <v>26</v>
      </c>
      <c r="G2845" s="55" t="str">
        <f>VLOOKUP(Table_for_new_list_price[[#This Row],[ItemCode]],[1]sheet1!$1:$1048576,12,FALSE)</f>
        <v>1</v>
      </c>
      <c r="H2845" s="101">
        <f>VLOOKUP(Table_for_new_list_price[[#This Row],[ItemCode]],[1]sheet1!$1:$1048576,8,FALSE)</f>
        <v>753.16</v>
      </c>
      <c r="I2845" s="51">
        <v>0.5</v>
      </c>
      <c r="J2845" s="53">
        <f t="shared" si="51"/>
        <v>376.58</v>
      </c>
      <c r="K2845" s="1" t="str">
        <f>VLOOKUP(Table_for_new_list_price[[#This Row],[ItemCode]],[1]sheet1!$1:$1048576,11,FALSE)</f>
        <v>China</v>
      </c>
    </row>
    <row r="2846" spans="1:11" hidden="1" x14ac:dyDescent="0.3">
      <c r="A2846" t="s">
        <v>2464</v>
      </c>
      <c r="B2846" t="str">
        <f>VLOOKUP(Table_for_new_list_price[[#This Row],[ItemCode]],[1]sheet1!$1:$1048576,4,FALSE)</f>
        <v>AB BUTTRFLY LUG BRNZ DISC GEAR</v>
      </c>
      <c r="C2846" t="str">
        <f>VLOOKUP(Table_for_new_list_price[[#This Row],[ItemCode]],[1]sheet1!$1:$1048576,5,FALSE)</f>
        <v>670779725918</v>
      </c>
      <c r="D2846" t="str">
        <f>VLOOKUP(Table_for_new_list_price[[#This Row],[ItemCode]],[1]sheet1!$1:$1048576,6,FALSE)</f>
        <v>BFLY</v>
      </c>
      <c r="E2846" s="54" t="str">
        <f>VLOOKUP(Table_for_new_list_price[[#This Row],[ItemCode]],[1]sheet1!$1:$1048576,7,FALSE)</f>
        <v>IRON</v>
      </c>
      <c r="F2846" s="54" t="str">
        <f>VLOOKUP(Table_for_new_list_price[[#This Row],[ItemCode]],[1]sheet1!$1:$1048576,13,FALSE)</f>
        <v>30</v>
      </c>
      <c r="G2846" s="55" t="str">
        <f>VLOOKUP(Table_for_new_list_price[[#This Row],[ItemCode]],[1]sheet1!$1:$1048576,12,FALSE)</f>
        <v>1</v>
      </c>
      <c r="H2846" s="101">
        <f>VLOOKUP(Table_for_new_list_price[[#This Row],[ItemCode]],[1]sheet1!$1:$1048576,8,FALSE)</f>
        <v>868</v>
      </c>
      <c r="I2846" s="51">
        <v>0.5</v>
      </c>
      <c r="J2846" s="53">
        <f t="shared" si="51"/>
        <v>434</v>
      </c>
      <c r="K2846" s="1" t="str">
        <f>VLOOKUP(Table_for_new_list_price[[#This Row],[ItemCode]],[1]sheet1!$1:$1048576,11,FALSE)</f>
        <v>China</v>
      </c>
    </row>
    <row r="2847" spans="1:11" hidden="1" x14ac:dyDescent="0.3">
      <c r="A2847" t="s">
        <v>2465</v>
      </c>
      <c r="B2847" t="str">
        <f>VLOOKUP(Table_for_new_list_price[[#This Row],[ItemCode]],[1]sheet1!$1:$1048576,4,FALSE)</f>
        <v>AB BUTTRFLY LUG BRNZ DISC GEAR</v>
      </c>
      <c r="C2847" t="str">
        <f>VLOOKUP(Table_for_new_list_price[[#This Row],[ItemCode]],[1]sheet1!$1:$1048576,5,FALSE)</f>
        <v>670779716039</v>
      </c>
      <c r="D2847" t="str">
        <f>VLOOKUP(Table_for_new_list_price[[#This Row],[ItemCode]],[1]sheet1!$1:$1048576,6,FALSE)</f>
        <v>BFLY</v>
      </c>
      <c r="E2847" s="54" t="str">
        <f>VLOOKUP(Table_for_new_list_price[[#This Row],[ItemCode]],[1]sheet1!$1:$1048576,7,FALSE)</f>
        <v>IRON</v>
      </c>
      <c r="F2847" s="54" t="str">
        <f>VLOOKUP(Table_for_new_list_price[[#This Row],[ItemCode]],[1]sheet1!$1:$1048576,13,FALSE)</f>
        <v>33</v>
      </c>
      <c r="G2847" s="55" t="str">
        <f>VLOOKUP(Table_for_new_list_price[[#This Row],[ItemCode]],[1]sheet1!$1:$1048576,12,FALSE)</f>
        <v>1</v>
      </c>
      <c r="H2847" s="101">
        <f>VLOOKUP(Table_for_new_list_price[[#This Row],[ItemCode]],[1]sheet1!$1:$1048576,8,FALSE)</f>
        <v>1011.77</v>
      </c>
      <c r="I2847" s="51">
        <v>0.5</v>
      </c>
      <c r="J2847" s="53">
        <f t="shared" si="51"/>
        <v>505.88499999999999</v>
      </c>
      <c r="K2847" s="1" t="str">
        <f>VLOOKUP(Table_for_new_list_price[[#This Row],[ItemCode]],[1]sheet1!$1:$1048576,11,FALSE)</f>
        <v>China</v>
      </c>
    </row>
    <row r="2848" spans="1:11" hidden="1" x14ac:dyDescent="0.3">
      <c r="A2848" t="s">
        <v>2466</v>
      </c>
      <c r="B2848" t="str">
        <f>VLOOKUP(Table_for_new_list_price[[#This Row],[ItemCode]],[1]sheet1!$1:$1048576,4,FALSE)</f>
        <v>AB BUTTRFLY LUG BRNZ DISC GEAR</v>
      </c>
      <c r="C2848" t="str">
        <f>VLOOKUP(Table_for_new_list_price[[#This Row],[ItemCode]],[1]sheet1!$1:$1048576,5,FALSE)</f>
        <v>670779714172</v>
      </c>
      <c r="D2848" t="str">
        <f>VLOOKUP(Table_for_new_list_price[[#This Row],[ItemCode]],[1]sheet1!$1:$1048576,6,FALSE)</f>
        <v>BFLY</v>
      </c>
      <c r="E2848" s="54" t="str">
        <f>VLOOKUP(Table_for_new_list_price[[#This Row],[ItemCode]],[1]sheet1!$1:$1048576,7,FALSE)</f>
        <v>IRON</v>
      </c>
      <c r="F2848" s="54" t="str">
        <f>VLOOKUP(Table_for_new_list_price[[#This Row],[ItemCode]],[1]sheet1!$1:$1048576,13,FALSE)</f>
        <v>57.27</v>
      </c>
      <c r="G2848" s="55" t="str">
        <f>VLOOKUP(Table_for_new_list_price[[#This Row],[ItemCode]],[1]sheet1!$1:$1048576,12,FALSE)</f>
        <v>1</v>
      </c>
      <c r="H2848" s="101">
        <f>VLOOKUP(Table_for_new_list_price[[#This Row],[ItemCode]],[1]sheet1!$1:$1048576,8,FALSE)</f>
        <v>1590.52</v>
      </c>
      <c r="I2848" s="51">
        <v>0.5</v>
      </c>
      <c r="J2848" s="53">
        <f t="shared" si="51"/>
        <v>795.26</v>
      </c>
      <c r="K2848" s="1" t="str">
        <f>VLOOKUP(Table_for_new_list_price[[#This Row],[ItemCode]],[1]sheet1!$1:$1048576,11,FALSE)</f>
        <v>China</v>
      </c>
    </row>
    <row r="2849" spans="1:11" hidden="1" x14ac:dyDescent="0.3">
      <c r="A2849" t="s">
        <v>2467</v>
      </c>
      <c r="B2849" t="str">
        <f>VLOOKUP(Table_for_new_list_price[[#This Row],[ItemCode]],[1]sheet1!$1:$1048576,4,FALSE)</f>
        <v>BUTTERFLY LUG BRNZ DISC LVR</v>
      </c>
      <c r="C2849" t="str">
        <f>VLOOKUP(Table_for_new_list_price[[#This Row],[ItemCode]],[1]sheet1!$1:$1048576,5,FALSE)</f>
        <v>670779940106</v>
      </c>
      <c r="D2849" t="str">
        <f>VLOOKUP(Table_for_new_list_price[[#This Row],[ItemCode]],[1]sheet1!$1:$1048576,6,FALSE)</f>
        <v>BFLY</v>
      </c>
      <c r="E2849" s="54" t="str">
        <f>VLOOKUP(Table_for_new_list_price[[#This Row],[ItemCode]],[1]sheet1!$1:$1048576,7,FALSE)</f>
        <v>IRON</v>
      </c>
      <c r="F2849" s="54" t="str">
        <f>VLOOKUP(Table_for_new_list_price[[#This Row],[ItemCode]],[1]sheet1!$1:$1048576,13,FALSE)</f>
        <v>64</v>
      </c>
      <c r="G2849" s="55" t="str">
        <f>VLOOKUP(Table_for_new_list_price[[#This Row],[ItemCode]],[1]sheet1!$1:$1048576,12,FALSE)</f>
        <v>1</v>
      </c>
      <c r="H2849" s="101">
        <f>VLOOKUP(Table_for_new_list_price[[#This Row],[ItemCode]],[1]sheet1!$1:$1048576,8,FALSE)</f>
        <v>1886.4</v>
      </c>
      <c r="I2849" s="51">
        <v>0.5</v>
      </c>
      <c r="J2849" s="53">
        <f t="shared" si="51"/>
        <v>943.2</v>
      </c>
      <c r="K2849" s="1" t="str">
        <f>VLOOKUP(Table_for_new_list_price[[#This Row],[ItemCode]],[1]sheet1!$1:$1048576,11,FALSE)</f>
        <v>China</v>
      </c>
    </row>
    <row r="2850" spans="1:11" hidden="1" x14ac:dyDescent="0.3">
      <c r="A2850" t="s">
        <v>2468</v>
      </c>
      <c r="B2850" t="str">
        <f>VLOOKUP(Table_for_new_list_price[[#This Row],[ItemCode]],[1]sheet1!$1:$1048576,4,FALSE)</f>
        <v>BUTTERFLY LUG BRNZ DISC LVR</v>
      </c>
      <c r="C2850" t="str">
        <f>VLOOKUP(Table_for_new_list_price[[#This Row],[ItemCode]],[1]sheet1!$1:$1048576,5,FALSE)</f>
        <v>670779940120</v>
      </c>
      <c r="D2850" t="str">
        <f>VLOOKUP(Table_for_new_list_price[[#This Row],[ItemCode]],[1]sheet1!$1:$1048576,6,FALSE)</f>
        <v>BFLY</v>
      </c>
      <c r="E2850" s="54" t="str">
        <f>VLOOKUP(Table_for_new_list_price[[#This Row],[ItemCode]],[1]sheet1!$1:$1048576,7,FALSE)</f>
        <v>IRON</v>
      </c>
      <c r="F2850" s="54" t="str">
        <f>VLOOKUP(Table_for_new_list_price[[#This Row],[ItemCode]],[1]sheet1!$1:$1048576,13,FALSE)</f>
        <v>101</v>
      </c>
      <c r="G2850" s="55" t="str">
        <f>VLOOKUP(Table_for_new_list_price[[#This Row],[ItemCode]],[1]sheet1!$1:$1048576,12,FALSE)</f>
        <v>1</v>
      </c>
      <c r="H2850" s="101">
        <f>VLOOKUP(Table_for_new_list_price[[#This Row],[ItemCode]],[1]sheet1!$1:$1048576,8,FALSE)</f>
        <v>3026.23</v>
      </c>
      <c r="I2850" s="51">
        <v>0.5</v>
      </c>
      <c r="J2850" s="53">
        <f t="shared" si="51"/>
        <v>1513.115</v>
      </c>
      <c r="K2850" s="1" t="str">
        <f>VLOOKUP(Table_for_new_list_price[[#This Row],[ItemCode]],[1]sheet1!$1:$1048576,11,FALSE)</f>
        <v>China</v>
      </c>
    </row>
    <row r="2851" spans="1:11" hidden="1" x14ac:dyDescent="0.3">
      <c r="A2851" t="s">
        <v>2469</v>
      </c>
      <c r="B2851" t="str">
        <f>VLOOKUP(Table_for_new_list_price[[#This Row],[ItemCode]],[1]sheet1!$1:$1048576,4,FALSE)</f>
        <v>BUTTERFLY LUG BRNZ DISC LVR</v>
      </c>
      <c r="C2851" t="str">
        <f>VLOOKUP(Table_for_new_list_price[[#This Row],[ItemCode]],[1]sheet1!$1:$1048576,5,FALSE)</f>
        <v>670779940205</v>
      </c>
      <c r="D2851" t="str">
        <f>VLOOKUP(Table_for_new_list_price[[#This Row],[ItemCode]],[1]sheet1!$1:$1048576,6,FALSE)</f>
        <v>BFLY</v>
      </c>
      <c r="E2851" s="54" t="str">
        <f>VLOOKUP(Table_for_new_list_price[[#This Row],[ItemCode]],[1]sheet1!$1:$1048576,7,FALSE)</f>
        <v>IRON</v>
      </c>
      <c r="F2851" s="54" t="str">
        <f>VLOOKUP(Table_for_new_list_price[[#This Row],[ItemCode]],[1]sheet1!$1:$1048576,13,FALSE)</f>
        <v>10</v>
      </c>
      <c r="G2851" s="55" t="str">
        <f>VLOOKUP(Table_for_new_list_price[[#This Row],[ItemCode]],[1]sheet1!$1:$1048576,12,FALSE)</f>
        <v>1</v>
      </c>
      <c r="H2851" s="101">
        <f>VLOOKUP(Table_for_new_list_price[[#This Row],[ItemCode]],[1]sheet1!$1:$1048576,8,FALSE)</f>
        <v>241.43</v>
      </c>
      <c r="I2851" s="51">
        <v>0.5</v>
      </c>
      <c r="J2851" s="53">
        <f t="shared" si="51"/>
        <v>120.715</v>
      </c>
      <c r="K2851" s="1" t="str">
        <f>VLOOKUP(Table_for_new_list_price[[#This Row],[ItemCode]],[1]sheet1!$1:$1048576,11,FALSE)</f>
        <v>China</v>
      </c>
    </row>
    <row r="2852" spans="1:11" hidden="1" x14ac:dyDescent="0.3">
      <c r="A2852" t="s">
        <v>2470</v>
      </c>
      <c r="B2852" t="str">
        <f>VLOOKUP(Table_for_new_list_price[[#This Row],[ItemCode]],[1]sheet1!$1:$1048576,4,FALSE)</f>
        <v>BUTTERFLY LUG BRNZ DISC LVR</v>
      </c>
      <c r="C2852" t="str">
        <f>VLOOKUP(Table_for_new_list_price[[#This Row],[ItemCode]],[1]sheet1!$1:$1048576,5,FALSE)</f>
        <v>670779940250</v>
      </c>
      <c r="D2852" t="str">
        <f>VLOOKUP(Table_for_new_list_price[[#This Row],[ItemCode]],[1]sheet1!$1:$1048576,6,FALSE)</f>
        <v>BFLY</v>
      </c>
      <c r="E2852" s="54" t="str">
        <f>VLOOKUP(Table_for_new_list_price[[#This Row],[ItemCode]],[1]sheet1!$1:$1048576,7,FALSE)</f>
        <v>IRON</v>
      </c>
      <c r="F2852" s="54" t="str">
        <f>VLOOKUP(Table_for_new_list_price[[#This Row],[ItemCode]],[1]sheet1!$1:$1048576,13,FALSE)</f>
        <v>11.8</v>
      </c>
      <c r="G2852" s="55" t="str">
        <f>VLOOKUP(Table_for_new_list_price[[#This Row],[ItemCode]],[1]sheet1!$1:$1048576,12,FALSE)</f>
        <v>1</v>
      </c>
      <c r="H2852" s="101">
        <f>VLOOKUP(Table_for_new_list_price[[#This Row],[ItemCode]],[1]sheet1!$1:$1048576,8,FALSE)</f>
        <v>253.84</v>
      </c>
      <c r="I2852" s="51">
        <v>0.5</v>
      </c>
      <c r="J2852" s="53">
        <f t="shared" si="51"/>
        <v>126.92</v>
      </c>
      <c r="K2852" s="1" t="str">
        <f>VLOOKUP(Table_for_new_list_price[[#This Row],[ItemCode]],[1]sheet1!$1:$1048576,11,FALSE)</f>
        <v>China</v>
      </c>
    </row>
    <row r="2853" spans="1:11" hidden="1" x14ac:dyDescent="0.3">
      <c r="A2853" t="s">
        <v>2471</v>
      </c>
      <c r="B2853" t="str">
        <f>VLOOKUP(Table_for_new_list_price[[#This Row],[ItemCode]],[1]sheet1!$1:$1048576,4,FALSE)</f>
        <v>BUTTERFLY LUG BRNZ DISC LVR</v>
      </c>
      <c r="C2853" t="str">
        <f>VLOOKUP(Table_for_new_list_price[[#This Row],[ItemCode]],[1]sheet1!$1:$1048576,5,FALSE)</f>
        <v>670779940304</v>
      </c>
      <c r="D2853" t="str">
        <f>VLOOKUP(Table_for_new_list_price[[#This Row],[ItemCode]],[1]sheet1!$1:$1048576,6,FALSE)</f>
        <v>BFLY</v>
      </c>
      <c r="E2853" s="54" t="str">
        <f>VLOOKUP(Table_for_new_list_price[[#This Row],[ItemCode]],[1]sheet1!$1:$1048576,7,FALSE)</f>
        <v>IRON</v>
      </c>
      <c r="F2853" s="54" t="str">
        <f>VLOOKUP(Table_for_new_list_price[[#This Row],[ItemCode]],[1]sheet1!$1:$1048576,13,FALSE)</f>
        <v>12</v>
      </c>
      <c r="G2853" s="55" t="str">
        <f>VLOOKUP(Table_for_new_list_price[[#This Row],[ItemCode]],[1]sheet1!$1:$1048576,12,FALSE)</f>
        <v>1</v>
      </c>
      <c r="H2853" s="101">
        <f>VLOOKUP(Table_for_new_list_price[[#This Row],[ItemCode]],[1]sheet1!$1:$1048576,8,FALSE)</f>
        <v>281.24</v>
      </c>
      <c r="I2853" s="51">
        <v>0.5</v>
      </c>
      <c r="J2853" s="53">
        <f t="shared" si="51"/>
        <v>140.62</v>
      </c>
      <c r="K2853" s="1" t="str">
        <f>VLOOKUP(Table_for_new_list_price[[#This Row],[ItemCode]],[1]sheet1!$1:$1048576,11,FALSE)</f>
        <v>China</v>
      </c>
    </row>
    <row r="2854" spans="1:11" hidden="1" x14ac:dyDescent="0.3">
      <c r="A2854" t="s">
        <v>2472</v>
      </c>
      <c r="B2854" t="str">
        <f>VLOOKUP(Table_for_new_list_price[[#This Row],[ItemCode]],[1]sheet1!$1:$1048576,4,FALSE)</f>
        <v>BUTTERFLY LUG BRNZ DISC LVR</v>
      </c>
      <c r="C2854" t="str">
        <f>VLOOKUP(Table_for_new_list_price[[#This Row],[ItemCode]],[1]sheet1!$1:$1048576,5,FALSE)</f>
        <v>670779940403</v>
      </c>
      <c r="D2854" t="str">
        <f>VLOOKUP(Table_for_new_list_price[[#This Row],[ItemCode]],[1]sheet1!$1:$1048576,6,FALSE)</f>
        <v>BFLY</v>
      </c>
      <c r="E2854" s="54" t="str">
        <f>VLOOKUP(Table_for_new_list_price[[#This Row],[ItemCode]],[1]sheet1!$1:$1048576,7,FALSE)</f>
        <v>IRON</v>
      </c>
      <c r="F2854" s="54" t="str">
        <f>VLOOKUP(Table_for_new_list_price[[#This Row],[ItemCode]],[1]sheet1!$1:$1048576,13,FALSE)</f>
        <v>18</v>
      </c>
      <c r="G2854" s="55" t="str">
        <f>VLOOKUP(Table_for_new_list_price[[#This Row],[ItemCode]],[1]sheet1!$1:$1048576,12,FALSE)</f>
        <v>1</v>
      </c>
      <c r="H2854" s="101">
        <f>VLOOKUP(Table_for_new_list_price[[#This Row],[ItemCode]],[1]sheet1!$1:$1048576,8,FALSE)</f>
        <v>442.97</v>
      </c>
      <c r="I2854" s="51">
        <v>0.5</v>
      </c>
      <c r="J2854" s="53">
        <f t="shared" si="51"/>
        <v>221.48500000000001</v>
      </c>
      <c r="K2854" s="1" t="str">
        <f>VLOOKUP(Table_for_new_list_price[[#This Row],[ItemCode]],[1]sheet1!$1:$1048576,11,FALSE)</f>
        <v>China</v>
      </c>
    </row>
    <row r="2855" spans="1:11" hidden="1" x14ac:dyDescent="0.3">
      <c r="A2855" t="s">
        <v>2473</v>
      </c>
      <c r="B2855" t="str">
        <f>VLOOKUP(Table_for_new_list_price[[#This Row],[ItemCode]],[1]sheet1!$1:$1048576,4,FALSE)</f>
        <v>BUTTERFLY LUG BRNZ DISC LVR</v>
      </c>
      <c r="C2855" t="str">
        <f>VLOOKUP(Table_for_new_list_price[[#This Row],[ItemCode]],[1]sheet1!$1:$1048576,5,FALSE)</f>
        <v>670779940502</v>
      </c>
      <c r="D2855" t="str">
        <f>VLOOKUP(Table_for_new_list_price[[#This Row],[ItemCode]],[1]sheet1!$1:$1048576,6,FALSE)</f>
        <v>BFLY</v>
      </c>
      <c r="E2855" s="54" t="str">
        <f>VLOOKUP(Table_for_new_list_price[[#This Row],[ItemCode]],[1]sheet1!$1:$1048576,7,FALSE)</f>
        <v>IRON</v>
      </c>
      <c r="F2855" s="54" t="str">
        <f>VLOOKUP(Table_for_new_list_price[[#This Row],[ItemCode]],[1]sheet1!$1:$1048576,13,FALSE)</f>
        <v>22.4</v>
      </c>
      <c r="G2855" s="55" t="str">
        <f>VLOOKUP(Table_for_new_list_price[[#This Row],[ItemCode]],[1]sheet1!$1:$1048576,12,FALSE)</f>
        <v>1</v>
      </c>
      <c r="H2855" s="101">
        <f>VLOOKUP(Table_for_new_list_price[[#This Row],[ItemCode]],[1]sheet1!$1:$1048576,8,FALSE)</f>
        <v>564.94000000000005</v>
      </c>
      <c r="I2855" s="51">
        <v>0.5</v>
      </c>
      <c r="J2855" s="53">
        <f t="shared" si="51"/>
        <v>282.47000000000003</v>
      </c>
      <c r="K2855" s="1" t="str">
        <f>VLOOKUP(Table_for_new_list_price[[#This Row],[ItemCode]],[1]sheet1!$1:$1048576,11,FALSE)</f>
        <v>China</v>
      </c>
    </row>
    <row r="2856" spans="1:11" hidden="1" x14ac:dyDescent="0.3">
      <c r="A2856" t="s">
        <v>2474</v>
      </c>
      <c r="B2856" t="str">
        <f>VLOOKUP(Table_for_new_list_price[[#This Row],[ItemCode]],[1]sheet1!$1:$1048576,4,FALSE)</f>
        <v>BUTTERFLY LUG BRNZ DISC LVR</v>
      </c>
      <c r="C2856" t="str">
        <f>VLOOKUP(Table_for_new_list_price[[#This Row],[ItemCode]],[1]sheet1!$1:$1048576,5,FALSE)</f>
        <v>670779940601</v>
      </c>
      <c r="D2856" t="str">
        <f>VLOOKUP(Table_for_new_list_price[[#This Row],[ItemCode]],[1]sheet1!$1:$1048576,6,FALSE)</f>
        <v>BFLY</v>
      </c>
      <c r="E2856" s="54" t="str">
        <f>VLOOKUP(Table_for_new_list_price[[#This Row],[ItemCode]],[1]sheet1!$1:$1048576,7,FALSE)</f>
        <v>IRON</v>
      </c>
      <c r="F2856" s="54" t="str">
        <f>VLOOKUP(Table_for_new_list_price[[#This Row],[ItemCode]],[1]sheet1!$1:$1048576,13,FALSE)</f>
        <v>26.2</v>
      </c>
      <c r="G2856" s="55" t="str">
        <f>VLOOKUP(Table_for_new_list_price[[#This Row],[ItemCode]],[1]sheet1!$1:$1048576,12,FALSE)</f>
        <v>1</v>
      </c>
      <c r="H2856" s="101">
        <f>VLOOKUP(Table_for_new_list_price[[#This Row],[ItemCode]],[1]sheet1!$1:$1048576,8,FALSE)</f>
        <v>736.67</v>
      </c>
      <c r="I2856" s="51">
        <v>0.5</v>
      </c>
      <c r="J2856" s="53">
        <f t="shared" si="51"/>
        <v>368.33499999999998</v>
      </c>
      <c r="K2856" s="1" t="str">
        <f>VLOOKUP(Table_for_new_list_price[[#This Row],[ItemCode]],[1]sheet1!$1:$1048576,11,FALSE)</f>
        <v>China</v>
      </c>
    </row>
    <row r="2857" spans="1:11" hidden="1" x14ac:dyDescent="0.3">
      <c r="A2857" t="s">
        <v>2475</v>
      </c>
      <c r="B2857" t="str">
        <f>VLOOKUP(Table_for_new_list_price[[#This Row],[ItemCode]],[1]sheet1!$1:$1048576,4,FALSE)</f>
        <v>BUTTERFLY LUG BRNZ DISC LVR</v>
      </c>
      <c r="C2857" t="str">
        <f>VLOOKUP(Table_for_new_list_price[[#This Row],[ItemCode]],[1]sheet1!$1:$1048576,5,FALSE)</f>
        <v>670779940809</v>
      </c>
      <c r="D2857" t="str">
        <f>VLOOKUP(Table_for_new_list_price[[#This Row],[ItemCode]],[1]sheet1!$1:$1048576,6,FALSE)</f>
        <v>BFLY</v>
      </c>
      <c r="E2857" s="54" t="str">
        <f>VLOOKUP(Table_for_new_list_price[[#This Row],[ItemCode]],[1]sheet1!$1:$1048576,7,FALSE)</f>
        <v>IRON</v>
      </c>
      <c r="F2857" s="54" t="str">
        <f>VLOOKUP(Table_for_new_list_price[[#This Row],[ItemCode]],[1]sheet1!$1:$1048576,13,FALSE)</f>
        <v>41.6</v>
      </c>
      <c r="G2857" s="55" t="str">
        <f>VLOOKUP(Table_for_new_list_price[[#This Row],[ItemCode]],[1]sheet1!$1:$1048576,12,FALSE)</f>
        <v>1</v>
      </c>
      <c r="H2857" s="101">
        <f>VLOOKUP(Table_for_new_list_price[[#This Row],[ItemCode]],[1]sheet1!$1:$1048576,8,FALSE)</f>
        <v>1211.98</v>
      </c>
      <c r="I2857" s="51">
        <v>0.5</v>
      </c>
      <c r="J2857" s="53">
        <f t="shared" si="51"/>
        <v>605.99</v>
      </c>
      <c r="K2857" s="1" t="str">
        <f>VLOOKUP(Table_for_new_list_price[[#This Row],[ItemCode]],[1]sheet1!$1:$1048576,11,FALSE)</f>
        <v>China</v>
      </c>
    </row>
    <row r="2858" spans="1:11" hidden="1" x14ac:dyDescent="0.3">
      <c r="A2858" t="s">
        <v>2476</v>
      </c>
      <c r="B2858" t="str">
        <f>VLOOKUP(Table_for_new_list_price[[#This Row],[ItemCode]],[1]sheet1!$1:$1048576,4,FALSE)</f>
        <v>AB BUTTERFLY LUG BRNZ DISC LVR</v>
      </c>
      <c r="C2858" t="str">
        <f>VLOOKUP(Table_for_new_list_price[[#This Row],[ItemCode]],[1]sheet1!$1:$1048576,5,FALSE)</f>
        <v>670779714066</v>
      </c>
      <c r="D2858" t="str">
        <f>VLOOKUP(Table_for_new_list_price[[#This Row],[ItemCode]],[1]sheet1!$1:$1048576,6,FALSE)</f>
        <v>BFLY</v>
      </c>
      <c r="E2858" s="54" t="str">
        <f>VLOOKUP(Table_for_new_list_price[[#This Row],[ItemCode]],[1]sheet1!$1:$1048576,7,FALSE)</f>
        <v>IRON</v>
      </c>
      <c r="F2858" s="54" t="str">
        <f>VLOOKUP(Table_for_new_list_price[[#This Row],[ItemCode]],[1]sheet1!$1:$1048576,13,FALSE)</f>
        <v>56.70</v>
      </c>
      <c r="G2858" s="55" t="str">
        <f>VLOOKUP(Table_for_new_list_price[[#This Row],[ItemCode]],[1]sheet1!$1:$1048576,12,FALSE)</f>
        <v>1</v>
      </c>
      <c r="H2858" s="101">
        <f>VLOOKUP(Table_for_new_list_price[[#This Row],[ItemCode]],[1]sheet1!$1:$1048576,8,FALSE)</f>
        <v>2075.06</v>
      </c>
      <c r="I2858" s="51">
        <v>0.5</v>
      </c>
      <c r="J2858" s="53">
        <f t="shared" si="51"/>
        <v>1037.53</v>
      </c>
      <c r="K2858" s="1" t="str">
        <f>VLOOKUP(Table_for_new_list_price[[#This Row],[ItemCode]],[1]sheet1!$1:$1048576,11,FALSE)</f>
        <v>China</v>
      </c>
    </row>
    <row r="2859" spans="1:11" hidden="1" x14ac:dyDescent="0.3">
      <c r="A2859" t="s">
        <v>2477</v>
      </c>
      <c r="B2859" t="str">
        <f>VLOOKUP(Table_for_new_list_price[[#This Row],[ItemCode]],[1]sheet1!$1:$1048576,4,FALSE)</f>
        <v>AB BUTTERFLY LUG BRNZ DISC LVR</v>
      </c>
      <c r="C2859" t="str">
        <f>VLOOKUP(Table_for_new_list_price[[#This Row],[ItemCode]],[1]sheet1!$1:$1048576,5,FALSE)</f>
        <v>670779714073</v>
      </c>
      <c r="D2859" t="str">
        <f>VLOOKUP(Table_for_new_list_price[[#This Row],[ItemCode]],[1]sheet1!$1:$1048576,6,FALSE)</f>
        <v>BFLY</v>
      </c>
      <c r="E2859" s="54" t="str">
        <f>VLOOKUP(Table_for_new_list_price[[#This Row],[ItemCode]],[1]sheet1!$1:$1048576,7,FALSE)</f>
        <v>IRON</v>
      </c>
      <c r="F2859" s="54" t="str">
        <f>VLOOKUP(Table_for_new_list_price[[#This Row],[ItemCode]],[1]sheet1!$1:$1048576,13,FALSE)</f>
        <v>93.83</v>
      </c>
      <c r="G2859" s="55" t="str">
        <f>VLOOKUP(Table_for_new_list_price[[#This Row],[ItemCode]],[1]sheet1!$1:$1048576,12,FALSE)</f>
        <v>1</v>
      </c>
      <c r="H2859" s="101">
        <f>VLOOKUP(Table_for_new_list_price[[#This Row],[ItemCode]],[1]sheet1!$1:$1048576,8,FALSE)</f>
        <v>3328.83</v>
      </c>
      <c r="I2859" s="51">
        <v>0.5</v>
      </c>
      <c r="J2859" s="53">
        <f t="shared" si="51"/>
        <v>1664.415</v>
      </c>
      <c r="K2859" s="1" t="str">
        <f>VLOOKUP(Table_for_new_list_price[[#This Row],[ItemCode]],[1]sheet1!$1:$1048576,11,FALSE)</f>
        <v>China</v>
      </c>
    </row>
    <row r="2860" spans="1:11" hidden="1" x14ac:dyDescent="0.3">
      <c r="A2860" t="s">
        <v>2478</v>
      </c>
      <c r="B2860" t="str">
        <f>VLOOKUP(Table_for_new_list_price[[#This Row],[ItemCode]],[1]sheet1!$1:$1048576,4,FALSE)</f>
        <v>AB BUTTERFLY LUG BRNZ DISC LVR</v>
      </c>
      <c r="C2860" t="str">
        <f>VLOOKUP(Table_for_new_list_price[[#This Row],[ItemCode]],[1]sheet1!$1:$1048576,5,FALSE)</f>
        <v>670779714080</v>
      </c>
      <c r="D2860" t="str">
        <f>VLOOKUP(Table_for_new_list_price[[#This Row],[ItemCode]],[1]sheet1!$1:$1048576,6,FALSE)</f>
        <v>BFLY</v>
      </c>
      <c r="E2860" s="54" t="str">
        <f>VLOOKUP(Table_for_new_list_price[[#This Row],[ItemCode]],[1]sheet1!$1:$1048576,7,FALSE)</f>
        <v>IRON</v>
      </c>
      <c r="F2860" s="54" t="str">
        <f>VLOOKUP(Table_for_new_list_price[[#This Row],[ItemCode]],[1]sheet1!$1:$1048576,13,FALSE)</f>
        <v>10</v>
      </c>
      <c r="G2860" s="55" t="str">
        <f>VLOOKUP(Table_for_new_list_price[[#This Row],[ItemCode]],[1]sheet1!$1:$1048576,12,FALSE)</f>
        <v>1</v>
      </c>
      <c r="H2860" s="101">
        <f>VLOOKUP(Table_for_new_list_price[[#This Row],[ItemCode]],[1]sheet1!$1:$1048576,8,FALSE)</f>
        <v>265.56</v>
      </c>
      <c r="I2860" s="51">
        <v>0.5</v>
      </c>
      <c r="J2860" s="53">
        <f t="shared" si="51"/>
        <v>132.78</v>
      </c>
      <c r="K2860" s="1" t="str">
        <f>VLOOKUP(Table_for_new_list_price[[#This Row],[ItemCode]],[1]sheet1!$1:$1048576,11,FALSE)</f>
        <v>China</v>
      </c>
    </row>
    <row r="2861" spans="1:11" hidden="1" x14ac:dyDescent="0.3">
      <c r="A2861" t="s">
        <v>2479</v>
      </c>
      <c r="B2861" t="str">
        <f>VLOOKUP(Table_for_new_list_price[[#This Row],[ItemCode]],[1]sheet1!$1:$1048576,4,FALSE)</f>
        <v>AB BUTTERFLY LUG BRNZ DISC LVR</v>
      </c>
      <c r="C2861" t="str">
        <f>VLOOKUP(Table_for_new_list_price[[#This Row],[ItemCode]],[1]sheet1!$1:$1048576,5,FALSE)</f>
        <v>670779714097</v>
      </c>
      <c r="D2861" t="str">
        <f>VLOOKUP(Table_for_new_list_price[[#This Row],[ItemCode]],[1]sheet1!$1:$1048576,6,FALSE)</f>
        <v>BFLY</v>
      </c>
      <c r="E2861" s="54" t="str">
        <f>VLOOKUP(Table_for_new_list_price[[#This Row],[ItemCode]],[1]sheet1!$1:$1048576,7,FALSE)</f>
        <v>IRON</v>
      </c>
      <c r="F2861" s="54" t="str">
        <f>VLOOKUP(Table_for_new_list_price[[#This Row],[ItemCode]],[1]sheet1!$1:$1048576,13,FALSE)</f>
        <v>11.8</v>
      </c>
      <c r="G2861" s="55" t="str">
        <f>VLOOKUP(Table_for_new_list_price[[#This Row],[ItemCode]],[1]sheet1!$1:$1048576,12,FALSE)</f>
        <v>1</v>
      </c>
      <c r="H2861" s="101">
        <f>VLOOKUP(Table_for_new_list_price[[#This Row],[ItemCode]],[1]sheet1!$1:$1048576,8,FALSE)</f>
        <v>279.25</v>
      </c>
      <c r="I2861" s="51">
        <v>0.5</v>
      </c>
      <c r="J2861" s="53">
        <f t="shared" si="51"/>
        <v>139.625</v>
      </c>
      <c r="K2861" s="1" t="str">
        <f>VLOOKUP(Table_for_new_list_price[[#This Row],[ItemCode]],[1]sheet1!$1:$1048576,11,FALSE)</f>
        <v>China</v>
      </c>
    </row>
    <row r="2862" spans="1:11" hidden="1" x14ac:dyDescent="0.3">
      <c r="A2862" t="s">
        <v>2480</v>
      </c>
      <c r="B2862" t="str">
        <f>VLOOKUP(Table_for_new_list_price[[#This Row],[ItemCode]],[1]sheet1!$1:$1048576,4,FALSE)</f>
        <v>AB BUTTERFLY LUG BRNZ DISC LVR</v>
      </c>
      <c r="C2862" t="str">
        <f>VLOOKUP(Table_for_new_list_price[[#This Row],[ItemCode]],[1]sheet1!$1:$1048576,5,FALSE)</f>
        <v>670779714103</v>
      </c>
      <c r="D2862" t="str">
        <f>VLOOKUP(Table_for_new_list_price[[#This Row],[ItemCode]],[1]sheet1!$1:$1048576,6,FALSE)</f>
        <v>BFLY</v>
      </c>
      <c r="E2862" s="54" t="str">
        <f>VLOOKUP(Table_for_new_list_price[[#This Row],[ItemCode]],[1]sheet1!$1:$1048576,7,FALSE)</f>
        <v>IRON</v>
      </c>
      <c r="F2862" s="54" t="str">
        <f>VLOOKUP(Table_for_new_list_price[[#This Row],[ItemCode]],[1]sheet1!$1:$1048576,13,FALSE)</f>
        <v>12</v>
      </c>
      <c r="G2862" s="55" t="str">
        <f>VLOOKUP(Table_for_new_list_price[[#This Row],[ItemCode]],[1]sheet1!$1:$1048576,12,FALSE)</f>
        <v>1</v>
      </c>
      <c r="H2862" s="101">
        <f>VLOOKUP(Table_for_new_list_price[[#This Row],[ItemCode]],[1]sheet1!$1:$1048576,8,FALSE)</f>
        <v>309.37</v>
      </c>
      <c r="I2862" s="51">
        <v>0.5</v>
      </c>
      <c r="J2862" s="53">
        <f t="shared" si="51"/>
        <v>154.685</v>
      </c>
      <c r="K2862" s="1" t="str">
        <f>VLOOKUP(Table_for_new_list_price[[#This Row],[ItemCode]],[1]sheet1!$1:$1048576,11,FALSE)</f>
        <v>China</v>
      </c>
    </row>
    <row r="2863" spans="1:11" hidden="1" x14ac:dyDescent="0.3">
      <c r="A2863" t="s">
        <v>2481</v>
      </c>
      <c r="B2863" t="str">
        <f>VLOOKUP(Table_for_new_list_price[[#This Row],[ItemCode]],[1]sheet1!$1:$1048576,4,FALSE)</f>
        <v>AB BUTTERFLY LUG BRNZ DISC LVR</v>
      </c>
      <c r="C2863" t="str">
        <f>VLOOKUP(Table_for_new_list_price[[#This Row],[ItemCode]],[1]sheet1!$1:$1048576,5,FALSE)</f>
        <v>670779714110</v>
      </c>
      <c r="D2863" t="str">
        <f>VLOOKUP(Table_for_new_list_price[[#This Row],[ItemCode]],[1]sheet1!$1:$1048576,6,FALSE)</f>
        <v>BFLY</v>
      </c>
      <c r="E2863" s="54" t="str">
        <f>VLOOKUP(Table_for_new_list_price[[#This Row],[ItemCode]],[1]sheet1!$1:$1048576,7,FALSE)</f>
        <v>IRON</v>
      </c>
      <c r="F2863" s="54" t="str">
        <f>VLOOKUP(Table_for_new_list_price[[#This Row],[ItemCode]],[1]sheet1!$1:$1048576,13,FALSE)</f>
        <v>18</v>
      </c>
      <c r="G2863" s="55" t="str">
        <f>VLOOKUP(Table_for_new_list_price[[#This Row],[ItemCode]],[1]sheet1!$1:$1048576,12,FALSE)</f>
        <v>1</v>
      </c>
      <c r="H2863" s="101">
        <f>VLOOKUP(Table_for_new_list_price[[#This Row],[ItemCode]],[1]sheet1!$1:$1048576,8,FALSE)</f>
        <v>487.27</v>
      </c>
      <c r="I2863" s="51">
        <v>0.5</v>
      </c>
      <c r="J2863" s="53">
        <f t="shared" si="51"/>
        <v>243.63499999999999</v>
      </c>
      <c r="K2863" s="1" t="str">
        <f>VLOOKUP(Table_for_new_list_price[[#This Row],[ItemCode]],[1]sheet1!$1:$1048576,11,FALSE)</f>
        <v>China</v>
      </c>
    </row>
    <row r="2864" spans="1:11" hidden="1" x14ac:dyDescent="0.3">
      <c r="A2864" t="s">
        <v>2482</v>
      </c>
      <c r="B2864" t="str">
        <f>VLOOKUP(Table_for_new_list_price[[#This Row],[ItemCode]],[1]sheet1!$1:$1048576,4,FALSE)</f>
        <v>AB BUTTERFLY LUG BRNZ DISC LVR</v>
      </c>
      <c r="C2864" t="str">
        <f>VLOOKUP(Table_for_new_list_price[[#This Row],[ItemCode]],[1]sheet1!$1:$1048576,5,FALSE)</f>
        <v>670779714127</v>
      </c>
      <c r="D2864" t="str">
        <f>VLOOKUP(Table_for_new_list_price[[#This Row],[ItemCode]],[1]sheet1!$1:$1048576,6,FALSE)</f>
        <v>BFLY</v>
      </c>
      <c r="E2864" s="54" t="str">
        <f>VLOOKUP(Table_for_new_list_price[[#This Row],[ItemCode]],[1]sheet1!$1:$1048576,7,FALSE)</f>
        <v>IRON</v>
      </c>
      <c r="F2864" s="54" t="str">
        <f>VLOOKUP(Table_for_new_list_price[[#This Row],[ItemCode]],[1]sheet1!$1:$1048576,13,FALSE)</f>
        <v>22.4</v>
      </c>
      <c r="G2864" s="55" t="str">
        <f>VLOOKUP(Table_for_new_list_price[[#This Row],[ItemCode]],[1]sheet1!$1:$1048576,12,FALSE)</f>
        <v>1</v>
      </c>
      <c r="H2864" s="101">
        <f>VLOOKUP(Table_for_new_list_price[[#This Row],[ItemCode]],[1]sheet1!$1:$1048576,8,FALSE)</f>
        <v>621.46</v>
      </c>
      <c r="I2864" s="51">
        <v>0.5</v>
      </c>
      <c r="J2864" s="53">
        <f t="shared" si="51"/>
        <v>310.73</v>
      </c>
      <c r="K2864" s="1" t="str">
        <f>VLOOKUP(Table_for_new_list_price[[#This Row],[ItemCode]],[1]sheet1!$1:$1048576,11,FALSE)</f>
        <v>China</v>
      </c>
    </row>
    <row r="2865" spans="1:11" hidden="1" x14ac:dyDescent="0.3">
      <c r="A2865" t="s">
        <v>2483</v>
      </c>
      <c r="B2865" t="str">
        <f>VLOOKUP(Table_for_new_list_price[[#This Row],[ItemCode]],[1]sheet1!$1:$1048576,4,FALSE)</f>
        <v>AB BUTTERFLY LUG BRNZ DISC LVR</v>
      </c>
      <c r="C2865" t="str">
        <f>VLOOKUP(Table_for_new_list_price[[#This Row],[ItemCode]],[1]sheet1!$1:$1048576,5,FALSE)</f>
        <v>670779714134</v>
      </c>
      <c r="D2865" t="str">
        <f>VLOOKUP(Table_for_new_list_price[[#This Row],[ItemCode]],[1]sheet1!$1:$1048576,6,FALSE)</f>
        <v>BFLY</v>
      </c>
      <c r="E2865" s="54" t="str">
        <f>VLOOKUP(Table_for_new_list_price[[#This Row],[ItemCode]],[1]sheet1!$1:$1048576,7,FALSE)</f>
        <v>IRON</v>
      </c>
      <c r="F2865" s="54" t="str">
        <f>VLOOKUP(Table_for_new_list_price[[#This Row],[ItemCode]],[1]sheet1!$1:$1048576,13,FALSE)</f>
        <v>26.2</v>
      </c>
      <c r="G2865" s="55" t="str">
        <f>VLOOKUP(Table_for_new_list_price[[#This Row],[ItemCode]],[1]sheet1!$1:$1048576,12,FALSE)</f>
        <v>1</v>
      </c>
      <c r="H2865" s="101">
        <f>VLOOKUP(Table_for_new_list_price[[#This Row],[ItemCode]],[1]sheet1!$1:$1048576,8,FALSE)</f>
        <v>810.32</v>
      </c>
      <c r="I2865" s="51">
        <v>0.5</v>
      </c>
      <c r="J2865" s="53">
        <f t="shared" si="51"/>
        <v>405.16</v>
      </c>
      <c r="K2865" s="1" t="str">
        <f>VLOOKUP(Table_for_new_list_price[[#This Row],[ItemCode]],[1]sheet1!$1:$1048576,11,FALSE)</f>
        <v>China</v>
      </c>
    </row>
    <row r="2866" spans="1:11" hidden="1" x14ac:dyDescent="0.3">
      <c r="A2866" t="s">
        <v>2484</v>
      </c>
      <c r="B2866" t="str">
        <f>VLOOKUP(Table_for_new_list_price[[#This Row],[ItemCode]],[1]sheet1!$1:$1048576,4,FALSE)</f>
        <v>AB BUTTERFLY LUG BRNZ DISC LVR</v>
      </c>
      <c r="C2866" t="str">
        <f>VLOOKUP(Table_for_new_list_price[[#This Row],[ItemCode]],[1]sheet1!$1:$1048576,5,FALSE)</f>
        <v>670779714141</v>
      </c>
      <c r="D2866" t="str">
        <f>VLOOKUP(Table_for_new_list_price[[#This Row],[ItemCode]],[1]sheet1!$1:$1048576,6,FALSE)</f>
        <v>BFLY</v>
      </c>
      <c r="E2866" s="54" t="str">
        <f>VLOOKUP(Table_for_new_list_price[[#This Row],[ItemCode]],[1]sheet1!$1:$1048576,7,FALSE)</f>
        <v>IRON</v>
      </c>
      <c r="F2866" s="54" t="str">
        <f>VLOOKUP(Table_for_new_list_price[[#This Row],[ItemCode]],[1]sheet1!$1:$1048576,13,FALSE)</f>
        <v>41.6</v>
      </c>
      <c r="G2866" s="55" t="str">
        <f>VLOOKUP(Table_for_new_list_price[[#This Row],[ItemCode]],[1]sheet1!$1:$1048576,12,FALSE)</f>
        <v>1</v>
      </c>
      <c r="H2866" s="101">
        <f>VLOOKUP(Table_for_new_list_price[[#This Row],[ItemCode]],[1]sheet1!$1:$1048576,8,FALSE)</f>
        <v>1333.22</v>
      </c>
      <c r="I2866" s="51">
        <v>0.5</v>
      </c>
      <c r="J2866" s="53">
        <f t="shared" si="51"/>
        <v>666.61</v>
      </c>
      <c r="K2866" s="1" t="str">
        <f>VLOOKUP(Table_for_new_list_price[[#This Row],[ItemCode]],[1]sheet1!$1:$1048576,11,FALSE)</f>
        <v>China</v>
      </c>
    </row>
    <row r="2867" spans="1:11" hidden="1" x14ac:dyDescent="0.3">
      <c r="A2867" t="s">
        <v>2485</v>
      </c>
      <c r="B2867" t="str">
        <f>VLOOKUP(Table_for_new_list_price[[#This Row],[ItemCode]],[1]sheet1!$1:$1048576,4,FALSE)</f>
        <v>BUTTERFLY LUG BRNZ INFADJ LVR</v>
      </c>
      <c r="C2867">
        <f>VLOOKUP(Table_for_new_list_price[[#This Row],[ItemCode]],[1]sheet1!$1:$1048576,5,FALSE)</f>
        <v>0</v>
      </c>
      <c r="D2867" t="str">
        <f>VLOOKUP(Table_for_new_list_price[[#This Row],[ItemCode]],[1]sheet1!$1:$1048576,6,FALSE)</f>
        <v>BFLY</v>
      </c>
      <c r="E2867" s="54" t="str">
        <f>VLOOKUP(Table_for_new_list_price[[#This Row],[ItemCode]],[1]sheet1!$1:$1048576,7,FALSE)</f>
        <v>IRON</v>
      </c>
      <c r="F2867" s="54" t="str">
        <f>VLOOKUP(Table_for_new_list_price[[#This Row],[ItemCode]],[1]sheet1!$1:$1048576,13,FALSE)</f>
        <v>11.41</v>
      </c>
      <c r="G2867" s="55" t="str">
        <f>VLOOKUP(Table_for_new_list_price[[#This Row],[ItemCode]],[1]sheet1!$1:$1048576,12,FALSE)</f>
        <v>1</v>
      </c>
      <c r="H2867" s="101">
        <f>VLOOKUP(Table_for_new_list_price[[#This Row],[ItemCode]],[1]sheet1!$1:$1048576,8,FALSE)</f>
        <v>253.84</v>
      </c>
      <c r="I2867" s="51">
        <v>0.5</v>
      </c>
      <c r="J2867" s="53">
        <f t="shared" si="51"/>
        <v>126.92</v>
      </c>
      <c r="K2867" s="1" t="str">
        <f>VLOOKUP(Table_for_new_list_price[[#This Row],[ItemCode]],[1]sheet1!$1:$1048576,11,FALSE)</f>
        <v>China</v>
      </c>
    </row>
    <row r="2868" spans="1:11" hidden="1" x14ac:dyDescent="0.3">
      <c r="A2868" t="s">
        <v>2486</v>
      </c>
      <c r="B2868" t="str">
        <f>VLOOKUP(Table_for_new_list_price[[#This Row],[ItemCode]],[1]sheet1!$1:$1048576,4,FALSE)</f>
        <v>BUTTERFLY LUG BRNZ INFADJ LVR</v>
      </c>
      <c r="C2868">
        <f>VLOOKUP(Table_for_new_list_price[[#This Row],[ItemCode]],[1]sheet1!$1:$1048576,5,FALSE)</f>
        <v>0</v>
      </c>
      <c r="D2868" t="str">
        <f>VLOOKUP(Table_for_new_list_price[[#This Row],[ItemCode]],[1]sheet1!$1:$1048576,6,FALSE)</f>
        <v>BFLY</v>
      </c>
      <c r="E2868" s="54" t="str">
        <f>VLOOKUP(Table_for_new_list_price[[#This Row],[ItemCode]],[1]sheet1!$1:$1048576,7,FALSE)</f>
        <v>IRON</v>
      </c>
      <c r="F2868" s="54" t="str">
        <f>VLOOKUP(Table_for_new_list_price[[#This Row],[ItemCode]],[1]sheet1!$1:$1048576,13,FALSE)</f>
        <v>11.41</v>
      </c>
      <c r="G2868" s="55" t="str">
        <f>VLOOKUP(Table_for_new_list_price[[#This Row],[ItemCode]],[1]sheet1!$1:$1048576,12,FALSE)</f>
        <v>1</v>
      </c>
      <c r="H2868" s="101">
        <f>VLOOKUP(Table_for_new_list_price[[#This Row],[ItemCode]],[1]sheet1!$1:$1048576,8,FALSE)</f>
        <v>281.24</v>
      </c>
      <c r="I2868" s="51">
        <v>0.5</v>
      </c>
      <c r="J2868" s="53">
        <f t="shared" si="51"/>
        <v>140.62</v>
      </c>
      <c r="K2868" s="1" t="str">
        <f>VLOOKUP(Table_for_new_list_price[[#This Row],[ItemCode]],[1]sheet1!$1:$1048576,11,FALSE)</f>
        <v>China</v>
      </c>
    </row>
    <row r="2869" spans="1:11" hidden="1" x14ac:dyDescent="0.3">
      <c r="A2869" t="s">
        <v>2487</v>
      </c>
      <c r="B2869" t="str">
        <f>VLOOKUP(Table_for_new_list_price[[#This Row],[ItemCode]],[1]sheet1!$1:$1048576,4,FALSE)</f>
        <v>BUTTERFLY LUG BRNZ INFADJ LVR</v>
      </c>
      <c r="C2869">
        <f>VLOOKUP(Table_for_new_list_price[[#This Row],[ItemCode]],[1]sheet1!$1:$1048576,5,FALSE)</f>
        <v>0</v>
      </c>
      <c r="D2869" t="str">
        <f>VLOOKUP(Table_for_new_list_price[[#This Row],[ItemCode]],[1]sheet1!$1:$1048576,6,FALSE)</f>
        <v>BFLY</v>
      </c>
      <c r="E2869" s="54" t="str">
        <f>VLOOKUP(Table_for_new_list_price[[#This Row],[ItemCode]],[1]sheet1!$1:$1048576,7,FALSE)</f>
        <v>IRON</v>
      </c>
      <c r="F2869" s="54" t="str">
        <f>VLOOKUP(Table_for_new_list_price[[#This Row],[ItemCode]],[1]sheet1!$1:$1048576,13,FALSE)</f>
        <v>17.58</v>
      </c>
      <c r="G2869" s="55" t="str">
        <f>VLOOKUP(Table_for_new_list_price[[#This Row],[ItemCode]],[1]sheet1!$1:$1048576,12,FALSE)</f>
        <v>1</v>
      </c>
      <c r="H2869" s="101">
        <f>VLOOKUP(Table_for_new_list_price[[#This Row],[ItemCode]],[1]sheet1!$1:$1048576,8,FALSE)</f>
        <v>442.97</v>
      </c>
      <c r="I2869" s="51">
        <v>0.5</v>
      </c>
      <c r="J2869" s="53">
        <f t="shared" si="51"/>
        <v>221.48500000000001</v>
      </c>
      <c r="K2869" s="1" t="str">
        <f>VLOOKUP(Table_for_new_list_price[[#This Row],[ItemCode]],[1]sheet1!$1:$1048576,11,FALSE)</f>
        <v>China</v>
      </c>
    </row>
    <row r="2870" spans="1:11" hidden="1" x14ac:dyDescent="0.3">
      <c r="A2870" t="s">
        <v>2488</v>
      </c>
      <c r="B2870" t="str">
        <f>VLOOKUP(Table_for_new_list_price[[#This Row],[ItemCode]],[1]sheet1!$1:$1048576,4,FALSE)</f>
        <v>BUTTERFLY LUG BRNZ INFADJ LVR</v>
      </c>
      <c r="C2870">
        <f>VLOOKUP(Table_for_new_list_price[[#This Row],[ItemCode]],[1]sheet1!$1:$1048576,5,FALSE)</f>
        <v>0</v>
      </c>
      <c r="D2870" t="str">
        <f>VLOOKUP(Table_for_new_list_price[[#This Row],[ItemCode]],[1]sheet1!$1:$1048576,6,FALSE)</f>
        <v>BFLY</v>
      </c>
      <c r="E2870" s="54" t="str">
        <f>VLOOKUP(Table_for_new_list_price[[#This Row],[ItemCode]],[1]sheet1!$1:$1048576,7,FALSE)</f>
        <v>IRON</v>
      </c>
      <c r="F2870" s="54" t="str">
        <f>VLOOKUP(Table_for_new_list_price[[#This Row],[ItemCode]],[1]sheet1!$1:$1048576,13,FALSE)</f>
        <v>21.54</v>
      </c>
      <c r="G2870" s="55" t="str">
        <f>VLOOKUP(Table_for_new_list_price[[#This Row],[ItemCode]],[1]sheet1!$1:$1048576,12,FALSE)</f>
        <v>1</v>
      </c>
      <c r="H2870" s="101">
        <f>VLOOKUP(Table_for_new_list_price[[#This Row],[ItemCode]],[1]sheet1!$1:$1048576,8,FALSE)</f>
        <v>564.94000000000005</v>
      </c>
      <c r="I2870" s="51">
        <v>0.5</v>
      </c>
      <c r="J2870" s="53">
        <f t="shared" si="51"/>
        <v>282.47000000000003</v>
      </c>
      <c r="K2870" s="1" t="str">
        <f>VLOOKUP(Table_for_new_list_price[[#This Row],[ItemCode]],[1]sheet1!$1:$1048576,11,FALSE)</f>
        <v>China</v>
      </c>
    </row>
    <row r="2871" spans="1:11" hidden="1" x14ac:dyDescent="0.3">
      <c r="A2871" t="s">
        <v>2489</v>
      </c>
      <c r="B2871" t="str">
        <f>VLOOKUP(Table_for_new_list_price[[#This Row],[ItemCode]],[1]sheet1!$1:$1048576,4,FALSE)</f>
        <v>BUTTERFLY LUG BRNZ INFADJ LVR</v>
      </c>
      <c r="C2871">
        <f>VLOOKUP(Table_for_new_list_price[[#This Row],[ItemCode]],[1]sheet1!$1:$1048576,5,FALSE)</f>
        <v>0</v>
      </c>
      <c r="D2871" t="str">
        <f>VLOOKUP(Table_for_new_list_price[[#This Row],[ItemCode]],[1]sheet1!$1:$1048576,6,FALSE)</f>
        <v>BFLY</v>
      </c>
      <c r="E2871" s="54" t="str">
        <f>VLOOKUP(Table_for_new_list_price[[#This Row],[ItemCode]],[1]sheet1!$1:$1048576,7,FALSE)</f>
        <v>IRON</v>
      </c>
      <c r="F2871" s="54" t="str">
        <f>VLOOKUP(Table_for_new_list_price[[#This Row],[ItemCode]],[1]sheet1!$1:$1048576,13,FALSE)</f>
        <v>25.29</v>
      </c>
      <c r="G2871" s="55" t="str">
        <f>VLOOKUP(Table_for_new_list_price[[#This Row],[ItemCode]],[1]sheet1!$1:$1048576,12,FALSE)</f>
        <v>1</v>
      </c>
      <c r="H2871" s="101">
        <f>VLOOKUP(Table_for_new_list_price[[#This Row],[ItemCode]],[1]sheet1!$1:$1048576,8,FALSE)</f>
        <v>736.67</v>
      </c>
      <c r="I2871" s="51">
        <v>0.5</v>
      </c>
      <c r="J2871" s="53">
        <f t="shared" si="51"/>
        <v>368.33499999999998</v>
      </c>
      <c r="K2871" s="1" t="str">
        <f>VLOOKUP(Table_for_new_list_price[[#This Row],[ItemCode]],[1]sheet1!$1:$1048576,11,FALSE)</f>
        <v>China</v>
      </c>
    </row>
    <row r="2872" spans="1:11" hidden="1" x14ac:dyDescent="0.3">
      <c r="A2872" t="s">
        <v>2490</v>
      </c>
      <c r="B2872" t="str">
        <f>VLOOKUP(Table_for_new_list_price[[#This Row],[ItemCode]],[1]sheet1!$1:$1048576,4,FALSE)</f>
        <v>BUTTERFLY LUG BRNZ DISC BARE</v>
      </c>
      <c r="C2872">
        <f>VLOOKUP(Table_for_new_list_price[[#This Row],[ItemCode]],[1]sheet1!$1:$1048576,5,FALSE)</f>
        <v>0</v>
      </c>
      <c r="D2872" t="str">
        <f>VLOOKUP(Table_for_new_list_price[[#This Row],[ItemCode]],[1]sheet1!$1:$1048576,6,FALSE)</f>
        <v>BFLY</v>
      </c>
      <c r="E2872" s="54" t="str">
        <f>VLOOKUP(Table_for_new_list_price[[#This Row],[ItemCode]],[1]sheet1!$1:$1048576,7,FALSE)</f>
        <v>IRON</v>
      </c>
      <c r="F2872" s="54" t="str">
        <f>VLOOKUP(Table_for_new_list_price[[#This Row],[ItemCode]],[1]sheet1!$1:$1048576,13,FALSE)</f>
        <v>20.13</v>
      </c>
      <c r="G2872" s="55" t="str">
        <f>VLOOKUP(Table_for_new_list_price[[#This Row],[ItemCode]],[1]sheet1!$1:$1048576,12,FALSE)</f>
        <v>1</v>
      </c>
      <c r="H2872" s="101">
        <f>VLOOKUP(Table_for_new_list_price[[#This Row],[ItemCode]],[1]sheet1!$1:$1048576,8,FALSE)</f>
        <v>564.94000000000005</v>
      </c>
      <c r="I2872" s="51">
        <v>0.5</v>
      </c>
      <c r="J2872" s="53">
        <f t="shared" si="51"/>
        <v>282.47000000000003</v>
      </c>
      <c r="K2872" s="1" t="str">
        <f>VLOOKUP(Table_for_new_list_price[[#This Row],[ItemCode]],[1]sheet1!$1:$1048576,11,FALSE)</f>
        <v>China</v>
      </c>
    </row>
    <row r="2873" spans="1:11" hidden="1" x14ac:dyDescent="0.3">
      <c r="A2873" t="s">
        <v>2491</v>
      </c>
      <c r="B2873" t="str">
        <f>VLOOKUP(Table_for_new_list_price[[#This Row],[ItemCode]],[1]sheet1!$1:$1048576,4,FALSE)</f>
        <v>BUTTERFLY LUG BRNZ DISC GEAR</v>
      </c>
      <c r="C2873" t="str">
        <f>VLOOKUP(Table_for_new_list_price[[#This Row],[ItemCode]],[1]sheet1!$1:$1048576,5,FALSE)</f>
        <v>670779943107</v>
      </c>
      <c r="D2873" t="str">
        <f>VLOOKUP(Table_for_new_list_price[[#This Row],[ItemCode]],[1]sheet1!$1:$1048576,6,FALSE)</f>
        <v>BFLY</v>
      </c>
      <c r="E2873" s="54" t="str">
        <f>VLOOKUP(Table_for_new_list_price[[#This Row],[ItemCode]],[1]sheet1!$1:$1048576,7,FALSE)</f>
        <v>IRON</v>
      </c>
      <c r="F2873" s="54" t="str">
        <f>VLOOKUP(Table_for_new_list_price[[#This Row],[ItemCode]],[1]sheet1!$1:$1048576,13,FALSE)</f>
        <v>74.5</v>
      </c>
      <c r="G2873" s="55" t="str">
        <f>VLOOKUP(Table_for_new_list_price[[#This Row],[ItemCode]],[1]sheet1!$1:$1048576,12,FALSE)</f>
        <v>1</v>
      </c>
      <c r="H2873" s="101">
        <f>VLOOKUP(Table_for_new_list_price[[#This Row],[ItemCode]],[1]sheet1!$1:$1048576,8,FALSE)</f>
        <v>2028.26</v>
      </c>
      <c r="I2873" s="51">
        <v>0.5</v>
      </c>
      <c r="J2873" s="53">
        <f t="shared" si="51"/>
        <v>1014.13</v>
      </c>
      <c r="K2873" s="1" t="str">
        <f>VLOOKUP(Table_for_new_list_price[[#This Row],[ItemCode]],[1]sheet1!$1:$1048576,11,FALSE)</f>
        <v>China</v>
      </c>
    </row>
    <row r="2874" spans="1:11" hidden="1" x14ac:dyDescent="0.3">
      <c r="A2874" t="s">
        <v>2492</v>
      </c>
      <c r="B2874" t="str">
        <f>VLOOKUP(Table_for_new_list_price[[#This Row],[ItemCode]],[1]sheet1!$1:$1048576,4,FALSE)</f>
        <v>BUTTERFLY LUG BRNZ DISC GEAR</v>
      </c>
      <c r="C2874" t="str">
        <f>VLOOKUP(Table_for_new_list_price[[#This Row],[ItemCode]],[1]sheet1!$1:$1048576,5,FALSE)</f>
        <v>670779943121</v>
      </c>
      <c r="D2874" t="str">
        <f>VLOOKUP(Table_for_new_list_price[[#This Row],[ItemCode]],[1]sheet1!$1:$1048576,6,FALSE)</f>
        <v>BFLY</v>
      </c>
      <c r="E2874" s="54" t="str">
        <f>VLOOKUP(Table_for_new_list_price[[#This Row],[ItemCode]],[1]sheet1!$1:$1048576,7,FALSE)</f>
        <v>IRON</v>
      </c>
      <c r="F2874" s="54" t="str">
        <f>VLOOKUP(Table_for_new_list_price[[#This Row],[ItemCode]],[1]sheet1!$1:$1048576,13,FALSE)</f>
        <v>119.5</v>
      </c>
      <c r="G2874" s="55" t="str">
        <f>VLOOKUP(Table_for_new_list_price[[#This Row],[ItemCode]],[1]sheet1!$1:$1048576,12,FALSE)</f>
        <v>1</v>
      </c>
      <c r="H2874" s="101">
        <f>VLOOKUP(Table_for_new_list_price[[#This Row],[ItemCode]],[1]sheet1!$1:$1048576,8,FALSE)</f>
        <v>3063.56</v>
      </c>
      <c r="I2874" s="51">
        <v>0.5</v>
      </c>
      <c r="J2874" s="53">
        <f t="shared" si="51"/>
        <v>1531.78</v>
      </c>
      <c r="K2874" s="1" t="str">
        <f>VLOOKUP(Table_for_new_list_price[[#This Row],[ItemCode]],[1]sheet1!$1:$1048576,11,FALSE)</f>
        <v>China</v>
      </c>
    </row>
    <row r="2875" spans="1:11" hidden="1" x14ac:dyDescent="0.3">
      <c r="A2875" t="s">
        <v>2493</v>
      </c>
      <c r="B2875" t="str">
        <f>VLOOKUP(Table_for_new_list_price[[#This Row],[ItemCode]],[1]sheet1!$1:$1048576,4,FALSE)</f>
        <v>BUTTERFLY LUG BRNZ DISC GEAR</v>
      </c>
      <c r="C2875" t="str">
        <f>VLOOKUP(Table_for_new_list_price[[#This Row],[ItemCode]],[1]sheet1!$1:$1048576,5,FALSE)</f>
        <v>670779943145</v>
      </c>
      <c r="D2875" t="str">
        <f>VLOOKUP(Table_for_new_list_price[[#This Row],[ItemCode]],[1]sheet1!$1:$1048576,6,FALSE)</f>
        <v>BFLY</v>
      </c>
      <c r="E2875" s="54" t="str">
        <f>VLOOKUP(Table_for_new_list_price[[#This Row],[ItemCode]],[1]sheet1!$1:$1048576,7,FALSE)</f>
        <v>IRON</v>
      </c>
      <c r="F2875" s="54" t="str">
        <f>VLOOKUP(Table_for_new_list_price[[#This Row],[ItemCode]],[1]sheet1!$1:$1048576,13,FALSE)</f>
        <v>171.5</v>
      </c>
      <c r="G2875" s="55" t="str">
        <f>VLOOKUP(Table_for_new_list_price[[#This Row],[ItemCode]],[1]sheet1!$1:$1048576,12,FALSE)</f>
        <v>1</v>
      </c>
      <c r="H2875" s="101">
        <f>VLOOKUP(Table_for_new_list_price[[#This Row],[ItemCode]],[1]sheet1!$1:$1048576,8,FALSE)</f>
        <v>4260.59</v>
      </c>
      <c r="I2875" s="51">
        <v>0.5</v>
      </c>
      <c r="J2875" s="53">
        <f t="shared" si="51"/>
        <v>2130.2950000000001</v>
      </c>
      <c r="K2875" s="1" t="str">
        <f>VLOOKUP(Table_for_new_list_price[[#This Row],[ItemCode]],[1]sheet1!$1:$1048576,11,FALSE)</f>
        <v>China</v>
      </c>
    </row>
    <row r="2876" spans="1:11" hidden="1" x14ac:dyDescent="0.3">
      <c r="A2876" t="s">
        <v>2494</v>
      </c>
      <c r="B2876" t="str">
        <f>VLOOKUP(Table_for_new_list_price[[#This Row],[ItemCode]],[1]sheet1!$1:$1048576,4,FALSE)</f>
        <v>BUTTERFLY LUG BRNZ DISC GEAR</v>
      </c>
      <c r="C2876" t="str">
        <f>VLOOKUP(Table_for_new_list_price[[#This Row],[ItemCode]],[1]sheet1!$1:$1048576,5,FALSE)</f>
        <v>670779943169</v>
      </c>
      <c r="D2876" t="str">
        <f>VLOOKUP(Table_for_new_list_price[[#This Row],[ItemCode]],[1]sheet1!$1:$1048576,6,FALSE)</f>
        <v>BFLY</v>
      </c>
      <c r="E2876" s="54" t="str">
        <f>VLOOKUP(Table_for_new_list_price[[#This Row],[ItemCode]],[1]sheet1!$1:$1048576,7,FALSE)</f>
        <v>IRON</v>
      </c>
      <c r="F2876" s="54" t="str">
        <f>VLOOKUP(Table_for_new_list_price[[#This Row],[ItemCode]],[1]sheet1!$1:$1048576,13,FALSE)</f>
        <v>283.5</v>
      </c>
      <c r="G2876" s="55" t="str">
        <f>VLOOKUP(Table_for_new_list_price[[#This Row],[ItemCode]],[1]sheet1!$1:$1048576,12,FALSE)</f>
        <v>1</v>
      </c>
      <c r="H2876" s="101">
        <f>VLOOKUP(Table_for_new_list_price[[#This Row],[ItemCode]],[1]sheet1!$1:$1048576,8,FALSE)</f>
        <v>6492.93</v>
      </c>
      <c r="I2876" s="51">
        <v>0.5</v>
      </c>
      <c r="J2876" s="53">
        <f t="shared" si="51"/>
        <v>3246.4650000000001</v>
      </c>
      <c r="K2876" s="1" t="str">
        <f>VLOOKUP(Table_for_new_list_price[[#This Row],[ItemCode]],[1]sheet1!$1:$1048576,11,FALSE)</f>
        <v>China</v>
      </c>
    </row>
    <row r="2877" spans="1:11" hidden="1" x14ac:dyDescent="0.3">
      <c r="A2877" t="s">
        <v>2495</v>
      </c>
      <c r="B2877" t="str">
        <f>VLOOKUP(Table_for_new_list_price[[#This Row],[ItemCode]],[1]sheet1!$1:$1048576,4,FALSE)</f>
        <v>BUTTERFLY LUG BRNZ DISC GEAR</v>
      </c>
      <c r="C2877" t="str">
        <f>VLOOKUP(Table_for_new_list_price[[#This Row],[ItemCode]],[1]sheet1!$1:$1048576,5,FALSE)</f>
        <v>670779943183</v>
      </c>
      <c r="D2877" t="str">
        <f>VLOOKUP(Table_for_new_list_price[[#This Row],[ItemCode]],[1]sheet1!$1:$1048576,6,FALSE)</f>
        <v>BFLY</v>
      </c>
      <c r="E2877" s="54" t="str">
        <f>VLOOKUP(Table_for_new_list_price[[#This Row],[ItemCode]],[1]sheet1!$1:$1048576,7,FALSE)</f>
        <v>IRON</v>
      </c>
      <c r="F2877" s="54" t="str">
        <f>VLOOKUP(Table_for_new_list_price[[#This Row],[ItemCode]],[1]sheet1!$1:$1048576,13,FALSE)</f>
        <v>350.5</v>
      </c>
      <c r="G2877" s="55" t="str">
        <f>VLOOKUP(Table_for_new_list_price[[#This Row],[ItemCode]],[1]sheet1!$1:$1048576,12,FALSE)</f>
        <v>1</v>
      </c>
      <c r="H2877" s="101">
        <f>VLOOKUP(Table_for_new_list_price[[#This Row],[ItemCode]],[1]sheet1!$1:$1048576,8,FALSE)</f>
        <v>9894.93</v>
      </c>
      <c r="I2877" s="51">
        <v>0.5</v>
      </c>
      <c r="J2877" s="53">
        <f t="shared" si="51"/>
        <v>4947.4650000000001</v>
      </c>
      <c r="K2877" s="1" t="str">
        <f>VLOOKUP(Table_for_new_list_price[[#This Row],[ItemCode]],[1]sheet1!$1:$1048576,11,FALSE)</f>
        <v>China</v>
      </c>
    </row>
    <row r="2878" spans="1:11" hidden="1" x14ac:dyDescent="0.3">
      <c r="A2878" t="s">
        <v>2496</v>
      </c>
      <c r="B2878" t="str">
        <f>VLOOKUP(Table_for_new_list_price[[#This Row],[ItemCode]],[1]sheet1!$1:$1048576,4,FALSE)</f>
        <v>BUTTERFLY LUG BRNZ DISC GEAR</v>
      </c>
      <c r="C2878" t="str">
        <f>VLOOKUP(Table_for_new_list_price[[#This Row],[ItemCode]],[1]sheet1!$1:$1048576,5,FALSE)</f>
        <v>670779943206</v>
      </c>
      <c r="D2878" t="str">
        <f>VLOOKUP(Table_for_new_list_price[[#This Row],[ItemCode]],[1]sheet1!$1:$1048576,6,FALSE)</f>
        <v>BFLY</v>
      </c>
      <c r="E2878" s="54" t="str">
        <f>VLOOKUP(Table_for_new_list_price[[#This Row],[ItemCode]],[1]sheet1!$1:$1048576,7,FALSE)</f>
        <v>IRON</v>
      </c>
      <c r="F2878" s="54" t="str">
        <f>VLOOKUP(Table_for_new_list_price[[#This Row],[ItemCode]],[1]sheet1!$1:$1048576,13,FALSE)</f>
        <v>18.2</v>
      </c>
      <c r="G2878" s="55" t="str">
        <f>VLOOKUP(Table_for_new_list_price[[#This Row],[ItemCode]],[1]sheet1!$1:$1048576,12,FALSE)</f>
        <v>1</v>
      </c>
      <c r="H2878" s="101">
        <f>VLOOKUP(Table_for_new_list_price[[#This Row],[ItemCode]],[1]sheet1!$1:$1048576,8,FALSE)</f>
        <v>662.02</v>
      </c>
      <c r="I2878" s="51">
        <v>0.5</v>
      </c>
      <c r="J2878" s="53">
        <f t="shared" si="51"/>
        <v>331.01</v>
      </c>
      <c r="K2878" s="1" t="str">
        <f>VLOOKUP(Table_for_new_list_price[[#This Row],[ItemCode]],[1]sheet1!$1:$1048576,11,FALSE)</f>
        <v>China</v>
      </c>
    </row>
    <row r="2879" spans="1:11" hidden="1" x14ac:dyDescent="0.3">
      <c r="A2879" t="s">
        <v>2497</v>
      </c>
      <c r="B2879" t="str">
        <f>VLOOKUP(Table_for_new_list_price[[#This Row],[ItemCode]],[1]sheet1!$1:$1048576,4,FALSE)</f>
        <v>BUTTERFLY LUG BRNZ DISC GEAR</v>
      </c>
      <c r="C2879" t="str">
        <f>VLOOKUP(Table_for_new_list_price[[#This Row],[ItemCode]],[1]sheet1!$1:$1048576,5,FALSE)</f>
        <v>670779943251</v>
      </c>
      <c r="D2879" t="str">
        <f>VLOOKUP(Table_for_new_list_price[[#This Row],[ItemCode]],[1]sheet1!$1:$1048576,6,FALSE)</f>
        <v>BFLY</v>
      </c>
      <c r="E2879" s="54" t="str">
        <f>VLOOKUP(Table_for_new_list_price[[#This Row],[ItemCode]],[1]sheet1!$1:$1048576,7,FALSE)</f>
        <v>IRON</v>
      </c>
      <c r="F2879" s="54" t="str">
        <f>VLOOKUP(Table_for_new_list_price[[#This Row],[ItemCode]],[1]sheet1!$1:$1048576,13,FALSE)</f>
        <v>19.4</v>
      </c>
      <c r="G2879" s="55" t="str">
        <f>VLOOKUP(Table_for_new_list_price[[#This Row],[ItemCode]],[1]sheet1!$1:$1048576,12,FALSE)</f>
        <v>1</v>
      </c>
      <c r="H2879" s="101">
        <f>VLOOKUP(Table_for_new_list_price[[#This Row],[ItemCode]],[1]sheet1!$1:$1048576,8,FALSE)</f>
        <v>662.02</v>
      </c>
      <c r="I2879" s="51">
        <v>0.5</v>
      </c>
      <c r="J2879" s="53">
        <f t="shared" si="51"/>
        <v>331.01</v>
      </c>
      <c r="K2879" s="1" t="str">
        <f>VLOOKUP(Table_for_new_list_price[[#This Row],[ItemCode]],[1]sheet1!$1:$1048576,11,FALSE)</f>
        <v>China</v>
      </c>
    </row>
    <row r="2880" spans="1:11" hidden="1" x14ac:dyDescent="0.3">
      <c r="A2880" t="s">
        <v>2498</v>
      </c>
      <c r="B2880" t="str">
        <f>VLOOKUP(Table_for_new_list_price[[#This Row],[ItemCode]],[1]sheet1!$1:$1048576,4,FALSE)</f>
        <v>BUTTERFLY LUG BRNZ DISC GEAR</v>
      </c>
      <c r="C2880" t="str">
        <f>VLOOKUP(Table_for_new_list_price[[#This Row],[ItemCode]],[1]sheet1!$1:$1048576,5,FALSE)</f>
        <v>670779943220</v>
      </c>
      <c r="D2880" t="str">
        <f>VLOOKUP(Table_for_new_list_price[[#This Row],[ItemCode]],[1]sheet1!$1:$1048576,6,FALSE)</f>
        <v>BFLY</v>
      </c>
      <c r="E2880" s="54" t="str">
        <f>VLOOKUP(Table_for_new_list_price[[#This Row],[ItemCode]],[1]sheet1!$1:$1048576,7,FALSE)</f>
        <v>IRON</v>
      </c>
      <c r="F2880" s="54" t="str">
        <f>VLOOKUP(Table_for_new_list_price[[#This Row],[ItemCode]],[1]sheet1!$1:$1048576,13,FALSE)</f>
        <v>424.5</v>
      </c>
      <c r="G2880" s="55" t="str">
        <f>VLOOKUP(Table_for_new_list_price[[#This Row],[ItemCode]],[1]sheet1!$1:$1048576,12,FALSE)</f>
        <v>1</v>
      </c>
      <c r="H2880" s="101">
        <f>VLOOKUP(Table_for_new_list_price[[#This Row],[ItemCode]],[1]sheet1!$1:$1048576,8,FALSE)</f>
        <v>11248.75</v>
      </c>
      <c r="I2880" s="51">
        <v>0.5</v>
      </c>
      <c r="J2880" s="53">
        <f t="shared" si="51"/>
        <v>5624.375</v>
      </c>
      <c r="K2880" s="1" t="str">
        <f>VLOOKUP(Table_for_new_list_price[[#This Row],[ItemCode]],[1]sheet1!$1:$1048576,11,FALSE)</f>
        <v>China</v>
      </c>
    </row>
    <row r="2881" spans="1:11" hidden="1" x14ac:dyDescent="0.3">
      <c r="A2881" t="s">
        <v>2499</v>
      </c>
      <c r="B2881" t="str">
        <f>VLOOKUP(Table_for_new_list_price[[#This Row],[ItemCode]],[1]sheet1!$1:$1048576,4,FALSE)</f>
        <v>BUTTERFLY LUG BRNZ DISC GEAR</v>
      </c>
      <c r="C2881" t="str">
        <f>VLOOKUP(Table_for_new_list_price[[#This Row],[ItemCode]],[1]sheet1!$1:$1048576,5,FALSE)</f>
        <v>670779943244</v>
      </c>
      <c r="D2881" t="str">
        <f>VLOOKUP(Table_for_new_list_price[[#This Row],[ItemCode]],[1]sheet1!$1:$1048576,6,FALSE)</f>
        <v>BFLY</v>
      </c>
      <c r="E2881" s="54" t="str">
        <f>VLOOKUP(Table_for_new_list_price[[#This Row],[ItemCode]],[1]sheet1!$1:$1048576,7,FALSE)</f>
        <v>IRON</v>
      </c>
      <c r="F2881" s="54" t="str">
        <f>VLOOKUP(Table_for_new_list_price[[#This Row],[ItemCode]],[1]sheet1!$1:$1048576,13,FALSE)</f>
        <v>639.5</v>
      </c>
      <c r="G2881" s="55" t="str">
        <f>VLOOKUP(Table_for_new_list_price[[#This Row],[ItemCode]],[1]sheet1!$1:$1048576,12,FALSE)</f>
        <v>1</v>
      </c>
      <c r="H2881" s="101">
        <f>VLOOKUP(Table_for_new_list_price[[#This Row],[ItemCode]],[1]sheet1!$1:$1048576,8,FALSE)</f>
        <v>17724.25</v>
      </c>
      <c r="I2881" s="51">
        <v>0.5</v>
      </c>
      <c r="J2881" s="53">
        <f t="shared" si="51"/>
        <v>8862.125</v>
      </c>
      <c r="K2881" s="1" t="str">
        <f>VLOOKUP(Table_for_new_list_price[[#This Row],[ItemCode]],[1]sheet1!$1:$1048576,11,FALSE)</f>
        <v>China</v>
      </c>
    </row>
    <row r="2882" spans="1:11" hidden="1" x14ac:dyDescent="0.3">
      <c r="A2882" t="s">
        <v>2500</v>
      </c>
      <c r="B2882" t="str">
        <f>VLOOKUP(Table_for_new_list_price[[#This Row],[ItemCode]],[1]sheet1!$1:$1048576,4,FALSE)</f>
        <v>BUTTERFLY LUG BRNZ DISC GEAR</v>
      </c>
      <c r="C2882" t="str">
        <f>VLOOKUP(Table_for_new_list_price[[#This Row],[ItemCode]],[1]sheet1!$1:$1048576,5,FALSE)</f>
        <v>670779943305</v>
      </c>
      <c r="D2882" t="str">
        <f>VLOOKUP(Table_for_new_list_price[[#This Row],[ItemCode]],[1]sheet1!$1:$1048576,6,FALSE)</f>
        <v>BFLY</v>
      </c>
      <c r="E2882" s="54" t="str">
        <f>VLOOKUP(Table_for_new_list_price[[#This Row],[ItemCode]],[1]sheet1!$1:$1048576,7,FALSE)</f>
        <v>IRON</v>
      </c>
      <c r="F2882" s="54" t="str">
        <f>VLOOKUP(Table_for_new_list_price[[#This Row],[ItemCode]],[1]sheet1!$1:$1048576,13,FALSE)</f>
        <v>19.8</v>
      </c>
      <c r="G2882" s="55" t="str">
        <f>VLOOKUP(Table_for_new_list_price[[#This Row],[ItemCode]],[1]sheet1!$1:$1048576,12,FALSE)</f>
        <v>1</v>
      </c>
      <c r="H2882" s="101">
        <f>VLOOKUP(Table_for_new_list_price[[#This Row],[ItemCode]],[1]sheet1!$1:$1048576,8,FALSE)</f>
        <v>684.39</v>
      </c>
      <c r="I2882" s="51">
        <v>0.5</v>
      </c>
      <c r="J2882" s="53">
        <f t="shared" si="51"/>
        <v>342.19499999999999</v>
      </c>
      <c r="K2882" s="1" t="str">
        <f>VLOOKUP(Table_for_new_list_price[[#This Row],[ItemCode]],[1]sheet1!$1:$1048576,11,FALSE)</f>
        <v>China</v>
      </c>
    </row>
    <row r="2883" spans="1:11" hidden="1" x14ac:dyDescent="0.3">
      <c r="A2883" t="s">
        <v>2501</v>
      </c>
      <c r="B2883" t="str">
        <f>VLOOKUP(Table_for_new_list_price[[#This Row],[ItemCode]],[1]sheet1!$1:$1048576,4,FALSE)</f>
        <v>BUTTERFLY LUG BRNZ DISC GEAR</v>
      </c>
      <c r="C2883" t="str">
        <f>VLOOKUP(Table_for_new_list_price[[#This Row],[ItemCode]],[1]sheet1!$1:$1048576,5,FALSE)</f>
        <v>670779943404</v>
      </c>
      <c r="D2883" t="str">
        <f>VLOOKUP(Table_for_new_list_price[[#This Row],[ItemCode]],[1]sheet1!$1:$1048576,6,FALSE)</f>
        <v>BFLY</v>
      </c>
      <c r="E2883" s="54" t="str">
        <f>VLOOKUP(Table_for_new_list_price[[#This Row],[ItemCode]],[1]sheet1!$1:$1048576,7,FALSE)</f>
        <v>IRON</v>
      </c>
      <c r="F2883" s="54" t="str">
        <f>VLOOKUP(Table_for_new_list_price[[#This Row],[ItemCode]],[1]sheet1!$1:$1048576,13,FALSE)</f>
        <v>25.8</v>
      </c>
      <c r="G2883" s="55" t="str">
        <f>VLOOKUP(Table_for_new_list_price[[#This Row],[ItemCode]],[1]sheet1!$1:$1048576,12,FALSE)</f>
        <v>1</v>
      </c>
      <c r="H2883" s="101">
        <f>VLOOKUP(Table_for_new_list_price[[#This Row],[ItemCode]],[1]sheet1!$1:$1048576,8,FALSE)</f>
        <v>754.05</v>
      </c>
      <c r="I2883" s="51">
        <v>0.5</v>
      </c>
      <c r="J2883" s="53">
        <f t="shared" si="51"/>
        <v>377.02499999999998</v>
      </c>
      <c r="K2883" s="1" t="str">
        <f>VLOOKUP(Table_for_new_list_price[[#This Row],[ItemCode]],[1]sheet1!$1:$1048576,11,FALSE)</f>
        <v>China</v>
      </c>
    </row>
    <row r="2884" spans="1:11" hidden="1" x14ac:dyDescent="0.3">
      <c r="A2884" t="s">
        <v>2502</v>
      </c>
      <c r="B2884" t="str">
        <f>VLOOKUP(Table_for_new_list_price[[#This Row],[ItemCode]],[1]sheet1!$1:$1048576,4,FALSE)</f>
        <v>BUTTERFLY LUG BRNZ DISC GEAR</v>
      </c>
      <c r="C2884" t="str">
        <f>VLOOKUP(Table_for_new_list_price[[#This Row],[ItemCode]],[1]sheet1!$1:$1048576,5,FALSE)</f>
        <v>670779943503</v>
      </c>
      <c r="D2884" t="str">
        <f>VLOOKUP(Table_for_new_list_price[[#This Row],[ItemCode]],[1]sheet1!$1:$1048576,6,FALSE)</f>
        <v>BFLY</v>
      </c>
      <c r="E2884" s="54" t="str">
        <f>VLOOKUP(Table_for_new_list_price[[#This Row],[ItemCode]],[1]sheet1!$1:$1048576,7,FALSE)</f>
        <v>IRON</v>
      </c>
      <c r="F2884" s="54" t="str">
        <f>VLOOKUP(Table_for_new_list_price[[#This Row],[ItemCode]],[1]sheet1!$1:$1048576,13,FALSE)</f>
        <v>29.8</v>
      </c>
      <c r="G2884" s="55" t="str">
        <f>VLOOKUP(Table_for_new_list_price[[#This Row],[ItemCode]],[1]sheet1!$1:$1048576,12,FALSE)</f>
        <v>1</v>
      </c>
      <c r="H2884" s="101">
        <f>VLOOKUP(Table_for_new_list_price[[#This Row],[ItemCode]],[1]sheet1!$1:$1048576,8,FALSE)</f>
        <v>863.56</v>
      </c>
      <c r="I2884" s="51">
        <v>0.5</v>
      </c>
      <c r="J2884" s="53">
        <f t="shared" si="51"/>
        <v>431.78</v>
      </c>
      <c r="K2884" s="1" t="str">
        <f>VLOOKUP(Table_for_new_list_price[[#This Row],[ItemCode]],[1]sheet1!$1:$1048576,11,FALSE)</f>
        <v>China</v>
      </c>
    </row>
    <row r="2885" spans="1:11" hidden="1" x14ac:dyDescent="0.3">
      <c r="A2885" t="s">
        <v>2503</v>
      </c>
      <c r="B2885" t="str">
        <f>VLOOKUP(Table_for_new_list_price[[#This Row],[ItemCode]],[1]sheet1!$1:$1048576,4,FALSE)</f>
        <v>BUTTERFLY LUG BRNZ DISC GEAR</v>
      </c>
      <c r="C2885" t="str">
        <f>VLOOKUP(Table_for_new_list_price[[#This Row],[ItemCode]],[1]sheet1!$1:$1048576,5,FALSE)</f>
        <v>670779943602</v>
      </c>
      <c r="D2885" t="str">
        <f>VLOOKUP(Table_for_new_list_price[[#This Row],[ItemCode]],[1]sheet1!$1:$1048576,6,FALSE)</f>
        <v>BFLY</v>
      </c>
      <c r="E2885" s="54" t="str">
        <f>VLOOKUP(Table_for_new_list_price[[#This Row],[ItemCode]],[1]sheet1!$1:$1048576,7,FALSE)</f>
        <v>IRON</v>
      </c>
      <c r="F2885" s="54" t="str">
        <f>VLOOKUP(Table_for_new_list_price[[#This Row],[ItemCode]],[1]sheet1!$1:$1048576,13,FALSE)</f>
        <v>33.2</v>
      </c>
      <c r="G2885" s="55" t="str">
        <f>VLOOKUP(Table_for_new_list_price[[#This Row],[ItemCode]],[1]sheet1!$1:$1048576,12,FALSE)</f>
        <v>1</v>
      </c>
      <c r="H2885" s="101">
        <f>VLOOKUP(Table_for_new_list_price[[#This Row],[ItemCode]],[1]sheet1!$1:$1048576,8,FALSE)</f>
        <v>935.75</v>
      </c>
      <c r="I2885" s="51">
        <v>0.5</v>
      </c>
      <c r="J2885" s="53">
        <f t="shared" si="51"/>
        <v>467.875</v>
      </c>
      <c r="K2885" s="1" t="str">
        <f>VLOOKUP(Table_for_new_list_price[[#This Row],[ItemCode]],[1]sheet1!$1:$1048576,11,FALSE)</f>
        <v>China</v>
      </c>
    </row>
    <row r="2886" spans="1:11" hidden="1" x14ac:dyDescent="0.3">
      <c r="A2886" t="s">
        <v>2504</v>
      </c>
      <c r="B2886" t="str">
        <f>VLOOKUP(Table_for_new_list_price[[#This Row],[ItemCode]],[1]sheet1!$1:$1048576,4,FALSE)</f>
        <v>BUTTERFLY LUG BRNZ DISC GEAR</v>
      </c>
      <c r="C2886" t="str">
        <f>VLOOKUP(Table_for_new_list_price[[#This Row],[ItemCode]],[1]sheet1!$1:$1048576,5,FALSE)</f>
        <v>670779943800</v>
      </c>
      <c r="D2886" t="str">
        <f>VLOOKUP(Table_for_new_list_price[[#This Row],[ItemCode]],[1]sheet1!$1:$1048576,6,FALSE)</f>
        <v>BFLY</v>
      </c>
      <c r="E2886" s="54" t="str">
        <f>VLOOKUP(Table_for_new_list_price[[#This Row],[ItemCode]],[1]sheet1!$1:$1048576,7,FALSE)</f>
        <v>IRON</v>
      </c>
      <c r="F2886" s="54" t="str">
        <f>VLOOKUP(Table_for_new_list_price[[#This Row],[ItemCode]],[1]sheet1!$1:$1048576,13,FALSE)</f>
        <v>58.5</v>
      </c>
      <c r="G2886" s="55" t="str">
        <f>VLOOKUP(Table_for_new_list_price[[#This Row],[ItemCode]],[1]sheet1!$1:$1048576,12,FALSE)</f>
        <v>1</v>
      </c>
      <c r="H2886" s="101">
        <f>VLOOKUP(Table_for_new_list_price[[#This Row],[ItemCode]],[1]sheet1!$1:$1048576,8,FALSE)</f>
        <v>1445.92</v>
      </c>
      <c r="I2886" s="51">
        <v>0.5</v>
      </c>
      <c r="J2886" s="53">
        <f t="shared" si="51"/>
        <v>722.96</v>
      </c>
      <c r="K2886" s="1" t="str">
        <f>VLOOKUP(Table_for_new_list_price[[#This Row],[ItemCode]],[1]sheet1!$1:$1048576,11,FALSE)</f>
        <v>China</v>
      </c>
    </row>
    <row r="2887" spans="1:11" hidden="1" x14ac:dyDescent="0.3">
      <c r="A2887" t="s">
        <v>2505</v>
      </c>
      <c r="B2887" t="str">
        <f>VLOOKUP(Table_for_new_list_price[[#This Row],[ItemCode]],[1]sheet1!$1:$1048576,4,FALSE)</f>
        <v>BUTTERFLY LUG BRNZ DISC LVR</v>
      </c>
      <c r="C2887" t="str">
        <f>VLOOKUP(Table_for_new_list_price[[#This Row],[ItemCode]],[1]sheet1!$1:$1048576,5,FALSE)</f>
        <v>670779942100</v>
      </c>
      <c r="D2887" t="str">
        <f>VLOOKUP(Table_for_new_list_price[[#This Row],[ItemCode]],[1]sheet1!$1:$1048576,6,FALSE)</f>
        <v>BFLY</v>
      </c>
      <c r="E2887" s="54" t="str">
        <f>VLOOKUP(Table_for_new_list_price[[#This Row],[ItemCode]],[1]sheet1!$1:$1048576,7,FALSE)</f>
        <v>IRON</v>
      </c>
      <c r="F2887" s="54" t="str">
        <f>VLOOKUP(Table_for_new_list_price[[#This Row],[ItemCode]],[1]sheet1!$1:$1048576,13,FALSE)</f>
        <v>64</v>
      </c>
      <c r="G2887" s="55" t="str">
        <f>VLOOKUP(Table_for_new_list_price[[#This Row],[ItemCode]],[1]sheet1!$1:$1048576,12,FALSE)</f>
        <v>1</v>
      </c>
      <c r="H2887" s="101">
        <f>VLOOKUP(Table_for_new_list_price[[#This Row],[ItemCode]],[1]sheet1!$1:$1048576,8,FALSE)</f>
        <v>1886.4</v>
      </c>
      <c r="I2887" s="51">
        <v>0.5</v>
      </c>
      <c r="J2887" s="53">
        <f t="shared" si="51"/>
        <v>943.2</v>
      </c>
      <c r="K2887" s="1" t="str">
        <f>VLOOKUP(Table_for_new_list_price[[#This Row],[ItemCode]],[1]sheet1!$1:$1048576,11,FALSE)</f>
        <v>China</v>
      </c>
    </row>
    <row r="2888" spans="1:11" hidden="1" x14ac:dyDescent="0.3">
      <c r="A2888" t="s">
        <v>2506</v>
      </c>
      <c r="B2888" t="str">
        <f>VLOOKUP(Table_for_new_list_price[[#This Row],[ItemCode]],[1]sheet1!$1:$1048576,4,FALSE)</f>
        <v>BUTTERFLY LUG BRNZ DISC LVR</v>
      </c>
      <c r="C2888" t="str">
        <f>VLOOKUP(Table_for_new_list_price[[#This Row],[ItemCode]],[1]sheet1!$1:$1048576,5,FALSE)</f>
        <v>670779942124</v>
      </c>
      <c r="D2888" t="str">
        <f>VLOOKUP(Table_for_new_list_price[[#This Row],[ItemCode]],[1]sheet1!$1:$1048576,6,FALSE)</f>
        <v>BFLY</v>
      </c>
      <c r="E2888" s="54" t="str">
        <f>VLOOKUP(Table_for_new_list_price[[#This Row],[ItemCode]],[1]sheet1!$1:$1048576,7,FALSE)</f>
        <v>IRON</v>
      </c>
      <c r="F2888" s="54" t="str">
        <f>VLOOKUP(Table_for_new_list_price[[#This Row],[ItemCode]],[1]sheet1!$1:$1048576,13,FALSE)</f>
        <v>101</v>
      </c>
      <c r="G2888" s="55" t="str">
        <f>VLOOKUP(Table_for_new_list_price[[#This Row],[ItemCode]],[1]sheet1!$1:$1048576,12,FALSE)</f>
        <v>1</v>
      </c>
      <c r="H2888" s="101">
        <f>VLOOKUP(Table_for_new_list_price[[#This Row],[ItemCode]],[1]sheet1!$1:$1048576,8,FALSE)</f>
        <v>3026.23</v>
      </c>
      <c r="I2888" s="51">
        <v>0.5</v>
      </c>
      <c r="J2888" s="53">
        <f t="shared" si="51"/>
        <v>1513.115</v>
      </c>
      <c r="K2888" s="1" t="str">
        <f>VLOOKUP(Table_for_new_list_price[[#This Row],[ItemCode]],[1]sheet1!$1:$1048576,11,FALSE)</f>
        <v>China</v>
      </c>
    </row>
    <row r="2889" spans="1:11" hidden="1" x14ac:dyDescent="0.3">
      <c r="A2889" t="s">
        <v>2507</v>
      </c>
      <c r="B2889" t="str">
        <f>VLOOKUP(Table_for_new_list_price[[#This Row],[ItemCode]],[1]sheet1!$1:$1048576,4,FALSE)</f>
        <v>BUTTERFLY LUG BRNZ DISC LVR</v>
      </c>
      <c r="C2889" t="str">
        <f>VLOOKUP(Table_for_new_list_price[[#This Row],[ItemCode]],[1]sheet1!$1:$1048576,5,FALSE)</f>
        <v>670779942209</v>
      </c>
      <c r="D2889" t="str">
        <f>VLOOKUP(Table_for_new_list_price[[#This Row],[ItemCode]],[1]sheet1!$1:$1048576,6,FALSE)</f>
        <v>BFLY</v>
      </c>
      <c r="E2889" s="54" t="str">
        <f>VLOOKUP(Table_for_new_list_price[[#This Row],[ItemCode]],[1]sheet1!$1:$1048576,7,FALSE)</f>
        <v>IRON</v>
      </c>
      <c r="F2889" s="54" t="str">
        <f>VLOOKUP(Table_for_new_list_price[[#This Row],[ItemCode]],[1]sheet1!$1:$1048576,13,FALSE)</f>
        <v>10</v>
      </c>
      <c r="G2889" s="55" t="str">
        <f>VLOOKUP(Table_for_new_list_price[[#This Row],[ItemCode]],[1]sheet1!$1:$1048576,12,FALSE)</f>
        <v>1</v>
      </c>
      <c r="H2889" s="101">
        <f>VLOOKUP(Table_for_new_list_price[[#This Row],[ItemCode]],[1]sheet1!$1:$1048576,8,FALSE)</f>
        <v>241.43</v>
      </c>
      <c r="I2889" s="51">
        <v>0.5</v>
      </c>
      <c r="J2889" s="53">
        <f t="shared" si="51"/>
        <v>120.715</v>
      </c>
      <c r="K2889" s="1" t="str">
        <f>VLOOKUP(Table_for_new_list_price[[#This Row],[ItemCode]],[1]sheet1!$1:$1048576,11,FALSE)</f>
        <v>China</v>
      </c>
    </row>
    <row r="2890" spans="1:11" hidden="1" x14ac:dyDescent="0.3">
      <c r="A2890" t="s">
        <v>2508</v>
      </c>
      <c r="B2890" t="str">
        <f>VLOOKUP(Table_for_new_list_price[[#This Row],[ItemCode]],[1]sheet1!$1:$1048576,4,FALSE)</f>
        <v>BUTTERFLY LUG BRNZ DISC LVR</v>
      </c>
      <c r="C2890" t="str">
        <f>VLOOKUP(Table_for_new_list_price[[#This Row],[ItemCode]],[1]sheet1!$1:$1048576,5,FALSE)</f>
        <v>670779942254</v>
      </c>
      <c r="D2890" t="str">
        <f>VLOOKUP(Table_for_new_list_price[[#This Row],[ItemCode]],[1]sheet1!$1:$1048576,6,FALSE)</f>
        <v>BFLY</v>
      </c>
      <c r="E2890" s="54" t="str">
        <f>VLOOKUP(Table_for_new_list_price[[#This Row],[ItemCode]],[1]sheet1!$1:$1048576,7,FALSE)</f>
        <v>IRON</v>
      </c>
      <c r="F2890" s="54" t="str">
        <f>VLOOKUP(Table_for_new_list_price[[#This Row],[ItemCode]],[1]sheet1!$1:$1048576,13,FALSE)</f>
        <v>11.8</v>
      </c>
      <c r="G2890" s="55" t="str">
        <f>VLOOKUP(Table_for_new_list_price[[#This Row],[ItemCode]],[1]sheet1!$1:$1048576,12,FALSE)</f>
        <v>1</v>
      </c>
      <c r="H2890" s="101">
        <f>VLOOKUP(Table_for_new_list_price[[#This Row],[ItemCode]],[1]sheet1!$1:$1048576,8,FALSE)</f>
        <v>253.84</v>
      </c>
      <c r="I2890" s="51">
        <v>0.5</v>
      </c>
      <c r="J2890" s="53">
        <f t="shared" si="51"/>
        <v>126.92</v>
      </c>
      <c r="K2890" s="1" t="str">
        <f>VLOOKUP(Table_for_new_list_price[[#This Row],[ItemCode]],[1]sheet1!$1:$1048576,11,FALSE)</f>
        <v>China</v>
      </c>
    </row>
    <row r="2891" spans="1:11" hidden="1" x14ac:dyDescent="0.3">
      <c r="A2891" t="s">
        <v>2509</v>
      </c>
      <c r="B2891" t="str">
        <f>VLOOKUP(Table_for_new_list_price[[#This Row],[ItemCode]],[1]sheet1!$1:$1048576,4,FALSE)</f>
        <v>BUTTERFLY LUG BRNZ DISC LVR</v>
      </c>
      <c r="C2891" t="str">
        <f>VLOOKUP(Table_for_new_list_price[[#This Row],[ItemCode]],[1]sheet1!$1:$1048576,5,FALSE)</f>
        <v>670779942308</v>
      </c>
      <c r="D2891" t="str">
        <f>VLOOKUP(Table_for_new_list_price[[#This Row],[ItemCode]],[1]sheet1!$1:$1048576,6,FALSE)</f>
        <v>BFLY</v>
      </c>
      <c r="E2891" s="54" t="str">
        <f>VLOOKUP(Table_for_new_list_price[[#This Row],[ItemCode]],[1]sheet1!$1:$1048576,7,FALSE)</f>
        <v>IRON</v>
      </c>
      <c r="F2891" s="54" t="str">
        <f>VLOOKUP(Table_for_new_list_price[[#This Row],[ItemCode]],[1]sheet1!$1:$1048576,13,FALSE)</f>
        <v>12</v>
      </c>
      <c r="G2891" s="55" t="str">
        <f>VLOOKUP(Table_for_new_list_price[[#This Row],[ItemCode]],[1]sheet1!$1:$1048576,12,FALSE)</f>
        <v>1</v>
      </c>
      <c r="H2891" s="101">
        <f>VLOOKUP(Table_for_new_list_price[[#This Row],[ItemCode]],[1]sheet1!$1:$1048576,8,FALSE)</f>
        <v>281.24</v>
      </c>
      <c r="I2891" s="51">
        <v>0.5</v>
      </c>
      <c r="J2891" s="53">
        <f t="shared" si="51"/>
        <v>140.62</v>
      </c>
      <c r="K2891" s="1" t="str">
        <f>VLOOKUP(Table_for_new_list_price[[#This Row],[ItemCode]],[1]sheet1!$1:$1048576,11,FALSE)</f>
        <v>China</v>
      </c>
    </row>
    <row r="2892" spans="1:11" hidden="1" x14ac:dyDescent="0.3">
      <c r="A2892" t="s">
        <v>2510</v>
      </c>
      <c r="B2892" t="str">
        <f>VLOOKUP(Table_for_new_list_price[[#This Row],[ItemCode]],[1]sheet1!$1:$1048576,4,FALSE)</f>
        <v>BUTTERFLY LUG BRNZ DISC LVR</v>
      </c>
      <c r="C2892" t="str">
        <f>VLOOKUP(Table_for_new_list_price[[#This Row],[ItemCode]],[1]sheet1!$1:$1048576,5,FALSE)</f>
        <v>670779942407</v>
      </c>
      <c r="D2892" t="str">
        <f>VLOOKUP(Table_for_new_list_price[[#This Row],[ItemCode]],[1]sheet1!$1:$1048576,6,FALSE)</f>
        <v>BFLY</v>
      </c>
      <c r="E2892" s="54" t="str">
        <f>VLOOKUP(Table_for_new_list_price[[#This Row],[ItemCode]],[1]sheet1!$1:$1048576,7,FALSE)</f>
        <v>IRON</v>
      </c>
      <c r="F2892" s="54" t="str">
        <f>VLOOKUP(Table_for_new_list_price[[#This Row],[ItemCode]],[1]sheet1!$1:$1048576,13,FALSE)</f>
        <v>18</v>
      </c>
      <c r="G2892" s="55" t="str">
        <f>VLOOKUP(Table_for_new_list_price[[#This Row],[ItemCode]],[1]sheet1!$1:$1048576,12,FALSE)</f>
        <v>1</v>
      </c>
      <c r="H2892" s="101">
        <f>VLOOKUP(Table_for_new_list_price[[#This Row],[ItemCode]],[1]sheet1!$1:$1048576,8,FALSE)</f>
        <v>442.97</v>
      </c>
      <c r="I2892" s="51">
        <v>0.5</v>
      </c>
      <c r="J2892" s="53">
        <f t="shared" si="51"/>
        <v>221.48500000000001</v>
      </c>
      <c r="K2892" s="1" t="str">
        <f>VLOOKUP(Table_for_new_list_price[[#This Row],[ItemCode]],[1]sheet1!$1:$1048576,11,FALSE)</f>
        <v>China</v>
      </c>
    </row>
    <row r="2893" spans="1:11" hidden="1" x14ac:dyDescent="0.3">
      <c r="A2893" t="s">
        <v>2511</v>
      </c>
      <c r="B2893" t="str">
        <f>VLOOKUP(Table_for_new_list_price[[#This Row],[ItemCode]],[1]sheet1!$1:$1048576,4,FALSE)</f>
        <v>BUTTERFLY LUG BRNZ DISC LVR</v>
      </c>
      <c r="C2893" t="str">
        <f>VLOOKUP(Table_for_new_list_price[[#This Row],[ItemCode]],[1]sheet1!$1:$1048576,5,FALSE)</f>
        <v>670779942506</v>
      </c>
      <c r="D2893" t="str">
        <f>VLOOKUP(Table_for_new_list_price[[#This Row],[ItemCode]],[1]sheet1!$1:$1048576,6,FALSE)</f>
        <v>BFLY</v>
      </c>
      <c r="E2893" s="54" t="str">
        <f>VLOOKUP(Table_for_new_list_price[[#This Row],[ItemCode]],[1]sheet1!$1:$1048576,7,FALSE)</f>
        <v>IRON</v>
      </c>
      <c r="F2893" s="54" t="str">
        <f>VLOOKUP(Table_for_new_list_price[[#This Row],[ItemCode]],[1]sheet1!$1:$1048576,13,FALSE)</f>
        <v>22.4</v>
      </c>
      <c r="G2893" s="55" t="str">
        <f>VLOOKUP(Table_for_new_list_price[[#This Row],[ItemCode]],[1]sheet1!$1:$1048576,12,FALSE)</f>
        <v>1</v>
      </c>
      <c r="H2893" s="101">
        <f>VLOOKUP(Table_for_new_list_price[[#This Row],[ItemCode]],[1]sheet1!$1:$1048576,8,FALSE)</f>
        <v>564.94000000000005</v>
      </c>
      <c r="I2893" s="51">
        <v>0.5</v>
      </c>
      <c r="J2893" s="53">
        <f t="shared" si="51"/>
        <v>282.47000000000003</v>
      </c>
      <c r="K2893" s="1" t="str">
        <f>VLOOKUP(Table_for_new_list_price[[#This Row],[ItemCode]],[1]sheet1!$1:$1048576,11,FALSE)</f>
        <v>China</v>
      </c>
    </row>
    <row r="2894" spans="1:11" hidden="1" x14ac:dyDescent="0.3">
      <c r="A2894" t="s">
        <v>2512</v>
      </c>
      <c r="B2894" t="str">
        <f>VLOOKUP(Table_for_new_list_price[[#This Row],[ItemCode]],[1]sheet1!$1:$1048576,4,FALSE)</f>
        <v>BUTTERFLY LUG BRNZ DISC LVR</v>
      </c>
      <c r="C2894" t="str">
        <f>VLOOKUP(Table_for_new_list_price[[#This Row],[ItemCode]],[1]sheet1!$1:$1048576,5,FALSE)</f>
        <v>670779942605</v>
      </c>
      <c r="D2894" t="str">
        <f>VLOOKUP(Table_for_new_list_price[[#This Row],[ItemCode]],[1]sheet1!$1:$1048576,6,FALSE)</f>
        <v>BFLY</v>
      </c>
      <c r="E2894" s="54" t="str">
        <f>VLOOKUP(Table_for_new_list_price[[#This Row],[ItemCode]],[1]sheet1!$1:$1048576,7,FALSE)</f>
        <v>IRON</v>
      </c>
      <c r="F2894" s="54" t="str">
        <f>VLOOKUP(Table_for_new_list_price[[#This Row],[ItemCode]],[1]sheet1!$1:$1048576,13,FALSE)</f>
        <v>26.2</v>
      </c>
      <c r="G2894" s="55" t="str">
        <f>VLOOKUP(Table_for_new_list_price[[#This Row],[ItemCode]],[1]sheet1!$1:$1048576,12,FALSE)</f>
        <v>1</v>
      </c>
      <c r="H2894" s="101">
        <f>VLOOKUP(Table_for_new_list_price[[#This Row],[ItemCode]],[1]sheet1!$1:$1048576,8,FALSE)</f>
        <v>736.67</v>
      </c>
      <c r="I2894" s="51">
        <v>0.5</v>
      </c>
      <c r="J2894" s="53">
        <f t="shared" si="51"/>
        <v>368.33499999999998</v>
      </c>
      <c r="K2894" s="1" t="str">
        <f>VLOOKUP(Table_for_new_list_price[[#This Row],[ItemCode]],[1]sheet1!$1:$1048576,11,FALSE)</f>
        <v>China</v>
      </c>
    </row>
    <row r="2895" spans="1:11" hidden="1" x14ac:dyDescent="0.3">
      <c r="A2895" t="s">
        <v>2513</v>
      </c>
      <c r="B2895" t="str">
        <f>VLOOKUP(Table_for_new_list_price[[#This Row],[ItemCode]],[1]sheet1!$1:$1048576,4,FALSE)</f>
        <v>BUTTERFLY LUG BRNZ DISC LVR</v>
      </c>
      <c r="C2895" t="str">
        <f>VLOOKUP(Table_for_new_list_price[[#This Row],[ItemCode]],[1]sheet1!$1:$1048576,5,FALSE)</f>
        <v>670779942803</v>
      </c>
      <c r="D2895" t="str">
        <f>VLOOKUP(Table_for_new_list_price[[#This Row],[ItemCode]],[1]sheet1!$1:$1048576,6,FALSE)</f>
        <v>BFLY</v>
      </c>
      <c r="E2895" s="54" t="str">
        <f>VLOOKUP(Table_for_new_list_price[[#This Row],[ItemCode]],[1]sheet1!$1:$1048576,7,FALSE)</f>
        <v>IRON</v>
      </c>
      <c r="F2895" s="54" t="str">
        <f>VLOOKUP(Table_for_new_list_price[[#This Row],[ItemCode]],[1]sheet1!$1:$1048576,13,FALSE)</f>
        <v>41.6</v>
      </c>
      <c r="G2895" s="55" t="str">
        <f>VLOOKUP(Table_for_new_list_price[[#This Row],[ItemCode]],[1]sheet1!$1:$1048576,12,FALSE)</f>
        <v>1</v>
      </c>
      <c r="H2895" s="101">
        <f>VLOOKUP(Table_for_new_list_price[[#This Row],[ItemCode]],[1]sheet1!$1:$1048576,8,FALSE)</f>
        <v>1211.98</v>
      </c>
      <c r="I2895" s="51">
        <v>0.5</v>
      </c>
      <c r="J2895" s="53">
        <f t="shared" si="51"/>
        <v>605.99</v>
      </c>
      <c r="K2895" s="1" t="str">
        <f>VLOOKUP(Table_for_new_list_price[[#This Row],[ItemCode]],[1]sheet1!$1:$1048576,11,FALSE)</f>
        <v>China</v>
      </c>
    </row>
    <row r="2896" spans="1:11" hidden="1" x14ac:dyDescent="0.3">
      <c r="A2896" t="s">
        <v>2514</v>
      </c>
      <c r="B2896" t="str">
        <f>VLOOKUP(Table_for_new_list_price[[#This Row],[ItemCode]],[1]sheet1!$1:$1048576,4,FALSE)</f>
        <v>BUTTERFLY LUG DUCTL EPDM GEAR</v>
      </c>
      <c r="C2896" t="str">
        <f>VLOOKUP(Table_for_new_list_price[[#This Row],[ItemCode]],[1]sheet1!$1:$1048576,5,FALSE)</f>
        <v>670779927107</v>
      </c>
      <c r="D2896" t="str">
        <f>VLOOKUP(Table_for_new_list_price[[#This Row],[ItemCode]],[1]sheet1!$1:$1048576,6,FALSE)</f>
        <v>BFLY</v>
      </c>
      <c r="E2896" s="54" t="str">
        <f>VLOOKUP(Table_for_new_list_price[[#This Row],[ItemCode]],[1]sheet1!$1:$1048576,7,FALSE)</f>
        <v>IRON</v>
      </c>
      <c r="F2896" s="54" t="str">
        <f>VLOOKUP(Table_for_new_list_price[[#This Row],[ItemCode]],[1]sheet1!$1:$1048576,13,FALSE)</f>
        <v>74.5</v>
      </c>
      <c r="G2896" s="55" t="str">
        <f>VLOOKUP(Table_for_new_list_price[[#This Row],[ItemCode]],[1]sheet1!$1:$1048576,12,FALSE)</f>
        <v>0</v>
      </c>
      <c r="H2896" s="101">
        <f>VLOOKUP(Table_for_new_list_price[[#This Row],[ItemCode]],[1]sheet1!$1:$1048576,8,FALSE)</f>
        <v>1076.05</v>
      </c>
      <c r="I2896" s="51">
        <v>0.5</v>
      </c>
      <c r="J2896" s="53">
        <f t="shared" si="51"/>
        <v>538.02499999999998</v>
      </c>
      <c r="K2896" s="1" t="str">
        <f>VLOOKUP(Table_for_new_list_price[[#This Row],[ItemCode]],[1]sheet1!$1:$1048576,11,FALSE)</f>
        <v>China</v>
      </c>
    </row>
    <row r="2897" spans="1:11" hidden="1" x14ac:dyDescent="0.3">
      <c r="A2897" t="s">
        <v>2515</v>
      </c>
      <c r="B2897" t="str">
        <f>VLOOKUP(Table_for_new_list_price[[#This Row],[ItemCode]],[1]sheet1!$1:$1048576,4,FALSE)</f>
        <v>BUTTERFLY LUG DUCTL EPDM GEAR</v>
      </c>
      <c r="C2897" t="str">
        <f>VLOOKUP(Table_for_new_list_price[[#This Row],[ItemCode]],[1]sheet1!$1:$1048576,5,FALSE)</f>
        <v>670779927121</v>
      </c>
      <c r="D2897" t="str">
        <f>VLOOKUP(Table_for_new_list_price[[#This Row],[ItemCode]],[1]sheet1!$1:$1048576,6,FALSE)</f>
        <v>BFLY</v>
      </c>
      <c r="E2897" s="54" t="str">
        <f>VLOOKUP(Table_for_new_list_price[[#This Row],[ItemCode]],[1]sheet1!$1:$1048576,7,FALSE)</f>
        <v>IRON</v>
      </c>
      <c r="F2897" s="54" t="str">
        <f>VLOOKUP(Table_for_new_list_price[[#This Row],[ItemCode]],[1]sheet1!$1:$1048576,13,FALSE)</f>
        <v>119.5</v>
      </c>
      <c r="G2897" s="55" t="str">
        <f>VLOOKUP(Table_for_new_list_price[[#This Row],[ItemCode]],[1]sheet1!$1:$1048576,12,FALSE)</f>
        <v>1</v>
      </c>
      <c r="H2897" s="101">
        <f>VLOOKUP(Table_for_new_list_price[[#This Row],[ItemCode]],[1]sheet1!$1:$1048576,8,FALSE)</f>
        <v>1602.22</v>
      </c>
      <c r="I2897" s="51">
        <v>0.5</v>
      </c>
      <c r="J2897" s="53">
        <f t="shared" si="51"/>
        <v>801.11</v>
      </c>
      <c r="K2897" s="1" t="str">
        <f>VLOOKUP(Table_for_new_list_price[[#This Row],[ItemCode]],[1]sheet1!$1:$1048576,11,FALSE)</f>
        <v>China</v>
      </c>
    </row>
    <row r="2898" spans="1:11" hidden="1" x14ac:dyDescent="0.3">
      <c r="A2898" t="s">
        <v>2516</v>
      </c>
      <c r="B2898" t="str">
        <f>VLOOKUP(Table_for_new_list_price[[#This Row],[ItemCode]],[1]sheet1!$1:$1048576,4,FALSE)</f>
        <v>BUTTERFLY LUG DUCTL EPDM GEAR</v>
      </c>
      <c r="C2898" t="str">
        <f>VLOOKUP(Table_for_new_list_price[[#This Row],[ItemCode]],[1]sheet1!$1:$1048576,5,FALSE)</f>
        <v>670779927145</v>
      </c>
      <c r="D2898" t="str">
        <f>VLOOKUP(Table_for_new_list_price[[#This Row],[ItemCode]],[1]sheet1!$1:$1048576,6,FALSE)</f>
        <v>BFLY</v>
      </c>
      <c r="E2898" s="54" t="str">
        <f>VLOOKUP(Table_for_new_list_price[[#This Row],[ItemCode]],[1]sheet1!$1:$1048576,7,FALSE)</f>
        <v>IRON</v>
      </c>
      <c r="F2898" s="54" t="str">
        <f>VLOOKUP(Table_for_new_list_price[[#This Row],[ItemCode]],[1]sheet1!$1:$1048576,13,FALSE)</f>
        <v>171.5</v>
      </c>
      <c r="G2898" s="55" t="str">
        <f>VLOOKUP(Table_for_new_list_price[[#This Row],[ItemCode]],[1]sheet1!$1:$1048576,12,FALSE)</f>
        <v>1</v>
      </c>
      <c r="H2898" s="101">
        <f>VLOOKUP(Table_for_new_list_price[[#This Row],[ItemCode]],[1]sheet1!$1:$1048576,8,FALSE)</f>
        <v>2405.71</v>
      </c>
      <c r="I2898" s="51">
        <v>0.5</v>
      </c>
      <c r="J2898" s="53">
        <f t="shared" si="51"/>
        <v>1202.855</v>
      </c>
      <c r="K2898" s="1" t="str">
        <f>VLOOKUP(Table_for_new_list_price[[#This Row],[ItemCode]],[1]sheet1!$1:$1048576,11,FALSE)</f>
        <v>China</v>
      </c>
    </row>
    <row r="2899" spans="1:11" hidden="1" x14ac:dyDescent="0.3">
      <c r="A2899" t="s">
        <v>2517</v>
      </c>
      <c r="B2899" t="str">
        <f>VLOOKUP(Table_for_new_list_price[[#This Row],[ItemCode]],[1]sheet1!$1:$1048576,4,FALSE)</f>
        <v>BUTTERFLY LUG DUCTL EPDM GEAR</v>
      </c>
      <c r="C2899" t="str">
        <f>VLOOKUP(Table_for_new_list_price[[#This Row],[ItemCode]],[1]sheet1!$1:$1048576,5,FALSE)</f>
        <v>670779927169</v>
      </c>
      <c r="D2899" t="str">
        <f>VLOOKUP(Table_for_new_list_price[[#This Row],[ItemCode]],[1]sheet1!$1:$1048576,6,FALSE)</f>
        <v>BFLY</v>
      </c>
      <c r="E2899" s="54" t="str">
        <f>VLOOKUP(Table_for_new_list_price[[#This Row],[ItemCode]],[1]sheet1!$1:$1048576,7,FALSE)</f>
        <v>IRON</v>
      </c>
      <c r="F2899" s="54" t="str">
        <f>VLOOKUP(Table_for_new_list_price[[#This Row],[ItemCode]],[1]sheet1!$1:$1048576,13,FALSE)</f>
        <v>283.5</v>
      </c>
      <c r="G2899" s="55" t="str">
        <f>VLOOKUP(Table_for_new_list_price[[#This Row],[ItemCode]],[1]sheet1!$1:$1048576,12,FALSE)</f>
        <v>1</v>
      </c>
      <c r="H2899" s="101">
        <f>VLOOKUP(Table_for_new_list_price[[#This Row],[ItemCode]],[1]sheet1!$1:$1048576,8,FALSE)</f>
        <v>3569.47</v>
      </c>
      <c r="I2899" s="51">
        <v>0.5</v>
      </c>
      <c r="J2899" s="53">
        <f t="shared" si="51"/>
        <v>1784.7349999999999</v>
      </c>
      <c r="K2899" s="1" t="str">
        <f>VLOOKUP(Table_for_new_list_price[[#This Row],[ItemCode]],[1]sheet1!$1:$1048576,11,FALSE)</f>
        <v>China</v>
      </c>
    </row>
    <row r="2900" spans="1:11" hidden="1" x14ac:dyDescent="0.3">
      <c r="A2900" t="s">
        <v>2518</v>
      </c>
      <c r="B2900" t="str">
        <f>VLOOKUP(Table_for_new_list_price[[#This Row],[ItemCode]],[1]sheet1!$1:$1048576,4,FALSE)</f>
        <v>BUTTERFLY LUG DUCTL EPDM GEAR</v>
      </c>
      <c r="C2900" t="str">
        <f>VLOOKUP(Table_for_new_list_price[[#This Row],[ItemCode]],[1]sheet1!$1:$1048576,5,FALSE)</f>
        <v>670779927183</v>
      </c>
      <c r="D2900" t="str">
        <f>VLOOKUP(Table_for_new_list_price[[#This Row],[ItemCode]],[1]sheet1!$1:$1048576,6,FALSE)</f>
        <v>BFLY</v>
      </c>
      <c r="E2900" s="54" t="str">
        <f>VLOOKUP(Table_for_new_list_price[[#This Row],[ItemCode]],[1]sheet1!$1:$1048576,7,FALSE)</f>
        <v>IRON</v>
      </c>
      <c r="F2900" s="54" t="str">
        <f>VLOOKUP(Table_for_new_list_price[[#This Row],[ItemCode]],[1]sheet1!$1:$1048576,13,FALSE)</f>
        <v>350.5</v>
      </c>
      <c r="G2900" s="55" t="str">
        <f>VLOOKUP(Table_for_new_list_price[[#This Row],[ItemCode]],[1]sheet1!$1:$1048576,12,FALSE)</f>
        <v>1</v>
      </c>
      <c r="H2900" s="101">
        <f>VLOOKUP(Table_for_new_list_price[[#This Row],[ItemCode]],[1]sheet1!$1:$1048576,8,FALSE)</f>
        <v>4804.3100000000004</v>
      </c>
      <c r="I2900" s="51">
        <v>0.5</v>
      </c>
      <c r="J2900" s="53">
        <f t="shared" si="51"/>
        <v>2402.1550000000002</v>
      </c>
      <c r="K2900" s="1" t="str">
        <f>VLOOKUP(Table_for_new_list_price[[#This Row],[ItemCode]],[1]sheet1!$1:$1048576,11,FALSE)</f>
        <v>China</v>
      </c>
    </row>
    <row r="2901" spans="1:11" hidden="1" x14ac:dyDescent="0.3">
      <c r="A2901" t="s">
        <v>2519</v>
      </c>
      <c r="B2901" t="str">
        <f>VLOOKUP(Table_for_new_list_price[[#This Row],[ItemCode]],[1]sheet1!$1:$1048576,4,FALSE)</f>
        <v>BUTTERFLY LUG DUCTL EPDM GEAR</v>
      </c>
      <c r="C2901" t="str">
        <f>VLOOKUP(Table_for_new_list_price[[#This Row],[ItemCode]],[1]sheet1!$1:$1048576,5,FALSE)</f>
        <v>670779728223</v>
      </c>
      <c r="D2901" t="str">
        <f>VLOOKUP(Table_for_new_list_price[[#This Row],[ItemCode]],[1]sheet1!$1:$1048576,6,FALSE)</f>
        <v>BFLY</v>
      </c>
      <c r="E2901" s="54" t="str">
        <f>VLOOKUP(Table_for_new_list_price[[#This Row],[ItemCode]],[1]sheet1!$1:$1048576,7,FALSE)</f>
        <v>IRON</v>
      </c>
      <c r="F2901" s="54" t="str">
        <f>VLOOKUP(Table_for_new_list_price[[#This Row],[ItemCode]],[1]sheet1!$1:$1048576,13,FALSE)</f>
        <v>19.4</v>
      </c>
      <c r="G2901" s="55" t="str">
        <f>VLOOKUP(Table_for_new_list_price[[#This Row],[ItemCode]],[1]sheet1!$1:$1048576,12,FALSE)</f>
        <v>1</v>
      </c>
      <c r="H2901" s="101">
        <f>VLOOKUP(Table_for_new_list_price[[#This Row],[ItemCode]],[1]sheet1!$1:$1048576,8,FALSE)</f>
        <v>438.5</v>
      </c>
      <c r="I2901" s="51">
        <v>0.5</v>
      </c>
      <c r="J2901" s="53">
        <f t="shared" si="51"/>
        <v>219.25</v>
      </c>
      <c r="K2901" s="1" t="str">
        <f>VLOOKUP(Table_for_new_list_price[[#This Row],[ItemCode]],[1]sheet1!$1:$1048576,11,FALSE)</f>
        <v>China</v>
      </c>
    </row>
    <row r="2902" spans="1:11" hidden="1" x14ac:dyDescent="0.3">
      <c r="A2902" t="s">
        <v>2520</v>
      </c>
      <c r="B2902" t="str">
        <f>VLOOKUP(Table_for_new_list_price[[#This Row],[ItemCode]],[1]sheet1!$1:$1048576,4,FALSE)</f>
        <v>BUTTERFLY LUG DUCTL EPDM GEAR</v>
      </c>
      <c r="C2902" t="str">
        <f>VLOOKUP(Table_for_new_list_price[[#This Row],[ItemCode]],[1]sheet1!$1:$1048576,5,FALSE)</f>
        <v>670779927220</v>
      </c>
      <c r="D2902" t="str">
        <f>VLOOKUP(Table_for_new_list_price[[#This Row],[ItemCode]],[1]sheet1!$1:$1048576,6,FALSE)</f>
        <v>BFLY</v>
      </c>
      <c r="E2902" s="54" t="str">
        <f>VLOOKUP(Table_for_new_list_price[[#This Row],[ItemCode]],[1]sheet1!$1:$1048576,7,FALSE)</f>
        <v>IRON</v>
      </c>
      <c r="F2902" s="54" t="str">
        <f>VLOOKUP(Table_for_new_list_price[[#This Row],[ItemCode]],[1]sheet1!$1:$1048576,13,FALSE)</f>
        <v>424.5</v>
      </c>
      <c r="G2902" s="55" t="str">
        <f>VLOOKUP(Table_for_new_list_price[[#This Row],[ItemCode]],[1]sheet1!$1:$1048576,12,FALSE)</f>
        <v>1</v>
      </c>
      <c r="H2902" s="101">
        <f>VLOOKUP(Table_for_new_list_price[[#This Row],[ItemCode]],[1]sheet1!$1:$1048576,8,FALSE)</f>
        <v>6577.18</v>
      </c>
      <c r="I2902" s="51">
        <v>0.5</v>
      </c>
      <c r="J2902" s="53">
        <f t="shared" si="51"/>
        <v>3288.59</v>
      </c>
      <c r="K2902" s="1" t="str">
        <f>VLOOKUP(Table_for_new_list_price[[#This Row],[ItemCode]],[1]sheet1!$1:$1048576,11,FALSE)</f>
        <v>China</v>
      </c>
    </row>
    <row r="2903" spans="1:11" hidden="1" x14ac:dyDescent="0.3">
      <c r="A2903" t="s">
        <v>2521</v>
      </c>
      <c r="B2903" t="str">
        <f>VLOOKUP(Table_for_new_list_price[[#This Row],[ItemCode]],[1]sheet1!$1:$1048576,4,FALSE)</f>
        <v>BUTTERFLY LUG DUCTL EPDM GEAR</v>
      </c>
      <c r="C2903" t="str">
        <f>VLOOKUP(Table_for_new_list_price[[#This Row],[ItemCode]],[1]sheet1!$1:$1048576,5,FALSE)</f>
        <v>670779927244</v>
      </c>
      <c r="D2903" t="str">
        <f>VLOOKUP(Table_for_new_list_price[[#This Row],[ItemCode]],[1]sheet1!$1:$1048576,6,FALSE)</f>
        <v>BFLY</v>
      </c>
      <c r="E2903" s="54" t="str">
        <f>VLOOKUP(Table_for_new_list_price[[#This Row],[ItemCode]],[1]sheet1!$1:$1048576,7,FALSE)</f>
        <v>IRON</v>
      </c>
      <c r="F2903" s="54" t="str">
        <f>VLOOKUP(Table_for_new_list_price[[#This Row],[ItemCode]],[1]sheet1!$1:$1048576,13,FALSE)</f>
        <v>639.5</v>
      </c>
      <c r="G2903" s="55" t="str">
        <f>VLOOKUP(Table_for_new_list_price[[#This Row],[ItemCode]],[1]sheet1!$1:$1048576,12,FALSE)</f>
        <v>1</v>
      </c>
      <c r="H2903" s="101">
        <f>VLOOKUP(Table_for_new_list_price[[#This Row],[ItemCode]],[1]sheet1!$1:$1048576,8,FALSE)</f>
        <v>9582.5400000000009</v>
      </c>
      <c r="I2903" s="51">
        <v>0.5</v>
      </c>
      <c r="J2903" s="53">
        <f t="shared" si="51"/>
        <v>4791.2700000000004</v>
      </c>
      <c r="K2903" s="1" t="str">
        <f>VLOOKUP(Table_for_new_list_price[[#This Row],[ItemCode]],[1]sheet1!$1:$1048576,11,FALSE)</f>
        <v>China</v>
      </c>
    </row>
    <row r="2904" spans="1:11" hidden="1" x14ac:dyDescent="0.3">
      <c r="A2904" t="s">
        <v>2522</v>
      </c>
      <c r="B2904" t="str">
        <f>VLOOKUP(Table_for_new_list_price[[#This Row],[ItemCode]],[1]sheet1!$1:$1048576,4,FALSE)</f>
        <v>BUTTERFLY LUG DUCTL EPDM LVR</v>
      </c>
      <c r="C2904" t="str">
        <f>VLOOKUP(Table_for_new_list_price[[#This Row],[ItemCode]],[1]sheet1!$1:$1048576,5,FALSE)</f>
        <v>670779728230</v>
      </c>
      <c r="D2904" t="str">
        <f>VLOOKUP(Table_for_new_list_price[[#This Row],[ItemCode]],[1]sheet1!$1:$1048576,6,FALSE)</f>
        <v>BFLY</v>
      </c>
      <c r="E2904" s="54" t="str">
        <f>VLOOKUP(Table_for_new_list_price[[#This Row],[ItemCode]],[1]sheet1!$1:$1048576,7,FALSE)</f>
        <v>IRON</v>
      </c>
      <c r="F2904" s="54" t="str">
        <f>VLOOKUP(Table_for_new_list_price[[#This Row],[ItemCode]],[1]sheet1!$1:$1048576,13,FALSE)</f>
        <v>18.94</v>
      </c>
      <c r="G2904" s="55" t="str">
        <f>VLOOKUP(Table_for_new_list_price[[#This Row],[ItemCode]],[1]sheet1!$1:$1048576,12,FALSE)</f>
        <v>1</v>
      </c>
      <c r="H2904" s="101">
        <f>VLOOKUP(Table_for_new_list_price[[#This Row],[ItemCode]],[1]sheet1!$1:$1048576,8,FALSE)</f>
        <v>452.68</v>
      </c>
      <c r="I2904" s="51">
        <v>0.5</v>
      </c>
      <c r="J2904" s="53">
        <f t="shared" ref="J2904:J2966" si="52">H2904*I2904</f>
        <v>226.34</v>
      </c>
      <c r="K2904" s="1" t="str">
        <f>VLOOKUP(Table_for_new_list_price[[#This Row],[ItemCode]],[1]sheet1!$1:$1048576,11,FALSE)</f>
        <v>China</v>
      </c>
    </row>
    <row r="2905" spans="1:11" hidden="1" x14ac:dyDescent="0.3">
      <c r="A2905" t="s">
        <v>2523</v>
      </c>
      <c r="B2905" t="str">
        <f>VLOOKUP(Table_for_new_list_price[[#This Row],[ItemCode]],[1]sheet1!$1:$1048576,4,FALSE)</f>
        <v>BUTTERFLY LUG DUCTL DISC GEAR</v>
      </c>
      <c r="C2905" t="str">
        <f>VLOOKUP(Table_for_new_list_price[[#This Row],[ItemCode]],[1]sheet1!$1:$1048576,5,FALSE)</f>
        <v>670779728247</v>
      </c>
      <c r="D2905" t="str">
        <f>VLOOKUP(Table_for_new_list_price[[#This Row],[ItemCode]],[1]sheet1!$1:$1048576,6,FALSE)</f>
        <v>BFLY</v>
      </c>
      <c r="E2905" s="54" t="str">
        <f>VLOOKUP(Table_for_new_list_price[[#This Row],[ItemCode]],[1]sheet1!$1:$1048576,7,FALSE)</f>
        <v>IRON</v>
      </c>
      <c r="F2905" s="54" t="str">
        <f>VLOOKUP(Table_for_new_list_price[[#This Row],[ItemCode]],[1]sheet1!$1:$1048576,13,FALSE)</f>
        <v>25.11</v>
      </c>
      <c r="G2905" s="55" t="str">
        <f>VLOOKUP(Table_for_new_list_price[[#This Row],[ItemCode]],[1]sheet1!$1:$1048576,12,FALSE)</f>
        <v>1</v>
      </c>
      <c r="H2905" s="101">
        <f>VLOOKUP(Table_for_new_list_price[[#This Row],[ItemCode]],[1]sheet1!$1:$1048576,8,FALSE)</f>
        <v>488.25</v>
      </c>
      <c r="I2905" s="51">
        <v>0.5</v>
      </c>
      <c r="J2905" s="53">
        <f t="shared" si="52"/>
        <v>244.125</v>
      </c>
      <c r="K2905" s="1" t="str">
        <f>VLOOKUP(Table_for_new_list_price[[#This Row],[ItemCode]],[1]sheet1!$1:$1048576,11,FALSE)</f>
        <v>China</v>
      </c>
    </row>
    <row r="2906" spans="1:11" hidden="1" x14ac:dyDescent="0.3">
      <c r="A2906" t="s">
        <v>2524</v>
      </c>
      <c r="B2906" t="str">
        <f>VLOOKUP(Table_for_new_list_price[[#This Row],[ItemCode]],[1]sheet1!$1:$1048576,4,FALSE)</f>
        <v>BUTTERFLY LUG DUCTL DISC GEAR</v>
      </c>
      <c r="C2906" t="str">
        <f>VLOOKUP(Table_for_new_list_price[[#This Row],[ItemCode]],[1]sheet1!$1:$1048576,5,FALSE)</f>
        <v>670779728254</v>
      </c>
      <c r="D2906" t="str">
        <f>VLOOKUP(Table_for_new_list_price[[#This Row],[ItemCode]],[1]sheet1!$1:$1048576,6,FALSE)</f>
        <v>BFLY</v>
      </c>
      <c r="E2906" s="54" t="str">
        <f>VLOOKUP(Table_for_new_list_price[[#This Row],[ItemCode]],[1]sheet1!$1:$1048576,7,FALSE)</f>
        <v>IRON</v>
      </c>
      <c r="F2906" s="54" t="str">
        <f>VLOOKUP(Table_for_new_list_price[[#This Row],[ItemCode]],[1]sheet1!$1:$1048576,13,FALSE)</f>
        <v>29.8</v>
      </c>
      <c r="G2906" s="55" t="str">
        <f>VLOOKUP(Table_for_new_list_price[[#This Row],[ItemCode]],[1]sheet1!$1:$1048576,12,FALSE)</f>
        <v>1</v>
      </c>
      <c r="H2906" s="101">
        <f>VLOOKUP(Table_for_new_list_price[[#This Row],[ItemCode]],[1]sheet1!$1:$1048576,8,FALSE)</f>
        <v>578.30999999999995</v>
      </c>
      <c r="I2906" s="51">
        <v>0.5</v>
      </c>
      <c r="J2906" s="53">
        <f t="shared" si="52"/>
        <v>289.15499999999997</v>
      </c>
      <c r="K2906" s="1" t="str">
        <f>VLOOKUP(Table_for_new_list_price[[#This Row],[ItemCode]],[1]sheet1!$1:$1048576,11,FALSE)</f>
        <v>China</v>
      </c>
    </row>
    <row r="2907" spans="1:11" hidden="1" x14ac:dyDescent="0.3">
      <c r="A2907" t="s">
        <v>2525</v>
      </c>
      <c r="B2907" t="str">
        <f>VLOOKUP(Table_for_new_list_price[[#This Row],[ItemCode]],[1]sheet1!$1:$1048576,4,FALSE)</f>
        <v>BUTTERFLY LUG BRNZ DISC GEAR</v>
      </c>
      <c r="C2907" t="str">
        <f>VLOOKUP(Table_for_new_list_price[[#This Row],[ItemCode]],[1]sheet1!$1:$1048576,5,FALSE)</f>
        <v>670779728261</v>
      </c>
      <c r="D2907" t="str">
        <f>VLOOKUP(Table_for_new_list_price[[#This Row],[ItemCode]],[1]sheet1!$1:$1048576,6,FALSE)</f>
        <v>BFLY</v>
      </c>
      <c r="E2907" s="54" t="str">
        <f>VLOOKUP(Table_for_new_list_price[[#This Row],[ItemCode]],[1]sheet1!$1:$1048576,7,FALSE)</f>
        <v>IRON</v>
      </c>
      <c r="F2907" s="54" t="str">
        <f>VLOOKUP(Table_for_new_list_price[[#This Row],[ItemCode]],[1]sheet1!$1:$1048576,13,FALSE)</f>
        <v>33.2</v>
      </c>
      <c r="G2907" s="55" t="str">
        <f>VLOOKUP(Table_for_new_list_price[[#This Row],[ItemCode]],[1]sheet1!$1:$1048576,12,FALSE)</f>
        <v>1</v>
      </c>
      <c r="H2907" s="101">
        <f>VLOOKUP(Table_for_new_list_price[[#This Row],[ItemCode]],[1]sheet1!$1:$1048576,8,FALSE)</f>
        <v>637.58000000000004</v>
      </c>
      <c r="I2907" s="51">
        <v>0.5</v>
      </c>
      <c r="J2907" s="53">
        <f t="shared" si="52"/>
        <v>318.79000000000002</v>
      </c>
      <c r="K2907" s="1" t="str">
        <f>VLOOKUP(Table_for_new_list_price[[#This Row],[ItemCode]],[1]sheet1!$1:$1048576,11,FALSE)</f>
        <v>China</v>
      </c>
    </row>
    <row r="2908" spans="1:11" hidden="1" x14ac:dyDescent="0.3">
      <c r="A2908" t="s">
        <v>2526</v>
      </c>
      <c r="B2908" t="str">
        <f>VLOOKUP(Table_for_new_list_price[[#This Row],[ItemCode]],[1]sheet1!$1:$1048576,4,FALSE)</f>
        <v>BUTTERFLY LUG DUCTL DISC GEAR</v>
      </c>
      <c r="C2908" t="str">
        <f>VLOOKUP(Table_for_new_list_price[[#This Row],[ItemCode]],[1]sheet1!$1:$1048576,5,FALSE)</f>
        <v>670779728278</v>
      </c>
      <c r="D2908" t="str">
        <f>VLOOKUP(Table_for_new_list_price[[#This Row],[ItemCode]],[1]sheet1!$1:$1048576,6,FALSE)</f>
        <v>BFLY</v>
      </c>
      <c r="E2908" s="54" t="str">
        <f>VLOOKUP(Table_for_new_list_price[[#This Row],[ItemCode]],[1]sheet1!$1:$1048576,7,FALSE)</f>
        <v>IRON</v>
      </c>
      <c r="F2908" s="54" t="str">
        <f>VLOOKUP(Table_for_new_list_price[[#This Row],[ItemCode]],[1]sheet1!$1:$1048576,13,FALSE)</f>
        <v>58.5</v>
      </c>
      <c r="G2908" s="55" t="str">
        <f>VLOOKUP(Table_for_new_list_price[[#This Row],[ItemCode]],[1]sheet1!$1:$1048576,12,FALSE)</f>
        <v>1</v>
      </c>
      <c r="H2908" s="101">
        <f>VLOOKUP(Table_for_new_list_price[[#This Row],[ItemCode]],[1]sheet1!$1:$1048576,8,FALSE)</f>
        <v>850.9</v>
      </c>
      <c r="I2908" s="51">
        <v>0.5</v>
      </c>
      <c r="J2908" s="53">
        <f t="shared" si="52"/>
        <v>425.45</v>
      </c>
      <c r="K2908" s="1" t="str">
        <f>VLOOKUP(Table_for_new_list_price[[#This Row],[ItemCode]],[1]sheet1!$1:$1048576,11,FALSE)</f>
        <v>China</v>
      </c>
    </row>
    <row r="2909" spans="1:11" hidden="1" x14ac:dyDescent="0.3">
      <c r="A2909" t="s">
        <v>2527</v>
      </c>
      <c r="B2909" t="str">
        <f>VLOOKUP(Table_for_new_list_price[[#This Row],[ItemCode]],[1]sheet1!$1:$1048576,4,FALSE)</f>
        <v>BUTTERFLY LUG DUCTL EPDM LVR</v>
      </c>
      <c r="C2909" t="str">
        <f>VLOOKUP(Table_for_new_list_price[[#This Row],[ItemCode]],[1]sheet1!$1:$1048576,5,FALSE)</f>
        <v>670779887104</v>
      </c>
      <c r="D2909" t="str">
        <f>VLOOKUP(Table_for_new_list_price[[#This Row],[ItemCode]],[1]sheet1!$1:$1048576,6,FALSE)</f>
        <v>BFLY</v>
      </c>
      <c r="E2909" s="54" t="str">
        <f>VLOOKUP(Table_for_new_list_price[[#This Row],[ItemCode]],[1]sheet1!$1:$1048576,7,FALSE)</f>
        <v>IRON</v>
      </c>
      <c r="F2909" s="54" t="str">
        <f>VLOOKUP(Table_for_new_list_price[[#This Row],[ItemCode]],[1]sheet1!$1:$1048576,13,FALSE)</f>
        <v>64</v>
      </c>
      <c r="G2909" s="55" t="str">
        <f>VLOOKUP(Table_for_new_list_price[[#This Row],[ItemCode]],[1]sheet1!$1:$1048576,12,FALSE)</f>
        <v>0</v>
      </c>
      <c r="H2909" s="101">
        <f>VLOOKUP(Table_for_new_list_price[[#This Row],[ItemCode]],[1]sheet1!$1:$1048576,8,FALSE)</f>
        <v>886.46</v>
      </c>
      <c r="I2909" s="51">
        <v>0.5</v>
      </c>
      <c r="J2909" s="53">
        <f t="shared" si="52"/>
        <v>443.23</v>
      </c>
      <c r="K2909" s="1" t="str">
        <f>VLOOKUP(Table_for_new_list_price[[#This Row],[ItemCode]],[1]sheet1!$1:$1048576,11,FALSE)</f>
        <v>China</v>
      </c>
    </row>
    <row r="2910" spans="1:11" hidden="1" x14ac:dyDescent="0.3">
      <c r="A2910" t="s">
        <v>2528</v>
      </c>
      <c r="B2910" t="str">
        <f>VLOOKUP(Table_for_new_list_price[[#This Row],[ItemCode]],[1]sheet1!$1:$1048576,4,FALSE)</f>
        <v>BUTTERFLY LUG DUCTL EPDM LVR</v>
      </c>
      <c r="C2910" t="str">
        <f>VLOOKUP(Table_for_new_list_price[[#This Row],[ItemCode]],[1]sheet1!$1:$1048576,5,FALSE)</f>
        <v>670779887128</v>
      </c>
      <c r="D2910" t="str">
        <f>VLOOKUP(Table_for_new_list_price[[#This Row],[ItemCode]],[1]sheet1!$1:$1048576,6,FALSE)</f>
        <v>BFLY</v>
      </c>
      <c r="E2910" s="54" t="str">
        <f>VLOOKUP(Table_for_new_list_price[[#This Row],[ItemCode]],[1]sheet1!$1:$1048576,7,FALSE)</f>
        <v>IRON</v>
      </c>
      <c r="F2910" s="54" t="str">
        <f>VLOOKUP(Table_for_new_list_price[[#This Row],[ItemCode]],[1]sheet1!$1:$1048576,13,FALSE)</f>
        <v>101</v>
      </c>
      <c r="G2910" s="55" t="str">
        <f>VLOOKUP(Table_for_new_list_price[[#This Row],[ItemCode]],[1]sheet1!$1:$1048576,12,FALSE)</f>
        <v>0</v>
      </c>
      <c r="H2910" s="101">
        <f>VLOOKUP(Table_for_new_list_price[[#This Row],[ItemCode]],[1]sheet1!$1:$1048576,8,FALSE)</f>
        <v>1237.23</v>
      </c>
      <c r="I2910" s="51">
        <v>0.5</v>
      </c>
      <c r="J2910" s="53">
        <f t="shared" si="52"/>
        <v>618.61500000000001</v>
      </c>
      <c r="K2910" s="1" t="str">
        <f>VLOOKUP(Table_for_new_list_price[[#This Row],[ItemCode]],[1]sheet1!$1:$1048576,11,FALSE)</f>
        <v>China</v>
      </c>
    </row>
    <row r="2911" spans="1:11" hidden="1" x14ac:dyDescent="0.3">
      <c r="A2911" t="s">
        <v>2529</v>
      </c>
      <c r="B2911" t="str">
        <f>VLOOKUP(Table_for_new_list_price[[#This Row],[ItemCode]],[1]sheet1!$1:$1048576,4,FALSE)</f>
        <v>BUTTERFLY LUG DUCTL EPDM LVR</v>
      </c>
      <c r="C2911" t="str">
        <f>VLOOKUP(Table_for_new_list_price[[#This Row],[ItemCode]],[1]sheet1!$1:$1048576,5,FALSE)</f>
        <v>670779887203</v>
      </c>
      <c r="D2911" t="str">
        <f>VLOOKUP(Table_for_new_list_price[[#This Row],[ItemCode]],[1]sheet1!$1:$1048576,6,FALSE)</f>
        <v>BFLY</v>
      </c>
      <c r="E2911" s="54" t="str">
        <f>VLOOKUP(Table_for_new_list_price[[#This Row],[ItemCode]],[1]sheet1!$1:$1048576,7,FALSE)</f>
        <v>IRON</v>
      </c>
      <c r="F2911" s="54" t="str">
        <f>VLOOKUP(Table_for_new_list_price[[#This Row],[ItemCode]],[1]sheet1!$1:$1048576,13,FALSE)</f>
        <v>10</v>
      </c>
      <c r="G2911" s="55" t="str">
        <f>VLOOKUP(Table_for_new_list_price[[#This Row],[ItemCode]],[1]sheet1!$1:$1048576,12,FALSE)</f>
        <v>0</v>
      </c>
      <c r="H2911" s="101">
        <f>VLOOKUP(Table_for_new_list_price[[#This Row],[ItemCode]],[1]sheet1!$1:$1048576,8,FALSE)</f>
        <v>180.13</v>
      </c>
      <c r="I2911" s="51">
        <v>0.5</v>
      </c>
      <c r="J2911" s="53">
        <f t="shared" si="52"/>
        <v>90.064999999999998</v>
      </c>
      <c r="K2911" s="1" t="str">
        <f>VLOOKUP(Table_for_new_list_price[[#This Row],[ItemCode]],[1]sheet1!$1:$1048576,11,FALSE)</f>
        <v>China</v>
      </c>
    </row>
    <row r="2912" spans="1:11" hidden="1" x14ac:dyDescent="0.3">
      <c r="A2912" t="s">
        <v>2530</v>
      </c>
      <c r="B2912" t="str">
        <f>VLOOKUP(Table_for_new_list_price[[#This Row],[ItemCode]],[1]sheet1!$1:$1048576,4,FALSE)</f>
        <v>BUTTERFLY LUG DUCTL EPDM LVR</v>
      </c>
      <c r="C2912" t="str">
        <f>VLOOKUP(Table_for_new_list_price[[#This Row],[ItemCode]],[1]sheet1!$1:$1048576,5,FALSE)</f>
        <v>670779887258</v>
      </c>
      <c r="D2912" t="str">
        <f>VLOOKUP(Table_for_new_list_price[[#This Row],[ItemCode]],[1]sheet1!$1:$1048576,6,FALSE)</f>
        <v>BFLY</v>
      </c>
      <c r="E2912" s="54" t="str">
        <f>VLOOKUP(Table_for_new_list_price[[#This Row],[ItemCode]],[1]sheet1!$1:$1048576,7,FALSE)</f>
        <v>IRON</v>
      </c>
      <c r="F2912" s="54" t="str">
        <f>VLOOKUP(Table_for_new_list_price[[#This Row],[ItemCode]],[1]sheet1!$1:$1048576,13,FALSE)</f>
        <v>11.8</v>
      </c>
      <c r="G2912" s="55" t="str">
        <f>VLOOKUP(Table_for_new_list_price[[#This Row],[ItemCode]],[1]sheet1!$1:$1048576,12,FALSE)</f>
        <v>0</v>
      </c>
      <c r="H2912" s="101">
        <f>VLOOKUP(Table_for_new_list_price[[#This Row],[ItemCode]],[1]sheet1!$1:$1048576,8,FALSE)</f>
        <v>194.36</v>
      </c>
      <c r="I2912" s="51">
        <v>0.5</v>
      </c>
      <c r="J2912" s="53">
        <f t="shared" si="52"/>
        <v>97.18</v>
      </c>
      <c r="K2912" s="1" t="str">
        <f>VLOOKUP(Table_for_new_list_price[[#This Row],[ItemCode]],[1]sheet1!$1:$1048576,11,FALSE)</f>
        <v>China</v>
      </c>
    </row>
    <row r="2913" spans="1:11" hidden="1" x14ac:dyDescent="0.3">
      <c r="A2913" t="s">
        <v>2531</v>
      </c>
      <c r="B2913" t="str">
        <f>VLOOKUP(Table_for_new_list_price[[#This Row],[ItemCode]],[1]sheet1!$1:$1048576,4,FALSE)</f>
        <v>BUTTERFLY LUG DUCTL EPDM LVR</v>
      </c>
      <c r="C2913" t="str">
        <f>VLOOKUP(Table_for_new_list_price[[#This Row],[ItemCode]],[1]sheet1!$1:$1048576,5,FALSE)</f>
        <v>670779887302</v>
      </c>
      <c r="D2913" t="str">
        <f>VLOOKUP(Table_for_new_list_price[[#This Row],[ItemCode]],[1]sheet1!$1:$1048576,6,FALSE)</f>
        <v>BFLY</v>
      </c>
      <c r="E2913" s="54" t="str">
        <f>VLOOKUP(Table_for_new_list_price[[#This Row],[ItemCode]],[1]sheet1!$1:$1048576,7,FALSE)</f>
        <v>IRON</v>
      </c>
      <c r="F2913" s="54" t="str">
        <f>VLOOKUP(Table_for_new_list_price[[#This Row],[ItemCode]],[1]sheet1!$1:$1048576,13,FALSE)</f>
        <v>12</v>
      </c>
      <c r="G2913" s="55" t="str">
        <f>VLOOKUP(Table_for_new_list_price[[#This Row],[ItemCode]],[1]sheet1!$1:$1048576,12,FALSE)</f>
        <v>0</v>
      </c>
      <c r="H2913" s="101">
        <f>VLOOKUP(Table_for_new_list_price[[#This Row],[ItemCode]],[1]sheet1!$1:$1048576,8,FALSE)</f>
        <v>206.21</v>
      </c>
      <c r="I2913" s="51">
        <v>0.5</v>
      </c>
      <c r="J2913" s="53">
        <f t="shared" si="52"/>
        <v>103.105</v>
      </c>
      <c r="K2913" s="1" t="str">
        <f>VLOOKUP(Table_for_new_list_price[[#This Row],[ItemCode]],[1]sheet1!$1:$1048576,11,FALSE)</f>
        <v>China</v>
      </c>
    </row>
    <row r="2914" spans="1:11" hidden="1" x14ac:dyDescent="0.3">
      <c r="A2914" t="s">
        <v>2532</v>
      </c>
      <c r="B2914" t="str">
        <f>VLOOKUP(Table_for_new_list_price[[#This Row],[ItemCode]],[1]sheet1!$1:$1048576,4,FALSE)</f>
        <v>BUTTERFLY LUG DUCTL EPDM LVR</v>
      </c>
      <c r="C2914" t="str">
        <f>VLOOKUP(Table_for_new_list_price[[#This Row],[ItemCode]],[1]sheet1!$1:$1048576,5,FALSE)</f>
        <v>670779887401</v>
      </c>
      <c r="D2914" t="str">
        <f>VLOOKUP(Table_for_new_list_price[[#This Row],[ItemCode]],[1]sheet1!$1:$1048576,6,FALSE)</f>
        <v>BFLY</v>
      </c>
      <c r="E2914" s="54" t="str">
        <f>VLOOKUP(Table_for_new_list_price[[#This Row],[ItemCode]],[1]sheet1!$1:$1048576,7,FALSE)</f>
        <v>IRON</v>
      </c>
      <c r="F2914" s="54" t="str">
        <f>VLOOKUP(Table_for_new_list_price[[#This Row],[ItemCode]],[1]sheet1!$1:$1048576,13,FALSE)</f>
        <v>18</v>
      </c>
      <c r="G2914" s="55" t="str">
        <f>VLOOKUP(Table_for_new_list_price[[#This Row],[ItemCode]],[1]sheet1!$1:$1048576,12,FALSE)</f>
        <v>0</v>
      </c>
      <c r="H2914" s="101">
        <f>VLOOKUP(Table_for_new_list_price[[#This Row],[ItemCode]],[1]sheet1!$1:$1048576,8,FALSE)</f>
        <v>256</v>
      </c>
      <c r="I2914" s="51">
        <v>0.5</v>
      </c>
      <c r="J2914" s="53">
        <f t="shared" si="52"/>
        <v>128</v>
      </c>
      <c r="K2914" s="1" t="str">
        <f>VLOOKUP(Table_for_new_list_price[[#This Row],[ItemCode]],[1]sheet1!$1:$1048576,11,FALSE)</f>
        <v>China</v>
      </c>
    </row>
    <row r="2915" spans="1:11" hidden="1" x14ac:dyDescent="0.3">
      <c r="A2915" t="s">
        <v>2533</v>
      </c>
      <c r="B2915" t="str">
        <f>VLOOKUP(Table_for_new_list_price[[#This Row],[ItemCode]],[1]sheet1!$1:$1048576,4,FALSE)</f>
        <v>BUTTERFLY LUG DUCTL EPDM LVR</v>
      </c>
      <c r="C2915" t="str">
        <f>VLOOKUP(Table_for_new_list_price[[#This Row],[ItemCode]],[1]sheet1!$1:$1048576,5,FALSE)</f>
        <v>670779887500</v>
      </c>
      <c r="D2915" t="str">
        <f>VLOOKUP(Table_for_new_list_price[[#This Row],[ItemCode]],[1]sheet1!$1:$1048576,6,FALSE)</f>
        <v>BFLY</v>
      </c>
      <c r="E2915" s="54" t="str">
        <f>VLOOKUP(Table_for_new_list_price[[#This Row],[ItemCode]],[1]sheet1!$1:$1048576,7,FALSE)</f>
        <v>IRON</v>
      </c>
      <c r="F2915" s="54" t="str">
        <f>VLOOKUP(Table_for_new_list_price[[#This Row],[ItemCode]],[1]sheet1!$1:$1048576,13,FALSE)</f>
        <v>22.4</v>
      </c>
      <c r="G2915" s="55" t="str">
        <f>VLOOKUP(Table_for_new_list_price[[#This Row],[ItemCode]],[1]sheet1!$1:$1048576,12,FALSE)</f>
        <v>0</v>
      </c>
      <c r="H2915" s="101">
        <f>VLOOKUP(Table_for_new_list_price[[#This Row],[ItemCode]],[1]sheet1!$1:$1048576,8,FALSE)</f>
        <v>360.28</v>
      </c>
      <c r="I2915" s="51">
        <v>0.5</v>
      </c>
      <c r="J2915" s="53">
        <f t="shared" si="52"/>
        <v>180.14</v>
      </c>
      <c r="K2915" s="1" t="str">
        <f>VLOOKUP(Table_for_new_list_price[[#This Row],[ItemCode]],[1]sheet1!$1:$1048576,11,FALSE)</f>
        <v>China</v>
      </c>
    </row>
    <row r="2916" spans="1:11" hidden="1" x14ac:dyDescent="0.3">
      <c r="A2916" t="s">
        <v>2534</v>
      </c>
      <c r="B2916" t="str">
        <f>VLOOKUP(Table_for_new_list_price[[#This Row],[ItemCode]],[1]sheet1!$1:$1048576,4,FALSE)</f>
        <v>BUTTERFLY LUG DUCTL EPDM LVR</v>
      </c>
      <c r="C2916" t="str">
        <f>VLOOKUP(Table_for_new_list_price[[#This Row],[ItemCode]],[1]sheet1!$1:$1048576,5,FALSE)</f>
        <v>670779887609</v>
      </c>
      <c r="D2916" t="str">
        <f>VLOOKUP(Table_for_new_list_price[[#This Row],[ItemCode]],[1]sheet1!$1:$1048576,6,FALSE)</f>
        <v>BFLY</v>
      </c>
      <c r="E2916" s="54" t="str">
        <f>VLOOKUP(Table_for_new_list_price[[#This Row],[ItemCode]],[1]sheet1!$1:$1048576,7,FALSE)</f>
        <v>IRON</v>
      </c>
      <c r="F2916" s="54" t="str">
        <f>VLOOKUP(Table_for_new_list_price[[#This Row],[ItemCode]],[1]sheet1!$1:$1048576,13,FALSE)</f>
        <v>26.2</v>
      </c>
      <c r="G2916" s="55" t="str">
        <f>VLOOKUP(Table_for_new_list_price[[#This Row],[ItemCode]],[1]sheet1!$1:$1048576,12,FALSE)</f>
        <v>0</v>
      </c>
      <c r="H2916" s="101">
        <f>VLOOKUP(Table_for_new_list_price[[#This Row],[ItemCode]],[1]sheet1!$1:$1048576,8,FALSE)</f>
        <v>391.08</v>
      </c>
      <c r="I2916" s="51">
        <v>0.5</v>
      </c>
      <c r="J2916" s="53">
        <f t="shared" si="52"/>
        <v>195.54</v>
      </c>
      <c r="K2916" s="1" t="str">
        <f>VLOOKUP(Table_for_new_list_price[[#This Row],[ItemCode]],[1]sheet1!$1:$1048576,11,FALSE)</f>
        <v>China</v>
      </c>
    </row>
    <row r="2917" spans="1:11" hidden="1" x14ac:dyDescent="0.3">
      <c r="A2917" t="s">
        <v>2535</v>
      </c>
      <c r="B2917" t="str">
        <f>VLOOKUP(Table_for_new_list_price[[#This Row],[ItemCode]],[1]sheet1!$1:$1048576,4,FALSE)</f>
        <v>BUTTERFLY LUG DUCTL EPDM LVR</v>
      </c>
      <c r="C2917" t="str">
        <f>VLOOKUP(Table_for_new_list_price[[#This Row],[ItemCode]],[1]sheet1!$1:$1048576,5,FALSE)</f>
        <v>670779887807</v>
      </c>
      <c r="D2917" t="str">
        <f>VLOOKUP(Table_for_new_list_price[[#This Row],[ItemCode]],[1]sheet1!$1:$1048576,6,FALSE)</f>
        <v>BFLY</v>
      </c>
      <c r="E2917" s="54" t="str">
        <f>VLOOKUP(Table_for_new_list_price[[#This Row],[ItemCode]],[1]sheet1!$1:$1048576,7,FALSE)</f>
        <v>IRON</v>
      </c>
      <c r="F2917" s="54" t="str">
        <f>VLOOKUP(Table_for_new_list_price[[#This Row],[ItemCode]],[1]sheet1!$1:$1048576,13,FALSE)</f>
        <v>41.6</v>
      </c>
      <c r="G2917" s="55" t="str">
        <f>VLOOKUP(Table_for_new_list_price[[#This Row],[ItemCode]],[1]sheet1!$1:$1048576,12,FALSE)</f>
        <v>0</v>
      </c>
      <c r="H2917" s="101">
        <f>VLOOKUP(Table_for_new_list_price[[#This Row],[ItemCode]],[1]sheet1!$1:$1048576,8,FALSE)</f>
        <v>559.35</v>
      </c>
      <c r="I2917" s="51">
        <v>0.5</v>
      </c>
      <c r="J2917" s="53">
        <f t="shared" si="52"/>
        <v>279.67500000000001</v>
      </c>
      <c r="K2917" s="1" t="str">
        <f>VLOOKUP(Table_for_new_list_price[[#This Row],[ItemCode]],[1]sheet1!$1:$1048576,11,FALSE)</f>
        <v>China</v>
      </c>
    </row>
    <row r="2918" spans="1:11" hidden="1" x14ac:dyDescent="0.3">
      <c r="A2918" t="s">
        <v>2536</v>
      </c>
      <c r="B2918" t="str">
        <f>VLOOKUP(Table_for_new_list_price[[#This Row],[ItemCode]],[1]sheet1!$1:$1048576,4,FALSE)</f>
        <v>BUTTERFLY LUG DUCTL DISC BARE</v>
      </c>
      <c r="C2918">
        <f>VLOOKUP(Table_for_new_list_price[[#This Row],[ItemCode]],[1]sheet1!$1:$1048576,5,FALSE)</f>
        <v>0</v>
      </c>
      <c r="D2918" t="str">
        <f>VLOOKUP(Table_for_new_list_price[[#This Row],[ItemCode]],[1]sheet1!$1:$1048576,6,FALSE)</f>
        <v>BFLY</v>
      </c>
      <c r="E2918" s="54" t="str">
        <f>VLOOKUP(Table_for_new_list_price[[#This Row],[ItemCode]],[1]sheet1!$1:$1048576,7,FALSE)</f>
        <v>IRON</v>
      </c>
      <c r="F2918" s="54" t="str">
        <f>VLOOKUP(Table_for_new_list_price[[#This Row],[ItemCode]],[1]sheet1!$1:$1048576,13,FALSE)</f>
        <v>220</v>
      </c>
      <c r="G2918" s="55" t="str">
        <f>VLOOKUP(Table_for_new_list_price[[#This Row],[ItemCode]],[1]sheet1!$1:$1048576,12,FALSE)</f>
        <v>1</v>
      </c>
      <c r="H2918" s="101">
        <f>VLOOKUP(Table_for_new_list_price[[#This Row],[ItemCode]],[1]sheet1!$1:$1048576,8,FALSE)</f>
        <v>3569.47</v>
      </c>
      <c r="I2918" s="51">
        <v>0.5</v>
      </c>
      <c r="J2918" s="53">
        <f t="shared" si="52"/>
        <v>1784.7349999999999</v>
      </c>
      <c r="K2918" s="1" t="str">
        <f>VLOOKUP(Table_for_new_list_price[[#This Row],[ItemCode]],[1]sheet1!$1:$1048576,11,FALSE)</f>
        <v>China</v>
      </c>
    </row>
    <row r="2919" spans="1:11" hidden="1" x14ac:dyDescent="0.3">
      <c r="A2919" t="s">
        <v>2537</v>
      </c>
      <c r="B2919" t="str">
        <f>VLOOKUP(Table_for_new_list_price[[#This Row],[ItemCode]],[1]sheet1!$1:$1048576,4,FALSE)</f>
        <v>BUTTERFLY LUG DUCTL DISC GEAR</v>
      </c>
      <c r="C2919" t="str">
        <f>VLOOKUP(Table_for_new_list_price[[#This Row],[ItemCode]],[1]sheet1!$1:$1048576,5,FALSE)</f>
        <v>670779947105</v>
      </c>
      <c r="D2919" t="str">
        <f>VLOOKUP(Table_for_new_list_price[[#This Row],[ItemCode]],[1]sheet1!$1:$1048576,6,FALSE)</f>
        <v>BFLY</v>
      </c>
      <c r="E2919" s="54" t="str">
        <f>VLOOKUP(Table_for_new_list_price[[#This Row],[ItemCode]],[1]sheet1!$1:$1048576,7,FALSE)</f>
        <v>IRON</v>
      </c>
      <c r="F2919" s="54" t="str">
        <f>VLOOKUP(Table_for_new_list_price[[#This Row],[ItemCode]],[1]sheet1!$1:$1048576,13,FALSE)</f>
        <v>74.5</v>
      </c>
      <c r="G2919" s="55" t="str">
        <f>VLOOKUP(Table_for_new_list_price[[#This Row],[ItemCode]],[1]sheet1!$1:$1048576,12,FALSE)</f>
        <v>1</v>
      </c>
      <c r="H2919" s="101">
        <f>VLOOKUP(Table_for_new_list_price[[#This Row],[ItemCode]],[1]sheet1!$1:$1048576,8,FALSE)</f>
        <v>1076.05</v>
      </c>
      <c r="I2919" s="51">
        <v>0.5</v>
      </c>
      <c r="J2919" s="53">
        <f t="shared" si="52"/>
        <v>538.02499999999998</v>
      </c>
      <c r="K2919" s="1" t="str">
        <f>VLOOKUP(Table_for_new_list_price[[#This Row],[ItemCode]],[1]sheet1!$1:$1048576,11,FALSE)</f>
        <v>China</v>
      </c>
    </row>
    <row r="2920" spans="1:11" hidden="1" x14ac:dyDescent="0.3">
      <c r="A2920" t="s">
        <v>2538</v>
      </c>
      <c r="B2920" t="str">
        <f>VLOOKUP(Table_for_new_list_price[[#This Row],[ItemCode]],[1]sheet1!$1:$1048576,4,FALSE)</f>
        <v>BUTTERFLY LUG DUCTL DISC GEAR</v>
      </c>
      <c r="C2920" t="str">
        <f>VLOOKUP(Table_for_new_list_price[[#This Row],[ItemCode]],[1]sheet1!$1:$1048576,5,FALSE)</f>
        <v>670779947129</v>
      </c>
      <c r="D2920" t="str">
        <f>VLOOKUP(Table_for_new_list_price[[#This Row],[ItemCode]],[1]sheet1!$1:$1048576,6,FALSE)</f>
        <v>BFLY</v>
      </c>
      <c r="E2920" s="54" t="str">
        <f>VLOOKUP(Table_for_new_list_price[[#This Row],[ItemCode]],[1]sheet1!$1:$1048576,7,FALSE)</f>
        <v>IRON</v>
      </c>
      <c r="F2920" s="54" t="str">
        <f>VLOOKUP(Table_for_new_list_price[[#This Row],[ItemCode]],[1]sheet1!$1:$1048576,13,FALSE)</f>
        <v>119.5</v>
      </c>
      <c r="G2920" s="55" t="str">
        <f>VLOOKUP(Table_for_new_list_price[[#This Row],[ItemCode]],[1]sheet1!$1:$1048576,12,FALSE)</f>
        <v>1</v>
      </c>
      <c r="H2920" s="101">
        <f>VLOOKUP(Table_for_new_list_price[[#This Row],[ItemCode]],[1]sheet1!$1:$1048576,8,FALSE)</f>
        <v>1602.22</v>
      </c>
      <c r="I2920" s="51">
        <v>0.5</v>
      </c>
      <c r="J2920" s="53">
        <f t="shared" si="52"/>
        <v>801.11</v>
      </c>
      <c r="K2920" s="1" t="str">
        <f>VLOOKUP(Table_for_new_list_price[[#This Row],[ItemCode]],[1]sheet1!$1:$1048576,11,FALSE)</f>
        <v>China</v>
      </c>
    </row>
    <row r="2921" spans="1:11" hidden="1" x14ac:dyDescent="0.3">
      <c r="A2921" t="s">
        <v>2539</v>
      </c>
      <c r="B2921" t="str">
        <f>VLOOKUP(Table_for_new_list_price[[#This Row],[ItemCode]],[1]sheet1!$1:$1048576,4,FALSE)</f>
        <v>BUTTERFLY LUG DUCTL DISC GEAR</v>
      </c>
      <c r="C2921" t="str">
        <f>VLOOKUP(Table_for_new_list_price[[#This Row],[ItemCode]],[1]sheet1!$1:$1048576,5,FALSE)</f>
        <v>670779947143</v>
      </c>
      <c r="D2921" t="str">
        <f>VLOOKUP(Table_for_new_list_price[[#This Row],[ItemCode]],[1]sheet1!$1:$1048576,6,FALSE)</f>
        <v>BFLY</v>
      </c>
      <c r="E2921" s="54" t="str">
        <f>VLOOKUP(Table_for_new_list_price[[#This Row],[ItemCode]],[1]sheet1!$1:$1048576,7,FALSE)</f>
        <v>IRON</v>
      </c>
      <c r="F2921" s="54" t="str">
        <f>VLOOKUP(Table_for_new_list_price[[#This Row],[ItemCode]],[1]sheet1!$1:$1048576,13,FALSE)</f>
        <v>171.5</v>
      </c>
      <c r="G2921" s="55" t="str">
        <f>VLOOKUP(Table_for_new_list_price[[#This Row],[ItemCode]],[1]sheet1!$1:$1048576,12,FALSE)</f>
        <v>1</v>
      </c>
      <c r="H2921" s="101">
        <f>VLOOKUP(Table_for_new_list_price[[#This Row],[ItemCode]],[1]sheet1!$1:$1048576,8,FALSE)</f>
        <v>2405.71</v>
      </c>
      <c r="I2921" s="51">
        <v>0.5</v>
      </c>
      <c r="J2921" s="53">
        <f t="shared" si="52"/>
        <v>1202.855</v>
      </c>
      <c r="K2921" s="1" t="str">
        <f>VLOOKUP(Table_for_new_list_price[[#This Row],[ItemCode]],[1]sheet1!$1:$1048576,11,FALSE)</f>
        <v>China</v>
      </c>
    </row>
    <row r="2922" spans="1:11" hidden="1" x14ac:dyDescent="0.3">
      <c r="A2922" t="s">
        <v>2540</v>
      </c>
      <c r="B2922" t="str">
        <f>VLOOKUP(Table_for_new_list_price[[#This Row],[ItemCode]],[1]sheet1!$1:$1048576,4,FALSE)</f>
        <v>BUTTERFLY LUG DUCTL DISC GEAR</v>
      </c>
      <c r="C2922" t="str">
        <f>VLOOKUP(Table_for_new_list_price[[#This Row],[ItemCode]],[1]sheet1!$1:$1048576,5,FALSE)</f>
        <v>670779947167</v>
      </c>
      <c r="D2922" t="str">
        <f>VLOOKUP(Table_for_new_list_price[[#This Row],[ItemCode]],[1]sheet1!$1:$1048576,6,FALSE)</f>
        <v>BFLY</v>
      </c>
      <c r="E2922" s="54" t="str">
        <f>VLOOKUP(Table_for_new_list_price[[#This Row],[ItemCode]],[1]sheet1!$1:$1048576,7,FALSE)</f>
        <v>IRON</v>
      </c>
      <c r="F2922" s="54" t="str">
        <f>VLOOKUP(Table_for_new_list_price[[#This Row],[ItemCode]],[1]sheet1!$1:$1048576,13,FALSE)</f>
        <v>283.5</v>
      </c>
      <c r="G2922" s="55" t="str">
        <f>VLOOKUP(Table_for_new_list_price[[#This Row],[ItemCode]],[1]sheet1!$1:$1048576,12,FALSE)</f>
        <v>1</v>
      </c>
      <c r="H2922" s="101">
        <f>VLOOKUP(Table_for_new_list_price[[#This Row],[ItemCode]],[1]sheet1!$1:$1048576,8,FALSE)</f>
        <v>3569.47</v>
      </c>
      <c r="I2922" s="51">
        <v>0.5</v>
      </c>
      <c r="J2922" s="53">
        <f t="shared" si="52"/>
        <v>1784.7349999999999</v>
      </c>
      <c r="K2922" s="1" t="str">
        <f>VLOOKUP(Table_for_new_list_price[[#This Row],[ItemCode]],[1]sheet1!$1:$1048576,11,FALSE)</f>
        <v>China</v>
      </c>
    </row>
    <row r="2923" spans="1:11" hidden="1" x14ac:dyDescent="0.3">
      <c r="A2923" t="s">
        <v>2541</v>
      </c>
      <c r="B2923" t="str">
        <f>VLOOKUP(Table_for_new_list_price[[#This Row],[ItemCode]],[1]sheet1!$1:$1048576,4,FALSE)</f>
        <v>BUTTERFLY LUG DUCTL DISC GEAR</v>
      </c>
      <c r="C2923" t="str">
        <f>VLOOKUP(Table_for_new_list_price[[#This Row],[ItemCode]],[1]sheet1!$1:$1048576,5,FALSE)</f>
        <v>670779947181</v>
      </c>
      <c r="D2923" t="str">
        <f>VLOOKUP(Table_for_new_list_price[[#This Row],[ItemCode]],[1]sheet1!$1:$1048576,6,FALSE)</f>
        <v>BFLY</v>
      </c>
      <c r="E2923" s="54" t="str">
        <f>VLOOKUP(Table_for_new_list_price[[#This Row],[ItemCode]],[1]sheet1!$1:$1048576,7,FALSE)</f>
        <v>IRON</v>
      </c>
      <c r="F2923" s="54" t="str">
        <f>VLOOKUP(Table_for_new_list_price[[#This Row],[ItemCode]],[1]sheet1!$1:$1048576,13,FALSE)</f>
        <v>350.5</v>
      </c>
      <c r="G2923" s="55" t="str">
        <f>VLOOKUP(Table_for_new_list_price[[#This Row],[ItemCode]],[1]sheet1!$1:$1048576,12,FALSE)</f>
        <v>1</v>
      </c>
      <c r="H2923" s="101">
        <f>VLOOKUP(Table_for_new_list_price[[#This Row],[ItemCode]],[1]sheet1!$1:$1048576,8,FALSE)</f>
        <v>4804.3100000000004</v>
      </c>
      <c r="I2923" s="51">
        <v>0.5</v>
      </c>
      <c r="J2923" s="53">
        <f t="shared" si="52"/>
        <v>2402.1550000000002</v>
      </c>
      <c r="K2923" s="1" t="str">
        <f>VLOOKUP(Table_for_new_list_price[[#This Row],[ItemCode]],[1]sheet1!$1:$1048576,11,FALSE)</f>
        <v>China</v>
      </c>
    </row>
    <row r="2924" spans="1:11" hidden="1" x14ac:dyDescent="0.3">
      <c r="A2924" t="s">
        <v>2542</v>
      </c>
      <c r="B2924" t="str">
        <f>VLOOKUP(Table_for_new_list_price[[#This Row],[ItemCode]],[1]sheet1!$1:$1048576,4,FALSE)</f>
        <v>BUTTERFLY LUG DUCTL DISC GEAR</v>
      </c>
      <c r="C2924" t="str">
        <f>VLOOKUP(Table_for_new_list_price[[#This Row],[ItemCode]],[1]sheet1!$1:$1048576,5,FALSE)</f>
        <v>670779947204</v>
      </c>
      <c r="D2924" t="str">
        <f>VLOOKUP(Table_for_new_list_price[[#This Row],[ItemCode]],[1]sheet1!$1:$1048576,6,FALSE)</f>
        <v>BFLY</v>
      </c>
      <c r="E2924" s="54" t="str">
        <f>VLOOKUP(Table_for_new_list_price[[#This Row],[ItemCode]],[1]sheet1!$1:$1048576,7,FALSE)</f>
        <v>IRON</v>
      </c>
      <c r="F2924" s="54" t="str">
        <f>VLOOKUP(Table_for_new_list_price[[#This Row],[ItemCode]],[1]sheet1!$1:$1048576,13,FALSE)</f>
        <v>18.2</v>
      </c>
      <c r="G2924" s="55" t="str">
        <f>VLOOKUP(Table_for_new_list_price[[#This Row],[ItemCode]],[1]sheet1!$1:$1048576,12,FALSE)</f>
        <v>1</v>
      </c>
      <c r="H2924" s="101">
        <f>VLOOKUP(Table_for_new_list_price[[#This Row],[ItemCode]],[1]sheet1!$1:$1048576,8,FALSE)</f>
        <v>424.27</v>
      </c>
      <c r="I2924" s="51">
        <v>0.5</v>
      </c>
      <c r="J2924" s="53">
        <f t="shared" si="52"/>
        <v>212.13499999999999</v>
      </c>
      <c r="K2924" s="1" t="str">
        <f>VLOOKUP(Table_for_new_list_price[[#This Row],[ItemCode]],[1]sheet1!$1:$1048576,11,FALSE)</f>
        <v>China</v>
      </c>
    </row>
    <row r="2925" spans="1:11" hidden="1" x14ac:dyDescent="0.3">
      <c r="A2925" t="s">
        <v>2543</v>
      </c>
      <c r="B2925" t="str">
        <f>VLOOKUP(Table_for_new_list_price[[#This Row],[ItemCode]],[1]sheet1!$1:$1048576,4,FALSE)</f>
        <v>BUTTERFLY LUG DUCTL DISC GEAR</v>
      </c>
      <c r="C2925" t="str">
        <f>VLOOKUP(Table_for_new_list_price[[#This Row],[ItemCode]],[1]sheet1!$1:$1048576,5,FALSE)</f>
        <v>670779947259</v>
      </c>
      <c r="D2925" t="str">
        <f>VLOOKUP(Table_for_new_list_price[[#This Row],[ItemCode]],[1]sheet1!$1:$1048576,6,FALSE)</f>
        <v>BFLY</v>
      </c>
      <c r="E2925" s="54" t="str">
        <f>VLOOKUP(Table_for_new_list_price[[#This Row],[ItemCode]],[1]sheet1!$1:$1048576,7,FALSE)</f>
        <v>IRON</v>
      </c>
      <c r="F2925" s="54" t="str">
        <f>VLOOKUP(Table_for_new_list_price[[#This Row],[ItemCode]],[1]sheet1!$1:$1048576,13,FALSE)</f>
        <v>19.4</v>
      </c>
      <c r="G2925" s="55" t="str">
        <f>VLOOKUP(Table_for_new_list_price[[#This Row],[ItemCode]],[1]sheet1!$1:$1048576,12,FALSE)</f>
        <v>1</v>
      </c>
      <c r="H2925" s="101">
        <f>VLOOKUP(Table_for_new_list_price[[#This Row],[ItemCode]],[1]sheet1!$1:$1048576,8,FALSE)</f>
        <v>438.5</v>
      </c>
      <c r="I2925" s="51">
        <v>0.5</v>
      </c>
      <c r="J2925" s="53">
        <f t="shared" si="52"/>
        <v>219.25</v>
      </c>
      <c r="K2925" s="1" t="str">
        <f>VLOOKUP(Table_for_new_list_price[[#This Row],[ItemCode]],[1]sheet1!$1:$1048576,11,FALSE)</f>
        <v>China</v>
      </c>
    </row>
    <row r="2926" spans="1:11" hidden="1" x14ac:dyDescent="0.3">
      <c r="A2926" t="s">
        <v>2544</v>
      </c>
      <c r="B2926" t="str">
        <f>VLOOKUP(Table_for_new_list_price[[#This Row],[ItemCode]],[1]sheet1!$1:$1048576,4,FALSE)</f>
        <v>BUTTERFLY LUG DUCTL DISC GEAR</v>
      </c>
      <c r="C2926" t="str">
        <f>VLOOKUP(Table_for_new_list_price[[#This Row],[ItemCode]],[1]sheet1!$1:$1048576,5,FALSE)</f>
        <v>670779947228</v>
      </c>
      <c r="D2926" t="str">
        <f>VLOOKUP(Table_for_new_list_price[[#This Row],[ItemCode]],[1]sheet1!$1:$1048576,6,FALSE)</f>
        <v>BFLY</v>
      </c>
      <c r="E2926" s="54" t="str">
        <f>VLOOKUP(Table_for_new_list_price[[#This Row],[ItemCode]],[1]sheet1!$1:$1048576,7,FALSE)</f>
        <v>IRON</v>
      </c>
      <c r="F2926" s="54" t="str">
        <f>VLOOKUP(Table_for_new_list_price[[#This Row],[ItemCode]],[1]sheet1!$1:$1048576,13,FALSE)</f>
        <v>424.5</v>
      </c>
      <c r="G2926" s="55" t="str">
        <f>VLOOKUP(Table_for_new_list_price[[#This Row],[ItemCode]],[1]sheet1!$1:$1048576,12,FALSE)</f>
        <v>1</v>
      </c>
      <c r="H2926" s="101">
        <f>VLOOKUP(Table_for_new_list_price[[#This Row],[ItemCode]],[1]sheet1!$1:$1048576,8,FALSE)</f>
        <v>6577.18</v>
      </c>
      <c r="I2926" s="51">
        <v>0.5</v>
      </c>
      <c r="J2926" s="53">
        <f t="shared" si="52"/>
        <v>3288.59</v>
      </c>
      <c r="K2926" s="1" t="str">
        <f>VLOOKUP(Table_for_new_list_price[[#This Row],[ItemCode]],[1]sheet1!$1:$1048576,11,FALSE)</f>
        <v>China</v>
      </c>
    </row>
    <row r="2927" spans="1:11" hidden="1" x14ac:dyDescent="0.3">
      <c r="A2927" t="s">
        <v>2545</v>
      </c>
      <c r="B2927" t="str">
        <f>VLOOKUP(Table_for_new_list_price[[#This Row],[ItemCode]],[1]sheet1!$1:$1048576,4,FALSE)</f>
        <v>BUTTERFLY LUG DUCTL DISC GEAR</v>
      </c>
      <c r="C2927" t="str">
        <f>VLOOKUP(Table_for_new_list_price[[#This Row],[ItemCode]],[1]sheet1!$1:$1048576,5,FALSE)</f>
        <v>670779947242</v>
      </c>
      <c r="D2927" t="str">
        <f>VLOOKUP(Table_for_new_list_price[[#This Row],[ItemCode]],[1]sheet1!$1:$1048576,6,FALSE)</f>
        <v>BFLY</v>
      </c>
      <c r="E2927" s="54" t="str">
        <f>VLOOKUP(Table_for_new_list_price[[#This Row],[ItemCode]],[1]sheet1!$1:$1048576,7,FALSE)</f>
        <v>IRON</v>
      </c>
      <c r="F2927" s="54" t="str">
        <f>VLOOKUP(Table_for_new_list_price[[#This Row],[ItemCode]],[1]sheet1!$1:$1048576,13,FALSE)</f>
        <v>639.5</v>
      </c>
      <c r="G2927" s="55" t="str">
        <f>VLOOKUP(Table_for_new_list_price[[#This Row],[ItemCode]],[1]sheet1!$1:$1048576,12,FALSE)</f>
        <v>1</v>
      </c>
      <c r="H2927" s="101">
        <f>VLOOKUP(Table_for_new_list_price[[#This Row],[ItemCode]],[1]sheet1!$1:$1048576,8,FALSE)</f>
        <v>9582.5400000000009</v>
      </c>
      <c r="I2927" s="51">
        <v>0.5</v>
      </c>
      <c r="J2927" s="53">
        <f t="shared" si="52"/>
        <v>4791.2700000000004</v>
      </c>
      <c r="K2927" s="1" t="str">
        <f>VLOOKUP(Table_for_new_list_price[[#This Row],[ItemCode]],[1]sheet1!$1:$1048576,11,FALSE)</f>
        <v>China</v>
      </c>
    </row>
    <row r="2928" spans="1:11" hidden="1" x14ac:dyDescent="0.3">
      <c r="A2928" t="s">
        <v>2546</v>
      </c>
      <c r="B2928" t="str">
        <f>VLOOKUP(Table_for_new_list_price[[#This Row],[ItemCode]],[1]sheet1!$1:$1048576,4,FALSE)</f>
        <v>BUTTERFLY LUG DUCTL DISC GEAR</v>
      </c>
      <c r="C2928" t="str">
        <f>VLOOKUP(Table_for_new_list_price[[#This Row],[ItemCode]],[1]sheet1!$1:$1048576,5,FALSE)</f>
        <v>670779947303</v>
      </c>
      <c r="D2928" t="str">
        <f>VLOOKUP(Table_for_new_list_price[[#This Row],[ItemCode]],[1]sheet1!$1:$1048576,6,FALSE)</f>
        <v>BFLY</v>
      </c>
      <c r="E2928" s="54" t="str">
        <f>VLOOKUP(Table_for_new_list_price[[#This Row],[ItemCode]],[1]sheet1!$1:$1048576,7,FALSE)</f>
        <v>IRON</v>
      </c>
      <c r="F2928" s="54" t="str">
        <f>VLOOKUP(Table_for_new_list_price[[#This Row],[ItemCode]],[1]sheet1!$1:$1048576,13,FALSE)</f>
        <v>19.8</v>
      </c>
      <c r="G2928" s="55" t="str">
        <f>VLOOKUP(Table_for_new_list_price[[#This Row],[ItemCode]],[1]sheet1!$1:$1048576,12,FALSE)</f>
        <v>1</v>
      </c>
      <c r="H2928" s="101">
        <f>VLOOKUP(Table_for_new_list_price[[#This Row],[ItemCode]],[1]sheet1!$1:$1048576,8,FALSE)</f>
        <v>452.68</v>
      </c>
      <c r="I2928" s="51">
        <v>0.5</v>
      </c>
      <c r="J2928" s="53">
        <f t="shared" si="52"/>
        <v>226.34</v>
      </c>
      <c r="K2928" s="1" t="str">
        <f>VLOOKUP(Table_for_new_list_price[[#This Row],[ItemCode]],[1]sheet1!$1:$1048576,11,FALSE)</f>
        <v>China</v>
      </c>
    </row>
    <row r="2929" spans="1:11" hidden="1" x14ac:dyDescent="0.3">
      <c r="A2929" t="s">
        <v>2547</v>
      </c>
      <c r="B2929" t="str">
        <f>VLOOKUP(Table_for_new_list_price[[#This Row],[ItemCode]],[1]sheet1!$1:$1048576,4,FALSE)</f>
        <v>BUTTERFLY LUG DUCTL DISC GEAR</v>
      </c>
      <c r="C2929" t="str">
        <f>VLOOKUP(Table_for_new_list_price[[#This Row],[ItemCode]],[1]sheet1!$1:$1048576,5,FALSE)</f>
        <v>670779947402</v>
      </c>
      <c r="D2929" t="str">
        <f>VLOOKUP(Table_for_new_list_price[[#This Row],[ItemCode]],[1]sheet1!$1:$1048576,6,FALSE)</f>
        <v>BFLY</v>
      </c>
      <c r="E2929" s="54" t="str">
        <f>VLOOKUP(Table_for_new_list_price[[#This Row],[ItemCode]],[1]sheet1!$1:$1048576,7,FALSE)</f>
        <v>IRON</v>
      </c>
      <c r="F2929" s="54" t="str">
        <f>VLOOKUP(Table_for_new_list_price[[#This Row],[ItemCode]],[1]sheet1!$1:$1048576,13,FALSE)</f>
        <v>25.8</v>
      </c>
      <c r="G2929" s="55" t="str">
        <f>VLOOKUP(Table_for_new_list_price[[#This Row],[ItemCode]],[1]sheet1!$1:$1048576,12,FALSE)</f>
        <v>1</v>
      </c>
      <c r="H2929" s="101">
        <f>VLOOKUP(Table_for_new_list_price[[#This Row],[ItemCode]],[1]sheet1!$1:$1048576,8,FALSE)</f>
        <v>488.25</v>
      </c>
      <c r="I2929" s="51">
        <v>0.5</v>
      </c>
      <c r="J2929" s="53">
        <f t="shared" si="52"/>
        <v>244.125</v>
      </c>
      <c r="K2929" s="1" t="str">
        <f>VLOOKUP(Table_for_new_list_price[[#This Row],[ItemCode]],[1]sheet1!$1:$1048576,11,FALSE)</f>
        <v>China</v>
      </c>
    </row>
    <row r="2930" spans="1:11" hidden="1" x14ac:dyDescent="0.3">
      <c r="A2930" t="s">
        <v>2548</v>
      </c>
      <c r="B2930" t="str">
        <f>VLOOKUP(Table_for_new_list_price[[#This Row],[ItemCode]],[1]sheet1!$1:$1048576,4,FALSE)</f>
        <v>BUTTERFLY LUG DUCTL DISC GEAR</v>
      </c>
      <c r="C2930" t="str">
        <f>VLOOKUP(Table_for_new_list_price[[#This Row],[ItemCode]],[1]sheet1!$1:$1048576,5,FALSE)</f>
        <v>670779947501</v>
      </c>
      <c r="D2930" t="str">
        <f>VLOOKUP(Table_for_new_list_price[[#This Row],[ItemCode]],[1]sheet1!$1:$1048576,6,FALSE)</f>
        <v>BFLY</v>
      </c>
      <c r="E2930" s="54" t="str">
        <f>VLOOKUP(Table_for_new_list_price[[#This Row],[ItemCode]],[1]sheet1!$1:$1048576,7,FALSE)</f>
        <v>IRON</v>
      </c>
      <c r="F2930" s="54" t="str">
        <f>VLOOKUP(Table_for_new_list_price[[#This Row],[ItemCode]],[1]sheet1!$1:$1048576,13,FALSE)</f>
        <v>29.8</v>
      </c>
      <c r="G2930" s="55" t="str">
        <f>VLOOKUP(Table_for_new_list_price[[#This Row],[ItemCode]],[1]sheet1!$1:$1048576,12,FALSE)</f>
        <v>1</v>
      </c>
      <c r="H2930" s="101">
        <f>VLOOKUP(Table_for_new_list_price[[#This Row],[ItemCode]],[1]sheet1!$1:$1048576,8,FALSE)</f>
        <v>578.30999999999995</v>
      </c>
      <c r="I2930" s="51">
        <v>0.5</v>
      </c>
      <c r="J2930" s="53">
        <f t="shared" si="52"/>
        <v>289.15499999999997</v>
      </c>
      <c r="K2930" s="1" t="str">
        <f>VLOOKUP(Table_for_new_list_price[[#This Row],[ItemCode]],[1]sheet1!$1:$1048576,11,FALSE)</f>
        <v>China</v>
      </c>
    </row>
    <row r="2931" spans="1:11" hidden="1" x14ac:dyDescent="0.3">
      <c r="A2931" t="s">
        <v>2549</v>
      </c>
      <c r="B2931" t="str">
        <f>VLOOKUP(Table_for_new_list_price[[#This Row],[ItemCode]],[1]sheet1!$1:$1048576,4,FALSE)</f>
        <v>BUTTERFLY LUG DUCTL DISC GEAR</v>
      </c>
      <c r="C2931" t="str">
        <f>VLOOKUP(Table_for_new_list_price[[#This Row],[ItemCode]],[1]sheet1!$1:$1048576,5,FALSE)</f>
        <v>670779947600</v>
      </c>
      <c r="D2931" t="str">
        <f>VLOOKUP(Table_for_new_list_price[[#This Row],[ItemCode]],[1]sheet1!$1:$1048576,6,FALSE)</f>
        <v>BFLY</v>
      </c>
      <c r="E2931" s="54" t="str">
        <f>VLOOKUP(Table_for_new_list_price[[#This Row],[ItemCode]],[1]sheet1!$1:$1048576,7,FALSE)</f>
        <v>IRON</v>
      </c>
      <c r="F2931" s="54" t="str">
        <f>VLOOKUP(Table_for_new_list_price[[#This Row],[ItemCode]],[1]sheet1!$1:$1048576,13,FALSE)</f>
        <v>33.2</v>
      </c>
      <c r="G2931" s="55" t="str">
        <f>VLOOKUP(Table_for_new_list_price[[#This Row],[ItemCode]],[1]sheet1!$1:$1048576,12,FALSE)</f>
        <v>1</v>
      </c>
      <c r="H2931" s="101">
        <f>VLOOKUP(Table_for_new_list_price[[#This Row],[ItemCode]],[1]sheet1!$1:$1048576,8,FALSE)</f>
        <v>637.58000000000004</v>
      </c>
      <c r="I2931" s="51">
        <v>0.5</v>
      </c>
      <c r="J2931" s="53">
        <f t="shared" si="52"/>
        <v>318.79000000000002</v>
      </c>
      <c r="K2931" s="1" t="str">
        <f>VLOOKUP(Table_for_new_list_price[[#This Row],[ItemCode]],[1]sheet1!$1:$1048576,11,FALSE)</f>
        <v>China</v>
      </c>
    </row>
    <row r="2932" spans="1:11" hidden="1" x14ac:dyDescent="0.3">
      <c r="A2932" t="s">
        <v>2550</v>
      </c>
      <c r="B2932" t="str">
        <f>VLOOKUP(Table_for_new_list_price[[#This Row],[ItemCode]],[1]sheet1!$1:$1048576,4,FALSE)</f>
        <v>BUTTERFLY LUG DUCTL DISC GEAR</v>
      </c>
      <c r="C2932" t="str">
        <f>VLOOKUP(Table_for_new_list_price[[#This Row],[ItemCode]],[1]sheet1!$1:$1048576,5,FALSE)</f>
        <v>670779947808</v>
      </c>
      <c r="D2932" t="str">
        <f>VLOOKUP(Table_for_new_list_price[[#This Row],[ItemCode]],[1]sheet1!$1:$1048576,6,FALSE)</f>
        <v>BFLY</v>
      </c>
      <c r="E2932" s="54" t="str">
        <f>VLOOKUP(Table_for_new_list_price[[#This Row],[ItemCode]],[1]sheet1!$1:$1048576,7,FALSE)</f>
        <v>IRON</v>
      </c>
      <c r="F2932" s="54" t="str">
        <f>VLOOKUP(Table_for_new_list_price[[#This Row],[ItemCode]],[1]sheet1!$1:$1048576,13,FALSE)</f>
        <v>58.5</v>
      </c>
      <c r="G2932" s="55" t="str">
        <f>VLOOKUP(Table_for_new_list_price[[#This Row],[ItemCode]],[1]sheet1!$1:$1048576,12,FALSE)</f>
        <v>1</v>
      </c>
      <c r="H2932" s="101">
        <f>VLOOKUP(Table_for_new_list_price[[#This Row],[ItemCode]],[1]sheet1!$1:$1048576,8,FALSE)</f>
        <v>850.9</v>
      </c>
      <c r="I2932" s="51">
        <v>0.5</v>
      </c>
      <c r="J2932" s="53">
        <f t="shared" si="52"/>
        <v>425.45</v>
      </c>
      <c r="K2932" s="1" t="str">
        <f>VLOOKUP(Table_for_new_list_price[[#This Row],[ItemCode]],[1]sheet1!$1:$1048576,11,FALSE)</f>
        <v>China</v>
      </c>
    </row>
    <row r="2933" spans="1:11" hidden="1" x14ac:dyDescent="0.3">
      <c r="A2933" t="s">
        <v>2551</v>
      </c>
      <c r="B2933" t="str">
        <f>VLOOKUP(Table_for_new_list_price[[#This Row],[ItemCode]],[1]sheet1!$1:$1048576,4,FALSE)</f>
        <v>BUTTERFLY LUG DUCTL DISC LVR</v>
      </c>
      <c r="C2933" t="str">
        <f>VLOOKUP(Table_for_new_list_price[[#This Row],[ItemCode]],[1]sheet1!$1:$1048576,5,FALSE)</f>
        <v>670779946108</v>
      </c>
      <c r="D2933" t="str">
        <f>VLOOKUP(Table_for_new_list_price[[#This Row],[ItemCode]],[1]sheet1!$1:$1048576,6,FALSE)</f>
        <v>BFLY</v>
      </c>
      <c r="E2933" s="54" t="str">
        <f>VLOOKUP(Table_for_new_list_price[[#This Row],[ItemCode]],[1]sheet1!$1:$1048576,7,FALSE)</f>
        <v>IRON</v>
      </c>
      <c r="F2933" s="54" t="str">
        <f>VLOOKUP(Table_for_new_list_price[[#This Row],[ItemCode]],[1]sheet1!$1:$1048576,13,FALSE)</f>
        <v>64</v>
      </c>
      <c r="G2933" s="55" t="str">
        <f>VLOOKUP(Table_for_new_list_price[[#This Row],[ItemCode]],[1]sheet1!$1:$1048576,12,FALSE)</f>
        <v>1</v>
      </c>
      <c r="H2933" s="101">
        <f>VLOOKUP(Table_for_new_list_price[[#This Row],[ItemCode]],[1]sheet1!$1:$1048576,8,FALSE)</f>
        <v>886.46</v>
      </c>
      <c r="I2933" s="51">
        <v>0.5</v>
      </c>
      <c r="J2933" s="53">
        <f t="shared" si="52"/>
        <v>443.23</v>
      </c>
      <c r="K2933" s="1" t="str">
        <f>VLOOKUP(Table_for_new_list_price[[#This Row],[ItemCode]],[1]sheet1!$1:$1048576,11,FALSE)</f>
        <v>China</v>
      </c>
    </row>
    <row r="2934" spans="1:11" hidden="1" x14ac:dyDescent="0.3">
      <c r="A2934" t="s">
        <v>2552</v>
      </c>
      <c r="B2934" t="str">
        <f>VLOOKUP(Table_for_new_list_price[[#This Row],[ItemCode]],[1]sheet1!$1:$1048576,4,FALSE)</f>
        <v>BUTTERFLY LUG DUCTL DISC LVR</v>
      </c>
      <c r="C2934" t="str">
        <f>VLOOKUP(Table_for_new_list_price[[#This Row],[ItemCode]],[1]sheet1!$1:$1048576,5,FALSE)</f>
        <v>670779946122</v>
      </c>
      <c r="D2934" t="str">
        <f>VLOOKUP(Table_for_new_list_price[[#This Row],[ItemCode]],[1]sheet1!$1:$1048576,6,FALSE)</f>
        <v>BFLY</v>
      </c>
      <c r="E2934" s="54" t="str">
        <f>VLOOKUP(Table_for_new_list_price[[#This Row],[ItemCode]],[1]sheet1!$1:$1048576,7,FALSE)</f>
        <v>IRON</v>
      </c>
      <c r="F2934" s="54" t="str">
        <f>VLOOKUP(Table_for_new_list_price[[#This Row],[ItemCode]],[1]sheet1!$1:$1048576,13,FALSE)</f>
        <v>101</v>
      </c>
      <c r="G2934" s="55" t="str">
        <f>VLOOKUP(Table_for_new_list_price[[#This Row],[ItemCode]],[1]sheet1!$1:$1048576,12,FALSE)</f>
        <v>1</v>
      </c>
      <c r="H2934" s="101">
        <f>VLOOKUP(Table_for_new_list_price[[#This Row],[ItemCode]],[1]sheet1!$1:$1048576,8,FALSE)</f>
        <v>1237.23</v>
      </c>
      <c r="I2934" s="51">
        <v>0.5</v>
      </c>
      <c r="J2934" s="53">
        <f t="shared" si="52"/>
        <v>618.61500000000001</v>
      </c>
      <c r="K2934" s="1" t="str">
        <f>VLOOKUP(Table_for_new_list_price[[#This Row],[ItemCode]],[1]sheet1!$1:$1048576,11,FALSE)</f>
        <v>China</v>
      </c>
    </row>
    <row r="2935" spans="1:11" hidden="1" x14ac:dyDescent="0.3">
      <c r="A2935" t="s">
        <v>2553</v>
      </c>
      <c r="B2935" t="str">
        <f>VLOOKUP(Table_for_new_list_price[[#This Row],[ItemCode]],[1]sheet1!$1:$1048576,4,FALSE)</f>
        <v>BUTTERFLY LUG DUCTL DISC LVR</v>
      </c>
      <c r="C2935" t="str">
        <f>VLOOKUP(Table_for_new_list_price[[#This Row],[ItemCode]],[1]sheet1!$1:$1048576,5,FALSE)</f>
        <v>670779946207</v>
      </c>
      <c r="D2935" t="str">
        <f>VLOOKUP(Table_for_new_list_price[[#This Row],[ItemCode]],[1]sheet1!$1:$1048576,6,FALSE)</f>
        <v>BFLY</v>
      </c>
      <c r="E2935" s="54" t="str">
        <f>VLOOKUP(Table_for_new_list_price[[#This Row],[ItemCode]],[1]sheet1!$1:$1048576,7,FALSE)</f>
        <v>IRON</v>
      </c>
      <c r="F2935" s="54" t="str">
        <f>VLOOKUP(Table_for_new_list_price[[#This Row],[ItemCode]],[1]sheet1!$1:$1048576,13,FALSE)</f>
        <v>10</v>
      </c>
      <c r="G2935" s="55" t="str">
        <f>VLOOKUP(Table_for_new_list_price[[#This Row],[ItemCode]],[1]sheet1!$1:$1048576,12,FALSE)</f>
        <v>1</v>
      </c>
      <c r="H2935" s="101">
        <f>VLOOKUP(Table_for_new_list_price[[#This Row],[ItemCode]],[1]sheet1!$1:$1048576,8,FALSE)</f>
        <v>180.13</v>
      </c>
      <c r="I2935" s="51">
        <v>0.5</v>
      </c>
      <c r="J2935" s="53">
        <f t="shared" si="52"/>
        <v>90.064999999999998</v>
      </c>
      <c r="K2935" s="1" t="str">
        <f>VLOOKUP(Table_for_new_list_price[[#This Row],[ItemCode]],[1]sheet1!$1:$1048576,11,FALSE)</f>
        <v>China</v>
      </c>
    </row>
    <row r="2936" spans="1:11" hidden="1" x14ac:dyDescent="0.3">
      <c r="A2936" t="s">
        <v>2554</v>
      </c>
      <c r="B2936" t="str">
        <f>VLOOKUP(Table_for_new_list_price[[#This Row],[ItemCode]],[1]sheet1!$1:$1048576,4,FALSE)</f>
        <v>BUTTERFLY LUG DUCTL DISC LVR</v>
      </c>
      <c r="C2936" t="str">
        <f>VLOOKUP(Table_for_new_list_price[[#This Row],[ItemCode]],[1]sheet1!$1:$1048576,5,FALSE)</f>
        <v>670779946252</v>
      </c>
      <c r="D2936" t="str">
        <f>VLOOKUP(Table_for_new_list_price[[#This Row],[ItemCode]],[1]sheet1!$1:$1048576,6,FALSE)</f>
        <v>BFLY</v>
      </c>
      <c r="E2936" s="54" t="str">
        <f>VLOOKUP(Table_for_new_list_price[[#This Row],[ItemCode]],[1]sheet1!$1:$1048576,7,FALSE)</f>
        <v>IRON</v>
      </c>
      <c r="F2936" s="54" t="str">
        <f>VLOOKUP(Table_for_new_list_price[[#This Row],[ItemCode]],[1]sheet1!$1:$1048576,13,FALSE)</f>
        <v>11.8</v>
      </c>
      <c r="G2936" s="55" t="str">
        <f>VLOOKUP(Table_for_new_list_price[[#This Row],[ItemCode]],[1]sheet1!$1:$1048576,12,FALSE)</f>
        <v>1</v>
      </c>
      <c r="H2936" s="101">
        <f>VLOOKUP(Table_for_new_list_price[[#This Row],[ItemCode]],[1]sheet1!$1:$1048576,8,FALSE)</f>
        <v>194.36</v>
      </c>
      <c r="I2936" s="51">
        <v>0.5</v>
      </c>
      <c r="J2936" s="53">
        <f t="shared" si="52"/>
        <v>97.18</v>
      </c>
      <c r="K2936" s="1" t="str">
        <f>VLOOKUP(Table_for_new_list_price[[#This Row],[ItemCode]],[1]sheet1!$1:$1048576,11,FALSE)</f>
        <v>China</v>
      </c>
    </row>
    <row r="2937" spans="1:11" hidden="1" x14ac:dyDescent="0.3">
      <c r="A2937" t="s">
        <v>2555</v>
      </c>
      <c r="B2937" t="str">
        <f>VLOOKUP(Table_for_new_list_price[[#This Row],[ItemCode]],[1]sheet1!$1:$1048576,4,FALSE)</f>
        <v>BUTTERFLY LUG DUCTL DISC LVR</v>
      </c>
      <c r="C2937" t="str">
        <f>VLOOKUP(Table_for_new_list_price[[#This Row],[ItemCode]],[1]sheet1!$1:$1048576,5,FALSE)</f>
        <v>670779946306</v>
      </c>
      <c r="D2937" t="str">
        <f>VLOOKUP(Table_for_new_list_price[[#This Row],[ItemCode]],[1]sheet1!$1:$1048576,6,FALSE)</f>
        <v>BFLY</v>
      </c>
      <c r="E2937" s="54" t="str">
        <f>VLOOKUP(Table_for_new_list_price[[#This Row],[ItemCode]],[1]sheet1!$1:$1048576,7,FALSE)</f>
        <v>IRON</v>
      </c>
      <c r="F2937" s="54" t="str">
        <f>VLOOKUP(Table_for_new_list_price[[#This Row],[ItemCode]],[1]sheet1!$1:$1048576,13,FALSE)</f>
        <v>12</v>
      </c>
      <c r="G2937" s="55" t="str">
        <f>VLOOKUP(Table_for_new_list_price[[#This Row],[ItemCode]],[1]sheet1!$1:$1048576,12,FALSE)</f>
        <v>1</v>
      </c>
      <c r="H2937" s="101">
        <f>VLOOKUP(Table_for_new_list_price[[#This Row],[ItemCode]],[1]sheet1!$1:$1048576,8,FALSE)</f>
        <v>206.21</v>
      </c>
      <c r="I2937" s="51">
        <v>0.5</v>
      </c>
      <c r="J2937" s="53">
        <f t="shared" si="52"/>
        <v>103.105</v>
      </c>
      <c r="K2937" s="1" t="str">
        <f>VLOOKUP(Table_for_new_list_price[[#This Row],[ItemCode]],[1]sheet1!$1:$1048576,11,FALSE)</f>
        <v>China</v>
      </c>
    </row>
    <row r="2938" spans="1:11" hidden="1" x14ac:dyDescent="0.3">
      <c r="A2938" t="s">
        <v>2556</v>
      </c>
      <c r="B2938" t="str">
        <f>VLOOKUP(Table_for_new_list_price[[#This Row],[ItemCode]],[1]sheet1!$1:$1048576,4,FALSE)</f>
        <v>BUTTERFLY LUG DUCTL DISC LVR</v>
      </c>
      <c r="C2938" t="str">
        <f>VLOOKUP(Table_for_new_list_price[[#This Row],[ItemCode]],[1]sheet1!$1:$1048576,5,FALSE)</f>
        <v>670779946405</v>
      </c>
      <c r="D2938" t="str">
        <f>VLOOKUP(Table_for_new_list_price[[#This Row],[ItemCode]],[1]sheet1!$1:$1048576,6,FALSE)</f>
        <v>BFLY</v>
      </c>
      <c r="E2938" s="54" t="str">
        <f>VLOOKUP(Table_for_new_list_price[[#This Row],[ItemCode]],[1]sheet1!$1:$1048576,7,FALSE)</f>
        <v>IRON</v>
      </c>
      <c r="F2938" s="54" t="str">
        <f>VLOOKUP(Table_for_new_list_price[[#This Row],[ItemCode]],[1]sheet1!$1:$1048576,13,FALSE)</f>
        <v>18</v>
      </c>
      <c r="G2938" s="55" t="str">
        <f>VLOOKUP(Table_for_new_list_price[[#This Row],[ItemCode]],[1]sheet1!$1:$1048576,12,FALSE)</f>
        <v>1</v>
      </c>
      <c r="H2938" s="101">
        <f>VLOOKUP(Table_for_new_list_price[[#This Row],[ItemCode]],[1]sheet1!$1:$1048576,8,FALSE)</f>
        <v>256</v>
      </c>
      <c r="I2938" s="51">
        <v>0.5</v>
      </c>
      <c r="J2938" s="53">
        <f t="shared" si="52"/>
        <v>128</v>
      </c>
      <c r="K2938" s="1" t="str">
        <f>VLOOKUP(Table_for_new_list_price[[#This Row],[ItemCode]],[1]sheet1!$1:$1048576,11,FALSE)</f>
        <v>China</v>
      </c>
    </row>
    <row r="2939" spans="1:11" hidden="1" x14ac:dyDescent="0.3">
      <c r="A2939" t="s">
        <v>2557</v>
      </c>
      <c r="B2939" t="str">
        <f>VLOOKUP(Table_for_new_list_price[[#This Row],[ItemCode]],[1]sheet1!$1:$1048576,4,FALSE)</f>
        <v>BUTTERFLY LUG DUCTL DISC LVR</v>
      </c>
      <c r="C2939" t="str">
        <f>VLOOKUP(Table_for_new_list_price[[#This Row],[ItemCode]],[1]sheet1!$1:$1048576,5,FALSE)</f>
        <v>670779946504</v>
      </c>
      <c r="D2939" t="str">
        <f>VLOOKUP(Table_for_new_list_price[[#This Row],[ItemCode]],[1]sheet1!$1:$1048576,6,FALSE)</f>
        <v>BFLY</v>
      </c>
      <c r="E2939" s="54" t="str">
        <f>VLOOKUP(Table_for_new_list_price[[#This Row],[ItemCode]],[1]sheet1!$1:$1048576,7,FALSE)</f>
        <v>IRON</v>
      </c>
      <c r="F2939" s="54" t="str">
        <f>VLOOKUP(Table_for_new_list_price[[#This Row],[ItemCode]],[1]sheet1!$1:$1048576,13,FALSE)</f>
        <v>22.4</v>
      </c>
      <c r="G2939" s="55" t="str">
        <f>VLOOKUP(Table_for_new_list_price[[#This Row],[ItemCode]],[1]sheet1!$1:$1048576,12,FALSE)</f>
        <v>1</v>
      </c>
      <c r="H2939" s="101">
        <f>VLOOKUP(Table_for_new_list_price[[#This Row],[ItemCode]],[1]sheet1!$1:$1048576,8,FALSE)</f>
        <v>360.28</v>
      </c>
      <c r="I2939" s="51">
        <v>0.5</v>
      </c>
      <c r="J2939" s="53">
        <f t="shared" si="52"/>
        <v>180.14</v>
      </c>
      <c r="K2939" s="1" t="str">
        <f>VLOOKUP(Table_for_new_list_price[[#This Row],[ItemCode]],[1]sheet1!$1:$1048576,11,FALSE)</f>
        <v>China</v>
      </c>
    </row>
    <row r="2940" spans="1:11" hidden="1" x14ac:dyDescent="0.3">
      <c r="A2940" t="s">
        <v>2558</v>
      </c>
      <c r="B2940" t="str">
        <f>VLOOKUP(Table_for_new_list_price[[#This Row],[ItemCode]],[1]sheet1!$1:$1048576,4,FALSE)</f>
        <v>BUTTERFLY LUG DUCTL DISC LVR</v>
      </c>
      <c r="C2940" t="str">
        <f>VLOOKUP(Table_for_new_list_price[[#This Row],[ItemCode]],[1]sheet1!$1:$1048576,5,FALSE)</f>
        <v>670779946603</v>
      </c>
      <c r="D2940" t="str">
        <f>VLOOKUP(Table_for_new_list_price[[#This Row],[ItemCode]],[1]sheet1!$1:$1048576,6,FALSE)</f>
        <v>BFLY</v>
      </c>
      <c r="E2940" s="54" t="str">
        <f>VLOOKUP(Table_for_new_list_price[[#This Row],[ItemCode]],[1]sheet1!$1:$1048576,7,FALSE)</f>
        <v>IRON</v>
      </c>
      <c r="F2940" s="54" t="str">
        <f>VLOOKUP(Table_for_new_list_price[[#This Row],[ItemCode]],[1]sheet1!$1:$1048576,13,FALSE)</f>
        <v>26.2</v>
      </c>
      <c r="G2940" s="55" t="str">
        <f>VLOOKUP(Table_for_new_list_price[[#This Row],[ItemCode]],[1]sheet1!$1:$1048576,12,FALSE)</f>
        <v>1</v>
      </c>
      <c r="H2940" s="101">
        <f>VLOOKUP(Table_for_new_list_price[[#This Row],[ItemCode]],[1]sheet1!$1:$1048576,8,FALSE)</f>
        <v>391.08</v>
      </c>
      <c r="I2940" s="51">
        <v>0.5</v>
      </c>
      <c r="J2940" s="53">
        <f t="shared" si="52"/>
        <v>195.54</v>
      </c>
      <c r="K2940" s="1" t="str">
        <f>VLOOKUP(Table_for_new_list_price[[#This Row],[ItemCode]],[1]sheet1!$1:$1048576,11,FALSE)</f>
        <v>China</v>
      </c>
    </row>
    <row r="2941" spans="1:11" hidden="1" x14ac:dyDescent="0.3">
      <c r="A2941" t="s">
        <v>2559</v>
      </c>
      <c r="B2941" t="str">
        <f>VLOOKUP(Table_for_new_list_price[[#This Row],[ItemCode]],[1]sheet1!$1:$1048576,4,FALSE)</f>
        <v>BUTTERFLY LUG DUCTL DISC LVR</v>
      </c>
      <c r="C2941" t="str">
        <f>VLOOKUP(Table_for_new_list_price[[#This Row],[ItemCode]],[1]sheet1!$1:$1048576,5,FALSE)</f>
        <v>670779946801</v>
      </c>
      <c r="D2941" t="str">
        <f>VLOOKUP(Table_for_new_list_price[[#This Row],[ItemCode]],[1]sheet1!$1:$1048576,6,FALSE)</f>
        <v>BFLY</v>
      </c>
      <c r="E2941" s="54" t="str">
        <f>VLOOKUP(Table_for_new_list_price[[#This Row],[ItemCode]],[1]sheet1!$1:$1048576,7,FALSE)</f>
        <v>IRON</v>
      </c>
      <c r="F2941" s="54" t="str">
        <f>VLOOKUP(Table_for_new_list_price[[#This Row],[ItemCode]],[1]sheet1!$1:$1048576,13,FALSE)</f>
        <v>41.6</v>
      </c>
      <c r="G2941" s="55" t="str">
        <f>VLOOKUP(Table_for_new_list_price[[#This Row],[ItemCode]],[1]sheet1!$1:$1048576,12,FALSE)</f>
        <v>1</v>
      </c>
      <c r="H2941" s="101">
        <f>VLOOKUP(Table_for_new_list_price[[#This Row],[ItemCode]],[1]sheet1!$1:$1048576,8,FALSE)</f>
        <v>559.35</v>
      </c>
      <c r="I2941" s="51">
        <v>0.5</v>
      </c>
      <c r="J2941" s="53">
        <f t="shared" si="52"/>
        <v>279.67500000000001</v>
      </c>
      <c r="K2941" s="1" t="str">
        <f>VLOOKUP(Table_for_new_list_price[[#This Row],[ItemCode]],[1]sheet1!$1:$1048576,11,FALSE)</f>
        <v>China</v>
      </c>
    </row>
    <row r="2942" spans="1:11" hidden="1" x14ac:dyDescent="0.3">
      <c r="A2942" t="s">
        <v>2560</v>
      </c>
      <c r="B2942" t="str">
        <f>VLOOKUP(Table_for_new_list_price[[#This Row],[ItemCode]],[1]sheet1!$1:$1048576,4,FALSE)</f>
        <v>BUTTERFLY LUG DUCTL DISC BARE</v>
      </c>
      <c r="C2942">
        <f>VLOOKUP(Table_for_new_list_price[[#This Row],[ItemCode]],[1]sheet1!$1:$1048576,5,FALSE)</f>
        <v>0</v>
      </c>
      <c r="D2942" t="str">
        <f>VLOOKUP(Table_for_new_list_price[[#This Row],[ItemCode]],[1]sheet1!$1:$1048576,6,FALSE)</f>
        <v>BFLY</v>
      </c>
      <c r="E2942" s="54" t="str">
        <f>VLOOKUP(Table_for_new_list_price[[#This Row],[ItemCode]],[1]sheet1!$1:$1048576,7,FALSE)</f>
        <v>IRON</v>
      </c>
      <c r="F2942" s="54" t="str">
        <f>VLOOKUP(Table_for_new_list_price[[#This Row],[ItemCode]],[1]sheet1!$1:$1048576,13,FALSE)</f>
        <v>220</v>
      </c>
      <c r="G2942" s="55" t="str">
        <f>VLOOKUP(Table_for_new_list_price[[#This Row],[ItemCode]],[1]sheet1!$1:$1048576,12,FALSE)</f>
        <v>1</v>
      </c>
      <c r="H2942" s="101">
        <f>VLOOKUP(Table_for_new_list_price[[#This Row],[ItemCode]],[1]sheet1!$1:$1048576,8,FALSE)</f>
        <v>3569.47</v>
      </c>
      <c r="I2942" s="51">
        <v>0.5</v>
      </c>
      <c r="J2942" s="53">
        <f t="shared" si="52"/>
        <v>1784.7349999999999</v>
      </c>
      <c r="K2942" s="1" t="str">
        <f>VLOOKUP(Table_for_new_list_price[[#This Row],[ItemCode]],[1]sheet1!$1:$1048576,11,FALSE)</f>
        <v>China</v>
      </c>
    </row>
    <row r="2943" spans="1:11" hidden="1" x14ac:dyDescent="0.3">
      <c r="A2943" t="s">
        <v>2561</v>
      </c>
      <c r="B2943" t="str">
        <f>VLOOKUP(Table_for_new_list_price[[#This Row],[ItemCode]],[1]sheet1!$1:$1048576,4,FALSE)</f>
        <v>BUTTERFLY LUG 316SS DISC GEAR</v>
      </c>
      <c r="C2943" t="str">
        <f>VLOOKUP(Table_for_new_list_price[[#This Row],[ItemCode]],[1]sheet1!$1:$1048576,5,FALSE)</f>
        <v>670779712475</v>
      </c>
      <c r="D2943" t="str">
        <f>VLOOKUP(Table_for_new_list_price[[#This Row],[ItemCode]],[1]sheet1!$1:$1048576,6,FALSE)</f>
        <v>BFLY</v>
      </c>
      <c r="E2943" s="54">
        <f>VLOOKUP(Table_for_new_list_price[[#This Row],[ItemCode]],[1]sheet1!$1:$1048576,7,FALSE)</f>
        <v>0</v>
      </c>
      <c r="F2943" s="54" t="str">
        <f>VLOOKUP(Table_for_new_list_price[[#This Row],[ItemCode]],[1]sheet1!$1:$1048576,13,FALSE)</f>
        <v>74.5</v>
      </c>
      <c r="G2943" s="55" t="str">
        <f>VLOOKUP(Table_for_new_list_price[[#This Row],[ItemCode]],[1]sheet1!$1:$1048576,12,FALSE)</f>
        <v>1</v>
      </c>
      <c r="H2943" s="101">
        <f>VLOOKUP(Table_for_new_list_price[[#This Row],[ItemCode]],[1]sheet1!$1:$1048576,8,FALSE)</f>
        <v>1912.73</v>
      </c>
      <c r="I2943" s="51">
        <v>0.5</v>
      </c>
      <c r="J2943" s="53">
        <f t="shared" si="52"/>
        <v>956.36500000000001</v>
      </c>
      <c r="K2943" s="1" t="str">
        <f>VLOOKUP(Table_for_new_list_price[[#This Row],[ItemCode]],[1]sheet1!$1:$1048576,11,FALSE)</f>
        <v>China</v>
      </c>
    </row>
    <row r="2944" spans="1:11" hidden="1" x14ac:dyDescent="0.3">
      <c r="A2944" t="s">
        <v>2562</v>
      </c>
      <c r="B2944" t="str">
        <f>VLOOKUP(Table_for_new_list_price[[#This Row],[ItemCode]],[1]sheet1!$1:$1048576,4,FALSE)</f>
        <v>BUTTERFLY LUG 316SS DISC GEAR</v>
      </c>
      <c r="C2944" t="str">
        <f>VLOOKUP(Table_for_new_list_price[[#This Row],[ItemCode]],[1]sheet1!$1:$1048576,5,FALSE)</f>
        <v>670779712482</v>
      </c>
      <c r="D2944" t="str">
        <f>VLOOKUP(Table_for_new_list_price[[#This Row],[ItemCode]],[1]sheet1!$1:$1048576,6,FALSE)</f>
        <v>BFLY</v>
      </c>
      <c r="E2944" s="54">
        <f>VLOOKUP(Table_for_new_list_price[[#This Row],[ItemCode]],[1]sheet1!$1:$1048576,7,FALSE)</f>
        <v>0</v>
      </c>
      <c r="F2944" s="54" t="str">
        <f>VLOOKUP(Table_for_new_list_price[[#This Row],[ItemCode]],[1]sheet1!$1:$1048576,13,FALSE)</f>
        <v>119.5</v>
      </c>
      <c r="G2944" s="55" t="str">
        <f>VLOOKUP(Table_for_new_list_price[[#This Row],[ItemCode]],[1]sheet1!$1:$1048576,12,FALSE)</f>
        <v>1</v>
      </c>
      <c r="H2944" s="101">
        <f>VLOOKUP(Table_for_new_list_price[[#This Row],[ItemCode]],[1]sheet1!$1:$1048576,8,FALSE)</f>
        <v>2986.39</v>
      </c>
      <c r="I2944" s="51">
        <v>0.5</v>
      </c>
      <c r="J2944" s="53">
        <f t="shared" si="52"/>
        <v>1493.1949999999999</v>
      </c>
      <c r="K2944" s="1" t="str">
        <f>VLOOKUP(Table_for_new_list_price[[#This Row],[ItemCode]],[1]sheet1!$1:$1048576,11,FALSE)</f>
        <v>China</v>
      </c>
    </row>
    <row r="2945" spans="1:11" hidden="1" x14ac:dyDescent="0.3">
      <c r="A2945" t="s">
        <v>2563</v>
      </c>
      <c r="B2945" t="str">
        <f>VLOOKUP(Table_for_new_list_price[[#This Row],[ItemCode]],[1]sheet1!$1:$1048576,4,FALSE)</f>
        <v>BUTTERFLY LUG 316SS DISC GEAR</v>
      </c>
      <c r="C2945" t="str">
        <f>VLOOKUP(Table_for_new_list_price[[#This Row],[ItemCode]],[1]sheet1!$1:$1048576,5,FALSE)</f>
        <v>670779712499</v>
      </c>
      <c r="D2945" t="str">
        <f>VLOOKUP(Table_for_new_list_price[[#This Row],[ItemCode]],[1]sheet1!$1:$1048576,6,FALSE)</f>
        <v>BFLY</v>
      </c>
      <c r="E2945" s="54">
        <f>VLOOKUP(Table_for_new_list_price[[#This Row],[ItemCode]],[1]sheet1!$1:$1048576,7,FALSE)</f>
        <v>0</v>
      </c>
      <c r="F2945" s="54" t="str">
        <f>VLOOKUP(Table_for_new_list_price[[#This Row],[ItemCode]],[1]sheet1!$1:$1048576,13,FALSE)</f>
        <v>171.5</v>
      </c>
      <c r="G2945" s="55" t="str">
        <f>VLOOKUP(Table_for_new_list_price[[#This Row],[ItemCode]],[1]sheet1!$1:$1048576,12,FALSE)</f>
        <v>1</v>
      </c>
      <c r="H2945" s="101">
        <f>VLOOKUP(Table_for_new_list_price[[#This Row],[ItemCode]],[1]sheet1!$1:$1048576,8,FALSE)</f>
        <v>3628.71</v>
      </c>
      <c r="I2945" s="51">
        <v>0.5</v>
      </c>
      <c r="J2945" s="53">
        <f t="shared" si="52"/>
        <v>1814.355</v>
      </c>
      <c r="K2945" s="1" t="str">
        <f>VLOOKUP(Table_for_new_list_price[[#This Row],[ItemCode]],[1]sheet1!$1:$1048576,11,FALSE)</f>
        <v>China</v>
      </c>
    </row>
    <row r="2946" spans="1:11" hidden="1" x14ac:dyDescent="0.3">
      <c r="A2946" t="s">
        <v>2564</v>
      </c>
      <c r="B2946" t="str">
        <f>VLOOKUP(Table_for_new_list_price[[#This Row],[ItemCode]],[1]sheet1!$1:$1048576,4,FALSE)</f>
        <v>BUTTERFLY LUG 316SS DISC GEAR</v>
      </c>
      <c r="C2946" t="str">
        <f>VLOOKUP(Table_for_new_list_price[[#This Row],[ItemCode]],[1]sheet1!$1:$1048576,5,FALSE)</f>
        <v>670779712505</v>
      </c>
      <c r="D2946" t="str">
        <f>VLOOKUP(Table_for_new_list_price[[#This Row],[ItemCode]],[1]sheet1!$1:$1048576,6,FALSE)</f>
        <v>BFLY</v>
      </c>
      <c r="E2946" s="54">
        <f>VLOOKUP(Table_for_new_list_price[[#This Row],[ItemCode]],[1]sheet1!$1:$1048576,7,FALSE)</f>
        <v>0</v>
      </c>
      <c r="F2946" s="54" t="str">
        <f>VLOOKUP(Table_for_new_list_price[[#This Row],[ItemCode]],[1]sheet1!$1:$1048576,13,FALSE)</f>
        <v>283.5</v>
      </c>
      <c r="G2946" s="55" t="str">
        <f>VLOOKUP(Table_for_new_list_price[[#This Row],[ItemCode]],[1]sheet1!$1:$1048576,12,FALSE)</f>
        <v>1</v>
      </c>
      <c r="H2946" s="101">
        <f>VLOOKUP(Table_for_new_list_price[[#This Row],[ItemCode]],[1]sheet1!$1:$1048576,8,FALSE)</f>
        <v>5648.06</v>
      </c>
      <c r="I2946" s="51">
        <v>0.5</v>
      </c>
      <c r="J2946" s="53">
        <f t="shared" si="52"/>
        <v>2824.03</v>
      </c>
      <c r="K2946" s="1" t="str">
        <f>VLOOKUP(Table_for_new_list_price[[#This Row],[ItemCode]],[1]sheet1!$1:$1048576,11,FALSE)</f>
        <v>China</v>
      </c>
    </row>
    <row r="2947" spans="1:11" hidden="1" x14ac:dyDescent="0.3">
      <c r="A2947" t="s">
        <v>2565</v>
      </c>
      <c r="B2947" t="str">
        <f>VLOOKUP(Table_for_new_list_price[[#This Row],[ItemCode]],[1]sheet1!$1:$1048576,4,FALSE)</f>
        <v>BUTTERFLY LUG 316SS DISC GEAR</v>
      </c>
      <c r="C2947" t="str">
        <f>VLOOKUP(Table_for_new_list_price[[#This Row],[ItemCode]],[1]sheet1!$1:$1048576,5,FALSE)</f>
        <v>670779712512</v>
      </c>
      <c r="D2947" t="str">
        <f>VLOOKUP(Table_for_new_list_price[[#This Row],[ItemCode]],[1]sheet1!$1:$1048576,6,FALSE)</f>
        <v>BFLY</v>
      </c>
      <c r="E2947" s="54">
        <f>VLOOKUP(Table_for_new_list_price[[#This Row],[ItemCode]],[1]sheet1!$1:$1048576,7,FALSE)</f>
        <v>0</v>
      </c>
      <c r="F2947" s="54" t="str">
        <f>VLOOKUP(Table_for_new_list_price[[#This Row],[ItemCode]],[1]sheet1!$1:$1048576,13,FALSE)</f>
        <v>350.5</v>
      </c>
      <c r="G2947" s="55" t="str">
        <f>VLOOKUP(Table_for_new_list_price[[#This Row],[ItemCode]],[1]sheet1!$1:$1048576,12,FALSE)</f>
        <v>1</v>
      </c>
      <c r="H2947" s="101">
        <f>VLOOKUP(Table_for_new_list_price[[#This Row],[ItemCode]],[1]sheet1!$1:$1048576,8,FALSE)</f>
        <v>7146.02</v>
      </c>
      <c r="I2947" s="51">
        <v>0.5</v>
      </c>
      <c r="J2947" s="53">
        <f t="shared" si="52"/>
        <v>3573.01</v>
      </c>
      <c r="K2947" s="1" t="str">
        <f>VLOOKUP(Table_for_new_list_price[[#This Row],[ItemCode]],[1]sheet1!$1:$1048576,11,FALSE)</f>
        <v>China</v>
      </c>
    </row>
    <row r="2948" spans="1:11" hidden="1" x14ac:dyDescent="0.3">
      <c r="A2948" t="s">
        <v>2566</v>
      </c>
      <c r="B2948" t="str">
        <f>VLOOKUP(Table_for_new_list_price[[#This Row],[ItemCode]],[1]sheet1!$1:$1048576,4,FALSE)</f>
        <v>BUTTERFLY LUG 316SS DISC GEAR</v>
      </c>
      <c r="C2948" t="str">
        <f>VLOOKUP(Table_for_new_list_price[[#This Row],[ItemCode]],[1]sheet1!$1:$1048576,5,FALSE)</f>
        <v>670779712406</v>
      </c>
      <c r="D2948" t="str">
        <f>VLOOKUP(Table_for_new_list_price[[#This Row],[ItemCode]],[1]sheet1!$1:$1048576,6,FALSE)</f>
        <v>BFLY</v>
      </c>
      <c r="E2948" s="54">
        <f>VLOOKUP(Table_for_new_list_price[[#This Row],[ItemCode]],[1]sheet1!$1:$1048576,7,FALSE)</f>
        <v>0</v>
      </c>
      <c r="F2948" s="54" t="str">
        <f>VLOOKUP(Table_for_new_list_price[[#This Row],[ItemCode]],[1]sheet1!$1:$1048576,13,FALSE)</f>
        <v>18.2</v>
      </c>
      <c r="G2948" s="55" t="str">
        <f>VLOOKUP(Table_for_new_list_price[[#This Row],[ItemCode]],[1]sheet1!$1:$1048576,12,FALSE)</f>
        <v>1</v>
      </c>
      <c r="H2948" s="101">
        <f>VLOOKUP(Table_for_new_list_price[[#This Row],[ItemCode]],[1]sheet1!$1:$1048576,8,FALSE)</f>
        <v>497.74</v>
      </c>
      <c r="I2948" s="51">
        <v>0.5</v>
      </c>
      <c r="J2948" s="53">
        <f t="shared" si="52"/>
        <v>248.87</v>
      </c>
      <c r="K2948" s="1" t="str">
        <f>VLOOKUP(Table_for_new_list_price[[#This Row],[ItemCode]],[1]sheet1!$1:$1048576,11,FALSE)</f>
        <v>China</v>
      </c>
    </row>
    <row r="2949" spans="1:11" hidden="1" x14ac:dyDescent="0.3">
      <c r="A2949" t="s">
        <v>2567</v>
      </c>
      <c r="B2949" t="str">
        <f>VLOOKUP(Table_for_new_list_price[[#This Row],[ItemCode]],[1]sheet1!$1:$1048576,4,FALSE)</f>
        <v>BUTTERFLY LUG 316SS DISC GEAR</v>
      </c>
      <c r="C2949" t="str">
        <f>VLOOKUP(Table_for_new_list_price[[#This Row],[ItemCode]],[1]sheet1!$1:$1048576,5,FALSE)</f>
        <v>670779712413</v>
      </c>
      <c r="D2949" t="str">
        <f>VLOOKUP(Table_for_new_list_price[[#This Row],[ItemCode]],[1]sheet1!$1:$1048576,6,FALSE)</f>
        <v>BFLY</v>
      </c>
      <c r="E2949" s="54">
        <f>VLOOKUP(Table_for_new_list_price[[#This Row],[ItemCode]],[1]sheet1!$1:$1048576,7,FALSE)</f>
        <v>0</v>
      </c>
      <c r="F2949" s="54" t="str">
        <f>VLOOKUP(Table_for_new_list_price[[#This Row],[ItemCode]],[1]sheet1!$1:$1048576,13,FALSE)</f>
        <v>19.4</v>
      </c>
      <c r="G2949" s="55" t="str">
        <f>VLOOKUP(Table_for_new_list_price[[#This Row],[ItemCode]],[1]sheet1!$1:$1048576,12,FALSE)</f>
        <v>1</v>
      </c>
      <c r="H2949" s="101">
        <f>VLOOKUP(Table_for_new_list_price[[#This Row],[ItemCode]],[1]sheet1!$1:$1048576,8,FALSE)</f>
        <v>542.78</v>
      </c>
      <c r="I2949" s="51">
        <v>0.5</v>
      </c>
      <c r="J2949" s="53">
        <f t="shared" si="52"/>
        <v>271.39</v>
      </c>
      <c r="K2949" s="1" t="str">
        <f>VLOOKUP(Table_for_new_list_price[[#This Row],[ItemCode]],[1]sheet1!$1:$1048576,11,FALSE)</f>
        <v>China</v>
      </c>
    </row>
    <row r="2950" spans="1:11" hidden="1" x14ac:dyDescent="0.3">
      <c r="A2950" t="s">
        <v>2568</v>
      </c>
      <c r="B2950" t="str">
        <f>VLOOKUP(Table_for_new_list_price[[#This Row],[ItemCode]],[1]sheet1!$1:$1048576,4,FALSE)</f>
        <v>BUTTERFLY LUG 316SS DISC GEAR</v>
      </c>
      <c r="C2950" t="str">
        <f>VLOOKUP(Table_for_new_list_price[[#This Row],[ItemCode]],[1]sheet1!$1:$1048576,5,FALSE)</f>
        <v>670779712529</v>
      </c>
      <c r="D2950" t="str">
        <f>VLOOKUP(Table_for_new_list_price[[#This Row],[ItemCode]],[1]sheet1!$1:$1048576,6,FALSE)</f>
        <v>BFLY</v>
      </c>
      <c r="E2950" s="54">
        <f>VLOOKUP(Table_for_new_list_price[[#This Row],[ItemCode]],[1]sheet1!$1:$1048576,7,FALSE)</f>
        <v>0</v>
      </c>
      <c r="F2950" s="54" t="str">
        <f>VLOOKUP(Table_for_new_list_price[[#This Row],[ItemCode]],[1]sheet1!$1:$1048576,13,FALSE)</f>
        <v>424.5</v>
      </c>
      <c r="G2950" s="55" t="str">
        <f>VLOOKUP(Table_for_new_list_price[[#This Row],[ItemCode]],[1]sheet1!$1:$1048576,12,FALSE)</f>
        <v>1</v>
      </c>
      <c r="H2950" s="101">
        <f>VLOOKUP(Table_for_new_list_price[[#This Row],[ItemCode]],[1]sheet1!$1:$1048576,8,FALSE)</f>
        <v>9381.07</v>
      </c>
      <c r="I2950" s="51">
        <v>0.5</v>
      </c>
      <c r="J2950" s="53">
        <f t="shared" si="52"/>
        <v>4690.5349999999999</v>
      </c>
      <c r="K2950" s="1" t="str">
        <f>VLOOKUP(Table_for_new_list_price[[#This Row],[ItemCode]],[1]sheet1!$1:$1048576,11,FALSE)</f>
        <v>China</v>
      </c>
    </row>
    <row r="2951" spans="1:11" hidden="1" x14ac:dyDescent="0.3">
      <c r="A2951" t="s">
        <v>2569</v>
      </c>
      <c r="B2951" t="str">
        <f>VLOOKUP(Table_for_new_list_price[[#This Row],[ItemCode]],[1]sheet1!$1:$1048576,4,FALSE)</f>
        <v>BUTTERFLY LUG 316SS DISC GEAR</v>
      </c>
      <c r="C2951" t="str">
        <f>VLOOKUP(Table_for_new_list_price[[#This Row],[ItemCode]],[1]sheet1!$1:$1048576,5,FALSE)</f>
        <v>670779712536</v>
      </c>
      <c r="D2951" t="str">
        <f>VLOOKUP(Table_for_new_list_price[[#This Row],[ItemCode]],[1]sheet1!$1:$1048576,6,FALSE)</f>
        <v>BFLY</v>
      </c>
      <c r="E2951" s="54">
        <f>VLOOKUP(Table_for_new_list_price[[#This Row],[ItemCode]],[1]sheet1!$1:$1048576,7,FALSE)</f>
        <v>0</v>
      </c>
      <c r="F2951" s="54" t="str">
        <f>VLOOKUP(Table_for_new_list_price[[#This Row],[ItemCode]],[1]sheet1!$1:$1048576,13,FALSE)</f>
        <v>639.5</v>
      </c>
      <c r="G2951" s="55" t="str">
        <f>VLOOKUP(Table_for_new_list_price[[#This Row],[ItemCode]],[1]sheet1!$1:$1048576,12,FALSE)</f>
        <v>1</v>
      </c>
      <c r="H2951" s="101">
        <f>VLOOKUP(Table_for_new_list_price[[#This Row],[ItemCode]],[1]sheet1!$1:$1048576,8,FALSE)</f>
        <v>19134.27</v>
      </c>
      <c r="I2951" s="51">
        <v>0.5</v>
      </c>
      <c r="J2951" s="53">
        <f t="shared" si="52"/>
        <v>9567.1350000000002</v>
      </c>
      <c r="K2951" s="1" t="str">
        <f>VLOOKUP(Table_for_new_list_price[[#This Row],[ItemCode]],[1]sheet1!$1:$1048576,11,FALSE)</f>
        <v>China</v>
      </c>
    </row>
    <row r="2952" spans="1:11" hidden="1" x14ac:dyDescent="0.3">
      <c r="A2952" t="s">
        <v>2570</v>
      </c>
      <c r="B2952" t="str">
        <f>VLOOKUP(Table_for_new_list_price[[#This Row],[ItemCode]],[1]sheet1!$1:$1048576,4,FALSE)</f>
        <v>BUTTERFLY LUG 316SS DISC GEAR</v>
      </c>
      <c r="C2952" t="str">
        <f>VLOOKUP(Table_for_new_list_price[[#This Row],[ItemCode]],[1]sheet1!$1:$1048576,5,FALSE)</f>
        <v>670779712420</v>
      </c>
      <c r="D2952" t="str">
        <f>VLOOKUP(Table_for_new_list_price[[#This Row],[ItemCode]],[1]sheet1!$1:$1048576,6,FALSE)</f>
        <v>BFLY</v>
      </c>
      <c r="E2952" s="54">
        <f>VLOOKUP(Table_for_new_list_price[[#This Row],[ItemCode]],[1]sheet1!$1:$1048576,7,FALSE)</f>
        <v>0</v>
      </c>
      <c r="F2952" s="54" t="str">
        <f>VLOOKUP(Table_for_new_list_price[[#This Row],[ItemCode]],[1]sheet1!$1:$1048576,13,FALSE)</f>
        <v>19.8</v>
      </c>
      <c r="G2952" s="55" t="str">
        <f>VLOOKUP(Table_for_new_list_price[[#This Row],[ItemCode]],[1]sheet1!$1:$1048576,12,FALSE)</f>
        <v>1</v>
      </c>
      <c r="H2952" s="101">
        <f>VLOOKUP(Table_for_new_list_price[[#This Row],[ItemCode]],[1]sheet1!$1:$1048576,8,FALSE)</f>
        <v>559.35</v>
      </c>
      <c r="I2952" s="51">
        <v>0.5</v>
      </c>
      <c r="J2952" s="53">
        <f t="shared" si="52"/>
        <v>279.67500000000001</v>
      </c>
      <c r="K2952" s="1" t="str">
        <f>VLOOKUP(Table_for_new_list_price[[#This Row],[ItemCode]],[1]sheet1!$1:$1048576,11,FALSE)</f>
        <v>China</v>
      </c>
    </row>
    <row r="2953" spans="1:11" hidden="1" x14ac:dyDescent="0.3">
      <c r="A2953" t="s">
        <v>2571</v>
      </c>
      <c r="B2953" t="str">
        <f>VLOOKUP(Table_for_new_list_price[[#This Row],[ItemCode]],[1]sheet1!$1:$1048576,4,FALSE)</f>
        <v>BUTTERFLY LUG 316SS DISC GEAR</v>
      </c>
      <c r="C2953" t="str">
        <f>VLOOKUP(Table_for_new_list_price[[#This Row],[ItemCode]],[1]sheet1!$1:$1048576,5,FALSE)</f>
        <v>670779712437</v>
      </c>
      <c r="D2953" t="str">
        <f>VLOOKUP(Table_for_new_list_price[[#This Row],[ItemCode]],[1]sheet1!$1:$1048576,6,FALSE)</f>
        <v>BFLY</v>
      </c>
      <c r="E2953" s="54">
        <f>VLOOKUP(Table_for_new_list_price[[#This Row],[ItemCode]],[1]sheet1!$1:$1048576,7,FALSE)</f>
        <v>0</v>
      </c>
      <c r="F2953" s="54" t="str">
        <f>VLOOKUP(Table_for_new_list_price[[#This Row],[ItemCode]],[1]sheet1!$1:$1048576,13,FALSE)</f>
        <v>25.8</v>
      </c>
      <c r="G2953" s="55" t="str">
        <f>VLOOKUP(Table_for_new_list_price[[#This Row],[ItemCode]],[1]sheet1!$1:$1048576,12,FALSE)</f>
        <v>1</v>
      </c>
      <c r="H2953" s="101">
        <f>VLOOKUP(Table_for_new_list_price[[#This Row],[ItemCode]],[1]sheet1!$1:$1048576,8,FALSE)</f>
        <v>630.49</v>
      </c>
      <c r="I2953" s="51">
        <v>0.5</v>
      </c>
      <c r="J2953" s="53">
        <f t="shared" si="52"/>
        <v>315.245</v>
      </c>
      <c r="K2953" s="1" t="str">
        <f>VLOOKUP(Table_for_new_list_price[[#This Row],[ItemCode]],[1]sheet1!$1:$1048576,11,FALSE)</f>
        <v>China</v>
      </c>
    </row>
    <row r="2954" spans="1:11" hidden="1" x14ac:dyDescent="0.3">
      <c r="A2954" t="s">
        <v>2572</v>
      </c>
      <c r="B2954" t="str">
        <f>VLOOKUP(Table_for_new_list_price[[#This Row],[ItemCode]],[1]sheet1!$1:$1048576,4,FALSE)</f>
        <v>BUTTERFLY LUG 316SS DISC GEAR</v>
      </c>
      <c r="C2954" t="str">
        <f>VLOOKUP(Table_for_new_list_price[[#This Row],[ItemCode]],[1]sheet1!$1:$1048576,5,FALSE)</f>
        <v>670779712444</v>
      </c>
      <c r="D2954" t="str">
        <f>VLOOKUP(Table_for_new_list_price[[#This Row],[ItemCode]],[1]sheet1!$1:$1048576,6,FALSE)</f>
        <v>BFLY</v>
      </c>
      <c r="E2954" s="54">
        <f>VLOOKUP(Table_for_new_list_price[[#This Row],[ItemCode]],[1]sheet1!$1:$1048576,7,FALSE)</f>
        <v>0</v>
      </c>
      <c r="F2954" s="54" t="str">
        <f>VLOOKUP(Table_for_new_list_price[[#This Row],[ItemCode]],[1]sheet1!$1:$1048576,13,FALSE)</f>
        <v>29.8</v>
      </c>
      <c r="G2954" s="55" t="str">
        <f>VLOOKUP(Table_for_new_list_price[[#This Row],[ItemCode]],[1]sheet1!$1:$1048576,12,FALSE)</f>
        <v>1</v>
      </c>
      <c r="H2954" s="101">
        <f>VLOOKUP(Table_for_new_list_price[[#This Row],[ItemCode]],[1]sheet1!$1:$1048576,8,FALSE)</f>
        <v>786.9</v>
      </c>
      <c r="I2954" s="51">
        <v>0.5</v>
      </c>
      <c r="J2954" s="53">
        <f t="shared" si="52"/>
        <v>393.45</v>
      </c>
      <c r="K2954" s="1" t="str">
        <f>VLOOKUP(Table_for_new_list_price[[#This Row],[ItemCode]],[1]sheet1!$1:$1048576,11,FALSE)</f>
        <v>China</v>
      </c>
    </row>
    <row r="2955" spans="1:11" hidden="1" x14ac:dyDescent="0.3">
      <c r="A2955" t="s">
        <v>2573</v>
      </c>
      <c r="B2955" t="str">
        <f>VLOOKUP(Table_for_new_list_price[[#This Row],[ItemCode]],[1]sheet1!$1:$1048576,4,FALSE)</f>
        <v>BUTTERFLY LUG 316SS DISC GEAR</v>
      </c>
      <c r="C2955" t="str">
        <f>VLOOKUP(Table_for_new_list_price[[#This Row],[ItemCode]],[1]sheet1!$1:$1048576,5,FALSE)</f>
        <v>670779712451</v>
      </c>
      <c r="D2955" t="str">
        <f>VLOOKUP(Table_for_new_list_price[[#This Row],[ItemCode]],[1]sheet1!$1:$1048576,6,FALSE)</f>
        <v>BFLY</v>
      </c>
      <c r="E2955" s="54">
        <f>VLOOKUP(Table_for_new_list_price[[#This Row],[ItemCode]],[1]sheet1!$1:$1048576,7,FALSE)</f>
        <v>0</v>
      </c>
      <c r="F2955" s="54" t="str">
        <f>VLOOKUP(Table_for_new_list_price[[#This Row],[ItemCode]],[1]sheet1!$1:$1048576,13,FALSE)</f>
        <v>33.2</v>
      </c>
      <c r="G2955" s="55" t="str">
        <f>VLOOKUP(Table_for_new_list_price[[#This Row],[ItemCode]],[1]sheet1!$1:$1048576,12,FALSE)</f>
        <v>1</v>
      </c>
      <c r="H2955" s="101">
        <f>VLOOKUP(Table_for_new_list_price[[#This Row],[ItemCode]],[1]sheet1!$1:$1048576,8,FALSE)</f>
        <v>855.64</v>
      </c>
      <c r="I2955" s="51">
        <v>0.5</v>
      </c>
      <c r="J2955" s="53">
        <f t="shared" si="52"/>
        <v>427.82</v>
      </c>
      <c r="K2955" s="1" t="str">
        <f>VLOOKUP(Table_for_new_list_price[[#This Row],[ItemCode]],[1]sheet1!$1:$1048576,11,FALSE)</f>
        <v>China</v>
      </c>
    </row>
    <row r="2956" spans="1:11" hidden="1" x14ac:dyDescent="0.3">
      <c r="A2956" t="s">
        <v>2574</v>
      </c>
      <c r="B2956" t="str">
        <f>VLOOKUP(Table_for_new_list_price[[#This Row],[ItemCode]],[1]sheet1!$1:$1048576,4,FALSE)</f>
        <v>BUTTERFLY LUG 316SS DISC GEAR</v>
      </c>
      <c r="C2956" t="str">
        <f>VLOOKUP(Table_for_new_list_price[[#This Row],[ItemCode]],[1]sheet1!$1:$1048576,5,FALSE)</f>
        <v>670779712468</v>
      </c>
      <c r="D2956" t="str">
        <f>VLOOKUP(Table_for_new_list_price[[#This Row],[ItemCode]],[1]sheet1!$1:$1048576,6,FALSE)</f>
        <v>BFLY</v>
      </c>
      <c r="E2956" s="54">
        <f>VLOOKUP(Table_for_new_list_price[[#This Row],[ItemCode]],[1]sheet1!$1:$1048576,7,FALSE)</f>
        <v>0</v>
      </c>
      <c r="F2956" s="54" t="str">
        <f>VLOOKUP(Table_for_new_list_price[[#This Row],[ItemCode]],[1]sheet1!$1:$1048576,13,FALSE)</f>
        <v>58.5</v>
      </c>
      <c r="G2956" s="55" t="str">
        <f>VLOOKUP(Table_for_new_list_price[[#This Row],[ItemCode]],[1]sheet1!$1:$1048576,12,FALSE)</f>
        <v>1</v>
      </c>
      <c r="H2956" s="101">
        <f>VLOOKUP(Table_for_new_list_price[[#This Row],[ItemCode]],[1]sheet1!$1:$1048576,8,FALSE)</f>
        <v>1258.57</v>
      </c>
      <c r="I2956" s="51">
        <v>0.5</v>
      </c>
      <c r="J2956" s="53">
        <f t="shared" si="52"/>
        <v>629.28499999999997</v>
      </c>
      <c r="K2956" s="1" t="str">
        <f>VLOOKUP(Table_for_new_list_price[[#This Row],[ItemCode]],[1]sheet1!$1:$1048576,11,FALSE)</f>
        <v>China</v>
      </c>
    </row>
    <row r="2957" spans="1:11" hidden="1" x14ac:dyDescent="0.3">
      <c r="A2957" t="s">
        <v>2575</v>
      </c>
      <c r="B2957" t="str">
        <f>VLOOKUP(Table_for_new_list_price[[#This Row],[ItemCode]],[1]sheet1!$1:$1048576,4,FALSE)</f>
        <v>BUTTERFLY LUG 316SS DISC LVR</v>
      </c>
      <c r="C2957" t="str">
        <f>VLOOKUP(Table_for_new_list_price[[#This Row],[ItemCode]],[1]sheet1!$1:$1048576,5,FALSE)</f>
        <v>670779712611</v>
      </c>
      <c r="D2957" t="str">
        <f>VLOOKUP(Table_for_new_list_price[[#This Row],[ItemCode]],[1]sheet1!$1:$1048576,6,FALSE)</f>
        <v>BFLY</v>
      </c>
      <c r="E2957" s="54">
        <f>VLOOKUP(Table_for_new_list_price[[#This Row],[ItemCode]],[1]sheet1!$1:$1048576,7,FALSE)</f>
        <v>0</v>
      </c>
      <c r="F2957" s="54" t="str">
        <f>VLOOKUP(Table_for_new_list_price[[#This Row],[ItemCode]],[1]sheet1!$1:$1048576,13,FALSE)</f>
        <v>64</v>
      </c>
      <c r="G2957" s="55" t="str">
        <f>VLOOKUP(Table_for_new_list_price[[#This Row],[ItemCode]],[1]sheet1!$1:$1048576,12,FALSE)</f>
        <v>1</v>
      </c>
      <c r="H2957" s="101">
        <f>VLOOKUP(Table_for_new_list_price[[#This Row],[ItemCode]],[1]sheet1!$1:$1048576,8,FALSE)</f>
        <v>1782.35</v>
      </c>
      <c r="I2957" s="51">
        <v>0.5</v>
      </c>
      <c r="J2957" s="53">
        <f t="shared" si="52"/>
        <v>891.17499999999995</v>
      </c>
      <c r="K2957" s="1" t="str">
        <f>VLOOKUP(Table_for_new_list_price[[#This Row],[ItemCode]],[1]sheet1!$1:$1048576,11,FALSE)</f>
        <v>China</v>
      </c>
    </row>
    <row r="2958" spans="1:11" hidden="1" x14ac:dyDescent="0.3">
      <c r="A2958" t="s">
        <v>2576</v>
      </c>
      <c r="B2958" t="str">
        <f>VLOOKUP(Table_for_new_list_price[[#This Row],[ItemCode]],[1]sheet1!$1:$1048576,4,FALSE)</f>
        <v>BUTTERFLY LUG 316SS DISC LVR</v>
      </c>
      <c r="C2958" t="str">
        <f>VLOOKUP(Table_for_new_list_price[[#This Row],[ItemCode]],[1]sheet1!$1:$1048576,5,FALSE)</f>
        <v>670779712628</v>
      </c>
      <c r="D2958" t="str">
        <f>VLOOKUP(Table_for_new_list_price[[#This Row],[ItemCode]],[1]sheet1!$1:$1048576,6,FALSE)</f>
        <v>BFLY</v>
      </c>
      <c r="E2958" s="54">
        <f>VLOOKUP(Table_for_new_list_price[[#This Row],[ItemCode]],[1]sheet1!$1:$1048576,7,FALSE)</f>
        <v>0</v>
      </c>
      <c r="F2958" s="54" t="str">
        <f>VLOOKUP(Table_for_new_list_price[[#This Row],[ItemCode]],[1]sheet1!$1:$1048576,13,FALSE)</f>
        <v>101</v>
      </c>
      <c r="G2958" s="55" t="str">
        <f>VLOOKUP(Table_for_new_list_price[[#This Row],[ItemCode]],[1]sheet1!$1:$1048576,12,FALSE)</f>
        <v>1</v>
      </c>
      <c r="H2958" s="101">
        <f>VLOOKUP(Table_for_new_list_price[[#This Row],[ItemCode]],[1]sheet1!$1:$1048576,8,FALSE)</f>
        <v>2822.85</v>
      </c>
      <c r="I2958" s="51">
        <v>0.5</v>
      </c>
      <c r="J2958" s="53">
        <f t="shared" si="52"/>
        <v>1411.425</v>
      </c>
      <c r="K2958" s="1" t="str">
        <f>VLOOKUP(Table_for_new_list_price[[#This Row],[ItemCode]],[1]sheet1!$1:$1048576,11,FALSE)</f>
        <v>China</v>
      </c>
    </row>
    <row r="2959" spans="1:11" hidden="1" x14ac:dyDescent="0.3">
      <c r="A2959" t="s">
        <v>2577</v>
      </c>
      <c r="B2959" t="str">
        <f>VLOOKUP(Table_for_new_list_price[[#This Row],[ItemCode]],[1]sheet1!$1:$1048576,4,FALSE)</f>
        <v>BUTTERFLY LUG 316SS DISC LVR</v>
      </c>
      <c r="C2959" t="str">
        <f>VLOOKUP(Table_for_new_list_price[[#This Row],[ItemCode]],[1]sheet1!$1:$1048576,5,FALSE)</f>
        <v>670779712543</v>
      </c>
      <c r="D2959" t="str">
        <f>VLOOKUP(Table_for_new_list_price[[#This Row],[ItemCode]],[1]sheet1!$1:$1048576,6,FALSE)</f>
        <v>BFLY</v>
      </c>
      <c r="E2959" s="54">
        <f>VLOOKUP(Table_for_new_list_price[[#This Row],[ItemCode]],[1]sheet1!$1:$1048576,7,FALSE)</f>
        <v>0</v>
      </c>
      <c r="F2959" s="54" t="str">
        <f>VLOOKUP(Table_for_new_list_price[[#This Row],[ItemCode]],[1]sheet1!$1:$1048576,13,FALSE)</f>
        <v>10</v>
      </c>
      <c r="G2959" s="55" t="str">
        <f>VLOOKUP(Table_for_new_list_price[[#This Row],[ItemCode]],[1]sheet1!$1:$1048576,12,FALSE)</f>
        <v>1</v>
      </c>
      <c r="H2959" s="101">
        <f>VLOOKUP(Table_for_new_list_price[[#This Row],[ItemCode]],[1]sheet1!$1:$1048576,8,FALSE)</f>
        <v>256</v>
      </c>
      <c r="I2959" s="51">
        <v>0.5</v>
      </c>
      <c r="J2959" s="53">
        <f t="shared" si="52"/>
        <v>128</v>
      </c>
      <c r="K2959" s="1" t="str">
        <f>VLOOKUP(Table_for_new_list_price[[#This Row],[ItemCode]],[1]sheet1!$1:$1048576,11,FALSE)</f>
        <v>China</v>
      </c>
    </row>
    <row r="2960" spans="1:11" hidden="1" x14ac:dyDescent="0.3">
      <c r="A2960" t="s">
        <v>2578</v>
      </c>
      <c r="B2960" t="str">
        <f>VLOOKUP(Table_for_new_list_price[[#This Row],[ItemCode]],[1]sheet1!$1:$1048576,4,FALSE)</f>
        <v>BUTTERFLY LUG 316SS DISC LVR</v>
      </c>
      <c r="C2960" t="str">
        <f>VLOOKUP(Table_for_new_list_price[[#This Row],[ItemCode]],[1]sheet1!$1:$1048576,5,FALSE)</f>
        <v>670779712550</v>
      </c>
      <c r="D2960" t="str">
        <f>VLOOKUP(Table_for_new_list_price[[#This Row],[ItemCode]],[1]sheet1!$1:$1048576,6,FALSE)</f>
        <v>BFLY</v>
      </c>
      <c r="E2960" s="54">
        <f>VLOOKUP(Table_for_new_list_price[[#This Row],[ItemCode]],[1]sheet1!$1:$1048576,7,FALSE)</f>
        <v>0</v>
      </c>
      <c r="F2960" s="54" t="str">
        <f>VLOOKUP(Table_for_new_list_price[[#This Row],[ItemCode]],[1]sheet1!$1:$1048576,13,FALSE)</f>
        <v>11.8</v>
      </c>
      <c r="G2960" s="55" t="str">
        <f>VLOOKUP(Table_for_new_list_price[[#This Row],[ItemCode]],[1]sheet1!$1:$1048576,12,FALSE)</f>
        <v>1</v>
      </c>
      <c r="H2960" s="101">
        <f>VLOOKUP(Table_for_new_list_price[[#This Row],[ItemCode]],[1]sheet1!$1:$1048576,8,FALSE)</f>
        <v>296.27999999999997</v>
      </c>
      <c r="I2960" s="51">
        <v>0.5</v>
      </c>
      <c r="J2960" s="53">
        <f t="shared" si="52"/>
        <v>148.13999999999999</v>
      </c>
      <c r="K2960" s="1" t="str">
        <f>VLOOKUP(Table_for_new_list_price[[#This Row],[ItemCode]],[1]sheet1!$1:$1048576,11,FALSE)</f>
        <v>China</v>
      </c>
    </row>
    <row r="2961" spans="1:11" hidden="1" x14ac:dyDescent="0.3">
      <c r="A2961" t="s">
        <v>2579</v>
      </c>
      <c r="B2961" t="str">
        <f>VLOOKUP(Table_for_new_list_price[[#This Row],[ItemCode]],[1]sheet1!$1:$1048576,4,FALSE)</f>
        <v>BUTTERFLY LUG 316SS DISC LVR</v>
      </c>
      <c r="C2961" t="str">
        <f>VLOOKUP(Table_for_new_list_price[[#This Row],[ItemCode]],[1]sheet1!$1:$1048576,5,FALSE)</f>
        <v>670779712567</v>
      </c>
      <c r="D2961" t="str">
        <f>VLOOKUP(Table_for_new_list_price[[#This Row],[ItemCode]],[1]sheet1!$1:$1048576,6,FALSE)</f>
        <v>BFLY</v>
      </c>
      <c r="E2961" s="54">
        <f>VLOOKUP(Table_for_new_list_price[[#This Row],[ItemCode]],[1]sheet1!$1:$1048576,7,FALSE)</f>
        <v>0</v>
      </c>
      <c r="F2961" s="54" t="str">
        <f>VLOOKUP(Table_for_new_list_price[[#This Row],[ItemCode]],[1]sheet1!$1:$1048576,13,FALSE)</f>
        <v>12</v>
      </c>
      <c r="G2961" s="55" t="str">
        <f>VLOOKUP(Table_for_new_list_price[[#This Row],[ItemCode]],[1]sheet1!$1:$1048576,12,FALSE)</f>
        <v>1</v>
      </c>
      <c r="H2961" s="101">
        <f>VLOOKUP(Table_for_new_list_price[[#This Row],[ItemCode]],[1]sheet1!$1:$1048576,8,FALSE)</f>
        <v>315.25</v>
      </c>
      <c r="I2961" s="51">
        <v>0.5</v>
      </c>
      <c r="J2961" s="53">
        <f t="shared" si="52"/>
        <v>157.625</v>
      </c>
      <c r="K2961" s="1" t="str">
        <f>VLOOKUP(Table_for_new_list_price[[#This Row],[ItemCode]],[1]sheet1!$1:$1048576,11,FALSE)</f>
        <v>China</v>
      </c>
    </row>
    <row r="2962" spans="1:11" hidden="1" x14ac:dyDescent="0.3">
      <c r="A2962" t="s">
        <v>2580</v>
      </c>
      <c r="B2962" t="str">
        <f>VLOOKUP(Table_for_new_list_price[[#This Row],[ItemCode]],[1]sheet1!$1:$1048576,4,FALSE)</f>
        <v>BUTTERFLY LUG 316SS DISC LVR</v>
      </c>
      <c r="C2962" t="str">
        <f>VLOOKUP(Table_for_new_list_price[[#This Row],[ItemCode]],[1]sheet1!$1:$1048576,5,FALSE)</f>
        <v>670779712574</v>
      </c>
      <c r="D2962" t="str">
        <f>VLOOKUP(Table_for_new_list_price[[#This Row],[ItemCode]],[1]sheet1!$1:$1048576,6,FALSE)</f>
        <v>BFLY</v>
      </c>
      <c r="E2962" s="54">
        <f>VLOOKUP(Table_for_new_list_price[[#This Row],[ItemCode]],[1]sheet1!$1:$1048576,7,FALSE)</f>
        <v>0</v>
      </c>
      <c r="F2962" s="54" t="str">
        <f>VLOOKUP(Table_for_new_list_price[[#This Row],[ItemCode]],[1]sheet1!$1:$1048576,13,FALSE)</f>
        <v>18</v>
      </c>
      <c r="G2962" s="55" t="str">
        <f>VLOOKUP(Table_for_new_list_price[[#This Row],[ItemCode]],[1]sheet1!$1:$1048576,12,FALSE)</f>
        <v>1</v>
      </c>
      <c r="H2962" s="101">
        <f>VLOOKUP(Table_for_new_list_price[[#This Row],[ItemCode]],[1]sheet1!$1:$1048576,8,FALSE)</f>
        <v>431.39</v>
      </c>
      <c r="I2962" s="51">
        <v>0.5</v>
      </c>
      <c r="J2962" s="53">
        <f t="shared" si="52"/>
        <v>215.69499999999999</v>
      </c>
      <c r="K2962" s="1" t="str">
        <f>VLOOKUP(Table_for_new_list_price[[#This Row],[ItemCode]],[1]sheet1!$1:$1048576,11,FALSE)</f>
        <v>China</v>
      </c>
    </row>
    <row r="2963" spans="1:11" hidden="1" x14ac:dyDescent="0.3">
      <c r="A2963" t="s">
        <v>2581</v>
      </c>
      <c r="B2963" t="str">
        <f>VLOOKUP(Table_for_new_list_price[[#This Row],[ItemCode]],[1]sheet1!$1:$1048576,4,FALSE)</f>
        <v>BUTTERFLY LUG 316SS DISC LVR</v>
      </c>
      <c r="C2963" t="str">
        <f>VLOOKUP(Table_for_new_list_price[[#This Row],[ItemCode]],[1]sheet1!$1:$1048576,5,FALSE)</f>
        <v>670779712581</v>
      </c>
      <c r="D2963" t="str">
        <f>VLOOKUP(Table_for_new_list_price[[#This Row],[ItemCode]],[1]sheet1!$1:$1048576,6,FALSE)</f>
        <v>BFLY</v>
      </c>
      <c r="E2963" s="54">
        <f>VLOOKUP(Table_for_new_list_price[[#This Row],[ItemCode]],[1]sheet1!$1:$1048576,7,FALSE)</f>
        <v>0</v>
      </c>
      <c r="F2963" s="54" t="str">
        <f>VLOOKUP(Table_for_new_list_price[[#This Row],[ItemCode]],[1]sheet1!$1:$1048576,13,FALSE)</f>
        <v>22.4</v>
      </c>
      <c r="G2963" s="55" t="str">
        <f>VLOOKUP(Table_for_new_list_price[[#This Row],[ItemCode]],[1]sheet1!$1:$1048576,12,FALSE)</f>
        <v>1</v>
      </c>
      <c r="H2963" s="101">
        <f>VLOOKUP(Table_for_new_list_price[[#This Row],[ItemCode]],[1]sheet1!$1:$1048576,8,FALSE)</f>
        <v>542.78</v>
      </c>
      <c r="I2963" s="51">
        <v>0.5</v>
      </c>
      <c r="J2963" s="53">
        <f t="shared" si="52"/>
        <v>271.39</v>
      </c>
      <c r="K2963" s="1" t="str">
        <f>VLOOKUP(Table_for_new_list_price[[#This Row],[ItemCode]],[1]sheet1!$1:$1048576,11,FALSE)</f>
        <v>China</v>
      </c>
    </row>
    <row r="2964" spans="1:11" hidden="1" x14ac:dyDescent="0.3">
      <c r="A2964" t="s">
        <v>2582</v>
      </c>
      <c r="B2964" t="str">
        <f>VLOOKUP(Table_for_new_list_price[[#This Row],[ItemCode]],[1]sheet1!$1:$1048576,4,FALSE)</f>
        <v>BUTTERFLY LUG 316SS DISC LVR</v>
      </c>
      <c r="C2964" t="str">
        <f>VLOOKUP(Table_for_new_list_price[[#This Row],[ItemCode]],[1]sheet1!$1:$1048576,5,FALSE)</f>
        <v>670779712598</v>
      </c>
      <c r="D2964" t="str">
        <f>VLOOKUP(Table_for_new_list_price[[#This Row],[ItemCode]],[1]sheet1!$1:$1048576,6,FALSE)</f>
        <v>BFLY</v>
      </c>
      <c r="E2964" s="54">
        <f>VLOOKUP(Table_for_new_list_price[[#This Row],[ItemCode]],[1]sheet1!$1:$1048576,7,FALSE)</f>
        <v>0</v>
      </c>
      <c r="F2964" s="54" t="str">
        <f>VLOOKUP(Table_for_new_list_price[[#This Row],[ItemCode]],[1]sheet1!$1:$1048576,13,FALSE)</f>
        <v>26.2</v>
      </c>
      <c r="G2964" s="55" t="str">
        <f>VLOOKUP(Table_for_new_list_price[[#This Row],[ItemCode]],[1]sheet1!$1:$1048576,12,FALSE)</f>
        <v>1</v>
      </c>
      <c r="H2964" s="101">
        <f>VLOOKUP(Table_for_new_list_price[[#This Row],[ItemCode]],[1]sheet1!$1:$1048576,8,FALSE)</f>
        <v>685</v>
      </c>
      <c r="I2964" s="51">
        <v>0.5</v>
      </c>
      <c r="J2964" s="53">
        <f t="shared" si="52"/>
        <v>342.5</v>
      </c>
      <c r="K2964" s="1" t="str">
        <f>VLOOKUP(Table_for_new_list_price[[#This Row],[ItemCode]],[1]sheet1!$1:$1048576,11,FALSE)</f>
        <v>China</v>
      </c>
    </row>
    <row r="2965" spans="1:11" hidden="1" x14ac:dyDescent="0.3">
      <c r="A2965" t="s">
        <v>2583</v>
      </c>
      <c r="B2965" t="str">
        <f>VLOOKUP(Table_for_new_list_price[[#This Row],[ItemCode]],[1]sheet1!$1:$1048576,4,FALSE)</f>
        <v>BUTTERFLY LUG 316SS DISC LVR</v>
      </c>
      <c r="C2965" t="str">
        <f>VLOOKUP(Table_for_new_list_price[[#This Row],[ItemCode]],[1]sheet1!$1:$1048576,5,FALSE)</f>
        <v>670779712604</v>
      </c>
      <c r="D2965" t="str">
        <f>VLOOKUP(Table_for_new_list_price[[#This Row],[ItemCode]],[1]sheet1!$1:$1048576,6,FALSE)</f>
        <v>BFLY</v>
      </c>
      <c r="E2965" s="54">
        <f>VLOOKUP(Table_for_new_list_price[[#This Row],[ItemCode]],[1]sheet1!$1:$1048576,7,FALSE)</f>
        <v>0</v>
      </c>
      <c r="F2965" s="54" t="str">
        <f>VLOOKUP(Table_for_new_list_price[[#This Row],[ItemCode]],[1]sheet1!$1:$1048576,13,FALSE)</f>
        <v>41.6</v>
      </c>
      <c r="G2965" s="55" t="str">
        <f>VLOOKUP(Table_for_new_list_price[[#This Row],[ItemCode]],[1]sheet1!$1:$1048576,12,FALSE)</f>
        <v>1</v>
      </c>
      <c r="H2965" s="101">
        <f>VLOOKUP(Table_for_new_list_price[[#This Row],[ItemCode]],[1]sheet1!$1:$1048576,8,FALSE)</f>
        <v>1102.1400000000001</v>
      </c>
      <c r="I2965" s="51">
        <v>0.5</v>
      </c>
      <c r="J2965" s="53">
        <f t="shared" si="52"/>
        <v>551.07000000000005</v>
      </c>
      <c r="K2965" s="1" t="str">
        <f>VLOOKUP(Table_for_new_list_price[[#This Row],[ItemCode]],[1]sheet1!$1:$1048576,11,FALSE)</f>
        <v>China</v>
      </c>
    </row>
    <row r="2966" spans="1:11" hidden="1" x14ac:dyDescent="0.3">
      <c r="A2966" t="s">
        <v>2584</v>
      </c>
      <c r="B2966" t="str">
        <f>VLOOKUP(Table_for_new_list_price[[#This Row],[ItemCode]],[1]sheet1!$1:$1048576,4,FALSE)</f>
        <v>BUTTERFLY LUG 316SS DISC BARE</v>
      </c>
      <c r="C2966">
        <f>VLOOKUP(Table_for_new_list_price[[#This Row],[ItemCode]],[1]sheet1!$1:$1048576,5,FALSE)</f>
        <v>0</v>
      </c>
      <c r="D2966" t="str">
        <f>VLOOKUP(Table_for_new_list_price[[#This Row],[ItemCode]],[1]sheet1!$1:$1048576,6,FALSE)</f>
        <v>BFLY</v>
      </c>
      <c r="E2966" s="54">
        <f>VLOOKUP(Table_for_new_list_price[[#This Row],[ItemCode]],[1]sheet1!$1:$1048576,7,FALSE)</f>
        <v>0</v>
      </c>
      <c r="F2966" s="54" t="str">
        <f>VLOOKUP(Table_for_new_list_price[[#This Row],[ItemCode]],[1]sheet1!$1:$1048576,13,FALSE)</f>
        <v>64</v>
      </c>
      <c r="G2966" s="55" t="str">
        <f>VLOOKUP(Table_for_new_list_price[[#This Row],[ItemCode]],[1]sheet1!$1:$1048576,12,FALSE)</f>
        <v>1</v>
      </c>
      <c r="H2966" s="101">
        <f>VLOOKUP(Table_for_new_list_price[[#This Row],[ItemCode]],[1]sheet1!$1:$1048576,8,FALSE)</f>
        <v>1782.35</v>
      </c>
      <c r="I2966" s="51">
        <v>0.5</v>
      </c>
      <c r="J2966" s="53">
        <f t="shared" si="52"/>
        <v>891.17499999999995</v>
      </c>
      <c r="K2966" s="1" t="str">
        <f>VLOOKUP(Table_for_new_list_price[[#This Row],[ItemCode]],[1]sheet1!$1:$1048576,11,FALSE)</f>
        <v>China</v>
      </c>
    </row>
    <row r="2967" spans="1:11" hidden="1" x14ac:dyDescent="0.3">
      <c r="A2967" t="s">
        <v>2585</v>
      </c>
      <c r="B2967" t="str">
        <f>VLOOKUP(Table_for_new_list_price[[#This Row],[ItemCode]],[1]sheet1!$1:$1048576,4,FALSE)</f>
        <v>BUTTERFLY LUG 316SS DISC BARE</v>
      </c>
      <c r="C2967">
        <f>VLOOKUP(Table_for_new_list_price[[#This Row],[ItemCode]],[1]sheet1!$1:$1048576,5,FALSE)</f>
        <v>0</v>
      </c>
      <c r="D2967" t="str">
        <f>VLOOKUP(Table_for_new_list_price[[#This Row],[ItemCode]],[1]sheet1!$1:$1048576,6,FALSE)</f>
        <v>BFLY</v>
      </c>
      <c r="E2967" s="54" t="str">
        <f>VLOOKUP(Table_for_new_list_price[[#This Row],[ItemCode]],[1]sheet1!$1:$1048576,7,FALSE)</f>
        <v>IRON</v>
      </c>
      <c r="F2967" s="54" t="str">
        <f>VLOOKUP(Table_for_new_list_price[[#This Row],[ItemCode]],[1]sheet1!$1:$1048576,13,FALSE)</f>
        <v>160</v>
      </c>
      <c r="G2967" s="55" t="str">
        <f>VLOOKUP(Table_for_new_list_price[[#This Row],[ItemCode]],[1]sheet1!$1:$1048576,12,FALSE)</f>
        <v>1</v>
      </c>
      <c r="H2967" s="101">
        <f>VLOOKUP(Table_for_new_list_price[[#This Row],[ItemCode]],[1]sheet1!$1:$1048576,8,FALSE)</f>
        <v>3273.08</v>
      </c>
      <c r="I2967" s="51">
        <v>0.5</v>
      </c>
      <c r="J2967" s="53">
        <f t="shared" ref="J2967:J3026" si="53">H2967*I2967</f>
        <v>1636.54</v>
      </c>
      <c r="K2967" s="1" t="str">
        <f>VLOOKUP(Table_for_new_list_price[[#This Row],[ItemCode]],[1]sheet1!$1:$1048576,11,FALSE)</f>
        <v>China</v>
      </c>
    </row>
    <row r="2968" spans="1:11" hidden="1" x14ac:dyDescent="0.3">
      <c r="A2968" t="s">
        <v>2586</v>
      </c>
      <c r="B2968" t="str">
        <f>VLOOKUP(Table_for_new_list_price[[#This Row],[ItemCode]],[1]sheet1!$1:$1048576,4,FALSE)</f>
        <v>BUTTERFLY LUG 316SS DISC BARE</v>
      </c>
      <c r="C2968">
        <f>VLOOKUP(Table_for_new_list_price[[#This Row],[ItemCode]],[1]sheet1!$1:$1048576,5,FALSE)</f>
        <v>0</v>
      </c>
      <c r="D2968" t="str">
        <f>VLOOKUP(Table_for_new_list_price[[#This Row],[ItemCode]],[1]sheet1!$1:$1048576,6,FALSE)</f>
        <v>BFLY</v>
      </c>
      <c r="E2968" s="54">
        <f>VLOOKUP(Table_for_new_list_price[[#This Row],[ItemCode]],[1]sheet1!$1:$1048576,7,FALSE)</f>
        <v>0</v>
      </c>
      <c r="F2968" s="54" t="str">
        <f>VLOOKUP(Table_for_new_list_price[[#This Row],[ItemCode]],[1]sheet1!$1:$1048576,13,FALSE)</f>
        <v>41.6</v>
      </c>
      <c r="G2968" s="55" t="str">
        <f>VLOOKUP(Table_for_new_list_price[[#This Row],[ItemCode]],[1]sheet1!$1:$1048576,12,FALSE)</f>
        <v>1</v>
      </c>
      <c r="H2968" s="101">
        <f>VLOOKUP(Table_for_new_list_price[[#This Row],[ItemCode]],[1]sheet1!$1:$1048576,8,FALSE)</f>
        <v>1102.1400000000001</v>
      </c>
      <c r="I2968" s="51">
        <v>0.5</v>
      </c>
      <c r="J2968" s="53">
        <f t="shared" si="53"/>
        <v>551.07000000000005</v>
      </c>
      <c r="K2968" s="1" t="str">
        <f>VLOOKUP(Table_for_new_list_price[[#This Row],[ItemCode]],[1]sheet1!$1:$1048576,11,FALSE)</f>
        <v>China</v>
      </c>
    </row>
    <row r="2969" spans="1:11" hidden="1" x14ac:dyDescent="0.3">
      <c r="A2969" t="s">
        <v>6</v>
      </c>
      <c r="B2969" t="str">
        <f>VLOOKUP(Table_for_new_list_price[[#This Row],[ItemCode]],[1]sheet1!$1:$1048576,4,FALSE)</f>
        <v>ExtStem 15xxAB NYLON 11/4-11/2</v>
      </c>
      <c r="C2969" t="str">
        <f>VLOOKUP(Table_for_new_list_price[[#This Row],[ItemCode]],[1]sheet1!$1:$1048576,5,FALSE)</f>
        <v>670779710310</v>
      </c>
      <c r="D2969" t="str">
        <f>VLOOKUP(Table_for_new_list_price[[#This Row],[ItemCode]],[1]sheet1!$1:$1048576,6,FALSE)</f>
        <v>BVAC</v>
      </c>
      <c r="E2969" s="54">
        <f>VLOOKUP(Table_for_new_list_price[[#This Row],[ItemCode]],[1]sheet1!$1:$1048576,7,FALSE)</f>
        <v>0</v>
      </c>
      <c r="F2969" s="54" t="str">
        <f>VLOOKUP(Table_for_new_list_price[[#This Row],[ItemCode]],[1]sheet1!$1:$1048576,13,FALSE)</f>
        <v>0</v>
      </c>
      <c r="G2969" s="55" t="str">
        <f>VLOOKUP(Table_for_new_list_price[[#This Row],[ItemCode]],[1]sheet1!$1:$1048576,12,FALSE)</f>
        <v>1</v>
      </c>
      <c r="H2969" s="101">
        <f>VLOOKUP(Table_for_new_list_price[[#This Row],[ItemCode]],[1]sheet1!$1:$1048576,8,FALSE)</f>
        <v>7.93</v>
      </c>
      <c r="I2969" s="51">
        <v>0.5</v>
      </c>
      <c r="J2969" s="53">
        <f t="shared" si="53"/>
        <v>3.9649999999999999</v>
      </c>
      <c r="K2969" s="1" t="str">
        <f>VLOOKUP(Table_for_new_list_price[[#This Row],[ItemCode]],[1]sheet1!$1:$1048576,11,FALSE)</f>
        <v>Italy</v>
      </c>
    </row>
    <row r="2970" spans="1:11" hidden="1" x14ac:dyDescent="0.3">
      <c r="A2970" t="s">
        <v>8</v>
      </c>
      <c r="B2970" t="str">
        <f>VLOOKUP(Table_for_new_list_price[[#This Row],[ItemCode]],[1]sheet1!$1:$1048576,4,FALSE)</f>
        <v>ExtStem 15xxAB NYLON 1/2 - 1</v>
      </c>
      <c r="C2970" t="str">
        <f>VLOOKUP(Table_for_new_list_price[[#This Row],[ItemCode]],[1]sheet1!$1:$1048576,5,FALSE)</f>
        <v>670779710303</v>
      </c>
      <c r="D2970" t="str">
        <f>VLOOKUP(Table_for_new_list_price[[#This Row],[ItemCode]],[1]sheet1!$1:$1048576,6,FALSE)</f>
        <v>BVAC</v>
      </c>
      <c r="E2970" s="54">
        <f>VLOOKUP(Table_for_new_list_price[[#This Row],[ItemCode]],[1]sheet1!$1:$1048576,7,FALSE)</f>
        <v>0</v>
      </c>
      <c r="F2970" s="54" t="str">
        <f>VLOOKUP(Table_for_new_list_price[[#This Row],[ItemCode]],[1]sheet1!$1:$1048576,13,FALSE)</f>
        <v>0</v>
      </c>
      <c r="G2970" s="55" t="str">
        <f>VLOOKUP(Table_for_new_list_price[[#This Row],[ItemCode]],[1]sheet1!$1:$1048576,12,FALSE)</f>
        <v>1</v>
      </c>
      <c r="H2970" s="101">
        <f>VLOOKUP(Table_for_new_list_price[[#This Row],[ItemCode]],[1]sheet1!$1:$1048576,8,FALSE)</f>
        <v>4.53</v>
      </c>
      <c r="I2970" s="51">
        <v>0.5</v>
      </c>
      <c r="J2970" s="53">
        <f t="shared" si="53"/>
        <v>2.2650000000000001</v>
      </c>
      <c r="K2970" s="1" t="str">
        <f>VLOOKUP(Table_for_new_list_price[[#This Row],[ItemCode]],[1]sheet1!$1:$1048576,11,FALSE)</f>
        <v>Italy</v>
      </c>
    </row>
    <row r="2971" spans="1:11" hidden="1" x14ac:dyDescent="0.3">
      <c r="A2971" t="s">
        <v>9</v>
      </c>
      <c r="B2971" t="str">
        <f>VLOOKUP(Table_for_new_list_price[[#This Row],[ItemCode]],[1]sheet1!$1:$1048576,4,FALSE)</f>
        <v>ExtStem 15xxAB NYLON 2 - 2-1/2</v>
      </c>
      <c r="C2971" t="str">
        <f>VLOOKUP(Table_for_new_list_price[[#This Row],[ItemCode]],[1]sheet1!$1:$1048576,5,FALSE)</f>
        <v>670779710327</v>
      </c>
      <c r="D2971" t="str">
        <f>VLOOKUP(Table_for_new_list_price[[#This Row],[ItemCode]],[1]sheet1!$1:$1048576,6,FALSE)</f>
        <v>BVAC</v>
      </c>
      <c r="E2971" s="54">
        <f>VLOOKUP(Table_for_new_list_price[[#This Row],[ItemCode]],[1]sheet1!$1:$1048576,7,FALSE)</f>
        <v>0</v>
      </c>
      <c r="F2971" s="54">
        <f>VLOOKUP(Table_for_new_list_price[[#This Row],[ItemCode]],[1]sheet1!$1:$1048576,13,FALSE)</f>
        <v>0</v>
      </c>
      <c r="G2971" s="55" t="str">
        <f>VLOOKUP(Table_for_new_list_price[[#This Row],[ItemCode]],[1]sheet1!$1:$1048576,12,FALSE)</f>
        <v>1</v>
      </c>
      <c r="H2971" s="101">
        <f>VLOOKUP(Table_for_new_list_price[[#This Row],[ItemCode]],[1]sheet1!$1:$1048576,8,FALSE)</f>
        <v>12.46</v>
      </c>
      <c r="I2971" s="51">
        <v>0.5</v>
      </c>
      <c r="J2971" s="53">
        <f t="shared" si="53"/>
        <v>6.23</v>
      </c>
      <c r="K2971" s="1" t="str">
        <f>VLOOKUP(Table_for_new_list_price[[#This Row],[ItemCode]],[1]sheet1!$1:$1048576,11,FALSE)</f>
        <v>Italy</v>
      </c>
    </row>
    <row r="2972" spans="1:11" hidden="1" x14ac:dyDescent="0.3">
      <c r="A2972" t="s">
        <v>947</v>
      </c>
      <c r="B2972" t="str">
        <f>VLOOKUP(Table_for_new_list_price[[#This Row],[ItemCode]],[1]sheet1!$1:$1048576,4,FALSE)</f>
        <v>LEVER HANDLE 1 - 1-1/4</v>
      </c>
      <c r="C2972" t="str">
        <f>VLOOKUP(Table_for_new_list_price[[#This Row],[ItemCode]],[1]sheet1!$1:$1048576,5,FALSE)</f>
        <v>670779729671</v>
      </c>
      <c r="D2972" t="str">
        <f>VLOOKUP(Table_for_new_list_price[[#This Row],[ItemCode]],[1]sheet1!$1:$1048576,6,FALSE)</f>
        <v>BVAC</v>
      </c>
      <c r="E2972" s="54">
        <f>VLOOKUP(Table_for_new_list_price[[#This Row],[ItemCode]],[1]sheet1!$1:$1048576,7,FALSE)</f>
        <v>0</v>
      </c>
      <c r="F2972" s="54" t="str">
        <f>VLOOKUP(Table_for_new_list_price[[#This Row],[ItemCode]],[1]sheet1!$1:$1048576,13,FALSE)</f>
        <v>0</v>
      </c>
      <c r="G2972" s="55" t="str">
        <f>VLOOKUP(Table_for_new_list_price[[#This Row],[ItemCode]],[1]sheet1!$1:$1048576,12,FALSE)</f>
        <v>1</v>
      </c>
      <c r="H2972" s="101">
        <f>VLOOKUP(Table_for_new_list_price[[#This Row],[ItemCode]],[1]sheet1!$1:$1048576,8,FALSE)</f>
        <v>10.65</v>
      </c>
      <c r="I2972" s="51">
        <v>0.5</v>
      </c>
      <c r="J2972" s="53">
        <f t="shared" si="53"/>
        <v>5.3250000000000002</v>
      </c>
      <c r="K2972" s="1" t="str">
        <f>VLOOKUP(Table_for_new_list_price[[#This Row],[ItemCode]],[1]sheet1!$1:$1048576,11,FALSE)</f>
        <v>Italy</v>
      </c>
    </row>
    <row r="2973" spans="1:11" hidden="1" x14ac:dyDescent="0.3">
      <c r="A2973" t="s">
        <v>948</v>
      </c>
      <c r="B2973" t="str">
        <f>VLOOKUP(Table_for_new_list_price[[#This Row],[ItemCode]],[1]sheet1!$1:$1048576,4,FALSE)</f>
        <v>LEVER HANDLE 1-1/2 - 2</v>
      </c>
      <c r="C2973" t="str">
        <f>VLOOKUP(Table_for_new_list_price[[#This Row],[ItemCode]],[1]sheet1!$1:$1048576,5,FALSE)</f>
        <v>670779729688</v>
      </c>
      <c r="D2973" t="str">
        <f>VLOOKUP(Table_for_new_list_price[[#This Row],[ItemCode]],[1]sheet1!$1:$1048576,6,FALSE)</f>
        <v>BVAC</v>
      </c>
      <c r="E2973" s="54">
        <f>VLOOKUP(Table_for_new_list_price[[#This Row],[ItemCode]],[1]sheet1!$1:$1048576,7,FALSE)</f>
        <v>0</v>
      </c>
      <c r="F2973" s="54" t="str">
        <f>VLOOKUP(Table_for_new_list_price[[#This Row],[ItemCode]],[1]sheet1!$1:$1048576,13,FALSE)</f>
        <v>0</v>
      </c>
      <c r="G2973" s="55" t="str">
        <f>VLOOKUP(Table_for_new_list_price[[#This Row],[ItemCode]],[1]sheet1!$1:$1048576,12,FALSE)</f>
        <v>1</v>
      </c>
      <c r="H2973" s="101">
        <f>VLOOKUP(Table_for_new_list_price[[#This Row],[ItemCode]],[1]sheet1!$1:$1048576,8,FALSE)</f>
        <v>22.63</v>
      </c>
      <c r="I2973" s="51">
        <v>0.5</v>
      </c>
      <c r="J2973" s="53">
        <f t="shared" si="53"/>
        <v>11.315</v>
      </c>
      <c r="K2973" s="1" t="str">
        <f>VLOOKUP(Table_for_new_list_price[[#This Row],[ItemCode]],[1]sheet1!$1:$1048576,11,FALSE)</f>
        <v>Italy</v>
      </c>
    </row>
    <row r="2974" spans="1:11" hidden="1" x14ac:dyDescent="0.3">
      <c r="A2974" t="s">
        <v>949</v>
      </c>
      <c r="B2974" t="str">
        <f>VLOOKUP(Table_for_new_list_price[[#This Row],[ItemCode]],[1]sheet1!$1:$1048576,4,FALSE)</f>
        <v>LEVER HANDLE 1/2  -3/4</v>
      </c>
      <c r="C2974" t="str">
        <f>VLOOKUP(Table_for_new_list_price[[#This Row],[ItemCode]],[1]sheet1!$1:$1048576,5,FALSE)</f>
        <v>670779729664</v>
      </c>
      <c r="D2974" t="str">
        <f>VLOOKUP(Table_for_new_list_price[[#This Row],[ItemCode]],[1]sheet1!$1:$1048576,6,FALSE)</f>
        <v>BVAC</v>
      </c>
      <c r="E2974" s="54">
        <f>VLOOKUP(Table_for_new_list_price[[#This Row],[ItemCode]],[1]sheet1!$1:$1048576,7,FALSE)</f>
        <v>0</v>
      </c>
      <c r="F2974" s="54" t="str">
        <f>VLOOKUP(Table_for_new_list_price[[#This Row],[ItemCode]],[1]sheet1!$1:$1048576,13,FALSE)</f>
        <v>0</v>
      </c>
      <c r="G2974" s="55" t="str">
        <f>VLOOKUP(Table_for_new_list_price[[#This Row],[ItemCode]],[1]sheet1!$1:$1048576,12,FALSE)</f>
        <v>1</v>
      </c>
      <c r="H2974" s="101">
        <f>VLOOKUP(Table_for_new_list_price[[#This Row],[ItemCode]],[1]sheet1!$1:$1048576,8,FALSE)</f>
        <v>7.99</v>
      </c>
      <c r="I2974" s="51">
        <v>0.5</v>
      </c>
      <c r="J2974" s="53">
        <f t="shared" si="53"/>
        <v>3.9950000000000001</v>
      </c>
      <c r="K2974" s="1" t="str">
        <f>VLOOKUP(Table_for_new_list_price[[#This Row],[ItemCode]],[1]sheet1!$1:$1048576,11,FALSE)</f>
        <v>Italy</v>
      </c>
    </row>
    <row r="2975" spans="1:11" hidden="1" x14ac:dyDescent="0.3">
      <c r="A2975" t="s">
        <v>953</v>
      </c>
      <c r="B2975" t="str">
        <f>VLOOKUP(Table_for_new_list_price[[#This Row],[ItemCode]],[1]sheet1!$1:$1048576,4,FALSE)</f>
        <v>WING HANDLE for 5020AB 1 1-1/4</v>
      </c>
      <c r="C2975" t="str">
        <f>VLOOKUP(Table_for_new_list_price[[#This Row],[ItemCode]],[1]sheet1!$1:$1048576,5,FALSE)</f>
        <v>670779718033</v>
      </c>
      <c r="D2975" t="str">
        <f>VLOOKUP(Table_for_new_list_price[[#This Row],[ItemCode]],[1]sheet1!$1:$1048576,6,FALSE)</f>
        <v>BVAC</v>
      </c>
      <c r="E2975" s="54">
        <f>VLOOKUP(Table_for_new_list_price[[#This Row],[ItemCode]],[1]sheet1!$1:$1048576,7,FALSE)</f>
        <v>0</v>
      </c>
      <c r="F2975" s="54" t="str">
        <f>VLOOKUP(Table_for_new_list_price[[#This Row],[ItemCode]],[1]sheet1!$1:$1048576,13,FALSE)</f>
        <v>0.097</v>
      </c>
      <c r="G2975" s="55" t="str">
        <f>VLOOKUP(Table_for_new_list_price[[#This Row],[ItemCode]],[1]sheet1!$1:$1048576,12,FALSE)</f>
        <v>1</v>
      </c>
      <c r="H2975" s="101">
        <f>VLOOKUP(Table_for_new_list_price[[#This Row],[ItemCode]],[1]sheet1!$1:$1048576,8,FALSE)</f>
        <v>16.84</v>
      </c>
      <c r="I2975" s="51">
        <v>0.5</v>
      </c>
      <c r="J2975" s="53">
        <f t="shared" si="53"/>
        <v>8.42</v>
      </c>
      <c r="K2975" s="1" t="str">
        <f>VLOOKUP(Table_for_new_list_price[[#This Row],[ItemCode]],[1]sheet1!$1:$1048576,11,FALSE)</f>
        <v>China</v>
      </c>
    </row>
    <row r="2976" spans="1:11" hidden="1" x14ac:dyDescent="0.3">
      <c r="A2976" t="s">
        <v>954</v>
      </c>
      <c r="B2976" t="str">
        <f>VLOOKUP(Table_for_new_list_price[[#This Row],[ItemCode]],[1]sheet1!$1:$1048576,4,FALSE)</f>
        <v>WING HANDLE for 5020AB 1/2-3/4</v>
      </c>
      <c r="C2976" t="str">
        <f>VLOOKUP(Table_for_new_list_price[[#This Row],[ItemCode]],[1]sheet1!$1:$1048576,5,FALSE)</f>
        <v>670779718026</v>
      </c>
      <c r="D2976" t="str">
        <f>VLOOKUP(Table_for_new_list_price[[#This Row],[ItemCode]],[1]sheet1!$1:$1048576,6,FALSE)</f>
        <v>BVAC</v>
      </c>
      <c r="E2976" s="54">
        <f>VLOOKUP(Table_for_new_list_price[[#This Row],[ItemCode]],[1]sheet1!$1:$1048576,7,FALSE)</f>
        <v>0</v>
      </c>
      <c r="F2976" s="54" t="str">
        <f>VLOOKUP(Table_for_new_list_price[[#This Row],[ItemCode]],[1]sheet1!$1:$1048576,13,FALSE)</f>
        <v>0.056</v>
      </c>
      <c r="G2976" s="55" t="str">
        <f>VLOOKUP(Table_for_new_list_price[[#This Row],[ItemCode]],[1]sheet1!$1:$1048576,12,FALSE)</f>
        <v>1</v>
      </c>
      <c r="H2976" s="101">
        <f>VLOOKUP(Table_for_new_list_price[[#This Row],[ItemCode]],[1]sheet1!$1:$1048576,8,FALSE)</f>
        <v>9.19</v>
      </c>
      <c r="I2976" s="51">
        <v>0.5</v>
      </c>
      <c r="J2976" s="53">
        <f t="shared" si="53"/>
        <v>4.5949999999999998</v>
      </c>
      <c r="K2976" s="1" t="str">
        <f>VLOOKUP(Table_for_new_list_price[[#This Row],[ItemCode]],[1]sheet1!$1:$1048576,11,FALSE)</f>
        <v>China</v>
      </c>
    </row>
    <row r="2977" spans="1:11" hidden="1" x14ac:dyDescent="0.3">
      <c r="A2977" t="s">
        <v>958</v>
      </c>
      <c r="B2977" t="str">
        <f>VLOOKUP(Table_for_new_list_price[[#This Row],[ItemCode]],[1]sheet1!$1:$1048576,4,FALSE)</f>
        <v>LEVER HANDLE 1</v>
      </c>
      <c r="C2977" t="str">
        <f>VLOOKUP(Table_for_new_list_price[[#This Row],[ItemCode]],[1]sheet1!$1:$1048576,5,FALSE)</f>
        <v>670779729732</v>
      </c>
      <c r="D2977" t="str">
        <f>VLOOKUP(Table_for_new_list_price[[#This Row],[ItemCode]],[1]sheet1!$1:$1048576,6,FALSE)</f>
        <v>BVAC</v>
      </c>
      <c r="E2977" s="54">
        <f>VLOOKUP(Table_for_new_list_price[[#This Row],[ItemCode]],[1]sheet1!$1:$1048576,7,FALSE)</f>
        <v>0</v>
      </c>
      <c r="F2977" s="54" t="str">
        <f>VLOOKUP(Table_for_new_list_price[[#This Row],[ItemCode]],[1]sheet1!$1:$1048576,13,FALSE)</f>
        <v>0</v>
      </c>
      <c r="G2977" s="55" t="str">
        <f>VLOOKUP(Table_for_new_list_price[[#This Row],[ItemCode]],[1]sheet1!$1:$1048576,12,FALSE)</f>
        <v>1</v>
      </c>
      <c r="H2977" s="101">
        <f>VLOOKUP(Table_for_new_list_price[[#This Row],[ItemCode]],[1]sheet1!$1:$1048576,8,FALSE)</f>
        <v>10.65</v>
      </c>
      <c r="I2977" s="51">
        <v>0.5</v>
      </c>
      <c r="J2977" s="53">
        <f t="shared" si="53"/>
        <v>5.3250000000000002</v>
      </c>
      <c r="K2977" s="1" t="str">
        <f>VLOOKUP(Table_for_new_list_price[[#This Row],[ItemCode]],[1]sheet1!$1:$1048576,11,FALSE)</f>
        <v>Italy</v>
      </c>
    </row>
    <row r="2978" spans="1:11" hidden="1" x14ac:dyDescent="0.3">
      <c r="A2978" t="s">
        <v>959</v>
      </c>
      <c r="B2978" t="str">
        <f>VLOOKUP(Table_for_new_list_price[[#This Row],[ItemCode]],[1]sheet1!$1:$1048576,4,FALSE)</f>
        <v>LEVER HANDLE 1/2  -3/4</v>
      </c>
      <c r="C2978" t="str">
        <f>VLOOKUP(Table_for_new_list_price[[#This Row],[ItemCode]],[1]sheet1!$1:$1048576,5,FALSE)</f>
        <v>670779729725</v>
      </c>
      <c r="D2978" t="str">
        <f>VLOOKUP(Table_for_new_list_price[[#This Row],[ItemCode]],[1]sheet1!$1:$1048576,6,FALSE)</f>
        <v>BVAC</v>
      </c>
      <c r="E2978" s="54">
        <f>VLOOKUP(Table_for_new_list_price[[#This Row],[ItemCode]],[1]sheet1!$1:$1048576,7,FALSE)</f>
        <v>0</v>
      </c>
      <c r="F2978" s="54" t="str">
        <f>VLOOKUP(Table_for_new_list_price[[#This Row],[ItemCode]],[1]sheet1!$1:$1048576,13,FALSE)</f>
        <v>0</v>
      </c>
      <c r="G2978" s="55" t="str">
        <f>VLOOKUP(Table_for_new_list_price[[#This Row],[ItemCode]],[1]sheet1!$1:$1048576,12,FALSE)</f>
        <v>1</v>
      </c>
      <c r="H2978" s="101">
        <f>VLOOKUP(Table_for_new_list_price[[#This Row],[ItemCode]],[1]sheet1!$1:$1048576,8,FALSE)</f>
        <v>7.99</v>
      </c>
      <c r="I2978" s="51">
        <v>0.5</v>
      </c>
      <c r="J2978" s="53">
        <f t="shared" si="53"/>
        <v>3.9950000000000001</v>
      </c>
      <c r="K2978" s="1" t="str">
        <f>VLOOKUP(Table_for_new_list_price[[#This Row],[ItemCode]],[1]sheet1!$1:$1048576,11,FALSE)</f>
        <v>Italy</v>
      </c>
    </row>
    <row r="2979" spans="1:11" hidden="1" x14ac:dyDescent="0.3">
      <c r="A2979" t="s">
        <v>963</v>
      </c>
      <c r="B2979" t="str">
        <f>VLOOKUP(Table_for_new_list_price[[#This Row],[ItemCode]],[1]sheet1!$1:$1048576,4,FALSE)</f>
        <v>LEVER HANDLE 1</v>
      </c>
      <c r="C2979" t="str">
        <f>VLOOKUP(Table_for_new_list_price[[#This Row],[ItemCode]],[1]sheet1!$1:$1048576,5,FALSE)</f>
        <v>670779729756</v>
      </c>
      <c r="D2979" t="str">
        <f>VLOOKUP(Table_for_new_list_price[[#This Row],[ItemCode]],[1]sheet1!$1:$1048576,6,FALSE)</f>
        <v>BVAC</v>
      </c>
      <c r="E2979" s="54">
        <f>VLOOKUP(Table_for_new_list_price[[#This Row],[ItemCode]],[1]sheet1!$1:$1048576,7,FALSE)</f>
        <v>0</v>
      </c>
      <c r="F2979" s="54" t="str">
        <f>VLOOKUP(Table_for_new_list_price[[#This Row],[ItemCode]],[1]sheet1!$1:$1048576,13,FALSE)</f>
        <v>0</v>
      </c>
      <c r="G2979" s="55" t="str">
        <f>VLOOKUP(Table_for_new_list_price[[#This Row],[ItemCode]],[1]sheet1!$1:$1048576,12,FALSE)</f>
        <v>1</v>
      </c>
      <c r="H2979" s="101">
        <f>VLOOKUP(Table_for_new_list_price[[#This Row],[ItemCode]],[1]sheet1!$1:$1048576,8,FALSE)</f>
        <v>10.65</v>
      </c>
      <c r="I2979" s="51">
        <v>0.5</v>
      </c>
      <c r="J2979" s="53">
        <f t="shared" si="53"/>
        <v>5.3250000000000002</v>
      </c>
      <c r="K2979" s="1" t="str">
        <f>VLOOKUP(Table_for_new_list_price[[#This Row],[ItemCode]],[1]sheet1!$1:$1048576,11,FALSE)</f>
        <v>Italy</v>
      </c>
    </row>
    <row r="2980" spans="1:11" hidden="1" x14ac:dyDescent="0.3">
      <c r="A2980" t="s">
        <v>964</v>
      </c>
      <c r="B2980" t="str">
        <f>VLOOKUP(Table_for_new_list_price[[#This Row],[ItemCode]],[1]sheet1!$1:$1048576,4,FALSE)</f>
        <v>LEVER HANDLE 1/2  -3/4</v>
      </c>
      <c r="C2980" t="str">
        <f>VLOOKUP(Table_for_new_list_price[[#This Row],[ItemCode]],[1]sheet1!$1:$1048576,5,FALSE)</f>
        <v>670779729749</v>
      </c>
      <c r="D2980" t="str">
        <f>VLOOKUP(Table_for_new_list_price[[#This Row],[ItemCode]],[1]sheet1!$1:$1048576,6,FALSE)</f>
        <v>BVAC</v>
      </c>
      <c r="E2980" s="54">
        <f>VLOOKUP(Table_for_new_list_price[[#This Row],[ItemCode]],[1]sheet1!$1:$1048576,7,FALSE)</f>
        <v>0</v>
      </c>
      <c r="F2980" s="54" t="str">
        <f>VLOOKUP(Table_for_new_list_price[[#This Row],[ItemCode]],[1]sheet1!$1:$1048576,13,FALSE)</f>
        <v>0</v>
      </c>
      <c r="G2980" s="55" t="str">
        <f>VLOOKUP(Table_for_new_list_price[[#This Row],[ItemCode]],[1]sheet1!$1:$1048576,12,FALSE)</f>
        <v>1</v>
      </c>
      <c r="H2980" s="101">
        <f>VLOOKUP(Table_for_new_list_price[[#This Row],[ItemCode]],[1]sheet1!$1:$1048576,8,FALSE)</f>
        <v>7.99</v>
      </c>
      <c r="I2980" s="51">
        <v>0.5</v>
      </c>
      <c r="J2980" s="53">
        <f t="shared" si="53"/>
        <v>3.9950000000000001</v>
      </c>
      <c r="K2980" s="1" t="str">
        <f>VLOOKUP(Table_for_new_list_price[[#This Row],[ItemCode]],[1]sheet1!$1:$1048576,11,FALSE)</f>
        <v>Italy</v>
      </c>
    </row>
    <row r="2981" spans="1:11" hidden="1" x14ac:dyDescent="0.3">
      <c r="A2981" t="s">
        <v>969</v>
      </c>
      <c r="B2981" t="str">
        <f>VLOOKUP(Table_for_new_list_price[[#This Row],[ItemCode]],[1]sheet1!$1:$1048576,4,FALSE)</f>
        <v>LEVER HANDLE 2-1/2 - 3 - 4</v>
      </c>
      <c r="C2981" t="str">
        <f>VLOOKUP(Table_for_new_list_price[[#This Row],[ItemCode]],[1]sheet1!$1:$1048576,5,FALSE)</f>
        <v>670779729695</v>
      </c>
      <c r="D2981" t="str">
        <f>VLOOKUP(Table_for_new_list_price[[#This Row],[ItemCode]],[1]sheet1!$1:$1048576,6,FALSE)</f>
        <v>BVAC</v>
      </c>
      <c r="E2981" s="54">
        <f>VLOOKUP(Table_for_new_list_price[[#This Row],[ItemCode]],[1]sheet1!$1:$1048576,7,FALSE)</f>
        <v>0</v>
      </c>
      <c r="F2981" s="54" t="str">
        <f>VLOOKUP(Table_for_new_list_price[[#This Row],[ItemCode]],[1]sheet1!$1:$1048576,13,FALSE)</f>
        <v>0</v>
      </c>
      <c r="G2981" s="55" t="str">
        <f>VLOOKUP(Table_for_new_list_price[[#This Row],[ItemCode]],[1]sheet1!$1:$1048576,12,FALSE)</f>
        <v>1</v>
      </c>
      <c r="H2981" s="101">
        <f>VLOOKUP(Table_for_new_list_price[[#This Row],[ItemCode]],[1]sheet1!$1:$1048576,8,FALSE)</f>
        <v>26.62</v>
      </c>
      <c r="I2981" s="51">
        <v>0.5</v>
      </c>
      <c r="J2981" s="53">
        <f t="shared" si="53"/>
        <v>13.31</v>
      </c>
      <c r="K2981" s="1" t="str">
        <f>VLOOKUP(Table_for_new_list_price[[#This Row],[ItemCode]],[1]sheet1!$1:$1048576,11,FALSE)</f>
        <v>Italy</v>
      </c>
    </row>
    <row r="2982" spans="1:11" hidden="1" x14ac:dyDescent="0.3">
      <c r="A2982" t="s">
        <v>970</v>
      </c>
      <c r="B2982" t="str">
        <f>VLOOKUP(Table_for_new_list_price[[#This Row],[ItemCode]],[1]sheet1!$1:$1048576,4,FALSE)</f>
        <v>LEVER HANDLE 2-1/2 - 3 - 4</v>
      </c>
      <c r="C2982" t="str">
        <f>VLOOKUP(Table_for_new_list_price[[#This Row],[ItemCode]],[1]sheet1!$1:$1048576,5,FALSE)</f>
        <v>670779729701</v>
      </c>
      <c r="D2982" t="str">
        <f>VLOOKUP(Table_for_new_list_price[[#This Row],[ItemCode]],[1]sheet1!$1:$1048576,6,FALSE)</f>
        <v>BVAC</v>
      </c>
      <c r="E2982" s="54">
        <f>VLOOKUP(Table_for_new_list_price[[#This Row],[ItemCode]],[1]sheet1!$1:$1048576,7,FALSE)</f>
        <v>0</v>
      </c>
      <c r="F2982" s="54" t="str">
        <f>VLOOKUP(Table_for_new_list_price[[#This Row],[ItemCode]],[1]sheet1!$1:$1048576,13,FALSE)</f>
        <v>0</v>
      </c>
      <c r="G2982" s="55" t="str">
        <f>VLOOKUP(Table_for_new_list_price[[#This Row],[ItemCode]],[1]sheet1!$1:$1048576,12,FALSE)</f>
        <v>1</v>
      </c>
      <c r="H2982" s="101">
        <f>VLOOKUP(Table_for_new_list_price[[#This Row],[ItemCode]],[1]sheet1!$1:$1048576,8,FALSE)</f>
        <v>26.62</v>
      </c>
      <c r="I2982" s="51">
        <v>0.5</v>
      </c>
      <c r="J2982" s="53">
        <f t="shared" si="53"/>
        <v>13.31</v>
      </c>
      <c r="K2982" s="1" t="str">
        <f>VLOOKUP(Table_for_new_list_price[[#This Row],[ItemCode]],[1]sheet1!$1:$1048576,11,FALSE)</f>
        <v>Italy</v>
      </c>
    </row>
    <row r="2983" spans="1:11" hidden="1" x14ac:dyDescent="0.3">
      <c r="A2983" t="s">
        <v>971</v>
      </c>
      <c r="B2983" t="str">
        <f>VLOOKUP(Table_for_new_list_price[[#This Row],[ItemCode]],[1]sheet1!$1:$1048576,4,FALSE)</f>
        <v>LEVER HANDLE 2-1/2 - 3 - 4</v>
      </c>
      <c r="C2983" t="str">
        <f>VLOOKUP(Table_for_new_list_price[[#This Row],[ItemCode]],[1]sheet1!$1:$1048576,5,FALSE)</f>
        <v>670779729718</v>
      </c>
      <c r="D2983" t="str">
        <f>VLOOKUP(Table_for_new_list_price[[#This Row],[ItemCode]],[1]sheet1!$1:$1048576,6,FALSE)</f>
        <v>BVAC</v>
      </c>
      <c r="E2983" s="54">
        <f>VLOOKUP(Table_for_new_list_price[[#This Row],[ItemCode]],[1]sheet1!$1:$1048576,7,FALSE)</f>
        <v>0</v>
      </c>
      <c r="F2983" s="54" t="str">
        <f>VLOOKUP(Table_for_new_list_price[[#This Row],[ItemCode]],[1]sheet1!$1:$1048576,13,FALSE)</f>
        <v>0</v>
      </c>
      <c r="G2983" s="55" t="str">
        <f>VLOOKUP(Table_for_new_list_price[[#This Row],[ItemCode]],[1]sheet1!$1:$1048576,12,FALSE)</f>
        <v>1</v>
      </c>
      <c r="H2983" s="101">
        <f>VLOOKUP(Table_for_new_list_price[[#This Row],[ItemCode]],[1]sheet1!$1:$1048576,8,FALSE)</f>
        <v>26.62</v>
      </c>
      <c r="I2983" s="51">
        <v>0.5</v>
      </c>
      <c r="J2983" s="53">
        <f t="shared" si="53"/>
        <v>13.31</v>
      </c>
      <c r="K2983" s="1" t="str">
        <f>VLOOKUP(Table_for_new_list_price[[#This Row],[ItemCode]],[1]sheet1!$1:$1048576,11,FALSE)</f>
        <v>Italy</v>
      </c>
    </row>
    <row r="2984" spans="1:11" hidden="1" x14ac:dyDescent="0.3">
      <c r="A2984" t="s">
        <v>982</v>
      </c>
      <c r="B2984" t="str">
        <f>VLOOKUP(Table_for_new_list_price[[#This Row],[ItemCode]],[1]sheet1!$1:$1048576,4,FALSE)</f>
        <v>LEVER HANDLE 1/2  -3/4</v>
      </c>
      <c r="C2984" t="str">
        <f>VLOOKUP(Table_for_new_list_price[[#This Row],[ItemCode]],[1]sheet1!$1:$1048576,5,FALSE)</f>
        <v>670779729763</v>
      </c>
      <c r="D2984" t="str">
        <f>VLOOKUP(Table_for_new_list_price[[#This Row],[ItemCode]],[1]sheet1!$1:$1048576,6,FALSE)</f>
        <v>BVAC</v>
      </c>
      <c r="E2984" s="54">
        <f>VLOOKUP(Table_for_new_list_price[[#This Row],[ItemCode]],[1]sheet1!$1:$1048576,7,FALSE)</f>
        <v>0</v>
      </c>
      <c r="F2984" s="54" t="str">
        <f>VLOOKUP(Table_for_new_list_price[[#This Row],[ItemCode]],[1]sheet1!$1:$1048576,13,FALSE)</f>
        <v>0</v>
      </c>
      <c r="G2984" s="55" t="str">
        <f>VLOOKUP(Table_for_new_list_price[[#This Row],[ItemCode]],[1]sheet1!$1:$1048576,12,FALSE)</f>
        <v>1</v>
      </c>
      <c r="H2984" s="101">
        <f>VLOOKUP(Table_for_new_list_price[[#This Row],[ItemCode]],[1]sheet1!$1:$1048576,8,FALSE)</f>
        <v>7.99</v>
      </c>
      <c r="I2984" s="51">
        <v>0.5</v>
      </c>
      <c r="J2984" s="53">
        <f t="shared" si="53"/>
        <v>3.9950000000000001</v>
      </c>
      <c r="K2984" s="1" t="str">
        <f>VLOOKUP(Table_for_new_list_price[[#This Row],[ItemCode]],[1]sheet1!$1:$1048576,11,FALSE)</f>
        <v>Italy</v>
      </c>
    </row>
    <row r="2985" spans="1:11" hidden="1" x14ac:dyDescent="0.3">
      <c r="A2985" t="s">
        <v>991</v>
      </c>
      <c r="B2985" t="str">
        <f>VLOOKUP(Table_for_new_list_price[[#This Row],[ItemCode]],[1]sheet1!$1:$1048576,4,FALSE)</f>
        <v>EXTENSION STEM - 1 -  1-1/4</v>
      </c>
      <c r="C2985" t="str">
        <f>VLOOKUP(Table_for_new_list_price[[#This Row],[ItemCode]],[1]sheet1!$1:$1048576,5,FALSE)</f>
        <v>670779053066</v>
      </c>
      <c r="D2985" t="str">
        <f>VLOOKUP(Table_for_new_list_price[[#This Row],[ItemCode]],[1]sheet1!$1:$1048576,6,FALSE)</f>
        <v>BVAC</v>
      </c>
      <c r="E2985" s="54">
        <f>VLOOKUP(Table_for_new_list_price[[#This Row],[ItemCode]],[1]sheet1!$1:$1048576,7,FALSE)</f>
        <v>0</v>
      </c>
      <c r="F2985" s="54" t="str">
        <f>VLOOKUP(Table_for_new_list_price[[#This Row],[ItemCode]],[1]sheet1!$1:$1048576,13,FALSE)</f>
        <v>0</v>
      </c>
      <c r="G2985" s="55" t="str">
        <f>VLOOKUP(Table_for_new_list_price[[#This Row],[ItemCode]],[1]sheet1!$1:$1048576,12,FALSE)</f>
        <v>200</v>
      </c>
      <c r="H2985" s="101">
        <f>VLOOKUP(Table_for_new_list_price[[#This Row],[ItemCode]],[1]sheet1!$1:$1048576,8,FALSE)</f>
        <v>24.65</v>
      </c>
      <c r="I2985" s="51">
        <v>0.5</v>
      </c>
      <c r="J2985" s="53">
        <f t="shared" si="53"/>
        <v>12.324999999999999</v>
      </c>
      <c r="K2985" s="1" t="str">
        <f>VLOOKUP(Table_for_new_list_price[[#This Row],[ItemCode]],[1]sheet1!$1:$1048576,11,FALSE)</f>
        <v>China</v>
      </c>
    </row>
    <row r="2986" spans="1:11" hidden="1" x14ac:dyDescent="0.3">
      <c r="A2986" t="s">
        <v>992</v>
      </c>
      <c r="B2986" t="str">
        <f>VLOOKUP(Table_for_new_list_price[[#This Row],[ItemCode]],[1]sheet1!$1:$1048576,4,FALSE)</f>
        <v>EXTENSION STEM - 1-1/2 -  2</v>
      </c>
      <c r="C2986" t="str">
        <f>VLOOKUP(Table_for_new_list_price[[#This Row],[ItemCode]],[1]sheet1!$1:$1048576,5,FALSE)</f>
        <v>670779053080</v>
      </c>
      <c r="D2986" t="str">
        <f>VLOOKUP(Table_for_new_list_price[[#This Row],[ItemCode]],[1]sheet1!$1:$1048576,6,FALSE)</f>
        <v>BVAC</v>
      </c>
      <c r="E2986" s="54">
        <f>VLOOKUP(Table_for_new_list_price[[#This Row],[ItemCode]],[1]sheet1!$1:$1048576,7,FALSE)</f>
        <v>0</v>
      </c>
      <c r="F2986" s="54" t="str">
        <f>VLOOKUP(Table_for_new_list_price[[#This Row],[ItemCode]],[1]sheet1!$1:$1048576,13,FALSE)</f>
        <v>0</v>
      </c>
      <c r="G2986" s="55" t="str">
        <f>VLOOKUP(Table_for_new_list_price[[#This Row],[ItemCode]],[1]sheet1!$1:$1048576,12,FALSE)</f>
        <v>100</v>
      </c>
      <c r="H2986" s="101">
        <f>VLOOKUP(Table_for_new_list_price[[#This Row],[ItemCode]],[1]sheet1!$1:$1048576,8,FALSE)</f>
        <v>30.56</v>
      </c>
      <c r="I2986" s="51">
        <v>0.5</v>
      </c>
      <c r="J2986" s="53">
        <f t="shared" si="53"/>
        <v>15.28</v>
      </c>
      <c r="K2986" s="1" t="str">
        <f>VLOOKUP(Table_for_new_list_price[[#This Row],[ItemCode]],[1]sheet1!$1:$1048576,11,FALSE)</f>
        <v>China</v>
      </c>
    </row>
    <row r="2987" spans="1:11" hidden="1" x14ac:dyDescent="0.3">
      <c r="A2987" t="s">
        <v>993</v>
      </c>
      <c r="B2987" t="str">
        <f>VLOOKUP(Table_for_new_list_price[[#This Row],[ItemCode]],[1]sheet1!$1:$1048576,4,FALSE)</f>
        <v>EXTENSION STEM - 1/2 -  3/4</v>
      </c>
      <c r="C2987" t="str">
        <f>VLOOKUP(Table_for_new_list_price[[#This Row],[ItemCode]],[1]sheet1!$1:$1048576,5,FALSE)</f>
        <v>670779053042</v>
      </c>
      <c r="D2987" t="str">
        <f>VLOOKUP(Table_for_new_list_price[[#This Row],[ItemCode]],[1]sheet1!$1:$1048576,6,FALSE)</f>
        <v>BVAC</v>
      </c>
      <c r="E2987" s="54">
        <f>VLOOKUP(Table_for_new_list_price[[#This Row],[ItemCode]],[1]sheet1!$1:$1048576,7,FALSE)</f>
        <v>0</v>
      </c>
      <c r="F2987" s="54" t="str">
        <f>VLOOKUP(Table_for_new_list_price[[#This Row],[ItemCode]],[1]sheet1!$1:$1048576,13,FALSE)</f>
        <v>0</v>
      </c>
      <c r="G2987" s="55" t="str">
        <f>VLOOKUP(Table_for_new_list_price[[#This Row],[ItemCode]],[1]sheet1!$1:$1048576,12,FALSE)</f>
        <v>300</v>
      </c>
      <c r="H2987" s="101">
        <f>VLOOKUP(Table_for_new_list_price[[#This Row],[ItemCode]],[1]sheet1!$1:$1048576,8,FALSE)</f>
        <v>20.69</v>
      </c>
      <c r="I2987" s="51">
        <v>0.5</v>
      </c>
      <c r="J2987" s="53">
        <f t="shared" si="53"/>
        <v>10.345000000000001</v>
      </c>
      <c r="K2987" s="1" t="str">
        <f>VLOOKUP(Table_for_new_list_price[[#This Row],[ItemCode]],[1]sheet1!$1:$1048576,11,FALSE)</f>
        <v>China</v>
      </c>
    </row>
    <row r="2988" spans="1:11" hidden="1" x14ac:dyDescent="0.3">
      <c r="A2988" t="s">
        <v>994</v>
      </c>
      <c r="B2988" t="str">
        <f>VLOOKUP(Table_for_new_list_price[[#This Row],[ItemCode]],[1]sheet1!$1:$1048576,4,FALSE)</f>
        <v>EXTENSION STEM - 1/4 -  3/8</v>
      </c>
      <c r="C2988" t="str">
        <f>VLOOKUP(Table_for_new_list_price[[#This Row],[ItemCode]],[1]sheet1!$1:$1048576,5,FALSE)</f>
        <v>670779053028</v>
      </c>
      <c r="D2988" t="str">
        <f>VLOOKUP(Table_for_new_list_price[[#This Row],[ItemCode]],[1]sheet1!$1:$1048576,6,FALSE)</f>
        <v>BVAC</v>
      </c>
      <c r="E2988" s="54">
        <f>VLOOKUP(Table_for_new_list_price[[#This Row],[ItemCode]],[1]sheet1!$1:$1048576,7,FALSE)</f>
        <v>0</v>
      </c>
      <c r="F2988" s="54" t="str">
        <f>VLOOKUP(Table_for_new_list_price[[#This Row],[ItemCode]],[1]sheet1!$1:$1048576,13,FALSE)</f>
        <v>0</v>
      </c>
      <c r="G2988" s="55" t="str">
        <f>VLOOKUP(Table_for_new_list_price[[#This Row],[ItemCode]],[1]sheet1!$1:$1048576,12,FALSE)</f>
        <v>400</v>
      </c>
      <c r="H2988" s="101">
        <f>VLOOKUP(Table_for_new_list_price[[#This Row],[ItemCode]],[1]sheet1!$1:$1048576,8,FALSE)</f>
        <v>20.69</v>
      </c>
      <c r="I2988" s="51">
        <v>0.5</v>
      </c>
      <c r="J2988" s="53">
        <f t="shared" si="53"/>
        <v>10.345000000000001</v>
      </c>
      <c r="K2988" s="1" t="str">
        <f>VLOOKUP(Table_for_new_list_price[[#This Row],[ItemCode]],[1]sheet1!$1:$1048576,11,FALSE)</f>
        <v>China</v>
      </c>
    </row>
    <row r="2989" spans="1:11" hidden="1" x14ac:dyDescent="0.3">
      <c r="A2989" t="s">
        <v>995</v>
      </c>
      <c r="B2989" t="str">
        <f>VLOOKUP(Table_for_new_list_price[[#This Row],[ItemCode]],[1]sheet1!$1:$1048576,4,FALSE)</f>
        <v>EXTENSION STEM - 2-1/2 - 4</v>
      </c>
      <c r="C2989" t="str">
        <f>VLOOKUP(Table_for_new_list_price[[#This Row],[ItemCode]],[1]sheet1!$1:$1048576,5,FALSE)</f>
        <v>670779712161</v>
      </c>
      <c r="D2989" t="str">
        <f>VLOOKUP(Table_for_new_list_price[[#This Row],[ItemCode]],[1]sheet1!$1:$1048576,6,FALSE)</f>
        <v>BVAC</v>
      </c>
      <c r="E2989" s="54">
        <f>VLOOKUP(Table_for_new_list_price[[#This Row],[ItemCode]],[1]sheet1!$1:$1048576,7,FALSE)</f>
        <v>0</v>
      </c>
      <c r="F2989" s="54" t="str">
        <f>VLOOKUP(Table_for_new_list_price[[#This Row],[ItemCode]],[1]sheet1!$1:$1048576,13,FALSE)</f>
        <v>0</v>
      </c>
      <c r="G2989" s="55" t="str">
        <f>VLOOKUP(Table_for_new_list_price[[#This Row],[ItemCode]],[1]sheet1!$1:$1048576,12,FALSE)</f>
        <v>100</v>
      </c>
      <c r="H2989" s="101">
        <f>VLOOKUP(Table_for_new_list_price[[#This Row],[ItemCode]],[1]sheet1!$1:$1048576,8,FALSE)</f>
        <v>59.13</v>
      </c>
      <c r="I2989" s="51">
        <v>0.5</v>
      </c>
      <c r="J2989" s="53">
        <f t="shared" si="53"/>
        <v>29.565000000000001</v>
      </c>
      <c r="K2989" s="1" t="str">
        <f>VLOOKUP(Table_for_new_list_price[[#This Row],[ItemCode]],[1]sheet1!$1:$1048576,11,FALSE)</f>
        <v>China</v>
      </c>
    </row>
    <row r="2990" spans="1:11" hidden="1" x14ac:dyDescent="0.3">
      <c r="A2990" t="s">
        <v>996</v>
      </c>
      <c r="B2990" t="str">
        <f>VLOOKUP(Table_for_new_list_price[[#This Row],[ItemCode]],[1]sheet1!$1:$1048576,4,FALSE)</f>
        <v>HANDLE BOLT - 2 1/2 - 4</v>
      </c>
      <c r="C2990" t="str">
        <f>VLOOKUP(Table_for_new_list_price[[#This Row],[ItemCode]],[1]sheet1!$1:$1048576,5,FALSE)</f>
        <v>670779714851</v>
      </c>
      <c r="D2990" t="str">
        <f>VLOOKUP(Table_for_new_list_price[[#This Row],[ItemCode]],[1]sheet1!$1:$1048576,6,FALSE)</f>
        <v>BVAC</v>
      </c>
      <c r="E2990" s="54">
        <f>VLOOKUP(Table_for_new_list_price[[#This Row],[ItemCode]],[1]sheet1!$1:$1048576,7,FALSE)</f>
        <v>0</v>
      </c>
      <c r="F2990" s="54">
        <f>VLOOKUP(Table_for_new_list_price[[#This Row],[ItemCode]],[1]sheet1!$1:$1048576,13,FALSE)</f>
        <v>0</v>
      </c>
      <c r="G2990" s="55">
        <f>VLOOKUP(Table_for_new_list_price[[#This Row],[ItemCode]],[1]sheet1!$1:$1048576,12,FALSE)</f>
        <v>0</v>
      </c>
      <c r="H2990" s="101">
        <f>VLOOKUP(Table_for_new_list_price[[#This Row],[ItemCode]],[1]sheet1!$1:$1048576,8,FALSE)</f>
        <v>0.26</v>
      </c>
      <c r="I2990" s="51">
        <v>0.5</v>
      </c>
      <c r="J2990" s="53">
        <f t="shared" si="53"/>
        <v>0.13</v>
      </c>
      <c r="K2990" s="1" t="str">
        <f>VLOOKUP(Table_for_new_list_price[[#This Row],[ItemCode]],[1]sheet1!$1:$1048576,11,FALSE)</f>
        <v>Italy</v>
      </c>
    </row>
    <row r="2991" spans="1:11" hidden="1" x14ac:dyDescent="0.3">
      <c r="A2991" t="s">
        <v>997</v>
      </c>
      <c r="B2991" t="str">
        <f>VLOOKUP(Table_for_new_list_price[[#This Row],[ItemCode]],[1]sheet1!$1:$1048576,4,FALSE)</f>
        <v>HANDLE BOLT  -   1/2 - 1 1/4</v>
      </c>
      <c r="C2991" t="str">
        <f>VLOOKUP(Table_for_new_list_price[[#This Row],[ItemCode]],[1]sheet1!$1:$1048576,5,FALSE)</f>
        <v>670779092041</v>
      </c>
      <c r="D2991" t="str">
        <f>VLOOKUP(Table_for_new_list_price[[#This Row],[ItemCode]],[1]sheet1!$1:$1048576,6,FALSE)</f>
        <v>BVAC</v>
      </c>
      <c r="E2991" s="54">
        <f>VLOOKUP(Table_for_new_list_price[[#This Row],[ItemCode]],[1]sheet1!$1:$1048576,7,FALSE)</f>
        <v>0</v>
      </c>
      <c r="F2991" s="54" t="str">
        <f>VLOOKUP(Table_for_new_list_price[[#This Row],[ItemCode]],[1]sheet1!$1:$1048576,13,FALSE)</f>
        <v>0</v>
      </c>
      <c r="G2991" s="55" t="str">
        <f>VLOOKUP(Table_for_new_list_price[[#This Row],[ItemCode]],[1]sheet1!$1:$1048576,12,FALSE)</f>
        <v>1</v>
      </c>
      <c r="H2991" s="101">
        <f>VLOOKUP(Table_for_new_list_price[[#This Row],[ItemCode]],[1]sheet1!$1:$1048576,8,FALSE)</f>
        <v>0.19</v>
      </c>
      <c r="I2991" s="51">
        <v>0.5</v>
      </c>
      <c r="J2991" s="53">
        <f t="shared" si="53"/>
        <v>9.5000000000000001E-2</v>
      </c>
      <c r="K2991" s="1" t="str">
        <f>VLOOKUP(Table_for_new_list_price[[#This Row],[ItemCode]],[1]sheet1!$1:$1048576,11,FALSE)</f>
        <v>Italy</v>
      </c>
    </row>
    <row r="2992" spans="1:11" hidden="1" x14ac:dyDescent="0.3">
      <c r="A2992" t="s">
        <v>998</v>
      </c>
      <c r="B2992" t="str">
        <f>VLOOKUP(Table_for_new_list_price[[#This Row],[ItemCode]],[1]sheet1!$1:$1048576,4,FALSE)</f>
        <v>HANDLE BOLT  -  1/4  -  3/8</v>
      </c>
      <c r="C2992" t="str">
        <f>VLOOKUP(Table_for_new_list_price[[#This Row],[ItemCode]],[1]sheet1!$1:$1048576,5,FALSE)</f>
        <v>670779092027</v>
      </c>
      <c r="D2992" t="str">
        <f>VLOOKUP(Table_for_new_list_price[[#This Row],[ItemCode]],[1]sheet1!$1:$1048576,6,FALSE)</f>
        <v>BVAC</v>
      </c>
      <c r="E2992" s="54">
        <f>VLOOKUP(Table_for_new_list_price[[#This Row],[ItemCode]],[1]sheet1!$1:$1048576,7,FALSE)</f>
        <v>0</v>
      </c>
      <c r="F2992" s="54" t="str">
        <f>VLOOKUP(Table_for_new_list_price[[#This Row],[ItemCode]],[1]sheet1!$1:$1048576,13,FALSE)</f>
        <v>0</v>
      </c>
      <c r="G2992" s="55" t="str">
        <f>VLOOKUP(Table_for_new_list_price[[#This Row],[ItemCode]],[1]sheet1!$1:$1048576,12,FALSE)</f>
        <v>1</v>
      </c>
      <c r="H2992" s="101">
        <f>VLOOKUP(Table_for_new_list_price[[#This Row],[ItemCode]],[1]sheet1!$1:$1048576,8,FALSE)</f>
        <v>0.13</v>
      </c>
      <c r="I2992" s="51">
        <v>0.5</v>
      </c>
      <c r="J2992" s="53">
        <f t="shared" si="53"/>
        <v>6.5000000000000002E-2</v>
      </c>
      <c r="K2992" s="1" t="str">
        <f>VLOOKUP(Table_for_new_list_price[[#This Row],[ItemCode]],[1]sheet1!$1:$1048576,11,FALSE)</f>
        <v>Italy</v>
      </c>
    </row>
    <row r="2993" spans="1:11" hidden="1" x14ac:dyDescent="0.3">
      <c r="A2993" t="s">
        <v>999</v>
      </c>
      <c r="B2993" t="str">
        <f>VLOOKUP(Table_for_new_list_price[[#This Row],[ItemCode]],[1]sheet1!$1:$1048576,4,FALSE)</f>
        <v>HANDLE NUT 1-1/2 - 2</v>
      </c>
      <c r="C2993" t="str">
        <f>VLOOKUP(Table_for_new_list_price[[#This Row],[ItemCode]],[1]sheet1!$1:$1048576,5,FALSE)</f>
        <v>670779714868</v>
      </c>
      <c r="D2993" t="str">
        <f>VLOOKUP(Table_for_new_list_price[[#This Row],[ItemCode]],[1]sheet1!$1:$1048576,6,FALSE)</f>
        <v>BVAC</v>
      </c>
      <c r="E2993" s="54">
        <f>VLOOKUP(Table_for_new_list_price[[#This Row],[ItemCode]],[1]sheet1!$1:$1048576,7,FALSE)</f>
        <v>0</v>
      </c>
      <c r="F2993" s="54" t="str">
        <f>VLOOKUP(Table_for_new_list_price[[#This Row],[ItemCode]],[1]sheet1!$1:$1048576,13,FALSE)</f>
        <v>0</v>
      </c>
      <c r="G2993" s="55" t="str">
        <f>VLOOKUP(Table_for_new_list_price[[#This Row],[ItemCode]],[1]sheet1!$1:$1048576,12,FALSE)</f>
        <v>0</v>
      </c>
      <c r="H2993" s="101">
        <f>VLOOKUP(Table_for_new_list_price[[#This Row],[ItemCode]],[1]sheet1!$1:$1048576,8,FALSE)</f>
        <v>0.26</v>
      </c>
      <c r="I2993" s="51">
        <v>0.5</v>
      </c>
      <c r="J2993" s="53">
        <f t="shared" si="53"/>
        <v>0.13</v>
      </c>
      <c r="K2993" s="1" t="str">
        <f>VLOOKUP(Table_for_new_list_price[[#This Row],[ItemCode]],[1]sheet1!$1:$1048576,11,FALSE)</f>
        <v>Italy</v>
      </c>
    </row>
    <row r="2994" spans="1:11" hidden="1" x14ac:dyDescent="0.3">
      <c r="A2994" t="s">
        <v>1000</v>
      </c>
      <c r="B2994" t="str">
        <f>VLOOKUP(Table_for_new_list_price[[#This Row],[ItemCode]],[1]sheet1!$1:$1048576,4,FALSE)</f>
        <v>HANDLE NUT - 1/4 - 3/8</v>
      </c>
      <c r="C2994" t="str">
        <f>VLOOKUP(Table_for_new_list_price[[#This Row],[ItemCode]],[1]sheet1!$1:$1048576,5,FALSE)</f>
        <v>670779093024</v>
      </c>
      <c r="D2994" t="str">
        <f>VLOOKUP(Table_for_new_list_price[[#This Row],[ItemCode]],[1]sheet1!$1:$1048576,6,FALSE)</f>
        <v>BVAC</v>
      </c>
      <c r="E2994" s="54">
        <f>VLOOKUP(Table_for_new_list_price[[#This Row],[ItemCode]],[1]sheet1!$1:$1048576,7,FALSE)</f>
        <v>0</v>
      </c>
      <c r="F2994" s="54" t="str">
        <f>VLOOKUP(Table_for_new_list_price[[#This Row],[ItemCode]],[1]sheet1!$1:$1048576,13,FALSE)</f>
        <v>0</v>
      </c>
      <c r="G2994" s="55" t="str">
        <f>VLOOKUP(Table_for_new_list_price[[#This Row],[ItemCode]],[1]sheet1!$1:$1048576,12,FALSE)</f>
        <v>1</v>
      </c>
      <c r="H2994" s="101">
        <f>VLOOKUP(Table_for_new_list_price[[#This Row],[ItemCode]],[1]sheet1!$1:$1048576,8,FALSE)</f>
        <v>0.04</v>
      </c>
      <c r="I2994" s="51">
        <v>0.5</v>
      </c>
      <c r="J2994" s="53">
        <f t="shared" si="53"/>
        <v>0.02</v>
      </c>
      <c r="K2994" s="1" t="str">
        <f>VLOOKUP(Table_for_new_list_price[[#This Row],[ItemCode]],[1]sheet1!$1:$1048576,11,FALSE)</f>
        <v>Italy</v>
      </c>
    </row>
    <row r="2995" spans="1:11" hidden="1" x14ac:dyDescent="0.3">
      <c r="A2995" t="s">
        <v>1001</v>
      </c>
      <c r="B2995" t="str">
        <f>VLOOKUP(Table_for_new_list_price[[#This Row],[ItemCode]],[1]sheet1!$1:$1048576,4,FALSE)</f>
        <v>LEVER HANDLE - 1 -  1-1/4</v>
      </c>
      <c r="C2995" t="str">
        <f>VLOOKUP(Table_for_new_list_price[[#This Row],[ItemCode]],[1]sheet1!$1:$1048576,5,FALSE)</f>
        <v>670779051062</v>
      </c>
      <c r="D2995" t="str">
        <f>VLOOKUP(Table_for_new_list_price[[#This Row],[ItemCode]],[1]sheet1!$1:$1048576,6,FALSE)</f>
        <v>BVAC</v>
      </c>
      <c r="E2995" s="54">
        <f>VLOOKUP(Table_for_new_list_price[[#This Row],[ItemCode]],[1]sheet1!$1:$1048576,7,FALSE)</f>
        <v>0</v>
      </c>
      <c r="F2995" s="54" t="str">
        <f>VLOOKUP(Table_for_new_list_price[[#This Row],[ItemCode]],[1]sheet1!$1:$1048576,13,FALSE)</f>
        <v>0</v>
      </c>
      <c r="G2995" s="55" t="str">
        <f>VLOOKUP(Table_for_new_list_price[[#This Row],[ItemCode]],[1]sheet1!$1:$1048576,12,FALSE)</f>
        <v>1</v>
      </c>
      <c r="H2995" s="101">
        <f>VLOOKUP(Table_for_new_list_price[[#This Row],[ItemCode]],[1]sheet1!$1:$1048576,8,FALSE)</f>
        <v>10.65</v>
      </c>
      <c r="I2995" s="51">
        <v>0.5</v>
      </c>
      <c r="J2995" s="53">
        <f t="shared" si="53"/>
        <v>5.3250000000000002</v>
      </c>
      <c r="K2995" s="1" t="str">
        <f>VLOOKUP(Table_for_new_list_price[[#This Row],[ItemCode]],[1]sheet1!$1:$1048576,11,FALSE)</f>
        <v>Italy</v>
      </c>
    </row>
    <row r="2996" spans="1:11" hidden="1" x14ac:dyDescent="0.3">
      <c r="A2996" t="s">
        <v>1002</v>
      </c>
      <c r="B2996" t="str">
        <f>VLOOKUP(Table_for_new_list_price[[#This Row],[ItemCode]],[1]sheet1!$1:$1048576,4,FALSE)</f>
        <v>LEVER HANDLE - 1-1/2 -  2</v>
      </c>
      <c r="C2996" t="str">
        <f>VLOOKUP(Table_for_new_list_price[[#This Row],[ItemCode]],[1]sheet1!$1:$1048576,5,FALSE)</f>
        <v>670779051086</v>
      </c>
      <c r="D2996" t="str">
        <f>VLOOKUP(Table_for_new_list_price[[#This Row],[ItemCode]],[1]sheet1!$1:$1048576,6,FALSE)</f>
        <v>BVAC</v>
      </c>
      <c r="E2996" s="54">
        <f>VLOOKUP(Table_for_new_list_price[[#This Row],[ItemCode]],[1]sheet1!$1:$1048576,7,FALSE)</f>
        <v>0</v>
      </c>
      <c r="F2996" s="54" t="str">
        <f>VLOOKUP(Table_for_new_list_price[[#This Row],[ItemCode]],[1]sheet1!$1:$1048576,13,FALSE)</f>
        <v>0</v>
      </c>
      <c r="G2996" s="55" t="str">
        <f>VLOOKUP(Table_for_new_list_price[[#This Row],[ItemCode]],[1]sheet1!$1:$1048576,12,FALSE)</f>
        <v>1</v>
      </c>
      <c r="H2996" s="101">
        <f>VLOOKUP(Table_for_new_list_price[[#This Row],[ItemCode]],[1]sheet1!$1:$1048576,8,FALSE)</f>
        <v>15.97</v>
      </c>
      <c r="I2996" s="51">
        <v>0.5</v>
      </c>
      <c r="J2996" s="53">
        <f t="shared" si="53"/>
        <v>7.9850000000000003</v>
      </c>
      <c r="K2996" s="1" t="str">
        <f>VLOOKUP(Table_for_new_list_price[[#This Row],[ItemCode]],[1]sheet1!$1:$1048576,11,FALSE)</f>
        <v>Italy</v>
      </c>
    </row>
    <row r="2997" spans="1:11" hidden="1" x14ac:dyDescent="0.3">
      <c r="A2997" t="s">
        <v>1003</v>
      </c>
      <c r="B2997" t="str">
        <f>VLOOKUP(Table_for_new_list_price[[#This Row],[ItemCode]],[1]sheet1!$1:$1048576,4,FALSE)</f>
        <v>LEVER HANDLE - 1/2 -  3/4</v>
      </c>
      <c r="C2997" t="str">
        <f>VLOOKUP(Table_for_new_list_price[[#This Row],[ItemCode]],[1]sheet1!$1:$1048576,5,FALSE)</f>
        <v>670779051048</v>
      </c>
      <c r="D2997" t="str">
        <f>VLOOKUP(Table_for_new_list_price[[#This Row],[ItemCode]],[1]sheet1!$1:$1048576,6,FALSE)</f>
        <v>BVAC</v>
      </c>
      <c r="E2997" s="54">
        <f>VLOOKUP(Table_for_new_list_price[[#This Row],[ItemCode]],[1]sheet1!$1:$1048576,7,FALSE)</f>
        <v>0</v>
      </c>
      <c r="F2997" s="54" t="str">
        <f>VLOOKUP(Table_for_new_list_price[[#This Row],[ItemCode]],[1]sheet1!$1:$1048576,13,FALSE)</f>
        <v>0</v>
      </c>
      <c r="G2997" s="55" t="str">
        <f>VLOOKUP(Table_for_new_list_price[[#This Row],[ItemCode]],[1]sheet1!$1:$1048576,12,FALSE)</f>
        <v>1</v>
      </c>
      <c r="H2997" s="101">
        <f>VLOOKUP(Table_for_new_list_price[[#This Row],[ItemCode]],[1]sheet1!$1:$1048576,8,FALSE)</f>
        <v>7.99</v>
      </c>
      <c r="I2997" s="51">
        <v>0.5</v>
      </c>
      <c r="J2997" s="53">
        <f t="shared" si="53"/>
        <v>3.9950000000000001</v>
      </c>
      <c r="K2997" s="1" t="str">
        <f>VLOOKUP(Table_for_new_list_price[[#This Row],[ItemCode]],[1]sheet1!$1:$1048576,11,FALSE)</f>
        <v>Italy</v>
      </c>
    </row>
    <row r="2998" spans="1:11" hidden="1" x14ac:dyDescent="0.3">
      <c r="A2998" t="s">
        <v>1004</v>
      </c>
      <c r="B2998" t="str">
        <f>VLOOKUP(Table_for_new_list_price[[#This Row],[ItemCode]],[1]sheet1!$1:$1048576,4,FALSE)</f>
        <v>LEVER HANDLE - 1/4 -  3/8</v>
      </c>
      <c r="C2998" t="str">
        <f>VLOOKUP(Table_for_new_list_price[[#This Row],[ItemCode]],[1]sheet1!$1:$1048576,5,FALSE)</f>
        <v>670779051024</v>
      </c>
      <c r="D2998" t="str">
        <f>VLOOKUP(Table_for_new_list_price[[#This Row],[ItemCode]],[1]sheet1!$1:$1048576,6,FALSE)</f>
        <v>BVAC</v>
      </c>
      <c r="E2998" s="54">
        <f>VLOOKUP(Table_for_new_list_price[[#This Row],[ItemCode]],[1]sheet1!$1:$1048576,7,FALSE)</f>
        <v>0</v>
      </c>
      <c r="F2998" s="54" t="str">
        <f>VLOOKUP(Table_for_new_list_price[[#This Row],[ItemCode]],[1]sheet1!$1:$1048576,13,FALSE)</f>
        <v>0</v>
      </c>
      <c r="G2998" s="55" t="str">
        <f>VLOOKUP(Table_for_new_list_price[[#This Row],[ItemCode]],[1]sheet1!$1:$1048576,12,FALSE)</f>
        <v>1</v>
      </c>
      <c r="H2998" s="101">
        <f>VLOOKUP(Table_for_new_list_price[[#This Row],[ItemCode]],[1]sheet1!$1:$1048576,8,FALSE)</f>
        <v>6.66</v>
      </c>
      <c r="I2998" s="51">
        <v>0.5</v>
      </c>
      <c r="J2998" s="53">
        <f t="shared" si="53"/>
        <v>3.33</v>
      </c>
      <c r="K2998" s="1" t="str">
        <f>VLOOKUP(Table_for_new_list_price[[#This Row],[ItemCode]],[1]sheet1!$1:$1048576,11,FALSE)</f>
        <v>Italy</v>
      </c>
    </row>
    <row r="2999" spans="1:11" hidden="1" x14ac:dyDescent="0.3">
      <c r="A2999" t="s">
        <v>1005</v>
      </c>
      <c r="B2999" t="str">
        <f>VLOOKUP(Table_for_new_list_price[[#This Row],[ItemCode]],[1]sheet1!$1:$1048576,4,FALSE)</f>
        <v>LEVER HANDLE - 2-1/2 3  -  4</v>
      </c>
      <c r="C2999" t="str">
        <f>VLOOKUP(Table_for_new_list_price[[#This Row],[ItemCode]],[1]sheet1!$1:$1048576,5,FALSE)</f>
        <v>670779051253</v>
      </c>
      <c r="D2999" t="str">
        <f>VLOOKUP(Table_for_new_list_price[[#This Row],[ItemCode]],[1]sheet1!$1:$1048576,6,FALSE)</f>
        <v>BVAC</v>
      </c>
      <c r="E2999" s="54">
        <f>VLOOKUP(Table_for_new_list_price[[#This Row],[ItemCode]],[1]sheet1!$1:$1048576,7,FALSE)</f>
        <v>0</v>
      </c>
      <c r="F2999" s="54" t="str">
        <f>VLOOKUP(Table_for_new_list_price[[#This Row],[ItemCode]],[1]sheet1!$1:$1048576,13,FALSE)</f>
        <v>0</v>
      </c>
      <c r="G2999" s="55" t="str">
        <f>VLOOKUP(Table_for_new_list_price[[#This Row],[ItemCode]],[1]sheet1!$1:$1048576,12,FALSE)</f>
        <v>1</v>
      </c>
      <c r="H2999" s="101">
        <f>VLOOKUP(Table_for_new_list_price[[#This Row],[ItemCode]],[1]sheet1!$1:$1048576,8,FALSE)</f>
        <v>26.62</v>
      </c>
      <c r="I2999" s="51">
        <v>0.5</v>
      </c>
      <c r="J2999" s="53">
        <f t="shared" si="53"/>
        <v>13.31</v>
      </c>
      <c r="K2999" s="1" t="str">
        <f>VLOOKUP(Table_for_new_list_price[[#This Row],[ItemCode]],[1]sheet1!$1:$1048576,11,FALSE)</f>
        <v>Italy</v>
      </c>
    </row>
    <row r="3000" spans="1:11" hidden="1" x14ac:dyDescent="0.3">
      <c r="A3000" t="s">
        <v>1006</v>
      </c>
      <c r="B3000" t="str">
        <f>VLOOKUP(Table_for_new_list_price[[#This Row],[ItemCode]],[1]sheet1!$1:$1048576,4,FALSE)</f>
        <v>LEVER HANDLE KIT - 1 -  1-1/4</v>
      </c>
      <c r="C3000" t="str">
        <f>VLOOKUP(Table_for_new_list_price[[#This Row],[ItemCode]],[1]sheet1!$1:$1048576,5,FALSE)</f>
        <v>670779410067</v>
      </c>
      <c r="D3000" t="str">
        <f>VLOOKUP(Table_for_new_list_price[[#This Row],[ItemCode]],[1]sheet1!$1:$1048576,6,FALSE)</f>
        <v>BVAC</v>
      </c>
      <c r="E3000" s="54">
        <f>VLOOKUP(Table_for_new_list_price[[#This Row],[ItemCode]],[1]sheet1!$1:$1048576,7,FALSE)</f>
        <v>0</v>
      </c>
      <c r="F3000" s="54" t="str">
        <f>VLOOKUP(Table_for_new_list_price[[#This Row],[ItemCode]],[1]sheet1!$1:$1048576,13,FALSE)</f>
        <v>0</v>
      </c>
      <c r="G3000" s="55" t="str">
        <f>VLOOKUP(Table_for_new_list_price[[#This Row],[ItemCode]],[1]sheet1!$1:$1048576,12,FALSE)</f>
        <v>1</v>
      </c>
      <c r="H3000" s="101">
        <f>VLOOKUP(Table_for_new_list_price[[#This Row],[ItemCode]],[1]sheet1!$1:$1048576,8,FALSE)</f>
        <v>10.65</v>
      </c>
      <c r="I3000" s="51">
        <v>0.5</v>
      </c>
      <c r="J3000" s="53">
        <f t="shared" si="53"/>
        <v>5.3250000000000002</v>
      </c>
      <c r="K3000" s="1" t="str">
        <f>VLOOKUP(Table_for_new_list_price[[#This Row],[ItemCode]],[1]sheet1!$1:$1048576,11,FALSE)</f>
        <v>Italy</v>
      </c>
    </row>
    <row r="3001" spans="1:11" hidden="1" x14ac:dyDescent="0.3">
      <c r="A3001" t="s">
        <v>1007</v>
      </c>
      <c r="B3001" t="str">
        <f>VLOOKUP(Table_for_new_list_price[[#This Row],[ItemCode]],[1]sheet1!$1:$1048576,4,FALSE)</f>
        <v>LEVER HANDLE KIT - 1-1/2 -  2</v>
      </c>
      <c r="C3001" t="str">
        <f>VLOOKUP(Table_for_new_list_price[[#This Row],[ItemCode]],[1]sheet1!$1:$1048576,5,FALSE)</f>
        <v>670779410081</v>
      </c>
      <c r="D3001" t="str">
        <f>VLOOKUP(Table_for_new_list_price[[#This Row],[ItemCode]],[1]sheet1!$1:$1048576,6,FALSE)</f>
        <v>BVAC</v>
      </c>
      <c r="E3001" s="54">
        <f>VLOOKUP(Table_for_new_list_price[[#This Row],[ItemCode]],[1]sheet1!$1:$1048576,7,FALSE)</f>
        <v>0</v>
      </c>
      <c r="F3001" s="54" t="str">
        <f>VLOOKUP(Table_for_new_list_price[[#This Row],[ItemCode]],[1]sheet1!$1:$1048576,13,FALSE)</f>
        <v>0</v>
      </c>
      <c r="G3001" s="55" t="str">
        <f>VLOOKUP(Table_for_new_list_price[[#This Row],[ItemCode]],[1]sheet1!$1:$1048576,12,FALSE)</f>
        <v>1</v>
      </c>
      <c r="H3001" s="101">
        <f>VLOOKUP(Table_for_new_list_price[[#This Row],[ItemCode]],[1]sheet1!$1:$1048576,8,FALSE)</f>
        <v>22.63</v>
      </c>
      <c r="I3001" s="51">
        <v>0.5</v>
      </c>
      <c r="J3001" s="53">
        <f t="shared" si="53"/>
        <v>11.315</v>
      </c>
      <c r="K3001" s="1" t="str">
        <f>VLOOKUP(Table_for_new_list_price[[#This Row],[ItemCode]],[1]sheet1!$1:$1048576,11,FALSE)</f>
        <v>Italy</v>
      </c>
    </row>
    <row r="3002" spans="1:11" hidden="1" x14ac:dyDescent="0.3">
      <c r="A3002" t="s">
        <v>1008</v>
      </c>
      <c r="B3002" t="str">
        <f>VLOOKUP(Table_for_new_list_price[[#This Row],[ItemCode]],[1]sheet1!$1:$1048576,4,FALSE)</f>
        <v>LEVER HANDLE KIT - 1/2 -  3/4</v>
      </c>
      <c r="C3002" t="str">
        <f>VLOOKUP(Table_for_new_list_price[[#This Row],[ItemCode]],[1]sheet1!$1:$1048576,5,FALSE)</f>
        <v>670779410043</v>
      </c>
      <c r="D3002" t="str">
        <f>VLOOKUP(Table_for_new_list_price[[#This Row],[ItemCode]],[1]sheet1!$1:$1048576,6,FALSE)</f>
        <v>BVAC</v>
      </c>
      <c r="E3002" s="54">
        <f>VLOOKUP(Table_for_new_list_price[[#This Row],[ItemCode]],[1]sheet1!$1:$1048576,7,FALSE)</f>
        <v>0</v>
      </c>
      <c r="F3002" s="54" t="str">
        <f>VLOOKUP(Table_for_new_list_price[[#This Row],[ItemCode]],[1]sheet1!$1:$1048576,13,FALSE)</f>
        <v>0</v>
      </c>
      <c r="G3002" s="55" t="str">
        <f>VLOOKUP(Table_for_new_list_price[[#This Row],[ItemCode]],[1]sheet1!$1:$1048576,12,FALSE)</f>
        <v>1</v>
      </c>
      <c r="H3002" s="101">
        <f>VLOOKUP(Table_for_new_list_price[[#This Row],[ItemCode]],[1]sheet1!$1:$1048576,8,FALSE)</f>
        <v>7.99</v>
      </c>
      <c r="I3002" s="51">
        <v>0.5</v>
      </c>
      <c r="J3002" s="53">
        <f t="shared" si="53"/>
        <v>3.9950000000000001</v>
      </c>
      <c r="K3002" s="1" t="str">
        <f>VLOOKUP(Table_for_new_list_price[[#This Row],[ItemCode]],[1]sheet1!$1:$1048576,11,FALSE)</f>
        <v>Italy</v>
      </c>
    </row>
    <row r="3003" spans="1:11" hidden="1" x14ac:dyDescent="0.3">
      <c r="A3003" t="s">
        <v>1009</v>
      </c>
      <c r="B3003" t="str">
        <f>VLOOKUP(Table_for_new_list_price[[#This Row],[ItemCode]],[1]sheet1!$1:$1048576,4,FALSE)</f>
        <v>LEVER HANDLE KIT - 3/8 -  1/4</v>
      </c>
      <c r="C3003" t="str">
        <f>VLOOKUP(Table_for_new_list_price[[#This Row],[ItemCode]],[1]sheet1!$1:$1048576,5,FALSE)</f>
        <v>670779410029</v>
      </c>
      <c r="D3003" t="str">
        <f>VLOOKUP(Table_for_new_list_price[[#This Row],[ItemCode]],[1]sheet1!$1:$1048576,6,FALSE)</f>
        <v>BVAC</v>
      </c>
      <c r="E3003" s="54">
        <f>VLOOKUP(Table_for_new_list_price[[#This Row],[ItemCode]],[1]sheet1!$1:$1048576,7,FALSE)</f>
        <v>0</v>
      </c>
      <c r="F3003" s="54" t="str">
        <f>VLOOKUP(Table_for_new_list_price[[#This Row],[ItemCode]],[1]sheet1!$1:$1048576,13,FALSE)</f>
        <v>0</v>
      </c>
      <c r="G3003" s="55" t="str">
        <f>VLOOKUP(Table_for_new_list_price[[#This Row],[ItemCode]],[1]sheet1!$1:$1048576,12,FALSE)</f>
        <v>1</v>
      </c>
      <c r="H3003" s="101">
        <f>VLOOKUP(Table_for_new_list_price[[#This Row],[ItemCode]],[1]sheet1!$1:$1048576,8,FALSE)</f>
        <v>6.66</v>
      </c>
      <c r="I3003" s="51">
        <v>0.5</v>
      </c>
      <c r="J3003" s="53">
        <f t="shared" si="53"/>
        <v>3.33</v>
      </c>
      <c r="K3003" s="1" t="str">
        <f>VLOOKUP(Table_for_new_list_price[[#This Row],[ItemCode]],[1]sheet1!$1:$1048576,11,FALSE)</f>
        <v>Italy</v>
      </c>
    </row>
    <row r="3004" spans="1:11" hidden="1" x14ac:dyDescent="0.3">
      <c r="A3004" t="s">
        <v>1010</v>
      </c>
      <c r="B3004" t="str">
        <f>VLOOKUP(Table_for_new_list_price[[#This Row],[ItemCode]],[1]sheet1!$1:$1048576,4,FALSE)</f>
        <v>LEVER HANDLE KIT - 2-1/2 - 4</v>
      </c>
      <c r="C3004" t="str">
        <f>VLOOKUP(Table_for_new_list_price[[#This Row],[ItemCode]],[1]sheet1!$1:$1048576,5,FALSE)</f>
        <v>670779410302</v>
      </c>
      <c r="D3004" t="str">
        <f>VLOOKUP(Table_for_new_list_price[[#This Row],[ItemCode]],[1]sheet1!$1:$1048576,6,FALSE)</f>
        <v>BVAC</v>
      </c>
      <c r="E3004" s="54">
        <f>VLOOKUP(Table_for_new_list_price[[#This Row],[ItemCode]],[1]sheet1!$1:$1048576,7,FALSE)</f>
        <v>0</v>
      </c>
      <c r="F3004" s="54" t="str">
        <f>VLOOKUP(Table_for_new_list_price[[#This Row],[ItemCode]],[1]sheet1!$1:$1048576,13,FALSE)</f>
        <v>0</v>
      </c>
      <c r="G3004" s="55" t="str">
        <f>VLOOKUP(Table_for_new_list_price[[#This Row],[ItemCode]],[1]sheet1!$1:$1048576,12,FALSE)</f>
        <v>1</v>
      </c>
      <c r="H3004" s="101">
        <f>VLOOKUP(Table_for_new_list_price[[#This Row],[ItemCode]],[1]sheet1!$1:$1048576,8,FALSE)</f>
        <v>26.62</v>
      </c>
      <c r="I3004" s="51">
        <v>0.5</v>
      </c>
      <c r="J3004" s="53">
        <f t="shared" si="53"/>
        <v>13.31</v>
      </c>
      <c r="K3004" s="1" t="str">
        <f>VLOOKUP(Table_for_new_list_price[[#This Row],[ItemCode]],[1]sheet1!$1:$1048576,11,FALSE)</f>
        <v>Italy</v>
      </c>
    </row>
    <row r="3005" spans="1:11" hidden="1" x14ac:dyDescent="0.3">
      <c r="A3005" t="s">
        <v>1011</v>
      </c>
      <c r="B3005" t="str">
        <f>VLOOKUP(Table_for_new_list_price[[#This Row],[ItemCode]],[1]sheet1!$1:$1048576,4,FALSE)</f>
        <v>LOCK LEVER HNDL - 1  -  1 1/4</v>
      </c>
      <c r="C3005" t="str">
        <f>VLOOKUP(Table_for_new_list_price[[#This Row],[ItemCode]],[1]sheet1!$1:$1048576,5,FALSE)</f>
        <v>670779095066</v>
      </c>
      <c r="D3005" t="str">
        <f>VLOOKUP(Table_for_new_list_price[[#This Row],[ItemCode]],[1]sheet1!$1:$1048576,6,FALSE)</f>
        <v>BVAC</v>
      </c>
      <c r="E3005" s="54">
        <f>VLOOKUP(Table_for_new_list_price[[#This Row],[ItemCode]],[1]sheet1!$1:$1048576,7,FALSE)</f>
        <v>0</v>
      </c>
      <c r="F3005" s="54" t="str">
        <f>VLOOKUP(Table_for_new_list_price[[#This Row],[ItemCode]],[1]sheet1!$1:$1048576,13,FALSE)</f>
        <v>0</v>
      </c>
      <c r="G3005" s="55" t="str">
        <f>VLOOKUP(Table_for_new_list_price[[#This Row],[ItemCode]],[1]sheet1!$1:$1048576,12,FALSE)</f>
        <v>1</v>
      </c>
      <c r="H3005" s="101">
        <f>VLOOKUP(Table_for_new_list_price[[#This Row],[ItemCode]],[1]sheet1!$1:$1048576,8,FALSE)</f>
        <v>30.61</v>
      </c>
      <c r="I3005" s="51">
        <v>0.5</v>
      </c>
      <c r="J3005" s="53">
        <f t="shared" si="53"/>
        <v>15.305</v>
      </c>
      <c r="K3005" s="1" t="str">
        <f>VLOOKUP(Table_for_new_list_price[[#This Row],[ItemCode]],[1]sheet1!$1:$1048576,11,FALSE)</f>
        <v>China</v>
      </c>
    </row>
    <row r="3006" spans="1:11" hidden="1" x14ac:dyDescent="0.3">
      <c r="A3006" t="s">
        <v>1012</v>
      </c>
      <c r="B3006" t="str">
        <f>VLOOKUP(Table_for_new_list_price[[#This Row],[ItemCode]],[1]sheet1!$1:$1048576,4,FALSE)</f>
        <v>LOCK LEVER HNDL - 1-1/2  -  2</v>
      </c>
      <c r="C3006" t="str">
        <f>VLOOKUP(Table_for_new_list_price[[#This Row],[ItemCode]],[1]sheet1!$1:$1048576,5,FALSE)</f>
        <v>670779095080</v>
      </c>
      <c r="D3006" t="str">
        <f>VLOOKUP(Table_for_new_list_price[[#This Row],[ItemCode]],[1]sheet1!$1:$1048576,6,FALSE)</f>
        <v>BVAC</v>
      </c>
      <c r="E3006" s="54">
        <f>VLOOKUP(Table_for_new_list_price[[#This Row],[ItemCode]],[1]sheet1!$1:$1048576,7,FALSE)</f>
        <v>0</v>
      </c>
      <c r="F3006" s="54" t="str">
        <f>VLOOKUP(Table_for_new_list_price[[#This Row],[ItemCode]],[1]sheet1!$1:$1048576,13,FALSE)</f>
        <v>0</v>
      </c>
      <c r="G3006" s="55" t="str">
        <f>VLOOKUP(Table_for_new_list_price[[#This Row],[ItemCode]],[1]sheet1!$1:$1048576,12,FALSE)</f>
        <v>1</v>
      </c>
      <c r="H3006" s="101">
        <f>VLOOKUP(Table_for_new_list_price[[#This Row],[ItemCode]],[1]sheet1!$1:$1048576,8,FALSE)</f>
        <v>42.1</v>
      </c>
      <c r="I3006" s="51">
        <v>0.5</v>
      </c>
      <c r="J3006" s="53">
        <f t="shared" si="53"/>
        <v>21.05</v>
      </c>
      <c r="K3006" s="1" t="str">
        <f>VLOOKUP(Table_for_new_list_price[[#This Row],[ItemCode]],[1]sheet1!$1:$1048576,11,FALSE)</f>
        <v>China</v>
      </c>
    </row>
    <row r="3007" spans="1:11" hidden="1" x14ac:dyDescent="0.3">
      <c r="A3007" t="s">
        <v>1013</v>
      </c>
      <c r="B3007" t="str">
        <f>VLOOKUP(Table_for_new_list_price[[#This Row],[ItemCode]],[1]sheet1!$1:$1048576,4,FALSE)</f>
        <v>LOCK LEVER HNDL - 1/2  -  3/4</v>
      </c>
      <c r="C3007" t="str">
        <f>VLOOKUP(Table_for_new_list_price[[#This Row],[ItemCode]],[1]sheet1!$1:$1048576,5,FALSE)</f>
        <v>670779095042</v>
      </c>
      <c r="D3007" t="str">
        <f>VLOOKUP(Table_for_new_list_price[[#This Row],[ItemCode]],[1]sheet1!$1:$1048576,6,FALSE)</f>
        <v>BVAC</v>
      </c>
      <c r="E3007" s="54">
        <f>VLOOKUP(Table_for_new_list_price[[#This Row],[ItemCode]],[1]sheet1!$1:$1048576,7,FALSE)</f>
        <v>0</v>
      </c>
      <c r="F3007" s="54" t="str">
        <f>VLOOKUP(Table_for_new_list_price[[#This Row],[ItemCode]],[1]sheet1!$1:$1048576,13,FALSE)</f>
        <v>0</v>
      </c>
      <c r="G3007" s="55" t="str">
        <f>VLOOKUP(Table_for_new_list_price[[#This Row],[ItemCode]],[1]sheet1!$1:$1048576,12,FALSE)</f>
        <v>0</v>
      </c>
      <c r="H3007" s="101">
        <f>VLOOKUP(Table_for_new_list_price[[#This Row],[ItemCode]],[1]sheet1!$1:$1048576,8,FALSE)</f>
        <v>22.97</v>
      </c>
      <c r="I3007" s="51">
        <v>0.5</v>
      </c>
      <c r="J3007" s="53">
        <f t="shared" si="53"/>
        <v>11.484999999999999</v>
      </c>
      <c r="K3007" s="1" t="str">
        <f>VLOOKUP(Table_for_new_list_price[[#This Row],[ItemCode]],[1]sheet1!$1:$1048576,11,FALSE)</f>
        <v>China</v>
      </c>
    </row>
    <row r="3008" spans="1:11" hidden="1" x14ac:dyDescent="0.3">
      <c r="A3008" t="s">
        <v>1014</v>
      </c>
      <c r="B3008" t="str">
        <f>VLOOKUP(Table_for_new_list_price[[#This Row],[ItemCode]],[1]sheet1!$1:$1048576,4,FALSE)</f>
        <v>LOCK LEVER HNDL - 1/4  -  3/8</v>
      </c>
      <c r="C3008" t="str">
        <f>VLOOKUP(Table_for_new_list_price[[#This Row],[ItemCode]],[1]sheet1!$1:$1048576,5,FALSE)</f>
        <v>670779095028</v>
      </c>
      <c r="D3008" t="str">
        <f>VLOOKUP(Table_for_new_list_price[[#This Row],[ItemCode]],[1]sheet1!$1:$1048576,6,FALSE)</f>
        <v>BVAC</v>
      </c>
      <c r="E3008" s="54">
        <f>VLOOKUP(Table_for_new_list_price[[#This Row],[ItemCode]],[1]sheet1!$1:$1048576,7,FALSE)</f>
        <v>0</v>
      </c>
      <c r="F3008" s="54" t="str">
        <f>VLOOKUP(Table_for_new_list_price[[#This Row],[ItemCode]],[1]sheet1!$1:$1048576,13,FALSE)</f>
        <v>0</v>
      </c>
      <c r="G3008" s="55" t="str">
        <f>VLOOKUP(Table_for_new_list_price[[#This Row],[ItemCode]],[1]sheet1!$1:$1048576,12,FALSE)</f>
        <v>1</v>
      </c>
      <c r="H3008" s="101">
        <f>VLOOKUP(Table_for_new_list_price[[#This Row],[ItemCode]],[1]sheet1!$1:$1048576,8,FALSE)</f>
        <v>17.23</v>
      </c>
      <c r="I3008" s="51">
        <v>0.5</v>
      </c>
      <c r="J3008" s="53">
        <f t="shared" si="53"/>
        <v>8.6150000000000002</v>
      </c>
      <c r="K3008" s="1" t="str">
        <f>VLOOKUP(Table_for_new_list_price[[#This Row],[ItemCode]],[1]sheet1!$1:$1048576,11,FALSE)</f>
        <v>China</v>
      </c>
    </row>
    <row r="3009" spans="1:11" hidden="1" x14ac:dyDescent="0.3">
      <c r="A3009" t="s">
        <v>1015</v>
      </c>
      <c r="B3009" t="str">
        <f>VLOOKUP(Table_for_new_list_price[[#This Row],[ItemCode]],[1]sheet1!$1:$1048576,4,FALSE)</f>
        <v>MEMORY STOP - 1  -  1 1/4</v>
      </c>
      <c r="C3009" t="str">
        <f>VLOOKUP(Table_for_new_list_price[[#This Row],[ItemCode]],[1]sheet1!$1:$1048576,5,FALSE)</f>
        <v>670779096063</v>
      </c>
      <c r="D3009" t="str">
        <f>VLOOKUP(Table_for_new_list_price[[#This Row],[ItemCode]],[1]sheet1!$1:$1048576,6,FALSE)</f>
        <v>BVAC</v>
      </c>
      <c r="E3009" s="54">
        <f>VLOOKUP(Table_for_new_list_price[[#This Row],[ItemCode]],[1]sheet1!$1:$1048576,7,FALSE)</f>
        <v>0</v>
      </c>
      <c r="F3009" s="54" t="str">
        <f>VLOOKUP(Table_for_new_list_price[[#This Row],[ItemCode]],[1]sheet1!$1:$1048576,13,FALSE)</f>
        <v>0</v>
      </c>
      <c r="G3009" s="55" t="str">
        <f>VLOOKUP(Table_for_new_list_price[[#This Row],[ItemCode]],[1]sheet1!$1:$1048576,12,FALSE)</f>
        <v>1</v>
      </c>
      <c r="H3009" s="101">
        <f>VLOOKUP(Table_for_new_list_price[[#This Row],[ItemCode]],[1]sheet1!$1:$1048576,8,FALSE)</f>
        <v>7.99</v>
      </c>
      <c r="I3009" s="51">
        <v>0.5</v>
      </c>
      <c r="J3009" s="53">
        <f t="shared" si="53"/>
        <v>3.9950000000000001</v>
      </c>
      <c r="K3009" s="1" t="str">
        <f>VLOOKUP(Table_for_new_list_price[[#This Row],[ItemCode]],[1]sheet1!$1:$1048576,11,FALSE)</f>
        <v>Italy</v>
      </c>
    </row>
    <row r="3010" spans="1:11" hidden="1" x14ac:dyDescent="0.3">
      <c r="A3010" t="s">
        <v>1016</v>
      </c>
      <c r="B3010" t="str">
        <f>VLOOKUP(Table_for_new_list_price[[#This Row],[ItemCode]],[1]sheet1!$1:$1048576,4,FALSE)</f>
        <v>MEMORY STOP - 1 1/2 - 2</v>
      </c>
      <c r="C3010" t="str">
        <f>VLOOKUP(Table_for_new_list_price[[#This Row],[ItemCode]],[1]sheet1!$1:$1048576,5,FALSE)</f>
        <v>670779096070</v>
      </c>
      <c r="D3010" t="str">
        <f>VLOOKUP(Table_for_new_list_price[[#This Row],[ItemCode]],[1]sheet1!$1:$1048576,6,FALSE)</f>
        <v>BVAC</v>
      </c>
      <c r="E3010" s="54">
        <f>VLOOKUP(Table_for_new_list_price[[#This Row],[ItemCode]],[1]sheet1!$1:$1048576,7,FALSE)</f>
        <v>0</v>
      </c>
      <c r="F3010" s="54" t="str">
        <f>VLOOKUP(Table_for_new_list_price[[#This Row],[ItemCode]],[1]sheet1!$1:$1048576,13,FALSE)</f>
        <v>0</v>
      </c>
      <c r="G3010" s="55" t="str">
        <f>VLOOKUP(Table_for_new_list_price[[#This Row],[ItemCode]],[1]sheet1!$1:$1048576,12,FALSE)</f>
        <v>1</v>
      </c>
      <c r="H3010" s="101">
        <f>VLOOKUP(Table_for_new_list_price[[#This Row],[ItemCode]],[1]sheet1!$1:$1048576,8,FALSE)</f>
        <v>9.32</v>
      </c>
      <c r="I3010" s="51">
        <v>0.5</v>
      </c>
      <c r="J3010" s="53">
        <f t="shared" si="53"/>
        <v>4.66</v>
      </c>
      <c r="K3010" s="1" t="str">
        <f>VLOOKUP(Table_for_new_list_price[[#This Row],[ItemCode]],[1]sheet1!$1:$1048576,11,FALSE)</f>
        <v>Italy</v>
      </c>
    </row>
    <row r="3011" spans="1:11" hidden="1" x14ac:dyDescent="0.3">
      <c r="A3011" t="s">
        <v>1017</v>
      </c>
      <c r="B3011" t="str">
        <f>VLOOKUP(Table_for_new_list_price[[#This Row],[ItemCode]],[1]sheet1!$1:$1048576,4,FALSE)</f>
        <v>MEMORY STOP - 1/2  -  3/4</v>
      </c>
      <c r="C3011" t="str">
        <f>VLOOKUP(Table_for_new_list_price[[#This Row],[ItemCode]],[1]sheet1!$1:$1048576,5,FALSE)</f>
        <v>670779096049</v>
      </c>
      <c r="D3011" t="str">
        <f>VLOOKUP(Table_for_new_list_price[[#This Row],[ItemCode]],[1]sheet1!$1:$1048576,6,FALSE)</f>
        <v>BVAC</v>
      </c>
      <c r="E3011" s="54">
        <f>VLOOKUP(Table_for_new_list_price[[#This Row],[ItemCode]],[1]sheet1!$1:$1048576,7,FALSE)</f>
        <v>0</v>
      </c>
      <c r="F3011" s="54" t="str">
        <f>VLOOKUP(Table_for_new_list_price[[#This Row],[ItemCode]],[1]sheet1!$1:$1048576,13,FALSE)</f>
        <v>0</v>
      </c>
      <c r="G3011" s="55" t="str">
        <f>VLOOKUP(Table_for_new_list_price[[#This Row],[ItemCode]],[1]sheet1!$1:$1048576,12,FALSE)</f>
        <v>1</v>
      </c>
      <c r="H3011" s="101">
        <f>VLOOKUP(Table_for_new_list_price[[#This Row],[ItemCode]],[1]sheet1!$1:$1048576,8,FALSE)</f>
        <v>6.66</v>
      </c>
      <c r="I3011" s="51">
        <v>0.5</v>
      </c>
      <c r="J3011" s="53">
        <f t="shared" si="53"/>
        <v>3.33</v>
      </c>
      <c r="K3011" s="1" t="str">
        <f>VLOOKUP(Table_for_new_list_price[[#This Row],[ItemCode]],[1]sheet1!$1:$1048576,11,FALSE)</f>
        <v>Italy</v>
      </c>
    </row>
    <row r="3012" spans="1:11" hidden="1" x14ac:dyDescent="0.3">
      <c r="A3012" t="s">
        <v>1018</v>
      </c>
      <c r="B3012" t="str">
        <f>VLOOKUP(Table_for_new_list_price[[#This Row],[ItemCode]],[1]sheet1!$1:$1048576,4,FALSE)</f>
        <v>MEMORY STOP - 1/4  -  3/8</v>
      </c>
      <c r="C3012" t="str">
        <f>VLOOKUP(Table_for_new_list_price[[#This Row],[ItemCode]],[1]sheet1!$1:$1048576,5,FALSE)</f>
        <v>670779096025</v>
      </c>
      <c r="D3012" t="str">
        <f>VLOOKUP(Table_for_new_list_price[[#This Row],[ItemCode]],[1]sheet1!$1:$1048576,6,FALSE)</f>
        <v>BVAC</v>
      </c>
      <c r="E3012" s="54">
        <f>VLOOKUP(Table_for_new_list_price[[#This Row],[ItemCode]],[1]sheet1!$1:$1048576,7,FALSE)</f>
        <v>0</v>
      </c>
      <c r="F3012" s="54" t="str">
        <f>VLOOKUP(Table_for_new_list_price[[#This Row],[ItemCode]],[1]sheet1!$1:$1048576,13,FALSE)</f>
        <v>0</v>
      </c>
      <c r="G3012" s="55" t="str">
        <f>VLOOKUP(Table_for_new_list_price[[#This Row],[ItemCode]],[1]sheet1!$1:$1048576,12,FALSE)</f>
        <v>1</v>
      </c>
      <c r="H3012" s="101">
        <f>VLOOKUP(Table_for_new_list_price[[#This Row],[ItemCode]],[1]sheet1!$1:$1048576,8,FALSE)</f>
        <v>5.32</v>
      </c>
      <c r="I3012" s="51">
        <v>0.5</v>
      </c>
      <c r="J3012" s="53">
        <f t="shared" si="53"/>
        <v>2.66</v>
      </c>
      <c r="K3012" s="1" t="str">
        <f>VLOOKUP(Table_for_new_list_price[[#This Row],[ItemCode]],[1]sheet1!$1:$1048576,11,FALSE)</f>
        <v>Italy</v>
      </c>
    </row>
    <row r="3013" spans="1:11" hidden="1" x14ac:dyDescent="0.3">
      <c r="A3013" t="s">
        <v>1019</v>
      </c>
      <c r="B3013" t="str">
        <f>VLOOKUP(Table_for_new_list_price[[#This Row],[ItemCode]],[1]sheet1!$1:$1048576,4,FALSE)</f>
        <v>MEMORY STP F/EXT STM 1-1 1/4</v>
      </c>
      <c r="C3013" t="str">
        <f>VLOOKUP(Table_for_new_list_price[[#This Row],[ItemCode]],[1]sheet1!$1:$1048576,5,FALSE)</f>
        <v>670779097060</v>
      </c>
      <c r="D3013" t="str">
        <f>VLOOKUP(Table_for_new_list_price[[#This Row],[ItemCode]],[1]sheet1!$1:$1048576,6,FALSE)</f>
        <v>BVAC</v>
      </c>
      <c r="E3013" s="54">
        <f>VLOOKUP(Table_for_new_list_price[[#This Row],[ItemCode]],[1]sheet1!$1:$1048576,7,FALSE)</f>
        <v>0</v>
      </c>
      <c r="F3013" s="54" t="str">
        <f>VLOOKUP(Table_for_new_list_price[[#This Row],[ItemCode]],[1]sheet1!$1:$1048576,13,FALSE)</f>
        <v>0</v>
      </c>
      <c r="G3013" s="55" t="str">
        <f>VLOOKUP(Table_for_new_list_price[[#This Row],[ItemCode]],[1]sheet1!$1:$1048576,12,FALSE)</f>
        <v>1</v>
      </c>
      <c r="H3013" s="101">
        <f>VLOOKUP(Table_for_new_list_price[[#This Row],[ItemCode]],[1]sheet1!$1:$1048576,8,FALSE)</f>
        <v>7.99</v>
      </c>
      <c r="I3013" s="51">
        <v>0.5</v>
      </c>
      <c r="J3013" s="53">
        <f t="shared" si="53"/>
        <v>3.9950000000000001</v>
      </c>
      <c r="K3013" s="1" t="str">
        <f>VLOOKUP(Table_for_new_list_price[[#This Row],[ItemCode]],[1]sheet1!$1:$1048576,11,FALSE)</f>
        <v>Italy</v>
      </c>
    </row>
    <row r="3014" spans="1:11" hidden="1" x14ac:dyDescent="0.3">
      <c r="A3014" t="s">
        <v>1020</v>
      </c>
      <c r="B3014" t="str">
        <f>VLOOKUP(Table_for_new_list_price[[#This Row],[ItemCode]],[1]sheet1!$1:$1048576,4,FALSE)</f>
        <v>MEMORY STP F/EXT STM 1 1/2-2</v>
      </c>
      <c r="C3014" t="str">
        <f>VLOOKUP(Table_for_new_list_price[[#This Row],[ItemCode]],[1]sheet1!$1:$1048576,5,FALSE)</f>
        <v>670779097084</v>
      </c>
      <c r="D3014" t="str">
        <f>VLOOKUP(Table_for_new_list_price[[#This Row],[ItemCode]],[1]sheet1!$1:$1048576,6,FALSE)</f>
        <v>BVAC</v>
      </c>
      <c r="E3014" s="54">
        <f>VLOOKUP(Table_for_new_list_price[[#This Row],[ItemCode]],[1]sheet1!$1:$1048576,7,FALSE)</f>
        <v>0</v>
      </c>
      <c r="F3014" s="54" t="str">
        <f>VLOOKUP(Table_for_new_list_price[[#This Row],[ItemCode]],[1]sheet1!$1:$1048576,13,FALSE)</f>
        <v>0</v>
      </c>
      <c r="G3014" s="55" t="str">
        <f>VLOOKUP(Table_for_new_list_price[[#This Row],[ItemCode]],[1]sheet1!$1:$1048576,12,FALSE)</f>
        <v>1</v>
      </c>
      <c r="H3014" s="101">
        <f>VLOOKUP(Table_for_new_list_price[[#This Row],[ItemCode]],[1]sheet1!$1:$1048576,8,FALSE)</f>
        <v>9.32</v>
      </c>
      <c r="I3014" s="51">
        <v>0.5</v>
      </c>
      <c r="J3014" s="53">
        <f t="shared" si="53"/>
        <v>4.66</v>
      </c>
      <c r="K3014" s="1" t="str">
        <f>VLOOKUP(Table_for_new_list_price[[#This Row],[ItemCode]],[1]sheet1!$1:$1048576,11,FALSE)</f>
        <v>Italy</v>
      </c>
    </row>
    <row r="3015" spans="1:11" hidden="1" x14ac:dyDescent="0.3">
      <c r="A3015" t="s">
        <v>1021</v>
      </c>
      <c r="B3015" t="str">
        <f>VLOOKUP(Table_for_new_list_price[[#This Row],[ItemCode]],[1]sheet1!$1:$1048576,4,FALSE)</f>
        <v>MEMORY STP F/EXT STM 1/2-3/4</v>
      </c>
      <c r="C3015" t="str">
        <f>VLOOKUP(Table_for_new_list_price[[#This Row],[ItemCode]],[1]sheet1!$1:$1048576,5,FALSE)</f>
        <v>670779097046</v>
      </c>
      <c r="D3015" t="str">
        <f>VLOOKUP(Table_for_new_list_price[[#This Row],[ItemCode]],[1]sheet1!$1:$1048576,6,FALSE)</f>
        <v>BVAC</v>
      </c>
      <c r="E3015" s="54">
        <f>VLOOKUP(Table_for_new_list_price[[#This Row],[ItemCode]],[1]sheet1!$1:$1048576,7,FALSE)</f>
        <v>0</v>
      </c>
      <c r="F3015" s="54" t="str">
        <f>VLOOKUP(Table_for_new_list_price[[#This Row],[ItemCode]],[1]sheet1!$1:$1048576,13,FALSE)</f>
        <v>0</v>
      </c>
      <c r="G3015" s="55" t="str">
        <f>VLOOKUP(Table_for_new_list_price[[#This Row],[ItemCode]],[1]sheet1!$1:$1048576,12,FALSE)</f>
        <v>1</v>
      </c>
      <c r="H3015" s="101">
        <f>VLOOKUP(Table_for_new_list_price[[#This Row],[ItemCode]],[1]sheet1!$1:$1048576,8,FALSE)</f>
        <v>6.66</v>
      </c>
      <c r="I3015" s="51">
        <v>0.5</v>
      </c>
      <c r="J3015" s="53">
        <f t="shared" si="53"/>
        <v>3.33</v>
      </c>
      <c r="K3015" s="1" t="str">
        <f>VLOOKUP(Table_for_new_list_price[[#This Row],[ItemCode]],[1]sheet1!$1:$1048576,11,FALSE)</f>
        <v>Italy</v>
      </c>
    </row>
    <row r="3016" spans="1:11" hidden="1" x14ac:dyDescent="0.3">
      <c r="A3016" t="s">
        <v>1022</v>
      </c>
      <c r="B3016" t="str">
        <f>VLOOKUP(Table_for_new_list_price[[#This Row],[ItemCode]],[1]sheet1!$1:$1048576,4,FALSE)</f>
        <v>MEMORY STP F/EXT STM 1/4-3/8</v>
      </c>
      <c r="C3016" t="str">
        <f>VLOOKUP(Table_for_new_list_price[[#This Row],[ItemCode]],[1]sheet1!$1:$1048576,5,FALSE)</f>
        <v>670779097022</v>
      </c>
      <c r="D3016" t="str">
        <f>VLOOKUP(Table_for_new_list_price[[#This Row],[ItemCode]],[1]sheet1!$1:$1048576,6,FALSE)</f>
        <v>BVAC</v>
      </c>
      <c r="E3016" s="54">
        <f>VLOOKUP(Table_for_new_list_price[[#This Row],[ItemCode]],[1]sheet1!$1:$1048576,7,FALSE)</f>
        <v>0</v>
      </c>
      <c r="F3016" s="54" t="str">
        <f>VLOOKUP(Table_for_new_list_price[[#This Row],[ItemCode]],[1]sheet1!$1:$1048576,13,FALSE)</f>
        <v>0</v>
      </c>
      <c r="G3016" s="55" t="str">
        <f>VLOOKUP(Table_for_new_list_price[[#This Row],[ItemCode]],[1]sheet1!$1:$1048576,12,FALSE)</f>
        <v>1</v>
      </c>
      <c r="H3016" s="101">
        <f>VLOOKUP(Table_for_new_list_price[[#This Row],[ItemCode]],[1]sheet1!$1:$1048576,8,FALSE)</f>
        <v>5.32</v>
      </c>
      <c r="I3016" s="51">
        <v>0.5</v>
      </c>
      <c r="J3016" s="53">
        <f t="shared" si="53"/>
        <v>2.66</v>
      </c>
      <c r="K3016" s="1" t="str">
        <f>VLOOKUP(Table_for_new_list_price[[#This Row],[ItemCode]],[1]sheet1!$1:$1048576,11,FALSE)</f>
        <v>Italy</v>
      </c>
    </row>
    <row r="3017" spans="1:11" hidden="1" x14ac:dyDescent="0.3">
      <c r="A3017" t="s">
        <v>1023</v>
      </c>
      <c r="B3017" t="str">
        <f>VLOOKUP(Table_for_new_list_price[[#This Row],[ItemCode]],[1]sheet1!$1:$1048576,4,FALSE)</f>
        <v>SS LVR - SS NUT KIT 1 - 1-1/4</v>
      </c>
      <c r="C3017" t="str">
        <f>VLOOKUP(Table_for_new_list_price[[#This Row],[ItemCode]],[1]sheet1!$1:$1048576,5,FALSE)</f>
        <v>670779491066</v>
      </c>
      <c r="D3017" t="str">
        <f>VLOOKUP(Table_for_new_list_price[[#This Row],[ItemCode]],[1]sheet1!$1:$1048576,6,FALSE)</f>
        <v>BVAC</v>
      </c>
      <c r="E3017" s="54">
        <f>VLOOKUP(Table_for_new_list_price[[#This Row],[ItemCode]],[1]sheet1!$1:$1048576,7,FALSE)</f>
        <v>0</v>
      </c>
      <c r="F3017" s="54" t="str">
        <f>VLOOKUP(Table_for_new_list_price[[#This Row],[ItemCode]],[1]sheet1!$1:$1048576,13,FALSE)</f>
        <v>0</v>
      </c>
      <c r="G3017" s="55" t="str">
        <f>VLOOKUP(Table_for_new_list_price[[#This Row],[ItemCode]],[1]sheet1!$1:$1048576,12,FALSE)</f>
        <v>1</v>
      </c>
      <c r="H3017" s="101">
        <f>VLOOKUP(Table_for_new_list_price[[#This Row],[ItemCode]],[1]sheet1!$1:$1048576,8,FALSE)</f>
        <v>23.96</v>
      </c>
      <c r="I3017" s="51">
        <v>0.5</v>
      </c>
      <c r="J3017" s="53">
        <f t="shared" si="53"/>
        <v>11.98</v>
      </c>
      <c r="K3017" s="1" t="str">
        <f>VLOOKUP(Table_for_new_list_price[[#This Row],[ItemCode]],[1]sheet1!$1:$1048576,11,FALSE)</f>
        <v>Italy</v>
      </c>
    </row>
    <row r="3018" spans="1:11" hidden="1" x14ac:dyDescent="0.3">
      <c r="A3018" t="s">
        <v>1024</v>
      </c>
      <c r="B3018" t="str">
        <f>VLOOKUP(Table_for_new_list_price[[#This Row],[ItemCode]],[1]sheet1!$1:$1048576,4,FALSE)</f>
        <v>SS LVR  -  SS NUT KIT  1-1/2</v>
      </c>
      <c r="C3018" t="str">
        <f>VLOOKUP(Table_for_new_list_price[[#This Row],[ItemCode]],[1]sheet1!$1:$1048576,5,FALSE)</f>
        <v>670779491080</v>
      </c>
      <c r="D3018" t="str">
        <f>VLOOKUP(Table_for_new_list_price[[#This Row],[ItemCode]],[1]sheet1!$1:$1048576,6,FALSE)</f>
        <v>BVAC</v>
      </c>
      <c r="E3018" s="54">
        <f>VLOOKUP(Table_for_new_list_price[[#This Row],[ItemCode]],[1]sheet1!$1:$1048576,7,FALSE)</f>
        <v>0</v>
      </c>
      <c r="F3018" s="54" t="str">
        <f>VLOOKUP(Table_for_new_list_price[[#This Row],[ItemCode]],[1]sheet1!$1:$1048576,13,FALSE)</f>
        <v>0</v>
      </c>
      <c r="G3018" s="55" t="str">
        <f>VLOOKUP(Table_for_new_list_price[[#This Row],[ItemCode]],[1]sheet1!$1:$1048576,12,FALSE)</f>
        <v>1</v>
      </c>
      <c r="H3018" s="101">
        <f>VLOOKUP(Table_for_new_list_price[[#This Row],[ItemCode]],[1]sheet1!$1:$1048576,8,FALSE)</f>
        <v>33.28</v>
      </c>
      <c r="I3018" s="51">
        <v>0.5</v>
      </c>
      <c r="J3018" s="53">
        <f t="shared" si="53"/>
        <v>16.64</v>
      </c>
      <c r="K3018" s="1" t="str">
        <f>VLOOKUP(Table_for_new_list_price[[#This Row],[ItemCode]],[1]sheet1!$1:$1048576,11,FALSE)</f>
        <v>Italy</v>
      </c>
    </row>
    <row r="3019" spans="1:11" hidden="1" x14ac:dyDescent="0.3">
      <c r="A3019" t="s">
        <v>1025</v>
      </c>
      <c r="B3019" t="str">
        <f>VLOOKUP(Table_for_new_list_price[[#This Row],[ItemCode]],[1]sheet1!$1:$1048576,4,FALSE)</f>
        <v>SS LVR  -  SS NUT KIT  1/2  -</v>
      </c>
      <c r="C3019" t="str">
        <f>VLOOKUP(Table_for_new_list_price[[#This Row],[ItemCode]],[1]sheet1!$1:$1048576,5,FALSE)</f>
        <v>670779491042</v>
      </c>
      <c r="D3019" t="str">
        <f>VLOOKUP(Table_for_new_list_price[[#This Row],[ItemCode]],[1]sheet1!$1:$1048576,6,FALSE)</f>
        <v>BVAC</v>
      </c>
      <c r="E3019" s="54">
        <f>VLOOKUP(Table_for_new_list_price[[#This Row],[ItemCode]],[1]sheet1!$1:$1048576,7,FALSE)</f>
        <v>0</v>
      </c>
      <c r="F3019" s="54" t="str">
        <f>VLOOKUP(Table_for_new_list_price[[#This Row],[ItemCode]],[1]sheet1!$1:$1048576,13,FALSE)</f>
        <v>0</v>
      </c>
      <c r="G3019" s="55" t="str">
        <f>VLOOKUP(Table_for_new_list_price[[#This Row],[ItemCode]],[1]sheet1!$1:$1048576,12,FALSE)</f>
        <v>1</v>
      </c>
      <c r="H3019" s="101">
        <f>VLOOKUP(Table_for_new_list_price[[#This Row],[ItemCode]],[1]sheet1!$1:$1048576,8,FALSE)</f>
        <v>18.63</v>
      </c>
      <c r="I3019" s="51" t="e">
        <f>VLOOKUP(Table_for_new_list_price[[#This Row],[Product Line]],'EDA SHEET'!$C$10:$D$57,2,FALSE)</f>
        <v>#N/A</v>
      </c>
      <c r="J3019" s="53" t="e">
        <f t="shared" si="53"/>
        <v>#N/A</v>
      </c>
      <c r="K3019" s="1" t="str">
        <f>VLOOKUP(Table_for_new_list_price[[#This Row],[ItemCode]],[1]sheet1!$1:$1048576,11,FALSE)</f>
        <v>Italy</v>
      </c>
    </row>
    <row r="3020" spans="1:11" hidden="1" x14ac:dyDescent="0.3">
      <c r="A3020" t="s">
        <v>1026</v>
      </c>
      <c r="B3020" t="str">
        <f>VLOOKUP(Table_for_new_list_price[[#This Row],[ItemCode]],[1]sheet1!$1:$1048576,4,FALSE)</f>
        <v>SS LVR  -  SS NUT KIT 2-1/2  -</v>
      </c>
      <c r="C3020" t="str">
        <f>VLOOKUP(Table_for_new_list_price[[#This Row],[ItemCode]],[1]sheet1!$1:$1048576,5,FALSE)</f>
        <v>670779491257</v>
      </c>
      <c r="D3020" t="str">
        <f>VLOOKUP(Table_for_new_list_price[[#This Row],[ItemCode]],[1]sheet1!$1:$1048576,6,FALSE)</f>
        <v>BVAC</v>
      </c>
      <c r="E3020" s="54">
        <f>VLOOKUP(Table_for_new_list_price[[#This Row],[ItemCode]],[1]sheet1!$1:$1048576,7,FALSE)</f>
        <v>0</v>
      </c>
      <c r="F3020" s="54" t="str">
        <f>VLOOKUP(Table_for_new_list_price[[#This Row],[ItemCode]],[1]sheet1!$1:$1048576,13,FALSE)</f>
        <v>0</v>
      </c>
      <c r="G3020" s="55" t="str">
        <f>VLOOKUP(Table_for_new_list_price[[#This Row],[ItemCode]],[1]sheet1!$1:$1048576,12,FALSE)</f>
        <v>1</v>
      </c>
      <c r="H3020" s="101">
        <f>VLOOKUP(Table_for_new_list_price[[#This Row],[ItemCode]],[1]sheet1!$1:$1048576,8,FALSE)</f>
        <v>50.58</v>
      </c>
      <c r="I3020" s="51" t="e">
        <f>VLOOKUP(Table_for_new_list_price[[#This Row],[Product Line]],'EDA SHEET'!$C$10:$D$57,2,FALSE)</f>
        <v>#N/A</v>
      </c>
      <c r="J3020" s="53" t="e">
        <f t="shared" si="53"/>
        <v>#N/A</v>
      </c>
      <c r="K3020" s="1" t="str">
        <f>VLOOKUP(Table_for_new_list_price[[#This Row],[ItemCode]],[1]sheet1!$1:$1048576,11,FALSE)</f>
        <v>Italy</v>
      </c>
    </row>
    <row r="3021" spans="1:11" hidden="1" x14ac:dyDescent="0.3">
      <c r="A3021" t="s">
        <v>1027</v>
      </c>
      <c r="B3021" t="str">
        <f>VLOOKUP(Table_for_new_list_price[[#This Row],[ItemCode]],[1]sheet1!$1:$1048576,4,FALSE)</f>
        <v>SS HANDLE BOLT - 1 1/2 - 2</v>
      </c>
      <c r="C3021">
        <f>VLOOKUP(Table_for_new_list_price[[#This Row],[ItemCode]],[1]sheet1!$1:$1048576,5,FALSE)</f>
        <v>0</v>
      </c>
      <c r="D3021" t="str">
        <f>VLOOKUP(Table_for_new_list_price[[#This Row],[ItemCode]],[1]sheet1!$1:$1048576,6,FALSE)</f>
        <v>BVAC</v>
      </c>
      <c r="E3021" s="54">
        <f>VLOOKUP(Table_for_new_list_price[[#This Row],[ItemCode]],[1]sheet1!$1:$1048576,7,FALSE)</f>
        <v>0</v>
      </c>
      <c r="F3021" s="54" t="str">
        <f>VLOOKUP(Table_for_new_list_price[[#This Row],[ItemCode]],[1]sheet1!$1:$1048576,13,FALSE)</f>
        <v>0.01</v>
      </c>
      <c r="G3021" s="55" t="str">
        <f>VLOOKUP(Table_for_new_list_price[[#This Row],[ItemCode]],[1]sheet1!$1:$1048576,12,FALSE)</f>
        <v>1</v>
      </c>
      <c r="H3021" s="101">
        <f>VLOOKUP(Table_for_new_list_price[[#This Row],[ItemCode]],[1]sheet1!$1:$1048576,8,FALSE)</f>
        <v>2.16</v>
      </c>
      <c r="I3021" s="51" t="e">
        <f>VLOOKUP(Table_for_new_list_price[[#This Row],[Product Line]],'EDA SHEET'!$C$10:$D$57,2,FALSE)</f>
        <v>#N/A</v>
      </c>
      <c r="J3021" s="53" t="e">
        <f t="shared" si="53"/>
        <v>#N/A</v>
      </c>
      <c r="K3021" s="1" t="str">
        <f>VLOOKUP(Table_for_new_list_price[[#This Row],[ItemCode]],[1]sheet1!$1:$1048576,11,FALSE)</f>
        <v>Italy</v>
      </c>
    </row>
    <row r="3022" spans="1:11" hidden="1" x14ac:dyDescent="0.3">
      <c r="A3022" t="s">
        <v>1028</v>
      </c>
      <c r="B3022" t="str">
        <f>VLOOKUP(Table_for_new_list_price[[#This Row],[ItemCode]],[1]sheet1!$1:$1048576,4,FALSE)</f>
        <v>SS HANDLE BOLT - 1/2 - 1 1/4</v>
      </c>
      <c r="C3022">
        <f>VLOOKUP(Table_for_new_list_price[[#This Row],[ItemCode]],[1]sheet1!$1:$1048576,5,FALSE)</f>
        <v>0</v>
      </c>
      <c r="D3022" t="str">
        <f>VLOOKUP(Table_for_new_list_price[[#This Row],[ItemCode]],[1]sheet1!$1:$1048576,6,FALSE)</f>
        <v>BVAC</v>
      </c>
      <c r="E3022" s="54">
        <f>VLOOKUP(Table_for_new_list_price[[#This Row],[ItemCode]],[1]sheet1!$1:$1048576,7,FALSE)</f>
        <v>0</v>
      </c>
      <c r="F3022" s="54" t="str">
        <f>VLOOKUP(Table_for_new_list_price[[#This Row],[ItemCode]],[1]sheet1!$1:$1048576,13,FALSE)</f>
        <v>0.01</v>
      </c>
      <c r="G3022" s="55" t="str">
        <f>VLOOKUP(Table_for_new_list_price[[#This Row],[ItemCode]],[1]sheet1!$1:$1048576,12,FALSE)</f>
        <v>1</v>
      </c>
      <c r="H3022" s="101">
        <f>VLOOKUP(Table_for_new_list_price[[#This Row],[ItemCode]],[1]sheet1!$1:$1048576,8,FALSE)</f>
        <v>1.83</v>
      </c>
      <c r="I3022" s="51" t="e">
        <f>VLOOKUP(Table_for_new_list_price[[#This Row],[Product Line]],'EDA SHEET'!$C$10:$D$57,2,FALSE)</f>
        <v>#N/A</v>
      </c>
      <c r="J3022" s="53" t="e">
        <f t="shared" si="53"/>
        <v>#N/A</v>
      </c>
      <c r="K3022" s="1" t="str">
        <f>VLOOKUP(Table_for_new_list_price[[#This Row],[ItemCode]],[1]sheet1!$1:$1048576,11,FALSE)</f>
        <v>Italy</v>
      </c>
    </row>
    <row r="3023" spans="1:11" hidden="1" x14ac:dyDescent="0.3">
      <c r="A3023" t="s">
        <v>1029</v>
      </c>
      <c r="B3023" t="str">
        <f>VLOOKUP(Table_for_new_list_price[[#This Row],[ItemCode]],[1]sheet1!$1:$1048576,4,FALSE)</f>
        <v>SS HANDLE BOLT - 1/4 - 3/8</v>
      </c>
      <c r="C3023">
        <f>VLOOKUP(Table_for_new_list_price[[#This Row],[ItemCode]],[1]sheet1!$1:$1048576,5,FALSE)</f>
        <v>0</v>
      </c>
      <c r="D3023" t="str">
        <f>VLOOKUP(Table_for_new_list_price[[#This Row],[ItemCode]],[1]sheet1!$1:$1048576,6,FALSE)</f>
        <v>BVAC</v>
      </c>
      <c r="E3023" s="54">
        <f>VLOOKUP(Table_for_new_list_price[[#This Row],[ItemCode]],[1]sheet1!$1:$1048576,7,FALSE)</f>
        <v>0</v>
      </c>
      <c r="F3023" s="54" t="str">
        <f>VLOOKUP(Table_for_new_list_price[[#This Row],[ItemCode]],[1]sheet1!$1:$1048576,13,FALSE)</f>
        <v>0.01</v>
      </c>
      <c r="G3023" s="55" t="str">
        <f>VLOOKUP(Table_for_new_list_price[[#This Row],[ItemCode]],[1]sheet1!$1:$1048576,12,FALSE)</f>
        <v>1</v>
      </c>
      <c r="H3023" s="101">
        <f>VLOOKUP(Table_for_new_list_price[[#This Row],[ItemCode]],[1]sheet1!$1:$1048576,8,FALSE)</f>
        <v>1.73</v>
      </c>
      <c r="I3023" s="51" t="e">
        <f>VLOOKUP(Table_for_new_list_price[[#This Row],[Product Line]],'EDA SHEET'!$C$10:$D$57,2,FALSE)</f>
        <v>#N/A</v>
      </c>
      <c r="J3023" s="53" t="e">
        <f t="shared" si="53"/>
        <v>#N/A</v>
      </c>
      <c r="K3023" s="1" t="str">
        <f>VLOOKUP(Table_for_new_list_price[[#This Row],[ItemCode]],[1]sheet1!$1:$1048576,11,FALSE)</f>
        <v>Italy</v>
      </c>
    </row>
    <row r="3024" spans="1:11" hidden="1" x14ac:dyDescent="0.3">
      <c r="A3024" t="s">
        <v>1030</v>
      </c>
      <c r="B3024" t="str">
        <f>VLOOKUP(Table_for_new_list_price[[#This Row],[ItemCode]],[1]sheet1!$1:$1048576,4,FALSE)</f>
        <v>SS HANDLE NUT 1 - 1-1/4</v>
      </c>
      <c r="C3024" t="str">
        <f>VLOOKUP(Table_for_new_list_price[[#This Row],[ItemCode]],[1]sheet1!$1:$1048576,5,FALSE)</f>
        <v>670779479064</v>
      </c>
      <c r="D3024" t="str">
        <f>VLOOKUP(Table_for_new_list_price[[#This Row],[ItemCode]],[1]sheet1!$1:$1048576,6,FALSE)</f>
        <v>BVAC</v>
      </c>
      <c r="E3024" s="54">
        <f>VLOOKUP(Table_for_new_list_price[[#This Row],[ItemCode]],[1]sheet1!$1:$1048576,7,FALSE)</f>
        <v>0</v>
      </c>
      <c r="F3024" s="54" t="str">
        <f>VLOOKUP(Table_for_new_list_price[[#This Row],[ItemCode]],[1]sheet1!$1:$1048576,13,FALSE)</f>
        <v>0</v>
      </c>
      <c r="G3024" s="55" t="str">
        <f>VLOOKUP(Table_for_new_list_price[[#This Row],[ItemCode]],[1]sheet1!$1:$1048576,12,FALSE)</f>
        <v>1</v>
      </c>
      <c r="H3024" s="101">
        <f>VLOOKUP(Table_for_new_list_price[[#This Row],[ItemCode]],[1]sheet1!$1:$1048576,8,FALSE)</f>
        <v>2.88</v>
      </c>
      <c r="I3024" s="51" t="e">
        <f>VLOOKUP(Table_for_new_list_price[[#This Row],[Product Line]],'EDA SHEET'!$C$10:$D$57,2,FALSE)</f>
        <v>#N/A</v>
      </c>
      <c r="J3024" s="53" t="e">
        <f t="shared" si="53"/>
        <v>#N/A</v>
      </c>
      <c r="K3024" s="1" t="str">
        <f>VLOOKUP(Table_for_new_list_price[[#This Row],[ItemCode]],[1]sheet1!$1:$1048576,11,FALSE)</f>
        <v>China</v>
      </c>
    </row>
    <row r="3025" spans="1:11" hidden="1" x14ac:dyDescent="0.3">
      <c r="A3025" t="s">
        <v>1031</v>
      </c>
      <c r="B3025" t="str">
        <f>VLOOKUP(Table_for_new_list_price[[#This Row],[ItemCode]],[1]sheet1!$1:$1048576,4,FALSE)</f>
        <v>SS HANDLE NUT 1-1/2 - 2</v>
      </c>
      <c r="C3025" t="str">
        <f>VLOOKUP(Table_for_new_list_price[[#This Row],[ItemCode]],[1]sheet1!$1:$1048576,5,FALSE)</f>
        <v>670779713632</v>
      </c>
      <c r="D3025" t="str">
        <f>VLOOKUP(Table_for_new_list_price[[#This Row],[ItemCode]],[1]sheet1!$1:$1048576,6,FALSE)</f>
        <v>BVAC</v>
      </c>
      <c r="E3025" s="54">
        <f>VLOOKUP(Table_for_new_list_price[[#This Row],[ItemCode]],[1]sheet1!$1:$1048576,7,FALSE)</f>
        <v>0</v>
      </c>
      <c r="F3025" s="54" t="str">
        <f>VLOOKUP(Table_for_new_list_price[[#This Row],[ItemCode]],[1]sheet1!$1:$1048576,13,FALSE)</f>
        <v>0</v>
      </c>
      <c r="G3025" s="55" t="str">
        <f>VLOOKUP(Table_for_new_list_price[[#This Row],[ItemCode]],[1]sheet1!$1:$1048576,12,FALSE)</f>
        <v>1</v>
      </c>
      <c r="H3025" s="101">
        <f>VLOOKUP(Table_for_new_list_price[[#This Row],[ItemCode]],[1]sheet1!$1:$1048576,8,FALSE)</f>
        <v>3.83</v>
      </c>
      <c r="I3025" s="51" t="e">
        <f>VLOOKUP(Table_for_new_list_price[[#This Row],[Product Line]],'EDA SHEET'!$C$10:$D$57,2,FALSE)</f>
        <v>#N/A</v>
      </c>
      <c r="J3025" s="53" t="e">
        <f t="shared" si="53"/>
        <v>#N/A</v>
      </c>
      <c r="K3025" s="1" t="str">
        <f>VLOOKUP(Table_for_new_list_price[[#This Row],[ItemCode]],[1]sheet1!$1:$1048576,11,FALSE)</f>
        <v>China</v>
      </c>
    </row>
    <row r="3026" spans="1:11" hidden="1" x14ac:dyDescent="0.3">
      <c r="A3026" t="s">
        <v>1032</v>
      </c>
      <c r="B3026" t="str">
        <f>VLOOKUP(Table_for_new_list_price[[#This Row],[ItemCode]],[1]sheet1!$1:$1048576,4,FALSE)</f>
        <v>SS HANDLE NUT 1/2 - 3/4</v>
      </c>
      <c r="C3026" t="str">
        <f>VLOOKUP(Table_for_new_list_price[[#This Row],[ItemCode]],[1]sheet1!$1:$1048576,5,FALSE)</f>
        <v>670779479040</v>
      </c>
      <c r="D3026" t="str">
        <f>VLOOKUP(Table_for_new_list_price[[#This Row],[ItemCode]],[1]sheet1!$1:$1048576,6,FALSE)</f>
        <v>BVAC</v>
      </c>
      <c r="E3026" s="54">
        <f>VLOOKUP(Table_for_new_list_price[[#This Row],[ItemCode]],[1]sheet1!$1:$1048576,7,FALSE)</f>
        <v>0</v>
      </c>
      <c r="F3026" s="54" t="str">
        <f>VLOOKUP(Table_for_new_list_price[[#This Row],[ItemCode]],[1]sheet1!$1:$1048576,13,FALSE)</f>
        <v>0</v>
      </c>
      <c r="G3026" s="55" t="str">
        <f>VLOOKUP(Table_for_new_list_price[[#This Row],[ItemCode]],[1]sheet1!$1:$1048576,12,FALSE)</f>
        <v>1</v>
      </c>
      <c r="H3026" s="101">
        <f>VLOOKUP(Table_for_new_list_price[[#This Row],[ItemCode]],[1]sheet1!$1:$1048576,8,FALSE)</f>
        <v>1.93</v>
      </c>
      <c r="I3026" s="51" t="e">
        <f>VLOOKUP(Table_for_new_list_price[[#This Row],[Product Line]],'EDA SHEET'!$C$10:$D$57,2,FALSE)</f>
        <v>#N/A</v>
      </c>
      <c r="J3026" s="53" t="e">
        <f t="shared" si="53"/>
        <v>#N/A</v>
      </c>
      <c r="K3026" s="1" t="str">
        <f>VLOOKUP(Table_for_new_list_price[[#This Row],[ItemCode]],[1]sheet1!$1:$1048576,11,FALSE)</f>
        <v>China</v>
      </c>
    </row>
    <row r="3027" spans="1:11" hidden="1" x14ac:dyDescent="0.3">
      <c r="A3027" t="s">
        <v>1033</v>
      </c>
      <c r="B3027" t="str">
        <f>VLOOKUP(Table_for_new_list_price[[#This Row],[ItemCode]],[1]sheet1!$1:$1048576,4,FALSE)</f>
        <v>SS HANDLE NUT 1/4 - 3/8</v>
      </c>
      <c r="C3027" t="str">
        <f>VLOOKUP(Table_for_new_list_price[[#This Row],[ItemCode]],[1]sheet1!$1:$1048576,5,FALSE)</f>
        <v>670779713625</v>
      </c>
      <c r="D3027" t="str">
        <f>VLOOKUP(Table_for_new_list_price[[#This Row],[ItemCode]],[1]sheet1!$1:$1048576,6,FALSE)</f>
        <v>BVAC</v>
      </c>
      <c r="E3027" s="54">
        <f>VLOOKUP(Table_for_new_list_price[[#This Row],[ItemCode]],[1]sheet1!$1:$1048576,7,FALSE)</f>
        <v>0</v>
      </c>
      <c r="F3027" s="54" t="str">
        <f>VLOOKUP(Table_for_new_list_price[[#This Row],[ItemCode]],[1]sheet1!$1:$1048576,13,FALSE)</f>
        <v>0</v>
      </c>
      <c r="G3027" s="55" t="str">
        <f>VLOOKUP(Table_for_new_list_price[[#This Row],[ItemCode]],[1]sheet1!$1:$1048576,12,FALSE)</f>
        <v>1</v>
      </c>
      <c r="H3027" s="101">
        <f>VLOOKUP(Table_for_new_list_price[[#This Row],[ItemCode]],[1]sheet1!$1:$1048576,8,FALSE)</f>
        <v>1.93</v>
      </c>
      <c r="I3027" s="51" t="e">
        <f>VLOOKUP(Table_for_new_list_price[[#This Row],[Product Line]],'EDA SHEET'!$C$10:$D$57,2,FALSE)</f>
        <v>#N/A</v>
      </c>
      <c r="J3027" s="53" t="e">
        <f t="shared" ref="J3027:J3090" si="54">H3027*I3027</f>
        <v>#N/A</v>
      </c>
      <c r="K3027" s="1" t="str">
        <f>VLOOKUP(Table_for_new_list_price[[#This Row],[ItemCode]],[1]sheet1!$1:$1048576,11,FALSE)</f>
        <v>China</v>
      </c>
    </row>
    <row r="3028" spans="1:11" hidden="1" x14ac:dyDescent="0.3">
      <c r="A3028" t="s">
        <v>1034</v>
      </c>
      <c r="B3028" t="str">
        <f>VLOOKUP(Table_for_new_list_price[[#This Row],[ItemCode]],[1]sheet1!$1:$1048576,4,FALSE)</f>
        <v>SS HANDLE NUT 2-1/2 - 3</v>
      </c>
      <c r="C3028" t="str">
        <f>VLOOKUP(Table_for_new_list_price[[#This Row],[ItemCode]],[1]sheet1!$1:$1048576,5,FALSE)</f>
        <v>670779713649</v>
      </c>
      <c r="D3028" t="str">
        <f>VLOOKUP(Table_for_new_list_price[[#This Row],[ItemCode]],[1]sheet1!$1:$1048576,6,FALSE)</f>
        <v>BVAC</v>
      </c>
      <c r="E3028" s="54">
        <f>VLOOKUP(Table_for_new_list_price[[#This Row],[ItemCode]],[1]sheet1!$1:$1048576,7,FALSE)</f>
        <v>0</v>
      </c>
      <c r="F3028" s="54" t="str">
        <f>VLOOKUP(Table_for_new_list_price[[#This Row],[ItemCode]],[1]sheet1!$1:$1048576,13,FALSE)</f>
        <v>0</v>
      </c>
      <c r="G3028" s="55" t="str">
        <f>VLOOKUP(Table_for_new_list_price[[#This Row],[ItemCode]],[1]sheet1!$1:$1048576,12,FALSE)</f>
        <v>1</v>
      </c>
      <c r="H3028" s="101">
        <f>VLOOKUP(Table_for_new_list_price[[#This Row],[ItemCode]],[1]sheet1!$1:$1048576,8,FALSE)</f>
        <v>9.57</v>
      </c>
      <c r="I3028" s="51" t="e">
        <f>VLOOKUP(Table_for_new_list_price[[#This Row],[Product Line]],'EDA SHEET'!$C$10:$D$57,2,FALSE)</f>
        <v>#N/A</v>
      </c>
      <c r="J3028" s="53" t="e">
        <f t="shared" si="54"/>
        <v>#N/A</v>
      </c>
      <c r="K3028" s="1" t="str">
        <f>VLOOKUP(Table_for_new_list_price[[#This Row],[ItemCode]],[1]sheet1!$1:$1048576,11,FALSE)</f>
        <v>China</v>
      </c>
    </row>
    <row r="3029" spans="1:11" hidden="1" x14ac:dyDescent="0.3">
      <c r="A3029" t="s">
        <v>1035</v>
      </c>
      <c r="B3029" t="str">
        <f>VLOOKUP(Table_for_new_list_price[[#This Row],[ItemCode]],[1]sheet1!$1:$1048576,4,FALSE)</f>
        <v>SS LEVER HANDLE - 1 - 1 1/4</v>
      </c>
      <c r="C3029" t="str">
        <f>VLOOKUP(Table_for_new_list_price[[#This Row],[ItemCode]],[1]sheet1!$1:$1048576,5,FALSE)</f>
        <v>670779102061</v>
      </c>
      <c r="D3029" t="str">
        <f>VLOOKUP(Table_for_new_list_price[[#This Row],[ItemCode]],[1]sheet1!$1:$1048576,6,FALSE)</f>
        <v>BVAC</v>
      </c>
      <c r="E3029" s="54">
        <f>VLOOKUP(Table_for_new_list_price[[#This Row],[ItemCode]],[1]sheet1!$1:$1048576,7,FALSE)</f>
        <v>0</v>
      </c>
      <c r="F3029" s="54" t="str">
        <f>VLOOKUP(Table_for_new_list_price[[#This Row],[ItemCode]],[1]sheet1!$1:$1048576,13,FALSE)</f>
        <v>0.16</v>
      </c>
      <c r="G3029" s="55" t="str">
        <f>VLOOKUP(Table_for_new_list_price[[#This Row],[ItemCode]],[1]sheet1!$1:$1048576,12,FALSE)</f>
        <v>1</v>
      </c>
      <c r="H3029" s="101">
        <f>VLOOKUP(Table_for_new_list_price[[#This Row],[ItemCode]],[1]sheet1!$1:$1048576,8,FALSE)</f>
        <v>10.69</v>
      </c>
      <c r="I3029" s="51" t="e">
        <f>VLOOKUP(Table_for_new_list_price[[#This Row],[Product Line]],'EDA SHEET'!$C$10:$D$57,2,FALSE)</f>
        <v>#N/A</v>
      </c>
      <c r="J3029" s="53" t="e">
        <f t="shared" si="54"/>
        <v>#N/A</v>
      </c>
      <c r="K3029" s="1" t="str">
        <f>VLOOKUP(Table_for_new_list_price[[#This Row],[ItemCode]],[1]sheet1!$1:$1048576,11,FALSE)</f>
        <v>China</v>
      </c>
    </row>
    <row r="3030" spans="1:11" hidden="1" x14ac:dyDescent="0.3">
      <c r="A3030" t="s">
        <v>1036</v>
      </c>
      <c r="B3030" t="str">
        <f>VLOOKUP(Table_for_new_list_price[[#This Row],[ItemCode]],[1]sheet1!$1:$1048576,4,FALSE)</f>
        <v>SS LEVER HANDLE - 1 1/2 - 2</v>
      </c>
      <c r="C3030" t="str">
        <f>VLOOKUP(Table_for_new_list_price[[#This Row],[ItemCode]],[1]sheet1!$1:$1048576,5,FALSE)</f>
        <v>670779102085</v>
      </c>
      <c r="D3030" t="str">
        <f>VLOOKUP(Table_for_new_list_price[[#This Row],[ItemCode]],[1]sheet1!$1:$1048576,6,FALSE)</f>
        <v>BVAC</v>
      </c>
      <c r="E3030" s="54">
        <f>VLOOKUP(Table_for_new_list_price[[#This Row],[ItemCode]],[1]sheet1!$1:$1048576,7,FALSE)</f>
        <v>0</v>
      </c>
      <c r="F3030" s="54" t="str">
        <f>VLOOKUP(Table_for_new_list_price[[#This Row],[ItemCode]],[1]sheet1!$1:$1048576,13,FALSE)</f>
        <v>0.28</v>
      </c>
      <c r="G3030" s="55" t="str">
        <f>VLOOKUP(Table_for_new_list_price[[#This Row],[ItemCode]],[1]sheet1!$1:$1048576,12,FALSE)</f>
        <v>1</v>
      </c>
      <c r="H3030" s="101">
        <f>VLOOKUP(Table_for_new_list_price[[#This Row],[ItemCode]],[1]sheet1!$1:$1048576,8,FALSE)</f>
        <v>15.85</v>
      </c>
      <c r="I3030" s="51" t="e">
        <f>VLOOKUP(Table_for_new_list_price[[#This Row],[Product Line]],'EDA SHEET'!$C$10:$D$57,2,FALSE)</f>
        <v>#N/A</v>
      </c>
      <c r="J3030" s="53" t="e">
        <f t="shared" si="54"/>
        <v>#N/A</v>
      </c>
      <c r="K3030" s="1" t="str">
        <f>VLOOKUP(Table_for_new_list_price[[#This Row],[ItemCode]],[1]sheet1!$1:$1048576,11,FALSE)</f>
        <v>China</v>
      </c>
    </row>
    <row r="3031" spans="1:11" hidden="1" x14ac:dyDescent="0.3">
      <c r="A3031" t="s">
        <v>1037</v>
      </c>
      <c r="B3031" t="str">
        <f>VLOOKUP(Table_for_new_list_price[[#This Row],[ItemCode]],[1]sheet1!$1:$1048576,4,FALSE)</f>
        <v>SS LEVER HANDLE - 1/2 - 3/4</v>
      </c>
      <c r="C3031" t="str">
        <f>VLOOKUP(Table_for_new_list_price[[#This Row],[ItemCode]],[1]sheet1!$1:$1048576,5,FALSE)</f>
        <v>670779102047</v>
      </c>
      <c r="D3031" t="str">
        <f>VLOOKUP(Table_for_new_list_price[[#This Row],[ItemCode]],[1]sheet1!$1:$1048576,6,FALSE)</f>
        <v>BVAC</v>
      </c>
      <c r="E3031" s="54">
        <f>VLOOKUP(Table_for_new_list_price[[#This Row],[ItemCode]],[1]sheet1!$1:$1048576,7,FALSE)</f>
        <v>0</v>
      </c>
      <c r="F3031" s="54" t="str">
        <f>VLOOKUP(Table_for_new_list_price[[#This Row],[ItemCode]],[1]sheet1!$1:$1048576,13,FALSE)</f>
        <v>0.1</v>
      </c>
      <c r="G3031" s="55" t="str">
        <f>VLOOKUP(Table_for_new_list_price[[#This Row],[ItemCode]],[1]sheet1!$1:$1048576,12,FALSE)</f>
        <v>1</v>
      </c>
      <c r="H3031" s="101">
        <f>VLOOKUP(Table_for_new_list_price[[#This Row],[ItemCode]],[1]sheet1!$1:$1048576,8,FALSE)</f>
        <v>7.52</v>
      </c>
      <c r="I3031" s="51" t="e">
        <f>VLOOKUP(Table_for_new_list_price[[#This Row],[Product Line]],'EDA SHEET'!$C$10:$D$57,2,FALSE)</f>
        <v>#N/A</v>
      </c>
      <c r="J3031" s="53" t="e">
        <f t="shared" si="54"/>
        <v>#N/A</v>
      </c>
      <c r="K3031" s="1" t="str">
        <f>VLOOKUP(Table_for_new_list_price[[#This Row],[ItemCode]],[1]sheet1!$1:$1048576,11,FALSE)</f>
        <v>China</v>
      </c>
    </row>
    <row r="3032" spans="1:11" hidden="1" x14ac:dyDescent="0.3">
      <c r="A3032" t="s">
        <v>1038</v>
      </c>
      <c r="B3032" t="str">
        <f>VLOOKUP(Table_for_new_list_price[[#This Row],[ItemCode]],[1]sheet1!$1:$1048576,4,FALSE)</f>
        <v>SS LEVER HANDLE - 1/4</v>
      </c>
      <c r="C3032" t="str">
        <f>VLOOKUP(Table_for_new_list_price[[#This Row],[ItemCode]],[1]sheet1!$1:$1048576,5,FALSE)</f>
        <v>670779713656</v>
      </c>
      <c r="D3032" t="str">
        <f>VLOOKUP(Table_for_new_list_price[[#This Row],[ItemCode]],[1]sheet1!$1:$1048576,6,FALSE)</f>
        <v>BVAC</v>
      </c>
      <c r="E3032" s="54">
        <f>VLOOKUP(Table_for_new_list_price[[#This Row],[ItemCode]],[1]sheet1!$1:$1048576,7,FALSE)</f>
        <v>0</v>
      </c>
      <c r="F3032" s="54" t="str">
        <f>VLOOKUP(Table_for_new_list_price[[#This Row],[ItemCode]],[1]sheet1!$1:$1048576,13,FALSE)</f>
        <v>0.1</v>
      </c>
      <c r="G3032" s="55" t="str">
        <f>VLOOKUP(Table_for_new_list_price[[#This Row],[ItemCode]],[1]sheet1!$1:$1048576,12,FALSE)</f>
        <v>1</v>
      </c>
      <c r="H3032" s="101">
        <f>VLOOKUP(Table_for_new_list_price[[#This Row],[ItemCode]],[1]sheet1!$1:$1048576,8,FALSE)</f>
        <v>9.57</v>
      </c>
      <c r="I3032" s="51" t="e">
        <f>VLOOKUP(Table_for_new_list_price[[#This Row],[Product Line]],'EDA SHEET'!$C$10:$D$57,2,FALSE)</f>
        <v>#N/A</v>
      </c>
      <c r="J3032" s="53" t="e">
        <f t="shared" si="54"/>
        <v>#N/A</v>
      </c>
      <c r="K3032" s="1" t="str">
        <f>VLOOKUP(Table_for_new_list_price[[#This Row],[ItemCode]],[1]sheet1!$1:$1048576,11,FALSE)</f>
        <v>China</v>
      </c>
    </row>
    <row r="3033" spans="1:11" hidden="1" x14ac:dyDescent="0.3">
      <c r="A3033" t="s">
        <v>1039</v>
      </c>
      <c r="B3033" t="str">
        <f>VLOOKUP(Table_for_new_list_price[[#This Row],[ItemCode]],[1]sheet1!$1:$1048576,4,FALSE)</f>
        <v>SS LEVER HANDLE - 2 1/2 - 3</v>
      </c>
      <c r="C3033" t="str">
        <f>VLOOKUP(Table_for_new_list_price[[#This Row],[ItemCode]],[1]sheet1!$1:$1048576,5,FALSE)</f>
        <v>670779713663</v>
      </c>
      <c r="D3033" t="str">
        <f>VLOOKUP(Table_for_new_list_price[[#This Row],[ItemCode]],[1]sheet1!$1:$1048576,6,FALSE)</f>
        <v>BVAC</v>
      </c>
      <c r="E3033" s="54">
        <f>VLOOKUP(Table_for_new_list_price[[#This Row],[ItemCode]],[1]sheet1!$1:$1048576,7,FALSE)</f>
        <v>0</v>
      </c>
      <c r="F3033" s="54" t="str">
        <f>VLOOKUP(Table_for_new_list_price[[#This Row],[ItemCode]],[1]sheet1!$1:$1048576,13,FALSE)</f>
        <v>0</v>
      </c>
      <c r="G3033" s="55" t="str">
        <f>VLOOKUP(Table_for_new_list_price[[#This Row],[ItemCode]],[1]sheet1!$1:$1048576,12,FALSE)</f>
        <v>1</v>
      </c>
      <c r="H3033" s="101">
        <f>VLOOKUP(Table_for_new_list_price[[#This Row],[ItemCode]],[1]sheet1!$1:$1048576,8,FALSE)</f>
        <v>57.4</v>
      </c>
      <c r="I3033" s="51" t="e">
        <f>VLOOKUP(Table_for_new_list_price[[#This Row],[Product Line]],'EDA SHEET'!$C$10:$D$57,2,FALSE)</f>
        <v>#N/A</v>
      </c>
      <c r="J3033" s="53" t="e">
        <f t="shared" si="54"/>
        <v>#N/A</v>
      </c>
      <c r="K3033" s="1" t="str">
        <f>VLOOKUP(Table_for_new_list_price[[#This Row],[ItemCode]],[1]sheet1!$1:$1048576,11,FALSE)</f>
        <v>China</v>
      </c>
    </row>
    <row r="3034" spans="1:11" hidden="1" x14ac:dyDescent="0.3">
      <c r="A3034" t="s">
        <v>1040</v>
      </c>
      <c r="B3034" t="str">
        <f>VLOOKUP(Table_for_new_list_price[[#This Row],[ItemCode]],[1]sheet1!$1:$1048576,4,FALSE)</f>
        <v>SS WING HANDLE - 1 - 1-1/4</v>
      </c>
      <c r="C3034" t="str">
        <f>VLOOKUP(Table_for_new_list_price[[#This Row],[ItemCode]],[1]sheet1!$1:$1048576,5,FALSE)</f>
        <v>670779713694</v>
      </c>
      <c r="D3034" t="str">
        <f>VLOOKUP(Table_for_new_list_price[[#This Row],[ItemCode]],[1]sheet1!$1:$1048576,6,FALSE)</f>
        <v>BVAC</v>
      </c>
      <c r="E3034" s="54">
        <f>VLOOKUP(Table_for_new_list_price[[#This Row],[ItemCode]],[1]sheet1!$1:$1048576,7,FALSE)</f>
        <v>0</v>
      </c>
      <c r="F3034" s="54" t="str">
        <f>VLOOKUP(Table_for_new_list_price[[#This Row],[ItemCode]],[1]sheet1!$1:$1048576,13,FALSE)</f>
        <v>0</v>
      </c>
      <c r="G3034" s="55" t="str">
        <f>VLOOKUP(Table_for_new_list_price[[#This Row],[ItemCode]],[1]sheet1!$1:$1048576,12,FALSE)</f>
        <v>1</v>
      </c>
      <c r="H3034" s="101">
        <f>VLOOKUP(Table_for_new_list_price[[#This Row],[ItemCode]],[1]sheet1!$1:$1048576,8,FALSE)</f>
        <v>26.79</v>
      </c>
      <c r="I3034" s="51" t="e">
        <f>VLOOKUP(Table_for_new_list_price[[#This Row],[Product Line]],'EDA SHEET'!$C$10:$D$57,2,FALSE)</f>
        <v>#N/A</v>
      </c>
      <c r="J3034" s="53" t="e">
        <f t="shared" si="54"/>
        <v>#N/A</v>
      </c>
      <c r="K3034" s="1" t="str">
        <f>VLOOKUP(Table_for_new_list_price[[#This Row],[ItemCode]],[1]sheet1!$1:$1048576,11,FALSE)</f>
        <v>China</v>
      </c>
    </row>
    <row r="3035" spans="1:11" hidden="1" x14ac:dyDescent="0.3">
      <c r="A3035" t="s">
        <v>1041</v>
      </c>
      <c r="B3035" t="str">
        <f>VLOOKUP(Table_for_new_list_price[[#This Row],[ItemCode]],[1]sheet1!$1:$1048576,4,FALSE)</f>
        <v>SS WING HANDLE - 1/2 3/4</v>
      </c>
      <c r="C3035" t="str">
        <f>VLOOKUP(Table_for_new_list_price[[#This Row],[ItemCode]],[1]sheet1!$1:$1048576,5,FALSE)</f>
        <v>670779713687</v>
      </c>
      <c r="D3035" t="str">
        <f>VLOOKUP(Table_for_new_list_price[[#This Row],[ItemCode]],[1]sheet1!$1:$1048576,6,FALSE)</f>
        <v>BVAC</v>
      </c>
      <c r="E3035" s="54">
        <f>VLOOKUP(Table_for_new_list_price[[#This Row],[ItemCode]],[1]sheet1!$1:$1048576,7,FALSE)</f>
        <v>0</v>
      </c>
      <c r="F3035" s="54" t="str">
        <f>VLOOKUP(Table_for_new_list_price[[#This Row],[ItemCode]],[1]sheet1!$1:$1048576,13,FALSE)</f>
        <v>0</v>
      </c>
      <c r="G3035" s="55" t="str">
        <f>VLOOKUP(Table_for_new_list_price[[#This Row],[ItemCode]],[1]sheet1!$1:$1048576,12,FALSE)</f>
        <v>1</v>
      </c>
      <c r="H3035" s="101">
        <f>VLOOKUP(Table_for_new_list_price[[#This Row],[ItemCode]],[1]sheet1!$1:$1048576,8,FALSE)</f>
        <v>17.23</v>
      </c>
      <c r="I3035" s="51" t="e">
        <f>VLOOKUP(Table_for_new_list_price[[#This Row],[Product Line]],'EDA SHEET'!$C$10:$D$57,2,FALSE)</f>
        <v>#N/A</v>
      </c>
      <c r="J3035" s="53" t="e">
        <f t="shared" si="54"/>
        <v>#N/A</v>
      </c>
      <c r="K3035" s="1" t="str">
        <f>VLOOKUP(Table_for_new_list_price[[#This Row],[ItemCode]],[1]sheet1!$1:$1048576,11,FALSE)</f>
        <v>China</v>
      </c>
    </row>
    <row r="3036" spans="1:11" hidden="1" x14ac:dyDescent="0.3">
      <c r="A3036" t="s">
        <v>1042</v>
      </c>
      <c r="B3036" t="str">
        <f>VLOOKUP(Table_for_new_list_price[[#This Row],[ItemCode]],[1]sheet1!$1:$1048576,4,FALSE)</f>
        <v>SS WING HANDLE - 1/4 - 3/8</v>
      </c>
      <c r="C3036" t="str">
        <f>VLOOKUP(Table_for_new_list_price[[#This Row],[ItemCode]],[1]sheet1!$1:$1048576,5,FALSE)</f>
        <v>670779713670</v>
      </c>
      <c r="D3036" t="str">
        <f>VLOOKUP(Table_for_new_list_price[[#This Row],[ItemCode]],[1]sheet1!$1:$1048576,6,FALSE)</f>
        <v>BVAC</v>
      </c>
      <c r="E3036" s="54">
        <f>VLOOKUP(Table_for_new_list_price[[#This Row],[ItemCode]],[1]sheet1!$1:$1048576,7,FALSE)</f>
        <v>0</v>
      </c>
      <c r="F3036" s="54" t="str">
        <f>VLOOKUP(Table_for_new_list_price[[#This Row],[ItemCode]],[1]sheet1!$1:$1048576,13,FALSE)</f>
        <v>0</v>
      </c>
      <c r="G3036" s="55" t="str">
        <f>VLOOKUP(Table_for_new_list_price[[#This Row],[ItemCode]],[1]sheet1!$1:$1048576,12,FALSE)</f>
        <v>1</v>
      </c>
      <c r="H3036" s="101">
        <f>VLOOKUP(Table_for_new_list_price[[#This Row],[ItemCode]],[1]sheet1!$1:$1048576,8,FALSE)</f>
        <v>11.48</v>
      </c>
      <c r="I3036" s="51" t="e">
        <f>VLOOKUP(Table_for_new_list_price[[#This Row],[Product Line]],'EDA SHEET'!$C$10:$D$57,2,FALSE)</f>
        <v>#N/A</v>
      </c>
      <c r="J3036" s="53" t="e">
        <f t="shared" si="54"/>
        <v>#N/A</v>
      </c>
      <c r="K3036" s="1" t="str">
        <f>VLOOKUP(Table_for_new_list_price[[#This Row],[ItemCode]],[1]sheet1!$1:$1048576,11,FALSE)</f>
        <v>China</v>
      </c>
    </row>
    <row r="3037" spans="1:11" hidden="1" x14ac:dyDescent="0.3">
      <c r="A3037" t="s">
        <v>1043</v>
      </c>
      <c r="B3037" t="str">
        <f>VLOOKUP(Table_for_new_list_price[[#This Row],[ItemCode]],[1]sheet1!$1:$1048576,4,FALSE)</f>
        <v>BRASS STEM - 1 - 1 1/4</v>
      </c>
      <c r="C3037" t="str">
        <f>VLOOKUP(Table_for_new_list_price[[#This Row],[ItemCode]],[1]sheet1!$1:$1048576,5,FALSE)</f>
        <v>670779103068</v>
      </c>
      <c r="D3037" t="str">
        <f>VLOOKUP(Table_for_new_list_price[[#This Row],[ItemCode]],[1]sheet1!$1:$1048576,6,FALSE)</f>
        <v>BVAC</v>
      </c>
      <c r="E3037" s="54">
        <f>VLOOKUP(Table_for_new_list_price[[#This Row],[ItemCode]],[1]sheet1!$1:$1048576,7,FALSE)</f>
        <v>0</v>
      </c>
      <c r="F3037" s="54" t="str">
        <f>VLOOKUP(Table_for_new_list_price[[#This Row],[ItemCode]],[1]sheet1!$1:$1048576,13,FALSE)</f>
        <v>0</v>
      </c>
      <c r="G3037" s="55" t="str">
        <f>VLOOKUP(Table_for_new_list_price[[#This Row],[ItemCode]],[1]sheet1!$1:$1048576,12,FALSE)</f>
        <v>1</v>
      </c>
      <c r="H3037" s="101">
        <f>VLOOKUP(Table_for_new_list_price[[#This Row],[ItemCode]],[1]sheet1!$1:$1048576,8,FALSE)</f>
        <v>1.18</v>
      </c>
      <c r="I3037" s="51" t="e">
        <f>VLOOKUP(Table_for_new_list_price[[#This Row],[Product Line]],'EDA SHEET'!$C$10:$D$57,2,FALSE)</f>
        <v>#N/A</v>
      </c>
      <c r="J3037" s="53" t="e">
        <f t="shared" si="54"/>
        <v>#N/A</v>
      </c>
      <c r="K3037" s="1" t="str">
        <f>VLOOKUP(Table_for_new_list_price[[#This Row],[ItemCode]],[1]sheet1!$1:$1048576,11,FALSE)</f>
        <v>Italy</v>
      </c>
    </row>
    <row r="3038" spans="1:11" hidden="1" x14ac:dyDescent="0.3">
      <c r="A3038" t="s">
        <v>1044</v>
      </c>
      <c r="B3038" t="str">
        <f>VLOOKUP(Table_for_new_list_price[[#This Row],[ItemCode]],[1]sheet1!$1:$1048576,4,FALSE)</f>
        <v>WING (T) HANDLE - 1 -  1-1/4</v>
      </c>
      <c r="C3038" t="str">
        <f>VLOOKUP(Table_for_new_list_price[[#This Row],[ItemCode]],[1]sheet1!$1:$1048576,5,FALSE)</f>
        <v>670779052069</v>
      </c>
      <c r="D3038" t="str">
        <f>VLOOKUP(Table_for_new_list_price[[#This Row],[ItemCode]],[1]sheet1!$1:$1048576,6,FALSE)</f>
        <v>BVAC</v>
      </c>
      <c r="E3038" s="54">
        <f>VLOOKUP(Table_for_new_list_price[[#This Row],[ItemCode]],[1]sheet1!$1:$1048576,7,FALSE)</f>
        <v>0</v>
      </c>
      <c r="F3038" s="54" t="str">
        <f>VLOOKUP(Table_for_new_list_price[[#This Row],[ItemCode]],[1]sheet1!$1:$1048576,13,FALSE)</f>
        <v>0.097</v>
      </c>
      <c r="G3038" s="55" t="str">
        <f>VLOOKUP(Table_for_new_list_price[[#This Row],[ItemCode]],[1]sheet1!$1:$1048576,12,FALSE)</f>
        <v>1</v>
      </c>
      <c r="H3038" s="101">
        <f>VLOOKUP(Table_for_new_list_price[[#This Row],[ItemCode]],[1]sheet1!$1:$1048576,8,FALSE)</f>
        <v>21.05</v>
      </c>
      <c r="I3038" s="51" t="e">
        <f>VLOOKUP(Table_for_new_list_price[[#This Row],[Product Line]],'EDA SHEET'!$C$10:$D$57,2,FALSE)</f>
        <v>#N/A</v>
      </c>
      <c r="J3038" s="53" t="e">
        <f t="shared" si="54"/>
        <v>#N/A</v>
      </c>
      <c r="K3038" s="1" t="str">
        <f>VLOOKUP(Table_for_new_list_price[[#This Row],[ItemCode]],[1]sheet1!$1:$1048576,11,FALSE)</f>
        <v>China</v>
      </c>
    </row>
    <row r="3039" spans="1:11" hidden="1" x14ac:dyDescent="0.3">
      <c r="A3039" t="s">
        <v>1045</v>
      </c>
      <c r="B3039" t="str">
        <f>VLOOKUP(Table_for_new_list_price[[#This Row],[ItemCode]],[1]sheet1!$1:$1048576,4,FALSE)</f>
        <v>WING (T) HANDLE - 1-1/2 -  2</v>
      </c>
      <c r="C3039" t="str">
        <f>VLOOKUP(Table_for_new_list_price[[#This Row],[ItemCode]],[1]sheet1!$1:$1048576,5,FALSE)</f>
        <v>670779052083</v>
      </c>
      <c r="D3039" t="str">
        <f>VLOOKUP(Table_for_new_list_price[[#This Row],[ItemCode]],[1]sheet1!$1:$1048576,6,FALSE)</f>
        <v>BVAC</v>
      </c>
      <c r="E3039" s="54">
        <f>VLOOKUP(Table_for_new_list_price[[#This Row],[ItemCode]],[1]sheet1!$1:$1048576,7,FALSE)</f>
        <v>0</v>
      </c>
      <c r="F3039" s="54" t="str">
        <f>VLOOKUP(Table_for_new_list_price[[#This Row],[ItemCode]],[1]sheet1!$1:$1048576,13,FALSE)</f>
        <v>0</v>
      </c>
      <c r="G3039" s="55" t="str">
        <f>VLOOKUP(Table_for_new_list_price[[#This Row],[ItemCode]],[1]sheet1!$1:$1048576,12,FALSE)</f>
        <v>1</v>
      </c>
      <c r="H3039" s="101">
        <f>VLOOKUP(Table_for_new_list_price[[#This Row],[ItemCode]],[1]sheet1!$1:$1048576,8,FALSE)</f>
        <v>21.64</v>
      </c>
      <c r="I3039" s="51" t="e">
        <f>VLOOKUP(Table_for_new_list_price[[#This Row],[Product Line]],'EDA SHEET'!$C$10:$D$57,2,FALSE)</f>
        <v>#N/A</v>
      </c>
      <c r="J3039" s="53" t="e">
        <f t="shared" si="54"/>
        <v>#N/A</v>
      </c>
      <c r="K3039" s="1" t="str">
        <f>VLOOKUP(Table_for_new_list_price[[#This Row],[ItemCode]],[1]sheet1!$1:$1048576,11,FALSE)</f>
        <v>Italy</v>
      </c>
    </row>
    <row r="3040" spans="1:11" hidden="1" x14ac:dyDescent="0.3">
      <c r="A3040" t="s">
        <v>1046</v>
      </c>
      <c r="B3040" t="str">
        <f>VLOOKUP(Table_for_new_list_price[[#This Row],[ItemCode]],[1]sheet1!$1:$1048576,4,FALSE)</f>
        <v>WING (T) HANDLE - 1/2 -  3/4</v>
      </c>
      <c r="C3040" t="str">
        <f>VLOOKUP(Table_for_new_list_price[[#This Row],[ItemCode]],[1]sheet1!$1:$1048576,5,FALSE)</f>
        <v>670779052045</v>
      </c>
      <c r="D3040" t="str">
        <f>VLOOKUP(Table_for_new_list_price[[#This Row],[ItemCode]],[1]sheet1!$1:$1048576,6,FALSE)</f>
        <v>BVAC</v>
      </c>
      <c r="E3040" s="54">
        <f>VLOOKUP(Table_for_new_list_price[[#This Row],[ItemCode]],[1]sheet1!$1:$1048576,7,FALSE)</f>
        <v>0</v>
      </c>
      <c r="F3040" s="54" t="str">
        <f>VLOOKUP(Table_for_new_list_price[[#This Row],[ItemCode]],[1]sheet1!$1:$1048576,13,FALSE)</f>
        <v>0</v>
      </c>
      <c r="G3040" s="55" t="str">
        <f>VLOOKUP(Table_for_new_list_price[[#This Row],[ItemCode]],[1]sheet1!$1:$1048576,12,FALSE)</f>
        <v>1</v>
      </c>
      <c r="H3040" s="101">
        <f>VLOOKUP(Table_for_new_list_price[[#This Row],[ItemCode]],[1]sheet1!$1:$1048576,8,FALSE)</f>
        <v>11.48</v>
      </c>
      <c r="I3040" s="51" t="e">
        <f>VLOOKUP(Table_for_new_list_price[[#This Row],[Product Line]],'EDA SHEET'!$C$10:$D$57,2,FALSE)</f>
        <v>#N/A</v>
      </c>
      <c r="J3040" s="53" t="e">
        <f t="shared" si="54"/>
        <v>#N/A</v>
      </c>
      <c r="K3040" s="1" t="str">
        <f>VLOOKUP(Table_for_new_list_price[[#This Row],[ItemCode]],[1]sheet1!$1:$1048576,11,FALSE)</f>
        <v>China</v>
      </c>
    </row>
    <row r="3041" spans="1:11" hidden="1" x14ac:dyDescent="0.3">
      <c r="A3041" t="s">
        <v>1047</v>
      </c>
      <c r="B3041" t="str">
        <f>VLOOKUP(Table_for_new_list_price[[#This Row],[ItemCode]],[1]sheet1!$1:$1048576,4,FALSE)</f>
        <v>WING (T) HANDLE - 1/4 -  3/8</v>
      </c>
      <c r="C3041" t="str">
        <f>VLOOKUP(Table_for_new_list_price[[#This Row],[ItemCode]],[1]sheet1!$1:$1048576,5,FALSE)</f>
        <v>670779052021</v>
      </c>
      <c r="D3041" t="str">
        <f>VLOOKUP(Table_for_new_list_price[[#This Row],[ItemCode]],[1]sheet1!$1:$1048576,6,FALSE)</f>
        <v>BVAC</v>
      </c>
      <c r="E3041" s="54">
        <f>VLOOKUP(Table_for_new_list_price[[#This Row],[ItemCode]],[1]sheet1!$1:$1048576,7,FALSE)</f>
        <v>0</v>
      </c>
      <c r="F3041" s="54" t="str">
        <f>VLOOKUP(Table_for_new_list_price[[#This Row],[ItemCode]],[1]sheet1!$1:$1048576,13,FALSE)</f>
        <v>0</v>
      </c>
      <c r="G3041" s="55" t="str">
        <f>VLOOKUP(Table_for_new_list_price[[#This Row],[ItemCode]],[1]sheet1!$1:$1048576,12,FALSE)</f>
        <v>1</v>
      </c>
      <c r="H3041" s="101">
        <f>VLOOKUP(Table_for_new_list_price[[#This Row],[ItemCode]],[1]sheet1!$1:$1048576,8,FALSE)</f>
        <v>9.57</v>
      </c>
      <c r="I3041" s="51" t="e">
        <f>VLOOKUP(Table_for_new_list_price[[#This Row],[Product Line]],'EDA SHEET'!$C$10:$D$57,2,FALSE)</f>
        <v>#N/A</v>
      </c>
      <c r="J3041" s="53" t="e">
        <f t="shared" si="54"/>
        <v>#N/A</v>
      </c>
      <c r="K3041" s="1" t="str">
        <f>VLOOKUP(Table_for_new_list_price[[#This Row],[ItemCode]],[1]sheet1!$1:$1048576,11,FALSE)</f>
        <v>China</v>
      </c>
    </row>
    <row r="3042" spans="1:11" hidden="1" x14ac:dyDescent="0.3">
      <c r="A3042" t="s">
        <v>1060</v>
      </c>
      <c r="B3042" t="str">
        <f>VLOOKUP(Table_for_new_list_price[[#This Row],[ItemCode]],[1]sheet1!$1:$1048576,4,FALSE)</f>
        <v>LEVER HANDLE 1 - 1-1/4</v>
      </c>
      <c r="C3042" t="str">
        <f>VLOOKUP(Table_for_new_list_price[[#This Row],[ItemCode]],[1]sheet1!$1:$1048576,5,FALSE)</f>
        <v>670779729503</v>
      </c>
      <c r="D3042" t="str">
        <f>VLOOKUP(Table_for_new_list_price[[#This Row],[ItemCode]],[1]sheet1!$1:$1048576,6,FALSE)</f>
        <v>BVAC</v>
      </c>
      <c r="E3042" s="54">
        <f>VLOOKUP(Table_for_new_list_price[[#This Row],[ItemCode]],[1]sheet1!$1:$1048576,7,FALSE)</f>
        <v>0</v>
      </c>
      <c r="F3042" s="54" t="str">
        <f>VLOOKUP(Table_for_new_list_price[[#This Row],[ItemCode]],[1]sheet1!$1:$1048576,13,FALSE)</f>
        <v>0.142</v>
      </c>
      <c r="G3042" s="55" t="str">
        <f>VLOOKUP(Table_for_new_list_price[[#This Row],[ItemCode]],[1]sheet1!$1:$1048576,12,FALSE)</f>
        <v>1</v>
      </c>
      <c r="H3042" s="101">
        <f>VLOOKUP(Table_for_new_list_price[[#This Row],[ItemCode]],[1]sheet1!$1:$1048576,8,FALSE)</f>
        <v>10.65</v>
      </c>
      <c r="I3042" s="51" t="e">
        <f>VLOOKUP(Table_for_new_list_price[[#This Row],[Product Line]],'EDA SHEET'!$C$10:$D$57,2,FALSE)</f>
        <v>#N/A</v>
      </c>
      <c r="J3042" s="53" t="e">
        <f t="shared" si="54"/>
        <v>#N/A</v>
      </c>
      <c r="K3042" s="1" t="str">
        <f>VLOOKUP(Table_for_new_list_price[[#This Row],[ItemCode]],[1]sheet1!$1:$1048576,11,FALSE)</f>
        <v>Italy</v>
      </c>
    </row>
    <row r="3043" spans="1:11" hidden="1" x14ac:dyDescent="0.3">
      <c r="A3043" t="s">
        <v>1061</v>
      </c>
      <c r="B3043" t="str">
        <f>VLOOKUP(Table_for_new_list_price[[#This Row],[ItemCode]],[1]sheet1!$1:$1048576,4,FALSE)</f>
        <v>LEVER HANDLE 1-1/2 - 2</v>
      </c>
      <c r="C3043" t="str">
        <f>VLOOKUP(Table_for_new_list_price[[#This Row],[ItemCode]],[1]sheet1!$1:$1048576,5,FALSE)</f>
        <v>670779729510</v>
      </c>
      <c r="D3043" t="str">
        <f>VLOOKUP(Table_for_new_list_price[[#This Row],[ItemCode]],[1]sheet1!$1:$1048576,6,FALSE)</f>
        <v>BVAC</v>
      </c>
      <c r="E3043" s="54">
        <f>VLOOKUP(Table_for_new_list_price[[#This Row],[ItemCode]],[1]sheet1!$1:$1048576,7,FALSE)</f>
        <v>0</v>
      </c>
      <c r="F3043" s="54" t="str">
        <f>VLOOKUP(Table_for_new_list_price[[#This Row],[ItemCode]],[1]sheet1!$1:$1048576,13,FALSE)</f>
        <v>0.247</v>
      </c>
      <c r="G3043" s="55" t="str">
        <f>VLOOKUP(Table_for_new_list_price[[#This Row],[ItemCode]],[1]sheet1!$1:$1048576,12,FALSE)</f>
        <v>1</v>
      </c>
      <c r="H3043" s="101">
        <f>VLOOKUP(Table_for_new_list_price[[#This Row],[ItemCode]],[1]sheet1!$1:$1048576,8,FALSE)</f>
        <v>22.63</v>
      </c>
      <c r="I3043" s="51" t="e">
        <f>VLOOKUP(Table_for_new_list_price[[#This Row],[Product Line]],'EDA SHEET'!$C$10:$D$57,2,FALSE)</f>
        <v>#N/A</v>
      </c>
      <c r="J3043" s="53" t="e">
        <f t="shared" si="54"/>
        <v>#N/A</v>
      </c>
      <c r="K3043" s="1" t="str">
        <f>VLOOKUP(Table_for_new_list_price[[#This Row],[ItemCode]],[1]sheet1!$1:$1048576,11,FALSE)</f>
        <v>Italy</v>
      </c>
    </row>
    <row r="3044" spans="1:11" hidden="1" x14ac:dyDescent="0.3">
      <c r="A3044" t="s">
        <v>1062</v>
      </c>
      <c r="B3044" t="str">
        <f>VLOOKUP(Table_for_new_list_price[[#This Row],[ItemCode]],[1]sheet1!$1:$1048576,4,FALSE)</f>
        <v>LEVER HANDLE 1/2 - 3/4</v>
      </c>
      <c r="C3044" t="str">
        <f>VLOOKUP(Table_for_new_list_price[[#This Row],[ItemCode]],[1]sheet1!$1:$1048576,5,FALSE)</f>
        <v>670779729497</v>
      </c>
      <c r="D3044" t="str">
        <f>VLOOKUP(Table_for_new_list_price[[#This Row],[ItemCode]],[1]sheet1!$1:$1048576,6,FALSE)</f>
        <v>BVAC</v>
      </c>
      <c r="E3044" s="54">
        <f>VLOOKUP(Table_for_new_list_price[[#This Row],[ItemCode]],[1]sheet1!$1:$1048576,7,FALSE)</f>
        <v>0</v>
      </c>
      <c r="F3044" s="54" t="str">
        <f>VLOOKUP(Table_for_new_list_price[[#This Row],[ItemCode]],[1]sheet1!$1:$1048576,13,FALSE)</f>
        <v>0.088</v>
      </c>
      <c r="G3044" s="55" t="str">
        <f>VLOOKUP(Table_for_new_list_price[[#This Row],[ItemCode]],[1]sheet1!$1:$1048576,12,FALSE)</f>
        <v>1</v>
      </c>
      <c r="H3044" s="101">
        <f>VLOOKUP(Table_for_new_list_price[[#This Row],[ItemCode]],[1]sheet1!$1:$1048576,8,FALSE)</f>
        <v>7.99</v>
      </c>
      <c r="I3044" s="51" t="e">
        <f>VLOOKUP(Table_for_new_list_price[[#This Row],[Product Line]],'EDA SHEET'!$C$10:$D$57,2,FALSE)</f>
        <v>#N/A</v>
      </c>
      <c r="J3044" s="53" t="e">
        <f t="shared" si="54"/>
        <v>#N/A</v>
      </c>
      <c r="K3044" s="1" t="str">
        <f>VLOOKUP(Table_for_new_list_price[[#This Row],[ItemCode]],[1]sheet1!$1:$1048576,11,FALSE)</f>
        <v>Italy</v>
      </c>
    </row>
    <row r="3045" spans="1:11" hidden="1" x14ac:dyDescent="0.3">
      <c r="A3045" t="s">
        <v>1063</v>
      </c>
      <c r="B3045" t="str">
        <f>VLOOKUP(Table_for_new_list_price[[#This Row],[ItemCode]],[1]sheet1!$1:$1048576,4,FALSE)</f>
        <v>LEVER HANDLE 1/4 - 3/8</v>
      </c>
      <c r="C3045" t="str">
        <f>VLOOKUP(Table_for_new_list_price[[#This Row],[ItemCode]],[1]sheet1!$1:$1048576,5,FALSE)</f>
        <v>670779729480</v>
      </c>
      <c r="D3045" t="str">
        <f>VLOOKUP(Table_for_new_list_price[[#This Row],[ItemCode]],[1]sheet1!$1:$1048576,6,FALSE)</f>
        <v>BVAC</v>
      </c>
      <c r="E3045" s="54">
        <f>VLOOKUP(Table_for_new_list_price[[#This Row],[ItemCode]],[1]sheet1!$1:$1048576,7,FALSE)</f>
        <v>0</v>
      </c>
      <c r="F3045" s="54" t="str">
        <f>VLOOKUP(Table_for_new_list_price[[#This Row],[ItemCode]],[1]sheet1!$1:$1048576,13,FALSE)</f>
        <v>0.048</v>
      </c>
      <c r="G3045" s="55" t="str">
        <f>VLOOKUP(Table_for_new_list_price[[#This Row],[ItemCode]],[1]sheet1!$1:$1048576,12,FALSE)</f>
        <v>1</v>
      </c>
      <c r="H3045" s="101">
        <f>VLOOKUP(Table_for_new_list_price[[#This Row],[ItemCode]],[1]sheet1!$1:$1048576,8,FALSE)</f>
        <v>6.66</v>
      </c>
      <c r="I3045" s="51" t="e">
        <f>VLOOKUP(Table_for_new_list_price[[#This Row],[Product Line]],'EDA SHEET'!$C$10:$D$57,2,FALSE)</f>
        <v>#N/A</v>
      </c>
      <c r="J3045" s="53" t="e">
        <f t="shared" si="54"/>
        <v>#N/A</v>
      </c>
      <c r="K3045" s="1" t="str">
        <f>VLOOKUP(Table_for_new_list_price[[#This Row],[ItemCode]],[1]sheet1!$1:$1048576,11,FALSE)</f>
        <v>Italy</v>
      </c>
    </row>
    <row r="3046" spans="1:11" hidden="1" x14ac:dyDescent="0.3">
      <c r="A3046" t="s">
        <v>1064</v>
      </c>
      <c r="B3046" t="str">
        <f>VLOOKUP(Table_for_new_list_price[[#This Row],[ItemCode]],[1]sheet1!$1:$1048576,4,FALSE)</f>
        <v>LEVER HANDLE 2-1/2 - 3 - 4</v>
      </c>
      <c r="C3046" t="str">
        <f>VLOOKUP(Table_for_new_list_price[[#This Row],[ItemCode]],[1]sheet1!$1:$1048576,5,FALSE)</f>
        <v>670779729527</v>
      </c>
      <c r="D3046" t="str">
        <f>VLOOKUP(Table_for_new_list_price[[#This Row],[ItemCode]],[1]sheet1!$1:$1048576,6,FALSE)</f>
        <v>BVAC</v>
      </c>
      <c r="E3046" s="54">
        <f>VLOOKUP(Table_for_new_list_price[[#This Row],[ItemCode]],[1]sheet1!$1:$1048576,7,FALSE)</f>
        <v>0</v>
      </c>
      <c r="F3046" s="54" t="str">
        <f>VLOOKUP(Table_for_new_list_price[[#This Row],[ItemCode]],[1]sheet1!$1:$1048576,13,FALSE)</f>
        <v>1</v>
      </c>
      <c r="G3046" s="55" t="str">
        <f>VLOOKUP(Table_for_new_list_price[[#This Row],[ItemCode]],[1]sheet1!$1:$1048576,12,FALSE)</f>
        <v>1</v>
      </c>
      <c r="H3046" s="101">
        <f>VLOOKUP(Table_for_new_list_price[[#This Row],[ItemCode]],[1]sheet1!$1:$1048576,8,FALSE)</f>
        <v>26.62</v>
      </c>
      <c r="I3046" s="51" t="e">
        <f>VLOOKUP(Table_for_new_list_price[[#This Row],[Product Line]],'EDA SHEET'!$C$10:$D$57,2,FALSE)</f>
        <v>#N/A</v>
      </c>
      <c r="J3046" s="53" t="e">
        <f t="shared" si="54"/>
        <v>#N/A</v>
      </c>
      <c r="K3046" s="1" t="str">
        <f>VLOOKUP(Table_for_new_list_price[[#This Row],[ItemCode]],[1]sheet1!$1:$1048576,11,FALSE)</f>
        <v>Italy</v>
      </c>
    </row>
    <row r="3047" spans="1:11" hidden="1" x14ac:dyDescent="0.3">
      <c r="A3047" t="s">
        <v>1065</v>
      </c>
      <c r="B3047" t="str">
        <f>VLOOKUP(Table_for_new_list_price[[#This Row],[ItemCode]],[1]sheet1!$1:$1048576,4,FALSE)</f>
        <v>AB LEVER HANDLE KIT- 1 - 1-1/4</v>
      </c>
      <c r="C3047" t="str">
        <f>VLOOKUP(Table_for_new_list_price[[#This Row],[ItemCode]],[1]sheet1!$1:$1048576,5,FALSE)</f>
        <v>670779403069</v>
      </c>
      <c r="D3047" t="str">
        <f>VLOOKUP(Table_for_new_list_price[[#This Row],[ItemCode]],[1]sheet1!$1:$1048576,6,FALSE)</f>
        <v>BVAC</v>
      </c>
      <c r="E3047" s="54">
        <f>VLOOKUP(Table_for_new_list_price[[#This Row],[ItemCode]],[1]sheet1!$1:$1048576,7,FALSE)</f>
        <v>0</v>
      </c>
      <c r="F3047" s="54" t="str">
        <f>VLOOKUP(Table_for_new_list_price[[#This Row],[ItemCode]],[1]sheet1!$1:$1048576,13,FALSE)</f>
        <v>0</v>
      </c>
      <c r="G3047" s="55" t="str">
        <f>VLOOKUP(Table_for_new_list_price[[#This Row],[ItemCode]],[1]sheet1!$1:$1048576,12,FALSE)</f>
        <v>1</v>
      </c>
      <c r="H3047" s="101">
        <f>VLOOKUP(Table_for_new_list_price[[#This Row],[ItemCode]],[1]sheet1!$1:$1048576,8,FALSE)</f>
        <v>10.65</v>
      </c>
      <c r="I3047" s="51" t="e">
        <f>VLOOKUP(Table_for_new_list_price[[#This Row],[Product Line]],'EDA SHEET'!$C$10:$D$57,2,FALSE)</f>
        <v>#N/A</v>
      </c>
      <c r="J3047" s="53" t="e">
        <f t="shared" si="54"/>
        <v>#N/A</v>
      </c>
      <c r="K3047" s="1" t="str">
        <f>VLOOKUP(Table_for_new_list_price[[#This Row],[ItemCode]],[1]sheet1!$1:$1048576,11,FALSE)</f>
        <v>Italy</v>
      </c>
    </row>
    <row r="3048" spans="1:11" hidden="1" x14ac:dyDescent="0.3">
      <c r="A3048" t="s">
        <v>1066</v>
      </c>
      <c r="B3048" t="str">
        <f>VLOOKUP(Table_for_new_list_price[[#This Row],[ItemCode]],[1]sheet1!$1:$1048576,4,FALSE)</f>
        <v>AB LEVER HANDLE KIT- 1-1/2 - 2</v>
      </c>
      <c r="C3048" t="str">
        <f>VLOOKUP(Table_for_new_list_price[[#This Row],[ItemCode]],[1]sheet1!$1:$1048576,5,FALSE)</f>
        <v>670779403083</v>
      </c>
      <c r="D3048" t="str">
        <f>VLOOKUP(Table_for_new_list_price[[#This Row],[ItemCode]],[1]sheet1!$1:$1048576,6,FALSE)</f>
        <v>BVAC</v>
      </c>
      <c r="E3048" s="54">
        <f>VLOOKUP(Table_for_new_list_price[[#This Row],[ItemCode]],[1]sheet1!$1:$1048576,7,FALSE)</f>
        <v>0</v>
      </c>
      <c r="F3048" s="54" t="str">
        <f>VLOOKUP(Table_for_new_list_price[[#This Row],[ItemCode]],[1]sheet1!$1:$1048576,13,FALSE)</f>
        <v>0</v>
      </c>
      <c r="G3048" s="55" t="str">
        <f>VLOOKUP(Table_for_new_list_price[[#This Row],[ItemCode]],[1]sheet1!$1:$1048576,12,FALSE)</f>
        <v>1</v>
      </c>
      <c r="H3048" s="101">
        <f>VLOOKUP(Table_for_new_list_price[[#This Row],[ItemCode]],[1]sheet1!$1:$1048576,8,FALSE)</f>
        <v>22.63</v>
      </c>
      <c r="I3048" s="51" t="e">
        <f>VLOOKUP(Table_for_new_list_price[[#This Row],[Product Line]],'EDA SHEET'!$C$10:$D$57,2,FALSE)</f>
        <v>#N/A</v>
      </c>
      <c r="J3048" s="53" t="e">
        <f t="shared" si="54"/>
        <v>#N/A</v>
      </c>
      <c r="K3048" s="1" t="str">
        <f>VLOOKUP(Table_for_new_list_price[[#This Row],[ItemCode]],[1]sheet1!$1:$1048576,11,FALSE)</f>
        <v>Italy</v>
      </c>
    </row>
    <row r="3049" spans="1:11" hidden="1" x14ac:dyDescent="0.3">
      <c r="A3049" t="s">
        <v>1067</v>
      </c>
      <c r="B3049" t="str">
        <f>VLOOKUP(Table_for_new_list_price[[#This Row],[ItemCode]],[1]sheet1!$1:$1048576,4,FALSE)</f>
        <v>AB LEVER HANDLE KIT- 1/2 - 3/4</v>
      </c>
      <c r="C3049" t="str">
        <f>VLOOKUP(Table_for_new_list_price[[#This Row],[ItemCode]],[1]sheet1!$1:$1048576,5,FALSE)</f>
        <v>670779403045</v>
      </c>
      <c r="D3049" t="str">
        <f>VLOOKUP(Table_for_new_list_price[[#This Row],[ItemCode]],[1]sheet1!$1:$1048576,6,FALSE)</f>
        <v>BVAC</v>
      </c>
      <c r="E3049" s="54">
        <f>VLOOKUP(Table_for_new_list_price[[#This Row],[ItemCode]],[1]sheet1!$1:$1048576,7,FALSE)</f>
        <v>0</v>
      </c>
      <c r="F3049" s="54" t="str">
        <f>VLOOKUP(Table_for_new_list_price[[#This Row],[ItemCode]],[1]sheet1!$1:$1048576,13,FALSE)</f>
        <v>0</v>
      </c>
      <c r="G3049" s="55" t="str">
        <f>VLOOKUP(Table_for_new_list_price[[#This Row],[ItemCode]],[1]sheet1!$1:$1048576,12,FALSE)</f>
        <v>1</v>
      </c>
      <c r="H3049" s="101">
        <f>VLOOKUP(Table_for_new_list_price[[#This Row],[ItemCode]],[1]sheet1!$1:$1048576,8,FALSE)</f>
        <v>7.99</v>
      </c>
      <c r="I3049" s="51" t="e">
        <f>VLOOKUP(Table_for_new_list_price[[#This Row],[Product Line]],'EDA SHEET'!$C$10:$D$57,2,FALSE)</f>
        <v>#N/A</v>
      </c>
      <c r="J3049" s="53" t="e">
        <f t="shared" si="54"/>
        <v>#N/A</v>
      </c>
      <c r="K3049" s="1" t="str">
        <f>VLOOKUP(Table_for_new_list_price[[#This Row],[ItemCode]],[1]sheet1!$1:$1048576,11,FALSE)</f>
        <v>Italy</v>
      </c>
    </row>
    <row r="3050" spans="1:11" hidden="1" x14ac:dyDescent="0.3">
      <c r="A3050" t="s">
        <v>1068</v>
      </c>
      <c r="B3050" t="str">
        <f>VLOOKUP(Table_for_new_list_price[[#This Row],[ItemCode]],[1]sheet1!$1:$1048576,4,FALSE)</f>
        <v>AB LEVER HANDLE KIT- 1/4 - 3/8</v>
      </c>
      <c r="C3050" t="str">
        <f>VLOOKUP(Table_for_new_list_price[[#This Row],[ItemCode]],[1]sheet1!$1:$1048576,5,FALSE)</f>
        <v>670779403021</v>
      </c>
      <c r="D3050" t="str">
        <f>VLOOKUP(Table_for_new_list_price[[#This Row],[ItemCode]],[1]sheet1!$1:$1048576,6,FALSE)</f>
        <v>BVAC</v>
      </c>
      <c r="E3050" s="54">
        <f>VLOOKUP(Table_for_new_list_price[[#This Row],[ItemCode]],[1]sheet1!$1:$1048576,7,FALSE)</f>
        <v>0</v>
      </c>
      <c r="F3050" s="54" t="str">
        <f>VLOOKUP(Table_for_new_list_price[[#This Row],[ItemCode]],[1]sheet1!$1:$1048576,13,FALSE)</f>
        <v>0</v>
      </c>
      <c r="G3050" s="55" t="str">
        <f>VLOOKUP(Table_for_new_list_price[[#This Row],[ItemCode]],[1]sheet1!$1:$1048576,12,FALSE)</f>
        <v>1</v>
      </c>
      <c r="H3050" s="101">
        <f>VLOOKUP(Table_for_new_list_price[[#This Row],[ItemCode]],[1]sheet1!$1:$1048576,8,FALSE)</f>
        <v>6.66</v>
      </c>
      <c r="I3050" s="51" t="e">
        <f>VLOOKUP(Table_for_new_list_price[[#This Row],[Product Line]],'EDA SHEET'!$C$10:$D$57,2,FALSE)</f>
        <v>#N/A</v>
      </c>
      <c r="J3050" s="53" t="e">
        <f t="shared" si="54"/>
        <v>#N/A</v>
      </c>
      <c r="K3050" s="1" t="str">
        <f>VLOOKUP(Table_for_new_list_price[[#This Row],[ItemCode]],[1]sheet1!$1:$1048576,11,FALSE)</f>
        <v>Italy</v>
      </c>
    </row>
    <row r="3051" spans="1:11" hidden="1" x14ac:dyDescent="0.3">
      <c r="A3051" t="s">
        <v>1069</v>
      </c>
      <c r="B3051" t="str">
        <f>VLOOKUP(Table_for_new_list_price[[#This Row],[ItemCode]],[1]sheet1!$1:$1048576,4,FALSE)</f>
        <v>AB LEVER HANDLE KIT-2-1/2 - 4</v>
      </c>
      <c r="C3051" t="str">
        <f>VLOOKUP(Table_for_new_list_price[[#This Row],[ItemCode]],[1]sheet1!$1:$1048576,5,FALSE)</f>
        <v>670779403250</v>
      </c>
      <c r="D3051" t="str">
        <f>VLOOKUP(Table_for_new_list_price[[#This Row],[ItemCode]],[1]sheet1!$1:$1048576,6,FALSE)</f>
        <v>BVAC</v>
      </c>
      <c r="E3051" s="54">
        <f>VLOOKUP(Table_for_new_list_price[[#This Row],[ItemCode]],[1]sheet1!$1:$1048576,7,FALSE)</f>
        <v>0</v>
      </c>
      <c r="F3051" s="54" t="str">
        <f>VLOOKUP(Table_for_new_list_price[[#This Row],[ItemCode]],[1]sheet1!$1:$1048576,13,FALSE)</f>
        <v>0</v>
      </c>
      <c r="G3051" s="55" t="str">
        <f>VLOOKUP(Table_for_new_list_price[[#This Row],[ItemCode]],[1]sheet1!$1:$1048576,12,FALSE)</f>
        <v>1</v>
      </c>
      <c r="H3051" s="101">
        <f>VLOOKUP(Table_for_new_list_price[[#This Row],[ItemCode]],[1]sheet1!$1:$1048576,8,FALSE)</f>
        <v>26.62</v>
      </c>
      <c r="I3051" s="51" t="e">
        <f>VLOOKUP(Table_for_new_list_price[[#This Row],[Product Line]],'EDA SHEET'!$C$10:$D$57,2,FALSE)</f>
        <v>#N/A</v>
      </c>
      <c r="J3051" s="53" t="e">
        <f t="shared" si="54"/>
        <v>#N/A</v>
      </c>
      <c r="K3051" s="1" t="str">
        <f>VLOOKUP(Table_for_new_list_price[[#This Row],[ItemCode]],[1]sheet1!$1:$1048576,11,FALSE)</f>
        <v>Italy</v>
      </c>
    </row>
    <row r="3052" spans="1:11" hidden="1" x14ac:dyDescent="0.3">
      <c r="A3052" t="s">
        <v>1070</v>
      </c>
      <c r="B3052" t="str">
        <f>VLOOKUP(Table_for_new_list_price[[#This Row],[ItemCode]],[1]sheet1!$1:$1048576,4,FALSE)</f>
        <v>AB LOCK LVR HANDLE- 1 - 1-1/4</v>
      </c>
      <c r="C3052" t="str">
        <f>VLOOKUP(Table_for_new_list_price[[#This Row],[ItemCode]],[1]sheet1!$1:$1048576,5,FALSE)</f>
        <v>670779390062</v>
      </c>
      <c r="D3052" t="str">
        <f>VLOOKUP(Table_for_new_list_price[[#This Row],[ItemCode]],[1]sheet1!$1:$1048576,6,FALSE)</f>
        <v>BVAC</v>
      </c>
      <c r="E3052" s="54">
        <f>VLOOKUP(Table_for_new_list_price[[#This Row],[ItemCode]],[1]sheet1!$1:$1048576,7,FALSE)</f>
        <v>0</v>
      </c>
      <c r="F3052" s="54" t="str">
        <f>VLOOKUP(Table_for_new_list_price[[#This Row],[ItemCode]],[1]sheet1!$1:$1048576,13,FALSE)</f>
        <v>0</v>
      </c>
      <c r="G3052" s="55" t="str">
        <f>VLOOKUP(Table_for_new_list_price[[#This Row],[ItemCode]],[1]sheet1!$1:$1048576,12,FALSE)</f>
        <v>200</v>
      </c>
      <c r="H3052" s="101">
        <f>VLOOKUP(Table_for_new_list_price[[#This Row],[ItemCode]],[1]sheet1!$1:$1048576,8,FALSE)</f>
        <v>30.61</v>
      </c>
      <c r="I3052" s="51" t="e">
        <f>VLOOKUP(Table_for_new_list_price[[#This Row],[Product Line]],'EDA SHEET'!$C$10:$D$57,2,FALSE)</f>
        <v>#N/A</v>
      </c>
      <c r="J3052" s="53" t="e">
        <f t="shared" si="54"/>
        <v>#N/A</v>
      </c>
      <c r="K3052" s="1" t="str">
        <f>VLOOKUP(Table_for_new_list_price[[#This Row],[ItemCode]],[1]sheet1!$1:$1048576,11,FALSE)</f>
        <v>China</v>
      </c>
    </row>
    <row r="3053" spans="1:11" hidden="1" x14ac:dyDescent="0.3">
      <c r="A3053" t="s">
        <v>1071</v>
      </c>
      <c r="B3053" t="str">
        <f>VLOOKUP(Table_for_new_list_price[[#This Row],[ItemCode]],[1]sheet1!$1:$1048576,4,FALSE)</f>
        <v>AB LOCK LVR HANDLE- 1-1/2 - 2</v>
      </c>
      <c r="C3053" t="str">
        <f>VLOOKUP(Table_for_new_list_price[[#This Row],[ItemCode]],[1]sheet1!$1:$1048576,5,FALSE)</f>
        <v>670779390086</v>
      </c>
      <c r="D3053" t="str">
        <f>VLOOKUP(Table_for_new_list_price[[#This Row],[ItemCode]],[1]sheet1!$1:$1048576,6,FALSE)</f>
        <v>BVAC</v>
      </c>
      <c r="E3053" s="54">
        <f>VLOOKUP(Table_for_new_list_price[[#This Row],[ItemCode]],[1]sheet1!$1:$1048576,7,FALSE)</f>
        <v>0</v>
      </c>
      <c r="F3053" s="54" t="str">
        <f>VLOOKUP(Table_for_new_list_price[[#This Row],[ItemCode]],[1]sheet1!$1:$1048576,13,FALSE)</f>
        <v>0</v>
      </c>
      <c r="G3053" s="55" t="str">
        <f>VLOOKUP(Table_for_new_list_price[[#This Row],[ItemCode]],[1]sheet1!$1:$1048576,12,FALSE)</f>
        <v>100</v>
      </c>
      <c r="H3053" s="101">
        <f>VLOOKUP(Table_for_new_list_price[[#This Row],[ItemCode]],[1]sheet1!$1:$1048576,8,FALSE)</f>
        <v>42.1</v>
      </c>
      <c r="I3053" s="51" t="e">
        <f>VLOOKUP(Table_for_new_list_price[[#This Row],[Product Line]],'EDA SHEET'!$C$10:$D$57,2,FALSE)</f>
        <v>#N/A</v>
      </c>
      <c r="J3053" s="53" t="e">
        <f t="shared" si="54"/>
        <v>#N/A</v>
      </c>
      <c r="K3053" s="1" t="str">
        <f>VLOOKUP(Table_for_new_list_price[[#This Row],[ItemCode]],[1]sheet1!$1:$1048576,11,FALSE)</f>
        <v>China</v>
      </c>
    </row>
    <row r="3054" spans="1:11" hidden="1" x14ac:dyDescent="0.3">
      <c r="A3054" t="s">
        <v>1072</v>
      </c>
      <c r="B3054" t="str">
        <f>VLOOKUP(Table_for_new_list_price[[#This Row],[ItemCode]],[1]sheet1!$1:$1048576,4,FALSE)</f>
        <v>AB LOCK LVR HANDLE- 1/2 - 3/4</v>
      </c>
      <c r="C3054" t="str">
        <f>VLOOKUP(Table_for_new_list_price[[#This Row],[ItemCode]],[1]sheet1!$1:$1048576,5,FALSE)</f>
        <v>670779390048</v>
      </c>
      <c r="D3054" t="str">
        <f>VLOOKUP(Table_for_new_list_price[[#This Row],[ItemCode]],[1]sheet1!$1:$1048576,6,FALSE)</f>
        <v>BVAC</v>
      </c>
      <c r="E3054" s="54">
        <f>VLOOKUP(Table_for_new_list_price[[#This Row],[ItemCode]],[1]sheet1!$1:$1048576,7,FALSE)</f>
        <v>0</v>
      </c>
      <c r="F3054" s="54" t="str">
        <f>VLOOKUP(Table_for_new_list_price[[#This Row],[ItemCode]],[1]sheet1!$1:$1048576,13,FALSE)</f>
        <v>0</v>
      </c>
      <c r="G3054" s="55" t="str">
        <f>VLOOKUP(Table_for_new_list_price[[#This Row],[ItemCode]],[1]sheet1!$1:$1048576,12,FALSE)</f>
        <v>200</v>
      </c>
      <c r="H3054" s="101">
        <f>VLOOKUP(Table_for_new_list_price[[#This Row],[ItemCode]],[1]sheet1!$1:$1048576,8,FALSE)</f>
        <v>22.97</v>
      </c>
      <c r="I3054" s="51" t="e">
        <f>VLOOKUP(Table_for_new_list_price[[#This Row],[Product Line]],'EDA SHEET'!$C$10:$D$57,2,FALSE)</f>
        <v>#N/A</v>
      </c>
      <c r="J3054" s="53" t="e">
        <f t="shared" si="54"/>
        <v>#N/A</v>
      </c>
      <c r="K3054" s="1" t="str">
        <f>VLOOKUP(Table_for_new_list_price[[#This Row],[ItemCode]],[1]sheet1!$1:$1048576,11,FALSE)</f>
        <v>China</v>
      </c>
    </row>
    <row r="3055" spans="1:11" hidden="1" x14ac:dyDescent="0.3">
      <c r="A3055" t="s">
        <v>1073</v>
      </c>
      <c r="B3055" t="str">
        <f>VLOOKUP(Table_for_new_list_price[[#This Row],[ItemCode]],[1]sheet1!$1:$1048576,4,FALSE)</f>
        <v>AB LOCK LVR HANDLE- 1/4 - 3/8</v>
      </c>
      <c r="C3055" t="str">
        <f>VLOOKUP(Table_for_new_list_price[[#This Row],[ItemCode]],[1]sheet1!$1:$1048576,5,FALSE)</f>
        <v>670779390024</v>
      </c>
      <c r="D3055" t="str">
        <f>VLOOKUP(Table_for_new_list_price[[#This Row],[ItemCode]],[1]sheet1!$1:$1048576,6,FALSE)</f>
        <v>BVAC</v>
      </c>
      <c r="E3055" s="54">
        <f>VLOOKUP(Table_for_new_list_price[[#This Row],[ItemCode]],[1]sheet1!$1:$1048576,7,FALSE)</f>
        <v>0</v>
      </c>
      <c r="F3055" s="54" t="str">
        <f>VLOOKUP(Table_for_new_list_price[[#This Row],[ItemCode]],[1]sheet1!$1:$1048576,13,FALSE)</f>
        <v>0</v>
      </c>
      <c r="G3055" s="55" t="str">
        <f>VLOOKUP(Table_for_new_list_price[[#This Row],[ItemCode]],[1]sheet1!$1:$1048576,12,FALSE)</f>
        <v>1</v>
      </c>
      <c r="H3055" s="101">
        <f>VLOOKUP(Table_for_new_list_price[[#This Row],[ItemCode]],[1]sheet1!$1:$1048576,8,FALSE)</f>
        <v>17.23</v>
      </c>
      <c r="I3055" s="51" t="e">
        <f>VLOOKUP(Table_for_new_list_price[[#This Row],[Product Line]],'EDA SHEET'!$C$10:$D$57,2,FALSE)</f>
        <v>#N/A</v>
      </c>
      <c r="J3055" s="53" t="e">
        <f t="shared" si="54"/>
        <v>#N/A</v>
      </c>
      <c r="K3055" s="1" t="str">
        <f>VLOOKUP(Table_for_new_list_price[[#This Row],[ItemCode]],[1]sheet1!$1:$1048576,11,FALSE)</f>
        <v>China</v>
      </c>
    </row>
    <row r="3056" spans="1:11" hidden="1" x14ac:dyDescent="0.3">
      <c r="A3056" t="s">
        <v>1074</v>
      </c>
      <c r="B3056" t="str">
        <f>VLOOKUP(Table_for_new_list_price[[#This Row],[ItemCode]],[1]sheet1!$1:$1048576,4,FALSE)</f>
        <v>WING HANDLE for 5044AB 1 1-1/4</v>
      </c>
      <c r="C3056" t="str">
        <f>VLOOKUP(Table_for_new_list_price[[#This Row],[ItemCode]],[1]sheet1!$1:$1048576,5,FALSE)</f>
        <v>670779717951</v>
      </c>
      <c r="D3056" t="str">
        <f>VLOOKUP(Table_for_new_list_price[[#This Row],[ItemCode]],[1]sheet1!$1:$1048576,6,FALSE)</f>
        <v>BVAC</v>
      </c>
      <c r="E3056" s="54">
        <f>VLOOKUP(Table_for_new_list_price[[#This Row],[ItemCode]],[1]sheet1!$1:$1048576,7,FALSE)</f>
        <v>0</v>
      </c>
      <c r="F3056" s="54" t="str">
        <f>VLOOKUP(Table_for_new_list_price[[#This Row],[ItemCode]],[1]sheet1!$1:$1048576,13,FALSE)</f>
        <v>0.097</v>
      </c>
      <c r="G3056" s="55" t="str">
        <f>VLOOKUP(Table_for_new_list_price[[#This Row],[ItemCode]],[1]sheet1!$1:$1048576,12,FALSE)</f>
        <v>1</v>
      </c>
      <c r="H3056" s="101">
        <f>VLOOKUP(Table_for_new_list_price[[#This Row],[ItemCode]],[1]sheet1!$1:$1048576,8,FALSE)</f>
        <v>16.84</v>
      </c>
      <c r="I3056" s="51" t="e">
        <f>VLOOKUP(Table_for_new_list_price[[#This Row],[Product Line]],'EDA SHEET'!$C$10:$D$57,2,FALSE)</f>
        <v>#N/A</v>
      </c>
      <c r="J3056" s="53" t="e">
        <f t="shared" si="54"/>
        <v>#N/A</v>
      </c>
      <c r="K3056" s="1" t="str">
        <f>VLOOKUP(Table_for_new_list_price[[#This Row],[ItemCode]],[1]sheet1!$1:$1048576,11,FALSE)</f>
        <v>China</v>
      </c>
    </row>
    <row r="3057" spans="1:11" hidden="1" x14ac:dyDescent="0.3">
      <c r="A3057" t="s">
        <v>1075</v>
      </c>
      <c r="B3057" t="str">
        <f>VLOOKUP(Table_for_new_list_price[[#This Row],[ItemCode]],[1]sheet1!$1:$1048576,4,FALSE)</f>
        <v>WING HANDLE for 5044AB 1/2-3/4</v>
      </c>
      <c r="C3057" t="str">
        <f>VLOOKUP(Table_for_new_list_price[[#This Row],[ItemCode]],[1]sheet1!$1:$1048576,5,FALSE)</f>
        <v>670779717944</v>
      </c>
      <c r="D3057" t="str">
        <f>VLOOKUP(Table_for_new_list_price[[#This Row],[ItemCode]],[1]sheet1!$1:$1048576,6,FALSE)</f>
        <v>BVAC</v>
      </c>
      <c r="E3057" s="54">
        <f>VLOOKUP(Table_for_new_list_price[[#This Row],[ItemCode]],[1]sheet1!$1:$1048576,7,FALSE)</f>
        <v>0</v>
      </c>
      <c r="F3057" s="54" t="str">
        <f>VLOOKUP(Table_for_new_list_price[[#This Row],[ItemCode]],[1]sheet1!$1:$1048576,13,FALSE)</f>
        <v>0.056</v>
      </c>
      <c r="G3057" s="55" t="str">
        <f>VLOOKUP(Table_for_new_list_price[[#This Row],[ItemCode]],[1]sheet1!$1:$1048576,12,FALSE)</f>
        <v>1</v>
      </c>
      <c r="H3057" s="101">
        <f>VLOOKUP(Table_for_new_list_price[[#This Row],[ItemCode]],[1]sheet1!$1:$1048576,8,FALSE)</f>
        <v>9.19</v>
      </c>
      <c r="I3057" s="51" t="e">
        <f>VLOOKUP(Table_for_new_list_price[[#This Row],[Product Line]],'EDA SHEET'!$C$10:$D$57,2,FALSE)</f>
        <v>#N/A</v>
      </c>
      <c r="J3057" s="53" t="e">
        <f t="shared" si="54"/>
        <v>#N/A</v>
      </c>
      <c r="K3057" s="1" t="str">
        <f>VLOOKUP(Table_for_new_list_price[[#This Row],[ItemCode]],[1]sheet1!$1:$1048576,11,FALSE)</f>
        <v>China</v>
      </c>
    </row>
    <row r="3058" spans="1:11" hidden="1" x14ac:dyDescent="0.3">
      <c r="A3058" t="s">
        <v>1088</v>
      </c>
      <c r="B3058" t="str">
        <f>VLOOKUP(Table_for_new_list_price[[#This Row],[ItemCode]],[1]sheet1!$1:$1048576,4,FALSE)</f>
        <v>LEVER HANDLE 1 - 1-1/4</v>
      </c>
      <c r="C3058" t="str">
        <f>VLOOKUP(Table_for_new_list_price[[#This Row],[ItemCode]],[1]sheet1!$1:$1048576,5,FALSE)</f>
        <v>670779730134</v>
      </c>
      <c r="D3058" t="str">
        <f>VLOOKUP(Table_for_new_list_price[[#This Row],[ItemCode]],[1]sheet1!$1:$1048576,6,FALSE)</f>
        <v>BVAC</v>
      </c>
      <c r="E3058" s="54">
        <f>VLOOKUP(Table_for_new_list_price[[#This Row],[ItemCode]],[1]sheet1!$1:$1048576,7,FALSE)</f>
        <v>0</v>
      </c>
      <c r="F3058" s="54" t="str">
        <f>VLOOKUP(Table_for_new_list_price[[#This Row],[ItemCode]],[1]sheet1!$1:$1048576,13,FALSE)</f>
        <v>0.048</v>
      </c>
      <c r="G3058" s="55" t="str">
        <f>VLOOKUP(Table_for_new_list_price[[#This Row],[ItemCode]],[1]sheet1!$1:$1048576,12,FALSE)</f>
        <v>1</v>
      </c>
      <c r="H3058" s="101">
        <f>VLOOKUP(Table_for_new_list_price[[#This Row],[ItemCode]],[1]sheet1!$1:$1048576,8,FALSE)</f>
        <v>10.65</v>
      </c>
      <c r="I3058" s="51" t="e">
        <f>VLOOKUP(Table_for_new_list_price[[#This Row],[Product Line]],'EDA SHEET'!$C$10:$D$57,2,FALSE)</f>
        <v>#N/A</v>
      </c>
      <c r="J3058" s="53" t="e">
        <f t="shared" si="54"/>
        <v>#N/A</v>
      </c>
      <c r="K3058" s="1" t="str">
        <f>VLOOKUP(Table_for_new_list_price[[#This Row],[ItemCode]],[1]sheet1!$1:$1048576,11,FALSE)</f>
        <v>Italy</v>
      </c>
    </row>
    <row r="3059" spans="1:11" hidden="1" x14ac:dyDescent="0.3">
      <c r="A3059" t="s">
        <v>1089</v>
      </c>
      <c r="B3059" t="str">
        <f>VLOOKUP(Table_for_new_list_price[[#This Row],[ItemCode]],[1]sheet1!$1:$1048576,4,FALSE)</f>
        <v>LEVER HANDLE 1-1/2 - 2</v>
      </c>
      <c r="C3059" t="str">
        <f>VLOOKUP(Table_for_new_list_price[[#This Row],[ItemCode]],[1]sheet1!$1:$1048576,5,FALSE)</f>
        <v>670779730141</v>
      </c>
      <c r="D3059" t="str">
        <f>VLOOKUP(Table_for_new_list_price[[#This Row],[ItemCode]],[1]sheet1!$1:$1048576,6,FALSE)</f>
        <v>BVAC</v>
      </c>
      <c r="E3059" s="54">
        <f>VLOOKUP(Table_for_new_list_price[[#This Row],[ItemCode]],[1]sheet1!$1:$1048576,7,FALSE)</f>
        <v>0</v>
      </c>
      <c r="F3059" s="54" t="str">
        <f>VLOOKUP(Table_for_new_list_price[[#This Row],[ItemCode]],[1]sheet1!$1:$1048576,13,FALSE)</f>
        <v>0.048</v>
      </c>
      <c r="G3059" s="55" t="str">
        <f>VLOOKUP(Table_for_new_list_price[[#This Row],[ItemCode]],[1]sheet1!$1:$1048576,12,FALSE)</f>
        <v>1</v>
      </c>
      <c r="H3059" s="101">
        <f>VLOOKUP(Table_for_new_list_price[[#This Row],[ItemCode]],[1]sheet1!$1:$1048576,8,FALSE)</f>
        <v>22.63</v>
      </c>
      <c r="I3059" s="51" t="e">
        <f>VLOOKUP(Table_for_new_list_price[[#This Row],[Product Line]],'EDA SHEET'!$C$10:$D$57,2,FALSE)</f>
        <v>#N/A</v>
      </c>
      <c r="J3059" s="53" t="e">
        <f t="shared" si="54"/>
        <v>#N/A</v>
      </c>
      <c r="K3059" s="1" t="str">
        <f>VLOOKUP(Table_for_new_list_price[[#This Row],[ItemCode]],[1]sheet1!$1:$1048576,11,FALSE)</f>
        <v>Italy</v>
      </c>
    </row>
    <row r="3060" spans="1:11" hidden="1" x14ac:dyDescent="0.3">
      <c r="A3060" t="s">
        <v>1090</v>
      </c>
      <c r="B3060" t="str">
        <f>VLOOKUP(Table_for_new_list_price[[#This Row],[ItemCode]],[1]sheet1!$1:$1048576,4,FALSE)</f>
        <v>LEVER HANDLE 1/2 - 3/4</v>
      </c>
      <c r="C3060" t="str">
        <f>VLOOKUP(Table_for_new_list_price[[#This Row],[ItemCode]],[1]sheet1!$1:$1048576,5,FALSE)</f>
        <v>670779730127</v>
      </c>
      <c r="D3060" t="str">
        <f>VLOOKUP(Table_for_new_list_price[[#This Row],[ItemCode]],[1]sheet1!$1:$1048576,6,FALSE)</f>
        <v>BVAC</v>
      </c>
      <c r="E3060" s="54">
        <f>VLOOKUP(Table_for_new_list_price[[#This Row],[ItemCode]],[1]sheet1!$1:$1048576,7,FALSE)</f>
        <v>0</v>
      </c>
      <c r="F3060" s="54" t="str">
        <f>VLOOKUP(Table_for_new_list_price[[#This Row],[ItemCode]],[1]sheet1!$1:$1048576,13,FALSE)</f>
        <v>0.048</v>
      </c>
      <c r="G3060" s="55" t="str">
        <f>VLOOKUP(Table_for_new_list_price[[#This Row],[ItemCode]],[1]sheet1!$1:$1048576,12,FALSE)</f>
        <v>1</v>
      </c>
      <c r="H3060" s="101">
        <f>VLOOKUP(Table_for_new_list_price[[#This Row],[ItemCode]],[1]sheet1!$1:$1048576,8,FALSE)</f>
        <v>7.99</v>
      </c>
      <c r="I3060" s="51" t="e">
        <f>VLOOKUP(Table_for_new_list_price[[#This Row],[Product Line]],'EDA SHEET'!$C$10:$D$57,2,FALSE)</f>
        <v>#N/A</v>
      </c>
      <c r="J3060" s="53" t="e">
        <f t="shared" si="54"/>
        <v>#N/A</v>
      </c>
      <c r="K3060" s="1" t="str">
        <f>VLOOKUP(Table_for_new_list_price[[#This Row],[ItemCode]],[1]sheet1!$1:$1048576,11,FALSE)</f>
        <v>Italy</v>
      </c>
    </row>
    <row r="3061" spans="1:11" hidden="1" x14ac:dyDescent="0.3">
      <c r="A3061" t="s">
        <v>1091</v>
      </c>
      <c r="B3061" t="str">
        <f>VLOOKUP(Table_for_new_list_price[[#This Row],[ItemCode]],[1]sheet1!$1:$1048576,4,FALSE)</f>
        <v>LEVER HANDLE 1/4 - 3/8</v>
      </c>
      <c r="C3061" t="str">
        <f>VLOOKUP(Table_for_new_list_price[[#This Row],[ItemCode]],[1]sheet1!$1:$1048576,5,FALSE)</f>
        <v>670779730110</v>
      </c>
      <c r="D3061" t="str">
        <f>VLOOKUP(Table_for_new_list_price[[#This Row],[ItemCode]],[1]sheet1!$1:$1048576,6,FALSE)</f>
        <v>BVAC</v>
      </c>
      <c r="E3061" s="54">
        <f>VLOOKUP(Table_for_new_list_price[[#This Row],[ItemCode]],[1]sheet1!$1:$1048576,7,FALSE)</f>
        <v>0</v>
      </c>
      <c r="F3061" s="54" t="str">
        <f>VLOOKUP(Table_for_new_list_price[[#This Row],[ItemCode]],[1]sheet1!$1:$1048576,13,FALSE)</f>
        <v>0.048</v>
      </c>
      <c r="G3061" s="55" t="str">
        <f>VLOOKUP(Table_for_new_list_price[[#This Row],[ItemCode]],[1]sheet1!$1:$1048576,12,FALSE)</f>
        <v>1</v>
      </c>
      <c r="H3061" s="101">
        <f>VLOOKUP(Table_for_new_list_price[[#This Row],[ItemCode]],[1]sheet1!$1:$1048576,8,FALSE)</f>
        <v>6.66</v>
      </c>
      <c r="I3061" s="51" t="e">
        <f>VLOOKUP(Table_for_new_list_price[[#This Row],[Product Line]],'EDA SHEET'!$C$10:$D$57,2,FALSE)</f>
        <v>#N/A</v>
      </c>
      <c r="J3061" s="53" t="e">
        <f t="shared" si="54"/>
        <v>#N/A</v>
      </c>
      <c r="K3061" s="1" t="str">
        <f>VLOOKUP(Table_for_new_list_price[[#This Row],[ItemCode]],[1]sheet1!$1:$1048576,11,FALSE)</f>
        <v>Italy</v>
      </c>
    </row>
    <row r="3062" spans="1:11" hidden="1" x14ac:dyDescent="0.3">
      <c r="A3062" t="s">
        <v>1092</v>
      </c>
      <c r="B3062" t="str">
        <f>VLOOKUP(Table_for_new_list_price[[#This Row],[ItemCode]],[1]sheet1!$1:$1048576,4,FALSE)</f>
        <v>LEVER HANDLE 2-1/2 - 3 - 4</v>
      </c>
      <c r="C3062" t="str">
        <f>VLOOKUP(Table_for_new_list_price[[#This Row],[ItemCode]],[1]sheet1!$1:$1048576,5,FALSE)</f>
        <v>670779730158</v>
      </c>
      <c r="D3062" t="str">
        <f>VLOOKUP(Table_for_new_list_price[[#This Row],[ItemCode]],[1]sheet1!$1:$1048576,6,FALSE)</f>
        <v>BVAC</v>
      </c>
      <c r="E3062" s="54">
        <f>VLOOKUP(Table_for_new_list_price[[#This Row],[ItemCode]],[1]sheet1!$1:$1048576,7,FALSE)</f>
        <v>0</v>
      </c>
      <c r="F3062" s="54" t="str">
        <f>VLOOKUP(Table_for_new_list_price[[#This Row],[ItemCode]],[1]sheet1!$1:$1048576,13,FALSE)</f>
        <v>0.048</v>
      </c>
      <c r="G3062" s="55" t="str">
        <f>VLOOKUP(Table_for_new_list_price[[#This Row],[ItemCode]],[1]sheet1!$1:$1048576,12,FALSE)</f>
        <v>1</v>
      </c>
      <c r="H3062" s="101">
        <f>VLOOKUP(Table_for_new_list_price[[#This Row],[ItemCode]],[1]sheet1!$1:$1048576,8,FALSE)</f>
        <v>26.62</v>
      </c>
      <c r="I3062" s="51" t="e">
        <f>VLOOKUP(Table_for_new_list_price[[#This Row],[Product Line]],'EDA SHEET'!$C$10:$D$57,2,FALSE)</f>
        <v>#N/A</v>
      </c>
      <c r="J3062" s="53" t="e">
        <f t="shared" si="54"/>
        <v>#N/A</v>
      </c>
      <c r="K3062" s="1" t="str">
        <f>VLOOKUP(Table_for_new_list_price[[#This Row],[ItemCode]],[1]sheet1!$1:$1048576,11,FALSE)</f>
        <v>Italy</v>
      </c>
    </row>
    <row r="3063" spans="1:11" hidden="1" x14ac:dyDescent="0.3">
      <c r="A3063" t="s">
        <v>1093</v>
      </c>
      <c r="B3063" t="str">
        <f>VLOOKUP(Table_for_new_list_price[[#This Row],[ItemCode]],[1]sheet1!$1:$1048576,4,FALSE)</f>
        <v>LOCKING LEVER HNDL - 1 -  1 1/</v>
      </c>
      <c r="C3063" t="str">
        <f>VLOOKUP(Table_for_new_list_price[[#This Row],[ItemCode]],[1]sheet1!$1:$1048576,5,FALSE)</f>
        <v>670779105062</v>
      </c>
      <c r="D3063" t="str">
        <f>VLOOKUP(Table_for_new_list_price[[#This Row],[ItemCode]],[1]sheet1!$1:$1048576,6,FALSE)</f>
        <v>BVAC</v>
      </c>
      <c r="E3063" s="54">
        <f>VLOOKUP(Table_for_new_list_price[[#This Row],[ItemCode]],[1]sheet1!$1:$1048576,7,FALSE)</f>
        <v>0</v>
      </c>
      <c r="F3063" s="54" t="str">
        <f>VLOOKUP(Table_for_new_list_price[[#This Row],[ItemCode]],[1]sheet1!$1:$1048576,13,FALSE)</f>
        <v>0</v>
      </c>
      <c r="G3063" s="55" t="str">
        <f>VLOOKUP(Table_for_new_list_price[[#This Row],[ItemCode]],[1]sheet1!$1:$1048576,12,FALSE)</f>
        <v>200</v>
      </c>
      <c r="H3063" s="101">
        <f>VLOOKUP(Table_for_new_list_price[[#This Row],[ItemCode]],[1]sheet1!$1:$1048576,8,FALSE)</f>
        <v>30.61</v>
      </c>
      <c r="I3063" s="51" t="e">
        <f>VLOOKUP(Table_for_new_list_price[[#This Row],[Product Line]],'EDA SHEET'!$C$10:$D$57,2,FALSE)</f>
        <v>#N/A</v>
      </c>
      <c r="J3063" s="53" t="e">
        <f t="shared" si="54"/>
        <v>#N/A</v>
      </c>
      <c r="K3063" s="1" t="str">
        <f>VLOOKUP(Table_for_new_list_price[[#This Row],[ItemCode]],[1]sheet1!$1:$1048576,11,FALSE)</f>
        <v>China</v>
      </c>
    </row>
    <row r="3064" spans="1:11" hidden="1" x14ac:dyDescent="0.3">
      <c r="A3064" t="s">
        <v>1094</v>
      </c>
      <c r="B3064" t="str">
        <f>VLOOKUP(Table_for_new_list_price[[#This Row],[ItemCode]],[1]sheet1!$1:$1048576,4,FALSE)</f>
        <v>LOCKING LEVER HNDL - 1 1/2 -</v>
      </c>
      <c r="C3064" t="str">
        <f>VLOOKUP(Table_for_new_list_price[[#This Row],[ItemCode]],[1]sheet1!$1:$1048576,5,FALSE)</f>
        <v>670779105086</v>
      </c>
      <c r="D3064" t="str">
        <f>VLOOKUP(Table_for_new_list_price[[#This Row],[ItemCode]],[1]sheet1!$1:$1048576,6,FALSE)</f>
        <v>BVAC</v>
      </c>
      <c r="E3064" s="54">
        <f>VLOOKUP(Table_for_new_list_price[[#This Row],[ItemCode]],[1]sheet1!$1:$1048576,7,FALSE)</f>
        <v>0</v>
      </c>
      <c r="F3064" s="54" t="str">
        <f>VLOOKUP(Table_for_new_list_price[[#This Row],[ItemCode]],[1]sheet1!$1:$1048576,13,FALSE)</f>
        <v>0</v>
      </c>
      <c r="G3064" s="55" t="str">
        <f>VLOOKUP(Table_for_new_list_price[[#This Row],[ItemCode]],[1]sheet1!$1:$1048576,12,FALSE)</f>
        <v>100</v>
      </c>
      <c r="H3064" s="101">
        <f>VLOOKUP(Table_for_new_list_price[[#This Row],[ItemCode]],[1]sheet1!$1:$1048576,8,FALSE)</f>
        <v>42.1</v>
      </c>
      <c r="I3064" s="51" t="e">
        <f>VLOOKUP(Table_for_new_list_price[[#This Row],[Product Line]],'EDA SHEET'!$C$10:$D$57,2,FALSE)</f>
        <v>#N/A</v>
      </c>
      <c r="J3064" s="53" t="e">
        <f t="shared" si="54"/>
        <v>#N/A</v>
      </c>
      <c r="K3064" s="1" t="str">
        <f>VLOOKUP(Table_for_new_list_price[[#This Row],[ItemCode]],[1]sheet1!$1:$1048576,11,FALSE)</f>
        <v>China</v>
      </c>
    </row>
    <row r="3065" spans="1:11" hidden="1" x14ac:dyDescent="0.3">
      <c r="A3065" t="s">
        <v>1095</v>
      </c>
      <c r="B3065" t="str">
        <f>VLOOKUP(Table_for_new_list_price[[#This Row],[ItemCode]],[1]sheet1!$1:$1048576,4,FALSE)</f>
        <v>LOCKING LEVER HNDL - 1/2 -  3/</v>
      </c>
      <c r="C3065" t="str">
        <f>VLOOKUP(Table_for_new_list_price[[#This Row],[ItemCode]],[1]sheet1!$1:$1048576,5,FALSE)</f>
        <v>670779105048</v>
      </c>
      <c r="D3065" t="str">
        <f>VLOOKUP(Table_for_new_list_price[[#This Row],[ItemCode]],[1]sheet1!$1:$1048576,6,FALSE)</f>
        <v>BVAC</v>
      </c>
      <c r="E3065" s="54">
        <f>VLOOKUP(Table_for_new_list_price[[#This Row],[ItemCode]],[1]sheet1!$1:$1048576,7,FALSE)</f>
        <v>0</v>
      </c>
      <c r="F3065" s="54" t="str">
        <f>VLOOKUP(Table_for_new_list_price[[#This Row],[ItemCode]],[1]sheet1!$1:$1048576,13,FALSE)</f>
        <v>0</v>
      </c>
      <c r="G3065" s="55" t="str">
        <f>VLOOKUP(Table_for_new_list_price[[#This Row],[ItemCode]],[1]sheet1!$1:$1048576,12,FALSE)</f>
        <v>200</v>
      </c>
      <c r="H3065" s="101">
        <f>VLOOKUP(Table_for_new_list_price[[#This Row],[ItemCode]],[1]sheet1!$1:$1048576,8,FALSE)</f>
        <v>22.97</v>
      </c>
      <c r="I3065" s="51" t="e">
        <f>VLOOKUP(Table_for_new_list_price[[#This Row],[Product Line]],'EDA SHEET'!$C$10:$D$57,2,FALSE)</f>
        <v>#N/A</v>
      </c>
      <c r="J3065" s="53" t="e">
        <f t="shared" si="54"/>
        <v>#N/A</v>
      </c>
      <c r="K3065" s="1" t="str">
        <f>VLOOKUP(Table_for_new_list_price[[#This Row],[ItemCode]],[1]sheet1!$1:$1048576,11,FALSE)</f>
        <v>China</v>
      </c>
    </row>
    <row r="3066" spans="1:11" hidden="1" x14ac:dyDescent="0.3">
      <c r="A3066" t="s">
        <v>1096</v>
      </c>
      <c r="B3066" t="str">
        <f>VLOOKUP(Table_for_new_list_price[[#This Row],[ItemCode]],[1]sheet1!$1:$1048576,4,FALSE)</f>
        <v>LOCKING LEVER HNDL - 1/4 -  3/</v>
      </c>
      <c r="C3066" t="str">
        <f>VLOOKUP(Table_for_new_list_price[[#This Row],[ItemCode]],[1]sheet1!$1:$1048576,5,FALSE)</f>
        <v>670779105024</v>
      </c>
      <c r="D3066" t="str">
        <f>VLOOKUP(Table_for_new_list_price[[#This Row],[ItemCode]],[1]sheet1!$1:$1048576,6,FALSE)</f>
        <v>BVAC</v>
      </c>
      <c r="E3066" s="54">
        <f>VLOOKUP(Table_for_new_list_price[[#This Row],[ItemCode]],[1]sheet1!$1:$1048576,7,FALSE)</f>
        <v>0</v>
      </c>
      <c r="F3066" s="54" t="str">
        <f>VLOOKUP(Table_for_new_list_price[[#This Row],[ItemCode]],[1]sheet1!$1:$1048576,13,FALSE)</f>
        <v>0</v>
      </c>
      <c r="G3066" s="55" t="str">
        <f>VLOOKUP(Table_for_new_list_price[[#This Row],[ItemCode]],[1]sheet1!$1:$1048576,12,FALSE)</f>
        <v>1</v>
      </c>
      <c r="H3066" s="101">
        <f>VLOOKUP(Table_for_new_list_price[[#This Row],[ItemCode]],[1]sheet1!$1:$1048576,8,FALSE)</f>
        <v>17.23</v>
      </c>
      <c r="I3066" s="51" t="e">
        <f>VLOOKUP(Table_for_new_list_price[[#This Row],[Product Line]],'EDA SHEET'!$C$10:$D$57,2,FALSE)</f>
        <v>#N/A</v>
      </c>
      <c r="J3066" s="53" t="e">
        <f t="shared" si="54"/>
        <v>#N/A</v>
      </c>
      <c r="K3066" s="1" t="str">
        <f>VLOOKUP(Table_for_new_list_price[[#This Row],[ItemCode]],[1]sheet1!$1:$1048576,11,FALSE)</f>
        <v>China</v>
      </c>
    </row>
    <row r="3067" spans="1:11" hidden="1" x14ac:dyDescent="0.3">
      <c r="A3067" t="s">
        <v>1097</v>
      </c>
      <c r="B3067" t="str">
        <f>VLOOKUP(Table_for_new_list_price[[#This Row],[ItemCode]],[1]sheet1!$1:$1048576,4,FALSE)</f>
        <v>WING HANDLE for 5044F 1 1-1/4</v>
      </c>
      <c r="C3067" t="str">
        <f>VLOOKUP(Table_for_new_list_price[[#This Row],[ItemCode]],[1]sheet1!$1:$1048576,5,FALSE)</f>
        <v>670779717999</v>
      </c>
      <c r="D3067" t="str">
        <f>VLOOKUP(Table_for_new_list_price[[#This Row],[ItemCode]],[1]sheet1!$1:$1048576,6,FALSE)</f>
        <v>BVAC</v>
      </c>
      <c r="E3067" s="54">
        <f>VLOOKUP(Table_for_new_list_price[[#This Row],[ItemCode]],[1]sheet1!$1:$1048576,7,FALSE)</f>
        <v>0</v>
      </c>
      <c r="F3067" s="54" t="str">
        <f>VLOOKUP(Table_for_new_list_price[[#This Row],[ItemCode]],[1]sheet1!$1:$1048576,13,FALSE)</f>
        <v>0.097</v>
      </c>
      <c r="G3067" s="55" t="str">
        <f>VLOOKUP(Table_for_new_list_price[[#This Row],[ItemCode]],[1]sheet1!$1:$1048576,12,FALSE)</f>
        <v>1</v>
      </c>
      <c r="H3067" s="101">
        <f>VLOOKUP(Table_for_new_list_price[[#This Row],[ItemCode]],[1]sheet1!$1:$1048576,8,FALSE)</f>
        <v>16.84</v>
      </c>
      <c r="I3067" s="51" t="e">
        <f>VLOOKUP(Table_for_new_list_price[[#This Row],[Product Line]],'EDA SHEET'!$C$10:$D$57,2,FALSE)</f>
        <v>#N/A</v>
      </c>
      <c r="J3067" s="53" t="e">
        <f t="shared" si="54"/>
        <v>#N/A</v>
      </c>
      <c r="K3067" s="1" t="str">
        <f>VLOOKUP(Table_for_new_list_price[[#This Row],[ItemCode]],[1]sheet1!$1:$1048576,11,FALSE)</f>
        <v>China</v>
      </c>
    </row>
    <row r="3068" spans="1:11" hidden="1" x14ac:dyDescent="0.3">
      <c r="A3068" t="s">
        <v>1098</v>
      </c>
      <c r="B3068" t="str">
        <f>VLOOKUP(Table_for_new_list_price[[#This Row],[ItemCode]],[1]sheet1!$1:$1048576,4,FALSE)</f>
        <v>WING HANDLE for 5044F 1/2-3/4</v>
      </c>
      <c r="C3068" t="str">
        <f>VLOOKUP(Table_for_new_list_price[[#This Row],[ItemCode]],[1]sheet1!$1:$1048576,5,FALSE)</f>
        <v>670779717982</v>
      </c>
      <c r="D3068" t="str">
        <f>VLOOKUP(Table_for_new_list_price[[#This Row],[ItemCode]],[1]sheet1!$1:$1048576,6,FALSE)</f>
        <v>BVAC</v>
      </c>
      <c r="E3068" s="54">
        <f>VLOOKUP(Table_for_new_list_price[[#This Row],[ItemCode]],[1]sheet1!$1:$1048576,7,FALSE)</f>
        <v>0</v>
      </c>
      <c r="F3068" s="54" t="str">
        <f>VLOOKUP(Table_for_new_list_price[[#This Row],[ItemCode]],[1]sheet1!$1:$1048576,13,FALSE)</f>
        <v>0.056</v>
      </c>
      <c r="G3068" s="55" t="str">
        <f>VLOOKUP(Table_for_new_list_price[[#This Row],[ItemCode]],[1]sheet1!$1:$1048576,12,FALSE)</f>
        <v>1</v>
      </c>
      <c r="H3068" s="101">
        <f>VLOOKUP(Table_for_new_list_price[[#This Row],[ItemCode]],[1]sheet1!$1:$1048576,8,FALSE)</f>
        <v>9.19</v>
      </c>
      <c r="I3068" s="51" t="e">
        <f>VLOOKUP(Table_for_new_list_price[[#This Row],[Product Line]],'EDA SHEET'!$C$10:$D$57,2,FALSE)</f>
        <v>#N/A</v>
      </c>
      <c r="J3068" s="53" t="e">
        <f t="shared" si="54"/>
        <v>#N/A</v>
      </c>
      <c r="K3068" s="1" t="str">
        <f>VLOOKUP(Table_for_new_list_price[[#This Row],[ItemCode]],[1]sheet1!$1:$1048576,11,FALSE)</f>
        <v>China</v>
      </c>
    </row>
    <row r="3069" spans="1:11" hidden="1" x14ac:dyDescent="0.3">
      <c r="A3069" t="s">
        <v>1138</v>
      </c>
      <c r="B3069" t="str">
        <f>VLOOKUP(Table_for_new_list_price[[#This Row],[ItemCode]],[1]sheet1!$1:$1048576,4,FALSE)</f>
        <v>LEVER HANDLE 1 - 1-1/4</v>
      </c>
      <c r="C3069" t="str">
        <f>VLOOKUP(Table_for_new_list_price[[#This Row],[ItemCode]],[1]sheet1!$1:$1048576,5,FALSE)</f>
        <v>670779729558</v>
      </c>
      <c r="D3069" t="str">
        <f>VLOOKUP(Table_for_new_list_price[[#This Row],[ItemCode]],[1]sheet1!$1:$1048576,6,FALSE)</f>
        <v>BVAC</v>
      </c>
      <c r="E3069" s="54">
        <f>VLOOKUP(Table_for_new_list_price[[#This Row],[ItemCode]],[1]sheet1!$1:$1048576,7,FALSE)</f>
        <v>0</v>
      </c>
      <c r="F3069" s="54" t="str">
        <f>VLOOKUP(Table_for_new_list_price[[#This Row],[ItemCode]],[1]sheet1!$1:$1048576,13,FALSE)</f>
        <v>0.142</v>
      </c>
      <c r="G3069" s="55" t="str">
        <f>VLOOKUP(Table_for_new_list_price[[#This Row],[ItemCode]],[1]sheet1!$1:$1048576,12,FALSE)</f>
        <v>1</v>
      </c>
      <c r="H3069" s="101">
        <f>VLOOKUP(Table_for_new_list_price[[#This Row],[ItemCode]],[1]sheet1!$1:$1048576,8,FALSE)</f>
        <v>10.65</v>
      </c>
      <c r="I3069" s="51" t="e">
        <f>VLOOKUP(Table_for_new_list_price[[#This Row],[Product Line]],'EDA SHEET'!$C$10:$D$57,2,FALSE)</f>
        <v>#N/A</v>
      </c>
      <c r="J3069" s="53" t="e">
        <f t="shared" si="54"/>
        <v>#N/A</v>
      </c>
      <c r="K3069" s="1" t="str">
        <f>VLOOKUP(Table_for_new_list_price[[#This Row],[ItemCode]],[1]sheet1!$1:$1048576,11,FALSE)</f>
        <v>Italy</v>
      </c>
    </row>
    <row r="3070" spans="1:11" hidden="1" x14ac:dyDescent="0.3">
      <c r="A3070" t="s">
        <v>1139</v>
      </c>
      <c r="B3070" t="str">
        <f>VLOOKUP(Table_for_new_list_price[[#This Row],[ItemCode]],[1]sheet1!$1:$1048576,4,FALSE)</f>
        <v>LEVER HANDLE 1-1/2 - 2</v>
      </c>
      <c r="C3070" t="str">
        <f>VLOOKUP(Table_for_new_list_price[[#This Row],[ItemCode]],[1]sheet1!$1:$1048576,5,FALSE)</f>
        <v>670779729565</v>
      </c>
      <c r="D3070" t="str">
        <f>VLOOKUP(Table_for_new_list_price[[#This Row],[ItemCode]],[1]sheet1!$1:$1048576,6,FALSE)</f>
        <v>BVAC</v>
      </c>
      <c r="E3070" s="54">
        <f>VLOOKUP(Table_for_new_list_price[[#This Row],[ItemCode]],[1]sheet1!$1:$1048576,7,FALSE)</f>
        <v>0</v>
      </c>
      <c r="F3070" s="54" t="str">
        <f>VLOOKUP(Table_for_new_list_price[[#This Row],[ItemCode]],[1]sheet1!$1:$1048576,13,FALSE)</f>
        <v>0.247</v>
      </c>
      <c r="G3070" s="55" t="str">
        <f>VLOOKUP(Table_for_new_list_price[[#This Row],[ItemCode]],[1]sheet1!$1:$1048576,12,FALSE)</f>
        <v>1</v>
      </c>
      <c r="H3070" s="101">
        <f>VLOOKUP(Table_for_new_list_price[[#This Row],[ItemCode]],[1]sheet1!$1:$1048576,8,FALSE)</f>
        <v>22.63</v>
      </c>
      <c r="I3070" s="51" t="e">
        <f>VLOOKUP(Table_for_new_list_price[[#This Row],[Product Line]],'EDA SHEET'!$C$10:$D$57,2,FALSE)</f>
        <v>#N/A</v>
      </c>
      <c r="J3070" s="53" t="e">
        <f t="shared" si="54"/>
        <v>#N/A</v>
      </c>
      <c r="K3070" s="1" t="str">
        <f>VLOOKUP(Table_for_new_list_price[[#This Row],[ItemCode]],[1]sheet1!$1:$1048576,11,FALSE)</f>
        <v>Italy</v>
      </c>
    </row>
    <row r="3071" spans="1:11" hidden="1" x14ac:dyDescent="0.3">
      <c r="A3071" t="s">
        <v>1140</v>
      </c>
      <c r="B3071" t="str">
        <f>VLOOKUP(Table_for_new_list_price[[#This Row],[ItemCode]],[1]sheet1!$1:$1048576,4,FALSE)</f>
        <v>LEVER HANDLE 1/2 - 3/4</v>
      </c>
      <c r="C3071" t="str">
        <f>VLOOKUP(Table_for_new_list_price[[#This Row],[ItemCode]],[1]sheet1!$1:$1048576,5,FALSE)</f>
        <v>670779729541</v>
      </c>
      <c r="D3071" t="str">
        <f>VLOOKUP(Table_for_new_list_price[[#This Row],[ItemCode]],[1]sheet1!$1:$1048576,6,FALSE)</f>
        <v>BVAC</v>
      </c>
      <c r="E3071" s="54">
        <f>VLOOKUP(Table_for_new_list_price[[#This Row],[ItemCode]],[1]sheet1!$1:$1048576,7,FALSE)</f>
        <v>0</v>
      </c>
      <c r="F3071" s="54" t="str">
        <f>VLOOKUP(Table_for_new_list_price[[#This Row],[ItemCode]],[1]sheet1!$1:$1048576,13,FALSE)</f>
        <v>0.088</v>
      </c>
      <c r="G3071" s="55" t="str">
        <f>VLOOKUP(Table_for_new_list_price[[#This Row],[ItemCode]],[1]sheet1!$1:$1048576,12,FALSE)</f>
        <v>1</v>
      </c>
      <c r="H3071" s="101">
        <f>VLOOKUP(Table_for_new_list_price[[#This Row],[ItemCode]],[1]sheet1!$1:$1048576,8,FALSE)</f>
        <v>7.99</v>
      </c>
      <c r="I3071" s="51" t="e">
        <f>VLOOKUP(Table_for_new_list_price[[#This Row],[Product Line]],'EDA SHEET'!$C$10:$D$57,2,FALSE)</f>
        <v>#N/A</v>
      </c>
      <c r="J3071" s="53" t="e">
        <f t="shared" si="54"/>
        <v>#N/A</v>
      </c>
      <c r="K3071" s="1" t="str">
        <f>VLOOKUP(Table_for_new_list_price[[#This Row],[ItemCode]],[1]sheet1!$1:$1048576,11,FALSE)</f>
        <v>Italy</v>
      </c>
    </row>
    <row r="3072" spans="1:11" hidden="1" x14ac:dyDescent="0.3">
      <c r="A3072" t="s">
        <v>1141</v>
      </c>
      <c r="B3072" t="str">
        <f>VLOOKUP(Table_for_new_list_price[[#This Row],[ItemCode]],[1]sheet1!$1:$1048576,4,FALSE)</f>
        <v>LEVER HANDLE 1/4 - 3/8</v>
      </c>
      <c r="C3072" t="str">
        <f>VLOOKUP(Table_for_new_list_price[[#This Row],[ItemCode]],[1]sheet1!$1:$1048576,5,FALSE)</f>
        <v>670779729534</v>
      </c>
      <c r="D3072" t="str">
        <f>VLOOKUP(Table_for_new_list_price[[#This Row],[ItemCode]],[1]sheet1!$1:$1048576,6,FALSE)</f>
        <v>BVAC</v>
      </c>
      <c r="E3072" s="54">
        <f>VLOOKUP(Table_for_new_list_price[[#This Row],[ItemCode]],[1]sheet1!$1:$1048576,7,FALSE)</f>
        <v>0</v>
      </c>
      <c r="F3072" s="54" t="str">
        <f>VLOOKUP(Table_for_new_list_price[[#This Row],[ItemCode]],[1]sheet1!$1:$1048576,13,FALSE)</f>
        <v>0.048</v>
      </c>
      <c r="G3072" s="55" t="str">
        <f>VLOOKUP(Table_for_new_list_price[[#This Row],[ItemCode]],[1]sheet1!$1:$1048576,12,FALSE)</f>
        <v>1</v>
      </c>
      <c r="H3072" s="101">
        <f>VLOOKUP(Table_for_new_list_price[[#This Row],[ItemCode]],[1]sheet1!$1:$1048576,8,FALSE)</f>
        <v>6.66</v>
      </c>
      <c r="I3072" s="51" t="e">
        <f>VLOOKUP(Table_for_new_list_price[[#This Row],[Product Line]],'EDA SHEET'!$C$10:$D$57,2,FALSE)</f>
        <v>#N/A</v>
      </c>
      <c r="J3072" s="53" t="e">
        <f t="shared" si="54"/>
        <v>#N/A</v>
      </c>
      <c r="K3072" s="1" t="str">
        <f>VLOOKUP(Table_for_new_list_price[[#This Row],[ItemCode]],[1]sheet1!$1:$1048576,11,FALSE)</f>
        <v>Italy</v>
      </c>
    </row>
    <row r="3073" spans="1:11" hidden="1" x14ac:dyDescent="0.3">
      <c r="A3073" t="s">
        <v>1142</v>
      </c>
      <c r="B3073" t="str">
        <f>VLOOKUP(Table_for_new_list_price[[#This Row],[ItemCode]],[1]sheet1!$1:$1048576,4,FALSE)</f>
        <v>LEVER HANDLE 2-1/2 - 3</v>
      </c>
      <c r="C3073" t="str">
        <f>VLOOKUP(Table_for_new_list_price[[#This Row],[ItemCode]],[1]sheet1!$1:$1048576,5,FALSE)</f>
        <v>670779729572</v>
      </c>
      <c r="D3073" t="str">
        <f>VLOOKUP(Table_for_new_list_price[[#This Row],[ItemCode]],[1]sheet1!$1:$1048576,6,FALSE)</f>
        <v>BVAC</v>
      </c>
      <c r="E3073" s="54">
        <f>VLOOKUP(Table_for_new_list_price[[#This Row],[ItemCode]],[1]sheet1!$1:$1048576,7,FALSE)</f>
        <v>0</v>
      </c>
      <c r="F3073" s="54" t="str">
        <f>VLOOKUP(Table_for_new_list_price[[#This Row],[ItemCode]],[1]sheet1!$1:$1048576,13,FALSE)</f>
        <v>1</v>
      </c>
      <c r="G3073" s="55" t="str">
        <f>VLOOKUP(Table_for_new_list_price[[#This Row],[ItemCode]],[1]sheet1!$1:$1048576,12,FALSE)</f>
        <v>1</v>
      </c>
      <c r="H3073" s="101">
        <f>VLOOKUP(Table_for_new_list_price[[#This Row],[ItemCode]],[1]sheet1!$1:$1048576,8,FALSE)</f>
        <v>26.62</v>
      </c>
      <c r="I3073" s="51" t="e">
        <f>VLOOKUP(Table_for_new_list_price[[#This Row],[Product Line]],'EDA SHEET'!$C$10:$D$57,2,FALSE)</f>
        <v>#N/A</v>
      </c>
      <c r="J3073" s="53" t="e">
        <f t="shared" si="54"/>
        <v>#N/A</v>
      </c>
      <c r="K3073" s="1" t="str">
        <f>VLOOKUP(Table_for_new_list_price[[#This Row],[ItemCode]],[1]sheet1!$1:$1048576,11,FALSE)</f>
        <v>Italy</v>
      </c>
    </row>
    <row r="3074" spans="1:11" hidden="1" x14ac:dyDescent="0.3">
      <c r="A3074" t="s">
        <v>1143</v>
      </c>
      <c r="B3074" t="str">
        <f>VLOOKUP(Table_for_new_list_price[[#This Row],[ItemCode]],[1]sheet1!$1:$1048576,4,FALSE)</f>
        <v>AB LEVER HANDLE KIT- 1 - 1-1/4</v>
      </c>
      <c r="C3074" t="str">
        <f>VLOOKUP(Table_for_new_list_price[[#This Row],[ItemCode]],[1]sheet1!$1:$1048576,5,FALSE)</f>
        <v>670779402062</v>
      </c>
      <c r="D3074" t="str">
        <f>VLOOKUP(Table_for_new_list_price[[#This Row],[ItemCode]],[1]sheet1!$1:$1048576,6,FALSE)</f>
        <v>BVAC</v>
      </c>
      <c r="E3074" s="54">
        <f>VLOOKUP(Table_for_new_list_price[[#This Row],[ItemCode]],[1]sheet1!$1:$1048576,7,FALSE)</f>
        <v>0</v>
      </c>
      <c r="F3074" s="54" t="str">
        <f>VLOOKUP(Table_for_new_list_price[[#This Row],[ItemCode]],[1]sheet1!$1:$1048576,13,FALSE)</f>
        <v>0</v>
      </c>
      <c r="G3074" s="55" t="str">
        <f>VLOOKUP(Table_for_new_list_price[[#This Row],[ItemCode]],[1]sheet1!$1:$1048576,12,FALSE)</f>
        <v>1</v>
      </c>
      <c r="H3074" s="101">
        <f>VLOOKUP(Table_for_new_list_price[[#This Row],[ItemCode]],[1]sheet1!$1:$1048576,8,FALSE)</f>
        <v>10.65</v>
      </c>
      <c r="I3074" s="51" t="e">
        <f>VLOOKUP(Table_for_new_list_price[[#This Row],[Product Line]],'EDA SHEET'!$C$10:$D$57,2,FALSE)</f>
        <v>#N/A</v>
      </c>
      <c r="J3074" s="53" t="e">
        <f t="shared" si="54"/>
        <v>#N/A</v>
      </c>
      <c r="K3074" s="1" t="str">
        <f>VLOOKUP(Table_for_new_list_price[[#This Row],[ItemCode]],[1]sheet1!$1:$1048576,11,FALSE)</f>
        <v>Italy</v>
      </c>
    </row>
    <row r="3075" spans="1:11" hidden="1" x14ac:dyDescent="0.3">
      <c r="A3075" t="s">
        <v>1144</v>
      </c>
      <c r="B3075" t="str">
        <f>VLOOKUP(Table_for_new_list_price[[#This Row],[ItemCode]],[1]sheet1!$1:$1048576,4,FALSE)</f>
        <v>AB LEVER HANDLE KIT- 1-1/2 - 2</v>
      </c>
      <c r="C3075" t="str">
        <f>VLOOKUP(Table_for_new_list_price[[#This Row],[ItemCode]],[1]sheet1!$1:$1048576,5,FALSE)</f>
        <v>670779402086</v>
      </c>
      <c r="D3075" t="str">
        <f>VLOOKUP(Table_for_new_list_price[[#This Row],[ItemCode]],[1]sheet1!$1:$1048576,6,FALSE)</f>
        <v>BVAC</v>
      </c>
      <c r="E3075" s="54">
        <f>VLOOKUP(Table_for_new_list_price[[#This Row],[ItemCode]],[1]sheet1!$1:$1048576,7,FALSE)</f>
        <v>0</v>
      </c>
      <c r="F3075" s="54" t="str">
        <f>VLOOKUP(Table_for_new_list_price[[#This Row],[ItemCode]],[1]sheet1!$1:$1048576,13,FALSE)</f>
        <v>0</v>
      </c>
      <c r="G3075" s="55" t="str">
        <f>VLOOKUP(Table_for_new_list_price[[#This Row],[ItemCode]],[1]sheet1!$1:$1048576,12,FALSE)</f>
        <v>1</v>
      </c>
      <c r="H3075" s="101">
        <f>VLOOKUP(Table_for_new_list_price[[#This Row],[ItemCode]],[1]sheet1!$1:$1048576,8,FALSE)</f>
        <v>22.63</v>
      </c>
      <c r="I3075" s="51" t="e">
        <f>VLOOKUP(Table_for_new_list_price[[#This Row],[Product Line]],'EDA SHEET'!$C$10:$D$57,2,FALSE)</f>
        <v>#N/A</v>
      </c>
      <c r="J3075" s="53" t="e">
        <f t="shared" si="54"/>
        <v>#N/A</v>
      </c>
      <c r="K3075" s="1" t="str">
        <f>VLOOKUP(Table_for_new_list_price[[#This Row],[ItemCode]],[1]sheet1!$1:$1048576,11,FALSE)</f>
        <v>Italy</v>
      </c>
    </row>
    <row r="3076" spans="1:11" hidden="1" x14ac:dyDescent="0.3">
      <c r="A3076" t="s">
        <v>1145</v>
      </c>
      <c r="B3076" t="str">
        <f>VLOOKUP(Table_for_new_list_price[[#This Row],[ItemCode]],[1]sheet1!$1:$1048576,4,FALSE)</f>
        <v>AB LEVER HANDLE KIT- 1/2 - 3/4</v>
      </c>
      <c r="C3076" t="str">
        <f>VLOOKUP(Table_for_new_list_price[[#This Row],[ItemCode]],[1]sheet1!$1:$1048576,5,FALSE)</f>
        <v>670779402048</v>
      </c>
      <c r="D3076" t="str">
        <f>VLOOKUP(Table_for_new_list_price[[#This Row],[ItemCode]],[1]sheet1!$1:$1048576,6,FALSE)</f>
        <v>BVAC</v>
      </c>
      <c r="E3076" s="54">
        <f>VLOOKUP(Table_for_new_list_price[[#This Row],[ItemCode]],[1]sheet1!$1:$1048576,7,FALSE)</f>
        <v>0</v>
      </c>
      <c r="F3076" s="54" t="str">
        <f>VLOOKUP(Table_for_new_list_price[[#This Row],[ItemCode]],[1]sheet1!$1:$1048576,13,FALSE)</f>
        <v>0</v>
      </c>
      <c r="G3076" s="55" t="str">
        <f>VLOOKUP(Table_for_new_list_price[[#This Row],[ItemCode]],[1]sheet1!$1:$1048576,12,FALSE)</f>
        <v>1</v>
      </c>
      <c r="H3076" s="101">
        <f>VLOOKUP(Table_for_new_list_price[[#This Row],[ItemCode]],[1]sheet1!$1:$1048576,8,FALSE)</f>
        <v>7.99</v>
      </c>
      <c r="I3076" s="51" t="e">
        <f>VLOOKUP(Table_for_new_list_price[[#This Row],[Product Line]],'EDA SHEET'!$C$10:$D$57,2,FALSE)</f>
        <v>#N/A</v>
      </c>
      <c r="J3076" s="53" t="e">
        <f t="shared" si="54"/>
        <v>#N/A</v>
      </c>
      <c r="K3076" s="1" t="str">
        <f>VLOOKUP(Table_for_new_list_price[[#This Row],[ItemCode]],[1]sheet1!$1:$1048576,11,FALSE)</f>
        <v>Italy</v>
      </c>
    </row>
    <row r="3077" spans="1:11" hidden="1" x14ac:dyDescent="0.3">
      <c r="A3077" t="s">
        <v>1146</v>
      </c>
      <c r="B3077" t="str">
        <f>VLOOKUP(Table_for_new_list_price[[#This Row],[ItemCode]],[1]sheet1!$1:$1048576,4,FALSE)</f>
        <v>AB LEVER HANDLE KIT- 1/4 - 3/8</v>
      </c>
      <c r="C3077" t="str">
        <f>VLOOKUP(Table_for_new_list_price[[#This Row],[ItemCode]],[1]sheet1!$1:$1048576,5,FALSE)</f>
        <v>670779402024</v>
      </c>
      <c r="D3077" t="str">
        <f>VLOOKUP(Table_for_new_list_price[[#This Row],[ItemCode]],[1]sheet1!$1:$1048576,6,FALSE)</f>
        <v>BVAC</v>
      </c>
      <c r="E3077" s="54">
        <f>VLOOKUP(Table_for_new_list_price[[#This Row],[ItemCode]],[1]sheet1!$1:$1048576,7,FALSE)</f>
        <v>0</v>
      </c>
      <c r="F3077" s="54" t="str">
        <f>VLOOKUP(Table_for_new_list_price[[#This Row],[ItemCode]],[1]sheet1!$1:$1048576,13,FALSE)</f>
        <v>0</v>
      </c>
      <c r="G3077" s="55" t="str">
        <f>VLOOKUP(Table_for_new_list_price[[#This Row],[ItemCode]],[1]sheet1!$1:$1048576,12,FALSE)</f>
        <v>1</v>
      </c>
      <c r="H3077" s="101">
        <f>VLOOKUP(Table_for_new_list_price[[#This Row],[ItemCode]],[1]sheet1!$1:$1048576,8,FALSE)</f>
        <v>6.66</v>
      </c>
      <c r="I3077" s="51" t="e">
        <f>VLOOKUP(Table_for_new_list_price[[#This Row],[Product Line]],'EDA SHEET'!$C$10:$D$57,2,FALSE)</f>
        <v>#N/A</v>
      </c>
      <c r="J3077" s="53" t="e">
        <f t="shared" si="54"/>
        <v>#N/A</v>
      </c>
      <c r="K3077" s="1" t="str">
        <f>VLOOKUP(Table_for_new_list_price[[#This Row],[ItemCode]],[1]sheet1!$1:$1048576,11,FALSE)</f>
        <v>Italy</v>
      </c>
    </row>
    <row r="3078" spans="1:11" hidden="1" x14ac:dyDescent="0.3">
      <c r="A3078" t="s">
        <v>1147</v>
      </c>
      <c r="B3078" t="str">
        <f>VLOOKUP(Table_for_new_list_price[[#This Row],[ItemCode]],[1]sheet1!$1:$1048576,4,FALSE)</f>
        <v>AB LEVER HANDLE KIT-2-1/2 - 4</v>
      </c>
      <c r="C3078" t="str">
        <f>VLOOKUP(Table_for_new_list_price[[#This Row],[ItemCode]],[1]sheet1!$1:$1048576,5,FALSE)</f>
        <v>670779402253</v>
      </c>
      <c r="D3078" t="str">
        <f>VLOOKUP(Table_for_new_list_price[[#This Row],[ItemCode]],[1]sheet1!$1:$1048576,6,FALSE)</f>
        <v>BVAC</v>
      </c>
      <c r="E3078" s="54">
        <f>VLOOKUP(Table_for_new_list_price[[#This Row],[ItemCode]],[1]sheet1!$1:$1048576,7,FALSE)</f>
        <v>0</v>
      </c>
      <c r="F3078" s="54" t="str">
        <f>VLOOKUP(Table_for_new_list_price[[#This Row],[ItemCode]],[1]sheet1!$1:$1048576,13,FALSE)</f>
        <v>0</v>
      </c>
      <c r="G3078" s="55" t="str">
        <f>VLOOKUP(Table_for_new_list_price[[#This Row],[ItemCode]],[1]sheet1!$1:$1048576,12,FALSE)</f>
        <v>1</v>
      </c>
      <c r="H3078" s="101">
        <f>VLOOKUP(Table_for_new_list_price[[#This Row],[ItemCode]],[1]sheet1!$1:$1048576,8,FALSE)</f>
        <v>26.62</v>
      </c>
      <c r="I3078" s="51" t="e">
        <f>VLOOKUP(Table_for_new_list_price[[#This Row],[Product Line]],'EDA SHEET'!$C$10:$D$57,2,FALSE)</f>
        <v>#N/A</v>
      </c>
      <c r="J3078" s="53" t="e">
        <f t="shared" si="54"/>
        <v>#N/A</v>
      </c>
      <c r="K3078" s="1" t="str">
        <f>VLOOKUP(Table_for_new_list_price[[#This Row],[ItemCode]],[1]sheet1!$1:$1048576,11,FALSE)</f>
        <v>Italy</v>
      </c>
    </row>
    <row r="3079" spans="1:11" hidden="1" x14ac:dyDescent="0.3">
      <c r="A3079" t="s">
        <v>1148</v>
      </c>
      <c r="B3079" t="str">
        <f>VLOOKUP(Table_for_new_list_price[[#This Row],[ItemCode]],[1]sheet1!$1:$1048576,4,FALSE)</f>
        <v>AB LOCK LVR HANDLE- 1 - 1-1/4</v>
      </c>
      <c r="C3079" t="str">
        <f>VLOOKUP(Table_for_new_list_price[[#This Row],[ItemCode]],[1]sheet1!$1:$1048576,5,FALSE)</f>
        <v>670779389066</v>
      </c>
      <c r="D3079" t="str">
        <f>VLOOKUP(Table_for_new_list_price[[#This Row],[ItemCode]],[1]sheet1!$1:$1048576,6,FALSE)</f>
        <v>BVAC</v>
      </c>
      <c r="E3079" s="54">
        <f>VLOOKUP(Table_for_new_list_price[[#This Row],[ItemCode]],[1]sheet1!$1:$1048576,7,FALSE)</f>
        <v>0</v>
      </c>
      <c r="F3079" s="54" t="str">
        <f>VLOOKUP(Table_for_new_list_price[[#This Row],[ItemCode]],[1]sheet1!$1:$1048576,13,FALSE)</f>
        <v>0</v>
      </c>
      <c r="G3079" s="55" t="str">
        <f>VLOOKUP(Table_for_new_list_price[[#This Row],[ItemCode]],[1]sheet1!$1:$1048576,12,FALSE)</f>
        <v>200</v>
      </c>
      <c r="H3079" s="101">
        <f>VLOOKUP(Table_for_new_list_price[[#This Row],[ItemCode]],[1]sheet1!$1:$1048576,8,FALSE)</f>
        <v>30.61</v>
      </c>
      <c r="I3079" s="51" t="e">
        <f>VLOOKUP(Table_for_new_list_price[[#This Row],[Product Line]],'EDA SHEET'!$C$10:$D$57,2,FALSE)</f>
        <v>#N/A</v>
      </c>
      <c r="J3079" s="53" t="e">
        <f t="shared" si="54"/>
        <v>#N/A</v>
      </c>
      <c r="K3079" s="1" t="str">
        <f>VLOOKUP(Table_for_new_list_price[[#This Row],[ItemCode]],[1]sheet1!$1:$1048576,11,FALSE)</f>
        <v>China</v>
      </c>
    </row>
    <row r="3080" spans="1:11" hidden="1" x14ac:dyDescent="0.3">
      <c r="A3080" t="s">
        <v>1149</v>
      </c>
      <c r="B3080" t="str">
        <f>VLOOKUP(Table_for_new_list_price[[#This Row],[ItemCode]],[1]sheet1!$1:$1048576,4,FALSE)</f>
        <v>AB LOCK LVR HANDLE- 1-1/2 - 2</v>
      </c>
      <c r="C3080" t="str">
        <f>VLOOKUP(Table_for_new_list_price[[#This Row],[ItemCode]],[1]sheet1!$1:$1048576,5,FALSE)</f>
        <v>670779389080</v>
      </c>
      <c r="D3080" t="str">
        <f>VLOOKUP(Table_for_new_list_price[[#This Row],[ItemCode]],[1]sheet1!$1:$1048576,6,FALSE)</f>
        <v>BVAC</v>
      </c>
      <c r="E3080" s="54">
        <f>VLOOKUP(Table_for_new_list_price[[#This Row],[ItemCode]],[1]sheet1!$1:$1048576,7,FALSE)</f>
        <v>0</v>
      </c>
      <c r="F3080" s="54" t="str">
        <f>VLOOKUP(Table_for_new_list_price[[#This Row],[ItemCode]],[1]sheet1!$1:$1048576,13,FALSE)</f>
        <v>0</v>
      </c>
      <c r="G3080" s="55" t="str">
        <f>VLOOKUP(Table_for_new_list_price[[#This Row],[ItemCode]],[1]sheet1!$1:$1048576,12,FALSE)</f>
        <v>100</v>
      </c>
      <c r="H3080" s="101">
        <f>VLOOKUP(Table_for_new_list_price[[#This Row],[ItemCode]],[1]sheet1!$1:$1048576,8,FALSE)</f>
        <v>42.1</v>
      </c>
      <c r="I3080" s="51" t="e">
        <f>VLOOKUP(Table_for_new_list_price[[#This Row],[Product Line]],'EDA SHEET'!$C$10:$D$57,2,FALSE)</f>
        <v>#N/A</v>
      </c>
      <c r="J3080" s="53" t="e">
        <f t="shared" si="54"/>
        <v>#N/A</v>
      </c>
      <c r="K3080" s="1" t="str">
        <f>VLOOKUP(Table_for_new_list_price[[#This Row],[ItemCode]],[1]sheet1!$1:$1048576,11,FALSE)</f>
        <v>China</v>
      </c>
    </row>
    <row r="3081" spans="1:11" hidden="1" x14ac:dyDescent="0.3">
      <c r="A3081" t="s">
        <v>1150</v>
      </c>
      <c r="B3081" t="str">
        <f>VLOOKUP(Table_for_new_list_price[[#This Row],[ItemCode]],[1]sheet1!$1:$1048576,4,FALSE)</f>
        <v>AB LOCK LVR HANDLE- 1/2 - 3/4</v>
      </c>
      <c r="C3081" t="str">
        <f>VLOOKUP(Table_for_new_list_price[[#This Row],[ItemCode]],[1]sheet1!$1:$1048576,5,FALSE)</f>
        <v>670779389042</v>
      </c>
      <c r="D3081" t="str">
        <f>VLOOKUP(Table_for_new_list_price[[#This Row],[ItemCode]],[1]sheet1!$1:$1048576,6,FALSE)</f>
        <v>BVAC</v>
      </c>
      <c r="E3081" s="54">
        <f>VLOOKUP(Table_for_new_list_price[[#This Row],[ItemCode]],[1]sheet1!$1:$1048576,7,FALSE)</f>
        <v>0</v>
      </c>
      <c r="F3081" s="54" t="str">
        <f>VLOOKUP(Table_for_new_list_price[[#This Row],[ItemCode]],[1]sheet1!$1:$1048576,13,FALSE)</f>
        <v>0</v>
      </c>
      <c r="G3081" s="55" t="str">
        <f>VLOOKUP(Table_for_new_list_price[[#This Row],[ItemCode]],[1]sheet1!$1:$1048576,12,FALSE)</f>
        <v>200</v>
      </c>
      <c r="H3081" s="101">
        <f>VLOOKUP(Table_for_new_list_price[[#This Row],[ItemCode]],[1]sheet1!$1:$1048576,8,FALSE)</f>
        <v>22.97</v>
      </c>
      <c r="I3081" s="51" t="e">
        <f>VLOOKUP(Table_for_new_list_price[[#This Row],[Product Line]],'EDA SHEET'!$C$10:$D$57,2,FALSE)</f>
        <v>#N/A</v>
      </c>
      <c r="J3081" s="53" t="e">
        <f t="shared" si="54"/>
        <v>#N/A</v>
      </c>
      <c r="K3081" s="1" t="str">
        <f>VLOOKUP(Table_for_new_list_price[[#This Row],[ItemCode]],[1]sheet1!$1:$1048576,11,FALSE)</f>
        <v>China</v>
      </c>
    </row>
    <row r="3082" spans="1:11" hidden="1" x14ac:dyDescent="0.3">
      <c r="A3082" t="s">
        <v>1151</v>
      </c>
      <c r="B3082" t="str">
        <f>VLOOKUP(Table_for_new_list_price[[#This Row],[ItemCode]],[1]sheet1!$1:$1048576,4,FALSE)</f>
        <v>AB LOCK LVR HANDLE- 1/4 - 3/8</v>
      </c>
      <c r="C3082" t="str">
        <f>VLOOKUP(Table_for_new_list_price[[#This Row],[ItemCode]],[1]sheet1!$1:$1048576,5,FALSE)</f>
        <v>670779389028</v>
      </c>
      <c r="D3082" t="str">
        <f>VLOOKUP(Table_for_new_list_price[[#This Row],[ItemCode]],[1]sheet1!$1:$1048576,6,FALSE)</f>
        <v>BVAC</v>
      </c>
      <c r="E3082" s="54">
        <f>VLOOKUP(Table_for_new_list_price[[#This Row],[ItemCode]],[1]sheet1!$1:$1048576,7,FALSE)</f>
        <v>0</v>
      </c>
      <c r="F3082" s="54" t="str">
        <f>VLOOKUP(Table_for_new_list_price[[#This Row],[ItemCode]],[1]sheet1!$1:$1048576,13,FALSE)</f>
        <v>0</v>
      </c>
      <c r="G3082" s="55" t="str">
        <f>VLOOKUP(Table_for_new_list_price[[#This Row],[ItemCode]],[1]sheet1!$1:$1048576,12,FALSE)</f>
        <v>1</v>
      </c>
      <c r="H3082" s="101">
        <f>VLOOKUP(Table_for_new_list_price[[#This Row],[ItemCode]],[1]sheet1!$1:$1048576,8,FALSE)</f>
        <v>17.23</v>
      </c>
      <c r="I3082" s="51" t="e">
        <f>VLOOKUP(Table_for_new_list_price[[#This Row],[Product Line]],'EDA SHEET'!$C$10:$D$57,2,FALSE)</f>
        <v>#N/A</v>
      </c>
      <c r="J3082" s="53" t="e">
        <f t="shared" si="54"/>
        <v>#N/A</v>
      </c>
      <c r="K3082" s="1" t="str">
        <f>VLOOKUP(Table_for_new_list_price[[#This Row],[ItemCode]],[1]sheet1!$1:$1048576,11,FALSE)</f>
        <v>China</v>
      </c>
    </row>
    <row r="3083" spans="1:11" hidden="1" x14ac:dyDescent="0.3">
      <c r="A3083" t="s">
        <v>1152</v>
      </c>
      <c r="B3083" t="str">
        <f>VLOOKUP(Table_for_new_list_price[[#This Row],[ItemCode]],[1]sheet1!$1:$1048576,4,FALSE)</f>
        <v>WING HANDLE for 5049AB 1 1-1/4</v>
      </c>
      <c r="C3083" t="str">
        <f>VLOOKUP(Table_for_new_list_price[[#This Row],[ItemCode]],[1]sheet1!$1:$1048576,5,FALSE)</f>
        <v>670779717975</v>
      </c>
      <c r="D3083" t="str">
        <f>VLOOKUP(Table_for_new_list_price[[#This Row],[ItemCode]],[1]sheet1!$1:$1048576,6,FALSE)</f>
        <v>BVAC</v>
      </c>
      <c r="E3083" s="54">
        <f>VLOOKUP(Table_for_new_list_price[[#This Row],[ItemCode]],[1]sheet1!$1:$1048576,7,FALSE)</f>
        <v>0</v>
      </c>
      <c r="F3083" s="54" t="str">
        <f>VLOOKUP(Table_for_new_list_price[[#This Row],[ItemCode]],[1]sheet1!$1:$1048576,13,FALSE)</f>
        <v>0.097</v>
      </c>
      <c r="G3083" s="55" t="str">
        <f>VLOOKUP(Table_for_new_list_price[[#This Row],[ItemCode]],[1]sheet1!$1:$1048576,12,FALSE)</f>
        <v>1</v>
      </c>
      <c r="H3083" s="101">
        <f>VLOOKUP(Table_for_new_list_price[[#This Row],[ItemCode]],[1]sheet1!$1:$1048576,8,FALSE)</f>
        <v>16.84</v>
      </c>
      <c r="I3083" s="51" t="e">
        <f>VLOOKUP(Table_for_new_list_price[[#This Row],[Product Line]],'EDA SHEET'!$C$10:$D$57,2,FALSE)</f>
        <v>#N/A</v>
      </c>
      <c r="J3083" s="53" t="e">
        <f t="shared" si="54"/>
        <v>#N/A</v>
      </c>
      <c r="K3083" s="1" t="str">
        <f>VLOOKUP(Table_for_new_list_price[[#This Row],[ItemCode]],[1]sheet1!$1:$1048576,11,FALSE)</f>
        <v>China</v>
      </c>
    </row>
    <row r="3084" spans="1:11" hidden="1" x14ac:dyDescent="0.3">
      <c r="A3084" t="s">
        <v>1153</v>
      </c>
      <c r="B3084" t="str">
        <f>VLOOKUP(Table_for_new_list_price[[#This Row],[ItemCode]],[1]sheet1!$1:$1048576,4,FALSE)</f>
        <v>WING HANDLE for 5049AB 1/2-3/4</v>
      </c>
      <c r="C3084" t="str">
        <f>VLOOKUP(Table_for_new_list_price[[#This Row],[ItemCode]],[1]sheet1!$1:$1048576,5,FALSE)</f>
        <v>670779717968</v>
      </c>
      <c r="D3084" t="str">
        <f>VLOOKUP(Table_for_new_list_price[[#This Row],[ItemCode]],[1]sheet1!$1:$1048576,6,FALSE)</f>
        <v>BVAC</v>
      </c>
      <c r="E3084" s="54">
        <f>VLOOKUP(Table_for_new_list_price[[#This Row],[ItemCode]],[1]sheet1!$1:$1048576,7,FALSE)</f>
        <v>0</v>
      </c>
      <c r="F3084" s="54" t="str">
        <f>VLOOKUP(Table_for_new_list_price[[#This Row],[ItemCode]],[1]sheet1!$1:$1048576,13,FALSE)</f>
        <v>0.056</v>
      </c>
      <c r="G3084" s="55" t="str">
        <f>VLOOKUP(Table_for_new_list_price[[#This Row],[ItemCode]],[1]sheet1!$1:$1048576,12,FALSE)</f>
        <v>1</v>
      </c>
      <c r="H3084" s="101">
        <f>VLOOKUP(Table_for_new_list_price[[#This Row],[ItemCode]],[1]sheet1!$1:$1048576,8,FALSE)</f>
        <v>9.19</v>
      </c>
      <c r="I3084" s="51" t="e">
        <f>VLOOKUP(Table_for_new_list_price[[#This Row],[Product Line]],'EDA SHEET'!$C$10:$D$57,2,FALSE)</f>
        <v>#N/A</v>
      </c>
      <c r="J3084" s="53" t="e">
        <f t="shared" si="54"/>
        <v>#N/A</v>
      </c>
      <c r="K3084" s="1" t="str">
        <f>VLOOKUP(Table_for_new_list_price[[#This Row],[ItemCode]],[1]sheet1!$1:$1048576,11,FALSE)</f>
        <v>China</v>
      </c>
    </row>
    <row r="3085" spans="1:11" hidden="1" x14ac:dyDescent="0.3">
      <c r="A3085" t="s">
        <v>1164</v>
      </c>
      <c r="B3085" t="str">
        <f>VLOOKUP(Table_for_new_list_price[[#This Row],[ItemCode]],[1]sheet1!$1:$1048576,4,FALSE)</f>
        <v>LEVER HANDLE 1 - 1-1/4</v>
      </c>
      <c r="C3085" t="str">
        <f>VLOOKUP(Table_for_new_list_price[[#This Row],[ItemCode]],[1]sheet1!$1:$1048576,5,FALSE)</f>
        <v>670779730189</v>
      </c>
      <c r="D3085" t="str">
        <f>VLOOKUP(Table_for_new_list_price[[#This Row],[ItemCode]],[1]sheet1!$1:$1048576,6,FALSE)</f>
        <v>BVAC</v>
      </c>
      <c r="E3085" s="54">
        <f>VLOOKUP(Table_for_new_list_price[[#This Row],[ItemCode]],[1]sheet1!$1:$1048576,7,FALSE)</f>
        <v>0</v>
      </c>
      <c r="F3085" s="54" t="str">
        <f>VLOOKUP(Table_for_new_list_price[[#This Row],[ItemCode]],[1]sheet1!$1:$1048576,13,FALSE)</f>
        <v>0.048</v>
      </c>
      <c r="G3085" s="55" t="str">
        <f>VLOOKUP(Table_for_new_list_price[[#This Row],[ItemCode]],[1]sheet1!$1:$1048576,12,FALSE)</f>
        <v>1</v>
      </c>
      <c r="H3085" s="101">
        <f>VLOOKUP(Table_for_new_list_price[[#This Row],[ItemCode]],[1]sheet1!$1:$1048576,8,FALSE)</f>
        <v>10.65</v>
      </c>
      <c r="I3085" s="51" t="e">
        <f>VLOOKUP(Table_for_new_list_price[[#This Row],[Product Line]],'EDA SHEET'!$C$10:$D$57,2,FALSE)</f>
        <v>#N/A</v>
      </c>
      <c r="J3085" s="53" t="e">
        <f t="shared" si="54"/>
        <v>#N/A</v>
      </c>
      <c r="K3085" s="1" t="str">
        <f>VLOOKUP(Table_for_new_list_price[[#This Row],[ItemCode]],[1]sheet1!$1:$1048576,11,FALSE)</f>
        <v>Italy</v>
      </c>
    </row>
    <row r="3086" spans="1:11" hidden="1" x14ac:dyDescent="0.3">
      <c r="A3086" t="s">
        <v>1165</v>
      </c>
      <c r="B3086" t="str">
        <f>VLOOKUP(Table_for_new_list_price[[#This Row],[ItemCode]],[1]sheet1!$1:$1048576,4,FALSE)</f>
        <v>LEVER HANDLE 1-1/2 - 2</v>
      </c>
      <c r="C3086" t="str">
        <f>VLOOKUP(Table_for_new_list_price[[#This Row],[ItemCode]],[1]sheet1!$1:$1048576,5,FALSE)</f>
        <v>670779730196</v>
      </c>
      <c r="D3086" t="str">
        <f>VLOOKUP(Table_for_new_list_price[[#This Row],[ItemCode]],[1]sheet1!$1:$1048576,6,FALSE)</f>
        <v>BVAC</v>
      </c>
      <c r="E3086" s="54">
        <f>VLOOKUP(Table_for_new_list_price[[#This Row],[ItemCode]],[1]sheet1!$1:$1048576,7,FALSE)</f>
        <v>0</v>
      </c>
      <c r="F3086" s="54" t="str">
        <f>VLOOKUP(Table_for_new_list_price[[#This Row],[ItemCode]],[1]sheet1!$1:$1048576,13,FALSE)</f>
        <v>0.048</v>
      </c>
      <c r="G3086" s="55" t="str">
        <f>VLOOKUP(Table_for_new_list_price[[#This Row],[ItemCode]],[1]sheet1!$1:$1048576,12,FALSE)</f>
        <v>1</v>
      </c>
      <c r="H3086" s="101">
        <f>VLOOKUP(Table_for_new_list_price[[#This Row],[ItemCode]],[1]sheet1!$1:$1048576,8,FALSE)</f>
        <v>22.63</v>
      </c>
      <c r="I3086" s="51" t="e">
        <f>VLOOKUP(Table_for_new_list_price[[#This Row],[Product Line]],'EDA SHEET'!$C$10:$D$57,2,FALSE)</f>
        <v>#N/A</v>
      </c>
      <c r="J3086" s="53" t="e">
        <f t="shared" si="54"/>
        <v>#N/A</v>
      </c>
      <c r="K3086" s="1" t="str">
        <f>VLOOKUP(Table_for_new_list_price[[#This Row],[ItemCode]],[1]sheet1!$1:$1048576,11,FALSE)</f>
        <v>Italy</v>
      </c>
    </row>
    <row r="3087" spans="1:11" hidden="1" x14ac:dyDescent="0.3">
      <c r="A3087" t="s">
        <v>1166</v>
      </c>
      <c r="B3087" t="str">
        <f>VLOOKUP(Table_for_new_list_price[[#This Row],[ItemCode]],[1]sheet1!$1:$1048576,4,FALSE)</f>
        <v>LEVER HANDLE 1/2 - 3/4</v>
      </c>
      <c r="C3087" t="str">
        <f>VLOOKUP(Table_for_new_list_price[[#This Row],[ItemCode]],[1]sheet1!$1:$1048576,5,FALSE)</f>
        <v>670779730172</v>
      </c>
      <c r="D3087" t="str">
        <f>VLOOKUP(Table_for_new_list_price[[#This Row],[ItemCode]],[1]sheet1!$1:$1048576,6,FALSE)</f>
        <v>BVAC</v>
      </c>
      <c r="E3087" s="54">
        <f>VLOOKUP(Table_for_new_list_price[[#This Row],[ItemCode]],[1]sheet1!$1:$1048576,7,FALSE)</f>
        <v>0</v>
      </c>
      <c r="F3087" s="54" t="str">
        <f>VLOOKUP(Table_for_new_list_price[[#This Row],[ItemCode]],[1]sheet1!$1:$1048576,13,FALSE)</f>
        <v>0.048</v>
      </c>
      <c r="G3087" s="55" t="str">
        <f>VLOOKUP(Table_for_new_list_price[[#This Row],[ItemCode]],[1]sheet1!$1:$1048576,12,FALSE)</f>
        <v>1</v>
      </c>
      <c r="H3087" s="101">
        <f>VLOOKUP(Table_for_new_list_price[[#This Row],[ItemCode]],[1]sheet1!$1:$1048576,8,FALSE)</f>
        <v>7.99</v>
      </c>
      <c r="I3087" s="51" t="e">
        <f>VLOOKUP(Table_for_new_list_price[[#This Row],[Product Line]],'EDA SHEET'!$C$10:$D$57,2,FALSE)</f>
        <v>#N/A</v>
      </c>
      <c r="J3087" s="53" t="e">
        <f t="shared" si="54"/>
        <v>#N/A</v>
      </c>
      <c r="K3087" s="1" t="str">
        <f>VLOOKUP(Table_for_new_list_price[[#This Row],[ItemCode]],[1]sheet1!$1:$1048576,11,FALSE)</f>
        <v>Italy</v>
      </c>
    </row>
    <row r="3088" spans="1:11" hidden="1" x14ac:dyDescent="0.3">
      <c r="A3088" t="s">
        <v>1167</v>
      </c>
      <c r="B3088" t="str">
        <f>VLOOKUP(Table_for_new_list_price[[#This Row],[ItemCode]],[1]sheet1!$1:$1048576,4,FALSE)</f>
        <v>LEVER HANDLE 1/4 - 3/8</v>
      </c>
      <c r="C3088" t="str">
        <f>VLOOKUP(Table_for_new_list_price[[#This Row],[ItemCode]],[1]sheet1!$1:$1048576,5,FALSE)</f>
        <v>670779730165</v>
      </c>
      <c r="D3088" t="str">
        <f>VLOOKUP(Table_for_new_list_price[[#This Row],[ItemCode]],[1]sheet1!$1:$1048576,6,FALSE)</f>
        <v>BVAC</v>
      </c>
      <c r="E3088" s="54">
        <f>VLOOKUP(Table_for_new_list_price[[#This Row],[ItemCode]],[1]sheet1!$1:$1048576,7,FALSE)</f>
        <v>0</v>
      </c>
      <c r="F3088" s="54" t="str">
        <f>VLOOKUP(Table_for_new_list_price[[#This Row],[ItemCode]],[1]sheet1!$1:$1048576,13,FALSE)</f>
        <v>0.048</v>
      </c>
      <c r="G3088" s="55" t="str">
        <f>VLOOKUP(Table_for_new_list_price[[#This Row],[ItemCode]],[1]sheet1!$1:$1048576,12,FALSE)</f>
        <v>1</v>
      </c>
      <c r="H3088" s="101">
        <f>VLOOKUP(Table_for_new_list_price[[#This Row],[ItemCode]],[1]sheet1!$1:$1048576,8,FALSE)</f>
        <v>6.66</v>
      </c>
      <c r="I3088" s="51" t="e">
        <f>VLOOKUP(Table_for_new_list_price[[#This Row],[Product Line]],'EDA SHEET'!$C$10:$D$57,2,FALSE)</f>
        <v>#N/A</v>
      </c>
      <c r="J3088" s="53" t="e">
        <f t="shared" si="54"/>
        <v>#N/A</v>
      </c>
      <c r="K3088" s="1" t="str">
        <f>VLOOKUP(Table_for_new_list_price[[#This Row],[ItemCode]],[1]sheet1!$1:$1048576,11,FALSE)</f>
        <v>Italy</v>
      </c>
    </row>
    <row r="3089" spans="1:11" hidden="1" x14ac:dyDescent="0.3">
      <c r="A3089" t="s">
        <v>1168</v>
      </c>
      <c r="B3089" t="str">
        <f>VLOOKUP(Table_for_new_list_price[[#This Row],[ItemCode]],[1]sheet1!$1:$1048576,4,FALSE)</f>
        <v>LEVER HANDLE 2-1/2 - 3 - 4</v>
      </c>
      <c r="C3089" t="str">
        <f>VLOOKUP(Table_for_new_list_price[[#This Row],[ItemCode]],[1]sheet1!$1:$1048576,5,FALSE)</f>
        <v>670779730202</v>
      </c>
      <c r="D3089" t="str">
        <f>VLOOKUP(Table_for_new_list_price[[#This Row],[ItemCode]],[1]sheet1!$1:$1048576,6,FALSE)</f>
        <v>BVAC</v>
      </c>
      <c r="E3089" s="54">
        <f>VLOOKUP(Table_for_new_list_price[[#This Row],[ItemCode]],[1]sheet1!$1:$1048576,7,FALSE)</f>
        <v>0</v>
      </c>
      <c r="F3089" s="54" t="str">
        <f>VLOOKUP(Table_for_new_list_price[[#This Row],[ItemCode]],[1]sheet1!$1:$1048576,13,FALSE)</f>
        <v>0.048</v>
      </c>
      <c r="G3089" s="55" t="str">
        <f>VLOOKUP(Table_for_new_list_price[[#This Row],[ItemCode]],[1]sheet1!$1:$1048576,12,FALSE)</f>
        <v>1</v>
      </c>
      <c r="H3089" s="101">
        <f>VLOOKUP(Table_for_new_list_price[[#This Row],[ItemCode]],[1]sheet1!$1:$1048576,8,FALSE)</f>
        <v>26.62</v>
      </c>
      <c r="I3089" s="51" t="e">
        <f>VLOOKUP(Table_for_new_list_price[[#This Row],[Product Line]],'EDA SHEET'!$C$10:$D$57,2,FALSE)</f>
        <v>#N/A</v>
      </c>
      <c r="J3089" s="53" t="e">
        <f t="shared" si="54"/>
        <v>#N/A</v>
      </c>
      <c r="K3089" s="1" t="str">
        <f>VLOOKUP(Table_for_new_list_price[[#This Row],[ItemCode]],[1]sheet1!$1:$1048576,11,FALSE)</f>
        <v>Italy</v>
      </c>
    </row>
    <row r="3090" spans="1:11" hidden="1" x14ac:dyDescent="0.3">
      <c r="A3090" t="s">
        <v>1169</v>
      </c>
      <c r="B3090" t="str">
        <f>VLOOKUP(Table_for_new_list_price[[#This Row],[ItemCode]],[1]sheet1!$1:$1048576,4,FALSE)</f>
        <v>LOCKING LEVER HNDL - 1 -  1-1/</v>
      </c>
      <c r="C3090" t="str">
        <f>VLOOKUP(Table_for_new_list_price[[#This Row],[ItemCode]],[1]sheet1!$1:$1048576,5,FALSE)</f>
        <v>670779501062</v>
      </c>
      <c r="D3090" t="str">
        <f>VLOOKUP(Table_for_new_list_price[[#This Row],[ItemCode]],[1]sheet1!$1:$1048576,6,FALSE)</f>
        <v>BVAC</v>
      </c>
      <c r="E3090" s="54">
        <f>VLOOKUP(Table_for_new_list_price[[#This Row],[ItemCode]],[1]sheet1!$1:$1048576,7,FALSE)</f>
        <v>0</v>
      </c>
      <c r="F3090" s="54" t="str">
        <f>VLOOKUP(Table_for_new_list_price[[#This Row],[ItemCode]],[1]sheet1!$1:$1048576,13,FALSE)</f>
        <v>0</v>
      </c>
      <c r="G3090" s="55" t="str">
        <f>VLOOKUP(Table_for_new_list_price[[#This Row],[ItemCode]],[1]sheet1!$1:$1048576,12,FALSE)</f>
        <v>200</v>
      </c>
      <c r="H3090" s="101">
        <f>VLOOKUP(Table_for_new_list_price[[#This Row],[ItemCode]],[1]sheet1!$1:$1048576,8,FALSE)</f>
        <v>30.61</v>
      </c>
      <c r="I3090" s="51" t="e">
        <f>VLOOKUP(Table_for_new_list_price[[#This Row],[Product Line]],'EDA SHEET'!$C$10:$D$57,2,FALSE)</f>
        <v>#N/A</v>
      </c>
      <c r="J3090" s="53" t="e">
        <f t="shared" si="54"/>
        <v>#N/A</v>
      </c>
      <c r="K3090" s="1" t="str">
        <f>VLOOKUP(Table_for_new_list_price[[#This Row],[ItemCode]],[1]sheet1!$1:$1048576,11,FALSE)</f>
        <v>China</v>
      </c>
    </row>
    <row r="3091" spans="1:11" hidden="1" x14ac:dyDescent="0.3">
      <c r="A3091" t="s">
        <v>1170</v>
      </c>
      <c r="B3091" t="str">
        <f>VLOOKUP(Table_for_new_list_price[[#This Row],[ItemCode]],[1]sheet1!$1:$1048576,4,FALSE)</f>
        <v>LOCKING LEVER HNDL - 1-1/2 -</v>
      </c>
      <c r="C3091" t="str">
        <f>VLOOKUP(Table_for_new_list_price[[#This Row],[ItemCode]],[1]sheet1!$1:$1048576,5,FALSE)</f>
        <v>670779501086</v>
      </c>
      <c r="D3091" t="str">
        <f>VLOOKUP(Table_for_new_list_price[[#This Row],[ItemCode]],[1]sheet1!$1:$1048576,6,FALSE)</f>
        <v>BVAC</v>
      </c>
      <c r="E3091" s="54">
        <f>VLOOKUP(Table_for_new_list_price[[#This Row],[ItemCode]],[1]sheet1!$1:$1048576,7,FALSE)</f>
        <v>0</v>
      </c>
      <c r="F3091" s="54" t="str">
        <f>VLOOKUP(Table_for_new_list_price[[#This Row],[ItemCode]],[1]sheet1!$1:$1048576,13,FALSE)</f>
        <v>0</v>
      </c>
      <c r="G3091" s="55" t="str">
        <f>VLOOKUP(Table_for_new_list_price[[#This Row],[ItemCode]],[1]sheet1!$1:$1048576,12,FALSE)</f>
        <v>100</v>
      </c>
      <c r="H3091" s="101">
        <f>VLOOKUP(Table_for_new_list_price[[#This Row],[ItemCode]],[1]sheet1!$1:$1048576,8,FALSE)</f>
        <v>42.1</v>
      </c>
      <c r="I3091" s="51" t="e">
        <f>VLOOKUP(Table_for_new_list_price[[#This Row],[Product Line]],'EDA SHEET'!$C$10:$D$57,2,FALSE)</f>
        <v>#N/A</v>
      </c>
      <c r="J3091" s="53" t="e">
        <f t="shared" ref="J3091:J3153" si="55">H3091*I3091</f>
        <v>#N/A</v>
      </c>
      <c r="K3091" s="1" t="str">
        <f>VLOOKUP(Table_for_new_list_price[[#This Row],[ItemCode]],[1]sheet1!$1:$1048576,11,FALSE)</f>
        <v>China</v>
      </c>
    </row>
    <row r="3092" spans="1:11" hidden="1" x14ac:dyDescent="0.3">
      <c r="A3092" t="s">
        <v>1171</v>
      </c>
      <c r="B3092" t="str">
        <f>VLOOKUP(Table_for_new_list_price[[#This Row],[ItemCode]],[1]sheet1!$1:$1048576,4,FALSE)</f>
        <v>LOCKING LEVER HNDL - 1/2 -  3/</v>
      </c>
      <c r="C3092" t="str">
        <f>VLOOKUP(Table_for_new_list_price[[#This Row],[ItemCode]],[1]sheet1!$1:$1048576,5,FALSE)</f>
        <v>670779501048</v>
      </c>
      <c r="D3092" t="str">
        <f>VLOOKUP(Table_for_new_list_price[[#This Row],[ItemCode]],[1]sheet1!$1:$1048576,6,FALSE)</f>
        <v>BVAC</v>
      </c>
      <c r="E3092" s="54">
        <f>VLOOKUP(Table_for_new_list_price[[#This Row],[ItemCode]],[1]sheet1!$1:$1048576,7,FALSE)</f>
        <v>0</v>
      </c>
      <c r="F3092" s="54" t="str">
        <f>VLOOKUP(Table_for_new_list_price[[#This Row],[ItemCode]],[1]sheet1!$1:$1048576,13,FALSE)</f>
        <v>0</v>
      </c>
      <c r="G3092" s="55" t="str">
        <f>VLOOKUP(Table_for_new_list_price[[#This Row],[ItemCode]],[1]sheet1!$1:$1048576,12,FALSE)</f>
        <v>200</v>
      </c>
      <c r="H3092" s="101">
        <f>VLOOKUP(Table_for_new_list_price[[#This Row],[ItemCode]],[1]sheet1!$1:$1048576,8,FALSE)</f>
        <v>22.97</v>
      </c>
      <c r="I3092" s="51" t="e">
        <f>VLOOKUP(Table_for_new_list_price[[#This Row],[Product Line]],'EDA SHEET'!$C$10:$D$57,2,FALSE)</f>
        <v>#N/A</v>
      </c>
      <c r="J3092" s="53" t="e">
        <f t="shared" si="55"/>
        <v>#N/A</v>
      </c>
      <c r="K3092" s="1" t="str">
        <f>VLOOKUP(Table_for_new_list_price[[#This Row],[ItemCode]],[1]sheet1!$1:$1048576,11,FALSE)</f>
        <v>China</v>
      </c>
    </row>
    <row r="3093" spans="1:11" hidden="1" x14ac:dyDescent="0.3">
      <c r="A3093" t="s">
        <v>1172</v>
      </c>
      <c r="B3093" t="str">
        <f>VLOOKUP(Table_for_new_list_price[[#This Row],[ItemCode]],[1]sheet1!$1:$1048576,4,FALSE)</f>
        <v>LOCKING LEVER HNDL - 1/4 -  3/</v>
      </c>
      <c r="C3093" t="str">
        <f>VLOOKUP(Table_for_new_list_price[[#This Row],[ItemCode]],[1]sheet1!$1:$1048576,5,FALSE)</f>
        <v>670779501024</v>
      </c>
      <c r="D3093" t="str">
        <f>VLOOKUP(Table_for_new_list_price[[#This Row],[ItemCode]],[1]sheet1!$1:$1048576,6,FALSE)</f>
        <v>BVAC</v>
      </c>
      <c r="E3093" s="54">
        <f>VLOOKUP(Table_for_new_list_price[[#This Row],[ItemCode]],[1]sheet1!$1:$1048576,7,FALSE)</f>
        <v>0</v>
      </c>
      <c r="F3093" s="54" t="str">
        <f>VLOOKUP(Table_for_new_list_price[[#This Row],[ItemCode]],[1]sheet1!$1:$1048576,13,FALSE)</f>
        <v>0</v>
      </c>
      <c r="G3093" s="55" t="str">
        <f>VLOOKUP(Table_for_new_list_price[[#This Row],[ItemCode]],[1]sheet1!$1:$1048576,12,FALSE)</f>
        <v>1</v>
      </c>
      <c r="H3093" s="101">
        <f>VLOOKUP(Table_for_new_list_price[[#This Row],[ItemCode]],[1]sheet1!$1:$1048576,8,FALSE)</f>
        <v>16.260000000000002</v>
      </c>
      <c r="I3093" s="51" t="e">
        <f>VLOOKUP(Table_for_new_list_price[[#This Row],[Product Line]],'EDA SHEET'!$C$10:$D$57,2,FALSE)</f>
        <v>#N/A</v>
      </c>
      <c r="J3093" s="53" t="e">
        <f t="shared" si="55"/>
        <v>#N/A</v>
      </c>
      <c r="K3093" s="1" t="str">
        <f>VLOOKUP(Table_for_new_list_price[[#This Row],[ItemCode]],[1]sheet1!$1:$1048576,11,FALSE)</f>
        <v>China</v>
      </c>
    </row>
    <row r="3094" spans="1:11" hidden="1" x14ac:dyDescent="0.3">
      <c r="A3094" t="s">
        <v>1173</v>
      </c>
      <c r="B3094" t="str">
        <f>VLOOKUP(Table_for_new_list_price[[#This Row],[ItemCode]],[1]sheet1!$1:$1048576,4,FALSE)</f>
        <v>WING HANDLE for 5049F 1 1-1/4</v>
      </c>
      <c r="C3094" t="str">
        <f>VLOOKUP(Table_for_new_list_price[[#This Row],[ItemCode]],[1]sheet1!$1:$1048576,5,FALSE)</f>
        <v>670779718019</v>
      </c>
      <c r="D3094" t="str">
        <f>VLOOKUP(Table_for_new_list_price[[#This Row],[ItemCode]],[1]sheet1!$1:$1048576,6,FALSE)</f>
        <v>BVAC</v>
      </c>
      <c r="E3094" s="54">
        <f>VLOOKUP(Table_for_new_list_price[[#This Row],[ItemCode]],[1]sheet1!$1:$1048576,7,FALSE)</f>
        <v>0</v>
      </c>
      <c r="F3094" s="54" t="str">
        <f>VLOOKUP(Table_for_new_list_price[[#This Row],[ItemCode]],[1]sheet1!$1:$1048576,13,FALSE)</f>
        <v>0.097</v>
      </c>
      <c r="G3094" s="55" t="str">
        <f>VLOOKUP(Table_for_new_list_price[[#This Row],[ItemCode]],[1]sheet1!$1:$1048576,12,FALSE)</f>
        <v>1</v>
      </c>
      <c r="H3094" s="101">
        <f>VLOOKUP(Table_for_new_list_price[[#This Row],[ItemCode]],[1]sheet1!$1:$1048576,8,FALSE)</f>
        <v>16.84</v>
      </c>
      <c r="I3094" s="51" t="e">
        <f>VLOOKUP(Table_for_new_list_price[[#This Row],[Product Line]],'EDA SHEET'!$C$10:$D$57,2,FALSE)</f>
        <v>#N/A</v>
      </c>
      <c r="J3094" s="53" t="e">
        <f t="shared" si="55"/>
        <v>#N/A</v>
      </c>
      <c r="K3094" s="1" t="str">
        <f>VLOOKUP(Table_for_new_list_price[[#This Row],[ItemCode]],[1]sheet1!$1:$1048576,11,FALSE)</f>
        <v>China</v>
      </c>
    </row>
    <row r="3095" spans="1:11" hidden="1" x14ac:dyDescent="0.3">
      <c r="A3095" t="s">
        <v>1174</v>
      </c>
      <c r="B3095" t="str">
        <f>VLOOKUP(Table_for_new_list_price[[#This Row],[ItemCode]],[1]sheet1!$1:$1048576,4,FALSE)</f>
        <v>WING HANDLE for 5049F 1/2-3/4</v>
      </c>
      <c r="C3095" t="str">
        <f>VLOOKUP(Table_for_new_list_price[[#This Row],[ItemCode]],[1]sheet1!$1:$1048576,5,FALSE)</f>
        <v>670779718002</v>
      </c>
      <c r="D3095" t="str">
        <f>VLOOKUP(Table_for_new_list_price[[#This Row],[ItemCode]],[1]sheet1!$1:$1048576,6,FALSE)</f>
        <v>BVAC</v>
      </c>
      <c r="E3095" s="54">
        <f>VLOOKUP(Table_for_new_list_price[[#This Row],[ItemCode]],[1]sheet1!$1:$1048576,7,FALSE)</f>
        <v>0</v>
      </c>
      <c r="F3095" s="54" t="str">
        <f>VLOOKUP(Table_for_new_list_price[[#This Row],[ItemCode]],[1]sheet1!$1:$1048576,13,FALSE)</f>
        <v>0.056</v>
      </c>
      <c r="G3095" s="55" t="str">
        <f>VLOOKUP(Table_for_new_list_price[[#This Row],[ItemCode]],[1]sheet1!$1:$1048576,12,FALSE)</f>
        <v>1</v>
      </c>
      <c r="H3095" s="101">
        <f>VLOOKUP(Table_for_new_list_price[[#This Row],[ItemCode]],[1]sheet1!$1:$1048576,8,FALSE)</f>
        <v>9.19</v>
      </c>
      <c r="I3095" s="51" t="e">
        <f>VLOOKUP(Table_for_new_list_price[[#This Row],[Product Line]],'EDA SHEET'!$C$10:$D$57,2,FALSE)</f>
        <v>#N/A</v>
      </c>
      <c r="J3095" s="53" t="e">
        <f t="shared" si="55"/>
        <v>#N/A</v>
      </c>
      <c r="K3095" s="1" t="str">
        <f>VLOOKUP(Table_for_new_list_price[[#This Row],[ItemCode]],[1]sheet1!$1:$1048576,11,FALSE)</f>
        <v>China</v>
      </c>
    </row>
    <row r="3096" spans="1:11" hidden="1" x14ac:dyDescent="0.3">
      <c r="A3096" t="s">
        <v>1187</v>
      </c>
      <c r="B3096" t="str">
        <f>VLOOKUP(Table_for_new_list_price[[#This Row],[ItemCode]],[1]sheet1!$1:$1048576,4,FALSE)</f>
        <v>DRAIN CAP - 1/2, 3/4, 1</v>
      </c>
      <c r="C3096" t="str">
        <f>VLOOKUP(Table_for_new_list_price[[#This Row],[ItemCode]],[1]sheet1!$1:$1048576,5,FALSE)</f>
        <v>670779702445</v>
      </c>
      <c r="D3096" t="str">
        <f>VLOOKUP(Table_for_new_list_price[[#This Row],[ItemCode]],[1]sheet1!$1:$1048576,6,FALSE)</f>
        <v>BVAC</v>
      </c>
      <c r="E3096" s="54">
        <f>VLOOKUP(Table_for_new_list_price[[#This Row],[ItemCode]],[1]sheet1!$1:$1048576,7,FALSE)</f>
        <v>0</v>
      </c>
      <c r="F3096" s="54" t="str">
        <f>VLOOKUP(Table_for_new_list_price[[#This Row],[ItemCode]],[1]sheet1!$1:$1048576,13,FALSE)</f>
        <v>1</v>
      </c>
      <c r="G3096" s="55" t="str">
        <f>VLOOKUP(Table_for_new_list_price[[#This Row],[ItemCode]],[1]sheet1!$1:$1048576,12,FALSE)</f>
        <v>1</v>
      </c>
      <c r="H3096" s="101">
        <f>VLOOKUP(Table_for_new_list_price[[#This Row],[ItemCode]],[1]sheet1!$1:$1048576,8,FALSE)</f>
        <v>2.61</v>
      </c>
      <c r="I3096" s="51" t="e">
        <f>VLOOKUP(Table_for_new_list_price[[#This Row],[Product Line]],'EDA SHEET'!$C$10:$D$57,2,FALSE)</f>
        <v>#N/A</v>
      </c>
      <c r="J3096" s="53" t="e">
        <f t="shared" si="55"/>
        <v>#N/A</v>
      </c>
      <c r="K3096" s="1" t="str">
        <f>VLOOKUP(Table_for_new_list_price[[#This Row],[ItemCode]],[1]sheet1!$1:$1048576,11,FALSE)</f>
        <v>China</v>
      </c>
    </row>
    <row r="3097" spans="1:11" hidden="1" x14ac:dyDescent="0.3">
      <c r="A3097" t="s">
        <v>1198</v>
      </c>
      <c r="B3097" t="str">
        <f>VLOOKUP(Table_for_new_list_price[[#This Row],[ItemCode]],[1]sheet1!$1:$1048576,4,FALSE)</f>
        <v>COMP NUT FOR 5065/69-323/325</v>
      </c>
      <c r="C3097" t="str">
        <f>VLOOKUP(Table_for_new_list_price[[#This Row],[ItemCode]],[1]sheet1!$1:$1048576,5,FALSE)</f>
        <v>670779483061</v>
      </c>
      <c r="D3097" t="str">
        <f>VLOOKUP(Table_for_new_list_price[[#This Row],[ItemCode]],[1]sheet1!$1:$1048576,6,FALSE)</f>
        <v>BVAC</v>
      </c>
      <c r="E3097" s="54">
        <f>VLOOKUP(Table_for_new_list_price[[#This Row],[ItemCode]],[1]sheet1!$1:$1048576,7,FALSE)</f>
        <v>0</v>
      </c>
      <c r="F3097" s="54" t="str">
        <f>VLOOKUP(Table_for_new_list_price[[#This Row],[ItemCode]],[1]sheet1!$1:$1048576,13,FALSE)</f>
        <v>0</v>
      </c>
      <c r="G3097" s="55" t="str">
        <f>VLOOKUP(Table_for_new_list_price[[#This Row],[ItemCode]],[1]sheet1!$1:$1048576,12,FALSE)</f>
        <v>1</v>
      </c>
      <c r="H3097" s="101">
        <f>VLOOKUP(Table_for_new_list_price[[#This Row],[ItemCode]],[1]sheet1!$1:$1048576,8,FALSE)</f>
        <v>5.36</v>
      </c>
      <c r="I3097" s="51" t="e">
        <f>VLOOKUP(Table_for_new_list_price[[#This Row],[Product Line]],'EDA SHEET'!$C$10:$D$57,2,FALSE)</f>
        <v>#N/A</v>
      </c>
      <c r="J3097" s="53" t="e">
        <f t="shared" si="55"/>
        <v>#N/A</v>
      </c>
      <c r="K3097" s="1" t="str">
        <f>VLOOKUP(Table_for_new_list_price[[#This Row],[ItemCode]],[1]sheet1!$1:$1048576,11,FALSE)</f>
        <v>China</v>
      </c>
    </row>
    <row r="3098" spans="1:11" hidden="1" x14ac:dyDescent="0.3">
      <c r="A3098" t="s">
        <v>1199</v>
      </c>
      <c r="B3098" t="str">
        <f>VLOOKUP(Table_for_new_list_price[[#This Row],[ItemCode]],[1]sheet1!$1:$1048576,4,FALSE)</f>
        <v>COMP NUT FOR 5065/69-323/325</v>
      </c>
      <c r="C3098" t="str">
        <f>VLOOKUP(Table_for_new_list_price[[#This Row],[ItemCode]],[1]sheet1!$1:$1048576,5,FALSE)</f>
        <v>670779483047</v>
      </c>
      <c r="D3098" t="str">
        <f>VLOOKUP(Table_for_new_list_price[[#This Row],[ItemCode]],[1]sheet1!$1:$1048576,6,FALSE)</f>
        <v>BVAC</v>
      </c>
      <c r="E3098" s="54">
        <f>VLOOKUP(Table_for_new_list_price[[#This Row],[ItemCode]],[1]sheet1!$1:$1048576,7,FALSE)</f>
        <v>0</v>
      </c>
      <c r="F3098" s="54" t="str">
        <f>VLOOKUP(Table_for_new_list_price[[#This Row],[ItemCode]],[1]sheet1!$1:$1048576,13,FALSE)</f>
        <v>0</v>
      </c>
      <c r="G3098" s="55" t="str">
        <f>VLOOKUP(Table_for_new_list_price[[#This Row],[ItemCode]],[1]sheet1!$1:$1048576,12,FALSE)</f>
        <v>1</v>
      </c>
      <c r="H3098" s="101">
        <f>VLOOKUP(Table_for_new_list_price[[#This Row],[ItemCode]],[1]sheet1!$1:$1048576,8,FALSE)</f>
        <v>4.5999999999999996</v>
      </c>
      <c r="I3098" s="51" t="e">
        <f>VLOOKUP(Table_for_new_list_price[[#This Row],[Product Line]],'EDA SHEET'!$C$10:$D$57,2,FALSE)</f>
        <v>#N/A</v>
      </c>
      <c r="J3098" s="53" t="e">
        <f t="shared" si="55"/>
        <v>#N/A</v>
      </c>
      <c r="K3098" s="1" t="str">
        <f>VLOOKUP(Table_for_new_list_price[[#This Row],[ItemCode]],[1]sheet1!$1:$1048576,11,FALSE)</f>
        <v>China</v>
      </c>
    </row>
    <row r="3099" spans="1:11" hidden="1" x14ac:dyDescent="0.3">
      <c r="A3099" t="s">
        <v>1200</v>
      </c>
      <c r="B3099" t="str">
        <f>VLOOKUP(Table_for_new_list_price[[#This Row],[ItemCode]],[1]sheet1!$1:$1048576,4,FALSE)</f>
        <v>COMP NUT FOR 5065/69-323/325</v>
      </c>
      <c r="C3099" t="str">
        <f>VLOOKUP(Table_for_new_list_price[[#This Row],[ItemCode]],[1]sheet1!$1:$1048576,5,FALSE)</f>
        <v>670779483054</v>
      </c>
      <c r="D3099" t="str">
        <f>VLOOKUP(Table_for_new_list_price[[#This Row],[ItemCode]],[1]sheet1!$1:$1048576,6,FALSE)</f>
        <v>BVAC</v>
      </c>
      <c r="E3099" s="54">
        <f>VLOOKUP(Table_for_new_list_price[[#This Row],[ItemCode]],[1]sheet1!$1:$1048576,7,FALSE)</f>
        <v>0</v>
      </c>
      <c r="F3099" s="54" t="str">
        <f>VLOOKUP(Table_for_new_list_price[[#This Row],[ItemCode]],[1]sheet1!$1:$1048576,13,FALSE)</f>
        <v>0</v>
      </c>
      <c r="G3099" s="55" t="str">
        <f>VLOOKUP(Table_for_new_list_price[[#This Row],[ItemCode]],[1]sheet1!$1:$1048576,12,FALSE)</f>
        <v>1</v>
      </c>
      <c r="H3099" s="101">
        <f>VLOOKUP(Table_for_new_list_price[[#This Row],[ItemCode]],[1]sheet1!$1:$1048576,8,FALSE)</f>
        <v>4.5999999999999996</v>
      </c>
      <c r="I3099" s="51" t="e">
        <f>VLOOKUP(Table_for_new_list_price[[#This Row],[Product Line]],'EDA SHEET'!$C$10:$D$57,2,FALSE)</f>
        <v>#N/A</v>
      </c>
      <c r="J3099" s="53" t="e">
        <f t="shared" si="55"/>
        <v>#N/A</v>
      </c>
      <c r="K3099" s="1" t="str">
        <f>VLOOKUP(Table_for_new_list_price[[#This Row],[ItemCode]],[1]sheet1!$1:$1048576,11,FALSE)</f>
        <v>China</v>
      </c>
    </row>
    <row r="3100" spans="1:11" hidden="1" x14ac:dyDescent="0.3">
      <c r="A3100" t="s">
        <v>1201</v>
      </c>
      <c r="B3100" t="str">
        <f>VLOOKUP(Table_for_new_list_price[[#This Row],[ItemCode]],[1]sheet1!$1:$1048576,4,FALSE)</f>
        <v>FERRULE FOR 5065/69-323/325</v>
      </c>
      <c r="C3100" t="str">
        <f>VLOOKUP(Table_for_new_list_price[[#This Row],[ItemCode]],[1]sheet1!$1:$1048576,5,FALSE)</f>
        <v>670779505060</v>
      </c>
      <c r="D3100" t="str">
        <f>VLOOKUP(Table_for_new_list_price[[#This Row],[ItemCode]],[1]sheet1!$1:$1048576,6,FALSE)</f>
        <v>BVAC</v>
      </c>
      <c r="E3100" s="54">
        <f>VLOOKUP(Table_for_new_list_price[[#This Row],[ItemCode]],[1]sheet1!$1:$1048576,7,FALSE)</f>
        <v>0</v>
      </c>
      <c r="F3100" s="54" t="str">
        <f>VLOOKUP(Table_for_new_list_price[[#This Row],[ItemCode]],[1]sheet1!$1:$1048576,13,FALSE)</f>
        <v>0</v>
      </c>
      <c r="G3100" s="55" t="str">
        <f>VLOOKUP(Table_for_new_list_price[[#This Row],[ItemCode]],[1]sheet1!$1:$1048576,12,FALSE)</f>
        <v>1</v>
      </c>
      <c r="H3100" s="101">
        <f>VLOOKUP(Table_for_new_list_price[[#This Row],[ItemCode]],[1]sheet1!$1:$1048576,8,FALSE)</f>
        <v>4.5999999999999996</v>
      </c>
      <c r="I3100" s="51" t="e">
        <f>VLOOKUP(Table_for_new_list_price[[#This Row],[Product Line]],'EDA SHEET'!$C$10:$D$57,2,FALSE)</f>
        <v>#N/A</v>
      </c>
      <c r="J3100" s="53" t="e">
        <f t="shared" si="55"/>
        <v>#N/A</v>
      </c>
      <c r="K3100" s="1" t="str">
        <f>VLOOKUP(Table_for_new_list_price[[#This Row],[ItemCode]],[1]sheet1!$1:$1048576,11,FALSE)</f>
        <v>China</v>
      </c>
    </row>
    <row r="3101" spans="1:11" hidden="1" x14ac:dyDescent="0.3">
      <c r="A3101" t="s">
        <v>1202</v>
      </c>
      <c r="B3101" t="str">
        <f>VLOOKUP(Table_for_new_list_price[[#This Row],[ItemCode]],[1]sheet1!$1:$1048576,4,FALSE)</f>
        <v>FERRULE FOR 5065/69-323/325</v>
      </c>
      <c r="C3101" t="str">
        <f>VLOOKUP(Table_for_new_list_price[[#This Row],[ItemCode]],[1]sheet1!$1:$1048576,5,FALSE)</f>
        <v>670779505046</v>
      </c>
      <c r="D3101" t="str">
        <f>VLOOKUP(Table_for_new_list_price[[#This Row],[ItemCode]],[1]sheet1!$1:$1048576,6,FALSE)</f>
        <v>BVAC</v>
      </c>
      <c r="E3101" s="54">
        <f>VLOOKUP(Table_for_new_list_price[[#This Row],[ItemCode]],[1]sheet1!$1:$1048576,7,FALSE)</f>
        <v>0</v>
      </c>
      <c r="F3101" s="54" t="str">
        <f>VLOOKUP(Table_for_new_list_price[[#This Row],[ItemCode]],[1]sheet1!$1:$1048576,13,FALSE)</f>
        <v>0</v>
      </c>
      <c r="G3101" s="55" t="str">
        <f>VLOOKUP(Table_for_new_list_price[[#This Row],[ItemCode]],[1]sheet1!$1:$1048576,12,FALSE)</f>
        <v>1</v>
      </c>
      <c r="H3101" s="101">
        <f>VLOOKUP(Table_for_new_list_price[[#This Row],[ItemCode]],[1]sheet1!$1:$1048576,8,FALSE)</f>
        <v>3.06</v>
      </c>
      <c r="I3101" s="51" t="e">
        <f>VLOOKUP(Table_for_new_list_price[[#This Row],[Product Line]],'EDA SHEET'!$C$10:$D$57,2,FALSE)</f>
        <v>#N/A</v>
      </c>
      <c r="J3101" s="53" t="e">
        <f t="shared" si="55"/>
        <v>#N/A</v>
      </c>
      <c r="K3101" s="1" t="str">
        <f>VLOOKUP(Table_for_new_list_price[[#This Row],[ItemCode]],[1]sheet1!$1:$1048576,11,FALSE)</f>
        <v>China</v>
      </c>
    </row>
    <row r="3102" spans="1:11" hidden="1" x14ac:dyDescent="0.3">
      <c r="A3102" t="s">
        <v>1203</v>
      </c>
      <c r="B3102" t="str">
        <f>VLOOKUP(Table_for_new_list_price[[#This Row],[ItemCode]],[1]sheet1!$1:$1048576,4,FALSE)</f>
        <v>FERRULE FOR 5065/69-323-325</v>
      </c>
      <c r="C3102" t="str">
        <f>VLOOKUP(Table_for_new_list_price[[#This Row],[ItemCode]],[1]sheet1!$1:$1048576,5,FALSE)</f>
        <v>670779505053</v>
      </c>
      <c r="D3102" t="str">
        <f>VLOOKUP(Table_for_new_list_price[[#This Row],[ItemCode]],[1]sheet1!$1:$1048576,6,FALSE)</f>
        <v>BVAC</v>
      </c>
      <c r="E3102" s="54">
        <f>VLOOKUP(Table_for_new_list_price[[#This Row],[ItemCode]],[1]sheet1!$1:$1048576,7,FALSE)</f>
        <v>0</v>
      </c>
      <c r="F3102" s="54" t="str">
        <f>VLOOKUP(Table_for_new_list_price[[#This Row],[ItemCode]],[1]sheet1!$1:$1048576,13,FALSE)</f>
        <v>0</v>
      </c>
      <c r="G3102" s="55" t="str">
        <f>VLOOKUP(Table_for_new_list_price[[#This Row],[ItemCode]],[1]sheet1!$1:$1048576,12,FALSE)</f>
        <v>1</v>
      </c>
      <c r="H3102" s="101">
        <f>VLOOKUP(Table_for_new_list_price[[#This Row],[ItemCode]],[1]sheet1!$1:$1048576,8,FALSE)</f>
        <v>3.83</v>
      </c>
      <c r="I3102" s="51" t="e">
        <f>VLOOKUP(Table_for_new_list_price[[#This Row],[Product Line]],'EDA SHEET'!$C$10:$D$57,2,FALSE)</f>
        <v>#N/A</v>
      </c>
      <c r="J3102" s="53" t="e">
        <f t="shared" si="55"/>
        <v>#N/A</v>
      </c>
      <c r="K3102" s="1" t="str">
        <f>VLOOKUP(Table_for_new_list_price[[#This Row],[ItemCode]],[1]sheet1!$1:$1048576,11,FALSE)</f>
        <v>China</v>
      </c>
    </row>
    <row r="3103" spans="1:11" hidden="1" x14ac:dyDescent="0.3">
      <c r="A3103" t="s">
        <v>1209</v>
      </c>
      <c r="B3103" t="str">
        <f>VLOOKUP(Table_for_new_list_price[[#This Row],[ItemCode]],[1]sheet1!$1:$1048576,4,FALSE)</f>
        <v>EzGRIP REMOVAL TOOL 1/2-1</v>
      </c>
      <c r="C3103" t="str">
        <f>VLOOKUP(Table_for_new_list_price[[#This Row],[ItemCode]],[1]sheet1!$1:$1048576,5,FALSE)</f>
        <v>670779468044</v>
      </c>
      <c r="D3103" t="str">
        <f>VLOOKUP(Table_for_new_list_price[[#This Row],[ItemCode]],[1]sheet1!$1:$1048576,6,FALSE)</f>
        <v>BVAC</v>
      </c>
      <c r="E3103" s="54">
        <f>VLOOKUP(Table_for_new_list_price[[#This Row],[ItemCode]],[1]sheet1!$1:$1048576,7,FALSE)</f>
        <v>0</v>
      </c>
      <c r="F3103" s="54" t="str">
        <f>VLOOKUP(Table_for_new_list_price[[#This Row],[ItemCode]],[1]sheet1!$1:$1048576,13,FALSE)</f>
        <v>0</v>
      </c>
      <c r="G3103" s="55" t="str">
        <f>VLOOKUP(Table_for_new_list_price[[#This Row],[ItemCode]],[1]sheet1!$1:$1048576,12,FALSE)</f>
        <v>0</v>
      </c>
      <c r="H3103" s="101">
        <f>VLOOKUP(Table_for_new_list_price[[#This Row],[ItemCode]],[1]sheet1!$1:$1048576,8,FALSE)</f>
        <v>3.15</v>
      </c>
      <c r="I3103" s="51" t="e">
        <f>VLOOKUP(Table_for_new_list_price[[#This Row],[Product Line]],'EDA SHEET'!$C$10:$D$57,2,FALSE)</f>
        <v>#N/A</v>
      </c>
      <c r="J3103" s="53" t="e">
        <f t="shared" si="55"/>
        <v>#N/A</v>
      </c>
      <c r="K3103" s="1" t="str">
        <f>VLOOKUP(Table_for_new_list_price[[#This Row],[ItemCode]],[1]sheet1!$1:$1048576,11,FALSE)</f>
        <v>Italy</v>
      </c>
    </row>
    <row r="3104" spans="1:11" hidden="1" x14ac:dyDescent="0.3">
      <c r="A3104" t="s">
        <v>1244</v>
      </c>
      <c r="B3104" t="str">
        <f>VLOOKUP(Table_for_new_list_price[[#This Row],[ItemCode]],[1]sheet1!$1:$1048576,4,FALSE)</f>
        <v>LEVER HANDLE  5083AB 1/4</v>
      </c>
      <c r="C3104" t="str">
        <f>VLOOKUP(Table_for_new_list_price[[#This Row],[ItemCode]],[1]sheet1!$1:$1048576,5,FALSE)</f>
        <v>670779726250</v>
      </c>
      <c r="D3104" t="str">
        <f>VLOOKUP(Table_for_new_list_price[[#This Row],[ItemCode]],[1]sheet1!$1:$1048576,6,FALSE)</f>
        <v>BVAC</v>
      </c>
      <c r="E3104" s="54">
        <f>VLOOKUP(Table_for_new_list_price[[#This Row],[ItemCode]],[1]sheet1!$1:$1048576,7,FALSE)</f>
        <v>0</v>
      </c>
      <c r="F3104" s="54" t="str">
        <f>VLOOKUP(Table_for_new_list_price[[#This Row],[ItemCode]],[1]sheet1!$1:$1048576,13,FALSE)</f>
        <v>0.048</v>
      </c>
      <c r="G3104" s="55" t="str">
        <f>VLOOKUP(Table_for_new_list_price[[#This Row],[ItemCode]],[1]sheet1!$1:$1048576,12,FALSE)</f>
        <v>1</v>
      </c>
      <c r="H3104" s="101">
        <f>VLOOKUP(Table_for_new_list_price[[#This Row],[ItemCode]],[1]sheet1!$1:$1048576,8,FALSE)</f>
        <v>6.66</v>
      </c>
      <c r="I3104" s="51" t="e">
        <f>VLOOKUP(Table_for_new_list_price[[#This Row],[Product Line]],'EDA SHEET'!$C$10:$D$57,2,FALSE)</f>
        <v>#N/A</v>
      </c>
      <c r="J3104" s="53" t="e">
        <f t="shared" si="55"/>
        <v>#N/A</v>
      </c>
      <c r="K3104" s="1" t="str">
        <f>VLOOKUP(Table_for_new_list_price[[#This Row],[ItemCode]],[1]sheet1!$1:$1048576,11,FALSE)</f>
        <v>Italy</v>
      </c>
    </row>
    <row r="3105" spans="1:11" hidden="1" x14ac:dyDescent="0.3">
      <c r="A3105" t="s">
        <v>1358</v>
      </c>
      <c r="B3105" t="str">
        <f>VLOOKUP(Table_for_new_list_price[[#This Row],[ItemCode]],[1]sheet1!$1:$1048576,4,FALSE)</f>
        <v>WING HANDLE for 5520AB 1/2-3/4</v>
      </c>
      <c r="C3105" t="str">
        <f>VLOOKUP(Table_for_new_list_price[[#This Row],[ItemCode]],[1]sheet1!$1:$1048576,5,FALSE)</f>
        <v>670779725635</v>
      </c>
      <c r="D3105" t="str">
        <f>VLOOKUP(Table_for_new_list_price[[#This Row],[ItemCode]],[1]sheet1!$1:$1048576,6,FALSE)</f>
        <v>BVAC</v>
      </c>
      <c r="E3105" s="54">
        <f>VLOOKUP(Table_for_new_list_price[[#This Row],[ItemCode]],[1]sheet1!$1:$1048576,7,FALSE)</f>
        <v>0</v>
      </c>
      <c r="F3105" s="54">
        <f>VLOOKUP(Table_for_new_list_price[[#This Row],[ItemCode]],[1]sheet1!$1:$1048576,13,FALSE)</f>
        <v>0</v>
      </c>
      <c r="G3105" s="55">
        <f>VLOOKUP(Table_for_new_list_price[[#This Row],[ItemCode]],[1]sheet1!$1:$1048576,12,FALSE)</f>
        <v>0</v>
      </c>
      <c r="H3105" s="101">
        <f>VLOOKUP(Table_for_new_list_price[[#This Row],[ItemCode]],[1]sheet1!$1:$1048576,8,FALSE)</f>
        <v>9.19</v>
      </c>
      <c r="I3105" s="51" t="e">
        <f>VLOOKUP(Table_for_new_list_price[[#This Row],[Product Line]],'EDA SHEET'!$C$10:$D$57,2,FALSE)</f>
        <v>#N/A</v>
      </c>
      <c r="J3105" s="53" t="e">
        <f t="shared" si="55"/>
        <v>#N/A</v>
      </c>
      <c r="K3105" s="1" t="str">
        <f>VLOOKUP(Table_for_new_list_price[[#This Row],[ItemCode]],[1]sheet1!$1:$1048576,11,FALSE)</f>
        <v>China</v>
      </c>
    </row>
    <row r="3106" spans="1:11" hidden="1" x14ac:dyDescent="0.3">
      <c r="A3106" t="s">
        <v>1359</v>
      </c>
      <c r="B3106" t="str">
        <f>VLOOKUP(Table_for_new_list_price[[#This Row],[ItemCode]],[1]sheet1!$1:$1048576,4,FALSE)</f>
        <v>WING HANDLE for 5520AB 1 1-1/4</v>
      </c>
      <c r="C3106" t="str">
        <f>VLOOKUP(Table_for_new_list_price[[#This Row],[ItemCode]],[1]sheet1!$1:$1048576,5,FALSE)</f>
        <v>670779718057</v>
      </c>
      <c r="D3106" t="str">
        <f>VLOOKUP(Table_for_new_list_price[[#This Row],[ItemCode]],[1]sheet1!$1:$1048576,6,FALSE)</f>
        <v>BVAC</v>
      </c>
      <c r="E3106" s="54">
        <f>VLOOKUP(Table_for_new_list_price[[#This Row],[ItemCode]],[1]sheet1!$1:$1048576,7,FALSE)</f>
        <v>0</v>
      </c>
      <c r="F3106" s="54" t="str">
        <f>VLOOKUP(Table_for_new_list_price[[#This Row],[ItemCode]],[1]sheet1!$1:$1048576,13,FALSE)</f>
        <v>0.097</v>
      </c>
      <c r="G3106" s="55" t="str">
        <f>VLOOKUP(Table_for_new_list_price[[#This Row],[ItemCode]],[1]sheet1!$1:$1048576,12,FALSE)</f>
        <v>1</v>
      </c>
      <c r="H3106" s="101">
        <f>VLOOKUP(Table_for_new_list_price[[#This Row],[ItemCode]],[1]sheet1!$1:$1048576,8,FALSE)</f>
        <v>16.84</v>
      </c>
      <c r="I3106" s="51" t="e">
        <f>VLOOKUP(Table_for_new_list_price[[#This Row],[Product Line]],'EDA SHEET'!$C$10:$D$57,2,FALSE)</f>
        <v>#N/A</v>
      </c>
      <c r="J3106" s="53" t="e">
        <f t="shared" si="55"/>
        <v>#N/A</v>
      </c>
      <c r="K3106" s="1" t="str">
        <f>VLOOKUP(Table_for_new_list_price[[#This Row],[ItemCode]],[1]sheet1!$1:$1048576,11,FALSE)</f>
        <v>China</v>
      </c>
    </row>
    <row r="3107" spans="1:11" hidden="1" x14ac:dyDescent="0.3">
      <c r="A3107" t="s">
        <v>1360</v>
      </c>
      <c r="B3107" t="str">
        <f>VLOOKUP(Table_for_new_list_price[[#This Row],[ItemCode]],[1]sheet1!$1:$1048576,4,FALSE)</f>
        <v>WING HANDLE for 5520AB 1/2-3/4</v>
      </c>
      <c r="C3107" t="str">
        <f>VLOOKUP(Table_for_new_list_price[[#This Row],[ItemCode]],[1]sheet1!$1:$1048576,5,FALSE)</f>
        <v>670779718040</v>
      </c>
      <c r="D3107" t="str">
        <f>VLOOKUP(Table_for_new_list_price[[#This Row],[ItemCode]],[1]sheet1!$1:$1048576,6,FALSE)</f>
        <v>BVAC</v>
      </c>
      <c r="E3107" s="54">
        <f>VLOOKUP(Table_for_new_list_price[[#This Row],[ItemCode]],[1]sheet1!$1:$1048576,7,FALSE)</f>
        <v>0</v>
      </c>
      <c r="F3107" s="54" t="str">
        <f>VLOOKUP(Table_for_new_list_price[[#This Row],[ItemCode]],[1]sheet1!$1:$1048576,13,FALSE)</f>
        <v>0.056</v>
      </c>
      <c r="G3107" s="55" t="str">
        <f>VLOOKUP(Table_for_new_list_price[[#This Row],[ItemCode]],[1]sheet1!$1:$1048576,12,FALSE)</f>
        <v>1</v>
      </c>
      <c r="H3107" s="101">
        <f>VLOOKUP(Table_for_new_list_price[[#This Row],[ItemCode]],[1]sheet1!$1:$1048576,8,FALSE)</f>
        <v>9.19</v>
      </c>
      <c r="I3107" s="51" t="e">
        <f>VLOOKUP(Table_for_new_list_price[[#This Row],[Product Line]],'EDA SHEET'!$C$10:$D$57,2,FALSE)</f>
        <v>#N/A</v>
      </c>
      <c r="J3107" s="53" t="e">
        <f t="shared" si="55"/>
        <v>#N/A</v>
      </c>
      <c r="K3107" s="1" t="str">
        <f>VLOOKUP(Table_for_new_list_price[[#This Row],[ItemCode]],[1]sheet1!$1:$1048576,11,FALSE)</f>
        <v>China</v>
      </c>
    </row>
    <row r="3108" spans="1:11" hidden="1" x14ac:dyDescent="0.3">
      <c r="A3108" t="s">
        <v>1364</v>
      </c>
      <c r="B3108" t="str">
        <f>VLOOKUP(Table_for_new_list_price[[#This Row],[ItemCode]],[1]sheet1!$1:$1048576,4,FALSE)</f>
        <v>LEVER HANDLE 2-1/2 - 3 - 4</v>
      </c>
      <c r="C3108" t="str">
        <f>VLOOKUP(Table_for_new_list_price[[#This Row],[ItemCode]],[1]sheet1!$1:$1048576,5,FALSE)</f>
        <v>670779729770</v>
      </c>
      <c r="D3108" t="str">
        <f>VLOOKUP(Table_for_new_list_price[[#This Row],[ItemCode]],[1]sheet1!$1:$1048576,6,FALSE)</f>
        <v>BVAC</v>
      </c>
      <c r="E3108" s="54">
        <f>VLOOKUP(Table_for_new_list_price[[#This Row],[ItemCode]],[1]sheet1!$1:$1048576,7,FALSE)</f>
        <v>0</v>
      </c>
      <c r="F3108" s="54" t="str">
        <f>VLOOKUP(Table_for_new_list_price[[#This Row],[ItemCode]],[1]sheet1!$1:$1048576,13,FALSE)</f>
        <v>0</v>
      </c>
      <c r="G3108" s="55" t="str">
        <f>VLOOKUP(Table_for_new_list_price[[#This Row],[ItemCode]],[1]sheet1!$1:$1048576,12,FALSE)</f>
        <v>1</v>
      </c>
      <c r="H3108" s="101">
        <f>VLOOKUP(Table_for_new_list_price[[#This Row],[ItemCode]],[1]sheet1!$1:$1048576,8,FALSE)</f>
        <v>26.62</v>
      </c>
      <c r="I3108" s="51" t="e">
        <f>VLOOKUP(Table_for_new_list_price[[#This Row],[Product Line]],'EDA SHEET'!$C$10:$D$57,2,FALSE)</f>
        <v>#N/A</v>
      </c>
      <c r="J3108" s="53" t="e">
        <f t="shared" si="55"/>
        <v>#N/A</v>
      </c>
      <c r="K3108" s="1" t="str">
        <f>VLOOKUP(Table_for_new_list_price[[#This Row],[ItemCode]],[1]sheet1!$1:$1048576,11,FALSE)</f>
        <v>Italy</v>
      </c>
    </row>
    <row r="3109" spans="1:11" hidden="1" x14ac:dyDescent="0.3">
      <c r="A3109" t="s">
        <v>1365</v>
      </c>
      <c r="B3109" t="str">
        <f>VLOOKUP(Table_for_new_list_price[[#This Row],[ItemCode]],[1]sheet1!$1:$1048576,4,FALSE)</f>
        <v>LEVER HANDLE 2-1/2 - 3 - 4</v>
      </c>
      <c r="C3109" t="str">
        <f>VLOOKUP(Table_for_new_list_price[[#This Row],[ItemCode]],[1]sheet1!$1:$1048576,5,FALSE)</f>
        <v>670779729787</v>
      </c>
      <c r="D3109" t="str">
        <f>VLOOKUP(Table_for_new_list_price[[#This Row],[ItemCode]],[1]sheet1!$1:$1048576,6,FALSE)</f>
        <v>BVAC</v>
      </c>
      <c r="E3109" s="54">
        <f>VLOOKUP(Table_for_new_list_price[[#This Row],[ItemCode]],[1]sheet1!$1:$1048576,7,FALSE)</f>
        <v>0</v>
      </c>
      <c r="F3109" s="54" t="str">
        <f>VLOOKUP(Table_for_new_list_price[[#This Row],[ItemCode]],[1]sheet1!$1:$1048576,13,FALSE)</f>
        <v>0</v>
      </c>
      <c r="G3109" s="55" t="str">
        <f>VLOOKUP(Table_for_new_list_price[[#This Row],[ItemCode]],[1]sheet1!$1:$1048576,12,FALSE)</f>
        <v>1</v>
      </c>
      <c r="H3109" s="101">
        <f>VLOOKUP(Table_for_new_list_price[[#This Row],[ItemCode]],[1]sheet1!$1:$1048576,8,FALSE)</f>
        <v>26.62</v>
      </c>
      <c r="I3109" s="51" t="e">
        <f>VLOOKUP(Table_for_new_list_price[[#This Row],[Product Line]],'EDA SHEET'!$C$10:$D$57,2,FALSE)</f>
        <v>#N/A</v>
      </c>
      <c r="J3109" s="53" t="e">
        <f t="shared" si="55"/>
        <v>#N/A</v>
      </c>
      <c r="K3109" s="1" t="str">
        <f>VLOOKUP(Table_for_new_list_price[[#This Row],[ItemCode]],[1]sheet1!$1:$1048576,11,FALSE)</f>
        <v>Italy</v>
      </c>
    </row>
    <row r="3110" spans="1:11" hidden="1" x14ac:dyDescent="0.3">
      <c r="A3110" t="s">
        <v>1366</v>
      </c>
      <c r="B3110" t="str">
        <f>VLOOKUP(Table_for_new_list_price[[#This Row],[ItemCode]],[1]sheet1!$1:$1048576,4,FALSE)</f>
        <v>LEVER HANDLE 2-1/2 - 3 - 4</v>
      </c>
      <c r="C3110" t="str">
        <f>VLOOKUP(Table_for_new_list_price[[#This Row],[ItemCode]],[1]sheet1!$1:$1048576,5,FALSE)</f>
        <v>670779729794</v>
      </c>
      <c r="D3110" t="str">
        <f>VLOOKUP(Table_for_new_list_price[[#This Row],[ItemCode]],[1]sheet1!$1:$1048576,6,FALSE)</f>
        <v>BVAC</v>
      </c>
      <c r="E3110" s="54">
        <f>VLOOKUP(Table_for_new_list_price[[#This Row],[ItemCode]],[1]sheet1!$1:$1048576,7,FALSE)</f>
        <v>0</v>
      </c>
      <c r="F3110" s="54" t="str">
        <f>VLOOKUP(Table_for_new_list_price[[#This Row],[ItemCode]],[1]sheet1!$1:$1048576,13,FALSE)</f>
        <v>0</v>
      </c>
      <c r="G3110" s="55" t="str">
        <f>VLOOKUP(Table_for_new_list_price[[#This Row],[ItemCode]],[1]sheet1!$1:$1048576,12,FALSE)</f>
        <v>1</v>
      </c>
      <c r="H3110" s="101">
        <f>VLOOKUP(Table_for_new_list_price[[#This Row],[ItemCode]],[1]sheet1!$1:$1048576,8,FALSE)</f>
        <v>26.62</v>
      </c>
      <c r="I3110" s="51" t="e">
        <f>VLOOKUP(Table_for_new_list_price[[#This Row],[Product Line]],'EDA SHEET'!$C$10:$D$57,2,FALSE)</f>
        <v>#N/A</v>
      </c>
      <c r="J3110" s="53" t="e">
        <f t="shared" si="55"/>
        <v>#N/A</v>
      </c>
      <c r="K3110" s="1" t="str">
        <f>VLOOKUP(Table_for_new_list_price[[#This Row],[ItemCode]],[1]sheet1!$1:$1048576,11,FALSE)</f>
        <v>Italy</v>
      </c>
    </row>
    <row r="3111" spans="1:11" hidden="1" x14ac:dyDescent="0.3">
      <c r="A3111" t="s">
        <v>1379</v>
      </c>
      <c r="B3111" t="str">
        <f>VLOOKUP(Table_for_new_list_price[[#This Row],[ItemCode]],[1]sheet1!$1:$1048576,4,FALSE)</f>
        <v>AB LEVER HANDLE ONLY-1</v>
      </c>
      <c r="C3111" t="str">
        <f>VLOOKUP(Table_for_new_list_price[[#This Row],[ItemCode]],[1]sheet1!$1:$1048576,5,FALSE)</f>
        <v>670779717845</v>
      </c>
      <c r="D3111" t="str">
        <f>VLOOKUP(Table_for_new_list_price[[#This Row],[ItemCode]],[1]sheet1!$1:$1048576,6,FALSE)</f>
        <v>BVAC</v>
      </c>
      <c r="E3111" s="54">
        <f>VLOOKUP(Table_for_new_list_price[[#This Row],[ItemCode]],[1]sheet1!$1:$1048576,7,FALSE)</f>
        <v>0</v>
      </c>
      <c r="F3111" s="54" t="str">
        <f>VLOOKUP(Table_for_new_list_price[[#This Row],[ItemCode]],[1]sheet1!$1:$1048576,13,FALSE)</f>
        <v>0.142</v>
      </c>
      <c r="G3111" s="55" t="str">
        <f>VLOOKUP(Table_for_new_list_price[[#This Row],[ItemCode]],[1]sheet1!$1:$1048576,12,FALSE)</f>
        <v>1</v>
      </c>
      <c r="H3111" s="101">
        <f>VLOOKUP(Table_for_new_list_price[[#This Row],[ItemCode]],[1]sheet1!$1:$1048576,8,FALSE)</f>
        <v>10.65</v>
      </c>
      <c r="I3111" s="51" t="e">
        <f>VLOOKUP(Table_for_new_list_price[[#This Row],[Product Line]],'EDA SHEET'!$C$10:$D$57,2,FALSE)</f>
        <v>#N/A</v>
      </c>
      <c r="J3111" s="53" t="e">
        <f t="shared" si="55"/>
        <v>#N/A</v>
      </c>
      <c r="K3111" s="1" t="str">
        <f>VLOOKUP(Table_for_new_list_price[[#This Row],[ItemCode]],[1]sheet1!$1:$1048576,11,FALSE)</f>
        <v>Italy</v>
      </c>
    </row>
    <row r="3112" spans="1:11" hidden="1" x14ac:dyDescent="0.3">
      <c r="A3112" t="s">
        <v>1380</v>
      </c>
      <c r="B3112" t="str">
        <f>VLOOKUP(Table_for_new_list_price[[#This Row],[ItemCode]],[1]sheet1!$1:$1048576,4,FALSE)</f>
        <v>AB LEVER HANDLE ONLY-1-1/2 - 2</v>
      </c>
      <c r="C3112" t="str">
        <f>VLOOKUP(Table_for_new_list_price[[#This Row],[ItemCode]],[1]sheet1!$1:$1048576,5,FALSE)</f>
        <v>670779717852</v>
      </c>
      <c r="D3112" t="str">
        <f>VLOOKUP(Table_for_new_list_price[[#This Row],[ItemCode]],[1]sheet1!$1:$1048576,6,FALSE)</f>
        <v>BVAC</v>
      </c>
      <c r="E3112" s="54">
        <f>VLOOKUP(Table_for_new_list_price[[#This Row],[ItemCode]],[1]sheet1!$1:$1048576,7,FALSE)</f>
        <v>0</v>
      </c>
      <c r="F3112" s="54" t="str">
        <f>VLOOKUP(Table_for_new_list_price[[#This Row],[ItemCode]],[1]sheet1!$1:$1048576,13,FALSE)</f>
        <v>0.247</v>
      </c>
      <c r="G3112" s="55" t="str">
        <f>VLOOKUP(Table_for_new_list_price[[#This Row],[ItemCode]],[1]sheet1!$1:$1048576,12,FALSE)</f>
        <v>1</v>
      </c>
      <c r="H3112" s="101">
        <f>VLOOKUP(Table_for_new_list_price[[#This Row],[ItemCode]],[1]sheet1!$1:$1048576,8,FALSE)</f>
        <v>22.63</v>
      </c>
      <c r="I3112" s="51" t="e">
        <f>VLOOKUP(Table_for_new_list_price[[#This Row],[Product Line]],'EDA SHEET'!$C$10:$D$57,2,FALSE)</f>
        <v>#N/A</v>
      </c>
      <c r="J3112" s="53" t="e">
        <f t="shared" si="55"/>
        <v>#N/A</v>
      </c>
      <c r="K3112" s="1" t="str">
        <f>VLOOKUP(Table_for_new_list_price[[#This Row],[ItemCode]],[1]sheet1!$1:$1048576,11,FALSE)</f>
        <v>Italy</v>
      </c>
    </row>
    <row r="3113" spans="1:11" hidden="1" x14ac:dyDescent="0.3">
      <c r="A3113" t="s">
        <v>1381</v>
      </c>
      <c r="B3113" t="str">
        <f>VLOOKUP(Table_for_new_list_price[[#This Row],[ItemCode]],[1]sheet1!$1:$1048576,4,FALSE)</f>
        <v>AB LEVER HANDLE ONLY-1-1/4</v>
      </c>
      <c r="C3113" t="str">
        <f>VLOOKUP(Table_for_new_list_price[[#This Row],[ItemCode]],[1]sheet1!$1:$1048576,5,FALSE)</f>
        <v>670779717869</v>
      </c>
      <c r="D3113" t="str">
        <f>VLOOKUP(Table_for_new_list_price[[#This Row],[ItemCode]],[1]sheet1!$1:$1048576,6,FALSE)</f>
        <v>BVAC</v>
      </c>
      <c r="E3113" s="54">
        <f>VLOOKUP(Table_for_new_list_price[[#This Row],[ItemCode]],[1]sheet1!$1:$1048576,7,FALSE)</f>
        <v>0</v>
      </c>
      <c r="F3113" s="54" t="str">
        <f>VLOOKUP(Table_for_new_list_price[[#This Row],[ItemCode]],[1]sheet1!$1:$1048576,13,FALSE)</f>
        <v>.142</v>
      </c>
      <c r="G3113" s="55" t="str">
        <f>VLOOKUP(Table_for_new_list_price[[#This Row],[ItemCode]],[1]sheet1!$1:$1048576,12,FALSE)</f>
        <v>1</v>
      </c>
      <c r="H3113" s="101">
        <f>VLOOKUP(Table_for_new_list_price[[#This Row],[ItemCode]],[1]sheet1!$1:$1048576,8,FALSE)</f>
        <v>10.65</v>
      </c>
      <c r="I3113" s="51" t="e">
        <f>VLOOKUP(Table_for_new_list_price[[#This Row],[Product Line]],'EDA SHEET'!$C$10:$D$57,2,FALSE)</f>
        <v>#N/A</v>
      </c>
      <c r="J3113" s="53" t="e">
        <f t="shared" si="55"/>
        <v>#N/A</v>
      </c>
      <c r="K3113" s="1" t="str">
        <f>VLOOKUP(Table_for_new_list_price[[#This Row],[ItemCode]],[1]sheet1!$1:$1048576,11,FALSE)</f>
        <v>Italy</v>
      </c>
    </row>
    <row r="3114" spans="1:11" hidden="1" x14ac:dyDescent="0.3">
      <c r="A3114" t="s">
        <v>1382</v>
      </c>
      <c r="B3114" t="str">
        <f>VLOOKUP(Table_for_new_list_price[[#This Row],[ItemCode]],[1]sheet1!$1:$1048576,4,FALSE)</f>
        <v>AB LEVER HANDLE ONLY-1/2 - 3/4</v>
      </c>
      <c r="C3114" t="str">
        <f>VLOOKUP(Table_for_new_list_price[[#This Row],[ItemCode]],[1]sheet1!$1:$1048576,5,FALSE)</f>
        <v>670779717876</v>
      </c>
      <c r="D3114" t="str">
        <f>VLOOKUP(Table_for_new_list_price[[#This Row],[ItemCode]],[1]sheet1!$1:$1048576,6,FALSE)</f>
        <v>BVAC</v>
      </c>
      <c r="E3114" s="54">
        <f>VLOOKUP(Table_for_new_list_price[[#This Row],[ItemCode]],[1]sheet1!$1:$1048576,7,FALSE)</f>
        <v>0</v>
      </c>
      <c r="F3114" s="54" t="str">
        <f>VLOOKUP(Table_for_new_list_price[[#This Row],[ItemCode]],[1]sheet1!$1:$1048576,13,FALSE)</f>
        <v>0.088</v>
      </c>
      <c r="G3114" s="55" t="str">
        <f>VLOOKUP(Table_for_new_list_price[[#This Row],[ItemCode]],[1]sheet1!$1:$1048576,12,FALSE)</f>
        <v>1</v>
      </c>
      <c r="H3114" s="101">
        <f>VLOOKUP(Table_for_new_list_price[[#This Row],[ItemCode]],[1]sheet1!$1:$1048576,8,FALSE)</f>
        <v>7.99</v>
      </c>
      <c r="I3114" s="51" t="e">
        <f>VLOOKUP(Table_for_new_list_price[[#This Row],[Product Line]],'EDA SHEET'!$C$10:$D$57,2,FALSE)</f>
        <v>#N/A</v>
      </c>
      <c r="J3114" s="53" t="e">
        <f t="shared" si="55"/>
        <v>#N/A</v>
      </c>
      <c r="K3114" s="1" t="str">
        <f>VLOOKUP(Table_for_new_list_price[[#This Row],[ItemCode]],[1]sheet1!$1:$1048576,11,FALSE)</f>
        <v>Italy</v>
      </c>
    </row>
    <row r="3115" spans="1:11" hidden="1" x14ac:dyDescent="0.3">
      <c r="A3115" t="s">
        <v>1383</v>
      </c>
      <c r="B3115" t="str">
        <f>VLOOKUP(Table_for_new_list_price[[#This Row],[ItemCode]],[1]sheet1!$1:$1048576,4,FALSE)</f>
        <v>AB LEVER HANDLE ONLY-1/4 - 3/8</v>
      </c>
      <c r="C3115" t="str">
        <f>VLOOKUP(Table_for_new_list_price[[#This Row],[ItemCode]],[1]sheet1!$1:$1048576,5,FALSE)</f>
        <v>670779717883</v>
      </c>
      <c r="D3115" t="str">
        <f>VLOOKUP(Table_for_new_list_price[[#This Row],[ItemCode]],[1]sheet1!$1:$1048576,6,FALSE)</f>
        <v>BVAC</v>
      </c>
      <c r="E3115" s="54">
        <f>VLOOKUP(Table_for_new_list_price[[#This Row],[ItemCode]],[1]sheet1!$1:$1048576,7,FALSE)</f>
        <v>0</v>
      </c>
      <c r="F3115" s="54" t="str">
        <f>VLOOKUP(Table_for_new_list_price[[#This Row],[ItemCode]],[1]sheet1!$1:$1048576,13,FALSE)</f>
        <v>0.048</v>
      </c>
      <c r="G3115" s="55" t="str">
        <f>VLOOKUP(Table_for_new_list_price[[#This Row],[ItemCode]],[1]sheet1!$1:$1048576,12,FALSE)</f>
        <v>1</v>
      </c>
      <c r="H3115" s="101">
        <f>VLOOKUP(Table_for_new_list_price[[#This Row],[ItemCode]],[1]sheet1!$1:$1048576,8,FALSE)</f>
        <v>6.66</v>
      </c>
      <c r="I3115" s="51" t="e">
        <f>VLOOKUP(Table_for_new_list_price[[#This Row],[Product Line]],'EDA SHEET'!$C$10:$D$57,2,FALSE)</f>
        <v>#N/A</v>
      </c>
      <c r="J3115" s="53" t="e">
        <f t="shared" si="55"/>
        <v>#N/A</v>
      </c>
      <c r="K3115" s="1" t="str">
        <f>VLOOKUP(Table_for_new_list_price[[#This Row],[ItemCode]],[1]sheet1!$1:$1048576,11,FALSE)</f>
        <v>Italy</v>
      </c>
    </row>
    <row r="3116" spans="1:11" hidden="1" x14ac:dyDescent="0.3">
      <c r="A3116" t="s">
        <v>1384</v>
      </c>
      <c r="B3116" t="str">
        <f>VLOOKUP(Table_for_new_list_price[[#This Row],[ItemCode]],[1]sheet1!$1:$1048576,4,FALSE)</f>
        <v>AB LEVER HANDLE ONLY 2-1/2 - 3</v>
      </c>
      <c r="C3116" t="str">
        <f>VLOOKUP(Table_for_new_list_price[[#This Row],[ItemCode]],[1]sheet1!$1:$1048576,5,FALSE)</f>
        <v>670779717890</v>
      </c>
      <c r="D3116" t="str">
        <f>VLOOKUP(Table_for_new_list_price[[#This Row],[ItemCode]],[1]sheet1!$1:$1048576,6,FALSE)</f>
        <v>BVAC</v>
      </c>
      <c r="E3116" s="54">
        <f>VLOOKUP(Table_for_new_list_price[[#This Row],[ItemCode]],[1]sheet1!$1:$1048576,7,FALSE)</f>
        <v>0</v>
      </c>
      <c r="F3116" s="54" t="str">
        <f>VLOOKUP(Table_for_new_list_price[[#This Row],[ItemCode]],[1]sheet1!$1:$1048576,13,FALSE)</f>
        <v>1</v>
      </c>
      <c r="G3116" s="55" t="str">
        <f>VLOOKUP(Table_for_new_list_price[[#This Row],[ItemCode]],[1]sheet1!$1:$1048576,12,FALSE)</f>
        <v>1</v>
      </c>
      <c r="H3116" s="101">
        <f>VLOOKUP(Table_for_new_list_price[[#This Row],[ItemCode]],[1]sheet1!$1:$1048576,8,FALSE)</f>
        <v>26.62</v>
      </c>
      <c r="I3116" s="51" t="e">
        <f>VLOOKUP(Table_for_new_list_price[[#This Row],[Product Line]],'EDA SHEET'!$C$10:$D$57,2,FALSE)</f>
        <v>#N/A</v>
      </c>
      <c r="J3116" s="53" t="e">
        <f t="shared" si="55"/>
        <v>#N/A</v>
      </c>
      <c r="K3116" s="1" t="str">
        <f>VLOOKUP(Table_for_new_list_price[[#This Row],[ItemCode]],[1]sheet1!$1:$1048576,11,FALSE)</f>
        <v>Italy</v>
      </c>
    </row>
    <row r="3117" spans="1:11" hidden="1" x14ac:dyDescent="0.3">
      <c r="A3117" t="s">
        <v>1385</v>
      </c>
      <c r="B3117" t="str">
        <f>VLOOKUP(Table_for_new_list_price[[#This Row],[ItemCode]],[1]sheet1!$1:$1048576,4,FALSE)</f>
        <v>AB LEVER HANDLE KIT- 1</v>
      </c>
      <c r="C3117" t="str">
        <f>VLOOKUP(Table_for_new_list_price[[#This Row],[ItemCode]],[1]sheet1!$1:$1048576,5,FALSE)</f>
        <v>670779401065</v>
      </c>
      <c r="D3117" t="str">
        <f>VLOOKUP(Table_for_new_list_price[[#This Row],[ItemCode]],[1]sheet1!$1:$1048576,6,FALSE)</f>
        <v>BVAC</v>
      </c>
      <c r="E3117" s="54">
        <f>VLOOKUP(Table_for_new_list_price[[#This Row],[ItemCode]],[1]sheet1!$1:$1048576,7,FALSE)</f>
        <v>0</v>
      </c>
      <c r="F3117" s="54" t="str">
        <f>VLOOKUP(Table_for_new_list_price[[#This Row],[ItemCode]],[1]sheet1!$1:$1048576,13,FALSE)</f>
        <v>0.15</v>
      </c>
      <c r="G3117" s="55" t="str">
        <f>VLOOKUP(Table_for_new_list_price[[#This Row],[ItemCode]],[1]sheet1!$1:$1048576,12,FALSE)</f>
        <v>1</v>
      </c>
      <c r="H3117" s="101">
        <f>VLOOKUP(Table_for_new_list_price[[#This Row],[ItemCode]],[1]sheet1!$1:$1048576,8,FALSE)</f>
        <v>10.65</v>
      </c>
      <c r="I3117" s="51" t="e">
        <f>VLOOKUP(Table_for_new_list_price[[#This Row],[Product Line]],'EDA SHEET'!$C$10:$D$57,2,FALSE)</f>
        <v>#N/A</v>
      </c>
      <c r="J3117" s="53" t="e">
        <f t="shared" si="55"/>
        <v>#N/A</v>
      </c>
      <c r="K3117" s="1" t="str">
        <f>VLOOKUP(Table_for_new_list_price[[#This Row],[ItemCode]],[1]sheet1!$1:$1048576,11,FALSE)</f>
        <v>Italy</v>
      </c>
    </row>
    <row r="3118" spans="1:11" hidden="1" x14ac:dyDescent="0.3">
      <c r="A3118" t="s">
        <v>1386</v>
      </c>
      <c r="B3118" t="str">
        <f>VLOOKUP(Table_for_new_list_price[[#This Row],[ItemCode]],[1]sheet1!$1:$1048576,4,FALSE)</f>
        <v>AB LEVER HANDLE KIT- 1-1/2 - 2</v>
      </c>
      <c r="C3118" t="str">
        <f>VLOOKUP(Table_for_new_list_price[[#This Row],[ItemCode]],[1]sheet1!$1:$1048576,5,FALSE)</f>
        <v>670779401089</v>
      </c>
      <c r="D3118" t="str">
        <f>VLOOKUP(Table_for_new_list_price[[#This Row],[ItemCode]],[1]sheet1!$1:$1048576,6,FALSE)</f>
        <v>BVAC</v>
      </c>
      <c r="E3118" s="54">
        <f>VLOOKUP(Table_for_new_list_price[[#This Row],[ItemCode]],[1]sheet1!$1:$1048576,7,FALSE)</f>
        <v>0</v>
      </c>
      <c r="F3118" s="54" t="str">
        <f>VLOOKUP(Table_for_new_list_price[[#This Row],[ItemCode]],[1]sheet1!$1:$1048576,13,FALSE)</f>
        <v>0.268</v>
      </c>
      <c r="G3118" s="55" t="str">
        <f>VLOOKUP(Table_for_new_list_price[[#This Row],[ItemCode]],[1]sheet1!$1:$1048576,12,FALSE)</f>
        <v>1</v>
      </c>
      <c r="H3118" s="101">
        <f>VLOOKUP(Table_for_new_list_price[[#This Row],[ItemCode]],[1]sheet1!$1:$1048576,8,FALSE)</f>
        <v>22.63</v>
      </c>
      <c r="I3118" s="51" t="e">
        <f>VLOOKUP(Table_for_new_list_price[[#This Row],[Product Line]],'EDA SHEET'!$C$10:$D$57,2,FALSE)</f>
        <v>#N/A</v>
      </c>
      <c r="J3118" s="53" t="e">
        <f t="shared" si="55"/>
        <v>#N/A</v>
      </c>
      <c r="K3118" s="1" t="str">
        <f>VLOOKUP(Table_for_new_list_price[[#This Row],[ItemCode]],[1]sheet1!$1:$1048576,11,FALSE)</f>
        <v>Italy</v>
      </c>
    </row>
    <row r="3119" spans="1:11" hidden="1" x14ac:dyDescent="0.3">
      <c r="A3119" t="s">
        <v>1387</v>
      </c>
      <c r="B3119" t="str">
        <f>VLOOKUP(Table_for_new_list_price[[#This Row],[ItemCode]],[1]sheet1!$1:$1048576,4,FALSE)</f>
        <v>AB LEVER HANDLE KIT- 1-1/4</v>
      </c>
      <c r="C3119" t="str">
        <f>VLOOKUP(Table_for_new_list_price[[#This Row],[ItemCode]],[1]sheet1!$1:$1048576,5,FALSE)</f>
        <v>670779700090</v>
      </c>
      <c r="D3119" t="str">
        <f>VLOOKUP(Table_for_new_list_price[[#This Row],[ItemCode]],[1]sheet1!$1:$1048576,6,FALSE)</f>
        <v>BVAC</v>
      </c>
      <c r="E3119" s="54">
        <f>VLOOKUP(Table_for_new_list_price[[#This Row],[ItemCode]],[1]sheet1!$1:$1048576,7,FALSE)</f>
        <v>0</v>
      </c>
      <c r="F3119" s="54" t="str">
        <f>VLOOKUP(Table_for_new_list_price[[#This Row],[ItemCode]],[1]sheet1!$1:$1048576,13,FALSE)</f>
        <v>0.15</v>
      </c>
      <c r="G3119" s="55" t="str">
        <f>VLOOKUP(Table_for_new_list_price[[#This Row],[ItemCode]],[1]sheet1!$1:$1048576,12,FALSE)</f>
        <v>1</v>
      </c>
      <c r="H3119" s="101">
        <f>VLOOKUP(Table_for_new_list_price[[#This Row],[ItemCode]],[1]sheet1!$1:$1048576,8,FALSE)</f>
        <v>10.65</v>
      </c>
      <c r="I3119" s="51" t="e">
        <f>VLOOKUP(Table_for_new_list_price[[#This Row],[Product Line]],'EDA SHEET'!$C$10:$D$57,2,FALSE)</f>
        <v>#N/A</v>
      </c>
      <c r="J3119" s="53" t="e">
        <f t="shared" si="55"/>
        <v>#N/A</v>
      </c>
      <c r="K3119" s="1" t="str">
        <f>VLOOKUP(Table_for_new_list_price[[#This Row],[ItemCode]],[1]sheet1!$1:$1048576,11,FALSE)</f>
        <v>Italy</v>
      </c>
    </row>
    <row r="3120" spans="1:11" hidden="1" x14ac:dyDescent="0.3">
      <c r="A3120" t="s">
        <v>1388</v>
      </c>
      <c r="B3120" t="str">
        <f>VLOOKUP(Table_for_new_list_price[[#This Row],[ItemCode]],[1]sheet1!$1:$1048576,4,FALSE)</f>
        <v>AB LEVER HANDLE KIT- 1/2 - 3/4</v>
      </c>
      <c r="C3120" t="str">
        <f>VLOOKUP(Table_for_new_list_price[[#This Row],[ItemCode]],[1]sheet1!$1:$1048576,5,FALSE)</f>
        <v>670779401041</v>
      </c>
      <c r="D3120" t="str">
        <f>VLOOKUP(Table_for_new_list_price[[#This Row],[ItemCode]],[1]sheet1!$1:$1048576,6,FALSE)</f>
        <v>BVAC</v>
      </c>
      <c r="E3120" s="54">
        <f>VLOOKUP(Table_for_new_list_price[[#This Row],[ItemCode]],[1]sheet1!$1:$1048576,7,FALSE)</f>
        <v>0</v>
      </c>
      <c r="F3120" s="54" t="str">
        <f>VLOOKUP(Table_for_new_list_price[[#This Row],[ItemCode]],[1]sheet1!$1:$1048576,13,FALSE)</f>
        <v>0.096</v>
      </c>
      <c r="G3120" s="55" t="str">
        <f>VLOOKUP(Table_for_new_list_price[[#This Row],[ItemCode]],[1]sheet1!$1:$1048576,12,FALSE)</f>
        <v>1</v>
      </c>
      <c r="H3120" s="101">
        <f>VLOOKUP(Table_for_new_list_price[[#This Row],[ItemCode]],[1]sheet1!$1:$1048576,8,FALSE)</f>
        <v>7.99</v>
      </c>
      <c r="I3120" s="51" t="e">
        <f>VLOOKUP(Table_for_new_list_price[[#This Row],[Product Line]],'EDA SHEET'!$C$10:$D$57,2,FALSE)</f>
        <v>#N/A</v>
      </c>
      <c r="J3120" s="53" t="e">
        <f t="shared" si="55"/>
        <v>#N/A</v>
      </c>
      <c r="K3120" s="1" t="str">
        <f>VLOOKUP(Table_for_new_list_price[[#This Row],[ItemCode]],[1]sheet1!$1:$1048576,11,FALSE)</f>
        <v>Italy</v>
      </c>
    </row>
    <row r="3121" spans="1:11" hidden="1" x14ac:dyDescent="0.3">
      <c r="A3121" t="s">
        <v>1389</v>
      </c>
      <c r="B3121" t="str">
        <f>VLOOKUP(Table_for_new_list_price[[#This Row],[ItemCode]],[1]sheet1!$1:$1048576,4,FALSE)</f>
        <v>AB LEVER HANDLE KIT- 1/4 - 3/8</v>
      </c>
      <c r="C3121" t="str">
        <f>VLOOKUP(Table_for_new_list_price[[#This Row],[ItemCode]],[1]sheet1!$1:$1048576,5,FALSE)</f>
        <v>670779401027</v>
      </c>
      <c r="D3121" t="str">
        <f>VLOOKUP(Table_for_new_list_price[[#This Row],[ItemCode]],[1]sheet1!$1:$1048576,6,FALSE)</f>
        <v>BVAC</v>
      </c>
      <c r="E3121" s="54">
        <f>VLOOKUP(Table_for_new_list_price[[#This Row],[ItemCode]],[1]sheet1!$1:$1048576,7,FALSE)</f>
        <v>0</v>
      </c>
      <c r="F3121" s="54" t="str">
        <f>VLOOKUP(Table_for_new_list_price[[#This Row],[ItemCode]],[1]sheet1!$1:$1048576,13,FALSE)</f>
        <v>0.052</v>
      </c>
      <c r="G3121" s="55" t="str">
        <f>VLOOKUP(Table_for_new_list_price[[#This Row],[ItemCode]],[1]sheet1!$1:$1048576,12,FALSE)</f>
        <v>1</v>
      </c>
      <c r="H3121" s="101">
        <f>VLOOKUP(Table_for_new_list_price[[#This Row],[ItemCode]],[1]sheet1!$1:$1048576,8,FALSE)</f>
        <v>6.66</v>
      </c>
      <c r="I3121" s="51" t="e">
        <f>VLOOKUP(Table_for_new_list_price[[#This Row],[Product Line]],'EDA SHEET'!$C$10:$D$57,2,FALSE)</f>
        <v>#N/A</v>
      </c>
      <c r="J3121" s="53" t="e">
        <f t="shared" si="55"/>
        <v>#N/A</v>
      </c>
      <c r="K3121" s="1" t="str">
        <f>VLOOKUP(Table_for_new_list_price[[#This Row],[ItemCode]],[1]sheet1!$1:$1048576,11,FALSE)</f>
        <v>Italy</v>
      </c>
    </row>
    <row r="3122" spans="1:11" hidden="1" x14ac:dyDescent="0.3">
      <c r="A3122" t="s">
        <v>1390</v>
      </c>
      <c r="B3122" t="str">
        <f>VLOOKUP(Table_for_new_list_price[[#This Row],[ItemCode]],[1]sheet1!$1:$1048576,4,FALSE)</f>
        <v>AB LEVER HANDLE KIT-2-1/2 - 3</v>
      </c>
      <c r="C3122" t="str">
        <f>VLOOKUP(Table_for_new_list_price[[#This Row],[ItemCode]],[1]sheet1!$1:$1048576,5,FALSE)</f>
        <v>670779401256</v>
      </c>
      <c r="D3122" t="str">
        <f>VLOOKUP(Table_for_new_list_price[[#This Row],[ItemCode]],[1]sheet1!$1:$1048576,6,FALSE)</f>
        <v>BVAC</v>
      </c>
      <c r="E3122" s="54">
        <f>VLOOKUP(Table_for_new_list_price[[#This Row],[ItemCode]],[1]sheet1!$1:$1048576,7,FALSE)</f>
        <v>0</v>
      </c>
      <c r="F3122" s="54" t="str">
        <f>VLOOKUP(Table_for_new_list_price[[#This Row],[ItemCode]],[1]sheet1!$1:$1048576,13,FALSE)</f>
        <v>1.05</v>
      </c>
      <c r="G3122" s="55" t="str">
        <f>VLOOKUP(Table_for_new_list_price[[#This Row],[ItemCode]],[1]sheet1!$1:$1048576,12,FALSE)</f>
        <v>1</v>
      </c>
      <c r="H3122" s="101">
        <f>VLOOKUP(Table_for_new_list_price[[#This Row],[ItemCode]],[1]sheet1!$1:$1048576,8,FALSE)</f>
        <v>26.62</v>
      </c>
      <c r="I3122" s="51" t="e">
        <f>VLOOKUP(Table_for_new_list_price[[#This Row],[Product Line]],'EDA SHEET'!$C$10:$D$57,2,FALSE)</f>
        <v>#N/A</v>
      </c>
      <c r="J3122" s="53" t="e">
        <f t="shared" si="55"/>
        <v>#N/A</v>
      </c>
      <c r="K3122" s="1" t="str">
        <f>VLOOKUP(Table_for_new_list_price[[#This Row],[ItemCode]],[1]sheet1!$1:$1048576,11,FALSE)</f>
        <v>Italy</v>
      </c>
    </row>
    <row r="3123" spans="1:11" hidden="1" x14ac:dyDescent="0.3">
      <c r="A3123" t="s">
        <v>1391</v>
      </c>
      <c r="B3123" t="str">
        <f>VLOOKUP(Table_for_new_list_price[[#This Row],[ItemCode]],[1]sheet1!$1:$1048576,4,FALSE)</f>
        <v>AB LOCK LVR HANDLE- 1 - 1-1/4</v>
      </c>
      <c r="C3123" t="str">
        <f>VLOOKUP(Table_for_new_list_price[[#This Row],[ItemCode]],[1]sheet1!$1:$1048576,5,FALSE)</f>
        <v>670779384061</v>
      </c>
      <c r="D3123" t="str">
        <f>VLOOKUP(Table_for_new_list_price[[#This Row],[ItemCode]],[1]sheet1!$1:$1048576,6,FALSE)</f>
        <v>BVAC</v>
      </c>
      <c r="E3123" s="54">
        <f>VLOOKUP(Table_for_new_list_price[[#This Row],[ItemCode]],[1]sheet1!$1:$1048576,7,FALSE)</f>
        <v>0</v>
      </c>
      <c r="F3123" s="54" t="str">
        <f>VLOOKUP(Table_for_new_list_price[[#This Row],[ItemCode]],[1]sheet1!$1:$1048576,13,FALSE)</f>
        <v>0</v>
      </c>
      <c r="G3123" s="55" t="str">
        <f>VLOOKUP(Table_for_new_list_price[[#This Row],[ItemCode]],[1]sheet1!$1:$1048576,12,FALSE)</f>
        <v>200</v>
      </c>
      <c r="H3123" s="101">
        <f>VLOOKUP(Table_for_new_list_price[[#This Row],[ItemCode]],[1]sheet1!$1:$1048576,8,FALSE)</f>
        <v>30.61</v>
      </c>
      <c r="I3123" s="51" t="e">
        <f>VLOOKUP(Table_for_new_list_price[[#This Row],[Product Line]],'EDA SHEET'!$C$10:$D$57,2,FALSE)</f>
        <v>#N/A</v>
      </c>
      <c r="J3123" s="53" t="e">
        <f t="shared" si="55"/>
        <v>#N/A</v>
      </c>
      <c r="K3123" s="1" t="str">
        <f>VLOOKUP(Table_for_new_list_price[[#This Row],[ItemCode]],[1]sheet1!$1:$1048576,11,FALSE)</f>
        <v>China</v>
      </c>
    </row>
    <row r="3124" spans="1:11" hidden="1" x14ac:dyDescent="0.3">
      <c r="A3124" t="s">
        <v>1392</v>
      </c>
      <c r="B3124" t="str">
        <f>VLOOKUP(Table_for_new_list_price[[#This Row],[ItemCode]],[1]sheet1!$1:$1048576,4,FALSE)</f>
        <v>AB LOCK LVR HANDLE- 1-1/2 - 2</v>
      </c>
      <c r="C3124" t="str">
        <f>VLOOKUP(Table_for_new_list_price[[#This Row],[ItemCode]],[1]sheet1!$1:$1048576,5,FALSE)</f>
        <v>670779384085</v>
      </c>
      <c r="D3124" t="str">
        <f>VLOOKUP(Table_for_new_list_price[[#This Row],[ItemCode]],[1]sheet1!$1:$1048576,6,FALSE)</f>
        <v>BVAC</v>
      </c>
      <c r="E3124" s="54">
        <f>VLOOKUP(Table_for_new_list_price[[#This Row],[ItemCode]],[1]sheet1!$1:$1048576,7,FALSE)</f>
        <v>0</v>
      </c>
      <c r="F3124" s="54" t="str">
        <f>VLOOKUP(Table_for_new_list_price[[#This Row],[ItemCode]],[1]sheet1!$1:$1048576,13,FALSE)</f>
        <v>0</v>
      </c>
      <c r="G3124" s="55" t="str">
        <f>VLOOKUP(Table_for_new_list_price[[#This Row],[ItemCode]],[1]sheet1!$1:$1048576,12,FALSE)</f>
        <v>100</v>
      </c>
      <c r="H3124" s="101">
        <f>VLOOKUP(Table_for_new_list_price[[#This Row],[ItemCode]],[1]sheet1!$1:$1048576,8,FALSE)</f>
        <v>42.1</v>
      </c>
      <c r="I3124" s="51" t="e">
        <f>VLOOKUP(Table_for_new_list_price[[#This Row],[Product Line]],'EDA SHEET'!$C$10:$D$57,2,FALSE)</f>
        <v>#N/A</v>
      </c>
      <c r="J3124" s="53" t="e">
        <f t="shared" si="55"/>
        <v>#N/A</v>
      </c>
      <c r="K3124" s="1" t="str">
        <f>VLOOKUP(Table_for_new_list_price[[#This Row],[ItemCode]],[1]sheet1!$1:$1048576,11,FALSE)</f>
        <v>China</v>
      </c>
    </row>
    <row r="3125" spans="1:11" hidden="1" x14ac:dyDescent="0.3">
      <c r="A3125" t="s">
        <v>1393</v>
      </c>
      <c r="B3125" t="str">
        <f>VLOOKUP(Table_for_new_list_price[[#This Row],[ItemCode]],[1]sheet1!$1:$1048576,4,FALSE)</f>
        <v>AB LOCK LVR HANDLE- 1/2 - 3/4</v>
      </c>
      <c r="C3125" t="str">
        <f>VLOOKUP(Table_for_new_list_price[[#This Row],[ItemCode]],[1]sheet1!$1:$1048576,5,FALSE)</f>
        <v>670779384047</v>
      </c>
      <c r="D3125" t="str">
        <f>VLOOKUP(Table_for_new_list_price[[#This Row],[ItemCode]],[1]sheet1!$1:$1048576,6,FALSE)</f>
        <v>BVAC</v>
      </c>
      <c r="E3125" s="54">
        <f>VLOOKUP(Table_for_new_list_price[[#This Row],[ItemCode]],[1]sheet1!$1:$1048576,7,FALSE)</f>
        <v>0</v>
      </c>
      <c r="F3125" s="54" t="str">
        <f>VLOOKUP(Table_for_new_list_price[[#This Row],[ItemCode]],[1]sheet1!$1:$1048576,13,FALSE)</f>
        <v>0</v>
      </c>
      <c r="G3125" s="55" t="str">
        <f>VLOOKUP(Table_for_new_list_price[[#This Row],[ItemCode]],[1]sheet1!$1:$1048576,12,FALSE)</f>
        <v>200</v>
      </c>
      <c r="H3125" s="101">
        <f>VLOOKUP(Table_for_new_list_price[[#This Row],[ItemCode]],[1]sheet1!$1:$1048576,8,FALSE)</f>
        <v>22.97</v>
      </c>
      <c r="I3125" s="51" t="e">
        <f>VLOOKUP(Table_for_new_list_price[[#This Row],[Product Line]],'EDA SHEET'!$C$10:$D$57,2,FALSE)</f>
        <v>#N/A</v>
      </c>
      <c r="J3125" s="53" t="e">
        <f t="shared" si="55"/>
        <v>#N/A</v>
      </c>
      <c r="K3125" s="1" t="str">
        <f>VLOOKUP(Table_for_new_list_price[[#This Row],[ItemCode]],[1]sheet1!$1:$1048576,11,FALSE)</f>
        <v>China</v>
      </c>
    </row>
    <row r="3126" spans="1:11" hidden="1" x14ac:dyDescent="0.3">
      <c r="A3126" t="s">
        <v>1394</v>
      </c>
      <c r="B3126" t="str">
        <f>VLOOKUP(Table_for_new_list_price[[#This Row],[ItemCode]],[1]sheet1!$1:$1048576,4,FALSE)</f>
        <v>AB LOCK LVR HANDLE- 1/4 - 3/8</v>
      </c>
      <c r="C3126" t="str">
        <f>VLOOKUP(Table_for_new_list_price[[#This Row],[ItemCode]],[1]sheet1!$1:$1048576,5,FALSE)</f>
        <v>670779384023</v>
      </c>
      <c r="D3126" t="str">
        <f>VLOOKUP(Table_for_new_list_price[[#This Row],[ItemCode]],[1]sheet1!$1:$1048576,6,FALSE)</f>
        <v>BVAC</v>
      </c>
      <c r="E3126" s="54">
        <f>VLOOKUP(Table_for_new_list_price[[#This Row],[ItemCode]],[1]sheet1!$1:$1048576,7,FALSE)</f>
        <v>0</v>
      </c>
      <c r="F3126" s="54" t="str">
        <f>VLOOKUP(Table_for_new_list_price[[#This Row],[ItemCode]],[1]sheet1!$1:$1048576,13,FALSE)</f>
        <v>0</v>
      </c>
      <c r="G3126" s="55" t="str">
        <f>VLOOKUP(Table_for_new_list_price[[#This Row],[ItemCode]],[1]sheet1!$1:$1048576,12,FALSE)</f>
        <v>1</v>
      </c>
      <c r="H3126" s="101">
        <f>VLOOKUP(Table_for_new_list_price[[#This Row],[ItemCode]],[1]sheet1!$1:$1048576,8,FALSE)</f>
        <v>17.23</v>
      </c>
      <c r="I3126" s="51" t="e">
        <f>VLOOKUP(Table_for_new_list_price[[#This Row],[Product Line]],'EDA SHEET'!$C$10:$D$57,2,FALSE)</f>
        <v>#N/A</v>
      </c>
      <c r="J3126" s="53" t="e">
        <f t="shared" si="55"/>
        <v>#N/A</v>
      </c>
      <c r="K3126" s="1" t="str">
        <f>VLOOKUP(Table_for_new_list_price[[#This Row],[ItemCode]],[1]sheet1!$1:$1048576,11,FALSE)</f>
        <v>China</v>
      </c>
    </row>
    <row r="3127" spans="1:11" hidden="1" x14ac:dyDescent="0.3">
      <c r="A3127" t="s">
        <v>1395</v>
      </c>
      <c r="B3127" t="str">
        <f>VLOOKUP(Table_for_new_list_price[[#This Row],[ItemCode]],[1]sheet1!$1:$1048576,4,FALSE)</f>
        <v>WING HANDLE for 5544AB 1 1-1/4</v>
      </c>
      <c r="C3127" t="str">
        <f>VLOOKUP(Table_for_new_list_price[[#This Row],[ItemCode]],[1]sheet1!$1:$1048576,5,FALSE)</f>
        <v>670779717913</v>
      </c>
      <c r="D3127" t="str">
        <f>VLOOKUP(Table_for_new_list_price[[#This Row],[ItemCode]],[1]sheet1!$1:$1048576,6,FALSE)</f>
        <v>BVAC</v>
      </c>
      <c r="E3127" s="54">
        <f>VLOOKUP(Table_for_new_list_price[[#This Row],[ItemCode]],[1]sheet1!$1:$1048576,7,FALSE)</f>
        <v>0</v>
      </c>
      <c r="F3127" s="54" t="str">
        <f>VLOOKUP(Table_for_new_list_price[[#This Row],[ItemCode]],[1]sheet1!$1:$1048576,13,FALSE)</f>
        <v>0.097</v>
      </c>
      <c r="G3127" s="55" t="str">
        <f>VLOOKUP(Table_for_new_list_price[[#This Row],[ItemCode]],[1]sheet1!$1:$1048576,12,FALSE)</f>
        <v>1</v>
      </c>
      <c r="H3127" s="101">
        <f>VLOOKUP(Table_for_new_list_price[[#This Row],[ItemCode]],[1]sheet1!$1:$1048576,8,FALSE)</f>
        <v>16.84</v>
      </c>
      <c r="I3127" s="51" t="e">
        <f>VLOOKUP(Table_for_new_list_price[[#This Row],[Product Line]],'EDA SHEET'!$C$10:$D$57,2,FALSE)</f>
        <v>#N/A</v>
      </c>
      <c r="J3127" s="53" t="e">
        <f t="shared" si="55"/>
        <v>#N/A</v>
      </c>
      <c r="K3127" s="1" t="str">
        <f>VLOOKUP(Table_for_new_list_price[[#This Row],[ItemCode]],[1]sheet1!$1:$1048576,11,FALSE)</f>
        <v>China</v>
      </c>
    </row>
    <row r="3128" spans="1:11" hidden="1" x14ac:dyDescent="0.3">
      <c r="A3128" t="s">
        <v>1396</v>
      </c>
      <c r="B3128" t="str">
        <f>VLOOKUP(Table_for_new_list_price[[#This Row],[ItemCode]],[1]sheet1!$1:$1048576,4,FALSE)</f>
        <v>WING HANDLE for 5544AB 1/2-3/4</v>
      </c>
      <c r="C3128" t="str">
        <f>VLOOKUP(Table_for_new_list_price[[#This Row],[ItemCode]],[1]sheet1!$1:$1048576,5,FALSE)</f>
        <v>670779717906</v>
      </c>
      <c r="D3128" t="str">
        <f>VLOOKUP(Table_for_new_list_price[[#This Row],[ItemCode]],[1]sheet1!$1:$1048576,6,FALSE)</f>
        <v>BVAC</v>
      </c>
      <c r="E3128" s="54">
        <f>VLOOKUP(Table_for_new_list_price[[#This Row],[ItemCode]],[1]sheet1!$1:$1048576,7,FALSE)</f>
        <v>0</v>
      </c>
      <c r="F3128" s="54" t="str">
        <f>VLOOKUP(Table_for_new_list_price[[#This Row],[ItemCode]],[1]sheet1!$1:$1048576,13,FALSE)</f>
        <v>0.056</v>
      </c>
      <c r="G3128" s="55" t="str">
        <f>VLOOKUP(Table_for_new_list_price[[#This Row],[ItemCode]],[1]sheet1!$1:$1048576,12,FALSE)</f>
        <v>1</v>
      </c>
      <c r="H3128" s="101">
        <f>VLOOKUP(Table_for_new_list_price[[#This Row],[ItemCode]],[1]sheet1!$1:$1048576,8,FALSE)</f>
        <v>9.19</v>
      </c>
      <c r="I3128" s="51" t="e">
        <f>VLOOKUP(Table_for_new_list_price[[#This Row],[Product Line]],'EDA SHEET'!$C$10:$D$57,2,FALSE)</f>
        <v>#N/A</v>
      </c>
      <c r="J3128" s="53" t="e">
        <f t="shared" si="55"/>
        <v>#N/A</v>
      </c>
      <c r="K3128" s="1" t="str">
        <f>VLOOKUP(Table_for_new_list_price[[#This Row],[ItemCode]],[1]sheet1!$1:$1048576,11,FALSE)</f>
        <v>China</v>
      </c>
    </row>
    <row r="3129" spans="1:11" hidden="1" x14ac:dyDescent="0.3">
      <c r="A3129" t="s">
        <v>1421</v>
      </c>
      <c r="B3129" t="str">
        <f>VLOOKUP(Table_for_new_list_price[[#This Row],[ItemCode]],[1]sheet1!$1:$1048576,4,FALSE)</f>
        <v>AB LEVER HANDLE ONLY -1 -1-1/4</v>
      </c>
      <c r="C3129" t="str">
        <f>VLOOKUP(Table_for_new_list_price[[#This Row],[ItemCode]],[1]sheet1!$1:$1048576,5,FALSE)</f>
        <v>670779391069</v>
      </c>
      <c r="D3129" t="str">
        <f>VLOOKUP(Table_for_new_list_price[[#This Row],[ItemCode]],[1]sheet1!$1:$1048576,6,FALSE)</f>
        <v>BVAC</v>
      </c>
      <c r="E3129" s="54">
        <f>VLOOKUP(Table_for_new_list_price[[#This Row],[ItemCode]],[1]sheet1!$1:$1048576,7,FALSE)</f>
        <v>0</v>
      </c>
      <c r="F3129" s="54" t="str">
        <f>VLOOKUP(Table_for_new_list_price[[#This Row],[ItemCode]],[1]sheet1!$1:$1048576,13,FALSE)</f>
        <v>0</v>
      </c>
      <c r="G3129" s="55" t="str">
        <f>VLOOKUP(Table_for_new_list_price[[#This Row],[ItemCode]],[1]sheet1!$1:$1048576,12,FALSE)</f>
        <v>1</v>
      </c>
      <c r="H3129" s="101">
        <f>VLOOKUP(Table_for_new_list_price[[#This Row],[ItemCode]],[1]sheet1!$1:$1048576,8,FALSE)</f>
        <v>10.65</v>
      </c>
      <c r="I3129" s="51" t="e">
        <f>VLOOKUP(Table_for_new_list_price[[#This Row],[Product Line]],'EDA SHEET'!$C$10:$D$57,2,FALSE)</f>
        <v>#N/A</v>
      </c>
      <c r="J3129" s="53" t="e">
        <f t="shared" si="55"/>
        <v>#N/A</v>
      </c>
      <c r="K3129" s="1" t="str">
        <f>VLOOKUP(Table_for_new_list_price[[#This Row],[ItemCode]],[1]sheet1!$1:$1048576,11,FALSE)</f>
        <v>Italy</v>
      </c>
    </row>
    <row r="3130" spans="1:11" hidden="1" x14ac:dyDescent="0.3">
      <c r="A3130" t="s">
        <v>1422</v>
      </c>
      <c r="B3130" t="str">
        <f>VLOOKUP(Table_for_new_list_price[[#This Row],[ItemCode]],[1]sheet1!$1:$1048576,4,FALSE)</f>
        <v>AB LEVER HANDLE ONLY 1-1/2 - 2</v>
      </c>
      <c r="C3130" t="str">
        <f>VLOOKUP(Table_for_new_list_price[[#This Row],[ItemCode]],[1]sheet1!$1:$1048576,5,FALSE)</f>
        <v>670779721750</v>
      </c>
      <c r="D3130" t="str">
        <f>VLOOKUP(Table_for_new_list_price[[#This Row],[ItemCode]],[1]sheet1!$1:$1048576,6,FALSE)</f>
        <v>BVAC</v>
      </c>
      <c r="E3130" s="54">
        <f>VLOOKUP(Table_for_new_list_price[[#This Row],[ItemCode]],[1]sheet1!$1:$1048576,7,FALSE)</f>
        <v>0</v>
      </c>
      <c r="F3130" s="54" t="str">
        <f>VLOOKUP(Table_for_new_list_price[[#This Row],[ItemCode]],[1]sheet1!$1:$1048576,13,FALSE)</f>
        <v>0</v>
      </c>
      <c r="G3130" s="55" t="str">
        <f>VLOOKUP(Table_for_new_list_price[[#This Row],[ItemCode]],[1]sheet1!$1:$1048576,12,FALSE)</f>
        <v>1</v>
      </c>
      <c r="H3130" s="101">
        <f>VLOOKUP(Table_for_new_list_price[[#This Row],[ItemCode]],[1]sheet1!$1:$1048576,8,FALSE)</f>
        <v>22.63</v>
      </c>
      <c r="I3130" s="51" t="e">
        <f>VLOOKUP(Table_for_new_list_price[[#This Row],[Product Line]],'EDA SHEET'!$C$10:$D$57,2,FALSE)</f>
        <v>#N/A</v>
      </c>
      <c r="J3130" s="53" t="e">
        <f t="shared" si="55"/>
        <v>#N/A</v>
      </c>
      <c r="K3130" s="1" t="str">
        <f>VLOOKUP(Table_for_new_list_price[[#This Row],[ItemCode]],[1]sheet1!$1:$1048576,11,FALSE)</f>
        <v>Italy</v>
      </c>
    </row>
    <row r="3131" spans="1:11" hidden="1" x14ac:dyDescent="0.3">
      <c r="A3131" t="s">
        <v>1423</v>
      </c>
      <c r="B3131" t="str">
        <f>VLOOKUP(Table_for_new_list_price[[#This Row],[ItemCode]],[1]sheet1!$1:$1048576,4,FALSE)</f>
        <v>AB LEVER HANDLE ONLY- 1/2-3/4</v>
      </c>
      <c r="C3131" t="str">
        <f>VLOOKUP(Table_for_new_list_price[[#This Row],[ItemCode]],[1]sheet1!$1:$1048576,5,FALSE)</f>
        <v>670779714943</v>
      </c>
      <c r="D3131" t="str">
        <f>VLOOKUP(Table_for_new_list_price[[#This Row],[ItemCode]],[1]sheet1!$1:$1048576,6,FALSE)</f>
        <v>BVAC</v>
      </c>
      <c r="E3131" s="54">
        <f>VLOOKUP(Table_for_new_list_price[[#This Row],[ItemCode]],[1]sheet1!$1:$1048576,7,FALSE)</f>
        <v>0</v>
      </c>
      <c r="F3131" s="54" t="str">
        <f>VLOOKUP(Table_for_new_list_price[[#This Row],[ItemCode]],[1]sheet1!$1:$1048576,13,FALSE)</f>
        <v>0</v>
      </c>
      <c r="G3131" s="55" t="str">
        <f>VLOOKUP(Table_for_new_list_price[[#This Row],[ItemCode]],[1]sheet1!$1:$1048576,12,FALSE)</f>
        <v>1</v>
      </c>
      <c r="H3131" s="101">
        <f>VLOOKUP(Table_for_new_list_price[[#This Row],[ItemCode]],[1]sheet1!$1:$1048576,8,FALSE)</f>
        <v>7.99</v>
      </c>
      <c r="I3131" s="51" t="e">
        <f>VLOOKUP(Table_for_new_list_price[[#This Row],[Product Line]],'EDA SHEET'!$C$10:$D$57,2,FALSE)</f>
        <v>#N/A</v>
      </c>
      <c r="J3131" s="53" t="e">
        <f t="shared" si="55"/>
        <v>#N/A</v>
      </c>
      <c r="K3131" s="1" t="str">
        <f>VLOOKUP(Table_for_new_list_price[[#This Row],[ItemCode]],[1]sheet1!$1:$1048576,11,FALSE)</f>
        <v>Italy</v>
      </c>
    </row>
    <row r="3132" spans="1:11" hidden="1" x14ac:dyDescent="0.3">
      <c r="A3132" t="s">
        <v>1424</v>
      </c>
      <c r="B3132" t="str">
        <f>VLOOKUP(Table_for_new_list_price[[#This Row],[ItemCode]],[1]sheet1!$1:$1048576,4,FALSE)</f>
        <v>AB LEVER HANDLE ONLY 1/4 - 3/8</v>
      </c>
      <c r="C3132" t="str">
        <f>VLOOKUP(Table_for_new_list_price[[#This Row],[ItemCode]],[1]sheet1!$1:$1048576,5,FALSE)</f>
        <v>670779721743</v>
      </c>
      <c r="D3132" t="str">
        <f>VLOOKUP(Table_for_new_list_price[[#This Row],[ItemCode]],[1]sheet1!$1:$1048576,6,FALSE)</f>
        <v>BVAC</v>
      </c>
      <c r="E3132" s="54">
        <f>VLOOKUP(Table_for_new_list_price[[#This Row],[ItemCode]],[1]sheet1!$1:$1048576,7,FALSE)</f>
        <v>0</v>
      </c>
      <c r="F3132" s="54" t="str">
        <f>VLOOKUP(Table_for_new_list_price[[#This Row],[ItemCode]],[1]sheet1!$1:$1048576,13,FALSE)</f>
        <v>0</v>
      </c>
      <c r="G3132" s="55" t="str">
        <f>VLOOKUP(Table_for_new_list_price[[#This Row],[ItemCode]],[1]sheet1!$1:$1048576,12,FALSE)</f>
        <v>1</v>
      </c>
      <c r="H3132" s="101">
        <f>VLOOKUP(Table_for_new_list_price[[#This Row],[ItemCode]],[1]sheet1!$1:$1048576,8,FALSE)</f>
        <v>6.66</v>
      </c>
      <c r="I3132" s="51" t="e">
        <f>VLOOKUP(Table_for_new_list_price[[#This Row],[Product Line]],'EDA SHEET'!$C$10:$D$57,2,FALSE)</f>
        <v>#N/A</v>
      </c>
      <c r="J3132" s="53" t="e">
        <f t="shared" si="55"/>
        <v>#N/A</v>
      </c>
      <c r="K3132" s="1" t="str">
        <f>VLOOKUP(Table_for_new_list_price[[#This Row],[ItemCode]],[1]sheet1!$1:$1048576,11,FALSE)</f>
        <v>Italy</v>
      </c>
    </row>
    <row r="3133" spans="1:11" hidden="1" x14ac:dyDescent="0.3">
      <c r="A3133" t="s">
        <v>1425</v>
      </c>
      <c r="B3133" t="str">
        <f>VLOOKUP(Table_for_new_list_price[[#This Row],[ItemCode]],[1]sheet1!$1:$1048576,4,FALSE)</f>
        <v>AB LEVER HANDLE ONLY 2-1/2 - 4</v>
      </c>
      <c r="C3133" t="str">
        <f>VLOOKUP(Table_for_new_list_price[[#This Row],[ItemCode]],[1]sheet1!$1:$1048576,5,FALSE)</f>
        <v>670779721767</v>
      </c>
      <c r="D3133" t="str">
        <f>VLOOKUP(Table_for_new_list_price[[#This Row],[ItemCode]],[1]sheet1!$1:$1048576,6,FALSE)</f>
        <v>BVAC</v>
      </c>
      <c r="E3133" s="54">
        <f>VLOOKUP(Table_for_new_list_price[[#This Row],[ItemCode]],[1]sheet1!$1:$1048576,7,FALSE)</f>
        <v>0</v>
      </c>
      <c r="F3133" s="54" t="str">
        <f>VLOOKUP(Table_for_new_list_price[[#This Row],[ItemCode]],[1]sheet1!$1:$1048576,13,FALSE)</f>
        <v>0</v>
      </c>
      <c r="G3133" s="55" t="str">
        <f>VLOOKUP(Table_for_new_list_price[[#This Row],[ItemCode]],[1]sheet1!$1:$1048576,12,FALSE)</f>
        <v>1</v>
      </c>
      <c r="H3133" s="101">
        <f>VLOOKUP(Table_for_new_list_price[[#This Row],[ItemCode]],[1]sheet1!$1:$1048576,8,FALSE)</f>
        <v>26.62</v>
      </c>
      <c r="I3133" s="51" t="e">
        <f>VLOOKUP(Table_for_new_list_price[[#This Row],[Product Line]],'EDA SHEET'!$C$10:$D$57,2,FALSE)</f>
        <v>#N/A</v>
      </c>
      <c r="J3133" s="53" t="e">
        <f t="shared" si="55"/>
        <v>#N/A</v>
      </c>
      <c r="K3133" s="1" t="str">
        <f>VLOOKUP(Table_for_new_list_price[[#This Row],[ItemCode]],[1]sheet1!$1:$1048576,11,FALSE)</f>
        <v>Italy</v>
      </c>
    </row>
    <row r="3134" spans="1:11" hidden="1" x14ac:dyDescent="0.3">
      <c r="A3134" t="s">
        <v>1426</v>
      </c>
      <c r="B3134" t="str">
        <f>VLOOKUP(Table_for_new_list_price[[#This Row],[ItemCode]],[1]sheet1!$1:$1048576,4,FALSE)</f>
        <v>AB LEVER HANDLE KIT- 1 - 1-1/4</v>
      </c>
      <c r="C3134" t="str">
        <f>VLOOKUP(Table_for_new_list_price[[#This Row],[ItemCode]],[1]sheet1!$1:$1048576,5,FALSE)</f>
        <v>670779391069</v>
      </c>
      <c r="D3134" t="str">
        <f>VLOOKUP(Table_for_new_list_price[[#This Row],[ItemCode]],[1]sheet1!$1:$1048576,6,FALSE)</f>
        <v>BVAC</v>
      </c>
      <c r="E3134" s="54">
        <f>VLOOKUP(Table_for_new_list_price[[#This Row],[ItemCode]],[1]sheet1!$1:$1048576,7,FALSE)</f>
        <v>0</v>
      </c>
      <c r="F3134" s="54" t="str">
        <f>VLOOKUP(Table_for_new_list_price[[#This Row],[ItemCode]],[1]sheet1!$1:$1048576,13,FALSE)</f>
        <v>0</v>
      </c>
      <c r="G3134" s="55" t="str">
        <f>VLOOKUP(Table_for_new_list_price[[#This Row],[ItemCode]],[1]sheet1!$1:$1048576,12,FALSE)</f>
        <v>1</v>
      </c>
      <c r="H3134" s="101">
        <f>VLOOKUP(Table_for_new_list_price[[#This Row],[ItemCode]],[1]sheet1!$1:$1048576,8,FALSE)</f>
        <v>10.65</v>
      </c>
      <c r="I3134" s="51" t="e">
        <f>VLOOKUP(Table_for_new_list_price[[#This Row],[Product Line]],'EDA SHEET'!$C$10:$D$57,2,FALSE)</f>
        <v>#N/A</v>
      </c>
      <c r="J3134" s="53" t="e">
        <f t="shared" si="55"/>
        <v>#N/A</v>
      </c>
      <c r="K3134" s="1" t="str">
        <f>VLOOKUP(Table_for_new_list_price[[#This Row],[ItemCode]],[1]sheet1!$1:$1048576,11,FALSE)</f>
        <v>Italy</v>
      </c>
    </row>
    <row r="3135" spans="1:11" hidden="1" x14ac:dyDescent="0.3">
      <c r="A3135" t="s">
        <v>1427</v>
      </c>
      <c r="B3135" t="str">
        <f>VLOOKUP(Table_for_new_list_price[[#This Row],[ItemCode]],[1]sheet1!$1:$1048576,4,FALSE)</f>
        <v>AB LEVER HANDLE KIT- 1-1/2 - 2</v>
      </c>
      <c r="C3135" t="str">
        <f>VLOOKUP(Table_for_new_list_price[[#This Row],[ItemCode]],[1]sheet1!$1:$1048576,5,FALSE)</f>
        <v>670779391083</v>
      </c>
      <c r="D3135" t="str">
        <f>VLOOKUP(Table_for_new_list_price[[#This Row],[ItemCode]],[1]sheet1!$1:$1048576,6,FALSE)</f>
        <v>BVAC</v>
      </c>
      <c r="E3135" s="54">
        <f>VLOOKUP(Table_for_new_list_price[[#This Row],[ItemCode]],[1]sheet1!$1:$1048576,7,FALSE)</f>
        <v>0</v>
      </c>
      <c r="F3135" s="54" t="str">
        <f>VLOOKUP(Table_for_new_list_price[[#This Row],[ItemCode]],[1]sheet1!$1:$1048576,13,FALSE)</f>
        <v>0</v>
      </c>
      <c r="G3135" s="55" t="str">
        <f>VLOOKUP(Table_for_new_list_price[[#This Row],[ItemCode]],[1]sheet1!$1:$1048576,12,FALSE)</f>
        <v>1</v>
      </c>
      <c r="H3135" s="101">
        <f>VLOOKUP(Table_for_new_list_price[[#This Row],[ItemCode]],[1]sheet1!$1:$1048576,8,FALSE)</f>
        <v>22.63</v>
      </c>
      <c r="I3135" s="51" t="e">
        <f>VLOOKUP(Table_for_new_list_price[[#This Row],[Product Line]],'EDA SHEET'!$C$10:$D$57,2,FALSE)</f>
        <v>#N/A</v>
      </c>
      <c r="J3135" s="53" t="e">
        <f t="shared" si="55"/>
        <v>#N/A</v>
      </c>
      <c r="K3135" s="1" t="str">
        <f>VLOOKUP(Table_for_new_list_price[[#This Row],[ItemCode]],[1]sheet1!$1:$1048576,11,FALSE)</f>
        <v>Italy</v>
      </c>
    </row>
    <row r="3136" spans="1:11" hidden="1" x14ac:dyDescent="0.3">
      <c r="A3136" t="s">
        <v>1428</v>
      </c>
      <c r="B3136" t="str">
        <f>VLOOKUP(Table_for_new_list_price[[#This Row],[ItemCode]],[1]sheet1!$1:$1048576,4,FALSE)</f>
        <v>AB LEVER HANDLE KIT- 1/2 - 3/4</v>
      </c>
      <c r="C3136" t="str">
        <f>VLOOKUP(Table_for_new_list_price[[#This Row],[ItemCode]],[1]sheet1!$1:$1048576,5,FALSE)</f>
        <v>670779391045</v>
      </c>
      <c r="D3136" t="str">
        <f>VLOOKUP(Table_for_new_list_price[[#This Row],[ItemCode]],[1]sheet1!$1:$1048576,6,FALSE)</f>
        <v>BVAC</v>
      </c>
      <c r="E3136" s="54">
        <f>VLOOKUP(Table_for_new_list_price[[#This Row],[ItemCode]],[1]sheet1!$1:$1048576,7,FALSE)</f>
        <v>0</v>
      </c>
      <c r="F3136" s="54" t="str">
        <f>VLOOKUP(Table_for_new_list_price[[#This Row],[ItemCode]],[1]sheet1!$1:$1048576,13,FALSE)</f>
        <v>0</v>
      </c>
      <c r="G3136" s="55" t="str">
        <f>VLOOKUP(Table_for_new_list_price[[#This Row],[ItemCode]],[1]sheet1!$1:$1048576,12,FALSE)</f>
        <v>1</v>
      </c>
      <c r="H3136" s="101">
        <f>VLOOKUP(Table_for_new_list_price[[#This Row],[ItemCode]],[1]sheet1!$1:$1048576,8,FALSE)</f>
        <v>7.99</v>
      </c>
      <c r="I3136" s="51" t="e">
        <f>VLOOKUP(Table_for_new_list_price[[#This Row],[Product Line]],'EDA SHEET'!$C$10:$D$57,2,FALSE)</f>
        <v>#N/A</v>
      </c>
      <c r="J3136" s="53" t="e">
        <f t="shared" si="55"/>
        <v>#N/A</v>
      </c>
      <c r="K3136" s="1" t="str">
        <f>VLOOKUP(Table_for_new_list_price[[#This Row],[ItemCode]],[1]sheet1!$1:$1048576,11,FALSE)</f>
        <v>Italy</v>
      </c>
    </row>
    <row r="3137" spans="1:11" hidden="1" x14ac:dyDescent="0.3">
      <c r="A3137" t="s">
        <v>1429</v>
      </c>
      <c r="B3137" t="str">
        <f>VLOOKUP(Table_for_new_list_price[[#This Row],[ItemCode]],[1]sheet1!$1:$1048576,4,FALSE)</f>
        <v>AB LEVER HANDLE KIT- 1/4 - 3/8</v>
      </c>
      <c r="C3137" t="str">
        <f>VLOOKUP(Table_for_new_list_price[[#This Row],[ItemCode]],[1]sheet1!$1:$1048576,5,FALSE)</f>
        <v>670779391021</v>
      </c>
      <c r="D3137" t="str">
        <f>VLOOKUP(Table_for_new_list_price[[#This Row],[ItemCode]],[1]sheet1!$1:$1048576,6,FALSE)</f>
        <v>BVAC</v>
      </c>
      <c r="E3137" s="54">
        <f>VLOOKUP(Table_for_new_list_price[[#This Row],[ItemCode]],[1]sheet1!$1:$1048576,7,FALSE)</f>
        <v>0</v>
      </c>
      <c r="F3137" s="54" t="str">
        <f>VLOOKUP(Table_for_new_list_price[[#This Row],[ItemCode]],[1]sheet1!$1:$1048576,13,FALSE)</f>
        <v>0</v>
      </c>
      <c r="G3137" s="55" t="str">
        <f>VLOOKUP(Table_for_new_list_price[[#This Row],[ItemCode]],[1]sheet1!$1:$1048576,12,FALSE)</f>
        <v>1</v>
      </c>
      <c r="H3137" s="101">
        <f>VLOOKUP(Table_for_new_list_price[[#This Row],[ItemCode]],[1]sheet1!$1:$1048576,8,FALSE)</f>
        <v>6.66</v>
      </c>
      <c r="I3137" s="51" t="e">
        <f>VLOOKUP(Table_for_new_list_price[[#This Row],[Product Line]],'EDA SHEET'!$C$10:$D$57,2,FALSE)</f>
        <v>#N/A</v>
      </c>
      <c r="J3137" s="53" t="e">
        <f t="shared" si="55"/>
        <v>#N/A</v>
      </c>
      <c r="K3137" s="1" t="str">
        <f>VLOOKUP(Table_for_new_list_price[[#This Row],[ItemCode]],[1]sheet1!$1:$1048576,11,FALSE)</f>
        <v>Italy</v>
      </c>
    </row>
    <row r="3138" spans="1:11" hidden="1" x14ac:dyDescent="0.3">
      <c r="A3138" t="s">
        <v>1430</v>
      </c>
      <c r="B3138" t="str">
        <f>VLOOKUP(Table_for_new_list_price[[#This Row],[ItemCode]],[1]sheet1!$1:$1048576,4,FALSE)</f>
        <v>AB LEVER HANDLE KIT-2-1/2 - 4</v>
      </c>
      <c r="C3138" t="str">
        <f>VLOOKUP(Table_for_new_list_price[[#This Row],[ItemCode]],[1]sheet1!$1:$1048576,5,FALSE)</f>
        <v>670779391250</v>
      </c>
      <c r="D3138" t="str">
        <f>VLOOKUP(Table_for_new_list_price[[#This Row],[ItemCode]],[1]sheet1!$1:$1048576,6,FALSE)</f>
        <v>BVAC</v>
      </c>
      <c r="E3138" s="54">
        <f>VLOOKUP(Table_for_new_list_price[[#This Row],[ItemCode]],[1]sheet1!$1:$1048576,7,FALSE)</f>
        <v>0</v>
      </c>
      <c r="F3138" s="54" t="str">
        <f>VLOOKUP(Table_for_new_list_price[[#This Row],[ItemCode]],[1]sheet1!$1:$1048576,13,FALSE)</f>
        <v>0</v>
      </c>
      <c r="G3138" s="55" t="str">
        <f>VLOOKUP(Table_for_new_list_price[[#This Row],[ItemCode]],[1]sheet1!$1:$1048576,12,FALSE)</f>
        <v>1</v>
      </c>
      <c r="H3138" s="101">
        <f>VLOOKUP(Table_for_new_list_price[[#This Row],[ItemCode]],[1]sheet1!$1:$1048576,8,FALSE)</f>
        <v>26.62</v>
      </c>
      <c r="I3138" s="51" t="e">
        <f>VLOOKUP(Table_for_new_list_price[[#This Row],[Product Line]],'EDA SHEET'!$C$10:$D$57,2,FALSE)</f>
        <v>#N/A</v>
      </c>
      <c r="J3138" s="53" t="e">
        <f t="shared" si="55"/>
        <v>#N/A</v>
      </c>
      <c r="K3138" s="1" t="str">
        <f>VLOOKUP(Table_for_new_list_price[[#This Row],[ItemCode]],[1]sheet1!$1:$1048576,11,FALSE)</f>
        <v>Italy</v>
      </c>
    </row>
    <row r="3139" spans="1:11" hidden="1" x14ac:dyDescent="0.3">
      <c r="A3139" t="s">
        <v>1431</v>
      </c>
      <c r="B3139" t="str">
        <f>VLOOKUP(Table_for_new_list_price[[#This Row],[ItemCode]],[1]sheet1!$1:$1048576,4,FALSE)</f>
        <v>AB LOCK LVR HANDLE- 1 - 1-1/4</v>
      </c>
      <c r="C3139" t="str">
        <f>VLOOKUP(Table_for_new_list_price[[#This Row],[ItemCode]],[1]sheet1!$1:$1048576,5,FALSE)</f>
        <v>670779377063</v>
      </c>
      <c r="D3139" t="str">
        <f>VLOOKUP(Table_for_new_list_price[[#This Row],[ItemCode]],[1]sheet1!$1:$1048576,6,FALSE)</f>
        <v>BVAC</v>
      </c>
      <c r="E3139" s="54">
        <f>VLOOKUP(Table_for_new_list_price[[#This Row],[ItemCode]],[1]sheet1!$1:$1048576,7,FALSE)</f>
        <v>0</v>
      </c>
      <c r="F3139" s="54" t="str">
        <f>VLOOKUP(Table_for_new_list_price[[#This Row],[ItemCode]],[1]sheet1!$1:$1048576,13,FALSE)</f>
        <v>0</v>
      </c>
      <c r="G3139" s="55" t="str">
        <f>VLOOKUP(Table_for_new_list_price[[#This Row],[ItemCode]],[1]sheet1!$1:$1048576,12,FALSE)</f>
        <v>200</v>
      </c>
      <c r="H3139" s="101">
        <f>VLOOKUP(Table_for_new_list_price[[#This Row],[ItemCode]],[1]sheet1!$1:$1048576,8,FALSE)</f>
        <v>30.61</v>
      </c>
      <c r="I3139" s="51" t="e">
        <f>VLOOKUP(Table_for_new_list_price[[#This Row],[Product Line]],'EDA SHEET'!$C$10:$D$57,2,FALSE)</f>
        <v>#N/A</v>
      </c>
      <c r="J3139" s="53" t="e">
        <f t="shared" si="55"/>
        <v>#N/A</v>
      </c>
      <c r="K3139" s="1" t="str">
        <f>VLOOKUP(Table_for_new_list_price[[#This Row],[ItemCode]],[1]sheet1!$1:$1048576,11,FALSE)</f>
        <v>China</v>
      </c>
    </row>
    <row r="3140" spans="1:11" hidden="1" x14ac:dyDescent="0.3">
      <c r="A3140" t="s">
        <v>1432</v>
      </c>
      <c r="B3140" t="str">
        <f>VLOOKUP(Table_for_new_list_price[[#This Row],[ItemCode]],[1]sheet1!$1:$1048576,4,FALSE)</f>
        <v>AB LOCK LVR HANDLE- 1-1/2 - 2</v>
      </c>
      <c r="C3140" t="str">
        <f>VLOOKUP(Table_for_new_list_price[[#This Row],[ItemCode]],[1]sheet1!$1:$1048576,5,FALSE)</f>
        <v>670779377087</v>
      </c>
      <c r="D3140" t="str">
        <f>VLOOKUP(Table_for_new_list_price[[#This Row],[ItemCode]],[1]sheet1!$1:$1048576,6,FALSE)</f>
        <v>BVAC</v>
      </c>
      <c r="E3140" s="54">
        <f>VLOOKUP(Table_for_new_list_price[[#This Row],[ItemCode]],[1]sheet1!$1:$1048576,7,FALSE)</f>
        <v>0</v>
      </c>
      <c r="F3140" s="54" t="str">
        <f>VLOOKUP(Table_for_new_list_price[[#This Row],[ItemCode]],[1]sheet1!$1:$1048576,13,FALSE)</f>
        <v>0</v>
      </c>
      <c r="G3140" s="55" t="str">
        <f>VLOOKUP(Table_for_new_list_price[[#This Row],[ItemCode]],[1]sheet1!$1:$1048576,12,FALSE)</f>
        <v>100</v>
      </c>
      <c r="H3140" s="101">
        <f>VLOOKUP(Table_for_new_list_price[[#This Row],[ItemCode]],[1]sheet1!$1:$1048576,8,FALSE)</f>
        <v>42.1</v>
      </c>
      <c r="I3140" s="51" t="e">
        <f>VLOOKUP(Table_for_new_list_price[[#This Row],[Product Line]],'EDA SHEET'!$C$10:$D$57,2,FALSE)</f>
        <v>#N/A</v>
      </c>
      <c r="J3140" s="53" t="e">
        <f t="shared" si="55"/>
        <v>#N/A</v>
      </c>
      <c r="K3140" s="1" t="str">
        <f>VLOOKUP(Table_for_new_list_price[[#This Row],[ItemCode]],[1]sheet1!$1:$1048576,11,FALSE)</f>
        <v>China</v>
      </c>
    </row>
    <row r="3141" spans="1:11" hidden="1" x14ac:dyDescent="0.3">
      <c r="A3141" t="s">
        <v>1433</v>
      </c>
      <c r="B3141" t="str">
        <f>VLOOKUP(Table_for_new_list_price[[#This Row],[ItemCode]],[1]sheet1!$1:$1048576,4,FALSE)</f>
        <v>AB LOCK LVR HANDLE- 1/2 - 3/4</v>
      </c>
      <c r="C3141" t="str">
        <f>VLOOKUP(Table_for_new_list_price[[#This Row],[ItemCode]],[1]sheet1!$1:$1048576,5,FALSE)</f>
        <v>670779377049</v>
      </c>
      <c r="D3141" t="str">
        <f>VLOOKUP(Table_for_new_list_price[[#This Row],[ItemCode]],[1]sheet1!$1:$1048576,6,FALSE)</f>
        <v>BVAC</v>
      </c>
      <c r="E3141" s="54">
        <f>VLOOKUP(Table_for_new_list_price[[#This Row],[ItemCode]],[1]sheet1!$1:$1048576,7,FALSE)</f>
        <v>0</v>
      </c>
      <c r="F3141" s="54" t="str">
        <f>VLOOKUP(Table_for_new_list_price[[#This Row],[ItemCode]],[1]sheet1!$1:$1048576,13,FALSE)</f>
        <v>0</v>
      </c>
      <c r="G3141" s="55" t="str">
        <f>VLOOKUP(Table_for_new_list_price[[#This Row],[ItemCode]],[1]sheet1!$1:$1048576,12,FALSE)</f>
        <v>200</v>
      </c>
      <c r="H3141" s="101">
        <f>VLOOKUP(Table_for_new_list_price[[#This Row],[ItemCode]],[1]sheet1!$1:$1048576,8,FALSE)</f>
        <v>22.97</v>
      </c>
      <c r="I3141" s="51" t="e">
        <f>VLOOKUP(Table_for_new_list_price[[#This Row],[Product Line]],'EDA SHEET'!$C$10:$D$57,2,FALSE)</f>
        <v>#N/A</v>
      </c>
      <c r="J3141" s="53" t="e">
        <f t="shared" si="55"/>
        <v>#N/A</v>
      </c>
      <c r="K3141" s="1" t="str">
        <f>VLOOKUP(Table_for_new_list_price[[#This Row],[ItemCode]],[1]sheet1!$1:$1048576,11,FALSE)</f>
        <v>China</v>
      </c>
    </row>
    <row r="3142" spans="1:11" hidden="1" x14ac:dyDescent="0.3">
      <c r="A3142" t="s">
        <v>1434</v>
      </c>
      <c r="B3142" t="str">
        <f>VLOOKUP(Table_for_new_list_price[[#This Row],[ItemCode]],[1]sheet1!$1:$1048576,4,FALSE)</f>
        <v>AB LOCK LVR HANDLE- 1/4 - 3/8</v>
      </c>
      <c r="C3142" t="str">
        <f>VLOOKUP(Table_for_new_list_price[[#This Row],[ItemCode]],[1]sheet1!$1:$1048576,5,FALSE)</f>
        <v>670779377025</v>
      </c>
      <c r="D3142" t="str">
        <f>VLOOKUP(Table_for_new_list_price[[#This Row],[ItemCode]],[1]sheet1!$1:$1048576,6,FALSE)</f>
        <v>BVAC</v>
      </c>
      <c r="E3142" s="54">
        <f>VLOOKUP(Table_for_new_list_price[[#This Row],[ItemCode]],[1]sheet1!$1:$1048576,7,FALSE)</f>
        <v>0</v>
      </c>
      <c r="F3142" s="54" t="str">
        <f>VLOOKUP(Table_for_new_list_price[[#This Row],[ItemCode]],[1]sheet1!$1:$1048576,13,FALSE)</f>
        <v>0</v>
      </c>
      <c r="G3142" s="55" t="str">
        <f>VLOOKUP(Table_for_new_list_price[[#This Row],[ItemCode]],[1]sheet1!$1:$1048576,12,FALSE)</f>
        <v>1</v>
      </c>
      <c r="H3142" s="101">
        <f>VLOOKUP(Table_for_new_list_price[[#This Row],[ItemCode]],[1]sheet1!$1:$1048576,8,FALSE)</f>
        <v>17.23</v>
      </c>
      <c r="I3142" s="51" t="e">
        <f>VLOOKUP(Table_for_new_list_price[[#This Row],[Product Line]],'EDA SHEET'!$C$10:$D$57,2,FALSE)</f>
        <v>#N/A</v>
      </c>
      <c r="J3142" s="53" t="e">
        <f t="shared" si="55"/>
        <v>#N/A</v>
      </c>
      <c r="K3142" s="1" t="str">
        <f>VLOOKUP(Table_for_new_list_price[[#This Row],[ItemCode]],[1]sheet1!$1:$1048576,11,FALSE)</f>
        <v>China</v>
      </c>
    </row>
    <row r="3143" spans="1:11" hidden="1" x14ac:dyDescent="0.3">
      <c r="A3143" t="s">
        <v>1435</v>
      </c>
      <c r="B3143" t="str">
        <f>VLOOKUP(Table_for_new_list_price[[#This Row],[ItemCode]],[1]sheet1!$1:$1048576,4,FALSE)</f>
        <v>WING HANDLE for 5549AB 1 1-1/4</v>
      </c>
      <c r="C3143" t="str">
        <f>VLOOKUP(Table_for_new_list_price[[#This Row],[ItemCode]],[1]sheet1!$1:$1048576,5,FALSE)</f>
        <v>670779717937</v>
      </c>
      <c r="D3143" t="str">
        <f>VLOOKUP(Table_for_new_list_price[[#This Row],[ItemCode]],[1]sheet1!$1:$1048576,6,FALSE)</f>
        <v>BVAC</v>
      </c>
      <c r="E3143" s="54">
        <f>VLOOKUP(Table_for_new_list_price[[#This Row],[ItemCode]],[1]sheet1!$1:$1048576,7,FALSE)</f>
        <v>0</v>
      </c>
      <c r="F3143" s="54" t="str">
        <f>VLOOKUP(Table_for_new_list_price[[#This Row],[ItemCode]],[1]sheet1!$1:$1048576,13,FALSE)</f>
        <v>0.097</v>
      </c>
      <c r="G3143" s="55" t="str">
        <f>VLOOKUP(Table_for_new_list_price[[#This Row],[ItemCode]],[1]sheet1!$1:$1048576,12,FALSE)</f>
        <v>1</v>
      </c>
      <c r="H3143" s="101">
        <f>VLOOKUP(Table_for_new_list_price[[#This Row],[ItemCode]],[1]sheet1!$1:$1048576,8,FALSE)</f>
        <v>16.84</v>
      </c>
      <c r="I3143" s="51" t="e">
        <f>VLOOKUP(Table_for_new_list_price[[#This Row],[Product Line]],'EDA SHEET'!$C$10:$D$57,2,FALSE)</f>
        <v>#N/A</v>
      </c>
      <c r="J3143" s="53" t="e">
        <f t="shared" si="55"/>
        <v>#N/A</v>
      </c>
      <c r="K3143" s="1" t="str">
        <f>VLOOKUP(Table_for_new_list_price[[#This Row],[ItemCode]],[1]sheet1!$1:$1048576,11,FALSE)</f>
        <v>China</v>
      </c>
    </row>
    <row r="3144" spans="1:11" hidden="1" x14ac:dyDescent="0.3">
      <c r="A3144" t="s">
        <v>1436</v>
      </c>
      <c r="B3144" t="str">
        <f>VLOOKUP(Table_for_new_list_price[[#This Row],[ItemCode]],[1]sheet1!$1:$1048576,4,FALSE)</f>
        <v>WING HANDLE for 5549AB 1/2-3/4</v>
      </c>
      <c r="C3144" t="str">
        <f>VLOOKUP(Table_for_new_list_price[[#This Row],[ItemCode]],[1]sheet1!$1:$1048576,5,FALSE)</f>
        <v>670779717920</v>
      </c>
      <c r="D3144" t="str">
        <f>VLOOKUP(Table_for_new_list_price[[#This Row],[ItemCode]],[1]sheet1!$1:$1048576,6,FALSE)</f>
        <v>BVAC</v>
      </c>
      <c r="E3144" s="54">
        <f>VLOOKUP(Table_for_new_list_price[[#This Row],[ItemCode]],[1]sheet1!$1:$1048576,7,FALSE)</f>
        <v>0</v>
      </c>
      <c r="F3144" s="54" t="str">
        <f>VLOOKUP(Table_for_new_list_price[[#This Row],[ItemCode]],[1]sheet1!$1:$1048576,13,FALSE)</f>
        <v>0.056</v>
      </c>
      <c r="G3144" s="55" t="str">
        <f>VLOOKUP(Table_for_new_list_price[[#This Row],[ItemCode]],[1]sheet1!$1:$1048576,12,FALSE)</f>
        <v>1</v>
      </c>
      <c r="H3144" s="101">
        <f>VLOOKUP(Table_for_new_list_price[[#This Row],[ItemCode]],[1]sheet1!$1:$1048576,8,FALSE)</f>
        <v>9.19</v>
      </c>
      <c r="I3144" s="51" t="e">
        <f>VLOOKUP(Table_for_new_list_price[[#This Row],[Product Line]],'EDA SHEET'!$C$10:$D$57,2,FALSE)</f>
        <v>#N/A</v>
      </c>
      <c r="J3144" s="53" t="e">
        <f t="shared" si="55"/>
        <v>#N/A</v>
      </c>
      <c r="K3144" s="1" t="str">
        <f>VLOOKUP(Table_for_new_list_price[[#This Row],[ItemCode]],[1]sheet1!$1:$1048576,11,FALSE)</f>
        <v>China</v>
      </c>
    </row>
    <row r="3145" spans="1:11" hidden="1" x14ac:dyDescent="0.3">
      <c r="A3145" t="s">
        <v>1076</v>
      </c>
      <c r="B3145" t="str">
        <f>VLOOKUP(Table_for_new_list_price[[#This Row],[ItemCode]],[1]sheet1!$1:$1048576,4,FALSE)</f>
        <v>BRASS BALL VALVE IPS</v>
      </c>
      <c r="C3145" t="str">
        <f>VLOOKUP(Table_for_new_list_price[[#This Row],[ItemCode]],[1]sheet1!$1:$1048576,5,FALSE)</f>
        <v>670779544069</v>
      </c>
      <c r="D3145" t="str">
        <f>VLOOKUP(Table_for_new_list_price[[#This Row],[ItemCode]],[1]sheet1!$1:$1048576,6,FALSE)</f>
        <v>BVCI</v>
      </c>
      <c r="E3145" s="54" t="str">
        <f>VLOOKUP(Table_for_new_list_price[[#This Row],[ItemCode]],[1]sheet1!$1:$1048576,7,FALSE)</f>
        <v>BRASS</v>
      </c>
      <c r="F3145" s="54" t="str">
        <f>VLOOKUP(Table_for_new_list_price[[#This Row],[ItemCode]],[1]sheet1!$1:$1048576,13,FALSE)</f>
        <v>1.34</v>
      </c>
      <c r="G3145" s="55" t="str">
        <f>VLOOKUP(Table_for_new_list_price[[#This Row],[ItemCode]],[1]sheet1!$1:$1048576,12,FALSE)</f>
        <v>45</v>
      </c>
      <c r="H3145" s="101">
        <f>VLOOKUP(Table_for_new_list_price[[#This Row],[ItemCode]],[1]sheet1!$1:$1048576,8,FALSE)</f>
        <v>62.91</v>
      </c>
      <c r="I3145" s="51">
        <f>VLOOKUP(Table_for_new_list_price[[#This Row],[Product Line]],'EDA SHEET'!$C$10:$D$57,2,FALSE)</f>
        <v>0.34699999999999998</v>
      </c>
      <c r="J3145" s="53">
        <f t="shared" si="55"/>
        <v>21.829769999999996</v>
      </c>
      <c r="K3145" s="1" t="str">
        <f>VLOOKUP(Table_for_new_list_price[[#This Row],[ItemCode]],[1]sheet1!$1:$1048576,11,FALSE)</f>
        <v>Italy</v>
      </c>
    </row>
    <row r="3146" spans="1:11" hidden="1" x14ac:dyDescent="0.3">
      <c r="A3146" t="s">
        <v>1078</v>
      </c>
      <c r="B3146" t="str">
        <f>VLOOKUP(Table_for_new_list_price[[#This Row],[ItemCode]],[1]sheet1!$1:$1048576,4,FALSE)</f>
        <v>BRASS BALL VALVE IPS</v>
      </c>
      <c r="C3146" t="str">
        <f>VLOOKUP(Table_for_new_list_price[[#This Row],[ItemCode]],[1]sheet1!$1:$1048576,5,FALSE)</f>
        <v>670779544083</v>
      </c>
      <c r="D3146" t="str">
        <f>VLOOKUP(Table_for_new_list_price[[#This Row],[ItemCode]],[1]sheet1!$1:$1048576,6,FALSE)</f>
        <v>BVCI</v>
      </c>
      <c r="E3146" s="54" t="str">
        <f>VLOOKUP(Table_for_new_list_price[[#This Row],[ItemCode]],[1]sheet1!$1:$1048576,7,FALSE)</f>
        <v>BRASS</v>
      </c>
      <c r="F3146" s="54" t="str">
        <f>VLOOKUP(Table_for_new_list_price[[#This Row],[ItemCode]],[1]sheet1!$1:$1048576,13,FALSE)</f>
        <v>3.14</v>
      </c>
      <c r="G3146" s="55" t="str">
        <f>VLOOKUP(Table_for_new_list_price[[#This Row],[ItemCode]],[1]sheet1!$1:$1048576,12,FALSE)</f>
        <v>24</v>
      </c>
      <c r="H3146" s="101">
        <f>VLOOKUP(Table_for_new_list_price[[#This Row],[ItemCode]],[1]sheet1!$1:$1048576,8,FALSE)</f>
        <v>151.61000000000001</v>
      </c>
      <c r="I3146" s="51">
        <f>VLOOKUP(Table_for_new_list_price[[#This Row],[Product Line]],'EDA SHEET'!$C$10:$D$57,2,FALSE)</f>
        <v>0.34699999999999998</v>
      </c>
      <c r="J3146" s="53">
        <f t="shared" si="55"/>
        <v>52.608670000000004</v>
      </c>
      <c r="K3146" s="1" t="str">
        <f>VLOOKUP(Table_for_new_list_price[[#This Row],[ItemCode]],[1]sheet1!$1:$1048576,11,FALSE)</f>
        <v>Italy</v>
      </c>
    </row>
    <row r="3147" spans="1:11" hidden="1" x14ac:dyDescent="0.3">
      <c r="A3147" t="s">
        <v>1079</v>
      </c>
      <c r="B3147" t="str">
        <f>VLOOKUP(Table_for_new_list_price[[#This Row],[ItemCode]],[1]sheet1!$1:$1048576,4,FALSE)</f>
        <v>BRASS BALL VALVE IPS</v>
      </c>
      <c r="C3147" t="str">
        <f>VLOOKUP(Table_for_new_list_price[[#This Row],[ItemCode]],[1]sheet1!$1:$1048576,5,FALSE)</f>
        <v>670779544076</v>
      </c>
      <c r="D3147" t="str">
        <f>VLOOKUP(Table_for_new_list_price[[#This Row],[ItemCode]],[1]sheet1!$1:$1048576,6,FALSE)</f>
        <v>BVCI</v>
      </c>
      <c r="E3147" s="54" t="str">
        <f>VLOOKUP(Table_for_new_list_price[[#This Row],[ItemCode]],[1]sheet1!$1:$1048576,7,FALSE)</f>
        <v>BRASS</v>
      </c>
      <c r="F3147" s="54" t="str">
        <f>VLOOKUP(Table_for_new_list_price[[#This Row],[ItemCode]],[1]sheet1!$1:$1048576,13,FALSE)</f>
        <v>2.14</v>
      </c>
      <c r="G3147" s="55" t="str">
        <f>VLOOKUP(Table_for_new_list_price[[#This Row],[ItemCode]],[1]sheet1!$1:$1048576,12,FALSE)</f>
        <v>30</v>
      </c>
      <c r="H3147" s="101">
        <f>VLOOKUP(Table_for_new_list_price[[#This Row],[ItemCode]],[1]sheet1!$1:$1048576,8,FALSE)</f>
        <v>95.55</v>
      </c>
      <c r="I3147" s="51">
        <f>VLOOKUP(Table_for_new_list_price[[#This Row],[Product Line]],'EDA SHEET'!$C$10:$D$57,2,FALSE)</f>
        <v>0.34699999999999998</v>
      </c>
      <c r="J3147" s="53">
        <f t="shared" si="55"/>
        <v>33.155849999999994</v>
      </c>
      <c r="K3147" s="1" t="str">
        <f>VLOOKUP(Table_for_new_list_price[[#This Row],[ItemCode]],[1]sheet1!$1:$1048576,11,FALSE)</f>
        <v>Italy</v>
      </c>
    </row>
    <row r="3148" spans="1:11" hidden="1" x14ac:dyDescent="0.3">
      <c r="A3148" t="s">
        <v>1080</v>
      </c>
      <c r="B3148" t="str">
        <f>VLOOKUP(Table_for_new_list_price[[#This Row],[ItemCode]],[1]sheet1!$1:$1048576,4,FALSE)</f>
        <v>BRASS BALL VALVE IPS</v>
      </c>
      <c r="C3148" t="str">
        <f>VLOOKUP(Table_for_new_list_price[[#This Row],[ItemCode]],[1]sheet1!$1:$1048576,5,FALSE)</f>
        <v>670779544045</v>
      </c>
      <c r="D3148" t="str">
        <f>VLOOKUP(Table_for_new_list_price[[#This Row],[ItemCode]],[1]sheet1!$1:$1048576,6,FALSE)</f>
        <v>BVCI</v>
      </c>
      <c r="E3148" s="54" t="str">
        <f>VLOOKUP(Table_for_new_list_price[[#This Row],[ItemCode]],[1]sheet1!$1:$1048576,7,FALSE)</f>
        <v>BRASS</v>
      </c>
      <c r="F3148" s="54" t="str">
        <f>VLOOKUP(Table_for_new_list_price[[#This Row],[ItemCode]],[1]sheet1!$1:$1048576,13,FALSE)</f>
        <v>0.58</v>
      </c>
      <c r="G3148" s="55" t="str">
        <f>VLOOKUP(Table_for_new_list_price[[#This Row],[ItemCode]],[1]sheet1!$1:$1048576,12,FALSE)</f>
        <v>80</v>
      </c>
      <c r="H3148" s="101">
        <f>VLOOKUP(Table_for_new_list_price[[#This Row],[ItemCode]],[1]sheet1!$1:$1048576,8,FALSE)</f>
        <v>28.11</v>
      </c>
      <c r="I3148" s="51">
        <f>VLOOKUP(Table_for_new_list_price[[#This Row],[Product Line]],'EDA SHEET'!$C$10:$D$57,2,FALSE)</f>
        <v>0.34699999999999998</v>
      </c>
      <c r="J3148" s="53">
        <f t="shared" si="55"/>
        <v>9.7541699999999985</v>
      </c>
      <c r="K3148" s="1" t="str">
        <f>VLOOKUP(Table_for_new_list_price[[#This Row],[ItemCode]],[1]sheet1!$1:$1048576,11,FALSE)</f>
        <v>Italy</v>
      </c>
    </row>
    <row r="3149" spans="1:11" hidden="1" x14ac:dyDescent="0.3">
      <c r="A3149" t="s">
        <v>1081</v>
      </c>
      <c r="B3149" t="str">
        <f>VLOOKUP(Table_for_new_list_price[[#This Row],[ItemCode]],[1]sheet1!$1:$1048576,4,FALSE)</f>
        <v>BRASS BALL VALVE IPS</v>
      </c>
      <c r="C3149" t="str">
        <f>VLOOKUP(Table_for_new_list_price[[#This Row],[ItemCode]],[1]sheet1!$1:$1048576,5,FALSE)</f>
        <v>670779544021</v>
      </c>
      <c r="D3149" t="str">
        <f>VLOOKUP(Table_for_new_list_price[[#This Row],[ItemCode]],[1]sheet1!$1:$1048576,6,FALSE)</f>
        <v>BVCI</v>
      </c>
      <c r="E3149" s="54" t="str">
        <f>VLOOKUP(Table_for_new_list_price[[#This Row],[ItemCode]],[1]sheet1!$1:$1048576,7,FALSE)</f>
        <v>BRASS</v>
      </c>
      <c r="F3149" s="54" t="str">
        <f>VLOOKUP(Table_for_new_list_price[[#This Row],[ItemCode]],[1]sheet1!$1:$1048576,13,FALSE)</f>
        <v>0.34</v>
      </c>
      <c r="G3149" s="55" t="str">
        <f>VLOOKUP(Table_for_new_list_price[[#This Row],[ItemCode]],[1]sheet1!$1:$1048576,12,FALSE)</f>
        <v>80</v>
      </c>
      <c r="H3149" s="101">
        <f>VLOOKUP(Table_for_new_list_price[[#This Row],[ItemCode]],[1]sheet1!$1:$1048576,8,FALSE)</f>
        <v>28.11</v>
      </c>
      <c r="I3149" s="51">
        <f>VLOOKUP(Table_for_new_list_price[[#This Row],[Product Line]],'EDA SHEET'!$C$10:$D$57,2,FALSE)</f>
        <v>0.34699999999999998</v>
      </c>
      <c r="J3149" s="53">
        <f t="shared" si="55"/>
        <v>9.7541699999999985</v>
      </c>
      <c r="K3149" s="1" t="str">
        <f>VLOOKUP(Table_for_new_list_price[[#This Row],[ItemCode]],[1]sheet1!$1:$1048576,11,FALSE)</f>
        <v>Italy</v>
      </c>
    </row>
    <row r="3150" spans="1:11" hidden="1" x14ac:dyDescent="0.3">
      <c r="A3150" t="s">
        <v>1082</v>
      </c>
      <c r="B3150" t="str">
        <f>VLOOKUP(Table_for_new_list_price[[#This Row],[ItemCode]],[1]sheet1!$1:$1048576,4,FALSE)</f>
        <v>BRASS BALL VALVE IPS</v>
      </c>
      <c r="C3150" t="str">
        <f>VLOOKUP(Table_for_new_list_price[[#This Row],[ItemCode]],[1]sheet1!$1:$1048576,5,FALSE)</f>
        <v>670779544205</v>
      </c>
      <c r="D3150" t="str">
        <f>VLOOKUP(Table_for_new_list_price[[#This Row],[ItemCode]],[1]sheet1!$1:$1048576,6,FALSE)</f>
        <v>BVCI</v>
      </c>
      <c r="E3150" s="54" t="str">
        <f>VLOOKUP(Table_for_new_list_price[[#This Row],[ItemCode]],[1]sheet1!$1:$1048576,7,FALSE)</f>
        <v>BRASS</v>
      </c>
      <c r="F3150" s="54" t="str">
        <f>VLOOKUP(Table_for_new_list_price[[#This Row],[ItemCode]],[1]sheet1!$1:$1048576,13,FALSE)</f>
        <v>5.00</v>
      </c>
      <c r="G3150" s="55" t="str">
        <f>VLOOKUP(Table_for_new_list_price[[#This Row],[ItemCode]],[1]sheet1!$1:$1048576,12,FALSE)</f>
        <v>10</v>
      </c>
      <c r="H3150" s="101">
        <f>VLOOKUP(Table_for_new_list_price[[#This Row],[ItemCode]],[1]sheet1!$1:$1048576,8,FALSE)</f>
        <v>228.04</v>
      </c>
      <c r="I3150" s="51">
        <f>VLOOKUP(Table_for_new_list_price[[#This Row],[Product Line]],'EDA SHEET'!$C$10:$D$57,2,FALSE)</f>
        <v>0.34699999999999998</v>
      </c>
      <c r="J3150" s="53">
        <f t="shared" si="55"/>
        <v>79.129879999999986</v>
      </c>
      <c r="K3150" s="1" t="str">
        <f>VLOOKUP(Table_for_new_list_price[[#This Row],[ItemCode]],[1]sheet1!$1:$1048576,11,FALSE)</f>
        <v>Italy</v>
      </c>
    </row>
    <row r="3151" spans="1:11" hidden="1" x14ac:dyDescent="0.3">
      <c r="A3151" t="s">
        <v>1083</v>
      </c>
      <c r="B3151" t="str">
        <f>VLOOKUP(Table_for_new_list_price[[#This Row],[ItemCode]],[1]sheet1!$1:$1048576,4,FALSE)</f>
        <v>BRASS BALL VALVE IPS</v>
      </c>
      <c r="C3151" t="str">
        <f>VLOOKUP(Table_for_new_list_price[[#This Row],[ItemCode]],[1]sheet1!$1:$1048576,5,FALSE)</f>
        <v>670779544250</v>
      </c>
      <c r="D3151" t="str">
        <f>VLOOKUP(Table_for_new_list_price[[#This Row],[ItemCode]],[1]sheet1!$1:$1048576,6,FALSE)</f>
        <v>BVCI</v>
      </c>
      <c r="E3151" s="54" t="str">
        <f>VLOOKUP(Table_for_new_list_price[[#This Row],[ItemCode]],[1]sheet1!$1:$1048576,7,FALSE)</f>
        <v>BRASS</v>
      </c>
      <c r="F3151" s="54" t="str">
        <f>VLOOKUP(Table_for_new_list_price[[#This Row],[ItemCode]],[1]sheet1!$1:$1048576,13,FALSE)</f>
        <v>9.86</v>
      </c>
      <c r="G3151" s="55" t="str">
        <f>VLOOKUP(Table_for_new_list_price[[#This Row],[ItemCode]],[1]sheet1!$1:$1048576,12,FALSE)</f>
        <v>6</v>
      </c>
      <c r="H3151" s="101">
        <f>VLOOKUP(Table_for_new_list_price[[#This Row],[ItemCode]],[1]sheet1!$1:$1048576,8,FALSE)</f>
        <v>460.59</v>
      </c>
      <c r="I3151" s="51">
        <f>VLOOKUP(Table_for_new_list_price[[#This Row],[Product Line]],'EDA SHEET'!$C$10:$D$57,2,FALSE)</f>
        <v>0.34699999999999998</v>
      </c>
      <c r="J3151" s="53">
        <f t="shared" si="55"/>
        <v>159.82472999999999</v>
      </c>
      <c r="K3151" s="1" t="str">
        <f>VLOOKUP(Table_for_new_list_price[[#This Row],[ItemCode]],[1]sheet1!$1:$1048576,11,FALSE)</f>
        <v>Italy</v>
      </c>
    </row>
    <row r="3152" spans="1:11" hidden="1" x14ac:dyDescent="0.3">
      <c r="A3152" t="s">
        <v>1084</v>
      </c>
      <c r="B3152" t="str">
        <f>VLOOKUP(Table_for_new_list_price[[#This Row],[ItemCode]],[1]sheet1!$1:$1048576,4,FALSE)</f>
        <v>BRASS BALL VALVE IPS</v>
      </c>
      <c r="C3152" t="str">
        <f>VLOOKUP(Table_for_new_list_price[[#This Row],[ItemCode]],[1]sheet1!$1:$1048576,5,FALSE)</f>
        <v>670779544304</v>
      </c>
      <c r="D3152" t="str">
        <f>VLOOKUP(Table_for_new_list_price[[#This Row],[ItemCode]],[1]sheet1!$1:$1048576,6,FALSE)</f>
        <v>BVCI</v>
      </c>
      <c r="E3152" s="54" t="str">
        <f>VLOOKUP(Table_for_new_list_price[[#This Row],[ItemCode]],[1]sheet1!$1:$1048576,7,FALSE)</f>
        <v>BRASS</v>
      </c>
      <c r="F3152" s="54" t="str">
        <f>VLOOKUP(Table_for_new_list_price[[#This Row],[ItemCode]],[1]sheet1!$1:$1048576,13,FALSE)</f>
        <v>14.16</v>
      </c>
      <c r="G3152" s="55" t="str">
        <f>VLOOKUP(Table_for_new_list_price[[#This Row],[ItemCode]],[1]sheet1!$1:$1048576,12,FALSE)</f>
        <v>4</v>
      </c>
      <c r="H3152" s="101">
        <f>VLOOKUP(Table_for_new_list_price[[#This Row],[ItemCode]],[1]sheet1!$1:$1048576,8,FALSE)</f>
        <v>690.39</v>
      </c>
      <c r="I3152" s="51">
        <f>VLOOKUP(Table_for_new_list_price[[#This Row],[Product Line]],'EDA SHEET'!$C$10:$D$57,2,FALSE)</f>
        <v>0.34699999999999998</v>
      </c>
      <c r="J3152" s="53">
        <f t="shared" si="55"/>
        <v>239.56532999999999</v>
      </c>
      <c r="K3152" s="1" t="str">
        <f>VLOOKUP(Table_for_new_list_price[[#This Row],[ItemCode]],[1]sheet1!$1:$1048576,11,FALSE)</f>
        <v>Italy</v>
      </c>
    </row>
    <row r="3153" spans="1:11" hidden="1" x14ac:dyDescent="0.3">
      <c r="A3153" t="s">
        <v>1085</v>
      </c>
      <c r="B3153" t="str">
        <f>VLOOKUP(Table_for_new_list_price[[#This Row],[ItemCode]],[1]sheet1!$1:$1048576,4,FALSE)</f>
        <v>BRASS BALL VALVE IPS</v>
      </c>
      <c r="C3153" t="str">
        <f>VLOOKUP(Table_for_new_list_price[[#This Row],[ItemCode]],[1]sheet1!$1:$1048576,5,FALSE)</f>
        <v>670779544052</v>
      </c>
      <c r="D3153" t="str">
        <f>VLOOKUP(Table_for_new_list_price[[#This Row],[ItemCode]],[1]sheet1!$1:$1048576,6,FALSE)</f>
        <v>BVCI</v>
      </c>
      <c r="E3153" s="54" t="str">
        <f>VLOOKUP(Table_for_new_list_price[[#This Row],[ItemCode]],[1]sheet1!$1:$1048576,7,FALSE)</f>
        <v>BRASS</v>
      </c>
      <c r="F3153" s="54" t="str">
        <f>VLOOKUP(Table_for_new_list_price[[#This Row],[ItemCode]],[1]sheet1!$1:$1048576,13,FALSE)</f>
        <v>0.86</v>
      </c>
      <c r="G3153" s="55" t="str">
        <f>VLOOKUP(Table_for_new_list_price[[#This Row],[ItemCode]],[1]sheet1!$1:$1048576,12,FALSE)</f>
        <v>60</v>
      </c>
      <c r="H3153" s="101">
        <f>VLOOKUP(Table_for_new_list_price[[#This Row],[ItemCode]],[1]sheet1!$1:$1048576,8,FALSE)</f>
        <v>41.58</v>
      </c>
      <c r="I3153" s="51">
        <f>VLOOKUP(Table_for_new_list_price[[#This Row],[Product Line]],'EDA SHEET'!$C$10:$D$57,2,FALSE)</f>
        <v>0.34699999999999998</v>
      </c>
      <c r="J3153" s="53">
        <f t="shared" si="55"/>
        <v>14.428259999999998</v>
      </c>
      <c r="K3153" s="1" t="str">
        <f>VLOOKUP(Table_for_new_list_price[[#This Row],[ItemCode]],[1]sheet1!$1:$1048576,11,FALSE)</f>
        <v>Italy</v>
      </c>
    </row>
    <row r="3154" spans="1:11" hidden="1" x14ac:dyDescent="0.3">
      <c r="A3154" t="s">
        <v>1086</v>
      </c>
      <c r="B3154" t="str">
        <f>VLOOKUP(Table_for_new_list_price[[#This Row],[ItemCode]],[1]sheet1!$1:$1048576,4,FALSE)</f>
        <v>BRASS BALL VALVE IPS</v>
      </c>
      <c r="C3154" t="str">
        <f>VLOOKUP(Table_for_new_list_price[[#This Row],[ItemCode]],[1]sheet1!$1:$1048576,5,FALSE)</f>
        <v>670779544038</v>
      </c>
      <c r="D3154" t="str">
        <f>VLOOKUP(Table_for_new_list_price[[#This Row],[ItemCode]],[1]sheet1!$1:$1048576,6,FALSE)</f>
        <v>BVCI</v>
      </c>
      <c r="E3154" s="54" t="str">
        <f>VLOOKUP(Table_for_new_list_price[[#This Row],[ItemCode]],[1]sheet1!$1:$1048576,7,FALSE)</f>
        <v>BRASS</v>
      </c>
      <c r="F3154" s="54" t="str">
        <f>VLOOKUP(Table_for_new_list_price[[#This Row],[ItemCode]],[1]sheet1!$1:$1048576,13,FALSE)</f>
        <v>0.32</v>
      </c>
      <c r="G3154" s="55" t="str">
        <f>VLOOKUP(Table_for_new_list_price[[#This Row],[ItemCode]],[1]sheet1!$1:$1048576,12,FALSE)</f>
        <v>80</v>
      </c>
      <c r="H3154" s="101">
        <f>VLOOKUP(Table_for_new_list_price[[#This Row],[ItemCode]],[1]sheet1!$1:$1048576,8,FALSE)</f>
        <v>28.11</v>
      </c>
      <c r="I3154" s="51">
        <f>VLOOKUP(Table_for_new_list_price[[#This Row],[Product Line]],'EDA SHEET'!$C$10:$D$57,2,FALSE)</f>
        <v>0.34699999999999998</v>
      </c>
      <c r="J3154" s="53">
        <f t="shared" ref="J3154:J3217" si="56">H3154*I3154</f>
        <v>9.7541699999999985</v>
      </c>
      <c r="K3154" s="1" t="str">
        <f>VLOOKUP(Table_for_new_list_price[[#This Row],[ItemCode]],[1]sheet1!$1:$1048576,11,FALSE)</f>
        <v>Italy</v>
      </c>
    </row>
    <row r="3155" spans="1:11" hidden="1" x14ac:dyDescent="0.3">
      <c r="A3155" t="s">
        <v>1087</v>
      </c>
      <c r="B3155" t="str">
        <f>VLOOKUP(Table_for_new_list_price[[#This Row],[ItemCode]],[1]sheet1!$1:$1048576,4,FALSE)</f>
        <v>BRASS BALL VALVE IPS</v>
      </c>
      <c r="C3155" t="str">
        <f>VLOOKUP(Table_for_new_list_price[[#This Row],[ItemCode]],[1]sheet1!$1:$1048576,5,FALSE)</f>
        <v>670779544403</v>
      </c>
      <c r="D3155" t="str">
        <f>VLOOKUP(Table_for_new_list_price[[#This Row],[ItemCode]],[1]sheet1!$1:$1048576,6,FALSE)</f>
        <v>BVCI</v>
      </c>
      <c r="E3155" s="54" t="str">
        <f>VLOOKUP(Table_for_new_list_price[[#This Row],[ItemCode]],[1]sheet1!$1:$1048576,7,FALSE)</f>
        <v>BRASS</v>
      </c>
      <c r="F3155" s="54" t="str">
        <f>VLOOKUP(Table_for_new_list_price[[#This Row],[ItemCode]],[1]sheet1!$1:$1048576,13,FALSE)</f>
        <v>19.7</v>
      </c>
      <c r="G3155" s="55" t="str">
        <f>VLOOKUP(Table_for_new_list_price[[#This Row],[ItemCode]],[1]sheet1!$1:$1048576,12,FALSE)</f>
        <v>2</v>
      </c>
      <c r="H3155" s="101">
        <f>VLOOKUP(Table_for_new_list_price[[#This Row],[ItemCode]],[1]sheet1!$1:$1048576,8,FALSE)</f>
        <v>1083.05</v>
      </c>
      <c r="I3155" s="51">
        <f>VLOOKUP(Table_for_new_list_price[[#This Row],[Product Line]],'EDA SHEET'!$C$10:$D$57,2,FALSE)</f>
        <v>0.34699999999999998</v>
      </c>
      <c r="J3155" s="53">
        <f t="shared" si="56"/>
        <v>375.81834999999995</v>
      </c>
      <c r="K3155" s="1" t="str">
        <f>VLOOKUP(Table_for_new_list_price[[#This Row],[ItemCode]],[1]sheet1!$1:$1048576,11,FALSE)</f>
        <v>Italy</v>
      </c>
    </row>
    <row r="3156" spans="1:11" hidden="1" x14ac:dyDescent="0.3">
      <c r="A3156" t="s">
        <v>1099</v>
      </c>
      <c r="B3156" t="str">
        <f>VLOOKUP(Table_for_new_list_price[[#This Row],[ItemCode]],[1]sheet1!$1:$1048576,4,FALSE)</f>
        <v>BRASS BV IPS C/W EXT. STEM</v>
      </c>
      <c r="C3156" t="str">
        <f>VLOOKUP(Table_for_new_list_price[[#This Row],[ItemCode]],[1]sheet1!$1:$1048576,5,FALSE)</f>
        <v>670779464060</v>
      </c>
      <c r="D3156" t="str">
        <f>VLOOKUP(Table_for_new_list_price[[#This Row],[ItemCode]],[1]sheet1!$1:$1048576,6,FALSE)</f>
        <v>BVCI</v>
      </c>
      <c r="E3156" s="54" t="str">
        <f>VLOOKUP(Table_for_new_list_price[[#This Row],[ItemCode]],[1]sheet1!$1:$1048576,7,FALSE)</f>
        <v>BRASS</v>
      </c>
      <c r="F3156" s="54" t="str">
        <f>VLOOKUP(Table_for_new_list_price[[#This Row],[ItemCode]],[1]sheet1!$1:$1048576,13,FALSE)</f>
        <v>0</v>
      </c>
      <c r="G3156" s="55" t="str">
        <f>VLOOKUP(Table_for_new_list_price[[#This Row],[ItemCode]],[1]sheet1!$1:$1048576,12,FALSE)</f>
        <v>45</v>
      </c>
      <c r="H3156" s="101">
        <f>VLOOKUP(Table_for_new_list_price[[#This Row],[ItemCode]],[1]sheet1!$1:$1048576,8,FALSE)</f>
        <v>81.7</v>
      </c>
      <c r="I3156" s="51">
        <f>VLOOKUP(Table_for_new_list_price[[#This Row],[Product Line]],'EDA SHEET'!$C$10:$D$57,2,FALSE)</f>
        <v>0.34699999999999998</v>
      </c>
      <c r="J3156" s="53">
        <f t="shared" si="56"/>
        <v>28.349899999999998</v>
      </c>
      <c r="K3156" s="1" t="str">
        <f>VLOOKUP(Table_for_new_list_price[[#This Row],[ItemCode]],[1]sheet1!$1:$1048576,11,FALSE)</f>
        <v>Italy</v>
      </c>
    </row>
    <row r="3157" spans="1:11" hidden="1" x14ac:dyDescent="0.3">
      <c r="A3157" t="s">
        <v>1100</v>
      </c>
      <c r="B3157" t="str">
        <f>VLOOKUP(Table_for_new_list_price[[#This Row],[ItemCode]],[1]sheet1!$1:$1048576,4,FALSE)</f>
        <v>BRASS BV IPS C/W EXT. STEM</v>
      </c>
      <c r="C3157" t="str">
        <f>VLOOKUP(Table_for_new_list_price[[#This Row],[ItemCode]],[1]sheet1!$1:$1048576,5,FALSE)</f>
        <v>670779464084</v>
      </c>
      <c r="D3157" t="str">
        <f>VLOOKUP(Table_for_new_list_price[[#This Row],[ItemCode]],[1]sheet1!$1:$1048576,6,FALSE)</f>
        <v>BVCI</v>
      </c>
      <c r="E3157" s="54" t="str">
        <f>VLOOKUP(Table_for_new_list_price[[#This Row],[ItemCode]],[1]sheet1!$1:$1048576,7,FALSE)</f>
        <v>BRASS</v>
      </c>
      <c r="F3157" s="54" t="str">
        <f>VLOOKUP(Table_for_new_list_price[[#This Row],[ItemCode]],[1]sheet1!$1:$1048576,13,FALSE)</f>
        <v>0</v>
      </c>
      <c r="G3157" s="55" t="str">
        <f>VLOOKUP(Table_for_new_list_price[[#This Row],[ItemCode]],[1]sheet1!$1:$1048576,12,FALSE)</f>
        <v>24</v>
      </c>
      <c r="H3157" s="101">
        <f>VLOOKUP(Table_for_new_list_price[[#This Row],[ItemCode]],[1]sheet1!$1:$1048576,8,FALSE)</f>
        <v>170.63</v>
      </c>
      <c r="I3157" s="51">
        <f>VLOOKUP(Table_for_new_list_price[[#This Row],[Product Line]],'EDA SHEET'!$C$10:$D$57,2,FALSE)</f>
        <v>0.34699999999999998</v>
      </c>
      <c r="J3157" s="53">
        <f t="shared" si="56"/>
        <v>59.208609999999993</v>
      </c>
      <c r="K3157" s="1" t="str">
        <f>VLOOKUP(Table_for_new_list_price[[#This Row],[ItemCode]],[1]sheet1!$1:$1048576,11,FALSE)</f>
        <v>Italy</v>
      </c>
    </row>
    <row r="3158" spans="1:11" hidden="1" x14ac:dyDescent="0.3">
      <c r="A3158" t="s">
        <v>1101</v>
      </c>
      <c r="B3158" t="str">
        <f>VLOOKUP(Table_for_new_list_price[[#This Row],[ItemCode]],[1]sheet1!$1:$1048576,4,FALSE)</f>
        <v>BRASS BV IPS C/W EXT. STEM</v>
      </c>
      <c r="C3158" t="str">
        <f>VLOOKUP(Table_for_new_list_price[[#This Row],[ItemCode]],[1]sheet1!$1:$1048576,5,FALSE)</f>
        <v>670779464077</v>
      </c>
      <c r="D3158" t="str">
        <f>VLOOKUP(Table_for_new_list_price[[#This Row],[ItemCode]],[1]sheet1!$1:$1048576,6,FALSE)</f>
        <v>BVCI</v>
      </c>
      <c r="E3158" s="54" t="str">
        <f>VLOOKUP(Table_for_new_list_price[[#This Row],[ItemCode]],[1]sheet1!$1:$1048576,7,FALSE)</f>
        <v>BRASS</v>
      </c>
      <c r="F3158" s="54" t="str">
        <f>VLOOKUP(Table_for_new_list_price[[#This Row],[ItemCode]],[1]sheet1!$1:$1048576,13,FALSE)</f>
        <v>0</v>
      </c>
      <c r="G3158" s="55" t="str">
        <f>VLOOKUP(Table_for_new_list_price[[#This Row],[ItemCode]],[1]sheet1!$1:$1048576,12,FALSE)</f>
        <v>30</v>
      </c>
      <c r="H3158" s="101">
        <f>VLOOKUP(Table_for_new_list_price[[#This Row],[ItemCode]],[1]sheet1!$1:$1048576,8,FALSE)</f>
        <v>109.84</v>
      </c>
      <c r="I3158" s="51">
        <f>VLOOKUP(Table_for_new_list_price[[#This Row],[Product Line]],'EDA SHEET'!$C$10:$D$57,2,FALSE)</f>
        <v>0.34699999999999998</v>
      </c>
      <c r="J3158" s="53">
        <f t="shared" si="56"/>
        <v>38.11448</v>
      </c>
      <c r="K3158" s="1" t="str">
        <f>VLOOKUP(Table_for_new_list_price[[#This Row],[ItemCode]],[1]sheet1!$1:$1048576,11,FALSE)</f>
        <v>Italy</v>
      </c>
    </row>
    <row r="3159" spans="1:11" hidden="1" x14ac:dyDescent="0.3">
      <c r="A3159" t="s">
        <v>1102</v>
      </c>
      <c r="B3159" t="str">
        <f>VLOOKUP(Table_for_new_list_price[[#This Row],[ItemCode]],[1]sheet1!$1:$1048576,4,FALSE)</f>
        <v>BRASS BV IPS C/W EXT. STEM</v>
      </c>
      <c r="C3159" t="str">
        <f>VLOOKUP(Table_for_new_list_price[[#This Row],[ItemCode]],[1]sheet1!$1:$1048576,5,FALSE)</f>
        <v>670779464046</v>
      </c>
      <c r="D3159" t="str">
        <f>VLOOKUP(Table_for_new_list_price[[#This Row],[ItemCode]],[1]sheet1!$1:$1048576,6,FALSE)</f>
        <v>BVCI</v>
      </c>
      <c r="E3159" s="54" t="str">
        <f>VLOOKUP(Table_for_new_list_price[[#This Row],[ItemCode]],[1]sheet1!$1:$1048576,7,FALSE)</f>
        <v>BRASS</v>
      </c>
      <c r="F3159" s="54" t="str">
        <f>VLOOKUP(Table_for_new_list_price[[#This Row],[ItemCode]],[1]sheet1!$1:$1048576,13,FALSE)</f>
        <v>0</v>
      </c>
      <c r="G3159" s="55" t="str">
        <f>VLOOKUP(Table_for_new_list_price[[#This Row],[ItemCode]],[1]sheet1!$1:$1048576,12,FALSE)</f>
        <v>80</v>
      </c>
      <c r="H3159" s="101">
        <f>VLOOKUP(Table_for_new_list_price[[#This Row],[ItemCode]],[1]sheet1!$1:$1048576,8,FALSE)</f>
        <v>46.98</v>
      </c>
      <c r="I3159" s="51">
        <f>VLOOKUP(Table_for_new_list_price[[#This Row],[Product Line]],'EDA SHEET'!$C$10:$D$57,2,FALSE)</f>
        <v>0.34699999999999998</v>
      </c>
      <c r="J3159" s="53">
        <f t="shared" si="56"/>
        <v>16.302059999999997</v>
      </c>
      <c r="K3159" s="1" t="str">
        <f>VLOOKUP(Table_for_new_list_price[[#This Row],[ItemCode]],[1]sheet1!$1:$1048576,11,FALSE)</f>
        <v>Italy</v>
      </c>
    </row>
    <row r="3160" spans="1:11" hidden="1" x14ac:dyDescent="0.3">
      <c r="A3160" t="s">
        <v>1103</v>
      </c>
      <c r="B3160" t="str">
        <f>VLOOKUP(Table_for_new_list_price[[#This Row],[ItemCode]],[1]sheet1!$1:$1048576,4,FALSE)</f>
        <v>BRASS BV IPS C/W EXT. STEM</v>
      </c>
      <c r="C3160" t="str">
        <f>VLOOKUP(Table_for_new_list_price[[#This Row],[ItemCode]],[1]sheet1!$1:$1048576,5,FALSE)</f>
        <v>670779464022</v>
      </c>
      <c r="D3160" t="str">
        <f>VLOOKUP(Table_for_new_list_price[[#This Row],[ItemCode]],[1]sheet1!$1:$1048576,6,FALSE)</f>
        <v>BVCI</v>
      </c>
      <c r="E3160" s="54" t="str">
        <f>VLOOKUP(Table_for_new_list_price[[#This Row],[ItemCode]],[1]sheet1!$1:$1048576,7,FALSE)</f>
        <v>BRASS</v>
      </c>
      <c r="F3160" s="54" t="str">
        <f>VLOOKUP(Table_for_new_list_price[[#This Row],[ItemCode]],[1]sheet1!$1:$1048576,13,FALSE)</f>
        <v>0</v>
      </c>
      <c r="G3160" s="55" t="str">
        <f>VLOOKUP(Table_for_new_list_price[[#This Row],[ItemCode]],[1]sheet1!$1:$1048576,12,FALSE)</f>
        <v>80</v>
      </c>
      <c r="H3160" s="101">
        <f>VLOOKUP(Table_for_new_list_price[[#This Row],[ItemCode]],[1]sheet1!$1:$1048576,8,FALSE)</f>
        <v>40.869999999999997</v>
      </c>
      <c r="I3160" s="51">
        <f>VLOOKUP(Table_for_new_list_price[[#This Row],[Product Line]],'EDA SHEET'!$C$10:$D$57,2,FALSE)</f>
        <v>0.34699999999999998</v>
      </c>
      <c r="J3160" s="53">
        <f t="shared" si="56"/>
        <v>14.181889999999997</v>
      </c>
      <c r="K3160" s="1" t="str">
        <f>VLOOKUP(Table_for_new_list_price[[#This Row],[ItemCode]],[1]sheet1!$1:$1048576,11,FALSE)</f>
        <v>Italy</v>
      </c>
    </row>
    <row r="3161" spans="1:11" hidden="1" x14ac:dyDescent="0.3">
      <c r="A3161" t="s">
        <v>1104</v>
      </c>
      <c r="B3161" t="str">
        <f>VLOOKUP(Table_for_new_list_price[[#This Row],[ItemCode]],[1]sheet1!$1:$1048576,4,FALSE)</f>
        <v>BRASS BV IPS C/W EXT. STEM</v>
      </c>
      <c r="C3161" t="str">
        <f>VLOOKUP(Table_for_new_list_price[[#This Row],[ItemCode]],[1]sheet1!$1:$1048576,5,FALSE)</f>
        <v>670779464206</v>
      </c>
      <c r="D3161" t="str">
        <f>VLOOKUP(Table_for_new_list_price[[#This Row],[ItemCode]],[1]sheet1!$1:$1048576,6,FALSE)</f>
        <v>BVCI</v>
      </c>
      <c r="E3161" s="54" t="str">
        <f>VLOOKUP(Table_for_new_list_price[[#This Row],[ItemCode]],[1]sheet1!$1:$1048576,7,FALSE)</f>
        <v>BRASS</v>
      </c>
      <c r="F3161" s="54" t="str">
        <f>VLOOKUP(Table_for_new_list_price[[#This Row],[ItemCode]],[1]sheet1!$1:$1048576,13,FALSE)</f>
        <v>0</v>
      </c>
      <c r="G3161" s="55" t="str">
        <f>VLOOKUP(Table_for_new_list_price[[#This Row],[ItemCode]],[1]sheet1!$1:$1048576,12,FALSE)</f>
        <v>15</v>
      </c>
      <c r="H3161" s="101">
        <f>VLOOKUP(Table_for_new_list_price[[#This Row],[ItemCode]],[1]sheet1!$1:$1048576,8,FALSE)</f>
        <v>240.08</v>
      </c>
      <c r="I3161" s="51">
        <f>VLOOKUP(Table_for_new_list_price[[#This Row],[Product Line]],'EDA SHEET'!$C$10:$D$57,2,FALSE)</f>
        <v>0.34699999999999998</v>
      </c>
      <c r="J3161" s="53">
        <f t="shared" si="56"/>
        <v>83.307760000000002</v>
      </c>
      <c r="K3161" s="1" t="str">
        <f>VLOOKUP(Table_for_new_list_price[[#This Row],[ItemCode]],[1]sheet1!$1:$1048576,11,FALSE)</f>
        <v>Italy</v>
      </c>
    </row>
    <row r="3162" spans="1:11" hidden="1" x14ac:dyDescent="0.3">
      <c r="A3162" t="s">
        <v>1105</v>
      </c>
      <c r="B3162" t="str">
        <f>VLOOKUP(Table_for_new_list_price[[#This Row],[ItemCode]],[1]sheet1!$1:$1048576,4,FALSE)</f>
        <v>BRASS BV IPS C/W EXT. STEM</v>
      </c>
      <c r="C3162" t="str">
        <f>VLOOKUP(Table_for_new_list_price[[#This Row],[ItemCode]],[1]sheet1!$1:$1048576,5,FALSE)</f>
        <v>670779464053</v>
      </c>
      <c r="D3162" t="str">
        <f>VLOOKUP(Table_for_new_list_price[[#This Row],[ItemCode]],[1]sheet1!$1:$1048576,6,FALSE)</f>
        <v>BVCI</v>
      </c>
      <c r="E3162" s="54" t="str">
        <f>VLOOKUP(Table_for_new_list_price[[#This Row],[ItemCode]],[1]sheet1!$1:$1048576,7,FALSE)</f>
        <v>BRASS</v>
      </c>
      <c r="F3162" s="54" t="str">
        <f>VLOOKUP(Table_for_new_list_price[[#This Row],[ItemCode]],[1]sheet1!$1:$1048576,13,FALSE)</f>
        <v>0</v>
      </c>
      <c r="G3162" s="55" t="str">
        <f>VLOOKUP(Table_for_new_list_price[[#This Row],[ItemCode]],[1]sheet1!$1:$1048576,12,FALSE)</f>
        <v>60</v>
      </c>
      <c r="H3162" s="101">
        <f>VLOOKUP(Table_for_new_list_price[[#This Row],[ItemCode]],[1]sheet1!$1:$1048576,8,FALSE)</f>
        <v>59.53</v>
      </c>
      <c r="I3162" s="51">
        <f>VLOOKUP(Table_for_new_list_price[[#This Row],[Product Line]],'EDA SHEET'!$C$10:$D$57,2,FALSE)</f>
        <v>0.34699999999999998</v>
      </c>
      <c r="J3162" s="53">
        <f t="shared" si="56"/>
        <v>20.65691</v>
      </c>
      <c r="K3162" s="1" t="str">
        <f>VLOOKUP(Table_for_new_list_price[[#This Row],[ItemCode]],[1]sheet1!$1:$1048576,11,FALSE)</f>
        <v>Italy</v>
      </c>
    </row>
    <row r="3163" spans="1:11" hidden="1" x14ac:dyDescent="0.3">
      <c r="A3163" t="s">
        <v>1106</v>
      </c>
      <c r="B3163" t="str">
        <f>VLOOKUP(Table_for_new_list_price[[#This Row],[ItemCode]],[1]sheet1!$1:$1048576,4,FALSE)</f>
        <v>BRASS BV IPS C/W EXT. STEM</v>
      </c>
      <c r="C3163" t="str">
        <f>VLOOKUP(Table_for_new_list_price[[#This Row],[ItemCode]],[1]sheet1!$1:$1048576,5,FALSE)</f>
        <v>670779464039</v>
      </c>
      <c r="D3163" t="str">
        <f>VLOOKUP(Table_for_new_list_price[[#This Row],[ItemCode]],[1]sheet1!$1:$1048576,6,FALSE)</f>
        <v>BVCI</v>
      </c>
      <c r="E3163" s="54" t="str">
        <f>VLOOKUP(Table_for_new_list_price[[#This Row],[ItemCode]],[1]sheet1!$1:$1048576,7,FALSE)</f>
        <v>BRASS</v>
      </c>
      <c r="F3163" s="54" t="str">
        <f>VLOOKUP(Table_for_new_list_price[[#This Row],[ItemCode]],[1]sheet1!$1:$1048576,13,FALSE)</f>
        <v>0</v>
      </c>
      <c r="G3163" s="55" t="str">
        <f>VLOOKUP(Table_for_new_list_price[[#This Row],[ItemCode]],[1]sheet1!$1:$1048576,12,FALSE)</f>
        <v>80</v>
      </c>
      <c r="H3163" s="101">
        <f>VLOOKUP(Table_for_new_list_price[[#This Row],[ItemCode]],[1]sheet1!$1:$1048576,8,FALSE)</f>
        <v>40.869999999999997</v>
      </c>
      <c r="I3163" s="51">
        <f>VLOOKUP(Table_for_new_list_price[[#This Row],[Product Line]],'EDA SHEET'!$C$10:$D$57,2,FALSE)</f>
        <v>0.34699999999999998</v>
      </c>
      <c r="J3163" s="53">
        <f t="shared" si="56"/>
        <v>14.181889999999997</v>
      </c>
      <c r="K3163" s="1" t="str">
        <f>VLOOKUP(Table_for_new_list_price[[#This Row],[ItemCode]],[1]sheet1!$1:$1048576,11,FALSE)</f>
        <v>Italy</v>
      </c>
    </row>
    <row r="3164" spans="1:11" hidden="1" x14ac:dyDescent="0.3">
      <c r="A3164" t="s">
        <v>1107</v>
      </c>
      <c r="B3164" t="str">
        <f>VLOOKUP(Table_for_new_list_price[[#This Row],[ItemCode]],[1]sheet1!$1:$1048576,4,FALSE)</f>
        <v>BRASS BV IPS C/W LOC. LEV</v>
      </c>
      <c r="C3164" t="str">
        <f>VLOOKUP(Table_for_new_list_price[[#This Row],[ItemCode]],[1]sheet1!$1:$1048576,5,FALSE)</f>
        <v>670779463063</v>
      </c>
      <c r="D3164" t="str">
        <f>VLOOKUP(Table_for_new_list_price[[#This Row],[ItemCode]],[1]sheet1!$1:$1048576,6,FALSE)</f>
        <v>BVCI</v>
      </c>
      <c r="E3164" s="54" t="str">
        <f>VLOOKUP(Table_for_new_list_price[[#This Row],[ItemCode]],[1]sheet1!$1:$1048576,7,FALSE)</f>
        <v>BRASS</v>
      </c>
      <c r="F3164" s="54" t="str">
        <f>VLOOKUP(Table_for_new_list_price[[#This Row],[ItemCode]],[1]sheet1!$1:$1048576,13,FALSE)</f>
        <v>0</v>
      </c>
      <c r="G3164" s="55" t="str">
        <f>VLOOKUP(Table_for_new_list_price[[#This Row],[ItemCode]],[1]sheet1!$1:$1048576,12,FALSE)</f>
        <v>0</v>
      </c>
      <c r="H3164" s="101">
        <f>VLOOKUP(Table_for_new_list_price[[#This Row],[ItemCode]],[1]sheet1!$1:$1048576,8,FALSE)</f>
        <v>69.760000000000005</v>
      </c>
      <c r="I3164" s="51">
        <f>VLOOKUP(Table_for_new_list_price[[#This Row],[Product Line]],'EDA SHEET'!$C$10:$D$57,2,FALSE)</f>
        <v>0.34699999999999998</v>
      </c>
      <c r="J3164" s="53">
        <f t="shared" si="56"/>
        <v>24.206720000000001</v>
      </c>
      <c r="K3164" s="1" t="str">
        <f>VLOOKUP(Table_for_new_list_price[[#This Row],[ItemCode]],[1]sheet1!$1:$1048576,11,FALSE)</f>
        <v>Italy</v>
      </c>
    </row>
    <row r="3165" spans="1:11" hidden="1" x14ac:dyDescent="0.3">
      <c r="A3165" t="s">
        <v>1108</v>
      </c>
      <c r="B3165" t="str">
        <f>VLOOKUP(Table_for_new_list_price[[#This Row],[ItemCode]],[1]sheet1!$1:$1048576,4,FALSE)</f>
        <v>BRASS BV IPS C/W LOC. LEV</v>
      </c>
      <c r="C3165" t="str">
        <f>VLOOKUP(Table_for_new_list_price[[#This Row],[ItemCode]],[1]sheet1!$1:$1048576,5,FALSE)</f>
        <v>670779463087</v>
      </c>
      <c r="D3165" t="str">
        <f>VLOOKUP(Table_for_new_list_price[[#This Row],[ItemCode]],[1]sheet1!$1:$1048576,6,FALSE)</f>
        <v>BVCI</v>
      </c>
      <c r="E3165" s="54" t="str">
        <f>VLOOKUP(Table_for_new_list_price[[#This Row],[ItemCode]],[1]sheet1!$1:$1048576,7,FALSE)</f>
        <v>BRASS</v>
      </c>
      <c r="F3165" s="54" t="str">
        <f>VLOOKUP(Table_for_new_list_price[[#This Row],[ItemCode]],[1]sheet1!$1:$1048576,13,FALSE)</f>
        <v>0</v>
      </c>
      <c r="G3165" s="55" t="str">
        <f>VLOOKUP(Table_for_new_list_price[[#This Row],[ItemCode]],[1]sheet1!$1:$1048576,12,FALSE)</f>
        <v>0</v>
      </c>
      <c r="H3165" s="101">
        <f>VLOOKUP(Table_for_new_list_price[[#This Row],[ItemCode]],[1]sheet1!$1:$1048576,8,FALSE)</f>
        <v>153.04</v>
      </c>
      <c r="I3165" s="51">
        <f>VLOOKUP(Table_for_new_list_price[[#This Row],[Product Line]],'EDA SHEET'!$C$10:$D$57,2,FALSE)</f>
        <v>0.34699999999999998</v>
      </c>
      <c r="J3165" s="53">
        <f t="shared" si="56"/>
        <v>53.104879999999994</v>
      </c>
      <c r="K3165" s="1" t="str">
        <f>VLOOKUP(Table_for_new_list_price[[#This Row],[ItemCode]],[1]sheet1!$1:$1048576,11,FALSE)</f>
        <v>Italy</v>
      </c>
    </row>
    <row r="3166" spans="1:11" hidden="1" x14ac:dyDescent="0.3">
      <c r="A3166" t="s">
        <v>1109</v>
      </c>
      <c r="B3166" t="str">
        <f>VLOOKUP(Table_for_new_list_price[[#This Row],[ItemCode]],[1]sheet1!$1:$1048576,4,FALSE)</f>
        <v>BRASS BV IPS C/W LOC. LEV</v>
      </c>
      <c r="C3166" t="str">
        <f>VLOOKUP(Table_for_new_list_price[[#This Row],[ItemCode]],[1]sheet1!$1:$1048576,5,FALSE)</f>
        <v>670779463070</v>
      </c>
      <c r="D3166" t="str">
        <f>VLOOKUP(Table_for_new_list_price[[#This Row],[ItemCode]],[1]sheet1!$1:$1048576,6,FALSE)</f>
        <v>BVCI</v>
      </c>
      <c r="E3166" s="54" t="str">
        <f>VLOOKUP(Table_for_new_list_price[[#This Row],[ItemCode]],[1]sheet1!$1:$1048576,7,FALSE)</f>
        <v>BRASS</v>
      </c>
      <c r="F3166" s="54" t="str">
        <f>VLOOKUP(Table_for_new_list_price[[#This Row],[ItemCode]],[1]sheet1!$1:$1048576,13,FALSE)</f>
        <v>0</v>
      </c>
      <c r="G3166" s="55" t="str">
        <f>VLOOKUP(Table_for_new_list_price[[#This Row],[ItemCode]],[1]sheet1!$1:$1048576,12,FALSE)</f>
        <v>0</v>
      </c>
      <c r="H3166" s="101">
        <f>VLOOKUP(Table_for_new_list_price[[#This Row],[ItemCode]],[1]sheet1!$1:$1048576,8,FALSE)</f>
        <v>98.14</v>
      </c>
      <c r="I3166" s="51">
        <f>VLOOKUP(Table_for_new_list_price[[#This Row],[Product Line]],'EDA SHEET'!$C$10:$D$57,2,FALSE)</f>
        <v>0.34699999999999998</v>
      </c>
      <c r="J3166" s="53">
        <f t="shared" si="56"/>
        <v>34.054579999999994</v>
      </c>
      <c r="K3166" s="1" t="str">
        <f>VLOOKUP(Table_for_new_list_price[[#This Row],[ItemCode]],[1]sheet1!$1:$1048576,11,FALSE)</f>
        <v>Italy</v>
      </c>
    </row>
    <row r="3167" spans="1:11" hidden="1" x14ac:dyDescent="0.3">
      <c r="A3167" t="s">
        <v>1110</v>
      </c>
      <c r="B3167" t="str">
        <f>VLOOKUP(Table_for_new_list_price[[#This Row],[ItemCode]],[1]sheet1!$1:$1048576,4,FALSE)</f>
        <v>BRASS BV IPS C/W LOC. LEV</v>
      </c>
      <c r="C3167" t="str">
        <f>VLOOKUP(Table_for_new_list_price[[#This Row],[ItemCode]],[1]sheet1!$1:$1048576,5,FALSE)</f>
        <v>670779463049</v>
      </c>
      <c r="D3167" t="str">
        <f>VLOOKUP(Table_for_new_list_price[[#This Row],[ItemCode]],[1]sheet1!$1:$1048576,6,FALSE)</f>
        <v>BVCI</v>
      </c>
      <c r="E3167" s="54" t="str">
        <f>VLOOKUP(Table_for_new_list_price[[#This Row],[ItemCode]],[1]sheet1!$1:$1048576,7,FALSE)</f>
        <v>BRASS</v>
      </c>
      <c r="F3167" s="54" t="str">
        <f>VLOOKUP(Table_for_new_list_price[[#This Row],[ItemCode]],[1]sheet1!$1:$1048576,13,FALSE)</f>
        <v>0</v>
      </c>
      <c r="G3167" s="55" t="str">
        <f>VLOOKUP(Table_for_new_list_price[[#This Row],[ItemCode]],[1]sheet1!$1:$1048576,12,FALSE)</f>
        <v>0</v>
      </c>
      <c r="H3167" s="101">
        <f>VLOOKUP(Table_for_new_list_price[[#This Row],[ItemCode]],[1]sheet1!$1:$1048576,8,FALSE)</f>
        <v>34.770000000000003</v>
      </c>
      <c r="I3167" s="51">
        <f>VLOOKUP(Table_for_new_list_price[[#This Row],[Product Line]],'EDA SHEET'!$C$10:$D$57,2,FALSE)</f>
        <v>0.34699999999999998</v>
      </c>
      <c r="J3167" s="53">
        <f t="shared" si="56"/>
        <v>12.065189999999999</v>
      </c>
      <c r="K3167" s="1" t="str">
        <f>VLOOKUP(Table_for_new_list_price[[#This Row],[ItemCode]],[1]sheet1!$1:$1048576,11,FALSE)</f>
        <v>Italy</v>
      </c>
    </row>
    <row r="3168" spans="1:11" hidden="1" x14ac:dyDescent="0.3">
      <c r="A3168" t="s">
        <v>1111</v>
      </c>
      <c r="B3168" t="str">
        <f>VLOOKUP(Table_for_new_list_price[[#This Row],[ItemCode]],[1]sheet1!$1:$1048576,4,FALSE)</f>
        <v>BRASS BV IPS C/W LOC. LEV</v>
      </c>
      <c r="C3168" t="str">
        <f>VLOOKUP(Table_for_new_list_price[[#This Row],[ItemCode]],[1]sheet1!$1:$1048576,5,FALSE)</f>
        <v>670779463025</v>
      </c>
      <c r="D3168" t="str">
        <f>VLOOKUP(Table_for_new_list_price[[#This Row],[ItemCode]],[1]sheet1!$1:$1048576,6,FALSE)</f>
        <v>BVCI</v>
      </c>
      <c r="E3168" s="54" t="str">
        <f>VLOOKUP(Table_for_new_list_price[[#This Row],[ItemCode]],[1]sheet1!$1:$1048576,7,FALSE)</f>
        <v>BRASS</v>
      </c>
      <c r="F3168" s="54" t="str">
        <f>VLOOKUP(Table_for_new_list_price[[#This Row],[ItemCode]],[1]sheet1!$1:$1048576,13,FALSE)</f>
        <v>0</v>
      </c>
      <c r="G3168" s="55" t="str">
        <f>VLOOKUP(Table_for_new_list_price[[#This Row],[ItemCode]],[1]sheet1!$1:$1048576,12,FALSE)</f>
        <v>0</v>
      </c>
      <c r="H3168" s="101">
        <f>VLOOKUP(Table_for_new_list_price[[#This Row],[ItemCode]],[1]sheet1!$1:$1048576,8,FALSE)</f>
        <v>32.869999999999997</v>
      </c>
      <c r="I3168" s="51">
        <f>VLOOKUP(Table_for_new_list_price[[#This Row],[Product Line]],'EDA SHEET'!$C$10:$D$57,2,FALSE)</f>
        <v>0.34699999999999998</v>
      </c>
      <c r="J3168" s="53">
        <f t="shared" si="56"/>
        <v>11.405889999999998</v>
      </c>
      <c r="K3168" s="1" t="str">
        <f>VLOOKUP(Table_for_new_list_price[[#This Row],[ItemCode]],[1]sheet1!$1:$1048576,11,FALSE)</f>
        <v>Italy</v>
      </c>
    </row>
    <row r="3169" spans="1:11" hidden="1" x14ac:dyDescent="0.3">
      <c r="A3169" t="s">
        <v>1112</v>
      </c>
      <c r="B3169" t="str">
        <f>VLOOKUP(Table_for_new_list_price[[#This Row],[ItemCode]],[1]sheet1!$1:$1048576,4,FALSE)</f>
        <v>BRASS BV IPS C/W LOC. LEV</v>
      </c>
      <c r="C3169" t="str">
        <f>VLOOKUP(Table_for_new_list_price[[#This Row],[ItemCode]],[1]sheet1!$1:$1048576,5,FALSE)</f>
        <v>670779463209</v>
      </c>
      <c r="D3169" t="str">
        <f>VLOOKUP(Table_for_new_list_price[[#This Row],[ItemCode]],[1]sheet1!$1:$1048576,6,FALSE)</f>
        <v>BVCI</v>
      </c>
      <c r="E3169" s="54" t="str">
        <f>VLOOKUP(Table_for_new_list_price[[#This Row],[ItemCode]],[1]sheet1!$1:$1048576,7,FALSE)</f>
        <v>BRASS</v>
      </c>
      <c r="F3169" s="54" t="str">
        <f>VLOOKUP(Table_for_new_list_price[[#This Row],[ItemCode]],[1]sheet1!$1:$1048576,13,FALSE)</f>
        <v>0</v>
      </c>
      <c r="G3169" s="55" t="str">
        <f>VLOOKUP(Table_for_new_list_price[[#This Row],[ItemCode]],[1]sheet1!$1:$1048576,12,FALSE)</f>
        <v>0</v>
      </c>
      <c r="H3169" s="101">
        <f>VLOOKUP(Table_for_new_list_price[[#This Row],[ItemCode]],[1]sheet1!$1:$1048576,8,FALSE)</f>
        <v>223.16</v>
      </c>
      <c r="I3169" s="51">
        <f>VLOOKUP(Table_for_new_list_price[[#This Row],[Product Line]],'EDA SHEET'!$C$10:$D$57,2,FALSE)</f>
        <v>0.34699999999999998</v>
      </c>
      <c r="J3169" s="53">
        <f t="shared" si="56"/>
        <v>77.436519999999987</v>
      </c>
      <c r="K3169" s="1" t="str">
        <f>VLOOKUP(Table_for_new_list_price[[#This Row],[ItemCode]],[1]sheet1!$1:$1048576,11,FALSE)</f>
        <v>Italy</v>
      </c>
    </row>
    <row r="3170" spans="1:11" hidden="1" x14ac:dyDescent="0.3">
      <c r="A3170" t="s">
        <v>1113</v>
      </c>
      <c r="B3170" t="str">
        <f>VLOOKUP(Table_for_new_list_price[[#This Row],[ItemCode]],[1]sheet1!$1:$1048576,4,FALSE)</f>
        <v>BRASS BV IPS C/W LOC. LEV</v>
      </c>
      <c r="C3170" t="str">
        <f>VLOOKUP(Table_for_new_list_price[[#This Row],[ItemCode]],[1]sheet1!$1:$1048576,5,FALSE)</f>
        <v>670779463056</v>
      </c>
      <c r="D3170" t="str">
        <f>VLOOKUP(Table_for_new_list_price[[#This Row],[ItemCode]],[1]sheet1!$1:$1048576,6,FALSE)</f>
        <v>BVCI</v>
      </c>
      <c r="E3170" s="54" t="str">
        <f>VLOOKUP(Table_for_new_list_price[[#This Row],[ItemCode]],[1]sheet1!$1:$1048576,7,FALSE)</f>
        <v>BRASS</v>
      </c>
      <c r="F3170" s="54" t="str">
        <f>VLOOKUP(Table_for_new_list_price[[#This Row],[ItemCode]],[1]sheet1!$1:$1048576,13,FALSE)</f>
        <v>0</v>
      </c>
      <c r="G3170" s="55" t="str">
        <f>VLOOKUP(Table_for_new_list_price[[#This Row],[ItemCode]],[1]sheet1!$1:$1048576,12,FALSE)</f>
        <v>0</v>
      </c>
      <c r="H3170" s="101">
        <f>VLOOKUP(Table_for_new_list_price[[#This Row],[ItemCode]],[1]sheet1!$1:$1048576,8,FALSE)</f>
        <v>47.45</v>
      </c>
      <c r="I3170" s="51">
        <f>VLOOKUP(Table_for_new_list_price[[#This Row],[Product Line]],'EDA SHEET'!$C$10:$D$57,2,FALSE)</f>
        <v>0.34699999999999998</v>
      </c>
      <c r="J3170" s="53">
        <f t="shared" si="56"/>
        <v>16.465150000000001</v>
      </c>
      <c r="K3170" s="1" t="str">
        <f>VLOOKUP(Table_for_new_list_price[[#This Row],[ItemCode]],[1]sheet1!$1:$1048576,11,FALSE)</f>
        <v>Italy</v>
      </c>
    </row>
    <row r="3171" spans="1:11" hidden="1" x14ac:dyDescent="0.3">
      <c r="A3171" t="s">
        <v>1114</v>
      </c>
      <c r="B3171" t="str">
        <f>VLOOKUP(Table_for_new_list_price[[#This Row],[ItemCode]],[1]sheet1!$1:$1048576,4,FALSE)</f>
        <v>BRASS BV IPS C/W LOC. LEV</v>
      </c>
      <c r="C3171" t="str">
        <f>VLOOKUP(Table_for_new_list_price[[#This Row],[ItemCode]],[1]sheet1!$1:$1048576,5,FALSE)</f>
        <v>670779463032</v>
      </c>
      <c r="D3171" t="str">
        <f>VLOOKUP(Table_for_new_list_price[[#This Row],[ItemCode]],[1]sheet1!$1:$1048576,6,FALSE)</f>
        <v>BVCI</v>
      </c>
      <c r="E3171" s="54" t="str">
        <f>VLOOKUP(Table_for_new_list_price[[#This Row],[ItemCode]],[1]sheet1!$1:$1048576,7,FALSE)</f>
        <v>BRASS</v>
      </c>
      <c r="F3171" s="54" t="str">
        <f>VLOOKUP(Table_for_new_list_price[[#This Row],[ItemCode]],[1]sheet1!$1:$1048576,13,FALSE)</f>
        <v>0</v>
      </c>
      <c r="G3171" s="55" t="str">
        <f>VLOOKUP(Table_for_new_list_price[[#This Row],[ItemCode]],[1]sheet1!$1:$1048576,12,FALSE)</f>
        <v>0</v>
      </c>
      <c r="H3171" s="101">
        <f>VLOOKUP(Table_for_new_list_price[[#This Row],[ItemCode]],[1]sheet1!$1:$1048576,8,FALSE)</f>
        <v>32.869999999999997</v>
      </c>
      <c r="I3171" s="51">
        <f>VLOOKUP(Table_for_new_list_price[[#This Row],[Product Line]],'EDA SHEET'!$C$10:$D$57,2,FALSE)</f>
        <v>0.34699999999999998</v>
      </c>
      <c r="J3171" s="53">
        <f t="shared" si="56"/>
        <v>11.405889999999998</v>
      </c>
      <c r="K3171" s="1" t="str">
        <f>VLOOKUP(Table_for_new_list_price[[#This Row],[ItemCode]],[1]sheet1!$1:$1048576,11,FALSE)</f>
        <v>Italy</v>
      </c>
    </row>
    <row r="3172" spans="1:11" hidden="1" x14ac:dyDescent="0.3">
      <c r="A3172" t="s">
        <v>1115</v>
      </c>
      <c r="B3172" t="str">
        <f>VLOOKUP(Table_for_new_list_price[[#This Row],[ItemCode]],[1]sheet1!$1:$1048576,4,FALSE)</f>
        <v>BALL VLV IPS C/W WING (T) HNDL</v>
      </c>
      <c r="C3172" t="str">
        <f>VLOOKUP(Table_for_new_list_price[[#This Row],[ItemCode]],[1]sheet1!$1:$1048576,5,FALSE)</f>
        <v>670779506067</v>
      </c>
      <c r="D3172" t="str">
        <f>VLOOKUP(Table_for_new_list_price[[#This Row],[ItemCode]],[1]sheet1!$1:$1048576,6,FALSE)</f>
        <v>BVCI</v>
      </c>
      <c r="E3172" s="54" t="str">
        <f>VLOOKUP(Table_for_new_list_price[[#This Row],[ItemCode]],[1]sheet1!$1:$1048576,7,FALSE)</f>
        <v>BRASS</v>
      </c>
      <c r="F3172" s="54" t="str">
        <f>VLOOKUP(Table_for_new_list_price[[#This Row],[ItemCode]],[1]sheet1!$1:$1048576,13,FALSE)</f>
        <v>1.31</v>
      </c>
      <c r="G3172" s="55" t="str">
        <f>VLOOKUP(Table_for_new_list_price[[#This Row],[ItemCode]],[1]sheet1!$1:$1048576,12,FALSE)</f>
        <v>45</v>
      </c>
      <c r="H3172" s="101">
        <f>VLOOKUP(Table_for_new_list_price[[#This Row],[ItemCode]],[1]sheet1!$1:$1048576,8,FALSE)</f>
        <v>67.39</v>
      </c>
      <c r="I3172" s="51">
        <f>VLOOKUP(Table_for_new_list_price[[#This Row],[Product Line]],'EDA SHEET'!$C$10:$D$57,2,FALSE)</f>
        <v>0.34699999999999998</v>
      </c>
      <c r="J3172" s="53">
        <f t="shared" si="56"/>
        <v>23.384329999999999</v>
      </c>
      <c r="K3172" s="1" t="str">
        <f>VLOOKUP(Table_for_new_list_price[[#This Row],[ItemCode]],[1]sheet1!$1:$1048576,11,FALSE)</f>
        <v>Italy</v>
      </c>
    </row>
    <row r="3173" spans="1:11" hidden="1" x14ac:dyDescent="0.3">
      <c r="A3173" t="s">
        <v>1116</v>
      </c>
      <c r="B3173" t="str">
        <f>VLOOKUP(Table_for_new_list_price[[#This Row],[ItemCode]],[1]sheet1!$1:$1048576,4,FALSE)</f>
        <v>BALL VLV IPS C/W WING (T) HNDL</v>
      </c>
      <c r="C3173" t="str">
        <f>VLOOKUP(Table_for_new_list_price[[#This Row],[ItemCode]],[1]sheet1!$1:$1048576,5,FALSE)</f>
        <v>670779506081</v>
      </c>
      <c r="D3173" t="str">
        <f>VLOOKUP(Table_for_new_list_price[[#This Row],[ItemCode]],[1]sheet1!$1:$1048576,6,FALSE)</f>
        <v>BVCI</v>
      </c>
      <c r="E3173" s="54" t="str">
        <f>VLOOKUP(Table_for_new_list_price[[#This Row],[ItemCode]],[1]sheet1!$1:$1048576,7,FALSE)</f>
        <v>BRASS</v>
      </c>
      <c r="F3173" s="54" t="str">
        <f>VLOOKUP(Table_for_new_list_price[[#This Row],[ItemCode]],[1]sheet1!$1:$1048576,13,FALSE)</f>
        <v>3</v>
      </c>
      <c r="G3173" s="55" t="str">
        <f>VLOOKUP(Table_for_new_list_price[[#This Row],[ItemCode]],[1]sheet1!$1:$1048576,12,FALSE)</f>
        <v>24</v>
      </c>
      <c r="H3173" s="101">
        <f>VLOOKUP(Table_for_new_list_price[[#This Row],[ItemCode]],[1]sheet1!$1:$1048576,8,FALSE)</f>
        <v>150.26</v>
      </c>
      <c r="I3173" s="51">
        <f>VLOOKUP(Table_for_new_list_price[[#This Row],[Product Line]],'EDA SHEET'!$C$10:$D$57,2,FALSE)</f>
        <v>0.34699999999999998</v>
      </c>
      <c r="J3173" s="53">
        <f t="shared" si="56"/>
        <v>52.140219999999992</v>
      </c>
      <c r="K3173" s="1" t="str">
        <f>VLOOKUP(Table_for_new_list_price[[#This Row],[ItemCode]],[1]sheet1!$1:$1048576,11,FALSE)</f>
        <v>Italy</v>
      </c>
    </row>
    <row r="3174" spans="1:11" hidden="1" x14ac:dyDescent="0.3">
      <c r="A3174" t="s">
        <v>1117</v>
      </c>
      <c r="B3174" t="str">
        <f>VLOOKUP(Table_for_new_list_price[[#This Row],[ItemCode]],[1]sheet1!$1:$1048576,4,FALSE)</f>
        <v>BALL VLV IPS C/W WING (T) HNDL</v>
      </c>
      <c r="C3174" t="str">
        <f>VLOOKUP(Table_for_new_list_price[[#This Row],[ItemCode]],[1]sheet1!$1:$1048576,5,FALSE)</f>
        <v>670779506074</v>
      </c>
      <c r="D3174" t="str">
        <f>VLOOKUP(Table_for_new_list_price[[#This Row],[ItemCode]],[1]sheet1!$1:$1048576,6,FALSE)</f>
        <v>BVCI</v>
      </c>
      <c r="E3174" s="54" t="str">
        <f>VLOOKUP(Table_for_new_list_price[[#This Row],[ItemCode]],[1]sheet1!$1:$1048576,7,FALSE)</f>
        <v>BRASS</v>
      </c>
      <c r="F3174" s="54" t="str">
        <f>VLOOKUP(Table_for_new_list_price[[#This Row],[ItemCode]],[1]sheet1!$1:$1048576,13,FALSE)</f>
        <v>2</v>
      </c>
      <c r="G3174" s="55" t="str">
        <f>VLOOKUP(Table_for_new_list_price[[#This Row],[ItemCode]],[1]sheet1!$1:$1048576,12,FALSE)</f>
        <v>30</v>
      </c>
      <c r="H3174" s="101">
        <f>VLOOKUP(Table_for_new_list_price[[#This Row],[ItemCode]],[1]sheet1!$1:$1048576,8,FALSE)</f>
        <v>95.79</v>
      </c>
      <c r="I3174" s="51">
        <f>VLOOKUP(Table_for_new_list_price[[#This Row],[Product Line]],'EDA SHEET'!$C$10:$D$57,2,FALSE)</f>
        <v>0.34699999999999998</v>
      </c>
      <c r="J3174" s="53">
        <f t="shared" si="56"/>
        <v>33.239130000000003</v>
      </c>
      <c r="K3174" s="1" t="str">
        <f>VLOOKUP(Table_for_new_list_price[[#This Row],[ItemCode]],[1]sheet1!$1:$1048576,11,FALSE)</f>
        <v>Italy</v>
      </c>
    </row>
    <row r="3175" spans="1:11" hidden="1" x14ac:dyDescent="0.3">
      <c r="A3175" t="s">
        <v>1118</v>
      </c>
      <c r="B3175" t="str">
        <f>VLOOKUP(Table_for_new_list_price[[#This Row],[ItemCode]],[1]sheet1!$1:$1048576,4,FALSE)</f>
        <v>BALL VLV IPS C/W WING (T) HNDL</v>
      </c>
      <c r="C3175" t="str">
        <f>VLOOKUP(Table_for_new_list_price[[#This Row],[ItemCode]],[1]sheet1!$1:$1048576,5,FALSE)</f>
        <v>670779506043</v>
      </c>
      <c r="D3175" t="str">
        <f>VLOOKUP(Table_for_new_list_price[[#This Row],[ItemCode]],[1]sheet1!$1:$1048576,6,FALSE)</f>
        <v>BVCI</v>
      </c>
      <c r="E3175" s="54" t="str">
        <f>VLOOKUP(Table_for_new_list_price[[#This Row],[ItemCode]],[1]sheet1!$1:$1048576,7,FALSE)</f>
        <v>BRASS</v>
      </c>
      <c r="F3175" s="54" t="str">
        <f>VLOOKUP(Table_for_new_list_price[[#This Row],[ItemCode]],[1]sheet1!$1:$1048576,13,FALSE)</f>
        <v>0.59</v>
      </c>
      <c r="G3175" s="55" t="str">
        <f>VLOOKUP(Table_for_new_list_price[[#This Row],[ItemCode]],[1]sheet1!$1:$1048576,12,FALSE)</f>
        <v>80</v>
      </c>
      <c r="H3175" s="101">
        <f>VLOOKUP(Table_for_new_list_price[[#This Row],[ItemCode]],[1]sheet1!$1:$1048576,8,FALSE)</f>
        <v>32.79</v>
      </c>
      <c r="I3175" s="51">
        <f>VLOOKUP(Table_for_new_list_price[[#This Row],[Product Line]],'EDA SHEET'!$C$10:$D$57,2,FALSE)</f>
        <v>0.34699999999999998</v>
      </c>
      <c r="J3175" s="53">
        <f t="shared" si="56"/>
        <v>11.378129999999999</v>
      </c>
      <c r="K3175" s="1" t="str">
        <f>VLOOKUP(Table_for_new_list_price[[#This Row],[ItemCode]],[1]sheet1!$1:$1048576,11,FALSE)</f>
        <v>Italy</v>
      </c>
    </row>
    <row r="3176" spans="1:11" hidden="1" x14ac:dyDescent="0.3">
      <c r="A3176" t="s">
        <v>1119</v>
      </c>
      <c r="B3176" t="str">
        <f>VLOOKUP(Table_for_new_list_price[[#This Row],[ItemCode]],[1]sheet1!$1:$1048576,4,FALSE)</f>
        <v>BALL VLV IPS C/W WING (T) HNDL</v>
      </c>
      <c r="C3176" t="str">
        <f>VLOOKUP(Table_for_new_list_price[[#This Row],[ItemCode]],[1]sheet1!$1:$1048576,5,FALSE)</f>
        <v>670779506029</v>
      </c>
      <c r="D3176" t="str">
        <f>VLOOKUP(Table_for_new_list_price[[#This Row],[ItemCode]],[1]sheet1!$1:$1048576,6,FALSE)</f>
        <v>BVCI</v>
      </c>
      <c r="E3176" s="54" t="str">
        <f>VLOOKUP(Table_for_new_list_price[[#This Row],[ItemCode]],[1]sheet1!$1:$1048576,7,FALSE)</f>
        <v>BRASS</v>
      </c>
      <c r="F3176" s="54" t="str">
        <f>VLOOKUP(Table_for_new_list_price[[#This Row],[ItemCode]],[1]sheet1!$1:$1048576,13,FALSE)</f>
        <v>0.34</v>
      </c>
      <c r="G3176" s="55" t="str">
        <f>VLOOKUP(Table_for_new_list_price[[#This Row],[ItemCode]],[1]sheet1!$1:$1048576,12,FALSE)</f>
        <v>80</v>
      </c>
      <c r="H3176" s="101">
        <f>VLOOKUP(Table_for_new_list_price[[#This Row],[ItemCode]],[1]sheet1!$1:$1048576,8,FALSE)</f>
        <v>31.28</v>
      </c>
      <c r="I3176" s="51">
        <f>VLOOKUP(Table_for_new_list_price[[#This Row],[Product Line]],'EDA SHEET'!$C$10:$D$57,2,FALSE)</f>
        <v>0.34699999999999998</v>
      </c>
      <c r="J3176" s="53">
        <f t="shared" si="56"/>
        <v>10.85416</v>
      </c>
      <c r="K3176" s="1" t="str">
        <f>VLOOKUP(Table_for_new_list_price[[#This Row],[ItemCode]],[1]sheet1!$1:$1048576,11,FALSE)</f>
        <v>Italy</v>
      </c>
    </row>
    <row r="3177" spans="1:11" hidden="1" x14ac:dyDescent="0.3">
      <c r="A3177" t="s">
        <v>1120</v>
      </c>
      <c r="B3177" t="str">
        <f>VLOOKUP(Table_for_new_list_price[[#This Row],[ItemCode]],[1]sheet1!$1:$1048576,4,FALSE)</f>
        <v>BALL VLV IPS C/W WING (T) HNDL</v>
      </c>
      <c r="C3177" t="str">
        <f>VLOOKUP(Table_for_new_list_price[[#This Row],[ItemCode]],[1]sheet1!$1:$1048576,5,FALSE)</f>
        <v>670779506203</v>
      </c>
      <c r="D3177" t="str">
        <f>VLOOKUP(Table_for_new_list_price[[#This Row],[ItemCode]],[1]sheet1!$1:$1048576,6,FALSE)</f>
        <v>BVCI</v>
      </c>
      <c r="E3177" s="54" t="str">
        <f>VLOOKUP(Table_for_new_list_price[[#This Row],[ItemCode]],[1]sheet1!$1:$1048576,7,FALSE)</f>
        <v>BRASS</v>
      </c>
      <c r="F3177" s="54" t="str">
        <f>VLOOKUP(Table_for_new_list_price[[#This Row],[ItemCode]],[1]sheet1!$1:$1048576,13,FALSE)</f>
        <v>4.4</v>
      </c>
      <c r="G3177" s="55" t="str">
        <f>VLOOKUP(Table_for_new_list_price[[#This Row],[ItemCode]],[1]sheet1!$1:$1048576,12,FALSE)</f>
        <v>15</v>
      </c>
      <c r="H3177" s="101">
        <f>VLOOKUP(Table_for_new_list_price[[#This Row],[ItemCode]],[1]sheet1!$1:$1048576,8,FALSE)</f>
        <v>220.36</v>
      </c>
      <c r="I3177" s="51">
        <f>VLOOKUP(Table_for_new_list_price[[#This Row],[Product Line]],'EDA SHEET'!$C$10:$D$57,2,FALSE)</f>
        <v>0.34699999999999998</v>
      </c>
      <c r="J3177" s="53">
        <f t="shared" si="56"/>
        <v>76.464919999999992</v>
      </c>
      <c r="K3177" s="1" t="str">
        <f>VLOOKUP(Table_for_new_list_price[[#This Row],[ItemCode]],[1]sheet1!$1:$1048576,11,FALSE)</f>
        <v>Italy</v>
      </c>
    </row>
    <row r="3178" spans="1:11" hidden="1" x14ac:dyDescent="0.3">
      <c r="A3178" t="s">
        <v>1121</v>
      </c>
      <c r="B3178" t="str">
        <f>VLOOKUP(Table_for_new_list_price[[#This Row],[ItemCode]],[1]sheet1!$1:$1048576,4,FALSE)</f>
        <v>BALL VLV IPS C/W WING (T) HNDL</v>
      </c>
      <c r="C3178" t="str">
        <f>VLOOKUP(Table_for_new_list_price[[#This Row],[ItemCode]],[1]sheet1!$1:$1048576,5,FALSE)</f>
        <v>670779506050</v>
      </c>
      <c r="D3178" t="str">
        <f>VLOOKUP(Table_for_new_list_price[[#This Row],[ItemCode]],[1]sheet1!$1:$1048576,6,FALSE)</f>
        <v>BVCI</v>
      </c>
      <c r="E3178" s="54" t="str">
        <f>VLOOKUP(Table_for_new_list_price[[#This Row],[ItemCode]],[1]sheet1!$1:$1048576,7,FALSE)</f>
        <v>BRASS</v>
      </c>
      <c r="F3178" s="54" t="str">
        <f>VLOOKUP(Table_for_new_list_price[[#This Row],[ItemCode]],[1]sheet1!$1:$1048576,13,FALSE)</f>
        <v>0.81</v>
      </c>
      <c r="G3178" s="55" t="str">
        <f>VLOOKUP(Table_for_new_list_price[[#This Row],[ItemCode]],[1]sheet1!$1:$1048576,12,FALSE)</f>
        <v>60</v>
      </c>
      <c r="H3178" s="101">
        <f>VLOOKUP(Table_for_new_list_price[[#This Row],[ItemCode]],[1]sheet1!$1:$1048576,8,FALSE)</f>
        <v>45.46</v>
      </c>
      <c r="I3178" s="51">
        <f>VLOOKUP(Table_for_new_list_price[[#This Row],[Product Line]],'EDA SHEET'!$C$10:$D$57,2,FALSE)</f>
        <v>0.34699999999999998</v>
      </c>
      <c r="J3178" s="53">
        <f t="shared" si="56"/>
        <v>15.774619999999999</v>
      </c>
      <c r="K3178" s="1" t="str">
        <f>VLOOKUP(Table_for_new_list_price[[#This Row],[ItemCode]],[1]sheet1!$1:$1048576,11,FALSE)</f>
        <v>Italy</v>
      </c>
    </row>
    <row r="3179" spans="1:11" hidden="1" x14ac:dyDescent="0.3">
      <c r="A3179" t="s">
        <v>1122</v>
      </c>
      <c r="B3179" t="str">
        <f>VLOOKUP(Table_for_new_list_price[[#This Row],[ItemCode]],[1]sheet1!$1:$1048576,4,FALSE)</f>
        <v>BALL VLV IPS C/W WING (T) HNDL</v>
      </c>
      <c r="C3179" t="str">
        <f>VLOOKUP(Table_for_new_list_price[[#This Row],[ItemCode]],[1]sheet1!$1:$1048576,5,FALSE)</f>
        <v>670779506036</v>
      </c>
      <c r="D3179" t="str">
        <f>VLOOKUP(Table_for_new_list_price[[#This Row],[ItemCode]],[1]sheet1!$1:$1048576,6,FALSE)</f>
        <v>BVCI</v>
      </c>
      <c r="E3179" s="54" t="str">
        <f>VLOOKUP(Table_for_new_list_price[[#This Row],[ItemCode]],[1]sheet1!$1:$1048576,7,FALSE)</f>
        <v>BRASS</v>
      </c>
      <c r="F3179" s="54" t="str">
        <f>VLOOKUP(Table_for_new_list_price[[#This Row],[ItemCode]],[1]sheet1!$1:$1048576,13,FALSE)</f>
        <v>0.31</v>
      </c>
      <c r="G3179" s="55" t="str">
        <f>VLOOKUP(Table_for_new_list_price[[#This Row],[ItemCode]],[1]sheet1!$1:$1048576,12,FALSE)</f>
        <v>80</v>
      </c>
      <c r="H3179" s="101">
        <f>VLOOKUP(Table_for_new_list_price[[#This Row],[ItemCode]],[1]sheet1!$1:$1048576,8,FALSE)</f>
        <v>31.28</v>
      </c>
      <c r="I3179" s="51">
        <f>VLOOKUP(Table_for_new_list_price[[#This Row],[Product Line]],'EDA SHEET'!$C$10:$D$57,2,FALSE)</f>
        <v>0.34699999999999998</v>
      </c>
      <c r="J3179" s="53">
        <f t="shared" si="56"/>
        <v>10.85416</v>
      </c>
      <c r="K3179" s="1" t="str">
        <f>VLOOKUP(Table_for_new_list_price[[#This Row],[ItemCode]],[1]sheet1!$1:$1048576,11,FALSE)</f>
        <v>Italy</v>
      </c>
    </row>
    <row r="3180" spans="1:11" hidden="1" x14ac:dyDescent="0.3">
      <c r="A3180" t="s">
        <v>1123</v>
      </c>
      <c r="B3180" t="str">
        <f>VLOOKUP(Table_for_new_list_price[[#This Row],[ItemCode]],[1]sheet1!$1:$1048576,4,FALSE)</f>
        <v>BRASS BALL 3-WAY IPS</v>
      </c>
      <c r="C3180" t="str">
        <f>VLOOKUP(Table_for_new_list_price[[#This Row],[ItemCode]],[1]sheet1!$1:$1048576,5,FALSE)</f>
        <v>670779545066</v>
      </c>
      <c r="D3180" t="str">
        <f>VLOOKUP(Table_for_new_list_price[[#This Row],[ItemCode]],[1]sheet1!$1:$1048576,6,FALSE)</f>
        <v>BVCI</v>
      </c>
      <c r="E3180" s="54" t="str">
        <f>VLOOKUP(Table_for_new_list_price[[#This Row],[ItemCode]],[1]sheet1!$1:$1048576,7,FALSE)</f>
        <v>BRASS</v>
      </c>
      <c r="F3180" s="54" t="str">
        <f>VLOOKUP(Table_for_new_list_price[[#This Row],[ItemCode]],[1]sheet1!$1:$1048576,13,FALSE)</f>
        <v>1.52</v>
      </c>
      <c r="G3180" s="55" t="str">
        <f>VLOOKUP(Table_for_new_list_price[[#This Row],[ItemCode]],[1]sheet1!$1:$1048576,12,FALSE)</f>
        <v>40</v>
      </c>
      <c r="H3180" s="101">
        <f>VLOOKUP(Table_for_new_list_price[[#This Row],[ItemCode]],[1]sheet1!$1:$1048576,8,FALSE)</f>
        <v>84.58</v>
      </c>
      <c r="I3180" s="51">
        <f>VLOOKUP(Table_for_new_list_price[[#This Row],[Product Line]],'EDA SHEET'!$C$10:$D$57,2,FALSE)</f>
        <v>0.34699999999999998</v>
      </c>
      <c r="J3180" s="53">
        <f t="shared" si="56"/>
        <v>29.349259999999997</v>
      </c>
      <c r="K3180" s="1" t="str">
        <f>VLOOKUP(Table_for_new_list_price[[#This Row],[ItemCode]],[1]sheet1!$1:$1048576,11,FALSE)</f>
        <v>Italy</v>
      </c>
    </row>
    <row r="3181" spans="1:11" hidden="1" x14ac:dyDescent="0.3">
      <c r="A3181" t="s">
        <v>1124</v>
      </c>
      <c r="B3181" t="str">
        <f>VLOOKUP(Table_for_new_list_price[[#This Row],[ItemCode]],[1]sheet1!$1:$1048576,4,FALSE)</f>
        <v>BRASS BALL 3-WAY IPS</v>
      </c>
      <c r="C3181" t="str">
        <f>VLOOKUP(Table_for_new_list_price[[#This Row],[ItemCode]],[1]sheet1!$1:$1048576,5,FALSE)</f>
        <v>670779545080</v>
      </c>
      <c r="D3181" t="str">
        <f>VLOOKUP(Table_for_new_list_price[[#This Row],[ItemCode]],[1]sheet1!$1:$1048576,6,FALSE)</f>
        <v>BVCI</v>
      </c>
      <c r="E3181" s="54" t="str">
        <f>VLOOKUP(Table_for_new_list_price[[#This Row],[ItemCode]],[1]sheet1!$1:$1048576,7,FALSE)</f>
        <v>BRASS</v>
      </c>
      <c r="F3181" s="54" t="str">
        <f>VLOOKUP(Table_for_new_list_price[[#This Row],[ItemCode]],[1]sheet1!$1:$1048576,13,FALSE)</f>
        <v>2.74</v>
      </c>
      <c r="G3181" s="55" t="str">
        <f>VLOOKUP(Table_for_new_list_price[[#This Row],[ItemCode]],[1]sheet1!$1:$1048576,12,FALSE)</f>
        <v>20</v>
      </c>
      <c r="H3181" s="101">
        <f>VLOOKUP(Table_for_new_list_price[[#This Row],[ItemCode]],[1]sheet1!$1:$1048576,8,FALSE)</f>
        <v>235.55</v>
      </c>
      <c r="I3181" s="51">
        <f>VLOOKUP(Table_for_new_list_price[[#This Row],[Product Line]],'EDA SHEET'!$C$10:$D$57,2,FALSE)</f>
        <v>0.34699999999999998</v>
      </c>
      <c r="J3181" s="53">
        <f t="shared" si="56"/>
        <v>81.735849999999999</v>
      </c>
      <c r="K3181" s="1" t="str">
        <f>VLOOKUP(Table_for_new_list_price[[#This Row],[ItemCode]],[1]sheet1!$1:$1048576,11,FALSE)</f>
        <v>Italy</v>
      </c>
    </row>
    <row r="3182" spans="1:11" hidden="1" x14ac:dyDescent="0.3">
      <c r="A3182" t="s">
        <v>1125</v>
      </c>
      <c r="B3182" t="str">
        <f>VLOOKUP(Table_for_new_list_price[[#This Row],[ItemCode]],[1]sheet1!$1:$1048576,4,FALSE)</f>
        <v>BRASS BALL 3-WAY IPS</v>
      </c>
      <c r="C3182" t="str">
        <f>VLOOKUP(Table_for_new_list_price[[#This Row],[ItemCode]],[1]sheet1!$1:$1048576,5,FALSE)</f>
        <v>670779545073</v>
      </c>
      <c r="D3182" t="str">
        <f>VLOOKUP(Table_for_new_list_price[[#This Row],[ItemCode]],[1]sheet1!$1:$1048576,6,FALSE)</f>
        <v>BVCI</v>
      </c>
      <c r="E3182" s="54" t="str">
        <f>VLOOKUP(Table_for_new_list_price[[#This Row],[ItemCode]],[1]sheet1!$1:$1048576,7,FALSE)</f>
        <v>BRASS</v>
      </c>
      <c r="F3182" s="54" t="str">
        <f>VLOOKUP(Table_for_new_list_price[[#This Row],[ItemCode]],[1]sheet1!$1:$1048576,13,FALSE)</f>
        <v>1.9</v>
      </c>
      <c r="G3182" s="55" t="str">
        <f>VLOOKUP(Table_for_new_list_price[[#This Row],[ItemCode]],[1]sheet1!$1:$1048576,12,FALSE)</f>
        <v>25</v>
      </c>
      <c r="H3182" s="101">
        <f>VLOOKUP(Table_for_new_list_price[[#This Row],[ItemCode]],[1]sheet1!$1:$1048576,8,FALSE)</f>
        <v>187.92</v>
      </c>
      <c r="I3182" s="51">
        <f>VLOOKUP(Table_for_new_list_price[[#This Row],[Product Line]],'EDA SHEET'!$C$10:$D$57,2,FALSE)</f>
        <v>0.34699999999999998</v>
      </c>
      <c r="J3182" s="53">
        <f t="shared" si="56"/>
        <v>65.208239999999989</v>
      </c>
      <c r="K3182" s="1" t="str">
        <f>VLOOKUP(Table_for_new_list_price[[#This Row],[ItemCode]],[1]sheet1!$1:$1048576,11,FALSE)</f>
        <v>Italy</v>
      </c>
    </row>
    <row r="3183" spans="1:11" hidden="1" x14ac:dyDescent="0.3">
      <c r="A3183" t="s">
        <v>1126</v>
      </c>
      <c r="B3183" t="str">
        <f>VLOOKUP(Table_for_new_list_price[[#This Row],[ItemCode]],[1]sheet1!$1:$1048576,4,FALSE)</f>
        <v>BRASS BALL 3-WAY IPS</v>
      </c>
      <c r="C3183" t="str">
        <f>VLOOKUP(Table_for_new_list_price[[#This Row],[ItemCode]],[1]sheet1!$1:$1048576,5,FALSE)</f>
        <v>670779545042</v>
      </c>
      <c r="D3183" t="str">
        <f>VLOOKUP(Table_for_new_list_price[[#This Row],[ItemCode]],[1]sheet1!$1:$1048576,6,FALSE)</f>
        <v>BVCI</v>
      </c>
      <c r="E3183" s="54" t="str">
        <f>VLOOKUP(Table_for_new_list_price[[#This Row],[ItemCode]],[1]sheet1!$1:$1048576,7,FALSE)</f>
        <v>BRASS</v>
      </c>
      <c r="F3183" s="54" t="str">
        <f>VLOOKUP(Table_for_new_list_price[[#This Row],[ItemCode]],[1]sheet1!$1:$1048576,13,FALSE)</f>
        <v>0.42</v>
      </c>
      <c r="G3183" s="55" t="str">
        <f>VLOOKUP(Table_for_new_list_price[[#This Row],[ItemCode]],[1]sheet1!$1:$1048576,12,FALSE)</f>
        <v>80</v>
      </c>
      <c r="H3183" s="101">
        <f>VLOOKUP(Table_for_new_list_price[[#This Row],[ItemCode]],[1]sheet1!$1:$1048576,8,FALSE)</f>
        <v>46.32</v>
      </c>
      <c r="I3183" s="51">
        <f>VLOOKUP(Table_for_new_list_price[[#This Row],[Product Line]],'EDA SHEET'!$C$10:$D$57,2,FALSE)</f>
        <v>0.34699999999999998</v>
      </c>
      <c r="J3183" s="53">
        <f t="shared" si="56"/>
        <v>16.073039999999999</v>
      </c>
      <c r="K3183" s="1" t="str">
        <f>VLOOKUP(Table_for_new_list_price[[#This Row],[ItemCode]],[1]sheet1!$1:$1048576,11,FALSE)</f>
        <v>Italy</v>
      </c>
    </row>
    <row r="3184" spans="1:11" hidden="1" x14ac:dyDescent="0.3">
      <c r="A3184" t="s">
        <v>1127</v>
      </c>
      <c r="B3184" t="str">
        <f>VLOOKUP(Table_for_new_list_price[[#This Row],[ItemCode]],[1]sheet1!$1:$1048576,4,FALSE)</f>
        <v>BRASS BALL 3-WAY IPS</v>
      </c>
      <c r="C3184" t="str">
        <f>VLOOKUP(Table_for_new_list_price[[#This Row],[ItemCode]],[1]sheet1!$1:$1048576,5,FALSE)</f>
        <v>670779545202</v>
      </c>
      <c r="D3184" t="str">
        <f>VLOOKUP(Table_for_new_list_price[[#This Row],[ItemCode]],[1]sheet1!$1:$1048576,6,FALSE)</f>
        <v>BVCI</v>
      </c>
      <c r="E3184" s="54" t="str">
        <f>VLOOKUP(Table_for_new_list_price[[#This Row],[ItemCode]],[1]sheet1!$1:$1048576,7,FALSE)</f>
        <v>BRASS</v>
      </c>
      <c r="F3184" s="54" t="str">
        <f>VLOOKUP(Table_for_new_list_price[[#This Row],[ItemCode]],[1]sheet1!$1:$1048576,13,FALSE)</f>
        <v>4.6</v>
      </c>
      <c r="G3184" s="55" t="str">
        <f>VLOOKUP(Table_for_new_list_price[[#This Row],[ItemCode]],[1]sheet1!$1:$1048576,12,FALSE)</f>
        <v>15</v>
      </c>
      <c r="H3184" s="101">
        <f>VLOOKUP(Table_for_new_list_price[[#This Row],[ItemCode]],[1]sheet1!$1:$1048576,8,FALSE)</f>
        <v>397.62</v>
      </c>
      <c r="I3184" s="51">
        <f>VLOOKUP(Table_for_new_list_price[[#This Row],[Product Line]],'EDA SHEET'!$C$10:$D$57,2,FALSE)</f>
        <v>0.34699999999999998</v>
      </c>
      <c r="J3184" s="53">
        <f t="shared" si="56"/>
        <v>137.97414000000001</v>
      </c>
      <c r="K3184" s="1" t="str">
        <f>VLOOKUP(Table_for_new_list_price[[#This Row],[ItemCode]],[1]sheet1!$1:$1048576,11,FALSE)</f>
        <v>Italy</v>
      </c>
    </row>
    <row r="3185" spans="1:11" hidden="1" x14ac:dyDescent="0.3">
      <c r="A3185" t="s">
        <v>1128</v>
      </c>
      <c r="B3185" t="str">
        <f>VLOOKUP(Table_for_new_list_price[[#This Row],[ItemCode]],[1]sheet1!$1:$1048576,4,FALSE)</f>
        <v>BRASS BALL 3-WAY IPS</v>
      </c>
      <c r="C3185" t="str">
        <f>VLOOKUP(Table_for_new_list_price[[#This Row],[ItemCode]],[1]sheet1!$1:$1048576,5,FALSE)</f>
        <v>670779545059</v>
      </c>
      <c r="D3185" t="str">
        <f>VLOOKUP(Table_for_new_list_price[[#This Row],[ItemCode]],[1]sheet1!$1:$1048576,6,FALSE)</f>
        <v>BVCI</v>
      </c>
      <c r="E3185" s="54" t="str">
        <f>VLOOKUP(Table_for_new_list_price[[#This Row],[ItemCode]],[1]sheet1!$1:$1048576,7,FALSE)</f>
        <v>BRASS</v>
      </c>
      <c r="F3185" s="54" t="str">
        <f>VLOOKUP(Table_for_new_list_price[[#This Row],[ItemCode]],[1]sheet1!$1:$1048576,13,FALSE)</f>
        <v>0.7</v>
      </c>
      <c r="G3185" s="55" t="str">
        <f>VLOOKUP(Table_for_new_list_price[[#This Row],[ItemCode]],[1]sheet1!$1:$1048576,12,FALSE)</f>
        <v>60</v>
      </c>
      <c r="H3185" s="101">
        <f>VLOOKUP(Table_for_new_list_price[[#This Row],[ItemCode]],[1]sheet1!$1:$1048576,8,FALSE)</f>
        <v>60.86</v>
      </c>
      <c r="I3185" s="51">
        <f>VLOOKUP(Table_for_new_list_price[[#This Row],[Product Line]],'EDA SHEET'!$C$10:$D$57,2,FALSE)</f>
        <v>0.34699999999999998</v>
      </c>
      <c r="J3185" s="53">
        <f t="shared" si="56"/>
        <v>21.118419999999997</v>
      </c>
      <c r="K3185" s="1" t="str">
        <f>VLOOKUP(Table_for_new_list_price[[#This Row],[ItemCode]],[1]sheet1!$1:$1048576,11,FALSE)</f>
        <v>Italy</v>
      </c>
    </row>
    <row r="3186" spans="1:11" hidden="1" x14ac:dyDescent="0.3">
      <c r="A3186" t="s">
        <v>1129</v>
      </c>
      <c r="B3186" t="str">
        <f>VLOOKUP(Table_for_new_list_price[[#This Row],[ItemCode]],[1]sheet1!$1:$1048576,4,FALSE)</f>
        <v>BRASS BALL 3-WAY IPS</v>
      </c>
      <c r="C3186" t="str">
        <f>VLOOKUP(Table_for_new_list_price[[#This Row],[ItemCode]],[1]sheet1!$1:$1048576,5,FALSE)</f>
        <v>670779545035</v>
      </c>
      <c r="D3186" t="str">
        <f>VLOOKUP(Table_for_new_list_price[[#This Row],[ItemCode]],[1]sheet1!$1:$1048576,6,FALSE)</f>
        <v>BVCI</v>
      </c>
      <c r="E3186" s="54" t="str">
        <f>VLOOKUP(Table_for_new_list_price[[#This Row],[ItemCode]],[1]sheet1!$1:$1048576,7,FALSE)</f>
        <v>BRASS</v>
      </c>
      <c r="F3186" s="54" t="str">
        <f>VLOOKUP(Table_for_new_list_price[[#This Row],[ItemCode]],[1]sheet1!$1:$1048576,13,FALSE)</f>
        <v>0.3</v>
      </c>
      <c r="G3186" s="55" t="str">
        <f>VLOOKUP(Table_for_new_list_price[[#This Row],[ItemCode]],[1]sheet1!$1:$1048576,12,FALSE)</f>
        <v>100</v>
      </c>
      <c r="H3186" s="101">
        <f>VLOOKUP(Table_for_new_list_price[[#This Row],[ItemCode]],[1]sheet1!$1:$1048576,8,FALSE)</f>
        <v>46.32</v>
      </c>
      <c r="I3186" s="51">
        <f>VLOOKUP(Table_for_new_list_price[[#This Row],[Product Line]],'EDA SHEET'!$C$10:$D$57,2,FALSE)</f>
        <v>0.34699999999999998</v>
      </c>
      <c r="J3186" s="53">
        <f t="shared" si="56"/>
        <v>16.073039999999999</v>
      </c>
      <c r="K3186" s="1" t="str">
        <f>VLOOKUP(Table_for_new_list_price[[#This Row],[ItemCode]],[1]sheet1!$1:$1048576,11,FALSE)</f>
        <v>Italy</v>
      </c>
    </row>
    <row r="3187" spans="1:11" hidden="1" x14ac:dyDescent="0.3">
      <c r="A3187" t="s">
        <v>1154</v>
      </c>
      <c r="B3187" t="str">
        <f>VLOOKUP(Table_for_new_list_price[[#This Row],[ItemCode]],[1]sheet1!$1:$1048576,4,FALSE)</f>
        <v>BRASS BALL VALVE CXC</v>
      </c>
      <c r="C3187" t="str">
        <f>VLOOKUP(Table_for_new_list_price[[#This Row],[ItemCode]],[1]sheet1!$1:$1048576,5,FALSE)</f>
        <v>670779549064</v>
      </c>
      <c r="D3187" t="str">
        <f>VLOOKUP(Table_for_new_list_price[[#This Row],[ItemCode]],[1]sheet1!$1:$1048576,6,FALSE)</f>
        <v>BVCI</v>
      </c>
      <c r="E3187" s="54" t="str">
        <f>VLOOKUP(Table_for_new_list_price[[#This Row],[ItemCode]],[1]sheet1!$1:$1048576,7,FALSE)</f>
        <v>BRASS</v>
      </c>
      <c r="F3187" s="54" t="str">
        <f>VLOOKUP(Table_for_new_list_price[[#This Row],[ItemCode]],[1]sheet1!$1:$1048576,13,FALSE)</f>
        <v>1.18</v>
      </c>
      <c r="G3187" s="55" t="str">
        <f>VLOOKUP(Table_for_new_list_price[[#This Row],[ItemCode]],[1]sheet1!$1:$1048576,12,FALSE)</f>
        <v>45</v>
      </c>
      <c r="H3187" s="101">
        <f>VLOOKUP(Table_for_new_list_price[[#This Row],[ItemCode]],[1]sheet1!$1:$1048576,8,FALSE)</f>
        <v>62.91</v>
      </c>
      <c r="I3187" s="51">
        <f>VLOOKUP(Table_for_new_list_price[[#This Row],[Product Line]],'EDA SHEET'!$C$10:$D$57,2,FALSE)</f>
        <v>0.34699999999999998</v>
      </c>
      <c r="J3187" s="53">
        <f t="shared" si="56"/>
        <v>21.829769999999996</v>
      </c>
      <c r="K3187" s="1" t="str">
        <f>VLOOKUP(Table_for_new_list_price[[#This Row],[ItemCode]],[1]sheet1!$1:$1048576,11,FALSE)</f>
        <v>Italy</v>
      </c>
    </row>
    <row r="3188" spans="1:11" hidden="1" x14ac:dyDescent="0.3">
      <c r="A3188" t="s">
        <v>1155</v>
      </c>
      <c r="B3188" t="str">
        <f>VLOOKUP(Table_for_new_list_price[[#This Row],[ItemCode]],[1]sheet1!$1:$1048576,4,FALSE)</f>
        <v>BRASS BALL VALVE CXC</v>
      </c>
      <c r="C3188" t="str">
        <f>VLOOKUP(Table_for_new_list_price[[#This Row],[ItemCode]],[1]sheet1!$1:$1048576,5,FALSE)</f>
        <v>670779549088</v>
      </c>
      <c r="D3188" t="str">
        <f>VLOOKUP(Table_for_new_list_price[[#This Row],[ItemCode]],[1]sheet1!$1:$1048576,6,FALSE)</f>
        <v>BVCI</v>
      </c>
      <c r="E3188" s="54" t="str">
        <f>VLOOKUP(Table_for_new_list_price[[#This Row],[ItemCode]],[1]sheet1!$1:$1048576,7,FALSE)</f>
        <v>BRASS</v>
      </c>
      <c r="F3188" s="54" t="str">
        <f>VLOOKUP(Table_for_new_list_price[[#This Row],[ItemCode]],[1]sheet1!$1:$1048576,13,FALSE)</f>
        <v>3</v>
      </c>
      <c r="G3188" s="55" t="str">
        <f>VLOOKUP(Table_for_new_list_price[[#This Row],[ItemCode]],[1]sheet1!$1:$1048576,12,FALSE)</f>
        <v>24</v>
      </c>
      <c r="H3188" s="101">
        <f>VLOOKUP(Table_for_new_list_price[[#This Row],[ItemCode]],[1]sheet1!$1:$1048576,8,FALSE)</f>
        <v>151.61000000000001</v>
      </c>
      <c r="I3188" s="51">
        <f>VLOOKUP(Table_for_new_list_price[[#This Row],[Product Line]],'EDA SHEET'!$C$10:$D$57,2,FALSE)</f>
        <v>0.34699999999999998</v>
      </c>
      <c r="J3188" s="53">
        <f t="shared" si="56"/>
        <v>52.608670000000004</v>
      </c>
      <c r="K3188" s="1" t="str">
        <f>VLOOKUP(Table_for_new_list_price[[#This Row],[ItemCode]],[1]sheet1!$1:$1048576,11,FALSE)</f>
        <v>Italy</v>
      </c>
    </row>
    <row r="3189" spans="1:11" hidden="1" x14ac:dyDescent="0.3">
      <c r="A3189" t="s">
        <v>1156</v>
      </c>
      <c r="B3189" t="str">
        <f>VLOOKUP(Table_for_new_list_price[[#This Row],[ItemCode]],[1]sheet1!$1:$1048576,4,FALSE)</f>
        <v>BRASS BALL VALVE CXC</v>
      </c>
      <c r="C3189" t="str">
        <f>VLOOKUP(Table_for_new_list_price[[#This Row],[ItemCode]],[1]sheet1!$1:$1048576,5,FALSE)</f>
        <v>670779549071</v>
      </c>
      <c r="D3189" t="str">
        <f>VLOOKUP(Table_for_new_list_price[[#This Row],[ItemCode]],[1]sheet1!$1:$1048576,6,FALSE)</f>
        <v>BVCI</v>
      </c>
      <c r="E3189" s="54" t="str">
        <f>VLOOKUP(Table_for_new_list_price[[#This Row],[ItemCode]],[1]sheet1!$1:$1048576,7,FALSE)</f>
        <v>BRASS</v>
      </c>
      <c r="F3189" s="54" t="str">
        <f>VLOOKUP(Table_for_new_list_price[[#This Row],[ItemCode]],[1]sheet1!$1:$1048576,13,FALSE)</f>
        <v>2.08</v>
      </c>
      <c r="G3189" s="55" t="str">
        <f>VLOOKUP(Table_for_new_list_price[[#This Row],[ItemCode]],[1]sheet1!$1:$1048576,12,FALSE)</f>
        <v>30</v>
      </c>
      <c r="H3189" s="101">
        <f>VLOOKUP(Table_for_new_list_price[[#This Row],[ItemCode]],[1]sheet1!$1:$1048576,8,FALSE)</f>
        <v>95.55</v>
      </c>
      <c r="I3189" s="51">
        <f>VLOOKUP(Table_for_new_list_price[[#This Row],[Product Line]],'EDA SHEET'!$C$10:$D$57,2,FALSE)</f>
        <v>0.34699999999999998</v>
      </c>
      <c r="J3189" s="53">
        <f t="shared" si="56"/>
        <v>33.155849999999994</v>
      </c>
      <c r="K3189" s="1" t="str">
        <f>VLOOKUP(Table_for_new_list_price[[#This Row],[ItemCode]],[1]sheet1!$1:$1048576,11,FALSE)</f>
        <v>Italy</v>
      </c>
    </row>
    <row r="3190" spans="1:11" hidden="1" x14ac:dyDescent="0.3">
      <c r="A3190" t="s">
        <v>1157</v>
      </c>
      <c r="B3190" t="str">
        <f>VLOOKUP(Table_for_new_list_price[[#This Row],[ItemCode]],[1]sheet1!$1:$1048576,4,FALSE)</f>
        <v>BRASS BALL VALVE CXC</v>
      </c>
      <c r="C3190" t="str">
        <f>VLOOKUP(Table_for_new_list_price[[#This Row],[ItemCode]],[1]sheet1!$1:$1048576,5,FALSE)</f>
        <v>670779549040</v>
      </c>
      <c r="D3190" t="str">
        <f>VLOOKUP(Table_for_new_list_price[[#This Row],[ItemCode]],[1]sheet1!$1:$1048576,6,FALSE)</f>
        <v>BVCI</v>
      </c>
      <c r="E3190" s="54" t="str">
        <f>VLOOKUP(Table_for_new_list_price[[#This Row],[ItemCode]],[1]sheet1!$1:$1048576,7,FALSE)</f>
        <v>BRASS</v>
      </c>
      <c r="F3190" s="54" t="str">
        <f>VLOOKUP(Table_for_new_list_price[[#This Row],[ItemCode]],[1]sheet1!$1:$1048576,13,FALSE)</f>
        <v>0.56</v>
      </c>
      <c r="G3190" s="55" t="str">
        <f>VLOOKUP(Table_for_new_list_price[[#This Row],[ItemCode]],[1]sheet1!$1:$1048576,12,FALSE)</f>
        <v>80</v>
      </c>
      <c r="H3190" s="101">
        <f>VLOOKUP(Table_for_new_list_price[[#This Row],[ItemCode]],[1]sheet1!$1:$1048576,8,FALSE)</f>
        <v>28.11</v>
      </c>
      <c r="I3190" s="51">
        <f>VLOOKUP(Table_for_new_list_price[[#This Row],[Product Line]],'EDA SHEET'!$C$10:$D$57,2,FALSE)</f>
        <v>0.34699999999999998</v>
      </c>
      <c r="J3190" s="53">
        <f t="shared" si="56"/>
        <v>9.7541699999999985</v>
      </c>
      <c r="K3190" s="1" t="str">
        <f>VLOOKUP(Table_for_new_list_price[[#This Row],[ItemCode]],[1]sheet1!$1:$1048576,11,FALSE)</f>
        <v>Italy</v>
      </c>
    </row>
    <row r="3191" spans="1:11" hidden="1" x14ac:dyDescent="0.3">
      <c r="A3191" t="s">
        <v>1158</v>
      </c>
      <c r="B3191" t="str">
        <f>VLOOKUP(Table_for_new_list_price[[#This Row],[ItemCode]],[1]sheet1!$1:$1048576,4,FALSE)</f>
        <v>BRASS BALL VALVE CXC</v>
      </c>
      <c r="C3191" t="str">
        <f>VLOOKUP(Table_for_new_list_price[[#This Row],[ItemCode]],[1]sheet1!$1:$1048576,5,FALSE)</f>
        <v>670779549200</v>
      </c>
      <c r="D3191" t="str">
        <f>VLOOKUP(Table_for_new_list_price[[#This Row],[ItemCode]],[1]sheet1!$1:$1048576,6,FALSE)</f>
        <v>BVCI</v>
      </c>
      <c r="E3191" s="54" t="str">
        <f>VLOOKUP(Table_for_new_list_price[[#This Row],[ItemCode]],[1]sheet1!$1:$1048576,7,FALSE)</f>
        <v>BRASS</v>
      </c>
      <c r="F3191" s="54" t="str">
        <f>VLOOKUP(Table_for_new_list_price[[#This Row],[ItemCode]],[1]sheet1!$1:$1048576,13,FALSE)</f>
        <v>4.5</v>
      </c>
      <c r="G3191" s="55" t="str">
        <f>VLOOKUP(Table_for_new_list_price[[#This Row],[ItemCode]],[1]sheet1!$1:$1048576,12,FALSE)</f>
        <v>15</v>
      </c>
      <c r="H3191" s="101">
        <f>VLOOKUP(Table_for_new_list_price[[#This Row],[ItemCode]],[1]sheet1!$1:$1048576,8,FALSE)</f>
        <v>228.04</v>
      </c>
      <c r="I3191" s="51">
        <f>VLOOKUP(Table_for_new_list_price[[#This Row],[Product Line]],'EDA SHEET'!$C$10:$D$57,2,FALSE)</f>
        <v>0.34699999999999998</v>
      </c>
      <c r="J3191" s="53">
        <f t="shared" si="56"/>
        <v>79.129879999999986</v>
      </c>
      <c r="K3191" s="1" t="str">
        <f>VLOOKUP(Table_for_new_list_price[[#This Row],[ItemCode]],[1]sheet1!$1:$1048576,11,FALSE)</f>
        <v>Italy</v>
      </c>
    </row>
    <row r="3192" spans="1:11" hidden="1" x14ac:dyDescent="0.3">
      <c r="A3192" t="s">
        <v>1159</v>
      </c>
      <c r="B3192" t="str">
        <f>VLOOKUP(Table_for_new_list_price[[#This Row],[ItemCode]],[1]sheet1!$1:$1048576,4,FALSE)</f>
        <v>BRASS BALL VALVE CXC</v>
      </c>
      <c r="C3192" t="str">
        <f>VLOOKUP(Table_for_new_list_price[[#This Row],[ItemCode]],[1]sheet1!$1:$1048576,5,FALSE)</f>
        <v>670779549255</v>
      </c>
      <c r="D3192" t="str">
        <f>VLOOKUP(Table_for_new_list_price[[#This Row],[ItemCode]],[1]sheet1!$1:$1048576,6,FALSE)</f>
        <v>BVCI</v>
      </c>
      <c r="E3192" s="54" t="str">
        <f>VLOOKUP(Table_for_new_list_price[[#This Row],[ItemCode]],[1]sheet1!$1:$1048576,7,FALSE)</f>
        <v>BRASS</v>
      </c>
      <c r="F3192" s="54" t="str">
        <f>VLOOKUP(Table_for_new_list_price[[#This Row],[ItemCode]],[1]sheet1!$1:$1048576,13,FALSE)</f>
        <v>9.02</v>
      </c>
      <c r="G3192" s="55" t="str">
        <f>VLOOKUP(Table_for_new_list_price[[#This Row],[ItemCode]],[1]sheet1!$1:$1048576,12,FALSE)</f>
        <v>6</v>
      </c>
      <c r="H3192" s="101">
        <f>VLOOKUP(Table_for_new_list_price[[#This Row],[ItemCode]],[1]sheet1!$1:$1048576,8,FALSE)</f>
        <v>460.59</v>
      </c>
      <c r="I3192" s="51">
        <f>VLOOKUP(Table_for_new_list_price[[#This Row],[Product Line]],'EDA SHEET'!$C$10:$D$57,2,FALSE)</f>
        <v>0.34699999999999998</v>
      </c>
      <c r="J3192" s="53">
        <f t="shared" si="56"/>
        <v>159.82472999999999</v>
      </c>
      <c r="K3192" s="1" t="str">
        <f>VLOOKUP(Table_for_new_list_price[[#This Row],[ItemCode]],[1]sheet1!$1:$1048576,11,FALSE)</f>
        <v>Italy</v>
      </c>
    </row>
    <row r="3193" spans="1:11" hidden="1" x14ac:dyDescent="0.3">
      <c r="A3193" t="s">
        <v>1160</v>
      </c>
      <c r="B3193" t="str">
        <f>VLOOKUP(Table_for_new_list_price[[#This Row],[ItemCode]],[1]sheet1!$1:$1048576,4,FALSE)</f>
        <v>BRASS BALL VALVE CXC</v>
      </c>
      <c r="C3193" t="str">
        <f>VLOOKUP(Table_for_new_list_price[[#This Row],[ItemCode]],[1]sheet1!$1:$1048576,5,FALSE)</f>
        <v>670779549309</v>
      </c>
      <c r="D3193" t="str">
        <f>VLOOKUP(Table_for_new_list_price[[#This Row],[ItemCode]],[1]sheet1!$1:$1048576,6,FALSE)</f>
        <v>BVCI</v>
      </c>
      <c r="E3193" s="54" t="str">
        <f>VLOOKUP(Table_for_new_list_price[[#This Row],[ItemCode]],[1]sheet1!$1:$1048576,7,FALSE)</f>
        <v>BRASS</v>
      </c>
      <c r="F3193" s="54" t="str">
        <f>VLOOKUP(Table_for_new_list_price[[#This Row],[ItemCode]],[1]sheet1!$1:$1048576,13,FALSE)</f>
        <v>13.5</v>
      </c>
      <c r="G3193" s="55" t="str">
        <f>VLOOKUP(Table_for_new_list_price[[#This Row],[ItemCode]],[1]sheet1!$1:$1048576,12,FALSE)</f>
        <v>4</v>
      </c>
      <c r="H3193" s="101">
        <f>VLOOKUP(Table_for_new_list_price[[#This Row],[ItemCode]],[1]sheet1!$1:$1048576,8,FALSE)</f>
        <v>690.39</v>
      </c>
      <c r="I3193" s="51">
        <f>VLOOKUP(Table_for_new_list_price[[#This Row],[Product Line]],'EDA SHEET'!$C$10:$D$57,2,FALSE)</f>
        <v>0.34699999999999998</v>
      </c>
      <c r="J3193" s="53">
        <f t="shared" si="56"/>
        <v>239.56532999999999</v>
      </c>
      <c r="K3193" s="1" t="str">
        <f>VLOOKUP(Table_for_new_list_price[[#This Row],[ItemCode]],[1]sheet1!$1:$1048576,11,FALSE)</f>
        <v>Italy</v>
      </c>
    </row>
    <row r="3194" spans="1:11" hidden="1" x14ac:dyDescent="0.3">
      <c r="A3194" t="s">
        <v>1161</v>
      </c>
      <c r="B3194" t="str">
        <f>VLOOKUP(Table_for_new_list_price[[#This Row],[ItemCode]],[1]sheet1!$1:$1048576,4,FALSE)</f>
        <v>BRASS BALL VALVE CXC</v>
      </c>
      <c r="C3194" t="str">
        <f>VLOOKUP(Table_for_new_list_price[[#This Row],[ItemCode]],[1]sheet1!$1:$1048576,5,FALSE)</f>
        <v>670779549057</v>
      </c>
      <c r="D3194" t="str">
        <f>VLOOKUP(Table_for_new_list_price[[#This Row],[ItemCode]],[1]sheet1!$1:$1048576,6,FALSE)</f>
        <v>BVCI</v>
      </c>
      <c r="E3194" s="54" t="str">
        <f>VLOOKUP(Table_for_new_list_price[[#This Row],[ItemCode]],[1]sheet1!$1:$1048576,7,FALSE)</f>
        <v>BRASS</v>
      </c>
      <c r="F3194" s="54" t="str">
        <f>VLOOKUP(Table_for_new_list_price[[#This Row],[ItemCode]],[1]sheet1!$1:$1048576,13,FALSE)</f>
        <v>0.8</v>
      </c>
      <c r="G3194" s="55" t="str">
        <f>VLOOKUP(Table_for_new_list_price[[#This Row],[ItemCode]],[1]sheet1!$1:$1048576,12,FALSE)</f>
        <v>60</v>
      </c>
      <c r="H3194" s="101">
        <f>VLOOKUP(Table_for_new_list_price[[#This Row],[ItemCode]],[1]sheet1!$1:$1048576,8,FALSE)</f>
        <v>41.58</v>
      </c>
      <c r="I3194" s="51">
        <f>VLOOKUP(Table_for_new_list_price[[#This Row],[Product Line]],'EDA SHEET'!$C$10:$D$57,2,FALSE)</f>
        <v>0.34699999999999998</v>
      </c>
      <c r="J3194" s="53">
        <f t="shared" si="56"/>
        <v>14.428259999999998</v>
      </c>
      <c r="K3194" s="1" t="str">
        <f>VLOOKUP(Table_for_new_list_price[[#This Row],[ItemCode]],[1]sheet1!$1:$1048576,11,FALSE)</f>
        <v>Italy</v>
      </c>
    </row>
    <row r="3195" spans="1:11" hidden="1" x14ac:dyDescent="0.3">
      <c r="A3195" t="s">
        <v>1162</v>
      </c>
      <c r="B3195" t="str">
        <f>VLOOKUP(Table_for_new_list_price[[#This Row],[ItemCode]],[1]sheet1!$1:$1048576,4,FALSE)</f>
        <v>BRASS BALL VALVE CXC</v>
      </c>
      <c r="C3195" t="str">
        <f>VLOOKUP(Table_for_new_list_price[[#This Row],[ItemCode]],[1]sheet1!$1:$1048576,5,FALSE)</f>
        <v>670779549033</v>
      </c>
      <c r="D3195" t="str">
        <f>VLOOKUP(Table_for_new_list_price[[#This Row],[ItemCode]],[1]sheet1!$1:$1048576,6,FALSE)</f>
        <v>BVCI</v>
      </c>
      <c r="E3195" s="54" t="str">
        <f>VLOOKUP(Table_for_new_list_price[[#This Row],[ItemCode]],[1]sheet1!$1:$1048576,7,FALSE)</f>
        <v>BRASS</v>
      </c>
      <c r="F3195" s="54" t="str">
        <f>VLOOKUP(Table_for_new_list_price[[#This Row],[ItemCode]],[1]sheet1!$1:$1048576,13,FALSE)</f>
        <v>0.28</v>
      </c>
      <c r="G3195" s="55" t="str">
        <f>VLOOKUP(Table_for_new_list_price[[#This Row],[ItemCode]],[1]sheet1!$1:$1048576,12,FALSE)</f>
        <v>80</v>
      </c>
      <c r="H3195" s="101">
        <f>VLOOKUP(Table_for_new_list_price[[#This Row],[ItemCode]],[1]sheet1!$1:$1048576,8,FALSE)</f>
        <v>28.11</v>
      </c>
      <c r="I3195" s="51">
        <f>VLOOKUP(Table_for_new_list_price[[#This Row],[Product Line]],'EDA SHEET'!$C$10:$D$57,2,FALSE)</f>
        <v>0.34699999999999998</v>
      </c>
      <c r="J3195" s="53">
        <f t="shared" si="56"/>
        <v>9.7541699999999985</v>
      </c>
      <c r="K3195" s="1" t="str">
        <f>VLOOKUP(Table_for_new_list_price[[#This Row],[ItemCode]],[1]sheet1!$1:$1048576,11,FALSE)</f>
        <v>Italy</v>
      </c>
    </row>
    <row r="3196" spans="1:11" hidden="1" x14ac:dyDescent="0.3">
      <c r="A3196" t="s">
        <v>1163</v>
      </c>
      <c r="B3196" t="str">
        <f>VLOOKUP(Table_for_new_list_price[[#This Row],[ItemCode]],[1]sheet1!$1:$1048576,4,FALSE)</f>
        <v>BRASS BALL VALVE CXC</v>
      </c>
      <c r="C3196" t="str">
        <f>VLOOKUP(Table_for_new_list_price[[#This Row],[ItemCode]],[1]sheet1!$1:$1048576,5,FALSE)</f>
        <v>670779703237</v>
      </c>
      <c r="D3196" t="str">
        <f>VLOOKUP(Table_for_new_list_price[[#This Row],[ItemCode]],[1]sheet1!$1:$1048576,6,FALSE)</f>
        <v>BVCI</v>
      </c>
      <c r="E3196" s="54" t="str">
        <f>VLOOKUP(Table_for_new_list_price[[#This Row],[ItemCode]],[1]sheet1!$1:$1048576,7,FALSE)</f>
        <v>BRASS</v>
      </c>
      <c r="F3196" s="54" t="str">
        <f>VLOOKUP(Table_for_new_list_price[[#This Row],[ItemCode]],[1]sheet1!$1:$1048576,13,FALSE)</f>
        <v>16.44</v>
      </c>
      <c r="G3196" s="55" t="str">
        <f>VLOOKUP(Table_for_new_list_price[[#This Row],[ItemCode]],[1]sheet1!$1:$1048576,12,FALSE)</f>
        <v>2</v>
      </c>
      <c r="H3196" s="101">
        <f>VLOOKUP(Table_for_new_list_price[[#This Row],[ItemCode]],[1]sheet1!$1:$1048576,8,FALSE)</f>
        <v>1245.5</v>
      </c>
      <c r="I3196" s="51">
        <f>VLOOKUP(Table_for_new_list_price[[#This Row],[Product Line]],'EDA SHEET'!$C$10:$D$57,2,FALSE)</f>
        <v>0.34699999999999998</v>
      </c>
      <c r="J3196" s="53">
        <f t="shared" si="56"/>
        <v>432.18849999999998</v>
      </c>
      <c r="K3196" s="1" t="str">
        <f>VLOOKUP(Table_for_new_list_price[[#This Row],[ItemCode]],[1]sheet1!$1:$1048576,11,FALSE)</f>
        <v>China</v>
      </c>
    </row>
    <row r="3197" spans="1:11" hidden="1" x14ac:dyDescent="0.3">
      <c r="A3197" t="s">
        <v>1175</v>
      </c>
      <c r="B3197" t="str">
        <f>VLOOKUP(Table_for_new_list_price[[#This Row],[ItemCode]],[1]sheet1!$1:$1048576,4,FALSE)</f>
        <v>BRASS BV CXC C/W LOC. LEV</v>
      </c>
      <c r="C3197" t="str">
        <f>VLOOKUP(Table_for_new_list_price[[#This Row],[ItemCode]],[1]sheet1!$1:$1048576,5,FALSE)</f>
        <v>670779461069</v>
      </c>
      <c r="D3197" t="str">
        <f>VLOOKUP(Table_for_new_list_price[[#This Row],[ItemCode]],[1]sheet1!$1:$1048576,6,FALSE)</f>
        <v>BVCI</v>
      </c>
      <c r="E3197" s="54" t="str">
        <f>VLOOKUP(Table_for_new_list_price[[#This Row],[ItemCode]],[1]sheet1!$1:$1048576,7,FALSE)</f>
        <v>BRASS</v>
      </c>
      <c r="F3197" s="54" t="str">
        <f>VLOOKUP(Table_for_new_list_price[[#This Row],[ItemCode]],[1]sheet1!$1:$1048576,13,FALSE)</f>
        <v>0</v>
      </c>
      <c r="G3197" s="55" t="str">
        <f>VLOOKUP(Table_for_new_list_price[[#This Row],[ItemCode]],[1]sheet1!$1:$1048576,12,FALSE)</f>
        <v>0</v>
      </c>
      <c r="H3197" s="101">
        <f>VLOOKUP(Table_for_new_list_price[[#This Row],[ItemCode]],[1]sheet1!$1:$1048576,8,FALSE)</f>
        <v>69.760000000000005</v>
      </c>
      <c r="I3197" s="51">
        <f>VLOOKUP(Table_for_new_list_price[[#This Row],[Product Line]],'EDA SHEET'!$C$10:$D$57,2,FALSE)</f>
        <v>0.34699999999999998</v>
      </c>
      <c r="J3197" s="53">
        <f t="shared" si="56"/>
        <v>24.206720000000001</v>
      </c>
      <c r="K3197" s="1" t="str">
        <f>VLOOKUP(Table_for_new_list_price[[#This Row],[ItemCode]],[1]sheet1!$1:$1048576,11,FALSE)</f>
        <v>Italy</v>
      </c>
    </row>
    <row r="3198" spans="1:11" hidden="1" x14ac:dyDescent="0.3">
      <c r="A3198" t="s">
        <v>1176</v>
      </c>
      <c r="B3198" t="str">
        <f>VLOOKUP(Table_for_new_list_price[[#This Row],[ItemCode]],[1]sheet1!$1:$1048576,4,FALSE)</f>
        <v>BRASS BV CXC C/W LOC. LEV</v>
      </c>
      <c r="C3198" t="str">
        <f>VLOOKUP(Table_for_new_list_price[[#This Row],[ItemCode]],[1]sheet1!$1:$1048576,5,FALSE)</f>
        <v>670779461083</v>
      </c>
      <c r="D3198" t="str">
        <f>VLOOKUP(Table_for_new_list_price[[#This Row],[ItemCode]],[1]sheet1!$1:$1048576,6,FALSE)</f>
        <v>BVCI</v>
      </c>
      <c r="E3198" s="54" t="str">
        <f>VLOOKUP(Table_for_new_list_price[[#This Row],[ItemCode]],[1]sheet1!$1:$1048576,7,FALSE)</f>
        <v>BRASS</v>
      </c>
      <c r="F3198" s="54" t="str">
        <f>VLOOKUP(Table_for_new_list_price[[#This Row],[ItemCode]],[1]sheet1!$1:$1048576,13,FALSE)</f>
        <v>0</v>
      </c>
      <c r="G3198" s="55" t="str">
        <f>VLOOKUP(Table_for_new_list_price[[#This Row],[ItemCode]],[1]sheet1!$1:$1048576,12,FALSE)</f>
        <v>0</v>
      </c>
      <c r="H3198" s="101">
        <f>VLOOKUP(Table_for_new_list_price[[#This Row],[ItemCode]],[1]sheet1!$1:$1048576,8,FALSE)</f>
        <v>153.04</v>
      </c>
      <c r="I3198" s="51">
        <f>VLOOKUP(Table_for_new_list_price[[#This Row],[Product Line]],'EDA SHEET'!$C$10:$D$57,2,FALSE)</f>
        <v>0.34699999999999998</v>
      </c>
      <c r="J3198" s="53">
        <f t="shared" si="56"/>
        <v>53.104879999999994</v>
      </c>
      <c r="K3198" s="1" t="str">
        <f>VLOOKUP(Table_for_new_list_price[[#This Row],[ItemCode]],[1]sheet1!$1:$1048576,11,FALSE)</f>
        <v>Italy</v>
      </c>
    </row>
    <row r="3199" spans="1:11" hidden="1" x14ac:dyDescent="0.3">
      <c r="A3199" t="s">
        <v>1177</v>
      </c>
      <c r="B3199" t="str">
        <f>VLOOKUP(Table_for_new_list_price[[#This Row],[ItemCode]],[1]sheet1!$1:$1048576,4,FALSE)</f>
        <v>BRASS BV CXC C/W LOC. LEV</v>
      </c>
      <c r="C3199" t="str">
        <f>VLOOKUP(Table_for_new_list_price[[#This Row],[ItemCode]],[1]sheet1!$1:$1048576,5,FALSE)</f>
        <v>670779461076</v>
      </c>
      <c r="D3199" t="str">
        <f>VLOOKUP(Table_for_new_list_price[[#This Row],[ItemCode]],[1]sheet1!$1:$1048576,6,FALSE)</f>
        <v>BVCI</v>
      </c>
      <c r="E3199" s="54" t="str">
        <f>VLOOKUP(Table_for_new_list_price[[#This Row],[ItemCode]],[1]sheet1!$1:$1048576,7,FALSE)</f>
        <v>BRASS</v>
      </c>
      <c r="F3199" s="54" t="str">
        <f>VLOOKUP(Table_for_new_list_price[[#This Row],[ItemCode]],[1]sheet1!$1:$1048576,13,FALSE)</f>
        <v>0</v>
      </c>
      <c r="G3199" s="55" t="str">
        <f>VLOOKUP(Table_for_new_list_price[[#This Row],[ItemCode]],[1]sheet1!$1:$1048576,12,FALSE)</f>
        <v>0</v>
      </c>
      <c r="H3199" s="101">
        <f>VLOOKUP(Table_for_new_list_price[[#This Row],[ItemCode]],[1]sheet1!$1:$1048576,8,FALSE)</f>
        <v>98.14</v>
      </c>
      <c r="I3199" s="51">
        <f>VLOOKUP(Table_for_new_list_price[[#This Row],[Product Line]],'EDA SHEET'!$C$10:$D$57,2,FALSE)</f>
        <v>0.34699999999999998</v>
      </c>
      <c r="J3199" s="53">
        <f t="shared" si="56"/>
        <v>34.054579999999994</v>
      </c>
      <c r="K3199" s="1" t="str">
        <f>VLOOKUP(Table_for_new_list_price[[#This Row],[ItemCode]],[1]sheet1!$1:$1048576,11,FALSE)</f>
        <v>Italy</v>
      </c>
    </row>
    <row r="3200" spans="1:11" hidden="1" x14ac:dyDescent="0.3">
      <c r="A3200" t="s">
        <v>1178</v>
      </c>
      <c r="B3200" t="str">
        <f>VLOOKUP(Table_for_new_list_price[[#This Row],[ItemCode]],[1]sheet1!$1:$1048576,4,FALSE)</f>
        <v>BRASS BV CXC C/W LOC. LEV</v>
      </c>
      <c r="C3200" t="str">
        <f>VLOOKUP(Table_for_new_list_price[[#This Row],[ItemCode]],[1]sheet1!$1:$1048576,5,FALSE)</f>
        <v>670779461045</v>
      </c>
      <c r="D3200" t="str">
        <f>VLOOKUP(Table_for_new_list_price[[#This Row],[ItemCode]],[1]sheet1!$1:$1048576,6,FALSE)</f>
        <v>BVCI</v>
      </c>
      <c r="E3200" s="54" t="str">
        <f>VLOOKUP(Table_for_new_list_price[[#This Row],[ItemCode]],[1]sheet1!$1:$1048576,7,FALSE)</f>
        <v>BRASS</v>
      </c>
      <c r="F3200" s="54" t="str">
        <f>VLOOKUP(Table_for_new_list_price[[#This Row],[ItemCode]],[1]sheet1!$1:$1048576,13,FALSE)</f>
        <v>0</v>
      </c>
      <c r="G3200" s="55" t="str">
        <f>VLOOKUP(Table_for_new_list_price[[#This Row],[ItemCode]],[1]sheet1!$1:$1048576,12,FALSE)</f>
        <v>0</v>
      </c>
      <c r="H3200" s="101">
        <f>VLOOKUP(Table_for_new_list_price[[#This Row],[ItemCode]],[1]sheet1!$1:$1048576,8,FALSE)</f>
        <v>34.770000000000003</v>
      </c>
      <c r="I3200" s="51">
        <f>VLOOKUP(Table_for_new_list_price[[#This Row],[Product Line]],'EDA SHEET'!$C$10:$D$57,2,FALSE)</f>
        <v>0.34699999999999998</v>
      </c>
      <c r="J3200" s="53">
        <f t="shared" si="56"/>
        <v>12.065189999999999</v>
      </c>
      <c r="K3200" s="1" t="str">
        <f>VLOOKUP(Table_for_new_list_price[[#This Row],[ItemCode]],[1]sheet1!$1:$1048576,11,FALSE)</f>
        <v>Italy</v>
      </c>
    </row>
    <row r="3201" spans="1:11" hidden="1" x14ac:dyDescent="0.3">
      <c r="A3201" t="s">
        <v>1179</v>
      </c>
      <c r="B3201" t="str">
        <f>VLOOKUP(Table_for_new_list_price[[#This Row],[ItemCode]],[1]sheet1!$1:$1048576,4,FALSE)</f>
        <v>BRASS BV CXC C/W LOC. LEV</v>
      </c>
      <c r="C3201" t="str">
        <f>VLOOKUP(Table_for_new_list_price[[#This Row],[ItemCode]],[1]sheet1!$1:$1048576,5,FALSE)</f>
        <v>670779461205</v>
      </c>
      <c r="D3201" t="str">
        <f>VLOOKUP(Table_for_new_list_price[[#This Row],[ItemCode]],[1]sheet1!$1:$1048576,6,FALSE)</f>
        <v>BVCI</v>
      </c>
      <c r="E3201" s="54" t="str">
        <f>VLOOKUP(Table_for_new_list_price[[#This Row],[ItemCode]],[1]sheet1!$1:$1048576,7,FALSE)</f>
        <v>BRASS</v>
      </c>
      <c r="F3201" s="54" t="str">
        <f>VLOOKUP(Table_for_new_list_price[[#This Row],[ItemCode]],[1]sheet1!$1:$1048576,13,FALSE)</f>
        <v>0</v>
      </c>
      <c r="G3201" s="55" t="str">
        <f>VLOOKUP(Table_for_new_list_price[[#This Row],[ItemCode]],[1]sheet1!$1:$1048576,12,FALSE)</f>
        <v>0</v>
      </c>
      <c r="H3201" s="101">
        <f>VLOOKUP(Table_for_new_list_price[[#This Row],[ItemCode]],[1]sheet1!$1:$1048576,8,FALSE)</f>
        <v>223.16</v>
      </c>
      <c r="I3201" s="51">
        <f>VLOOKUP(Table_for_new_list_price[[#This Row],[Product Line]],'EDA SHEET'!$C$10:$D$57,2,FALSE)</f>
        <v>0.34699999999999998</v>
      </c>
      <c r="J3201" s="53">
        <f t="shared" si="56"/>
        <v>77.436519999999987</v>
      </c>
      <c r="K3201" s="1" t="str">
        <f>VLOOKUP(Table_for_new_list_price[[#This Row],[ItemCode]],[1]sheet1!$1:$1048576,11,FALSE)</f>
        <v>Italy</v>
      </c>
    </row>
    <row r="3202" spans="1:11" hidden="1" x14ac:dyDescent="0.3">
      <c r="A3202" t="s">
        <v>1180</v>
      </c>
      <c r="B3202" t="str">
        <f>VLOOKUP(Table_for_new_list_price[[#This Row],[ItemCode]],[1]sheet1!$1:$1048576,4,FALSE)</f>
        <v>BRASS BV CXC C/W LOC. LEV</v>
      </c>
      <c r="C3202" t="str">
        <f>VLOOKUP(Table_for_new_list_price[[#This Row],[ItemCode]],[1]sheet1!$1:$1048576,5,FALSE)</f>
        <v>670779461052</v>
      </c>
      <c r="D3202" t="str">
        <f>VLOOKUP(Table_for_new_list_price[[#This Row],[ItemCode]],[1]sheet1!$1:$1048576,6,FALSE)</f>
        <v>BVCI</v>
      </c>
      <c r="E3202" s="54" t="str">
        <f>VLOOKUP(Table_for_new_list_price[[#This Row],[ItemCode]],[1]sheet1!$1:$1048576,7,FALSE)</f>
        <v>BRASS</v>
      </c>
      <c r="F3202" s="54" t="str">
        <f>VLOOKUP(Table_for_new_list_price[[#This Row],[ItemCode]],[1]sheet1!$1:$1048576,13,FALSE)</f>
        <v>0</v>
      </c>
      <c r="G3202" s="55" t="str">
        <f>VLOOKUP(Table_for_new_list_price[[#This Row],[ItemCode]],[1]sheet1!$1:$1048576,12,FALSE)</f>
        <v>0</v>
      </c>
      <c r="H3202" s="101">
        <f>VLOOKUP(Table_for_new_list_price[[#This Row],[ItemCode]],[1]sheet1!$1:$1048576,8,FALSE)</f>
        <v>47.45</v>
      </c>
      <c r="I3202" s="51">
        <f>VLOOKUP(Table_for_new_list_price[[#This Row],[Product Line]],'EDA SHEET'!$C$10:$D$57,2,FALSE)</f>
        <v>0.34699999999999998</v>
      </c>
      <c r="J3202" s="53">
        <f t="shared" si="56"/>
        <v>16.465150000000001</v>
      </c>
      <c r="K3202" s="1" t="str">
        <f>VLOOKUP(Table_for_new_list_price[[#This Row],[ItemCode]],[1]sheet1!$1:$1048576,11,FALSE)</f>
        <v>Italy</v>
      </c>
    </row>
    <row r="3203" spans="1:11" hidden="1" x14ac:dyDescent="0.3">
      <c r="A3203" t="s">
        <v>1181</v>
      </c>
      <c r="B3203" t="str">
        <f>VLOOKUP(Table_for_new_list_price[[#This Row],[ItemCode]],[1]sheet1!$1:$1048576,4,FALSE)</f>
        <v>BRASS BV CXC C/W LOC. LEV</v>
      </c>
      <c r="C3203" t="str">
        <f>VLOOKUP(Table_for_new_list_price[[#This Row],[ItemCode]],[1]sheet1!$1:$1048576,5,FALSE)</f>
        <v>670779461038</v>
      </c>
      <c r="D3203" t="str">
        <f>VLOOKUP(Table_for_new_list_price[[#This Row],[ItemCode]],[1]sheet1!$1:$1048576,6,FALSE)</f>
        <v>BVCI</v>
      </c>
      <c r="E3203" s="54" t="str">
        <f>VLOOKUP(Table_for_new_list_price[[#This Row],[ItemCode]],[1]sheet1!$1:$1048576,7,FALSE)</f>
        <v>BRASS</v>
      </c>
      <c r="F3203" s="54" t="str">
        <f>VLOOKUP(Table_for_new_list_price[[#This Row],[ItemCode]],[1]sheet1!$1:$1048576,13,FALSE)</f>
        <v>0</v>
      </c>
      <c r="G3203" s="55" t="str">
        <f>VLOOKUP(Table_for_new_list_price[[#This Row],[ItemCode]],[1]sheet1!$1:$1048576,12,FALSE)</f>
        <v>0</v>
      </c>
      <c r="H3203" s="101">
        <f>VLOOKUP(Table_for_new_list_price[[#This Row],[ItemCode]],[1]sheet1!$1:$1048576,8,FALSE)</f>
        <v>32.869999999999997</v>
      </c>
      <c r="I3203" s="51">
        <f>VLOOKUP(Table_for_new_list_price[[#This Row],[Product Line]],'EDA SHEET'!$C$10:$D$57,2,FALSE)</f>
        <v>0.34699999999999998</v>
      </c>
      <c r="J3203" s="53">
        <f t="shared" si="56"/>
        <v>11.405889999999998</v>
      </c>
      <c r="K3203" s="1" t="str">
        <f>VLOOKUP(Table_for_new_list_price[[#This Row],[ItemCode]],[1]sheet1!$1:$1048576,11,FALSE)</f>
        <v>Italy</v>
      </c>
    </row>
    <row r="3204" spans="1:11" hidden="1" x14ac:dyDescent="0.3">
      <c r="A3204" t="s">
        <v>1182</v>
      </c>
      <c r="B3204" t="str">
        <f>VLOOKUP(Table_for_new_list_price[[#This Row],[ItemCode]],[1]sheet1!$1:$1048576,4,FALSE)</f>
        <v>BALL VLV CXC C/W WING HANDLE</v>
      </c>
      <c r="C3204" t="str">
        <f>VLOOKUP(Table_for_new_list_price[[#This Row],[ItemCode]],[1]sheet1!$1:$1048576,5,FALSE)</f>
        <v>670779516066</v>
      </c>
      <c r="D3204" t="str">
        <f>VLOOKUP(Table_for_new_list_price[[#This Row],[ItemCode]],[1]sheet1!$1:$1048576,6,FALSE)</f>
        <v>BVCI</v>
      </c>
      <c r="E3204" s="54" t="str">
        <f>VLOOKUP(Table_for_new_list_price[[#This Row],[ItemCode]],[1]sheet1!$1:$1048576,7,FALSE)</f>
        <v>BRASS</v>
      </c>
      <c r="F3204" s="54" t="str">
        <f>VLOOKUP(Table_for_new_list_price[[#This Row],[ItemCode]],[1]sheet1!$1:$1048576,13,FALSE)</f>
        <v>1.31</v>
      </c>
      <c r="G3204" s="55" t="str">
        <f>VLOOKUP(Table_for_new_list_price[[#This Row],[ItemCode]],[1]sheet1!$1:$1048576,12,FALSE)</f>
        <v>45</v>
      </c>
      <c r="H3204" s="101">
        <f>VLOOKUP(Table_for_new_list_price[[#This Row],[ItemCode]],[1]sheet1!$1:$1048576,8,FALSE)</f>
        <v>67.39</v>
      </c>
      <c r="I3204" s="51">
        <f>VLOOKUP(Table_for_new_list_price[[#This Row],[Product Line]],'EDA SHEET'!$C$10:$D$57,2,FALSE)</f>
        <v>0.34699999999999998</v>
      </c>
      <c r="J3204" s="53">
        <f t="shared" si="56"/>
        <v>23.384329999999999</v>
      </c>
      <c r="K3204" s="1" t="str">
        <f>VLOOKUP(Table_for_new_list_price[[#This Row],[ItemCode]],[1]sheet1!$1:$1048576,11,FALSE)</f>
        <v>Italy</v>
      </c>
    </row>
    <row r="3205" spans="1:11" hidden="1" x14ac:dyDescent="0.3">
      <c r="A3205" t="s">
        <v>1183</v>
      </c>
      <c r="B3205" t="str">
        <f>VLOOKUP(Table_for_new_list_price[[#This Row],[ItemCode]],[1]sheet1!$1:$1048576,4,FALSE)</f>
        <v>BALL VLV CXC C/W WING HANDLE</v>
      </c>
      <c r="C3205" t="str">
        <f>VLOOKUP(Table_for_new_list_price[[#This Row],[ItemCode]],[1]sheet1!$1:$1048576,5,FALSE)</f>
        <v>670779516080</v>
      </c>
      <c r="D3205" t="str">
        <f>VLOOKUP(Table_for_new_list_price[[#This Row],[ItemCode]],[1]sheet1!$1:$1048576,6,FALSE)</f>
        <v>BVCI</v>
      </c>
      <c r="E3205" s="54" t="str">
        <f>VLOOKUP(Table_for_new_list_price[[#This Row],[ItemCode]],[1]sheet1!$1:$1048576,7,FALSE)</f>
        <v>BRASS</v>
      </c>
      <c r="F3205" s="54" t="str">
        <f>VLOOKUP(Table_for_new_list_price[[#This Row],[ItemCode]],[1]sheet1!$1:$1048576,13,FALSE)</f>
        <v>3</v>
      </c>
      <c r="G3205" s="55" t="str">
        <f>VLOOKUP(Table_for_new_list_price[[#This Row],[ItemCode]],[1]sheet1!$1:$1048576,12,FALSE)</f>
        <v>24</v>
      </c>
      <c r="H3205" s="101">
        <f>VLOOKUP(Table_for_new_list_price[[#This Row],[ItemCode]],[1]sheet1!$1:$1048576,8,FALSE)</f>
        <v>150.26</v>
      </c>
      <c r="I3205" s="51">
        <f>VLOOKUP(Table_for_new_list_price[[#This Row],[Product Line]],'EDA SHEET'!$C$10:$D$57,2,FALSE)</f>
        <v>0.34699999999999998</v>
      </c>
      <c r="J3205" s="53">
        <f t="shared" si="56"/>
        <v>52.140219999999992</v>
      </c>
      <c r="K3205" s="1" t="str">
        <f>VLOOKUP(Table_for_new_list_price[[#This Row],[ItemCode]],[1]sheet1!$1:$1048576,11,FALSE)</f>
        <v>Italy</v>
      </c>
    </row>
    <row r="3206" spans="1:11" hidden="1" x14ac:dyDescent="0.3">
      <c r="A3206" t="s">
        <v>1184</v>
      </c>
      <c r="B3206" t="str">
        <f>VLOOKUP(Table_for_new_list_price[[#This Row],[ItemCode]],[1]sheet1!$1:$1048576,4,FALSE)</f>
        <v>BALL VLV CXC C/W WING HANDLE</v>
      </c>
      <c r="C3206" t="str">
        <f>VLOOKUP(Table_for_new_list_price[[#This Row],[ItemCode]],[1]sheet1!$1:$1048576,5,FALSE)</f>
        <v>670779516073</v>
      </c>
      <c r="D3206" t="str">
        <f>VLOOKUP(Table_for_new_list_price[[#This Row],[ItemCode]],[1]sheet1!$1:$1048576,6,FALSE)</f>
        <v>BVCI</v>
      </c>
      <c r="E3206" s="54" t="str">
        <f>VLOOKUP(Table_for_new_list_price[[#This Row],[ItemCode]],[1]sheet1!$1:$1048576,7,FALSE)</f>
        <v>BRASS</v>
      </c>
      <c r="F3206" s="54" t="str">
        <f>VLOOKUP(Table_for_new_list_price[[#This Row],[ItemCode]],[1]sheet1!$1:$1048576,13,FALSE)</f>
        <v>2</v>
      </c>
      <c r="G3206" s="55" t="str">
        <f>VLOOKUP(Table_for_new_list_price[[#This Row],[ItemCode]],[1]sheet1!$1:$1048576,12,FALSE)</f>
        <v>30</v>
      </c>
      <c r="H3206" s="101">
        <f>VLOOKUP(Table_for_new_list_price[[#This Row],[ItemCode]],[1]sheet1!$1:$1048576,8,FALSE)</f>
        <v>95.79</v>
      </c>
      <c r="I3206" s="51">
        <f>VLOOKUP(Table_for_new_list_price[[#This Row],[Product Line]],'EDA SHEET'!$C$10:$D$57,2,FALSE)</f>
        <v>0.34699999999999998</v>
      </c>
      <c r="J3206" s="53">
        <f t="shared" si="56"/>
        <v>33.239130000000003</v>
      </c>
      <c r="K3206" s="1" t="str">
        <f>VLOOKUP(Table_for_new_list_price[[#This Row],[ItemCode]],[1]sheet1!$1:$1048576,11,FALSE)</f>
        <v>Italy</v>
      </c>
    </row>
    <row r="3207" spans="1:11" hidden="1" x14ac:dyDescent="0.3">
      <c r="A3207" t="s">
        <v>1185</v>
      </c>
      <c r="B3207" t="str">
        <f>VLOOKUP(Table_for_new_list_price[[#This Row],[ItemCode]],[1]sheet1!$1:$1048576,4,FALSE)</f>
        <v>BALL VLV CXC C/W WING HANDLE</v>
      </c>
      <c r="C3207" t="str">
        <f>VLOOKUP(Table_for_new_list_price[[#This Row],[ItemCode]],[1]sheet1!$1:$1048576,5,FALSE)</f>
        <v>670779516042</v>
      </c>
      <c r="D3207" t="str">
        <f>VLOOKUP(Table_for_new_list_price[[#This Row],[ItemCode]],[1]sheet1!$1:$1048576,6,FALSE)</f>
        <v>BVCI</v>
      </c>
      <c r="E3207" s="54" t="str">
        <f>VLOOKUP(Table_for_new_list_price[[#This Row],[ItemCode]],[1]sheet1!$1:$1048576,7,FALSE)</f>
        <v>BRASS</v>
      </c>
      <c r="F3207" s="54" t="str">
        <f>VLOOKUP(Table_for_new_list_price[[#This Row],[ItemCode]],[1]sheet1!$1:$1048576,13,FALSE)</f>
        <v>0.59</v>
      </c>
      <c r="G3207" s="55" t="str">
        <f>VLOOKUP(Table_for_new_list_price[[#This Row],[ItemCode]],[1]sheet1!$1:$1048576,12,FALSE)</f>
        <v>80</v>
      </c>
      <c r="H3207" s="101">
        <f>VLOOKUP(Table_for_new_list_price[[#This Row],[ItemCode]],[1]sheet1!$1:$1048576,8,FALSE)</f>
        <v>32.79</v>
      </c>
      <c r="I3207" s="51">
        <f>VLOOKUP(Table_for_new_list_price[[#This Row],[Product Line]],'EDA SHEET'!$C$10:$D$57,2,FALSE)</f>
        <v>0.34699999999999998</v>
      </c>
      <c r="J3207" s="53">
        <f t="shared" si="56"/>
        <v>11.378129999999999</v>
      </c>
      <c r="K3207" s="1" t="str">
        <f>VLOOKUP(Table_for_new_list_price[[#This Row],[ItemCode]],[1]sheet1!$1:$1048576,11,FALSE)</f>
        <v>Italy</v>
      </c>
    </row>
    <row r="3208" spans="1:11" hidden="1" x14ac:dyDescent="0.3">
      <c r="A3208" t="s">
        <v>1186</v>
      </c>
      <c r="B3208" t="str">
        <f>VLOOKUP(Table_for_new_list_price[[#This Row],[ItemCode]],[1]sheet1!$1:$1048576,4,FALSE)</f>
        <v>BALL VLV CXC C/W WING HANDLE</v>
      </c>
      <c r="C3208" t="str">
        <f>VLOOKUP(Table_for_new_list_price[[#This Row],[ItemCode]],[1]sheet1!$1:$1048576,5,FALSE)</f>
        <v>670779516059</v>
      </c>
      <c r="D3208" t="str">
        <f>VLOOKUP(Table_for_new_list_price[[#This Row],[ItemCode]],[1]sheet1!$1:$1048576,6,FALSE)</f>
        <v>BVCI</v>
      </c>
      <c r="E3208" s="54" t="str">
        <f>VLOOKUP(Table_for_new_list_price[[#This Row],[ItemCode]],[1]sheet1!$1:$1048576,7,FALSE)</f>
        <v>BRASS</v>
      </c>
      <c r="F3208" s="54" t="str">
        <f>VLOOKUP(Table_for_new_list_price[[#This Row],[ItemCode]],[1]sheet1!$1:$1048576,13,FALSE)</f>
        <v>0.81</v>
      </c>
      <c r="G3208" s="55" t="str">
        <f>VLOOKUP(Table_for_new_list_price[[#This Row],[ItemCode]],[1]sheet1!$1:$1048576,12,FALSE)</f>
        <v>60</v>
      </c>
      <c r="H3208" s="101">
        <f>VLOOKUP(Table_for_new_list_price[[#This Row],[ItemCode]],[1]sheet1!$1:$1048576,8,FALSE)</f>
        <v>45.46</v>
      </c>
      <c r="I3208" s="51">
        <f>VLOOKUP(Table_for_new_list_price[[#This Row],[Product Line]],'EDA SHEET'!$C$10:$D$57,2,FALSE)</f>
        <v>0.34699999999999998</v>
      </c>
      <c r="J3208" s="53">
        <f t="shared" si="56"/>
        <v>15.774619999999999</v>
      </c>
      <c r="K3208" s="1" t="str">
        <f>VLOOKUP(Table_for_new_list_price[[#This Row],[ItemCode]],[1]sheet1!$1:$1048576,11,FALSE)</f>
        <v>Italy</v>
      </c>
    </row>
    <row r="3209" spans="1:11" hidden="1" x14ac:dyDescent="0.3">
      <c r="A3209" t="s">
        <v>1221</v>
      </c>
      <c r="B3209" t="str">
        <f>VLOOKUP(Table_for_new_list_price[[#This Row],[ItemCode]],[1]sheet1!$1:$1048576,4,FALSE)</f>
        <v>BRONZE FP BALL VALVE IPS</v>
      </c>
      <c r="C3209" t="str">
        <f>VLOOKUP(Table_for_new_list_price[[#This Row],[ItemCode]],[1]sheet1!$1:$1048576,5,FALSE)</f>
        <v>670779706597</v>
      </c>
      <c r="D3209" t="str">
        <f>VLOOKUP(Table_for_new_list_price[[#This Row],[ItemCode]],[1]sheet1!$1:$1048576,6,FALSE)</f>
        <v>BVCI</v>
      </c>
      <c r="E3209" s="54" t="str">
        <f>VLOOKUP(Table_for_new_list_price[[#This Row],[ItemCode]],[1]sheet1!$1:$1048576,7,FALSE)</f>
        <v>BRONZE</v>
      </c>
      <c r="F3209" s="54" t="str">
        <f>VLOOKUP(Table_for_new_list_price[[#This Row],[ItemCode]],[1]sheet1!$1:$1048576,13,FALSE)</f>
        <v>1.41</v>
      </c>
      <c r="G3209" s="55" t="str">
        <f>VLOOKUP(Table_for_new_list_price[[#This Row],[ItemCode]],[1]sheet1!$1:$1048576,12,FALSE)</f>
        <v>45</v>
      </c>
      <c r="H3209" s="101">
        <f>VLOOKUP(Table_for_new_list_price[[#This Row],[ItemCode]],[1]sheet1!$1:$1048576,8,FALSE)</f>
        <v>80</v>
      </c>
      <c r="I3209" s="51">
        <f>VLOOKUP(Table_for_new_list_price[[#This Row],[Product Line]],'EDA SHEET'!$C$10:$D$57,2,FALSE)</f>
        <v>0.34699999999999998</v>
      </c>
      <c r="J3209" s="53">
        <f t="shared" si="56"/>
        <v>27.759999999999998</v>
      </c>
      <c r="K3209" s="1" t="str">
        <f>VLOOKUP(Table_for_new_list_price[[#This Row],[ItemCode]],[1]sheet1!$1:$1048576,11,FALSE)</f>
        <v>Italy</v>
      </c>
    </row>
    <row r="3210" spans="1:11" hidden="1" x14ac:dyDescent="0.3">
      <c r="A3210" t="s">
        <v>1222</v>
      </c>
      <c r="B3210" t="str">
        <f>VLOOKUP(Table_for_new_list_price[[#This Row],[ItemCode]],[1]sheet1!$1:$1048576,4,FALSE)</f>
        <v>BRONZE FP BALL VALVE IPS</v>
      </c>
      <c r="C3210" t="str">
        <f>VLOOKUP(Table_for_new_list_price[[#This Row],[ItemCode]],[1]sheet1!$1:$1048576,5,FALSE)</f>
        <v>670779706610</v>
      </c>
      <c r="D3210" t="str">
        <f>VLOOKUP(Table_for_new_list_price[[#This Row],[ItemCode]],[1]sheet1!$1:$1048576,6,FALSE)</f>
        <v>BVCI</v>
      </c>
      <c r="E3210" s="54" t="str">
        <f>VLOOKUP(Table_for_new_list_price[[#This Row],[ItemCode]],[1]sheet1!$1:$1048576,7,FALSE)</f>
        <v>BRONZE</v>
      </c>
      <c r="F3210" s="54" t="str">
        <f>VLOOKUP(Table_for_new_list_price[[#This Row],[ItemCode]],[1]sheet1!$1:$1048576,13,FALSE)</f>
        <v>3.16</v>
      </c>
      <c r="G3210" s="55" t="str">
        <f>VLOOKUP(Table_for_new_list_price[[#This Row],[ItemCode]],[1]sheet1!$1:$1048576,12,FALSE)</f>
        <v>24</v>
      </c>
      <c r="H3210" s="101">
        <f>VLOOKUP(Table_for_new_list_price[[#This Row],[ItemCode]],[1]sheet1!$1:$1048576,8,FALSE)</f>
        <v>187.25</v>
      </c>
      <c r="I3210" s="51">
        <f>VLOOKUP(Table_for_new_list_price[[#This Row],[Product Line]],'EDA SHEET'!$C$10:$D$57,2,FALSE)</f>
        <v>0.34699999999999998</v>
      </c>
      <c r="J3210" s="53">
        <f t="shared" si="56"/>
        <v>64.975749999999991</v>
      </c>
      <c r="K3210" s="1" t="str">
        <f>VLOOKUP(Table_for_new_list_price[[#This Row],[ItemCode]],[1]sheet1!$1:$1048576,11,FALSE)</f>
        <v>Italy</v>
      </c>
    </row>
    <row r="3211" spans="1:11" hidden="1" x14ac:dyDescent="0.3">
      <c r="A3211" t="s">
        <v>1223</v>
      </c>
      <c r="B3211" t="str">
        <f>VLOOKUP(Table_for_new_list_price[[#This Row],[ItemCode]],[1]sheet1!$1:$1048576,4,FALSE)</f>
        <v>BRONZE FP BALL VALVE IPS</v>
      </c>
      <c r="C3211" t="str">
        <f>VLOOKUP(Table_for_new_list_price[[#This Row],[ItemCode]],[1]sheet1!$1:$1048576,5,FALSE)</f>
        <v>670779706603</v>
      </c>
      <c r="D3211" t="str">
        <f>VLOOKUP(Table_for_new_list_price[[#This Row],[ItemCode]],[1]sheet1!$1:$1048576,6,FALSE)</f>
        <v>BVCI</v>
      </c>
      <c r="E3211" s="54" t="str">
        <f>VLOOKUP(Table_for_new_list_price[[#This Row],[ItemCode]],[1]sheet1!$1:$1048576,7,FALSE)</f>
        <v>BRONZE</v>
      </c>
      <c r="F3211" s="54" t="str">
        <f>VLOOKUP(Table_for_new_list_price[[#This Row],[ItemCode]],[1]sheet1!$1:$1048576,13,FALSE)</f>
        <v>2.20</v>
      </c>
      <c r="G3211" s="55" t="str">
        <f>VLOOKUP(Table_for_new_list_price[[#This Row],[ItemCode]],[1]sheet1!$1:$1048576,12,FALSE)</f>
        <v>30</v>
      </c>
      <c r="H3211" s="101">
        <f>VLOOKUP(Table_for_new_list_price[[#This Row],[ItemCode]],[1]sheet1!$1:$1048576,8,FALSE)</f>
        <v>117.14</v>
      </c>
      <c r="I3211" s="51">
        <f>VLOOKUP(Table_for_new_list_price[[#This Row],[Product Line]],'EDA SHEET'!$C$10:$D$57,2,FALSE)</f>
        <v>0.34699999999999998</v>
      </c>
      <c r="J3211" s="53">
        <f t="shared" si="56"/>
        <v>40.647579999999998</v>
      </c>
      <c r="K3211" s="1" t="str">
        <f>VLOOKUP(Table_for_new_list_price[[#This Row],[ItemCode]],[1]sheet1!$1:$1048576,11,FALSE)</f>
        <v>Italy</v>
      </c>
    </row>
    <row r="3212" spans="1:11" hidden="1" x14ac:dyDescent="0.3">
      <c r="A3212" t="s">
        <v>1224</v>
      </c>
      <c r="B3212" t="str">
        <f>VLOOKUP(Table_for_new_list_price[[#This Row],[ItemCode]],[1]sheet1!$1:$1048576,4,FALSE)</f>
        <v>BRONZE FP BALL VALVE IPS</v>
      </c>
      <c r="C3212" t="str">
        <f>VLOOKUP(Table_for_new_list_price[[#This Row],[ItemCode]],[1]sheet1!$1:$1048576,5,FALSE)</f>
        <v>670779706573</v>
      </c>
      <c r="D3212" t="str">
        <f>VLOOKUP(Table_for_new_list_price[[#This Row],[ItemCode]],[1]sheet1!$1:$1048576,6,FALSE)</f>
        <v>BVCI</v>
      </c>
      <c r="E3212" s="54" t="str">
        <f>VLOOKUP(Table_for_new_list_price[[#This Row],[ItemCode]],[1]sheet1!$1:$1048576,7,FALSE)</f>
        <v>BRONZE</v>
      </c>
      <c r="F3212" s="54" t="str">
        <f>VLOOKUP(Table_for_new_list_price[[#This Row],[ItemCode]],[1]sheet1!$1:$1048576,13,FALSE)</f>
        <v>0.59</v>
      </c>
      <c r="G3212" s="55" t="str">
        <f>VLOOKUP(Table_for_new_list_price[[#This Row],[ItemCode]],[1]sheet1!$1:$1048576,12,FALSE)</f>
        <v>80</v>
      </c>
      <c r="H3212" s="101">
        <f>VLOOKUP(Table_for_new_list_price[[#This Row],[ItemCode]],[1]sheet1!$1:$1048576,8,FALSE)</f>
        <v>38.590000000000003</v>
      </c>
      <c r="I3212" s="51">
        <f>VLOOKUP(Table_for_new_list_price[[#This Row],[Product Line]],'EDA SHEET'!$C$10:$D$57,2,FALSE)</f>
        <v>0.34699999999999998</v>
      </c>
      <c r="J3212" s="53">
        <f t="shared" si="56"/>
        <v>13.39073</v>
      </c>
      <c r="K3212" s="1" t="str">
        <f>VLOOKUP(Table_for_new_list_price[[#This Row],[ItemCode]],[1]sheet1!$1:$1048576,11,FALSE)</f>
        <v>Italy</v>
      </c>
    </row>
    <row r="3213" spans="1:11" hidden="1" x14ac:dyDescent="0.3">
      <c r="A3213" t="s">
        <v>1225</v>
      </c>
      <c r="B3213" t="str">
        <f>VLOOKUP(Table_for_new_list_price[[#This Row],[ItemCode]],[1]sheet1!$1:$1048576,4,FALSE)</f>
        <v>BRONZE FP BALL VALVE IPS</v>
      </c>
      <c r="C3213" t="str">
        <f>VLOOKUP(Table_for_new_list_price[[#This Row],[ItemCode]],[1]sheet1!$1:$1048576,5,FALSE)</f>
        <v>670779706627</v>
      </c>
      <c r="D3213" t="str">
        <f>VLOOKUP(Table_for_new_list_price[[#This Row],[ItemCode]],[1]sheet1!$1:$1048576,6,FALSE)</f>
        <v>BVCI</v>
      </c>
      <c r="E3213" s="54" t="str">
        <f>VLOOKUP(Table_for_new_list_price[[#This Row],[ItemCode]],[1]sheet1!$1:$1048576,7,FALSE)</f>
        <v>BRONZE</v>
      </c>
      <c r="F3213" s="54" t="str">
        <f>VLOOKUP(Table_for_new_list_price[[#This Row],[ItemCode]],[1]sheet1!$1:$1048576,13,FALSE)</f>
        <v>4.94</v>
      </c>
      <c r="G3213" s="55" t="str">
        <f>VLOOKUP(Table_for_new_list_price[[#This Row],[ItemCode]],[1]sheet1!$1:$1048576,12,FALSE)</f>
        <v>15</v>
      </c>
      <c r="H3213" s="101">
        <f>VLOOKUP(Table_for_new_list_price[[#This Row],[ItemCode]],[1]sheet1!$1:$1048576,8,FALSE)</f>
        <v>277.10000000000002</v>
      </c>
      <c r="I3213" s="51">
        <f>VLOOKUP(Table_for_new_list_price[[#This Row],[Product Line]],'EDA SHEET'!$C$10:$D$57,2,FALSE)</f>
        <v>0.34699999999999998</v>
      </c>
      <c r="J3213" s="53">
        <f t="shared" si="56"/>
        <v>96.153700000000001</v>
      </c>
      <c r="K3213" s="1" t="str">
        <f>VLOOKUP(Table_for_new_list_price[[#This Row],[ItemCode]],[1]sheet1!$1:$1048576,11,FALSE)</f>
        <v>Italy</v>
      </c>
    </row>
    <row r="3214" spans="1:11" hidden="1" x14ac:dyDescent="0.3">
      <c r="A3214" t="s">
        <v>1226</v>
      </c>
      <c r="B3214" t="str">
        <f>VLOOKUP(Table_for_new_list_price[[#This Row],[ItemCode]],[1]sheet1!$1:$1048576,4,FALSE)</f>
        <v>BRONZE FP BALL VALVE IPS</v>
      </c>
      <c r="C3214" t="str">
        <f>VLOOKUP(Table_for_new_list_price[[#This Row],[ItemCode]],[1]sheet1!$1:$1048576,5,FALSE)</f>
        <v>670779708836</v>
      </c>
      <c r="D3214" t="str">
        <f>VLOOKUP(Table_for_new_list_price[[#This Row],[ItemCode]],[1]sheet1!$1:$1048576,6,FALSE)</f>
        <v>BVCI</v>
      </c>
      <c r="E3214" s="54" t="str">
        <f>VLOOKUP(Table_for_new_list_price[[#This Row],[ItemCode]],[1]sheet1!$1:$1048576,7,FALSE)</f>
        <v>BRONZE</v>
      </c>
      <c r="F3214" s="54" t="str">
        <f>VLOOKUP(Table_for_new_list_price[[#This Row],[ItemCode]],[1]sheet1!$1:$1048576,13,FALSE)</f>
        <v>10.24</v>
      </c>
      <c r="G3214" s="55" t="str">
        <f>VLOOKUP(Table_for_new_list_price[[#This Row],[ItemCode]],[1]sheet1!$1:$1048576,12,FALSE)</f>
        <v>6</v>
      </c>
      <c r="H3214" s="101">
        <f>VLOOKUP(Table_for_new_list_price[[#This Row],[ItemCode]],[1]sheet1!$1:$1048576,8,FALSE)</f>
        <v>725.99</v>
      </c>
      <c r="I3214" s="51">
        <f>VLOOKUP(Table_for_new_list_price[[#This Row],[Product Line]],'EDA SHEET'!$C$10:$D$57,2,FALSE)</f>
        <v>0.34699999999999998</v>
      </c>
      <c r="J3214" s="53">
        <f t="shared" si="56"/>
        <v>251.91852999999998</v>
      </c>
      <c r="K3214" s="1" t="str">
        <f>VLOOKUP(Table_for_new_list_price[[#This Row],[ItemCode]],[1]sheet1!$1:$1048576,11,FALSE)</f>
        <v>Italy</v>
      </c>
    </row>
    <row r="3215" spans="1:11" hidden="1" x14ac:dyDescent="0.3">
      <c r="A3215" t="s">
        <v>1227</v>
      </c>
      <c r="B3215" t="str">
        <f>VLOOKUP(Table_for_new_list_price[[#This Row],[ItemCode]],[1]sheet1!$1:$1048576,4,FALSE)</f>
        <v>BRONZE FP BALL VALVE IPS</v>
      </c>
      <c r="C3215" t="str">
        <f>VLOOKUP(Table_for_new_list_price[[#This Row],[ItemCode]],[1]sheet1!$1:$1048576,5,FALSE)</f>
        <v>670779708843</v>
      </c>
      <c r="D3215" t="str">
        <f>VLOOKUP(Table_for_new_list_price[[#This Row],[ItemCode]],[1]sheet1!$1:$1048576,6,FALSE)</f>
        <v>BVCI</v>
      </c>
      <c r="E3215" s="54" t="str">
        <f>VLOOKUP(Table_for_new_list_price[[#This Row],[ItemCode]],[1]sheet1!$1:$1048576,7,FALSE)</f>
        <v>BRONZE</v>
      </c>
      <c r="F3215" s="54" t="str">
        <f>VLOOKUP(Table_for_new_list_price[[#This Row],[ItemCode]],[1]sheet1!$1:$1048576,13,FALSE)</f>
        <v>14.57</v>
      </c>
      <c r="G3215" s="55" t="str">
        <f>VLOOKUP(Table_for_new_list_price[[#This Row],[ItemCode]],[1]sheet1!$1:$1048576,12,FALSE)</f>
        <v>4</v>
      </c>
      <c r="H3215" s="101">
        <f>VLOOKUP(Table_for_new_list_price[[#This Row],[ItemCode]],[1]sheet1!$1:$1048576,8,FALSE)</f>
        <v>1006.72</v>
      </c>
      <c r="I3215" s="51">
        <f>VLOOKUP(Table_for_new_list_price[[#This Row],[Product Line]],'EDA SHEET'!$C$10:$D$57,2,FALSE)</f>
        <v>0.34699999999999998</v>
      </c>
      <c r="J3215" s="53">
        <f t="shared" si="56"/>
        <v>349.33184</v>
      </c>
      <c r="K3215" s="1" t="str">
        <f>VLOOKUP(Table_for_new_list_price[[#This Row],[ItemCode]],[1]sheet1!$1:$1048576,11,FALSE)</f>
        <v>Italy</v>
      </c>
    </row>
    <row r="3216" spans="1:11" hidden="1" x14ac:dyDescent="0.3">
      <c r="A3216" t="s">
        <v>1228</v>
      </c>
      <c r="B3216" t="str">
        <f>VLOOKUP(Table_for_new_list_price[[#This Row],[ItemCode]],[1]sheet1!$1:$1048576,4,FALSE)</f>
        <v>BRONZE FP BALL VALVE IPS</v>
      </c>
      <c r="C3216" t="str">
        <f>VLOOKUP(Table_for_new_list_price[[#This Row],[ItemCode]],[1]sheet1!$1:$1048576,5,FALSE)</f>
        <v>670779706580</v>
      </c>
      <c r="D3216" t="str">
        <f>VLOOKUP(Table_for_new_list_price[[#This Row],[ItemCode]],[1]sheet1!$1:$1048576,6,FALSE)</f>
        <v>BVCI</v>
      </c>
      <c r="E3216" s="54" t="str">
        <f>VLOOKUP(Table_for_new_list_price[[#This Row],[ItemCode]],[1]sheet1!$1:$1048576,7,FALSE)</f>
        <v>BRONZE</v>
      </c>
      <c r="F3216" s="54" t="str">
        <f>VLOOKUP(Table_for_new_list_price[[#This Row],[ItemCode]],[1]sheet1!$1:$1048576,13,FALSE)</f>
        <v>.86</v>
      </c>
      <c r="G3216" s="55" t="str">
        <f>VLOOKUP(Table_for_new_list_price[[#This Row],[ItemCode]],[1]sheet1!$1:$1048576,12,FALSE)</f>
        <v>60</v>
      </c>
      <c r="H3216" s="101">
        <f>VLOOKUP(Table_for_new_list_price[[#This Row],[ItemCode]],[1]sheet1!$1:$1048576,8,FALSE)</f>
        <v>54.05</v>
      </c>
      <c r="I3216" s="51">
        <f>VLOOKUP(Table_for_new_list_price[[#This Row],[Product Line]],'EDA SHEET'!$C$10:$D$57,2,FALSE)</f>
        <v>0.34699999999999998</v>
      </c>
      <c r="J3216" s="53">
        <f t="shared" si="56"/>
        <v>18.755349999999996</v>
      </c>
      <c r="K3216" s="1" t="str">
        <f>VLOOKUP(Table_for_new_list_price[[#This Row],[ItemCode]],[1]sheet1!$1:$1048576,11,FALSE)</f>
        <v>Italy</v>
      </c>
    </row>
    <row r="3217" spans="1:11" hidden="1" x14ac:dyDescent="0.3">
      <c r="A3217" t="s">
        <v>1229</v>
      </c>
      <c r="B3217" t="str">
        <f>VLOOKUP(Table_for_new_list_price[[#This Row],[ItemCode]],[1]sheet1!$1:$1048576,4,FALSE)</f>
        <v>BRONZE FP BALL VALVE IPS</v>
      </c>
      <c r="C3217" t="str">
        <f>VLOOKUP(Table_for_new_list_price[[#This Row],[ItemCode]],[1]sheet1!$1:$1048576,5,FALSE)</f>
        <v>670779715957</v>
      </c>
      <c r="D3217" t="str">
        <f>VLOOKUP(Table_for_new_list_price[[#This Row],[ItemCode]],[1]sheet1!$1:$1048576,6,FALSE)</f>
        <v>BVCI</v>
      </c>
      <c r="E3217" s="54" t="str">
        <f>VLOOKUP(Table_for_new_list_price[[#This Row],[ItemCode]],[1]sheet1!$1:$1048576,7,FALSE)</f>
        <v>BRONZE</v>
      </c>
      <c r="F3217" s="54" t="str">
        <f>VLOOKUP(Table_for_new_list_price[[#This Row],[ItemCode]],[1]sheet1!$1:$1048576,13,FALSE)</f>
        <v>0.32</v>
      </c>
      <c r="G3217" s="55" t="str">
        <f>VLOOKUP(Table_for_new_list_price[[#This Row],[ItemCode]],[1]sheet1!$1:$1048576,12,FALSE)</f>
        <v>80</v>
      </c>
      <c r="H3217" s="101">
        <f>VLOOKUP(Table_for_new_list_price[[#This Row],[ItemCode]],[1]sheet1!$1:$1048576,8,FALSE)</f>
        <v>38.590000000000003</v>
      </c>
      <c r="I3217" s="51">
        <f>VLOOKUP(Table_for_new_list_price[[#This Row],[Product Line]],'EDA SHEET'!$C$10:$D$57,2,FALSE)</f>
        <v>0.34699999999999998</v>
      </c>
      <c r="J3217" s="53">
        <f t="shared" si="56"/>
        <v>13.39073</v>
      </c>
      <c r="K3217" s="1" t="str">
        <f>VLOOKUP(Table_for_new_list_price[[#This Row],[ItemCode]],[1]sheet1!$1:$1048576,11,FALSE)</f>
        <v>Italy</v>
      </c>
    </row>
    <row r="3218" spans="1:11" hidden="1" x14ac:dyDescent="0.3">
      <c r="A3218" t="s">
        <v>1230</v>
      </c>
      <c r="B3218" t="str">
        <f>VLOOKUP(Table_for_new_list_price[[#This Row],[ItemCode]],[1]sheet1!$1:$1048576,4,FALSE)</f>
        <v>BRONZE FP BALL VLV IPS SSTrim</v>
      </c>
      <c r="C3218" t="str">
        <f>VLOOKUP(Table_for_new_list_price[[#This Row],[ItemCode]],[1]sheet1!$1:$1048576,5,FALSE)</f>
        <v>670779706658</v>
      </c>
      <c r="D3218" t="str">
        <f>VLOOKUP(Table_for_new_list_price[[#This Row],[ItemCode]],[1]sheet1!$1:$1048576,6,FALSE)</f>
        <v>BVCI</v>
      </c>
      <c r="E3218" s="54" t="str">
        <f>VLOOKUP(Table_for_new_list_price[[#This Row],[ItemCode]],[1]sheet1!$1:$1048576,7,FALSE)</f>
        <v>BRONZE</v>
      </c>
      <c r="F3218" s="54" t="str">
        <f>VLOOKUP(Table_for_new_list_price[[#This Row],[ItemCode]],[1]sheet1!$1:$1048576,13,FALSE)</f>
        <v>1.33</v>
      </c>
      <c r="G3218" s="55" t="str">
        <f>VLOOKUP(Table_for_new_list_price[[#This Row],[ItemCode]],[1]sheet1!$1:$1048576,12,FALSE)</f>
        <v>45</v>
      </c>
      <c r="H3218" s="101">
        <f>VLOOKUP(Table_for_new_list_price[[#This Row],[ItemCode]],[1]sheet1!$1:$1048576,8,FALSE)</f>
        <v>116.63</v>
      </c>
      <c r="I3218" s="51">
        <f>VLOOKUP(Table_for_new_list_price[[#This Row],[Product Line]],'EDA SHEET'!$C$10:$D$57,2,FALSE)</f>
        <v>0.34699999999999998</v>
      </c>
      <c r="J3218" s="53">
        <f t="shared" ref="J3218:J3281" si="57">H3218*I3218</f>
        <v>40.470609999999994</v>
      </c>
      <c r="K3218" s="1" t="str">
        <f>VLOOKUP(Table_for_new_list_price[[#This Row],[ItemCode]],[1]sheet1!$1:$1048576,11,FALSE)</f>
        <v>Italy</v>
      </c>
    </row>
    <row r="3219" spans="1:11" hidden="1" x14ac:dyDescent="0.3">
      <c r="A3219" t="s">
        <v>1231</v>
      </c>
      <c r="B3219" t="str">
        <f>VLOOKUP(Table_for_new_list_price[[#This Row],[ItemCode]],[1]sheet1!$1:$1048576,4,FALSE)</f>
        <v>BRONZE FP BALL VLV IPS SSTrim</v>
      </c>
      <c r="C3219" t="str">
        <f>VLOOKUP(Table_for_new_list_price[[#This Row],[ItemCode]],[1]sheet1!$1:$1048576,5,FALSE)</f>
        <v>670779706672</v>
      </c>
      <c r="D3219" t="str">
        <f>VLOOKUP(Table_for_new_list_price[[#This Row],[ItemCode]],[1]sheet1!$1:$1048576,6,FALSE)</f>
        <v>BVCI</v>
      </c>
      <c r="E3219" s="54" t="str">
        <f>VLOOKUP(Table_for_new_list_price[[#This Row],[ItemCode]],[1]sheet1!$1:$1048576,7,FALSE)</f>
        <v>BRONZE</v>
      </c>
      <c r="F3219" s="54" t="str">
        <f>VLOOKUP(Table_for_new_list_price[[#This Row],[ItemCode]],[1]sheet1!$1:$1048576,13,FALSE)</f>
        <v>3.59</v>
      </c>
      <c r="G3219" s="55" t="str">
        <f>VLOOKUP(Table_for_new_list_price[[#This Row],[ItemCode]],[1]sheet1!$1:$1048576,12,FALSE)</f>
        <v>24</v>
      </c>
      <c r="H3219" s="101">
        <f>VLOOKUP(Table_for_new_list_price[[#This Row],[ItemCode]],[1]sheet1!$1:$1048576,8,FALSE)</f>
        <v>263.3</v>
      </c>
      <c r="I3219" s="51">
        <f>VLOOKUP(Table_for_new_list_price[[#This Row],[Product Line]],'EDA SHEET'!$C$10:$D$57,2,FALSE)</f>
        <v>0.34699999999999998</v>
      </c>
      <c r="J3219" s="53">
        <f t="shared" si="57"/>
        <v>91.365099999999998</v>
      </c>
      <c r="K3219" s="1" t="str">
        <f>VLOOKUP(Table_for_new_list_price[[#This Row],[ItemCode]],[1]sheet1!$1:$1048576,11,FALSE)</f>
        <v>Italy</v>
      </c>
    </row>
    <row r="3220" spans="1:11" hidden="1" x14ac:dyDescent="0.3">
      <c r="A3220" t="s">
        <v>1232</v>
      </c>
      <c r="B3220" t="str">
        <f>VLOOKUP(Table_for_new_list_price[[#This Row],[ItemCode]],[1]sheet1!$1:$1048576,4,FALSE)</f>
        <v>BRONZE FP BALL VLV IPS SSTrim</v>
      </c>
      <c r="C3220" t="str">
        <f>VLOOKUP(Table_for_new_list_price[[#This Row],[ItemCode]],[1]sheet1!$1:$1048576,5,FALSE)</f>
        <v>670779706665</v>
      </c>
      <c r="D3220" t="str">
        <f>VLOOKUP(Table_for_new_list_price[[#This Row],[ItemCode]],[1]sheet1!$1:$1048576,6,FALSE)</f>
        <v>BVCI</v>
      </c>
      <c r="E3220" s="54" t="str">
        <f>VLOOKUP(Table_for_new_list_price[[#This Row],[ItemCode]],[1]sheet1!$1:$1048576,7,FALSE)</f>
        <v>BRONZE</v>
      </c>
      <c r="F3220" s="54" t="str">
        <f>VLOOKUP(Table_for_new_list_price[[#This Row],[ItemCode]],[1]sheet1!$1:$1048576,13,FALSE)</f>
        <v>2.09</v>
      </c>
      <c r="G3220" s="55" t="str">
        <f>VLOOKUP(Table_for_new_list_price[[#This Row],[ItemCode]],[1]sheet1!$1:$1048576,12,FALSE)</f>
        <v>30</v>
      </c>
      <c r="H3220" s="101">
        <f>VLOOKUP(Table_for_new_list_price[[#This Row],[ItemCode]],[1]sheet1!$1:$1048576,8,FALSE)</f>
        <v>171.8</v>
      </c>
      <c r="I3220" s="51">
        <f>VLOOKUP(Table_for_new_list_price[[#This Row],[Product Line]],'EDA SHEET'!$C$10:$D$57,2,FALSE)</f>
        <v>0.34699999999999998</v>
      </c>
      <c r="J3220" s="53">
        <f t="shared" si="57"/>
        <v>59.614600000000003</v>
      </c>
      <c r="K3220" s="1" t="str">
        <f>VLOOKUP(Table_for_new_list_price[[#This Row],[ItemCode]],[1]sheet1!$1:$1048576,11,FALSE)</f>
        <v>Italy</v>
      </c>
    </row>
    <row r="3221" spans="1:11" hidden="1" x14ac:dyDescent="0.3">
      <c r="A3221" t="s">
        <v>1233</v>
      </c>
      <c r="B3221" t="str">
        <f>VLOOKUP(Table_for_new_list_price[[#This Row],[ItemCode]],[1]sheet1!$1:$1048576,4,FALSE)</f>
        <v>BRONZE FP BALL VLV IPS SSTrim</v>
      </c>
      <c r="C3221" t="str">
        <f>VLOOKUP(Table_for_new_list_price[[#This Row],[ItemCode]],[1]sheet1!$1:$1048576,5,FALSE)</f>
        <v>670779706634</v>
      </c>
      <c r="D3221" t="str">
        <f>VLOOKUP(Table_for_new_list_price[[#This Row],[ItemCode]],[1]sheet1!$1:$1048576,6,FALSE)</f>
        <v>BVCI</v>
      </c>
      <c r="E3221" s="54" t="str">
        <f>VLOOKUP(Table_for_new_list_price[[#This Row],[ItemCode]],[1]sheet1!$1:$1048576,7,FALSE)</f>
        <v>BRONZE</v>
      </c>
      <c r="F3221" s="54" t="str">
        <f>VLOOKUP(Table_for_new_list_price[[#This Row],[ItemCode]],[1]sheet1!$1:$1048576,13,FALSE)</f>
        <v>0.581</v>
      </c>
      <c r="G3221" s="55" t="str">
        <f>VLOOKUP(Table_for_new_list_price[[#This Row],[ItemCode]],[1]sheet1!$1:$1048576,12,FALSE)</f>
        <v>80</v>
      </c>
      <c r="H3221" s="101">
        <f>VLOOKUP(Table_for_new_list_price[[#This Row],[ItemCode]],[1]sheet1!$1:$1048576,8,FALSE)</f>
        <v>63.81</v>
      </c>
      <c r="I3221" s="51">
        <f>VLOOKUP(Table_for_new_list_price[[#This Row],[Product Line]],'EDA SHEET'!$C$10:$D$57,2,FALSE)</f>
        <v>0.34699999999999998</v>
      </c>
      <c r="J3221" s="53">
        <f t="shared" si="57"/>
        <v>22.14207</v>
      </c>
      <c r="K3221" s="1" t="str">
        <f>VLOOKUP(Table_for_new_list_price[[#This Row],[ItemCode]],[1]sheet1!$1:$1048576,11,FALSE)</f>
        <v>Italy</v>
      </c>
    </row>
    <row r="3222" spans="1:11" hidden="1" x14ac:dyDescent="0.3">
      <c r="A3222" t="s">
        <v>1234</v>
      </c>
      <c r="B3222" t="str">
        <f>VLOOKUP(Table_for_new_list_price[[#This Row],[ItemCode]],[1]sheet1!$1:$1048576,4,FALSE)</f>
        <v>BRONZE FP BALL VLV IPS SSTrim</v>
      </c>
      <c r="C3222" t="str">
        <f>VLOOKUP(Table_for_new_list_price[[#This Row],[ItemCode]],[1]sheet1!$1:$1048576,5,FALSE)</f>
        <v>670779706689</v>
      </c>
      <c r="D3222" t="str">
        <f>VLOOKUP(Table_for_new_list_price[[#This Row],[ItemCode]],[1]sheet1!$1:$1048576,6,FALSE)</f>
        <v>BVCI</v>
      </c>
      <c r="E3222" s="54" t="str">
        <f>VLOOKUP(Table_for_new_list_price[[#This Row],[ItemCode]],[1]sheet1!$1:$1048576,7,FALSE)</f>
        <v>BRONZE</v>
      </c>
      <c r="F3222" s="54" t="str">
        <f>VLOOKUP(Table_for_new_list_price[[#This Row],[ItemCode]],[1]sheet1!$1:$1048576,13,FALSE)</f>
        <v>5.73</v>
      </c>
      <c r="G3222" s="55" t="str">
        <f>VLOOKUP(Table_for_new_list_price[[#This Row],[ItemCode]],[1]sheet1!$1:$1048576,12,FALSE)</f>
        <v>15</v>
      </c>
      <c r="H3222" s="101">
        <f>VLOOKUP(Table_for_new_list_price[[#This Row],[ItemCode]],[1]sheet1!$1:$1048576,8,FALSE)</f>
        <v>369.25</v>
      </c>
      <c r="I3222" s="51">
        <f>VLOOKUP(Table_for_new_list_price[[#This Row],[Product Line]],'EDA SHEET'!$C$10:$D$57,2,FALSE)</f>
        <v>0.34699999999999998</v>
      </c>
      <c r="J3222" s="53">
        <f t="shared" si="57"/>
        <v>128.12975</v>
      </c>
      <c r="K3222" s="1" t="str">
        <f>VLOOKUP(Table_for_new_list_price[[#This Row],[ItemCode]],[1]sheet1!$1:$1048576,11,FALSE)</f>
        <v>Italy</v>
      </c>
    </row>
    <row r="3223" spans="1:11" hidden="1" x14ac:dyDescent="0.3">
      <c r="A3223" t="s">
        <v>1235</v>
      </c>
      <c r="B3223" t="str">
        <f>VLOOKUP(Table_for_new_list_price[[#This Row],[ItemCode]],[1]sheet1!$1:$1048576,4,FALSE)</f>
        <v>BRONZE FP BALL VLV IPS SSTrim</v>
      </c>
      <c r="C3223" t="str">
        <f>VLOOKUP(Table_for_new_list_price[[#This Row],[ItemCode]],[1]sheet1!$1:$1048576,5,FALSE)</f>
        <v>670779706641</v>
      </c>
      <c r="D3223" t="str">
        <f>VLOOKUP(Table_for_new_list_price[[#This Row],[ItemCode]],[1]sheet1!$1:$1048576,6,FALSE)</f>
        <v>BVCI</v>
      </c>
      <c r="E3223" s="54" t="str">
        <f>VLOOKUP(Table_for_new_list_price[[#This Row],[ItemCode]],[1]sheet1!$1:$1048576,7,FALSE)</f>
        <v>BRONZE</v>
      </c>
      <c r="F3223" s="54" t="str">
        <f>VLOOKUP(Table_for_new_list_price[[#This Row],[ItemCode]],[1]sheet1!$1:$1048576,13,FALSE)</f>
        <v>0.796</v>
      </c>
      <c r="G3223" s="55" t="str">
        <f>VLOOKUP(Table_for_new_list_price[[#This Row],[ItemCode]],[1]sheet1!$1:$1048576,12,FALSE)</f>
        <v>60</v>
      </c>
      <c r="H3223" s="101">
        <f>VLOOKUP(Table_for_new_list_price[[#This Row],[ItemCode]],[1]sheet1!$1:$1048576,8,FALSE)</f>
        <v>77.95</v>
      </c>
      <c r="I3223" s="51">
        <f>VLOOKUP(Table_for_new_list_price[[#This Row],[Product Line]],'EDA SHEET'!$C$10:$D$57,2,FALSE)</f>
        <v>0.34699999999999998</v>
      </c>
      <c r="J3223" s="53">
        <f t="shared" si="57"/>
        <v>27.048649999999999</v>
      </c>
      <c r="K3223" s="1" t="str">
        <f>VLOOKUP(Table_for_new_list_price[[#This Row],[ItemCode]],[1]sheet1!$1:$1048576,11,FALSE)</f>
        <v>Italy</v>
      </c>
    </row>
    <row r="3224" spans="1:11" hidden="1" x14ac:dyDescent="0.3">
      <c r="A3224" t="s">
        <v>1523</v>
      </c>
      <c r="B3224" t="str">
        <f>VLOOKUP(Table_for_new_list_price[[#This Row],[ItemCode]],[1]sheet1!$1:$1048576,4,FALSE)</f>
        <v>BRASS BALL VALVE IPS</v>
      </c>
      <c r="C3224" t="str">
        <f>VLOOKUP(Table_for_new_list_price[[#This Row],[ItemCode]],[1]sheet1!$1:$1048576,5,FALSE)</f>
        <v>670779555065</v>
      </c>
      <c r="D3224" t="str">
        <f>VLOOKUP(Table_for_new_list_price[[#This Row],[ItemCode]],[1]sheet1!$1:$1048576,6,FALSE)</f>
        <v>BVNC</v>
      </c>
      <c r="E3224" s="54" t="str">
        <f>VLOOKUP(Table_for_new_list_price[[#This Row],[ItemCode]],[1]sheet1!$1:$1048576,7,FALSE)</f>
        <v>BRASS</v>
      </c>
      <c r="F3224" s="54" t="str">
        <f>VLOOKUP(Table_for_new_list_price[[#This Row],[ItemCode]],[1]sheet1!$1:$1048576,13,FALSE)</f>
        <v>0.98</v>
      </c>
      <c r="G3224" s="55" t="str">
        <f>VLOOKUP(Table_for_new_list_price[[#This Row],[ItemCode]],[1]sheet1!$1:$1048576,12,FALSE)</f>
        <v>45</v>
      </c>
      <c r="H3224" s="101">
        <f>VLOOKUP(Table_for_new_list_price[[#This Row],[ItemCode]],[1]sheet1!$1:$1048576,8,FALSE)</f>
        <v>48.41</v>
      </c>
      <c r="I3224" s="51">
        <f>VLOOKUP(Table_for_new_list_price[[#This Row],[Product Line]],'EDA SHEET'!$C$10:$D$57,2,FALSE)</f>
        <v>0.34699999999999998</v>
      </c>
      <c r="J3224" s="53">
        <f t="shared" si="57"/>
        <v>16.798269999999999</v>
      </c>
      <c r="K3224" s="1" t="str">
        <f>VLOOKUP(Table_for_new_list_price[[#This Row],[ItemCode]],[1]sheet1!$1:$1048576,11,FALSE)</f>
        <v>China</v>
      </c>
    </row>
    <row r="3225" spans="1:11" hidden="1" x14ac:dyDescent="0.3">
      <c r="A3225" t="s">
        <v>1525</v>
      </c>
      <c r="B3225" t="str">
        <f>VLOOKUP(Table_for_new_list_price[[#This Row],[ItemCode]],[1]sheet1!$1:$1048576,4,FALSE)</f>
        <v>BRASS BALL VALVE IPS</v>
      </c>
      <c r="C3225" t="str">
        <f>VLOOKUP(Table_for_new_list_price[[#This Row],[ItemCode]],[1]sheet1!$1:$1048576,5,FALSE)</f>
        <v>670779555089</v>
      </c>
      <c r="D3225" t="str">
        <f>VLOOKUP(Table_for_new_list_price[[#This Row],[ItemCode]],[1]sheet1!$1:$1048576,6,FALSE)</f>
        <v>BVNC</v>
      </c>
      <c r="E3225" s="54" t="str">
        <f>VLOOKUP(Table_for_new_list_price[[#This Row],[ItemCode]],[1]sheet1!$1:$1048576,7,FALSE)</f>
        <v>BRASS</v>
      </c>
      <c r="F3225" s="54" t="str">
        <f>VLOOKUP(Table_for_new_list_price[[#This Row],[ItemCode]],[1]sheet1!$1:$1048576,13,FALSE)</f>
        <v>1.88</v>
      </c>
      <c r="G3225" s="55" t="str">
        <f>VLOOKUP(Table_for_new_list_price[[#This Row],[ItemCode]],[1]sheet1!$1:$1048576,12,FALSE)</f>
        <v>24</v>
      </c>
      <c r="H3225" s="101">
        <f>VLOOKUP(Table_for_new_list_price[[#This Row],[ItemCode]],[1]sheet1!$1:$1048576,8,FALSE)</f>
        <v>110.26</v>
      </c>
      <c r="I3225" s="51">
        <f>VLOOKUP(Table_for_new_list_price[[#This Row],[Product Line]],'EDA SHEET'!$C$10:$D$57,2,FALSE)</f>
        <v>0.34699999999999998</v>
      </c>
      <c r="J3225" s="53">
        <f t="shared" si="57"/>
        <v>38.260219999999997</v>
      </c>
      <c r="K3225" s="1" t="str">
        <f>VLOOKUP(Table_for_new_list_price[[#This Row],[ItemCode]],[1]sheet1!$1:$1048576,11,FALSE)</f>
        <v>China</v>
      </c>
    </row>
    <row r="3226" spans="1:11" hidden="1" x14ac:dyDescent="0.3">
      <c r="A3226" t="s">
        <v>1526</v>
      </c>
      <c r="B3226" t="str">
        <f>VLOOKUP(Table_for_new_list_price[[#This Row],[ItemCode]],[1]sheet1!$1:$1048576,4,FALSE)</f>
        <v>BRASS BALL VALVE IPS</v>
      </c>
      <c r="C3226" t="str">
        <f>VLOOKUP(Table_for_new_list_price[[#This Row],[ItemCode]],[1]sheet1!$1:$1048576,5,FALSE)</f>
        <v>670779555072</v>
      </c>
      <c r="D3226" t="str">
        <f>VLOOKUP(Table_for_new_list_price[[#This Row],[ItemCode]],[1]sheet1!$1:$1048576,6,FALSE)</f>
        <v>BVNC</v>
      </c>
      <c r="E3226" s="54" t="str">
        <f>VLOOKUP(Table_for_new_list_price[[#This Row],[ItemCode]],[1]sheet1!$1:$1048576,7,FALSE)</f>
        <v>BRASS</v>
      </c>
      <c r="F3226" s="54" t="str">
        <f>VLOOKUP(Table_for_new_list_price[[#This Row],[ItemCode]],[1]sheet1!$1:$1048576,13,FALSE)</f>
        <v>1.36</v>
      </c>
      <c r="G3226" s="55" t="str">
        <f>VLOOKUP(Table_for_new_list_price[[#This Row],[ItemCode]],[1]sheet1!$1:$1048576,12,FALSE)</f>
        <v>30</v>
      </c>
      <c r="H3226" s="101">
        <f>VLOOKUP(Table_for_new_list_price[[#This Row],[ItemCode]],[1]sheet1!$1:$1048576,8,FALSE)</f>
        <v>73.39</v>
      </c>
      <c r="I3226" s="51">
        <f>VLOOKUP(Table_for_new_list_price[[#This Row],[Product Line]],'EDA SHEET'!$C$10:$D$57,2,FALSE)</f>
        <v>0.34699999999999998</v>
      </c>
      <c r="J3226" s="53">
        <f t="shared" si="57"/>
        <v>25.466329999999999</v>
      </c>
      <c r="K3226" s="1" t="str">
        <f>VLOOKUP(Table_for_new_list_price[[#This Row],[ItemCode]],[1]sheet1!$1:$1048576,11,FALSE)</f>
        <v>China</v>
      </c>
    </row>
    <row r="3227" spans="1:11" hidden="1" x14ac:dyDescent="0.3">
      <c r="A3227" t="s">
        <v>1527</v>
      </c>
      <c r="B3227" t="str">
        <f>VLOOKUP(Table_for_new_list_price[[#This Row],[ItemCode]],[1]sheet1!$1:$1048576,4,FALSE)</f>
        <v>BRASS BALL VALVE IPS</v>
      </c>
      <c r="C3227" t="str">
        <f>VLOOKUP(Table_for_new_list_price[[#This Row],[ItemCode]],[1]sheet1!$1:$1048576,5,FALSE)</f>
        <v>670779555041</v>
      </c>
      <c r="D3227" t="str">
        <f>VLOOKUP(Table_for_new_list_price[[#This Row],[ItemCode]],[1]sheet1!$1:$1048576,6,FALSE)</f>
        <v>BVNC</v>
      </c>
      <c r="E3227" s="54" t="str">
        <f>VLOOKUP(Table_for_new_list_price[[#This Row],[ItemCode]],[1]sheet1!$1:$1048576,7,FALSE)</f>
        <v>BRASS</v>
      </c>
      <c r="F3227" s="54" t="str">
        <f>VLOOKUP(Table_for_new_list_price[[#This Row],[ItemCode]],[1]sheet1!$1:$1048576,13,FALSE)</f>
        <v>0.42</v>
      </c>
      <c r="G3227" s="55" t="str">
        <f>VLOOKUP(Table_for_new_list_price[[#This Row],[ItemCode]],[1]sheet1!$1:$1048576,12,FALSE)</f>
        <v>80</v>
      </c>
      <c r="H3227" s="101">
        <f>VLOOKUP(Table_for_new_list_price[[#This Row],[ItemCode]],[1]sheet1!$1:$1048576,8,FALSE)</f>
        <v>22.75</v>
      </c>
      <c r="I3227" s="51">
        <f>VLOOKUP(Table_for_new_list_price[[#This Row],[Product Line]],'EDA SHEET'!$C$10:$D$57,2,FALSE)</f>
        <v>0.34699999999999998</v>
      </c>
      <c r="J3227" s="53">
        <f t="shared" si="57"/>
        <v>7.8942499999999995</v>
      </c>
      <c r="K3227" s="1" t="str">
        <f>VLOOKUP(Table_for_new_list_price[[#This Row],[ItemCode]],[1]sheet1!$1:$1048576,11,FALSE)</f>
        <v>China</v>
      </c>
    </row>
    <row r="3228" spans="1:11" hidden="1" x14ac:dyDescent="0.3">
      <c r="A3228" t="s">
        <v>1528</v>
      </c>
      <c r="B3228" t="str">
        <f>VLOOKUP(Table_for_new_list_price[[#This Row],[ItemCode]],[1]sheet1!$1:$1048576,4,FALSE)</f>
        <v>BRASS BALL VALVE IPS</v>
      </c>
      <c r="C3228" t="str">
        <f>VLOOKUP(Table_for_new_list_price[[#This Row],[ItemCode]],[1]sheet1!$1:$1048576,5,FALSE)</f>
        <v>670779709574</v>
      </c>
      <c r="D3228" t="str">
        <f>VLOOKUP(Table_for_new_list_price[[#This Row],[ItemCode]],[1]sheet1!$1:$1048576,6,FALSE)</f>
        <v>BVNC</v>
      </c>
      <c r="E3228" s="54" t="str">
        <f>VLOOKUP(Table_for_new_list_price[[#This Row],[ItemCode]],[1]sheet1!$1:$1048576,7,FALSE)</f>
        <v>BRASS</v>
      </c>
      <c r="F3228" s="54" t="str">
        <f>VLOOKUP(Table_for_new_list_price[[#This Row],[ItemCode]],[1]sheet1!$1:$1048576,13,FALSE)</f>
        <v>0.28</v>
      </c>
      <c r="G3228" s="55" t="str">
        <f>VLOOKUP(Table_for_new_list_price[[#This Row],[ItemCode]],[1]sheet1!$1:$1048576,12,FALSE)</f>
        <v>80</v>
      </c>
      <c r="H3228" s="101">
        <f>VLOOKUP(Table_for_new_list_price[[#This Row],[ItemCode]],[1]sheet1!$1:$1048576,8,FALSE)</f>
        <v>22.75</v>
      </c>
      <c r="I3228" s="51">
        <f>VLOOKUP(Table_for_new_list_price[[#This Row],[Product Line]],'EDA SHEET'!$C$10:$D$57,2,FALSE)</f>
        <v>0.34699999999999998</v>
      </c>
      <c r="J3228" s="53">
        <f t="shared" si="57"/>
        <v>7.8942499999999995</v>
      </c>
      <c r="K3228" s="1" t="str">
        <f>VLOOKUP(Table_for_new_list_price[[#This Row],[ItemCode]],[1]sheet1!$1:$1048576,11,FALSE)</f>
        <v>China</v>
      </c>
    </row>
    <row r="3229" spans="1:11" hidden="1" x14ac:dyDescent="0.3">
      <c r="A3229" t="s">
        <v>1529</v>
      </c>
      <c r="B3229" t="str">
        <f>VLOOKUP(Table_for_new_list_price[[#This Row],[ItemCode]],[1]sheet1!$1:$1048576,4,FALSE)</f>
        <v>BRASS BALL VALVE IPS</v>
      </c>
      <c r="C3229" t="str">
        <f>VLOOKUP(Table_for_new_list_price[[#This Row],[ItemCode]],[1]sheet1!$1:$1048576,5,FALSE)</f>
        <v>670779555201</v>
      </c>
      <c r="D3229" t="str">
        <f>VLOOKUP(Table_for_new_list_price[[#This Row],[ItemCode]],[1]sheet1!$1:$1048576,6,FALSE)</f>
        <v>BVNC</v>
      </c>
      <c r="E3229" s="54" t="str">
        <f>VLOOKUP(Table_for_new_list_price[[#This Row],[ItemCode]],[1]sheet1!$1:$1048576,7,FALSE)</f>
        <v>BRASS</v>
      </c>
      <c r="F3229" s="54" t="str">
        <f>VLOOKUP(Table_for_new_list_price[[#This Row],[ItemCode]],[1]sheet1!$1:$1048576,13,FALSE)</f>
        <v>2.94</v>
      </c>
      <c r="G3229" s="55" t="str">
        <f>VLOOKUP(Table_for_new_list_price[[#This Row],[ItemCode]],[1]sheet1!$1:$1048576,12,FALSE)</f>
        <v>15</v>
      </c>
      <c r="H3229" s="101">
        <f>VLOOKUP(Table_for_new_list_price[[#This Row],[ItemCode]],[1]sheet1!$1:$1048576,8,FALSE)</f>
        <v>168.47</v>
      </c>
      <c r="I3229" s="51">
        <f>VLOOKUP(Table_for_new_list_price[[#This Row],[Product Line]],'EDA SHEET'!$C$10:$D$57,2,FALSE)</f>
        <v>0.34699999999999998</v>
      </c>
      <c r="J3229" s="53">
        <f t="shared" si="57"/>
        <v>58.459089999999996</v>
      </c>
      <c r="K3229" s="1" t="str">
        <f>VLOOKUP(Table_for_new_list_price[[#This Row],[ItemCode]],[1]sheet1!$1:$1048576,11,FALSE)</f>
        <v>China</v>
      </c>
    </row>
    <row r="3230" spans="1:11" hidden="1" x14ac:dyDescent="0.3">
      <c r="A3230" t="s">
        <v>1530</v>
      </c>
      <c r="B3230" t="str">
        <f>VLOOKUP(Table_for_new_list_price[[#This Row],[ItemCode]],[1]sheet1!$1:$1048576,4,FALSE)</f>
        <v>BRASS BALL VALVE IPS</v>
      </c>
      <c r="C3230" t="str">
        <f>VLOOKUP(Table_for_new_list_price[[#This Row],[ItemCode]],[1]sheet1!$1:$1048576,5,FALSE)</f>
        <v>670779709475</v>
      </c>
      <c r="D3230" t="str">
        <f>VLOOKUP(Table_for_new_list_price[[#This Row],[ItemCode]],[1]sheet1!$1:$1048576,6,FALSE)</f>
        <v>BVNC</v>
      </c>
      <c r="E3230" s="54" t="str">
        <f>VLOOKUP(Table_for_new_list_price[[#This Row],[ItemCode]],[1]sheet1!$1:$1048576,7,FALSE)</f>
        <v>BRASS</v>
      </c>
      <c r="F3230" s="54" t="str">
        <f>VLOOKUP(Table_for_new_list_price[[#This Row],[ItemCode]],[1]sheet1!$1:$1048576,13,FALSE)</f>
        <v>6.2</v>
      </c>
      <c r="G3230" s="55" t="str">
        <f>VLOOKUP(Table_for_new_list_price[[#This Row],[ItemCode]],[1]sheet1!$1:$1048576,12,FALSE)</f>
        <v>6</v>
      </c>
      <c r="H3230" s="101">
        <f>VLOOKUP(Table_for_new_list_price[[#This Row],[ItemCode]],[1]sheet1!$1:$1048576,8,FALSE)</f>
        <v>415.16</v>
      </c>
      <c r="I3230" s="51">
        <f>VLOOKUP(Table_for_new_list_price[[#This Row],[Product Line]],'EDA SHEET'!$C$10:$D$57,2,FALSE)</f>
        <v>0.34699999999999998</v>
      </c>
      <c r="J3230" s="53">
        <f t="shared" si="57"/>
        <v>144.06052</v>
      </c>
      <c r="K3230" s="1" t="str">
        <f>VLOOKUP(Table_for_new_list_price[[#This Row],[ItemCode]],[1]sheet1!$1:$1048576,11,FALSE)</f>
        <v>China</v>
      </c>
    </row>
    <row r="3231" spans="1:11" hidden="1" x14ac:dyDescent="0.3">
      <c r="A3231" t="s">
        <v>1531</v>
      </c>
      <c r="B3231" t="str">
        <f>VLOOKUP(Table_for_new_list_price[[#This Row],[ItemCode]],[1]sheet1!$1:$1048576,4,FALSE)</f>
        <v>BRASS BALL VALVE IPS</v>
      </c>
      <c r="C3231" t="str">
        <f>VLOOKUP(Table_for_new_list_price[[#This Row],[ItemCode]],[1]sheet1!$1:$1048576,5,FALSE)</f>
        <v>670779709482</v>
      </c>
      <c r="D3231" t="str">
        <f>VLOOKUP(Table_for_new_list_price[[#This Row],[ItemCode]],[1]sheet1!$1:$1048576,6,FALSE)</f>
        <v>BVNC</v>
      </c>
      <c r="E3231" s="54" t="str">
        <f>VLOOKUP(Table_for_new_list_price[[#This Row],[ItemCode]],[1]sheet1!$1:$1048576,7,FALSE)</f>
        <v>BRASS</v>
      </c>
      <c r="F3231" s="54" t="str">
        <f>VLOOKUP(Table_for_new_list_price[[#This Row],[ItemCode]],[1]sheet1!$1:$1048576,13,FALSE)</f>
        <v>8.92</v>
      </c>
      <c r="G3231" s="55" t="str">
        <f>VLOOKUP(Table_for_new_list_price[[#This Row],[ItemCode]],[1]sheet1!$1:$1048576,12,FALSE)</f>
        <v>4</v>
      </c>
      <c r="H3231" s="101">
        <f>VLOOKUP(Table_for_new_list_price[[#This Row],[ItemCode]],[1]sheet1!$1:$1048576,8,FALSE)</f>
        <v>600.5</v>
      </c>
      <c r="I3231" s="51">
        <f>VLOOKUP(Table_for_new_list_price[[#This Row],[Product Line]],'EDA SHEET'!$C$10:$D$57,2,FALSE)</f>
        <v>0.34699999999999998</v>
      </c>
      <c r="J3231" s="53">
        <f t="shared" si="57"/>
        <v>208.37349999999998</v>
      </c>
      <c r="K3231" s="1" t="str">
        <f>VLOOKUP(Table_for_new_list_price[[#This Row],[ItemCode]],[1]sheet1!$1:$1048576,11,FALSE)</f>
        <v>China</v>
      </c>
    </row>
    <row r="3232" spans="1:11" hidden="1" x14ac:dyDescent="0.3">
      <c r="A3232" t="s">
        <v>1532</v>
      </c>
      <c r="B3232" t="str">
        <f>VLOOKUP(Table_for_new_list_price[[#This Row],[ItemCode]],[1]sheet1!$1:$1048576,4,FALSE)</f>
        <v>BRASS BALL VALVE IPS</v>
      </c>
      <c r="C3232" t="str">
        <f>VLOOKUP(Table_for_new_list_price[[#This Row],[ItemCode]],[1]sheet1!$1:$1048576,5,FALSE)</f>
        <v>670779555058</v>
      </c>
      <c r="D3232" t="str">
        <f>VLOOKUP(Table_for_new_list_price[[#This Row],[ItemCode]],[1]sheet1!$1:$1048576,6,FALSE)</f>
        <v>BVNC</v>
      </c>
      <c r="E3232" s="54" t="str">
        <f>VLOOKUP(Table_for_new_list_price[[#This Row],[ItemCode]],[1]sheet1!$1:$1048576,7,FALSE)</f>
        <v>BRASS</v>
      </c>
      <c r="F3232" s="54" t="str">
        <f>VLOOKUP(Table_for_new_list_price[[#This Row],[ItemCode]],[1]sheet1!$1:$1048576,13,FALSE)</f>
        <v>0.58</v>
      </c>
      <c r="G3232" s="55" t="str">
        <f>VLOOKUP(Table_for_new_list_price[[#This Row],[ItemCode]],[1]sheet1!$1:$1048576,12,FALSE)</f>
        <v>60</v>
      </c>
      <c r="H3232" s="101">
        <f>VLOOKUP(Table_for_new_list_price[[#This Row],[ItemCode]],[1]sheet1!$1:$1048576,8,FALSE)</f>
        <v>32.26</v>
      </c>
      <c r="I3232" s="51">
        <f>VLOOKUP(Table_for_new_list_price[[#This Row],[Product Line]],'EDA SHEET'!$C$10:$D$57,2,FALSE)</f>
        <v>0.34699999999999998</v>
      </c>
      <c r="J3232" s="53">
        <f t="shared" si="57"/>
        <v>11.194219999999998</v>
      </c>
      <c r="K3232" s="1" t="str">
        <f>VLOOKUP(Table_for_new_list_price[[#This Row],[ItemCode]],[1]sheet1!$1:$1048576,11,FALSE)</f>
        <v>China</v>
      </c>
    </row>
    <row r="3233" spans="1:11" hidden="1" x14ac:dyDescent="0.3">
      <c r="A3233" t="s">
        <v>1533</v>
      </c>
      <c r="B3233" t="str">
        <f>VLOOKUP(Table_for_new_list_price[[#This Row],[ItemCode]],[1]sheet1!$1:$1048576,4,FALSE)</f>
        <v>BRASS BALL VALVE IPS</v>
      </c>
      <c r="C3233" t="str">
        <f>VLOOKUP(Table_for_new_list_price[[#This Row],[ItemCode]],[1]sheet1!$1:$1048576,5,FALSE)</f>
        <v>670779709581</v>
      </c>
      <c r="D3233" t="str">
        <f>VLOOKUP(Table_for_new_list_price[[#This Row],[ItemCode]],[1]sheet1!$1:$1048576,6,FALSE)</f>
        <v>BVNC</v>
      </c>
      <c r="E3233" s="54" t="str">
        <f>VLOOKUP(Table_for_new_list_price[[#This Row],[ItemCode]],[1]sheet1!$1:$1048576,7,FALSE)</f>
        <v>BRASS</v>
      </c>
      <c r="F3233" s="54" t="str">
        <f>VLOOKUP(Table_for_new_list_price[[#This Row],[ItemCode]],[1]sheet1!$1:$1048576,13,FALSE)</f>
        <v>0.28</v>
      </c>
      <c r="G3233" s="55" t="str">
        <f>VLOOKUP(Table_for_new_list_price[[#This Row],[ItemCode]],[1]sheet1!$1:$1048576,12,FALSE)</f>
        <v>80</v>
      </c>
      <c r="H3233" s="101">
        <f>VLOOKUP(Table_for_new_list_price[[#This Row],[ItemCode]],[1]sheet1!$1:$1048576,8,FALSE)</f>
        <v>22.75</v>
      </c>
      <c r="I3233" s="51">
        <f>VLOOKUP(Table_for_new_list_price[[#This Row],[Product Line]],'EDA SHEET'!$C$10:$D$57,2,FALSE)</f>
        <v>0.34699999999999998</v>
      </c>
      <c r="J3233" s="53">
        <f t="shared" si="57"/>
        <v>7.8942499999999995</v>
      </c>
      <c r="K3233" s="1" t="str">
        <f>VLOOKUP(Table_for_new_list_price[[#This Row],[ItemCode]],[1]sheet1!$1:$1048576,11,FALSE)</f>
        <v>China</v>
      </c>
    </row>
    <row r="3234" spans="1:11" hidden="1" x14ac:dyDescent="0.3">
      <c r="A3234" t="s">
        <v>1534</v>
      </c>
      <c r="B3234" t="str">
        <f>VLOOKUP(Table_for_new_list_price[[#This Row],[ItemCode]],[1]sheet1!$1:$1048576,4,FALSE)</f>
        <v>BALL IPS C/W WING HANDLE</v>
      </c>
      <c r="C3234" t="str">
        <f>VLOOKUP(Table_for_new_list_price[[#This Row],[ItemCode]],[1]sheet1!$1:$1048576,5,FALSE)</f>
        <v>670779552040</v>
      </c>
      <c r="D3234" t="str">
        <f>VLOOKUP(Table_for_new_list_price[[#This Row],[ItemCode]],[1]sheet1!$1:$1048576,6,FALSE)</f>
        <v>BVNC</v>
      </c>
      <c r="E3234" s="54" t="str">
        <f>VLOOKUP(Table_for_new_list_price[[#This Row],[ItemCode]],[1]sheet1!$1:$1048576,7,FALSE)</f>
        <v>BRASS</v>
      </c>
      <c r="F3234" s="54" t="str">
        <f>VLOOKUP(Table_for_new_list_price[[#This Row],[ItemCode]],[1]sheet1!$1:$1048576,13,FALSE)</f>
        <v>0</v>
      </c>
      <c r="G3234" s="55" t="str">
        <f>VLOOKUP(Table_for_new_list_price[[#This Row],[ItemCode]],[1]sheet1!$1:$1048576,12,FALSE)</f>
        <v>100</v>
      </c>
      <c r="H3234" s="101">
        <f>VLOOKUP(Table_for_new_list_price[[#This Row],[ItemCode]],[1]sheet1!$1:$1048576,8,FALSE)</f>
        <v>22.75</v>
      </c>
      <c r="I3234" s="51">
        <f>VLOOKUP(Table_for_new_list_price[[#This Row],[Product Line]],'EDA SHEET'!$C$10:$D$57,2,FALSE)</f>
        <v>0.34699999999999998</v>
      </c>
      <c r="J3234" s="53">
        <f t="shared" si="57"/>
        <v>7.8942499999999995</v>
      </c>
      <c r="K3234" s="1" t="str">
        <f>VLOOKUP(Table_for_new_list_price[[#This Row],[ItemCode]],[1]sheet1!$1:$1048576,11,FALSE)</f>
        <v>China</v>
      </c>
    </row>
    <row r="3235" spans="1:11" hidden="1" x14ac:dyDescent="0.3">
      <c r="A3235" t="s">
        <v>1535</v>
      </c>
      <c r="B3235" t="str">
        <f>VLOOKUP(Table_for_new_list_price[[#This Row],[ItemCode]],[1]sheet1!$1:$1048576,4,FALSE)</f>
        <v>BALL IPS C/W WING HANDLE</v>
      </c>
      <c r="C3235" t="str">
        <f>VLOOKUP(Table_for_new_list_price[[#This Row],[ItemCode]],[1]sheet1!$1:$1048576,5,FALSE)</f>
        <v>670779552057</v>
      </c>
      <c r="D3235" t="str">
        <f>VLOOKUP(Table_for_new_list_price[[#This Row],[ItemCode]],[1]sheet1!$1:$1048576,6,FALSE)</f>
        <v>BVNC</v>
      </c>
      <c r="E3235" s="54" t="str">
        <f>VLOOKUP(Table_for_new_list_price[[#This Row],[ItemCode]],[1]sheet1!$1:$1048576,7,FALSE)</f>
        <v>BRASS</v>
      </c>
      <c r="F3235" s="54" t="str">
        <f>VLOOKUP(Table_for_new_list_price[[#This Row],[ItemCode]],[1]sheet1!$1:$1048576,13,FALSE)</f>
        <v>0</v>
      </c>
      <c r="G3235" s="55" t="str">
        <f>VLOOKUP(Table_for_new_list_price[[#This Row],[ItemCode]],[1]sheet1!$1:$1048576,12,FALSE)</f>
        <v>80</v>
      </c>
      <c r="H3235" s="101">
        <f>VLOOKUP(Table_for_new_list_price[[#This Row],[ItemCode]],[1]sheet1!$1:$1048576,8,FALSE)</f>
        <v>32.26</v>
      </c>
      <c r="I3235" s="51">
        <f>VLOOKUP(Table_for_new_list_price[[#This Row],[Product Line]],'EDA SHEET'!$C$10:$D$57,2,FALSE)</f>
        <v>0.34699999999999998</v>
      </c>
      <c r="J3235" s="53">
        <f t="shared" si="57"/>
        <v>11.194219999999998</v>
      </c>
      <c r="K3235" s="1" t="str">
        <f>VLOOKUP(Table_for_new_list_price[[#This Row],[ItemCode]],[1]sheet1!$1:$1048576,11,FALSE)</f>
        <v>China</v>
      </c>
    </row>
    <row r="3236" spans="1:11" hidden="1" x14ac:dyDescent="0.3">
      <c r="A3236" t="s">
        <v>1536</v>
      </c>
      <c r="B3236" t="str">
        <f>VLOOKUP(Table_for_new_list_price[[#This Row],[ItemCode]],[1]sheet1!$1:$1048576,4,FALSE)</f>
        <v>BALL FNPT YELLOW WING HANDLE</v>
      </c>
      <c r="C3236" t="str">
        <f>VLOOKUP(Table_for_new_list_price[[#This Row],[ItemCode]],[1]sheet1!$1:$1048576,5,FALSE)</f>
        <v>670779716374</v>
      </c>
      <c r="D3236" t="str">
        <f>VLOOKUP(Table_for_new_list_price[[#This Row],[ItemCode]],[1]sheet1!$1:$1048576,6,FALSE)</f>
        <v>BVNC</v>
      </c>
      <c r="E3236" s="54" t="str">
        <f>VLOOKUP(Table_for_new_list_price[[#This Row],[ItemCode]],[1]sheet1!$1:$1048576,7,FALSE)</f>
        <v>BRASS</v>
      </c>
      <c r="F3236" s="54" t="str">
        <f>VLOOKUP(Table_for_new_list_price[[#This Row],[ItemCode]],[1]sheet1!$1:$1048576,13,FALSE)</f>
        <v>0.88</v>
      </c>
      <c r="G3236" s="55" t="str">
        <f>VLOOKUP(Table_for_new_list_price[[#This Row],[ItemCode]],[1]sheet1!$1:$1048576,12,FALSE)</f>
        <v>45</v>
      </c>
      <c r="H3236" s="101">
        <f>VLOOKUP(Table_for_new_list_price[[#This Row],[ItemCode]],[1]sheet1!$1:$1048576,8,FALSE)</f>
        <v>48.41</v>
      </c>
      <c r="I3236" s="51">
        <f>VLOOKUP(Table_for_new_list_price[[#This Row],[Product Line]],'EDA SHEET'!$C$10:$D$57,2,FALSE)</f>
        <v>0.34699999999999998</v>
      </c>
      <c r="J3236" s="53">
        <f t="shared" si="57"/>
        <v>16.798269999999999</v>
      </c>
      <c r="K3236" s="1" t="str">
        <f>VLOOKUP(Table_for_new_list_price[[#This Row],[ItemCode]],[1]sheet1!$1:$1048576,11,FALSE)</f>
        <v>China</v>
      </c>
    </row>
    <row r="3237" spans="1:11" hidden="1" x14ac:dyDescent="0.3">
      <c r="A3237" t="s">
        <v>1537</v>
      </c>
      <c r="B3237" t="str">
        <f>VLOOKUP(Table_for_new_list_price[[#This Row],[ItemCode]],[1]sheet1!$1:$1048576,4,FALSE)</f>
        <v>BALL FNPT YELLOW WING HANDLE</v>
      </c>
      <c r="C3237" t="str">
        <f>VLOOKUP(Table_for_new_list_price[[#This Row],[ItemCode]],[1]sheet1!$1:$1048576,5,FALSE)</f>
        <v>670779716350</v>
      </c>
      <c r="D3237" t="str">
        <f>VLOOKUP(Table_for_new_list_price[[#This Row],[ItemCode]],[1]sheet1!$1:$1048576,6,FALSE)</f>
        <v>BVNC</v>
      </c>
      <c r="E3237" s="54" t="str">
        <f>VLOOKUP(Table_for_new_list_price[[#This Row],[ItemCode]],[1]sheet1!$1:$1048576,7,FALSE)</f>
        <v>BRASS</v>
      </c>
      <c r="F3237" s="54" t="str">
        <f>VLOOKUP(Table_for_new_list_price[[#This Row],[ItemCode]],[1]sheet1!$1:$1048576,13,FALSE)</f>
        <v>0.39</v>
      </c>
      <c r="G3237" s="55" t="str">
        <f>VLOOKUP(Table_for_new_list_price[[#This Row],[ItemCode]],[1]sheet1!$1:$1048576,12,FALSE)</f>
        <v>80</v>
      </c>
      <c r="H3237" s="101">
        <f>VLOOKUP(Table_for_new_list_price[[#This Row],[ItemCode]],[1]sheet1!$1:$1048576,8,FALSE)</f>
        <v>22.75</v>
      </c>
      <c r="I3237" s="51">
        <f>VLOOKUP(Table_for_new_list_price[[#This Row],[Product Line]],'EDA SHEET'!$C$10:$D$57,2,FALSE)</f>
        <v>0.34699999999999998</v>
      </c>
      <c r="J3237" s="53">
        <f t="shared" si="57"/>
        <v>7.8942499999999995</v>
      </c>
      <c r="K3237" s="1" t="str">
        <f>VLOOKUP(Table_for_new_list_price[[#This Row],[ItemCode]],[1]sheet1!$1:$1048576,11,FALSE)</f>
        <v>China</v>
      </c>
    </row>
    <row r="3238" spans="1:11" hidden="1" x14ac:dyDescent="0.3">
      <c r="A3238" t="s">
        <v>1538</v>
      </c>
      <c r="B3238" t="str">
        <f>VLOOKUP(Table_for_new_list_price[[#This Row],[ItemCode]],[1]sheet1!$1:$1048576,4,FALSE)</f>
        <v>BALL FNPT YELLOW WING HANDLE</v>
      </c>
      <c r="C3238" t="str">
        <f>VLOOKUP(Table_for_new_list_price[[#This Row],[ItemCode]],[1]sheet1!$1:$1048576,5,FALSE)</f>
        <v>670779716367</v>
      </c>
      <c r="D3238" t="str">
        <f>VLOOKUP(Table_for_new_list_price[[#This Row],[ItemCode]],[1]sheet1!$1:$1048576,6,FALSE)</f>
        <v>BVNC</v>
      </c>
      <c r="E3238" s="54" t="str">
        <f>VLOOKUP(Table_for_new_list_price[[#This Row],[ItemCode]],[1]sheet1!$1:$1048576,7,FALSE)</f>
        <v>BRASS</v>
      </c>
      <c r="F3238" s="54" t="str">
        <f>VLOOKUP(Table_for_new_list_price[[#This Row],[ItemCode]],[1]sheet1!$1:$1048576,13,FALSE)</f>
        <v>0.53</v>
      </c>
      <c r="G3238" s="55" t="str">
        <f>VLOOKUP(Table_for_new_list_price[[#This Row],[ItemCode]],[1]sheet1!$1:$1048576,12,FALSE)</f>
        <v>60</v>
      </c>
      <c r="H3238" s="101">
        <f>VLOOKUP(Table_for_new_list_price[[#This Row],[ItemCode]],[1]sheet1!$1:$1048576,8,FALSE)</f>
        <v>32.26</v>
      </c>
      <c r="I3238" s="51">
        <f>VLOOKUP(Table_for_new_list_price[[#This Row],[Product Line]],'EDA SHEET'!$C$10:$D$57,2,FALSE)</f>
        <v>0.34699999999999998</v>
      </c>
      <c r="J3238" s="53">
        <f t="shared" si="57"/>
        <v>11.194219999999998</v>
      </c>
      <c r="K3238" s="1" t="str">
        <f>VLOOKUP(Table_for_new_list_price[[#This Row],[ItemCode]],[1]sheet1!$1:$1048576,11,FALSE)</f>
        <v>China</v>
      </c>
    </row>
    <row r="3239" spans="1:11" hidden="1" x14ac:dyDescent="0.3">
      <c r="A3239" t="s">
        <v>1557</v>
      </c>
      <c r="B3239" t="str">
        <f>VLOOKUP(Table_for_new_list_price[[#This Row],[ItemCode]],[1]sheet1!$1:$1048576,4,FALSE)</f>
        <v>BRASS BALL VALVE CXC</v>
      </c>
      <c r="C3239" t="str">
        <f>VLOOKUP(Table_for_new_list_price[[#This Row],[ItemCode]],[1]sheet1!$1:$1048576,5,FALSE)</f>
        <v>670779558066</v>
      </c>
      <c r="D3239" t="str">
        <f>VLOOKUP(Table_for_new_list_price[[#This Row],[ItemCode]],[1]sheet1!$1:$1048576,6,FALSE)</f>
        <v>BVNC</v>
      </c>
      <c r="E3239" s="54" t="str">
        <f>VLOOKUP(Table_for_new_list_price[[#This Row],[ItemCode]],[1]sheet1!$1:$1048576,7,FALSE)</f>
        <v>BRASS</v>
      </c>
      <c r="F3239" s="54" t="str">
        <f>VLOOKUP(Table_for_new_list_price[[#This Row],[ItemCode]],[1]sheet1!$1:$1048576,13,FALSE)</f>
        <v>0.95</v>
      </c>
      <c r="G3239" s="55" t="str">
        <f>VLOOKUP(Table_for_new_list_price[[#This Row],[ItemCode]],[1]sheet1!$1:$1048576,12,FALSE)</f>
        <v>45</v>
      </c>
      <c r="H3239" s="101">
        <f>VLOOKUP(Table_for_new_list_price[[#This Row],[ItemCode]],[1]sheet1!$1:$1048576,8,FALSE)</f>
        <v>48.41</v>
      </c>
      <c r="I3239" s="51">
        <f>VLOOKUP(Table_for_new_list_price[[#This Row],[Product Line]],'EDA SHEET'!$C$10:$D$57,2,FALSE)</f>
        <v>0.34699999999999998</v>
      </c>
      <c r="J3239" s="53">
        <f t="shared" si="57"/>
        <v>16.798269999999999</v>
      </c>
      <c r="K3239" s="1" t="str">
        <f>VLOOKUP(Table_for_new_list_price[[#This Row],[ItemCode]],[1]sheet1!$1:$1048576,11,FALSE)</f>
        <v>China</v>
      </c>
    </row>
    <row r="3240" spans="1:11" hidden="1" x14ac:dyDescent="0.3">
      <c r="A3240" t="s">
        <v>1558</v>
      </c>
      <c r="B3240" t="str">
        <f>VLOOKUP(Table_for_new_list_price[[#This Row],[ItemCode]],[1]sheet1!$1:$1048576,4,FALSE)</f>
        <v>BRASS BALL VALVE CXC</v>
      </c>
      <c r="C3240" t="str">
        <f>VLOOKUP(Table_for_new_list_price[[#This Row],[ItemCode]],[1]sheet1!$1:$1048576,5,FALSE)</f>
        <v>670779558080</v>
      </c>
      <c r="D3240" t="str">
        <f>VLOOKUP(Table_for_new_list_price[[#This Row],[ItemCode]],[1]sheet1!$1:$1048576,6,FALSE)</f>
        <v>BVNC</v>
      </c>
      <c r="E3240" s="54" t="str">
        <f>VLOOKUP(Table_for_new_list_price[[#This Row],[ItemCode]],[1]sheet1!$1:$1048576,7,FALSE)</f>
        <v>BRASS</v>
      </c>
      <c r="F3240" s="54" t="str">
        <f>VLOOKUP(Table_for_new_list_price[[#This Row],[ItemCode]],[1]sheet1!$1:$1048576,13,FALSE)</f>
        <v>1.76</v>
      </c>
      <c r="G3240" s="55" t="str">
        <f>VLOOKUP(Table_for_new_list_price[[#This Row],[ItemCode]],[1]sheet1!$1:$1048576,12,FALSE)</f>
        <v>24</v>
      </c>
      <c r="H3240" s="101">
        <f>VLOOKUP(Table_for_new_list_price[[#This Row],[ItemCode]],[1]sheet1!$1:$1048576,8,FALSE)</f>
        <v>110.26</v>
      </c>
      <c r="I3240" s="51">
        <f>VLOOKUP(Table_for_new_list_price[[#This Row],[Product Line]],'EDA SHEET'!$C$10:$D$57,2,FALSE)</f>
        <v>0.34699999999999998</v>
      </c>
      <c r="J3240" s="53">
        <f t="shared" si="57"/>
        <v>38.260219999999997</v>
      </c>
      <c r="K3240" s="1" t="str">
        <f>VLOOKUP(Table_for_new_list_price[[#This Row],[ItemCode]],[1]sheet1!$1:$1048576,11,FALSE)</f>
        <v>China</v>
      </c>
    </row>
    <row r="3241" spans="1:11" hidden="1" x14ac:dyDescent="0.3">
      <c r="A3241" t="s">
        <v>1559</v>
      </c>
      <c r="B3241" t="str">
        <f>VLOOKUP(Table_for_new_list_price[[#This Row],[ItemCode]],[1]sheet1!$1:$1048576,4,FALSE)</f>
        <v>BRASS BALL VALVE CXC</v>
      </c>
      <c r="C3241" t="str">
        <f>VLOOKUP(Table_for_new_list_price[[#This Row],[ItemCode]],[1]sheet1!$1:$1048576,5,FALSE)</f>
        <v>670779558073</v>
      </c>
      <c r="D3241" t="str">
        <f>VLOOKUP(Table_for_new_list_price[[#This Row],[ItemCode]],[1]sheet1!$1:$1048576,6,FALSE)</f>
        <v>BVNC</v>
      </c>
      <c r="E3241" s="54" t="str">
        <f>VLOOKUP(Table_for_new_list_price[[#This Row],[ItemCode]],[1]sheet1!$1:$1048576,7,FALSE)</f>
        <v>BRASS</v>
      </c>
      <c r="F3241" s="54" t="str">
        <f>VLOOKUP(Table_for_new_list_price[[#This Row],[ItemCode]],[1]sheet1!$1:$1048576,13,FALSE)</f>
        <v>1.18</v>
      </c>
      <c r="G3241" s="55" t="str">
        <f>VLOOKUP(Table_for_new_list_price[[#This Row],[ItemCode]],[1]sheet1!$1:$1048576,12,FALSE)</f>
        <v>30</v>
      </c>
      <c r="H3241" s="101">
        <f>VLOOKUP(Table_for_new_list_price[[#This Row],[ItemCode]],[1]sheet1!$1:$1048576,8,FALSE)</f>
        <v>73.39</v>
      </c>
      <c r="I3241" s="51">
        <f>VLOOKUP(Table_for_new_list_price[[#This Row],[Product Line]],'EDA SHEET'!$C$10:$D$57,2,FALSE)</f>
        <v>0.34699999999999998</v>
      </c>
      <c r="J3241" s="53">
        <f t="shared" si="57"/>
        <v>25.466329999999999</v>
      </c>
      <c r="K3241" s="1" t="str">
        <f>VLOOKUP(Table_for_new_list_price[[#This Row],[ItemCode]],[1]sheet1!$1:$1048576,11,FALSE)</f>
        <v>China</v>
      </c>
    </row>
    <row r="3242" spans="1:11" hidden="1" x14ac:dyDescent="0.3">
      <c r="A3242" t="s">
        <v>1560</v>
      </c>
      <c r="B3242" t="str">
        <f>VLOOKUP(Table_for_new_list_price[[#This Row],[ItemCode]],[1]sheet1!$1:$1048576,4,FALSE)</f>
        <v>BRASS BALL VALVE CXC</v>
      </c>
      <c r="C3242" t="str">
        <f>VLOOKUP(Table_for_new_list_price[[#This Row],[ItemCode]],[1]sheet1!$1:$1048576,5,FALSE)</f>
        <v>670779558042</v>
      </c>
      <c r="D3242" t="str">
        <f>VLOOKUP(Table_for_new_list_price[[#This Row],[ItemCode]],[1]sheet1!$1:$1048576,6,FALSE)</f>
        <v>BVNC</v>
      </c>
      <c r="E3242" s="54" t="str">
        <f>VLOOKUP(Table_for_new_list_price[[#This Row],[ItemCode]],[1]sheet1!$1:$1048576,7,FALSE)</f>
        <v>BRASS</v>
      </c>
      <c r="F3242" s="54" t="str">
        <f>VLOOKUP(Table_for_new_list_price[[#This Row],[ItemCode]],[1]sheet1!$1:$1048576,13,FALSE)</f>
        <v>0.38</v>
      </c>
      <c r="G3242" s="55" t="str">
        <f>VLOOKUP(Table_for_new_list_price[[#This Row],[ItemCode]],[1]sheet1!$1:$1048576,12,FALSE)</f>
        <v>80</v>
      </c>
      <c r="H3242" s="101">
        <f>VLOOKUP(Table_for_new_list_price[[#This Row],[ItemCode]],[1]sheet1!$1:$1048576,8,FALSE)</f>
        <v>22.75</v>
      </c>
      <c r="I3242" s="51">
        <f>VLOOKUP(Table_for_new_list_price[[#This Row],[Product Line]],'EDA SHEET'!$C$10:$D$57,2,FALSE)</f>
        <v>0.34699999999999998</v>
      </c>
      <c r="J3242" s="53">
        <f t="shared" si="57"/>
        <v>7.8942499999999995</v>
      </c>
      <c r="K3242" s="1" t="str">
        <f>VLOOKUP(Table_for_new_list_price[[#This Row],[ItemCode]],[1]sheet1!$1:$1048576,11,FALSE)</f>
        <v>China</v>
      </c>
    </row>
    <row r="3243" spans="1:11" hidden="1" x14ac:dyDescent="0.3">
      <c r="A3243" t="s">
        <v>1561</v>
      </c>
      <c r="B3243" t="str">
        <f>VLOOKUP(Table_for_new_list_price[[#This Row],[ItemCode]],[1]sheet1!$1:$1048576,4,FALSE)</f>
        <v>BRASS BALL VALVE CXC</v>
      </c>
      <c r="C3243" t="str">
        <f>VLOOKUP(Table_for_new_list_price[[#This Row],[ItemCode]],[1]sheet1!$1:$1048576,5,FALSE)</f>
        <v>670779558202</v>
      </c>
      <c r="D3243" t="str">
        <f>VLOOKUP(Table_for_new_list_price[[#This Row],[ItemCode]],[1]sheet1!$1:$1048576,6,FALSE)</f>
        <v>BVNC</v>
      </c>
      <c r="E3243" s="54" t="str">
        <f>VLOOKUP(Table_for_new_list_price[[#This Row],[ItemCode]],[1]sheet1!$1:$1048576,7,FALSE)</f>
        <v>BRASS</v>
      </c>
      <c r="F3243" s="54" t="str">
        <f>VLOOKUP(Table_for_new_list_price[[#This Row],[ItemCode]],[1]sheet1!$1:$1048576,13,FALSE)</f>
        <v>2.86</v>
      </c>
      <c r="G3243" s="55" t="str">
        <f>VLOOKUP(Table_for_new_list_price[[#This Row],[ItemCode]],[1]sheet1!$1:$1048576,12,FALSE)</f>
        <v>15</v>
      </c>
      <c r="H3243" s="101">
        <f>VLOOKUP(Table_for_new_list_price[[#This Row],[ItemCode]],[1]sheet1!$1:$1048576,8,FALSE)</f>
        <v>168.47</v>
      </c>
      <c r="I3243" s="51">
        <f>VLOOKUP(Table_for_new_list_price[[#This Row],[Product Line]],'EDA SHEET'!$C$10:$D$57,2,FALSE)</f>
        <v>0.34699999999999998</v>
      </c>
      <c r="J3243" s="53">
        <f t="shared" si="57"/>
        <v>58.459089999999996</v>
      </c>
      <c r="K3243" s="1" t="str">
        <f>VLOOKUP(Table_for_new_list_price[[#This Row],[ItemCode]],[1]sheet1!$1:$1048576,11,FALSE)</f>
        <v>China</v>
      </c>
    </row>
    <row r="3244" spans="1:11" hidden="1" x14ac:dyDescent="0.3">
      <c r="A3244" t="s">
        <v>1562</v>
      </c>
      <c r="B3244" t="str">
        <f>VLOOKUP(Table_for_new_list_price[[#This Row],[ItemCode]],[1]sheet1!$1:$1048576,4,FALSE)</f>
        <v>BRASS BALL VALVE CXC</v>
      </c>
      <c r="C3244" t="str">
        <f>VLOOKUP(Table_for_new_list_price[[#This Row],[ItemCode]],[1]sheet1!$1:$1048576,5,FALSE)</f>
        <v>670779558059</v>
      </c>
      <c r="D3244" t="str">
        <f>VLOOKUP(Table_for_new_list_price[[#This Row],[ItemCode]],[1]sheet1!$1:$1048576,6,FALSE)</f>
        <v>BVNC</v>
      </c>
      <c r="E3244" s="54" t="str">
        <f>VLOOKUP(Table_for_new_list_price[[#This Row],[ItemCode]],[1]sheet1!$1:$1048576,7,FALSE)</f>
        <v>BRASS</v>
      </c>
      <c r="F3244" s="54" t="str">
        <f>VLOOKUP(Table_for_new_list_price[[#This Row],[ItemCode]],[1]sheet1!$1:$1048576,13,FALSE)</f>
        <v>0.54</v>
      </c>
      <c r="G3244" s="55" t="str">
        <f>VLOOKUP(Table_for_new_list_price[[#This Row],[ItemCode]],[1]sheet1!$1:$1048576,12,FALSE)</f>
        <v>60</v>
      </c>
      <c r="H3244" s="101">
        <f>VLOOKUP(Table_for_new_list_price[[#This Row],[ItemCode]],[1]sheet1!$1:$1048576,8,FALSE)</f>
        <v>32.26</v>
      </c>
      <c r="I3244" s="51">
        <f>VLOOKUP(Table_for_new_list_price[[#This Row],[Product Line]],'EDA SHEET'!$C$10:$D$57,2,FALSE)</f>
        <v>0.34699999999999998</v>
      </c>
      <c r="J3244" s="53">
        <f t="shared" si="57"/>
        <v>11.194219999999998</v>
      </c>
      <c r="K3244" s="1" t="str">
        <f>VLOOKUP(Table_for_new_list_price[[#This Row],[ItemCode]],[1]sheet1!$1:$1048576,11,FALSE)</f>
        <v>China</v>
      </c>
    </row>
    <row r="3245" spans="1:11" hidden="1" x14ac:dyDescent="0.3">
      <c r="A3245" t="s">
        <v>1563</v>
      </c>
      <c r="B3245" t="str">
        <f>VLOOKUP(Table_for_new_list_price[[#This Row],[ItemCode]],[1]sheet1!$1:$1048576,4,FALSE)</f>
        <v>BALL CXC C/W WING HANDLE</v>
      </c>
      <c r="C3245" t="str">
        <f>VLOOKUP(Table_for_new_list_price[[#This Row],[ItemCode]],[1]sheet1!$1:$1048576,5,FALSE)</f>
        <v>670779539065</v>
      </c>
      <c r="D3245" t="str">
        <f>VLOOKUP(Table_for_new_list_price[[#This Row],[ItemCode]],[1]sheet1!$1:$1048576,6,FALSE)</f>
        <v>BVNC</v>
      </c>
      <c r="E3245" s="54" t="str">
        <f>VLOOKUP(Table_for_new_list_price[[#This Row],[ItemCode]],[1]sheet1!$1:$1048576,7,FALSE)</f>
        <v>BRASS</v>
      </c>
      <c r="F3245" s="54" t="str">
        <f>VLOOKUP(Table_for_new_list_price[[#This Row],[ItemCode]],[1]sheet1!$1:$1048576,13,FALSE)</f>
        <v>0</v>
      </c>
      <c r="G3245" s="55" t="str">
        <f>VLOOKUP(Table_for_new_list_price[[#This Row],[ItemCode]],[1]sheet1!$1:$1048576,12,FALSE)</f>
        <v>50</v>
      </c>
      <c r="H3245" s="101">
        <f>VLOOKUP(Table_for_new_list_price[[#This Row],[ItemCode]],[1]sheet1!$1:$1048576,8,FALSE)</f>
        <v>48.41</v>
      </c>
      <c r="I3245" s="51">
        <f>VLOOKUP(Table_for_new_list_price[[#This Row],[Product Line]],'EDA SHEET'!$C$10:$D$57,2,FALSE)</f>
        <v>0.34699999999999998</v>
      </c>
      <c r="J3245" s="53">
        <f t="shared" si="57"/>
        <v>16.798269999999999</v>
      </c>
      <c r="K3245" s="1" t="str">
        <f>VLOOKUP(Table_for_new_list_price[[#This Row],[ItemCode]],[1]sheet1!$1:$1048576,11,FALSE)</f>
        <v>China</v>
      </c>
    </row>
    <row r="3246" spans="1:11" hidden="1" x14ac:dyDescent="0.3">
      <c r="A3246" t="s">
        <v>1564</v>
      </c>
      <c r="B3246" t="str">
        <f>VLOOKUP(Table_for_new_list_price[[#This Row],[ItemCode]],[1]sheet1!$1:$1048576,4,FALSE)</f>
        <v>BALL CXC C/W WING HANDLE</v>
      </c>
      <c r="C3246" t="str">
        <f>VLOOKUP(Table_for_new_list_price[[#This Row],[ItemCode]],[1]sheet1!$1:$1048576,5,FALSE)</f>
        <v>670779539058</v>
      </c>
      <c r="D3246" t="str">
        <f>VLOOKUP(Table_for_new_list_price[[#This Row],[ItemCode]],[1]sheet1!$1:$1048576,6,FALSE)</f>
        <v>BVNC</v>
      </c>
      <c r="E3246" s="54" t="str">
        <f>VLOOKUP(Table_for_new_list_price[[#This Row],[ItemCode]],[1]sheet1!$1:$1048576,7,FALSE)</f>
        <v>BRASS</v>
      </c>
      <c r="F3246" s="54" t="str">
        <f>VLOOKUP(Table_for_new_list_price[[#This Row],[ItemCode]],[1]sheet1!$1:$1048576,13,FALSE)</f>
        <v>0</v>
      </c>
      <c r="G3246" s="55" t="str">
        <f>VLOOKUP(Table_for_new_list_price[[#This Row],[ItemCode]],[1]sheet1!$1:$1048576,12,FALSE)</f>
        <v>80</v>
      </c>
      <c r="H3246" s="101">
        <f>VLOOKUP(Table_for_new_list_price[[#This Row],[ItemCode]],[1]sheet1!$1:$1048576,8,FALSE)</f>
        <v>32.26</v>
      </c>
      <c r="I3246" s="51">
        <f>VLOOKUP(Table_for_new_list_price[[#This Row],[Product Line]],'EDA SHEET'!$C$10:$D$57,2,FALSE)</f>
        <v>0.34699999999999998</v>
      </c>
      <c r="J3246" s="53">
        <f t="shared" si="57"/>
        <v>11.194219999999998</v>
      </c>
      <c r="K3246" s="1" t="str">
        <f>VLOOKUP(Table_for_new_list_price[[#This Row],[ItemCode]],[1]sheet1!$1:$1048576,11,FALSE)</f>
        <v>China</v>
      </c>
    </row>
    <row r="3247" spans="1:11" hidden="1" x14ac:dyDescent="0.3">
      <c r="A3247" t="s">
        <v>238</v>
      </c>
      <c r="B3247" t="str">
        <f>VLOOKUP(Table_for_new_list_price[[#This Row],[ItemCode]],[1]sheet1!$1:$1048576,4,FALSE)</f>
        <v>FNPT PUMP FLANGE BALL C/W DRN</v>
      </c>
      <c r="C3247" t="str">
        <f>VLOOKUP(Table_for_new_list_price[[#This Row],[ItemCode]],[1]sheet1!$1:$1048576,5,FALSE)</f>
        <v>670779241067</v>
      </c>
      <c r="D3247" t="str">
        <f>VLOOKUP(Table_for_new_list_price[[#This Row],[ItemCode]],[1]sheet1!$1:$1048576,6,FALSE)</f>
        <v>BVPF</v>
      </c>
      <c r="E3247" s="54" t="str">
        <f>VLOOKUP(Table_for_new_list_price[[#This Row],[ItemCode]],[1]sheet1!$1:$1048576,7,FALSE)</f>
        <v>BRASS</v>
      </c>
      <c r="F3247" s="54" t="str">
        <f>VLOOKUP(Table_for_new_list_price[[#This Row],[ItemCode]],[1]sheet1!$1:$1048576,13,FALSE)</f>
        <v>2.26</v>
      </c>
      <c r="G3247" s="55" t="str">
        <f>VLOOKUP(Table_for_new_list_price[[#This Row],[ItemCode]],[1]sheet1!$1:$1048576,12,FALSE)</f>
        <v>18</v>
      </c>
      <c r="H3247" s="101">
        <f>VLOOKUP(Table_for_new_list_price[[#This Row],[ItemCode]],[1]sheet1!$1:$1048576,8,FALSE)</f>
        <v>102.21</v>
      </c>
      <c r="I3247" s="51">
        <f>VLOOKUP(Table_for_new_list_price[[#This Row],[Product Line]],'EDA SHEET'!$C$10:$D$57,2,FALSE)</f>
        <v>0.34699999999999998</v>
      </c>
      <c r="J3247" s="53">
        <f t="shared" si="57"/>
        <v>35.466869999999993</v>
      </c>
      <c r="K3247" s="1" t="str">
        <f>VLOOKUP(Table_for_new_list_price[[#This Row],[ItemCode]],[1]sheet1!$1:$1048576,11,FALSE)</f>
        <v>China</v>
      </c>
    </row>
    <row r="3248" spans="1:11" hidden="1" x14ac:dyDescent="0.3">
      <c r="A3248" t="s">
        <v>239</v>
      </c>
      <c r="B3248" t="str">
        <f>VLOOKUP(Table_for_new_list_price[[#This Row],[ItemCode]],[1]sheet1!$1:$1048576,4,FALSE)</f>
        <v>FNPT PUMP FLANGE BALL C/W DRN</v>
      </c>
      <c r="C3248" t="str">
        <f>VLOOKUP(Table_for_new_list_price[[#This Row],[ItemCode]],[1]sheet1!$1:$1048576,5,FALSE)</f>
        <v>670779241081</v>
      </c>
      <c r="D3248" t="str">
        <f>VLOOKUP(Table_for_new_list_price[[#This Row],[ItemCode]],[1]sheet1!$1:$1048576,6,FALSE)</f>
        <v>BVPF</v>
      </c>
      <c r="E3248" s="54" t="str">
        <f>VLOOKUP(Table_for_new_list_price[[#This Row],[ItemCode]],[1]sheet1!$1:$1048576,7,FALSE)</f>
        <v>BRASS</v>
      </c>
      <c r="F3248" s="54" t="str">
        <f>VLOOKUP(Table_for_new_list_price[[#This Row],[ItemCode]],[1]sheet1!$1:$1048576,13,FALSE)</f>
        <v>3.16</v>
      </c>
      <c r="G3248" s="55" t="str">
        <f>VLOOKUP(Table_for_new_list_price[[#This Row],[ItemCode]],[1]sheet1!$1:$1048576,12,FALSE)</f>
        <v>12</v>
      </c>
      <c r="H3248" s="101">
        <f>VLOOKUP(Table_for_new_list_price[[#This Row],[ItemCode]],[1]sheet1!$1:$1048576,8,FALSE)</f>
        <v>158.36000000000001</v>
      </c>
      <c r="I3248" s="51">
        <f>VLOOKUP(Table_for_new_list_price[[#This Row],[Product Line]],'EDA SHEET'!$C$10:$D$57,2,FALSE)</f>
        <v>0.34699999999999998</v>
      </c>
      <c r="J3248" s="53">
        <f t="shared" si="57"/>
        <v>54.950920000000004</v>
      </c>
      <c r="K3248" s="1" t="str">
        <f>VLOOKUP(Table_for_new_list_price[[#This Row],[ItemCode]],[1]sheet1!$1:$1048576,11,FALSE)</f>
        <v>China</v>
      </c>
    </row>
    <row r="3249" spans="1:11" hidden="1" x14ac:dyDescent="0.3">
      <c r="A3249" t="s">
        <v>240</v>
      </c>
      <c r="B3249" t="str">
        <f>VLOOKUP(Table_for_new_list_price[[#This Row],[ItemCode]],[1]sheet1!$1:$1048576,4,FALSE)</f>
        <v>FNPT PUMP FLANGE BALL C/W DRN</v>
      </c>
      <c r="C3249" t="str">
        <f>VLOOKUP(Table_for_new_list_price[[#This Row],[ItemCode]],[1]sheet1!$1:$1048576,5,FALSE)</f>
        <v>670779241074</v>
      </c>
      <c r="D3249" t="str">
        <f>VLOOKUP(Table_for_new_list_price[[#This Row],[ItemCode]],[1]sheet1!$1:$1048576,6,FALSE)</f>
        <v>BVPF</v>
      </c>
      <c r="E3249" s="54" t="str">
        <f>VLOOKUP(Table_for_new_list_price[[#This Row],[ItemCode]],[1]sheet1!$1:$1048576,7,FALSE)</f>
        <v>BRASS</v>
      </c>
      <c r="F3249" s="54" t="str">
        <f>VLOOKUP(Table_for_new_list_price[[#This Row],[ItemCode]],[1]sheet1!$1:$1048576,13,FALSE)</f>
        <v>2.62</v>
      </c>
      <c r="G3249" s="55" t="str">
        <f>VLOOKUP(Table_for_new_list_price[[#This Row],[ItemCode]],[1]sheet1!$1:$1048576,12,FALSE)</f>
        <v>18</v>
      </c>
      <c r="H3249" s="101">
        <f>VLOOKUP(Table_for_new_list_price[[#This Row],[ItemCode]],[1]sheet1!$1:$1048576,8,FALSE)</f>
        <v>122.63</v>
      </c>
      <c r="I3249" s="51">
        <f>VLOOKUP(Table_for_new_list_price[[#This Row],[Product Line]],'EDA SHEET'!$C$10:$D$57,2,FALSE)</f>
        <v>0.34699999999999998</v>
      </c>
      <c r="J3249" s="53">
        <f t="shared" si="57"/>
        <v>42.552609999999994</v>
      </c>
      <c r="K3249" s="1" t="str">
        <f>VLOOKUP(Table_for_new_list_price[[#This Row],[ItemCode]],[1]sheet1!$1:$1048576,11,FALSE)</f>
        <v>China</v>
      </c>
    </row>
    <row r="3250" spans="1:11" hidden="1" x14ac:dyDescent="0.3">
      <c r="A3250" t="s">
        <v>241</v>
      </c>
      <c r="B3250" t="str">
        <f>VLOOKUP(Table_for_new_list_price[[#This Row],[ItemCode]],[1]sheet1!$1:$1048576,4,FALSE)</f>
        <v>FNPT PUMP FLNG BALL C/W DRN HV</v>
      </c>
      <c r="C3250" t="str">
        <f>VLOOKUP(Table_for_new_list_price[[#This Row],[ItemCode]],[1]sheet1!$1:$1048576,5,FALSE)</f>
        <v>670779241203</v>
      </c>
      <c r="D3250" t="str">
        <f>VLOOKUP(Table_for_new_list_price[[#This Row],[ItemCode]],[1]sheet1!$1:$1048576,6,FALSE)</f>
        <v>BVPF</v>
      </c>
      <c r="E3250" s="54" t="str">
        <f>VLOOKUP(Table_for_new_list_price[[#This Row],[ItemCode]],[1]sheet1!$1:$1048576,7,FALSE)</f>
        <v>BRASS</v>
      </c>
      <c r="F3250" s="54" t="str">
        <f>VLOOKUP(Table_for_new_list_price[[#This Row],[ItemCode]],[1]sheet1!$1:$1048576,13,FALSE)</f>
        <v>4.74</v>
      </c>
      <c r="G3250" s="55" t="str">
        <f>VLOOKUP(Table_for_new_list_price[[#This Row],[ItemCode]],[1]sheet1!$1:$1048576,12,FALSE)</f>
        <v>8</v>
      </c>
      <c r="H3250" s="101">
        <f>VLOOKUP(Table_for_new_list_price[[#This Row],[ItemCode]],[1]sheet1!$1:$1048576,8,FALSE)</f>
        <v>242.62</v>
      </c>
      <c r="I3250" s="51">
        <f>VLOOKUP(Table_for_new_list_price[[#This Row],[Product Line]],'EDA SHEET'!$C$10:$D$57,2,FALSE)</f>
        <v>0.34699999999999998</v>
      </c>
      <c r="J3250" s="53">
        <f t="shared" si="57"/>
        <v>84.189139999999995</v>
      </c>
      <c r="K3250" s="1" t="str">
        <f>VLOOKUP(Table_for_new_list_price[[#This Row],[ItemCode]],[1]sheet1!$1:$1048576,11,FALSE)</f>
        <v>China</v>
      </c>
    </row>
    <row r="3251" spans="1:11" hidden="1" x14ac:dyDescent="0.3">
      <c r="A3251" t="s">
        <v>242</v>
      </c>
      <c r="B3251" t="str">
        <f>VLOOKUP(Table_for_new_list_price[[#This Row],[ItemCode]],[1]sheet1!$1:$1048576,4,FALSE)</f>
        <v>FNPT PUMP FLANGE BALL C/W DRN</v>
      </c>
      <c r="C3251" t="str">
        <f>VLOOKUP(Table_for_new_list_price[[#This Row],[ItemCode]],[1]sheet1!$1:$1048576,5,FALSE)</f>
        <v>670779241050</v>
      </c>
      <c r="D3251" t="str">
        <f>VLOOKUP(Table_for_new_list_price[[#This Row],[ItemCode]],[1]sheet1!$1:$1048576,6,FALSE)</f>
        <v>BVPF</v>
      </c>
      <c r="E3251" s="54" t="str">
        <f>VLOOKUP(Table_for_new_list_price[[#This Row],[ItemCode]],[1]sheet1!$1:$1048576,7,FALSE)</f>
        <v>BRASS</v>
      </c>
      <c r="F3251" s="54" t="str">
        <f>VLOOKUP(Table_for_new_list_price[[#This Row],[ItemCode]],[1]sheet1!$1:$1048576,13,FALSE)</f>
        <v>1.8</v>
      </c>
      <c r="G3251" s="55" t="str">
        <f>VLOOKUP(Table_for_new_list_price[[#This Row],[ItemCode]],[1]sheet1!$1:$1048576,12,FALSE)</f>
        <v>24</v>
      </c>
      <c r="H3251" s="101">
        <f>VLOOKUP(Table_for_new_list_price[[#This Row],[ItemCode]],[1]sheet1!$1:$1048576,8,FALSE)</f>
        <v>84.08</v>
      </c>
      <c r="I3251" s="51">
        <f>VLOOKUP(Table_for_new_list_price[[#This Row],[Product Line]],'EDA SHEET'!$C$10:$D$57,2,FALSE)</f>
        <v>0.34699999999999998</v>
      </c>
      <c r="J3251" s="53">
        <f t="shared" si="57"/>
        <v>29.175759999999997</v>
      </c>
      <c r="K3251" s="1" t="str">
        <f>VLOOKUP(Table_for_new_list_price[[#This Row],[ItemCode]],[1]sheet1!$1:$1048576,11,FALSE)</f>
        <v>China</v>
      </c>
    </row>
    <row r="3252" spans="1:11" hidden="1" x14ac:dyDescent="0.3">
      <c r="A3252" t="s">
        <v>249</v>
      </c>
      <c r="B3252" t="str">
        <f>VLOOKUP(Table_for_new_list_price[[#This Row],[ItemCode]],[1]sheet1!$1:$1048576,4,FALSE)</f>
        <v>CXC PUMP FLANGE BALL C/W DRN</v>
      </c>
      <c r="C3252" t="str">
        <f>VLOOKUP(Table_for_new_list_price[[#This Row],[ItemCode]],[1]sheet1!$1:$1048576,5,FALSE)</f>
        <v>670779227061</v>
      </c>
      <c r="D3252" t="str">
        <f>VLOOKUP(Table_for_new_list_price[[#This Row],[ItemCode]],[1]sheet1!$1:$1048576,6,FALSE)</f>
        <v>BVPF</v>
      </c>
      <c r="E3252" s="54" t="str">
        <f>VLOOKUP(Table_for_new_list_price[[#This Row],[ItemCode]],[1]sheet1!$1:$1048576,7,FALSE)</f>
        <v>BRASS</v>
      </c>
      <c r="F3252" s="54" t="str">
        <f>VLOOKUP(Table_for_new_list_price[[#This Row],[ItemCode]],[1]sheet1!$1:$1048576,13,FALSE)</f>
        <v>2.18</v>
      </c>
      <c r="G3252" s="55" t="str">
        <f>VLOOKUP(Table_for_new_list_price[[#This Row],[ItemCode]],[1]sheet1!$1:$1048576,12,FALSE)</f>
        <v>18</v>
      </c>
      <c r="H3252" s="101">
        <f>VLOOKUP(Table_for_new_list_price[[#This Row],[ItemCode]],[1]sheet1!$1:$1048576,8,FALSE)</f>
        <v>102.21</v>
      </c>
      <c r="I3252" s="51">
        <f>VLOOKUP(Table_for_new_list_price[[#This Row],[Product Line]],'EDA SHEET'!$C$10:$D$57,2,FALSE)</f>
        <v>0.34699999999999998</v>
      </c>
      <c r="J3252" s="53">
        <f t="shared" si="57"/>
        <v>35.466869999999993</v>
      </c>
      <c r="K3252" s="1" t="str">
        <f>VLOOKUP(Table_for_new_list_price[[#This Row],[ItemCode]],[1]sheet1!$1:$1048576,11,FALSE)</f>
        <v>China</v>
      </c>
    </row>
    <row r="3253" spans="1:11" hidden="1" x14ac:dyDescent="0.3">
      <c r="A3253" t="s">
        <v>250</v>
      </c>
      <c r="B3253" t="str">
        <f>VLOOKUP(Table_for_new_list_price[[#This Row],[ItemCode]],[1]sheet1!$1:$1048576,4,FALSE)</f>
        <v>CXC PUMP FLANGE BALL C/W DRN</v>
      </c>
      <c r="C3253" t="str">
        <f>VLOOKUP(Table_for_new_list_price[[#This Row],[ItemCode]],[1]sheet1!$1:$1048576,5,FALSE)</f>
        <v>670779227085</v>
      </c>
      <c r="D3253" t="str">
        <f>VLOOKUP(Table_for_new_list_price[[#This Row],[ItemCode]],[1]sheet1!$1:$1048576,6,FALSE)</f>
        <v>BVPF</v>
      </c>
      <c r="E3253" s="54" t="str">
        <f>VLOOKUP(Table_for_new_list_price[[#This Row],[ItemCode]],[1]sheet1!$1:$1048576,7,FALSE)</f>
        <v>BRASS</v>
      </c>
      <c r="F3253" s="54" t="str">
        <f>VLOOKUP(Table_for_new_list_price[[#This Row],[ItemCode]],[1]sheet1!$1:$1048576,13,FALSE)</f>
        <v>3.48</v>
      </c>
      <c r="G3253" s="55" t="str">
        <f>VLOOKUP(Table_for_new_list_price[[#This Row],[ItemCode]],[1]sheet1!$1:$1048576,12,FALSE)</f>
        <v>12</v>
      </c>
      <c r="H3253" s="101">
        <f>VLOOKUP(Table_for_new_list_price[[#This Row],[ItemCode]],[1]sheet1!$1:$1048576,8,FALSE)</f>
        <v>158.36000000000001</v>
      </c>
      <c r="I3253" s="51">
        <f>VLOOKUP(Table_for_new_list_price[[#This Row],[Product Line]],'EDA SHEET'!$C$10:$D$57,2,FALSE)</f>
        <v>0.34699999999999998</v>
      </c>
      <c r="J3253" s="53">
        <f t="shared" si="57"/>
        <v>54.950920000000004</v>
      </c>
      <c r="K3253" s="1" t="str">
        <f>VLOOKUP(Table_for_new_list_price[[#This Row],[ItemCode]],[1]sheet1!$1:$1048576,11,FALSE)</f>
        <v>China</v>
      </c>
    </row>
    <row r="3254" spans="1:11" hidden="1" x14ac:dyDescent="0.3">
      <c r="A3254" t="s">
        <v>251</v>
      </c>
      <c r="B3254" t="str">
        <f>VLOOKUP(Table_for_new_list_price[[#This Row],[ItemCode]],[1]sheet1!$1:$1048576,4,FALSE)</f>
        <v>CXC PUMP FLANGE BALL C/W DRN</v>
      </c>
      <c r="C3254" t="str">
        <f>VLOOKUP(Table_for_new_list_price[[#This Row],[ItemCode]],[1]sheet1!$1:$1048576,5,FALSE)</f>
        <v>670779227078</v>
      </c>
      <c r="D3254" t="str">
        <f>VLOOKUP(Table_for_new_list_price[[#This Row],[ItemCode]],[1]sheet1!$1:$1048576,6,FALSE)</f>
        <v>BVPF</v>
      </c>
      <c r="E3254" s="54" t="str">
        <f>VLOOKUP(Table_for_new_list_price[[#This Row],[ItemCode]],[1]sheet1!$1:$1048576,7,FALSE)</f>
        <v>BRASS</v>
      </c>
      <c r="F3254" s="54" t="str">
        <f>VLOOKUP(Table_for_new_list_price[[#This Row],[ItemCode]],[1]sheet1!$1:$1048576,13,FALSE)</f>
        <v>2.52</v>
      </c>
      <c r="G3254" s="55" t="str">
        <f>VLOOKUP(Table_for_new_list_price[[#This Row],[ItemCode]],[1]sheet1!$1:$1048576,12,FALSE)</f>
        <v>18</v>
      </c>
      <c r="H3254" s="101">
        <f>VLOOKUP(Table_for_new_list_price[[#This Row],[ItemCode]],[1]sheet1!$1:$1048576,8,FALSE)</f>
        <v>122.63</v>
      </c>
      <c r="I3254" s="51">
        <f>VLOOKUP(Table_for_new_list_price[[#This Row],[Product Line]],'EDA SHEET'!$C$10:$D$57,2,FALSE)</f>
        <v>0.34699999999999998</v>
      </c>
      <c r="J3254" s="53">
        <f t="shared" si="57"/>
        <v>42.552609999999994</v>
      </c>
      <c r="K3254" s="1" t="str">
        <f>VLOOKUP(Table_for_new_list_price[[#This Row],[ItemCode]],[1]sheet1!$1:$1048576,11,FALSE)</f>
        <v>China</v>
      </c>
    </row>
    <row r="3255" spans="1:11" hidden="1" x14ac:dyDescent="0.3">
      <c r="A3255" t="s">
        <v>252</v>
      </c>
      <c r="B3255" t="str">
        <f>VLOOKUP(Table_for_new_list_price[[#This Row],[ItemCode]],[1]sheet1!$1:$1048576,4,FALSE)</f>
        <v>CXC PUMP FLNG BALL C/W DRN HV</v>
      </c>
      <c r="C3255" t="str">
        <f>VLOOKUP(Table_for_new_list_price[[#This Row],[ItemCode]],[1]sheet1!$1:$1048576,5,FALSE)</f>
        <v>670779227207</v>
      </c>
      <c r="D3255" t="str">
        <f>VLOOKUP(Table_for_new_list_price[[#This Row],[ItemCode]],[1]sheet1!$1:$1048576,6,FALSE)</f>
        <v>BVPF</v>
      </c>
      <c r="E3255" s="54" t="str">
        <f>VLOOKUP(Table_for_new_list_price[[#This Row],[ItemCode]],[1]sheet1!$1:$1048576,7,FALSE)</f>
        <v>BRASS</v>
      </c>
      <c r="F3255" s="54" t="str">
        <f>VLOOKUP(Table_for_new_list_price[[#This Row],[ItemCode]],[1]sheet1!$1:$1048576,13,FALSE)</f>
        <v>4.9</v>
      </c>
      <c r="G3255" s="55" t="str">
        <f>VLOOKUP(Table_for_new_list_price[[#This Row],[ItemCode]],[1]sheet1!$1:$1048576,12,FALSE)</f>
        <v>8</v>
      </c>
      <c r="H3255" s="101">
        <f>VLOOKUP(Table_for_new_list_price[[#This Row],[ItemCode]],[1]sheet1!$1:$1048576,8,FALSE)</f>
        <v>242.62</v>
      </c>
      <c r="I3255" s="51">
        <f>VLOOKUP(Table_for_new_list_price[[#This Row],[Product Line]],'EDA SHEET'!$C$10:$D$57,2,FALSE)</f>
        <v>0.34699999999999998</v>
      </c>
      <c r="J3255" s="53">
        <f t="shared" si="57"/>
        <v>84.189139999999995</v>
      </c>
      <c r="K3255" s="1" t="str">
        <f>VLOOKUP(Table_for_new_list_price[[#This Row],[ItemCode]],[1]sheet1!$1:$1048576,11,FALSE)</f>
        <v>China</v>
      </c>
    </row>
    <row r="3256" spans="1:11" hidden="1" x14ac:dyDescent="0.3">
      <c r="A3256" t="s">
        <v>253</v>
      </c>
      <c r="B3256" t="str">
        <f>VLOOKUP(Table_for_new_list_price[[#This Row],[ItemCode]],[1]sheet1!$1:$1048576,4,FALSE)</f>
        <v>CXC PUMP FLANGE BALL C/W DRN</v>
      </c>
      <c r="C3256" t="str">
        <f>VLOOKUP(Table_for_new_list_price[[#This Row],[ItemCode]],[1]sheet1!$1:$1048576,5,FALSE)</f>
        <v>670779227054</v>
      </c>
      <c r="D3256" t="str">
        <f>VLOOKUP(Table_for_new_list_price[[#This Row],[ItemCode]],[1]sheet1!$1:$1048576,6,FALSE)</f>
        <v>BVPF</v>
      </c>
      <c r="E3256" s="54" t="str">
        <f>VLOOKUP(Table_for_new_list_price[[#This Row],[ItemCode]],[1]sheet1!$1:$1048576,7,FALSE)</f>
        <v>BRASS</v>
      </c>
      <c r="F3256" s="54" t="str">
        <f>VLOOKUP(Table_for_new_list_price[[#This Row],[ItemCode]],[1]sheet1!$1:$1048576,13,FALSE)</f>
        <v>1.76</v>
      </c>
      <c r="G3256" s="55" t="str">
        <f>VLOOKUP(Table_for_new_list_price[[#This Row],[ItemCode]],[1]sheet1!$1:$1048576,12,FALSE)</f>
        <v>24</v>
      </c>
      <c r="H3256" s="101">
        <f>VLOOKUP(Table_for_new_list_price[[#This Row],[ItemCode]],[1]sheet1!$1:$1048576,8,FALSE)</f>
        <v>84.08</v>
      </c>
      <c r="I3256" s="51">
        <v>0.5</v>
      </c>
      <c r="J3256" s="53">
        <f t="shared" si="57"/>
        <v>42.04</v>
      </c>
      <c r="K3256" s="1" t="str">
        <f>VLOOKUP(Table_for_new_list_price[[#This Row],[ItemCode]],[1]sheet1!$1:$1048576,11,FALSE)</f>
        <v>China</v>
      </c>
    </row>
    <row r="3257" spans="1:11" hidden="1" x14ac:dyDescent="0.3">
      <c r="A3257" t="s">
        <v>259</v>
      </c>
      <c r="B3257" t="str">
        <f>VLOOKUP(Table_for_new_list_price[[#This Row],[ItemCode]],[1]sheet1!$1:$1048576,4,FALSE)</f>
        <v>PUMP FLNG BALL VLV IPS</v>
      </c>
      <c r="C3257" t="str">
        <f>VLOOKUP(Table_for_new_list_price[[#This Row],[ItemCode]],[1]sheet1!$1:$1048576,5,FALSE)</f>
        <v>670779700182</v>
      </c>
      <c r="D3257" t="str">
        <f>VLOOKUP(Table_for_new_list_price[[#This Row],[ItemCode]],[1]sheet1!$1:$1048576,6,FALSE)</f>
        <v>BVPF</v>
      </c>
      <c r="E3257" s="54" t="str">
        <f>VLOOKUP(Table_for_new_list_price[[#This Row],[ItemCode]],[1]sheet1!$1:$1048576,7,FALSE)</f>
        <v>BRASS</v>
      </c>
      <c r="F3257" s="54" t="str">
        <f>VLOOKUP(Table_for_new_list_price[[#This Row],[ItemCode]],[1]sheet1!$1:$1048576,13,FALSE)</f>
        <v>1.86</v>
      </c>
      <c r="G3257" s="55" t="str">
        <f>VLOOKUP(Table_for_new_list_price[[#This Row],[ItemCode]],[1]sheet1!$1:$1048576,12,FALSE)</f>
        <v>18</v>
      </c>
      <c r="H3257" s="101">
        <f>VLOOKUP(Table_for_new_list_price[[#This Row],[ItemCode]],[1]sheet1!$1:$1048576,8,FALSE)</f>
        <v>82.9</v>
      </c>
      <c r="I3257" s="51">
        <v>0.5</v>
      </c>
      <c r="J3257" s="53">
        <f t="shared" si="57"/>
        <v>41.45</v>
      </c>
      <c r="K3257" s="1" t="str">
        <f>VLOOKUP(Table_for_new_list_price[[#This Row],[ItemCode]],[1]sheet1!$1:$1048576,11,FALSE)</f>
        <v>China</v>
      </c>
    </row>
    <row r="3258" spans="1:11" hidden="1" x14ac:dyDescent="0.3">
      <c r="A3258" t="s">
        <v>260</v>
      </c>
      <c r="B3258" t="str">
        <f>VLOOKUP(Table_for_new_list_price[[#This Row],[ItemCode]],[1]sheet1!$1:$1048576,4,FALSE)</f>
        <v>PUMP FLNG BALL VLV IPS</v>
      </c>
      <c r="C3258" t="str">
        <f>VLOOKUP(Table_for_new_list_price[[#This Row],[ItemCode]],[1]sheet1!$1:$1048576,5,FALSE)</f>
        <v>670779700205</v>
      </c>
      <c r="D3258" t="str">
        <f>VLOOKUP(Table_for_new_list_price[[#This Row],[ItemCode]],[1]sheet1!$1:$1048576,6,FALSE)</f>
        <v>BVPF</v>
      </c>
      <c r="E3258" s="54" t="str">
        <f>VLOOKUP(Table_for_new_list_price[[#This Row],[ItemCode]],[1]sheet1!$1:$1048576,7,FALSE)</f>
        <v>BRASS</v>
      </c>
      <c r="F3258" s="54" t="str">
        <f>VLOOKUP(Table_for_new_list_price[[#This Row],[ItemCode]],[1]sheet1!$1:$1048576,13,FALSE)</f>
        <v>2.64</v>
      </c>
      <c r="G3258" s="55" t="str">
        <f>VLOOKUP(Table_for_new_list_price[[#This Row],[ItemCode]],[1]sheet1!$1:$1048576,12,FALSE)</f>
        <v>12</v>
      </c>
      <c r="H3258" s="101">
        <f>VLOOKUP(Table_for_new_list_price[[#This Row],[ItemCode]],[1]sheet1!$1:$1048576,8,FALSE)</f>
        <v>127.25</v>
      </c>
      <c r="I3258" s="51">
        <v>0.5</v>
      </c>
      <c r="J3258" s="53">
        <f t="shared" si="57"/>
        <v>63.625</v>
      </c>
      <c r="K3258" s="1" t="str">
        <f>VLOOKUP(Table_for_new_list_price[[#This Row],[ItemCode]],[1]sheet1!$1:$1048576,11,FALSE)</f>
        <v>China</v>
      </c>
    </row>
    <row r="3259" spans="1:11" hidden="1" x14ac:dyDescent="0.3">
      <c r="A3259" t="s">
        <v>261</v>
      </c>
      <c r="B3259" t="str">
        <f>VLOOKUP(Table_for_new_list_price[[#This Row],[ItemCode]],[1]sheet1!$1:$1048576,4,FALSE)</f>
        <v>PUMP FLNG BALL VLV IPS</v>
      </c>
      <c r="C3259" t="str">
        <f>VLOOKUP(Table_for_new_list_price[[#This Row],[ItemCode]],[1]sheet1!$1:$1048576,5,FALSE)</f>
        <v>670779700199</v>
      </c>
      <c r="D3259" t="str">
        <f>VLOOKUP(Table_for_new_list_price[[#This Row],[ItemCode]],[1]sheet1!$1:$1048576,6,FALSE)</f>
        <v>BVPF</v>
      </c>
      <c r="E3259" s="54" t="str">
        <f>VLOOKUP(Table_for_new_list_price[[#This Row],[ItemCode]],[1]sheet1!$1:$1048576,7,FALSE)</f>
        <v>BRASS</v>
      </c>
      <c r="F3259" s="54" t="str">
        <f>VLOOKUP(Table_for_new_list_price[[#This Row],[ItemCode]],[1]sheet1!$1:$1048576,13,FALSE)</f>
        <v>2.18</v>
      </c>
      <c r="G3259" s="55" t="str">
        <f>VLOOKUP(Table_for_new_list_price[[#This Row],[ItemCode]],[1]sheet1!$1:$1048576,12,FALSE)</f>
        <v>18</v>
      </c>
      <c r="H3259" s="101">
        <f>VLOOKUP(Table_for_new_list_price[[#This Row],[ItemCode]],[1]sheet1!$1:$1048576,8,FALSE)</f>
        <v>99.75</v>
      </c>
      <c r="I3259" s="51">
        <v>0.5</v>
      </c>
      <c r="J3259" s="53">
        <f t="shared" si="57"/>
        <v>49.875</v>
      </c>
      <c r="K3259" s="1" t="str">
        <f>VLOOKUP(Table_for_new_list_price[[#This Row],[ItemCode]],[1]sheet1!$1:$1048576,11,FALSE)</f>
        <v>China</v>
      </c>
    </row>
    <row r="3260" spans="1:11" hidden="1" x14ac:dyDescent="0.3">
      <c r="A3260" t="s">
        <v>262</v>
      </c>
      <c r="B3260" t="str">
        <f>VLOOKUP(Table_for_new_list_price[[#This Row],[ItemCode]],[1]sheet1!$1:$1048576,4,FALSE)</f>
        <v>PUMP FLNG BALL VLV IPS</v>
      </c>
      <c r="C3260" t="str">
        <f>VLOOKUP(Table_for_new_list_price[[#This Row],[ItemCode]],[1]sheet1!$1:$1048576,5,FALSE)</f>
        <v>670779700212</v>
      </c>
      <c r="D3260" t="str">
        <f>VLOOKUP(Table_for_new_list_price[[#This Row],[ItemCode]],[1]sheet1!$1:$1048576,6,FALSE)</f>
        <v>BVPF</v>
      </c>
      <c r="E3260" s="54" t="str">
        <f>VLOOKUP(Table_for_new_list_price[[#This Row],[ItemCode]],[1]sheet1!$1:$1048576,7,FALSE)</f>
        <v>BRASS</v>
      </c>
      <c r="F3260" s="54" t="str">
        <f>VLOOKUP(Table_for_new_list_price[[#This Row],[ItemCode]],[1]sheet1!$1:$1048576,13,FALSE)</f>
        <v>3.86</v>
      </c>
      <c r="G3260" s="55" t="str">
        <f>VLOOKUP(Table_for_new_list_price[[#This Row],[ItemCode]],[1]sheet1!$1:$1048576,12,FALSE)</f>
        <v>8</v>
      </c>
      <c r="H3260" s="101">
        <f>VLOOKUP(Table_for_new_list_price[[#This Row],[ItemCode]],[1]sheet1!$1:$1048576,8,FALSE)</f>
        <v>181.6</v>
      </c>
      <c r="I3260" s="51">
        <v>0.5</v>
      </c>
      <c r="J3260" s="53">
        <f t="shared" si="57"/>
        <v>90.8</v>
      </c>
      <c r="K3260" s="1" t="str">
        <f>VLOOKUP(Table_for_new_list_price[[#This Row],[ItemCode]],[1]sheet1!$1:$1048576,11,FALSE)</f>
        <v>China</v>
      </c>
    </row>
    <row r="3261" spans="1:11" hidden="1" x14ac:dyDescent="0.3">
      <c r="A3261" t="s">
        <v>263</v>
      </c>
      <c r="B3261" t="str">
        <f>VLOOKUP(Table_for_new_list_price[[#This Row],[ItemCode]],[1]sheet1!$1:$1048576,4,FALSE)</f>
        <v>PUMP FLNG BALL VLV IPS</v>
      </c>
      <c r="C3261" t="str">
        <f>VLOOKUP(Table_for_new_list_price[[#This Row],[ItemCode]],[1]sheet1!$1:$1048576,5,FALSE)</f>
        <v>670779700175</v>
      </c>
      <c r="D3261" t="str">
        <f>VLOOKUP(Table_for_new_list_price[[#This Row],[ItemCode]],[1]sheet1!$1:$1048576,6,FALSE)</f>
        <v>BVPF</v>
      </c>
      <c r="E3261" s="54" t="str">
        <f>VLOOKUP(Table_for_new_list_price[[#This Row],[ItemCode]],[1]sheet1!$1:$1048576,7,FALSE)</f>
        <v>BRASS</v>
      </c>
      <c r="F3261" s="54" t="str">
        <f>VLOOKUP(Table_for_new_list_price[[#This Row],[ItemCode]],[1]sheet1!$1:$1048576,13,FALSE)</f>
        <v>1.44</v>
      </c>
      <c r="G3261" s="55" t="str">
        <f>VLOOKUP(Table_for_new_list_price[[#This Row],[ItemCode]],[1]sheet1!$1:$1048576,12,FALSE)</f>
        <v>24</v>
      </c>
      <c r="H3261" s="101">
        <f>VLOOKUP(Table_for_new_list_price[[#This Row],[ItemCode]],[1]sheet1!$1:$1048576,8,FALSE)</f>
        <v>58.85</v>
      </c>
      <c r="I3261" s="51">
        <v>0.5</v>
      </c>
      <c r="J3261" s="53">
        <f t="shared" si="57"/>
        <v>29.425000000000001</v>
      </c>
      <c r="K3261" s="1" t="str">
        <f>VLOOKUP(Table_for_new_list_price[[#This Row],[ItemCode]],[1]sheet1!$1:$1048576,11,FALSE)</f>
        <v>China</v>
      </c>
    </row>
    <row r="3262" spans="1:11" hidden="1" x14ac:dyDescent="0.3">
      <c r="A3262" t="s">
        <v>274</v>
      </c>
      <c r="B3262" t="str">
        <f>VLOOKUP(Table_for_new_list_price[[#This Row],[ItemCode]],[1]sheet1!$1:$1048576,4,FALSE)</f>
        <v>2 EACH PUMP FLNG BALL VLV IPS</v>
      </c>
      <c r="C3262" t="str">
        <f>VLOOKUP(Table_for_new_list_price[[#This Row],[ItemCode]],[1]sheet1!$1:$1048576,5,FALSE)</f>
        <v>670779709505</v>
      </c>
      <c r="D3262" t="str">
        <f>VLOOKUP(Table_for_new_list_price[[#This Row],[ItemCode]],[1]sheet1!$1:$1048576,6,FALSE)</f>
        <v>BVPF</v>
      </c>
      <c r="E3262" s="54" t="str">
        <f>VLOOKUP(Table_for_new_list_price[[#This Row],[ItemCode]],[1]sheet1!$1:$1048576,7,FALSE)</f>
        <v>BRASS</v>
      </c>
      <c r="F3262" s="54">
        <f>VLOOKUP(Table_for_new_list_price[[#This Row],[ItemCode]],[1]sheet1!$1:$1048576,13,FALSE)</f>
        <v>0</v>
      </c>
      <c r="G3262" s="55" t="str">
        <f>VLOOKUP(Table_for_new_list_price[[#This Row],[ItemCode]],[1]sheet1!$1:$1048576,12,FALSE)</f>
        <v>1</v>
      </c>
      <c r="H3262" s="101">
        <f>VLOOKUP(Table_for_new_list_price[[#This Row],[ItemCode]],[1]sheet1!$1:$1048576,8,FALSE)</f>
        <v>199.5</v>
      </c>
      <c r="I3262" s="51">
        <v>0.5</v>
      </c>
      <c r="J3262" s="53">
        <f t="shared" si="57"/>
        <v>99.75</v>
      </c>
      <c r="K3262" s="1" t="str">
        <f>VLOOKUP(Table_for_new_list_price[[#This Row],[ItemCode]],[1]sheet1!$1:$1048576,11,FALSE)</f>
        <v>China</v>
      </c>
    </row>
    <row r="3263" spans="1:11" hidden="1" x14ac:dyDescent="0.3">
      <c r="A3263" t="s">
        <v>275</v>
      </c>
      <c r="B3263" t="str">
        <f>VLOOKUP(Table_for_new_list_price[[#This Row],[ItemCode]],[1]sheet1!$1:$1048576,4,FALSE)</f>
        <v>2 EACH PUMP FLNG BALL VLV IPS</v>
      </c>
      <c r="C3263" t="str">
        <f>VLOOKUP(Table_for_new_list_price[[#This Row],[ItemCode]],[1]sheet1!$1:$1048576,5,FALSE)</f>
        <v>670779709499</v>
      </c>
      <c r="D3263" t="str">
        <f>VLOOKUP(Table_for_new_list_price[[#This Row],[ItemCode]],[1]sheet1!$1:$1048576,6,FALSE)</f>
        <v>BVPF</v>
      </c>
      <c r="E3263" s="54" t="str">
        <f>VLOOKUP(Table_for_new_list_price[[#This Row],[ItemCode]],[1]sheet1!$1:$1048576,7,FALSE)</f>
        <v>BRASS</v>
      </c>
      <c r="F3263" s="54">
        <f>VLOOKUP(Table_for_new_list_price[[#This Row],[ItemCode]],[1]sheet1!$1:$1048576,13,FALSE)</f>
        <v>0</v>
      </c>
      <c r="G3263" s="55" t="str">
        <f>VLOOKUP(Table_for_new_list_price[[#This Row],[ItemCode]],[1]sheet1!$1:$1048576,12,FALSE)</f>
        <v>1</v>
      </c>
      <c r="H3263" s="101">
        <f>VLOOKUP(Table_for_new_list_price[[#This Row],[ItemCode]],[1]sheet1!$1:$1048576,8,FALSE)</f>
        <v>117.71</v>
      </c>
      <c r="I3263" s="51">
        <v>0.5</v>
      </c>
      <c r="J3263" s="53">
        <f t="shared" si="57"/>
        <v>58.854999999999997</v>
      </c>
      <c r="K3263" s="1" t="str">
        <f>VLOOKUP(Table_for_new_list_price[[#This Row],[ItemCode]],[1]sheet1!$1:$1048576,11,FALSE)</f>
        <v>China</v>
      </c>
    </row>
    <row r="3264" spans="1:11" hidden="1" x14ac:dyDescent="0.3">
      <c r="A3264" t="s">
        <v>276</v>
      </c>
      <c r="B3264" t="str">
        <f>VLOOKUP(Table_for_new_list_price[[#This Row],[ItemCode]],[1]sheet1!$1:$1048576,4,FALSE)</f>
        <v>PUMP FLNG BALL VLV SWT</v>
      </c>
      <c r="C3264" t="str">
        <f>VLOOKUP(Table_for_new_list_price[[#This Row],[ItemCode]],[1]sheet1!$1:$1048576,5,FALSE)</f>
        <v>670779700281</v>
      </c>
      <c r="D3264" t="str">
        <f>VLOOKUP(Table_for_new_list_price[[#This Row],[ItemCode]],[1]sheet1!$1:$1048576,6,FALSE)</f>
        <v>BVPF</v>
      </c>
      <c r="E3264" s="54" t="str">
        <f>VLOOKUP(Table_for_new_list_price[[#This Row],[ItemCode]],[1]sheet1!$1:$1048576,7,FALSE)</f>
        <v>BRASS</v>
      </c>
      <c r="F3264" s="54" t="str">
        <f>VLOOKUP(Table_for_new_list_price[[#This Row],[ItemCode]],[1]sheet1!$1:$1048576,13,FALSE)</f>
        <v>1.82</v>
      </c>
      <c r="G3264" s="55" t="str">
        <f>VLOOKUP(Table_for_new_list_price[[#This Row],[ItemCode]],[1]sheet1!$1:$1048576,12,FALSE)</f>
        <v>18</v>
      </c>
      <c r="H3264" s="101">
        <f>VLOOKUP(Table_for_new_list_price[[#This Row],[ItemCode]],[1]sheet1!$1:$1048576,8,FALSE)</f>
        <v>82.9</v>
      </c>
      <c r="I3264" s="51">
        <v>0.5</v>
      </c>
      <c r="J3264" s="53">
        <f t="shared" si="57"/>
        <v>41.45</v>
      </c>
      <c r="K3264" s="1" t="str">
        <f>VLOOKUP(Table_for_new_list_price[[#This Row],[ItemCode]],[1]sheet1!$1:$1048576,11,FALSE)</f>
        <v>China</v>
      </c>
    </row>
    <row r="3265" spans="1:11" hidden="1" x14ac:dyDescent="0.3">
      <c r="A3265" t="s">
        <v>277</v>
      </c>
      <c r="B3265" t="str">
        <f>VLOOKUP(Table_for_new_list_price[[#This Row],[ItemCode]],[1]sheet1!$1:$1048576,4,FALSE)</f>
        <v>PUMP FLNG BALL VLV SWT</v>
      </c>
      <c r="C3265" t="str">
        <f>VLOOKUP(Table_for_new_list_price[[#This Row],[ItemCode]],[1]sheet1!$1:$1048576,5,FALSE)</f>
        <v>670779700304</v>
      </c>
      <c r="D3265" t="str">
        <f>VLOOKUP(Table_for_new_list_price[[#This Row],[ItemCode]],[1]sheet1!$1:$1048576,6,FALSE)</f>
        <v>BVPF</v>
      </c>
      <c r="E3265" s="54" t="str">
        <f>VLOOKUP(Table_for_new_list_price[[#This Row],[ItemCode]],[1]sheet1!$1:$1048576,7,FALSE)</f>
        <v>BRASS</v>
      </c>
      <c r="F3265" s="54" t="str">
        <f>VLOOKUP(Table_for_new_list_price[[#This Row],[ItemCode]],[1]sheet1!$1:$1048576,13,FALSE)</f>
        <v>2.56</v>
      </c>
      <c r="G3265" s="55" t="str">
        <f>VLOOKUP(Table_for_new_list_price[[#This Row],[ItemCode]],[1]sheet1!$1:$1048576,12,FALSE)</f>
        <v>12</v>
      </c>
      <c r="H3265" s="101">
        <f>VLOOKUP(Table_for_new_list_price[[#This Row],[ItemCode]],[1]sheet1!$1:$1048576,8,FALSE)</f>
        <v>127.25</v>
      </c>
      <c r="I3265" s="51">
        <v>0.5</v>
      </c>
      <c r="J3265" s="53">
        <f t="shared" si="57"/>
        <v>63.625</v>
      </c>
      <c r="K3265" s="1" t="str">
        <f>VLOOKUP(Table_for_new_list_price[[#This Row],[ItemCode]],[1]sheet1!$1:$1048576,11,FALSE)</f>
        <v>China</v>
      </c>
    </row>
    <row r="3266" spans="1:11" hidden="1" x14ac:dyDescent="0.3">
      <c r="A3266" t="s">
        <v>278</v>
      </c>
      <c r="B3266" t="str">
        <f>VLOOKUP(Table_for_new_list_price[[#This Row],[ItemCode]],[1]sheet1!$1:$1048576,4,FALSE)</f>
        <v>PUMP FLNG BALL VLV SWT</v>
      </c>
      <c r="C3266" t="str">
        <f>VLOOKUP(Table_for_new_list_price[[#This Row],[ItemCode]],[1]sheet1!$1:$1048576,5,FALSE)</f>
        <v>670779700298</v>
      </c>
      <c r="D3266" t="str">
        <f>VLOOKUP(Table_for_new_list_price[[#This Row],[ItemCode]],[1]sheet1!$1:$1048576,6,FALSE)</f>
        <v>BVPF</v>
      </c>
      <c r="E3266" s="54" t="str">
        <f>VLOOKUP(Table_for_new_list_price[[#This Row],[ItemCode]],[1]sheet1!$1:$1048576,7,FALSE)</f>
        <v>BRASS</v>
      </c>
      <c r="F3266" s="54" t="str">
        <f>VLOOKUP(Table_for_new_list_price[[#This Row],[ItemCode]],[1]sheet1!$1:$1048576,13,FALSE)</f>
        <v>2.1</v>
      </c>
      <c r="G3266" s="55" t="str">
        <f>VLOOKUP(Table_for_new_list_price[[#This Row],[ItemCode]],[1]sheet1!$1:$1048576,12,FALSE)</f>
        <v>18</v>
      </c>
      <c r="H3266" s="101">
        <f>VLOOKUP(Table_for_new_list_price[[#This Row],[ItemCode]],[1]sheet1!$1:$1048576,8,FALSE)</f>
        <v>99.75</v>
      </c>
      <c r="I3266" s="51">
        <v>0.5</v>
      </c>
      <c r="J3266" s="53">
        <f t="shared" si="57"/>
        <v>49.875</v>
      </c>
      <c r="K3266" s="1" t="str">
        <f>VLOOKUP(Table_for_new_list_price[[#This Row],[ItemCode]],[1]sheet1!$1:$1048576,11,FALSE)</f>
        <v>China</v>
      </c>
    </row>
    <row r="3267" spans="1:11" hidden="1" x14ac:dyDescent="0.3">
      <c r="A3267" t="s">
        <v>279</v>
      </c>
      <c r="B3267" t="str">
        <f>VLOOKUP(Table_for_new_list_price[[#This Row],[ItemCode]],[1]sheet1!$1:$1048576,4,FALSE)</f>
        <v>PUMP FLNG BALL VLV SWT</v>
      </c>
      <c r="C3267" t="str">
        <f>VLOOKUP(Table_for_new_list_price[[#This Row],[ItemCode]],[1]sheet1!$1:$1048576,5,FALSE)</f>
        <v>670779700311</v>
      </c>
      <c r="D3267" t="str">
        <f>VLOOKUP(Table_for_new_list_price[[#This Row],[ItemCode]],[1]sheet1!$1:$1048576,6,FALSE)</f>
        <v>BVPF</v>
      </c>
      <c r="E3267" s="54" t="str">
        <f>VLOOKUP(Table_for_new_list_price[[#This Row],[ItemCode]],[1]sheet1!$1:$1048576,7,FALSE)</f>
        <v>BRASS</v>
      </c>
      <c r="F3267" s="54" t="str">
        <f>VLOOKUP(Table_for_new_list_price[[#This Row],[ItemCode]],[1]sheet1!$1:$1048576,13,FALSE)</f>
        <v>3.86</v>
      </c>
      <c r="G3267" s="55" t="str">
        <f>VLOOKUP(Table_for_new_list_price[[#This Row],[ItemCode]],[1]sheet1!$1:$1048576,12,FALSE)</f>
        <v>20</v>
      </c>
      <c r="H3267" s="101">
        <f>VLOOKUP(Table_for_new_list_price[[#This Row],[ItemCode]],[1]sheet1!$1:$1048576,8,FALSE)</f>
        <v>181.6</v>
      </c>
      <c r="I3267" s="51">
        <f>VLOOKUP(Table_for_new_list_price[[#This Row],[Product Line]],'EDA SHEET'!$C$10:$D$57,2,FALSE)</f>
        <v>0.34699999999999998</v>
      </c>
      <c r="J3267" s="53">
        <f t="shared" si="57"/>
        <v>63.015199999999993</v>
      </c>
      <c r="K3267" s="1" t="str">
        <f>VLOOKUP(Table_for_new_list_price[[#This Row],[ItemCode]],[1]sheet1!$1:$1048576,11,FALSE)</f>
        <v>China</v>
      </c>
    </row>
    <row r="3268" spans="1:11" hidden="1" x14ac:dyDescent="0.3">
      <c r="A3268" t="s">
        <v>280</v>
      </c>
      <c r="B3268" t="str">
        <f>VLOOKUP(Table_for_new_list_price[[#This Row],[ItemCode]],[1]sheet1!$1:$1048576,4,FALSE)</f>
        <v>PUMP FLNG BALL VLV SWT</v>
      </c>
      <c r="C3268" t="str">
        <f>VLOOKUP(Table_for_new_list_price[[#This Row],[ItemCode]],[1]sheet1!$1:$1048576,5,FALSE)</f>
        <v>670779700274</v>
      </c>
      <c r="D3268" t="str">
        <f>VLOOKUP(Table_for_new_list_price[[#This Row],[ItemCode]],[1]sheet1!$1:$1048576,6,FALSE)</f>
        <v>BVPF</v>
      </c>
      <c r="E3268" s="54" t="str">
        <f>VLOOKUP(Table_for_new_list_price[[#This Row],[ItemCode]],[1]sheet1!$1:$1048576,7,FALSE)</f>
        <v>BRASS</v>
      </c>
      <c r="F3268" s="54" t="str">
        <f>VLOOKUP(Table_for_new_list_price[[#This Row],[ItemCode]],[1]sheet1!$1:$1048576,13,FALSE)</f>
        <v>1.4</v>
      </c>
      <c r="G3268" s="55" t="str">
        <f>VLOOKUP(Table_for_new_list_price[[#This Row],[ItemCode]],[1]sheet1!$1:$1048576,12,FALSE)</f>
        <v>24</v>
      </c>
      <c r="H3268" s="101">
        <f>VLOOKUP(Table_for_new_list_price[[#This Row],[ItemCode]],[1]sheet1!$1:$1048576,8,FALSE)</f>
        <v>58.85</v>
      </c>
      <c r="I3268" s="51">
        <f>VLOOKUP(Table_for_new_list_price[[#This Row],[Product Line]],'EDA SHEET'!$C$10:$D$57,2,FALSE)</f>
        <v>0.34699999999999998</v>
      </c>
      <c r="J3268" s="53">
        <f t="shared" si="57"/>
        <v>20.420949999999998</v>
      </c>
      <c r="K3268" s="1" t="str">
        <f>VLOOKUP(Table_for_new_list_price[[#This Row],[ItemCode]],[1]sheet1!$1:$1048576,11,FALSE)</f>
        <v>China</v>
      </c>
    </row>
    <row r="3269" spans="1:11" hidden="1" x14ac:dyDescent="0.3">
      <c r="A3269" t="s">
        <v>301</v>
      </c>
      <c r="B3269" t="str">
        <f>VLOOKUP(Table_for_new_list_price[[#This Row],[ItemCode]],[1]sheet1!$1:$1048576,4,FALSE)</f>
        <v>PUMP FLANGE BALL VLV EzPress</v>
      </c>
      <c r="C3269" t="str">
        <f>VLOOKUP(Table_for_new_list_price[[#This Row],[ItemCode]],[1]sheet1!$1:$1048576,5,FALSE)</f>
        <v>670779710914</v>
      </c>
      <c r="D3269" t="str">
        <f>VLOOKUP(Table_for_new_list_price[[#This Row],[ItemCode]],[1]sheet1!$1:$1048576,6,FALSE)</f>
        <v>BVPF</v>
      </c>
      <c r="E3269" s="54" t="str">
        <f>VLOOKUP(Table_for_new_list_price[[#This Row],[ItemCode]],[1]sheet1!$1:$1048576,7,FALSE)</f>
        <v>BRASS DZR</v>
      </c>
      <c r="F3269" s="54" t="str">
        <f>VLOOKUP(Table_for_new_list_price[[#This Row],[ItemCode]],[1]sheet1!$1:$1048576,13,FALSE)</f>
        <v>1.92</v>
      </c>
      <c r="G3269" s="55" t="str">
        <f>VLOOKUP(Table_for_new_list_price[[#This Row],[ItemCode]],[1]sheet1!$1:$1048576,12,FALSE)</f>
        <v>18</v>
      </c>
      <c r="H3269" s="101">
        <f>VLOOKUP(Table_for_new_list_price[[#This Row],[ItemCode]],[1]sheet1!$1:$1048576,8,FALSE)</f>
        <v>100</v>
      </c>
      <c r="I3269" s="51">
        <f>VLOOKUP(Table_for_new_list_price[[#This Row],[Product Line]],'EDA SHEET'!$C$10:$D$57,2,FALSE)</f>
        <v>0.34699999999999998</v>
      </c>
      <c r="J3269" s="53">
        <f t="shared" si="57"/>
        <v>34.699999999999996</v>
      </c>
      <c r="K3269" s="1" t="str">
        <f>VLOOKUP(Table_for_new_list_price[[#This Row],[ItemCode]],[1]sheet1!$1:$1048576,11,FALSE)</f>
        <v>China</v>
      </c>
    </row>
    <row r="3270" spans="1:11" hidden="1" x14ac:dyDescent="0.3">
      <c r="A3270" t="s">
        <v>302</v>
      </c>
      <c r="B3270" t="str">
        <f>VLOOKUP(Table_for_new_list_price[[#This Row],[ItemCode]],[1]sheet1!$1:$1048576,4,FALSE)</f>
        <v>PUMP FLANGE BALL VLV EzPress</v>
      </c>
      <c r="C3270" t="str">
        <f>VLOOKUP(Table_for_new_list_price[[#This Row],[ItemCode]],[1]sheet1!$1:$1048576,5,FALSE)</f>
        <v>670779710938</v>
      </c>
      <c r="D3270" t="str">
        <f>VLOOKUP(Table_for_new_list_price[[#This Row],[ItemCode]],[1]sheet1!$1:$1048576,6,FALSE)</f>
        <v>BVPF</v>
      </c>
      <c r="E3270" s="54" t="str">
        <f>VLOOKUP(Table_for_new_list_price[[#This Row],[ItemCode]],[1]sheet1!$1:$1048576,7,FALSE)</f>
        <v>BRASS DZR</v>
      </c>
      <c r="F3270" s="54" t="str">
        <f>VLOOKUP(Table_for_new_list_price[[#This Row],[ItemCode]],[1]sheet1!$1:$1048576,13,FALSE)</f>
        <v>2.8</v>
      </c>
      <c r="G3270" s="55" t="str">
        <f>VLOOKUP(Table_for_new_list_price[[#This Row],[ItemCode]],[1]sheet1!$1:$1048576,12,FALSE)</f>
        <v>12</v>
      </c>
      <c r="H3270" s="101">
        <f>VLOOKUP(Table_for_new_list_price[[#This Row],[ItemCode]],[1]sheet1!$1:$1048576,8,FALSE)</f>
        <v>153.85</v>
      </c>
      <c r="I3270" s="51">
        <f>VLOOKUP(Table_for_new_list_price[[#This Row],[Product Line]],'EDA SHEET'!$C$10:$D$57,2,FALSE)</f>
        <v>0.34699999999999998</v>
      </c>
      <c r="J3270" s="53">
        <f t="shared" si="57"/>
        <v>53.385949999999994</v>
      </c>
      <c r="K3270" s="1" t="str">
        <f>VLOOKUP(Table_for_new_list_price[[#This Row],[ItemCode]],[1]sheet1!$1:$1048576,11,FALSE)</f>
        <v>China</v>
      </c>
    </row>
    <row r="3271" spans="1:11" hidden="1" x14ac:dyDescent="0.3">
      <c r="A3271" t="s">
        <v>303</v>
      </c>
      <c r="B3271" t="str">
        <f>VLOOKUP(Table_for_new_list_price[[#This Row],[ItemCode]],[1]sheet1!$1:$1048576,4,FALSE)</f>
        <v>PUMP FLANGE BALL VLV EzPress</v>
      </c>
      <c r="C3271" t="str">
        <f>VLOOKUP(Table_for_new_list_price[[#This Row],[ItemCode]],[1]sheet1!$1:$1048576,5,FALSE)</f>
        <v>670779710921</v>
      </c>
      <c r="D3271" t="str">
        <f>VLOOKUP(Table_for_new_list_price[[#This Row],[ItemCode]],[1]sheet1!$1:$1048576,6,FALSE)</f>
        <v>BVPF</v>
      </c>
      <c r="E3271" s="54" t="str">
        <f>VLOOKUP(Table_for_new_list_price[[#This Row],[ItemCode]],[1]sheet1!$1:$1048576,7,FALSE)</f>
        <v>BRASS DZR</v>
      </c>
      <c r="F3271" s="54" t="str">
        <f>VLOOKUP(Table_for_new_list_price[[#This Row],[ItemCode]],[1]sheet1!$1:$1048576,13,FALSE)</f>
        <v>2.2</v>
      </c>
      <c r="G3271" s="55" t="str">
        <f>VLOOKUP(Table_for_new_list_price[[#This Row],[ItemCode]],[1]sheet1!$1:$1048576,12,FALSE)</f>
        <v>18</v>
      </c>
      <c r="H3271" s="101">
        <f>VLOOKUP(Table_for_new_list_price[[#This Row],[ItemCode]],[1]sheet1!$1:$1048576,8,FALSE)</f>
        <v>119.68</v>
      </c>
      <c r="I3271" s="51">
        <f>VLOOKUP(Table_for_new_list_price[[#This Row],[Product Line]],'EDA SHEET'!$C$10:$D$57,2,FALSE)</f>
        <v>0.34699999999999998</v>
      </c>
      <c r="J3271" s="53">
        <f t="shared" si="57"/>
        <v>41.528959999999998</v>
      </c>
      <c r="K3271" s="1" t="str">
        <f>VLOOKUP(Table_for_new_list_price[[#This Row],[ItemCode]],[1]sheet1!$1:$1048576,11,FALSE)</f>
        <v>China</v>
      </c>
    </row>
    <row r="3272" spans="1:11" hidden="1" x14ac:dyDescent="0.3">
      <c r="A3272" t="s">
        <v>304</v>
      </c>
      <c r="B3272" t="str">
        <f>VLOOKUP(Table_for_new_list_price[[#This Row],[ItemCode]],[1]sheet1!$1:$1048576,4,FALSE)</f>
        <v>PUMP FLANGE BALL VLV EzPress</v>
      </c>
      <c r="C3272" t="str">
        <f>VLOOKUP(Table_for_new_list_price[[#This Row],[ItemCode]],[1]sheet1!$1:$1048576,5,FALSE)</f>
        <v>670779710945</v>
      </c>
      <c r="D3272" t="str">
        <f>VLOOKUP(Table_for_new_list_price[[#This Row],[ItemCode]],[1]sheet1!$1:$1048576,6,FALSE)</f>
        <v>BVPF</v>
      </c>
      <c r="E3272" s="54" t="str">
        <f>VLOOKUP(Table_for_new_list_price[[#This Row],[ItemCode]],[1]sheet1!$1:$1048576,7,FALSE)</f>
        <v>BRASS DZR</v>
      </c>
      <c r="F3272" s="54" t="str">
        <f>VLOOKUP(Table_for_new_list_price[[#This Row],[ItemCode]],[1]sheet1!$1:$1048576,13,FALSE)</f>
        <v>4.16</v>
      </c>
      <c r="G3272" s="55" t="str">
        <f>VLOOKUP(Table_for_new_list_price[[#This Row],[ItemCode]],[1]sheet1!$1:$1048576,12,FALSE)</f>
        <v>8</v>
      </c>
      <c r="H3272" s="101">
        <f>VLOOKUP(Table_for_new_list_price[[#This Row],[ItemCode]],[1]sheet1!$1:$1048576,8,FALSE)</f>
        <v>256.81</v>
      </c>
      <c r="I3272" s="51">
        <f>VLOOKUP(Table_for_new_list_price[[#This Row],[Product Line]],'EDA SHEET'!$C$10:$D$57,2,FALSE)</f>
        <v>0.34699999999999998</v>
      </c>
      <c r="J3272" s="53">
        <f t="shared" si="57"/>
        <v>89.113069999999993</v>
      </c>
      <c r="K3272" s="1" t="str">
        <f>VLOOKUP(Table_for_new_list_price[[#This Row],[ItemCode]],[1]sheet1!$1:$1048576,11,FALSE)</f>
        <v>China</v>
      </c>
    </row>
    <row r="3273" spans="1:11" hidden="1" x14ac:dyDescent="0.3">
      <c r="A3273" t="s">
        <v>305</v>
      </c>
      <c r="B3273" t="str">
        <f>VLOOKUP(Table_for_new_list_price[[#This Row],[ItemCode]],[1]sheet1!$1:$1048576,4,FALSE)</f>
        <v>PUMP FLANGE BALL VLV EzPress</v>
      </c>
      <c r="C3273" t="str">
        <f>VLOOKUP(Table_for_new_list_price[[#This Row],[ItemCode]],[1]sheet1!$1:$1048576,5,FALSE)</f>
        <v>670779710907</v>
      </c>
      <c r="D3273" t="str">
        <f>VLOOKUP(Table_for_new_list_price[[#This Row],[ItemCode]],[1]sheet1!$1:$1048576,6,FALSE)</f>
        <v>BVPF</v>
      </c>
      <c r="E3273" s="54" t="str">
        <f>VLOOKUP(Table_for_new_list_price[[#This Row],[ItemCode]],[1]sheet1!$1:$1048576,7,FALSE)</f>
        <v>BRASS DZR</v>
      </c>
      <c r="F3273" s="54" t="str">
        <f>VLOOKUP(Table_for_new_list_price[[#This Row],[ItemCode]],[1]sheet1!$1:$1048576,13,FALSE)</f>
        <v>1.5</v>
      </c>
      <c r="G3273" s="55" t="str">
        <f>VLOOKUP(Table_for_new_list_price[[#This Row],[ItemCode]],[1]sheet1!$1:$1048576,12,FALSE)</f>
        <v>24</v>
      </c>
      <c r="H3273" s="101">
        <f>VLOOKUP(Table_for_new_list_price[[#This Row],[ItemCode]],[1]sheet1!$1:$1048576,8,FALSE)</f>
        <v>74.23</v>
      </c>
      <c r="I3273" s="51">
        <f>VLOOKUP(Table_for_new_list_price[[#This Row],[Product Line]],'EDA SHEET'!$C$10:$D$57,2,FALSE)</f>
        <v>0.34699999999999998</v>
      </c>
      <c r="J3273" s="53">
        <f t="shared" si="57"/>
        <v>25.757809999999999</v>
      </c>
      <c r="K3273" s="1" t="str">
        <f>VLOOKUP(Table_for_new_list_price[[#This Row],[ItemCode]],[1]sheet1!$1:$1048576,11,FALSE)</f>
        <v>China</v>
      </c>
    </row>
    <row r="3274" spans="1:11" hidden="1" x14ac:dyDescent="0.3">
      <c r="A3274" t="s">
        <v>311</v>
      </c>
      <c r="B3274" t="str">
        <f>VLOOKUP(Table_for_new_list_price[[#This Row],[ItemCode]],[1]sheet1!$1:$1048576,4,FALSE)</f>
        <v>EzPress PUMP FLN BV C/W D 1</v>
      </c>
      <c r="C3274" t="str">
        <f>VLOOKUP(Table_for_new_list_price[[#This Row],[ItemCode]],[1]sheet1!$1:$1048576,5,FALSE)</f>
        <v>670779718279</v>
      </c>
      <c r="D3274" t="str">
        <f>VLOOKUP(Table_for_new_list_price[[#This Row],[ItemCode]],[1]sheet1!$1:$1048576,6,FALSE)</f>
        <v>BVPF</v>
      </c>
      <c r="E3274" s="54" t="str">
        <f>VLOOKUP(Table_for_new_list_price[[#This Row],[ItemCode]],[1]sheet1!$1:$1048576,7,FALSE)</f>
        <v>BRASS DZR</v>
      </c>
      <c r="F3274" s="54" t="str">
        <f>VLOOKUP(Table_for_new_list_price[[#This Row],[ItemCode]],[1]sheet1!$1:$1048576,13,FALSE)</f>
        <v>2.01</v>
      </c>
      <c r="G3274" s="55" t="str">
        <f>VLOOKUP(Table_for_new_list_price[[#This Row],[ItemCode]],[1]sheet1!$1:$1048576,12,FALSE)</f>
        <v>20</v>
      </c>
      <c r="H3274" s="101">
        <f>VLOOKUP(Table_for_new_list_price[[#This Row],[ItemCode]],[1]sheet1!$1:$1048576,8,FALSE)</f>
        <v>115.14</v>
      </c>
      <c r="I3274" s="51">
        <f>VLOOKUP(Table_for_new_list_price[[#This Row],[Product Line]],'EDA SHEET'!$C$10:$D$57,2,FALSE)</f>
        <v>0.34699999999999998</v>
      </c>
      <c r="J3274" s="53">
        <f t="shared" si="57"/>
        <v>39.953579999999995</v>
      </c>
      <c r="K3274" s="1" t="str">
        <f>VLOOKUP(Table_for_new_list_price[[#This Row],[ItemCode]],[1]sheet1!$1:$1048576,11,FALSE)</f>
        <v>China</v>
      </c>
    </row>
    <row r="3275" spans="1:11" hidden="1" x14ac:dyDescent="0.3">
      <c r="A3275" t="s">
        <v>312</v>
      </c>
      <c r="B3275" t="str">
        <f>VLOOKUP(Table_for_new_list_price[[#This Row],[ItemCode]],[1]sheet1!$1:$1048576,4,FALSE)</f>
        <v>EzPress PUMP FLN BV C/W D1-1/2</v>
      </c>
      <c r="C3275" t="str">
        <f>VLOOKUP(Table_for_new_list_price[[#This Row],[ItemCode]],[1]sheet1!$1:$1048576,5,FALSE)</f>
        <v>670779718293</v>
      </c>
      <c r="D3275" t="str">
        <f>VLOOKUP(Table_for_new_list_price[[#This Row],[ItemCode]],[1]sheet1!$1:$1048576,6,FALSE)</f>
        <v>BVPF</v>
      </c>
      <c r="E3275" s="54" t="str">
        <f>VLOOKUP(Table_for_new_list_price[[#This Row],[ItemCode]],[1]sheet1!$1:$1048576,7,FALSE)</f>
        <v>BRASS DZR</v>
      </c>
      <c r="F3275" s="54" t="str">
        <f>VLOOKUP(Table_for_new_list_price[[#This Row],[ItemCode]],[1]sheet1!$1:$1048576,13,FALSE)</f>
        <v>3.04</v>
      </c>
      <c r="G3275" s="55" t="str">
        <f>VLOOKUP(Table_for_new_list_price[[#This Row],[ItemCode]],[1]sheet1!$1:$1048576,12,FALSE)</f>
        <v>14</v>
      </c>
      <c r="H3275" s="101">
        <f>VLOOKUP(Table_for_new_list_price[[#This Row],[ItemCode]],[1]sheet1!$1:$1048576,8,FALSE)</f>
        <v>177.64</v>
      </c>
      <c r="I3275" s="51">
        <f>VLOOKUP(Table_for_new_list_price[[#This Row],[Product Line]],'EDA SHEET'!$C$10:$D$57,2,FALSE)</f>
        <v>0.34699999999999998</v>
      </c>
      <c r="J3275" s="53">
        <f t="shared" si="57"/>
        <v>61.641079999999988</v>
      </c>
      <c r="K3275" s="1" t="str">
        <f>VLOOKUP(Table_for_new_list_price[[#This Row],[ItemCode]],[1]sheet1!$1:$1048576,11,FALSE)</f>
        <v>China</v>
      </c>
    </row>
    <row r="3276" spans="1:11" hidden="1" x14ac:dyDescent="0.3">
      <c r="A3276" t="s">
        <v>313</v>
      </c>
      <c r="B3276" t="str">
        <f>VLOOKUP(Table_for_new_list_price[[#This Row],[ItemCode]],[1]sheet1!$1:$1048576,4,FALSE)</f>
        <v>EzPress PUMP FLN BV C/W D1-1/4</v>
      </c>
      <c r="C3276" t="str">
        <f>VLOOKUP(Table_for_new_list_price[[#This Row],[ItemCode]],[1]sheet1!$1:$1048576,5,FALSE)</f>
        <v>670779718286</v>
      </c>
      <c r="D3276" t="str">
        <f>VLOOKUP(Table_for_new_list_price[[#This Row],[ItemCode]],[1]sheet1!$1:$1048576,6,FALSE)</f>
        <v>BVPF</v>
      </c>
      <c r="E3276" s="54" t="str">
        <f>VLOOKUP(Table_for_new_list_price[[#This Row],[ItemCode]],[1]sheet1!$1:$1048576,7,FALSE)</f>
        <v>BRASS DZR</v>
      </c>
      <c r="F3276" s="54" t="str">
        <f>VLOOKUP(Table_for_new_list_price[[#This Row],[ItemCode]],[1]sheet1!$1:$1048576,13,FALSE)</f>
        <v>2.34</v>
      </c>
      <c r="G3276" s="55" t="str">
        <f>VLOOKUP(Table_for_new_list_price[[#This Row],[ItemCode]],[1]sheet1!$1:$1048576,12,FALSE)</f>
        <v>16</v>
      </c>
      <c r="H3276" s="101">
        <f>VLOOKUP(Table_for_new_list_price[[#This Row],[ItemCode]],[1]sheet1!$1:$1048576,8,FALSE)</f>
        <v>138.68</v>
      </c>
      <c r="I3276" s="51">
        <f>VLOOKUP(Table_for_new_list_price[[#This Row],[Product Line]],'EDA SHEET'!$C$10:$D$57,2,FALSE)</f>
        <v>0.34699999999999998</v>
      </c>
      <c r="J3276" s="53">
        <f t="shared" si="57"/>
        <v>48.121960000000001</v>
      </c>
      <c r="K3276" s="1" t="str">
        <f>VLOOKUP(Table_for_new_list_price[[#This Row],[ItemCode]],[1]sheet1!$1:$1048576,11,FALSE)</f>
        <v>China</v>
      </c>
    </row>
    <row r="3277" spans="1:11" hidden="1" x14ac:dyDescent="0.3">
      <c r="A3277" t="s">
        <v>314</v>
      </c>
      <c r="B3277" t="str">
        <f>VLOOKUP(Table_for_new_list_price[[#This Row],[ItemCode]],[1]sheet1!$1:$1048576,4,FALSE)</f>
        <v>EzPress PUMP FLN BV C/W D 2</v>
      </c>
      <c r="C3277" t="str">
        <f>VLOOKUP(Table_for_new_list_price[[#This Row],[ItemCode]],[1]sheet1!$1:$1048576,5,FALSE)</f>
        <v>670779718309</v>
      </c>
      <c r="D3277" t="str">
        <f>VLOOKUP(Table_for_new_list_price[[#This Row],[ItemCode]],[1]sheet1!$1:$1048576,6,FALSE)</f>
        <v>BVPF</v>
      </c>
      <c r="E3277" s="54" t="str">
        <f>VLOOKUP(Table_for_new_list_price[[#This Row],[ItemCode]],[1]sheet1!$1:$1048576,7,FALSE)</f>
        <v>BRASS DZR</v>
      </c>
      <c r="F3277" s="54" t="str">
        <f>VLOOKUP(Table_for_new_list_price[[#This Row],[ItemCode]],[1]sheet1!$1:$1048576,13,FALSE)</f>
        <v>4.44</v>
      </c>
      <c r="G3277" s="55" t="str">
        <f>VLOOKUP(Table_for_new_list_price[[#This Row],[ItemCode]],[1]sheet1!$1:$1048576,12,FALSE)</f>
        <v>10</v>
      </c>
      <c r="H3277" s="101">
        <f>VLOOKUP(Table_for_new_list_price[[#This Row],[ItemCode]],[1]sheet1!$1:$1048576,8,FALSE)</f>
        <v>295.85000000000002</v>
      </c>
      <c r="I3277" s="51">
        <f>VLOOKUP(Table_for_new_list_price[[#This Row],[Product Line]],'EDA SHEET'!$C$10:$D$57,2,FALSE)</f>
        <v>0.34699999999999998</v>
      </c>
      <c r="J3277" s="53">
        <f t="shared" si="57"/>
        <v>102.65994999999999</v>
      </c>
      <c r="K3277" s="1" t="str">
        <f>VLOOKUP(Table_for_new_list_price[[#This Row],[ItemCode]],[1]sheet1!$1:$1048576,11,FALSE)</f>
        <v>China</v>
      </c>
    </row>
    <row r="3278" spans="1:11" hidden="1" x14ac:dyDescent="0.3">
      <c r="A3278" t="s">
        <v>315</v>
      </c>
      <c r="B3278" t="str">
        <f>VLOOKUP(Table_for_new_list_price[[#This Row],[ItemCode]],[1]sheet1!$1:$1048576,4,FALSE)</f>
        <v>EzPress PUMP FLN BV C/W D 3/4</v>
      </c>
      <c r="C3278" t="str">
        <f>VLOOKUP(Table_for_new_list_price[[#This Row],[ItemCode]],[1]sheet1!$1:$1048576,5,FALSE)</f>
        <v>670779718262</v>
      </c>
      <c r="D3278" t="str">
        <f>VLOOKUP(Table_for_new_list_price[[#This Row],[ItemCode]],[1]sheet1!$1:$1048576,6,FALSE)</f>
        <v>BVPF</v>
      </c>
      <c r="E3278" s="54" t="str">
        <f>VLOOKUP(Table_for_new_list_price[[#This Row],[ItemCode]],[1]sheet1!$1:$1048576,7,FALSE)</f>
        <v>BRASS DZR</v>
      </c>
      <c r="F3278" s="54" t="str">
        <f>VLOOKUP(Table_for_new_list_price[[#This Row],[ItemCode]],[1]sheet1!$1:$1048576,13,FALSE)</f>
        <v>1.62</v>
      </c>
      <c r="G3278" s="55" t="str">
        <f>VLOOKUP(Table_for_new_list_price[[#This Row],[ItemCode]],[1]sheet1!$1:$1048576,12,FALSE)</f>
        <v>20</v>
      </c>
      <c r="H3278" s="101">
        <f>VLOOKUP(Table_for_new_list_price[[#This Row],[ItemCode]],[1]sheet1!$1:$1048576,8,FALSE)</f>
        <v>85.8</v>
      </c>
      <c r="I3278" s="51">
        <f>VLOOKUP(Table_for_new_list_price[[#This Row],[Product Line]],'EDA SHEET'!$C$10:$D$57,2,FALSE)</f>
        <v>0.34699999999999998</v>
      </c>
      <c r="J3278" s="53">
        <f t="shared" si="57"/>
        <v>29.772599999999997</v>
      </c>
      <c r="K3278" s="1" t="str">
        <f>VLOOKUP(Table_for_new_list_price[[#This Row],[ItemCode]],[1]sheet1!$1:$1048576,11,FALSE)</f>
        <v>China</v>
      </c>
    </row>
    <row r="3279" spans="1:11" hidden="1" x14ac:dyDescent="0.3">
      <c r="A3279" t="s">
        <v>1406</v>
      </c>
      <c r="B3279" t="str">
        <f>VLOOKUP(Table_for_new_list_price[[#This Row],[ItemCode]],[1]sheet1!$1:$1048576,4,FALSE)</f>
        <v>BRASS BV IPS C/W 316 SS TRIM</v>
      </c>
      <c r="C3279" t="str">
        <f>VLOOKUP(Table_for_new_list_price[[#This Row],[ItemCode]],[1]sheet1!$1:$1048576,5,FALSE)</f>
        <v>670779467061</v>
      </c>
      <c r="D3279" t="str">
        <f>VLOOKUP(Table_for_new_list_price[[#This Row],[ItemCode]],[1]sheet1!$1:$1048576,6,FALSE)</f>
        <v>BVRP</v>
      </c>
      <c r="E3279" s="54" t="str">
        <f>VLOOKUP(Table_for_new_list_price[[#This Row],[ItemCode]],[1]sheet1!$1:$1048576,7,FALSE)</f>
        <v>BRASS</v>
      </c>
      <c r="F3279" s="54" t="str">
        <f>VLOOKUP(Table_for_new_list_price[[#This Row],[ItemCode]],[1]sheet1!$1:$1048576,13,FALSE)</f>
        <v>1.14</v>
      </c>
      <c r="G3279" s="55" t="str">
        <f>VLOOKUP(Table_for_new_list_price[[#This Row],[ItemCode]],[1]sheet1!$1:$1048576,12,FALSE)</f>
        <v>45</v>
      </c>
      <c r="H3279" s="101">
        <f>VLOOKUP(Table_for_new_list_price[[#This Row],[ItemCode]],[1]sheet1!$1:$1048576,8,FALSE)</f>
        <v>80.95</v>
      </c>
      <c r="I3279" s="51">
        <f>VLOOKUP(Table_for_new_list_price[[#This Row],[Product Line]],'EDA SHEET'!$C$10:$D$57,2,FALSE)</f>
        <v>0.34699999999999998</v>
      </c>
      <c r="J3279" s="53">
        <f t="shared" si="57"/>
        <v>28.089649999999999</v>
      </c>
      <c r="K3279" s="1" t="str">
        <f>VLOOKUP(Table_for_new_list_price[[#This Row],[ItemCode]],[1]sheet1!$1:$1048576,11,FALSE)</f>
        <v>China</v>
      </c>
    </row>
    <row r="3280" spans="1:11" hidden="1" x14ac:dyDescent="0.3">
      <c r="A3280" t="s">
        <v>1407</v>
      </c>
      <c r="B3280" t="str">
        <f>VLOOKUP(Table_for_new_list_price[[#This Row],[ItemCode]],[1]sheet1!$1:$1048576,4,FALSE)</f>
        <v>BRASS BV IPS C/W 316 SS TRIM</v>
      </c>
      <c r="C3280" t="str">
        <f>VLOOKUP(Table_for_new_list_price[[#This Row],[ItemCode]],[1]sheet1!$1:$1048576,5,FALSE)</f>
        <v>670779467085</v>
      </c>
      <c r="D3280" t="str">
        <f>VLOOKUP(Table_for_new_list_price[[#This Row],[ItemCode]],[1]sheet1!$1:$1048576,6,FALSE)</f>
        <v>BVRP</v>
      </c>
      <c r="E3280" s="54" t="str">
        <f>VLOOKUP(Table_for_new_list_price[[#This Row],[ItemCode]],[1]sheet1!$1:$1048576,7,FALSE)</f>
        <v>BRASS</v>
      </c>
      <c r="F3280" s="54" t="str">
        <f>VLOOKUP(Table_for_new_list_price[[#This Row],[ItemCode]],[1]sheet1!$1:$1048576,13,FALSE)</f>
        <v>2.61</v>
      </c>
      <c r="G3280" s="55" t="str">
        <f>VLOOKUP(Table_for_new_list_price[[#This Row],[ItemCode]],[1]sheet1!$1:$1048576,12,FALSE)</f>
        <v>24</v>
      </c>
      <c r="H3280" s="101">
        <f>VLOOKUP(Table_for_new_list_price[[#This Row],[ItemCode]],[1]sheet1!$1:$1048576,8,FALSE)</f>
        <v>213.19</v>
      </c>
      <c r="I3280" s="51">
        <f>VLOOKUP(Table_for_new_list_price[[#This Row],[Product Line]],'EDA SHEET'!$C$10:$D$57,2,FALSE)</f>
        <v>0.34699999999999998</v>
      </c>
      <c r="J3280" s="53">
        <f t="shared" si="57"/>
        <v>73.976929999999996</v>
      </c>
      <c r="K3280" s="1" t="str">
        <f>VLOOKUP(Table_for_new_list_price[[#This Row],[ItemCode]],[1]sheet1!$1:$1048576,11,FALSE)</f>
        <v>China</v>
      </c>
    </row>
    <row r="3281" spans="1:11" hidden="1" x14ac:dyDescent="0.3">
      <c r="A3281" t="s">
        <v>1408</v>
      </c>
      <c r="B3281" t="str">
        <f>VLOOKUP(Table_for_new_list_price[[#This Row],[ItemCode]],[1]sheet1!$1:$1048576,4,FALSE)</f>
        <v>BRASS BV IPS C/W 316 SS TRIM</v>
      </c>
      <c r="C3281" t="str">
        <f>VLOOKUP(Table_for_new_list_price[[#This Row],[ItemCode]],[1]sheet1!$1:$1048576,5,FALSE)</f>
        <v>670779467078</v>
      </c>
      <c r="D3281" t="str">
        <f>VLOOKUP(Table_for_new_list_price[[#This Row],[ItemCode]],[1]sheet1!$1:$1048576,6,FALSE)</f>
        <v>BVRP</v>
      </c>
      <c r="E3281" s="54" t="str">
        <f>VLOOKUP(Table_for_new_list_price[[#This Row],[ItemCode]],[1]sheet1!$1:$1048576,7,FALSE)</f>
        <v>BRASS</v>
      </c>
      <c r="F3281" s="54" t="str">
        <f>VLOOKUP(Table_for_new_list_price[[#This Row],[ItemCode]],[1]sheet1!$1:$1048576,13,FALSE)</f>
        <v>1.54</v>
      </c>
      <c r="G3281" s="55" t="str">
        <f>VLOOKUP(Table_for_new_list_price[[#This Row],[ItemCode]],[1]sheet1!$1:$1048576,12,FALSE)</f>
        <v>30</v>
      </c>
      <c r="H3281" s="101">
        <f>VLOOKUP(Table_for_new_list_price[[#This Row],[ItemCode]],[1]sheet1!$1:$1048576,8,FALSE)</f>
        <v>145.21</v>
      </c>
      <c r="I3281" s="51">
        <f>VLOOKUP(Table_for_new_list_price[[#This Row],[Product Line]],'EDA SHEET'!$C$10:$D$57,2,FALSE)</f>
        <v>0.34699999999999998</v>
      </c>
      <c r="J3281" s="53">
        <f t="shared" si="57"/>
        <v>50.387869999999999</v>
      </c>
      <c r="K3281" s="1" t="str">
        <f>VLOOKUP(Table_for_new_list_price[[#This Row],[ItemCode]],[1]sheet1!$1:$1048576,11,FALSE)</f>
        <v>China</v>
      </c>
    </row>
    <row r="3282" spans="1:11" hidden="1" x14ac:dyDescent="0.3">
      <c r="A3282" t="s">
        <v>1409</v>
      </c>
      <c r="B3282" t="str">
        <f>VLOOKUP(Table_for_new_list_price[[#This Row],[ItemCode]],[1]sheet1!$1:$1048576,4,FALSE)</f>
        <v>BRASS BV IPS C/W 316 SS TRIM</v>
      </c>
      <c r="C3282" t="str">
        <f>VLOOKUP(Table_for_new_list_price[[#This Row],[ItemCode]],[1]sheet1!$1:$1048576,5,FALSE)</f>
        <v>670779467047</v>
      </c>
      <c r="D3282" t="str">
        <f>VLOOKUP(Table_for_new_list_price[[#This Row],[ItemCode]],[1]sheet1!$1:$1048576,6,FALSE)</f>
        <v>BVRP</v>
      </c>
      <c r="E3282" s="54" t="str">
        <f>VLOOKUP(Table_for_new_list_price[[#This Row],[ItemCode]],[1]sheet1!$1:$1048576,7,FALSE)</f>
        <v>BRASS</v>
      </c>
      <c r="F3282" s="54" t="str">
        <f>VLOOKUP(Table_for_new_list_price[[#This Row],[ItemCode]],[1]sheet1!$1:$1048576,13,FALSE)</f>
        <v>0.48</v>
      </c>
      <c r="G3282" s="55" t="str">
        <f>VLOOKUP(Table_for_new_list_price[[#This Row],[ItemCode]],[1]sheet1!$1:$1048576,12,FALSE)</f>
        <v>80</v>
      </c>
      <c r="H3282" s="101">
        <f>VLOOKUP(Table_for_new_list_price[[#This Row],[ItemCode]],[1]sheet1!$1:$1048576,8,FALSE)</f>
        <v>53.31</v>
      </c>
      <c r="I3282" s="51">
        <f>VLOOKUP(Table_for_new_list_price[[#This Row],[Product Line]],'EDA SHEET'!$C$10:$D$57,2,FALSE)</f>
        <v>0.34699999999999998</v>
      </c>
      <c r="J3282" s="53">
        <f t="shared" ref="J3282:J3345" si="58">H3282*I3282</f>
        <v>18.498570000000001</v>
      </c>
      <c r="K3282" s="1" t="str">
        <f>VLOOKUP(Table_for_new_list_price[[#This Row],[ItemCode]],[1]sheet1!$1:$1048576,11,FALSE)</f>
        <v>China</v>
      </c>
    </row>
    <row r="3283" spans="1:11" hidden="1" x14ac:dyDescent="0.3">
      <c r="A3283" t="s">
        <v>1410</v>
      </c>
      <c r="B3283" t="str">
        <f>VLOOKUP(Table_for_new_list_price[[#This Row],[ItemCode]],[1]sheet1!$1:$1048576,4,FALSE)</f>
        <v>BRASS BV IPS C/W 316 SS TRIM</v>
      </c>
      <c r="C3283" t="str">
        <f>VLOOKUP(Table_for_new_list_price[[#This Row],[ItemCode]],[1]sheet1!$1:$1048576,5,FALSE)</f>
        <v>670779467207</v>
      </c>
      <c r="D3283" t="str">
        <f>VLOOKUP(Table_for_new_list_price[[#This Row],[ItemCode]],[1]sheet1!$1:$1048576,6,FALSE)</f>
        <v>BVRP</v>
      </c>
      <c r="E3283" s="54" t="str">
        <f>VLOOKUP(Table_for_new_list_price[[#This Row],[ItemCode]],[1]sheet1!$1:$1048576,7,FALSE)</f>
        <v>BRASS</v>
      </c>
      <c r="F3283" s="54" t="str">
        <f>VLOOKUP(Table_for_new_list_price[[#This Row],[ItemCode]],[1]sheet1!$1:$1048576,13,FALSE)</f>
        <v>3.6</v>
      </c>
      <c r="G3283" s="55" t="str">
        <f>VLOOKUP(Table_for_new_list_price[[#This Row],[ItemCode]],[1]sheet1!$1:$1048576,12,FALSE)</f>
        <v>15</v>
      </c>
      <c r="H3283" s="101">
        <f>VLOOKUP(Table_for_new_list_price[[#This Row],[ItemCode]],[1]sheet1!$1:$1048576,8,FALSE)</f>
        <v>262.17</v>
      </c>
      <c r="I3283" s="51">
        <f>VLOOKUP(Table_for_new_list_price[[#This Row],[Product Line]],'EDA SHEET'!$C$10:$D$57,2,FALSE)</f>
        <v>0.34699999999999998</v>
      </c>
      <c r="J3283" s="53">
        <f t="shared" si="58"/>
        <v>90.972989999999996</v>
      </c>
      <c r="K3283" s="1" t="str">
        <f>VLOOKUP(Table_for_new_list_price[[#This Row],[ItemCode]],[1]sheet1!$1:$1048576,11,FALSE)</f>
        <v>China</v>
      </c>
    </row>
    <row r="3284" spans="1:11" hidden="1" x14ac:dyDescent="0.3">
      <c r="A3284" t="s">
        <v>1411</v>
      </c>
      <c r="B3284" t="str">
        <f>VLOOKUP(Table_for_new_list_price[[#This Row],[ItemCode]],[1]sheet1!$1:$1048576,4,FALSE)</f>
        <v>BRASS BV IPS C/W 316 SS TRIM</v>
      </c>
      <c r="C3284" t="str">
        <f>VLOOKUP(Table_for_new_list_price[[#This Row],[ItemCode]],[1]sheet1!$1:$1048576,5,FALSE)</f>
        <v>670779467054</v>
      </c>
      <c r="D3284" t="str">
        <f>VLOOKUP(Table_for_new_list_price[[#This Row],[ItemCode]],[1]sheet1!$1:$1048576,6,FALSE)</f>
        <v>BVRP</v>
      </c>
      <c r="E3284" s="54" t="str">
        <f>VLOOKUP(Table_for_new_list_price[[#This Row],[ItemCode]],[1]sheet1!$1:$1048576,7,FALSE)</f>
        <v>BRASS</v>
      </c>
      <c r="F3284" s="54" t="str">
        <f>VLOOKUP(Table_for_new_list_price[[#This Row],[ItemCode]],[1]sheet1!$1:$1048576,13,FALSE)</f>
        <v>0.74</v>
      </c>
      <c r="G3284" s="55" t="str">
        <f>VLOOKUP(Table_for_new_list_price[[#This Row],[ItemCode]],[1]sheet1!$1:$1048576,12,FALSE)</f>
        <v>60</v>
      </c>
      <c r="H3284" s="101">
        <f>VLOOKUP(Table_for_new_list_price[[#This Row],[ItemCode]],[1]sheet1!$1:$1048576,8,FALSE)</f>
        <v>61.03</v>
      </c>
      <c r="I3284" s="51">
        <f>VLOOKUP(Table_for_new_list_price[[#This Row],[Product Line]],'EDA SHEET'!$C$10:$D$57,2,FALSE)</f>
        <v>0.34699999999999998</v>
      </c>
      <c r="J3284" s="53">
        <f t="shared" si="58"/>
        <v>21.177409999999998</v>
      </c>
      <c r="K3284" s="1" t="str">
        <f>VLOOKUP(Table_for_new_list_price[[#This Row],[ItemCode]],[1]sheet1!$1:$1048576,11,FALSE)</f>
        <v>China</v>
      </c>
    </row>
    <row r="3285" spans="1:11" hidden="1" x14ac:dyDescent="0.3">
      <c r="A3285" t="s">
        <v>220</v>
      </c>
      <c r="B3285" t="str">
        <f>VLOOKUP(Table_for_new_list_price[[#This Row],[ItemCode]],[1]sheet1!$1:$1048576,4,FALSE)</f>
        <v>BRONZE SWING CHECK IPS/PTFE</v>
      </c>
      <c r="C3285" t="str">
        <f>VLOOKUP(Table_for_new_list_price[[#This Row],[ItemCode]],[1]sheet1!$1:$1048576,5,FALSE)</f>
        <v>670779234069</v>
      </c>
      <c r="D3285" t="str">
        <f>VLOOKUP(Table_for_new_list_price[[#This Row],[ItemCode]],[1]sheet1!$1:$1048576,6,FALSE)</f>
        <v>CPCK</v>
      </c>
      <c r="E3285" s="54" t="str">
        <f>VLOOKUP(Table_for_new_list_price[[#This Row],[ItemCode]],[1]sheet1!$1:$1048576,7,FALSE)</f>
        <v>BRONZE</v>
      </c>
      <c r="F3285" s="54" t="str">
        <f>VLOOKUP(Table_for_new_list_price[[#This Row],[ItemCode]],[1]sheet1!$1:$1048576,13,FALSE)</f>
        <v>1.39</v>
      </c>
      <c r="G3285" s="55" t="str">
        <f>VLOOKUP(Table_for_new_list_price[[#This Row],[ItemCode]],[1]sheet1!$1:$1048576,12,FALSE)</f>
        <v>48</v>
      </c>
      <c r="H3285" s="101">
        <f>VLOOKUP(Table_for_new_list_price[[#This Row],[ItemCode]],[1]sheet1!$1:$1048576,8,FALSE)</f>
        <v>103.62</v>
      </c>
      <c r="I3285" s="51">
        <f>VLOOKUP(Table_for_new_list_price[[#This Row],[Product Line]],'EDA SHEET'!$C$10:$D$57,2,FALSE)</f>
        <v>0.34699999999999998</v>
      </c>
      <c r="J3285" s="53">
        <f t="shared" si="58"/>
        <v>35.956139999999998</v>
      </c>
      <c r="K3285" s="1" t="str">
        <f>VLOOKUP(Table_for_new_list_price[[#This Row],[ItemCode]],[1]sheet1!$1:$1048576,11,FALSE)</f>
        <v>Thailand</v>
      </c>
    </row>
    <row r="3286" spans="1:11" hidden="1" x14ac:dyDescent="0.3">
      <c r="A3286" t="s">
        <v>221</v>
      </c>
      <c r="B3286" t="str">
        <f>VLOOKUP(Table_for_new_list_price[[#This Row],[ItemCode]],[1]sheet1!$1:$1048576,4,FALSE)</f>
        <v>BRONZE SWING CHECK IPS/PTFE</v>
      </c>
      <c r="C3286" t="str">
        <f>VLOOKUP(Table_for_new_list_price[[#This Row],[ItemCode]],[1]sheet1!$1:$1048576,5,FALSE)</f>
        <v>670779234038</v>
      </c>
      <c r="D3286" t="str">
        <f>VLOOKUP(Table_for_new_list_price[[#This Row],[ItemCode]],[1]sheet1!$1:$1048576,6,FALSE)</f>
        <v>CPCK</v>
      </c>
      <c r="E3286" s="54" t="str">
        <f>VLOOKUP(Table_for_new_list_price[[#This Row],[ItemCode]],[1]sheet1!$1:$1048576,7,FALSE)</f>
        <v>BRONZE</v>
      </c>
      <c r="F3286" s="54" t="str">
        <f>VLOOKUP(Table_for_new_list_price[[#This Row],[ItemCode]],[1]sheet1!$1:$1048576,13,FALSE)</f>
        <v>0.46</v>
      </c>
      <c r="G3286" s="55" t="str">
        <f>VLOOKUP(Table_for_new_list_price[[#This Row],[ItemCode]],[1]sheet1!$1:$1048576,12,FALSE)</f>
        <v>96</v>
      </c>
      <c r="H3286" s="101">
        <f>VLOOKUP(Table_for_new_list_price[[#This Row],[ItemCode]],[1]sheet1!$1:$1048576,8,FALSE)</f>
        <v>56.22</v>
      </c>
      <c r="I3286" s="51">
        <f>VLOOKUP(Table_for_new_list_price[[#This Row],[Product Line]],'EDA SHEET'!$C$10:$D$57,2,FALSE)</f>
        <v>0.34699999999999998</v>
      </c>
      <c r="J3286" s="53">
        <f t="shared" si="58"/>
        <v>19.508339999999997</v>
      </c>
      <c r="K3286" s="1" t="str">
        <f>VLOOKUP(Table_for_new_list_price[[#This Row],[ItemCode]],[1]sheet1!$1:$1048576,11,FALSE)</f>
        <v>Thailand</v>
      </c>
    </row>
    <row r="3287" spans="1:11" hidden="1" x14ac:dyDescent="0.3">
      <c r="A3287" t="s">
        <v>228</v>
      </c>
      <c r="B3287" t="str">
        <f>VLOOKUP(Table_for_new_list_price[[#This Row],[ItemCode]],[1]sheet1!$1:$1048576,4,FALSE)</f>
        <v>BRONZE SWING CHECK IPS Y-TYPE</v>
      </c>
      <c r="C3287" t="str">
        <f>VLOOKUP(Table_for_new_list_price[[#This Row],[ItemCode]],[1]sheet1!$1:$1048576,5,FALSE)</f>
        <v>670779238067</v>
      </c>
      <c r="D3287" t="str">
        <f>VLOOKUP(Table_for_new_list_price[[#This Row],[ItemCode]],[1]sheet1!$1:$1048576,6,FALSE)</f>
        <v>CPCK</v>
      </c>
      <c r="E3287" s="54" t="str">
        <f>VLOOKUP(Table_for_new_list_price[[#This Row],[ItemCode]],[1]sheet1!$1:$1048576,7,FALSE)</f>
        <v>BRONZE</v>
      </c>
      <c r="F3287" s="54" t="str">
        <f>VLOOKUP(Table_for_new_list_price[[#This Row],[ItemCode]],[1]sheet1!$1:$1048576,13,FALSE)</f>
        <v>1.63</v>
      </c>
      <c r="G3287" s="55" t="str">
        <f>VLOOKUP(Table_for_new_list_price[[#This Row],[ItemCode]],[1]sheet1!$1:$1048576,12,FALSE)</f>
        <v>36</v>
      </c>
      <c r="H3287" s="101">
        <f>VLOOKUP(Table_for_new_list_price[[#This Row],[ItemCode]],[1]sheet1!$1:$1048576,8,FALSE)</f>
        <v>101.37</v>
      </c>
      <c r="I3287" s="51">
        <f>VLOOKUP(Table_for_new_list_price[[#This Row],[Product Line]],'EDA SHEET'!$C$10:$D$57,2,FALSE)</f>
        <v>0.34699999999999998</v>
      </c>
      <c r="J3287" s="53">
        <f t="shared" si="58"/>
        <v>35.17539</v>
      </c>
      <c r="K3287" s="1" t="str">
        <f>VLOOKUP(Table_for_new_list_price[[#This Row],[ItemCode]],[1]sheet1!$1:$1048576,11,FALSE)</f>
        <v>Thailand</v>
      </c>
    </row>
    <row r="3288" spans="1:11" hidden="1" x14ac:dyDescent="0.3">
      <c r="A3288" t="s">
        <v>229</v>
      </c>
      <c r="B3288" t="str">
        <f>VLOOKUP(Table_for_new_list_price[[#This Row],[ItemCode]],[1]sheet1!$1:$1048576,4,FALSE)</f>
        <v>BRONZE SWING CHECK IPS Y-TYPE</v>
      </c>
      <c r="C3288" t="str">
        <f>VLOOKUP(Table_for_new_list_price[[#This Row],[ItemCode]],[1]sheet1!$1:$1048576,5,FALSE)</f>
        <v>670779238081</v>
      </c>
      <c r="D3288" t="str">
        <f>VLOOKUP(Table_for_new_list_price[[#This Row],[ItemCode]],[1]sheet1!$1:$1048576,6,FALSE)</f>
        <v>CPCK</v>
      </c>
      <c r="E3288" s="54" t="str">
        <f>VLOOKUP(Table_for_new_list_price[[#This Row],[ItemCode]],[1]sheet1!$1:$1048576,7,FALSE)</f>
        <v>BRONZE</v>
      </c>
      <c r="F3288" s="54" t="str">
        <f>VLOOKUP(Table_for_new_list_price[[#This Row],[ItemCode]],[1]sheet1!$1:$1048576,13,FALSE)</f>
        <v>3.43</v>
      </c>
      <c r="G3288" s="55" t="str">
        <f>VLOOKUP(Table_for_new_list_price[[#This Row],[ItemCode]],[1]sheet1!$1:$1048576,12,FALSE)</f>
        <v>16</v>
      </c>
      <c r="H3288" s="101">
        <f>VLOOKUP(Table_for_new_list_price[[#This Row],[ItemCode]],[1]sheet1!$1:$1048576,8,FALSE)</f>
        <v>217.32</v>
      </c>
      <c r="I3288" s="51">
        <f>VLOOKUP(Table_for_new_list_price[[#This Row],[Product Line]],'EDA SHEET'!$C$10:$D$57,2,FALSE)</f>
        <v>0.34699999999999998</v>
      </c>
      <c r="J3288" s="53">
        <f t="shared" si="58"/>
        <v>75.410039999999995</v>
      </c>
      <c r="K3288" s="1" t="str">
        <f>VLOOKUP(Table_for_new_list_price[[#This Row],[ItemCode]],[1]sheet1!$1:$1048576,11,FALSE)</f>
        <v>Thailand</v>
      </c>
    </row>
    <row r="3289" spans="1:11" hidden="1" x14ac:dyDescent="0.3">
      <c r="A3289" t="s">
        <v>230</v>
      </c>
      <c r="B3289" t="str">
        <f>VLOOKUP(Table_for_new_list_price[[#This Row],[ItemCode]],[1]sheet1!$1:$1048576,4,FALSE)</f>
        <v>BRONZE SWING CHECK IPS Y-TYPE</v>
      </c>
      <c r="C3289" t="str">
        <f>VLOOKUP(Table_for_new_list_price[[#This Row],[ItemCode]],[1]sheet1!$1:$1048576,5,FALSE)</f>
        <v>670779238074</v>
      </c>
      <c r="D3289" t="str">
        <f>VLOOKUP(Table_for_new_list_price[[#This Row],[ItemCode]],[1]sheet1!$1:$1048576,6,FALSE)</f>
        <v>CPCK</v>
      </c>
      <c r="E3289" s="54" t="str">
        <f>VLOOKUP(Table_for_new_list_price[[#This Row],[ItemCode]],[1]sheet1!$1:$1048576,7,FALSE)</f>
        <v>BRONZE</v>
      </c>
      <c r="F3289" s="54" t="str">
        <f>VLOOKUP(Table_for_new_list_price[[#This Row],[ItemCode]],[1]sheet1!$1:$1048576,13,FALSE)</f>
        <v>2.42</v>
      </c>
      <c r="G3289" s="55" t="str">
        <f>VLOOKUP(Table_for_new_list_price[[#This Row],[ItemCode]],[1]sheet1!$1:$1048576,12,FALSE)</f>
        <v>24</v>
      </c>
      <c r="H3289" s="101">
        <f>VLOOKUP(Table_for_new_list_price[[#This Row],[ItemCode]],[1]sheet1!$1:$1048576,8,FALSE)</f>
        <v>150.9</v>
      </c>
      <c r="I3289" s="51">
        <f>VLOOKUP(Table_for_new_list_price[[#This Row],[Product Line]],'EDA SHEET'!$C$10:$D$57,2,FALSE)</f>
        <v>0.34699999999999998</v>
      </c>
      <c r="J3289" s="53">
        <f t="shared" si="58"/>
        <v>52.362299999999998</v>
      </c>
      <c r="K3289" s="1" t="str">
        <f>VLOOKUP(Table_for_new_list_price[[#This Row],[ItemCode]],[1]sheet1!$1:$1048576,11,FALSE)</f>
        <v>Thailand</v>
      </c>
    </row>
    <row r="3290" spans="1:11" hidden="1" x14ac:dyDescent="0.3">
      <c r="A3290" t="s">
        <v>231</v>
      </c>
      <c r="B3290" t="str">
        <f>VLOOKUP(Table_for_new_list_price[[#This Row],[ItemCode]],[1]sheet1!$1:$1048576,4,FALSE)</f>
        <v>BRONZE SWING CHECK IPS Y-TYPE</v>
      </c>
      <c r="C3290" t="str">
        <f>VLOOKUP(Table_for_new_list_price[[#This Row],[ItemCode]],[1]sheet1!$1:$1048576,5,FALSE)</f>
        <v>670779238043</v>
      </c>
      <c r="D3290" t="str">
        <f>VLOOKUP(Table_for_new_list_price[[#This Row],[ItemCode]],[1]sheet1!$1:$1048576,6,FALSE)</f>
        <v>CPCK</v>
      </c>
      <c r="E3290" s="54" t="str">
        <f>VLOOKUP(Table_for_new_list_price[[#This Row],[ItemCode]],[1]sheet1!$1:$1048576,7,FALSE)</f>
        <v>BRONZE</v>
      </c>
      <c r="F3290" s="54" t="str">
        <f>VLOOKUP(Table_for_new_list_price[[#This Row],[ItemCode]],[1]sheet1!$1:$1048576,13,FALSE)</f>
        <v>0.6</v>
      </c>
      <c r="G3290" s="55" t="str">
        <f>VLOOKUP(Table_for_new_list_price[[#This Row],[ItemCode]],[1]sheet1!$1:$1048576,12,FALSE)</f>
        <v>80</v>
      </c>
      <c r="H3290" s="101">
        <f>VLOOKUP(Table_for_new_list_price[[#This Row],[ItemCode]],[1]sheet1!$1:$1048576,8,FALSE)</f>
        <v>43.08</v>
      </c>
      <c r="I3290" s="51">
        <f>VLOOKUP(Table_for_new_list_price[[#This Row],[Product Line]],'EDA SHEET'!$C$10:$D$57,2,FALSE)</f>
        <v>0.34699999999999998</v>
      </c>
      <c r="J3290" s="53">
        <f t="shared" si="58"/>
        <v>14.948759999999998</v>
      </c>
      <c r="K3290" s="1" t="str">
        <f>VLOOKUP(Table_for_new_list_price[[#This Row],[ItemCode]],[1]sheet1!$1:$1048576,11,FALSE)</f>
        <v>Thailand</v>
      </c>
    </row>
    <row r="3291" spans="1:11" hidden="1" x14ac:dyDescent="0.3">
      <c r="A3291" t="s">
        <v>232</v>
      </c>
      <c r="B3291" t="str">
        <f>VLOOKUP(Table_for_new_list_price[[#This Row],[ItemCode]],[1]sheet1!$1:$1048576,4,FALSE)</f>
        <v>BRONZE SWING CHECK IPS Y-TYPE</v>
      </c>
      <c r="C3291" t="str">
        <f>VLOOKUP(Table_for_new_list_price[[#This Row],[ItemCode]],[1]sheet1!$1:$1048576,5,FALSE)</f>
        <v>670779238203</v>
      </c>
      <c r="D3291" t="str">
        <f>VLOOKUP(Table_for_new_list_price[[#This Row],[ItemCode]],[1]sheet1!$1:$1048576,6,FALSE)</f>
        <v>CPCK</v>
      </c>
      <c r="E3291" s="54" t="str">
        <f>VLOOKUP(Table_for_new_list_price[[#This Row],[ItemCode]],[1]sheet1!$1:$1048576,7,FALSE)</f>
        <v>BRONZE</v>
      </c>
      <c r="F3291" s="54" t="str">
        <f>VLOOKUP(Table_for_new_list_price[[#This Row],[ItemCode]],[1]sheet1!$1:$1048576,13,FALSE)</f>
        <v>5.21</v>
      </c>
      <c r="G3291" s="55" t="str">
        <f>VLOOKUP(Table_for_new_list_price[[#This Row],[ItemCode]],[1]sheet1!$1:$1048576,12,FALSE)</f>
        <v>8</v>
      </c>
      <c r="H3291" s="101">
        <f>VLOOKUP(Table_for_new_list_price[[#This Row],[ItemCode]],[1]sheet1!$1:$1048576,8,FALSE)</f>
        <v>371.94</v>
      </c>
      <c r="I3291" s="51">
        <f>VLOOKUP(Table_for_new_list_price[[#This Row],[Product Line]],'EDA SHEET'!$C$10:$D$57,2,FALSE)</f>
        <v>0.34699999999999998</v>
      </c>
      <c r="J3291" s="53">
        <f t="shared" si="58"/>
        <v>129.06317999999999</v>
      </c>
      <c r="K3291" s="1" t="str">
        <f>VLOOKUP(Table_for_new_list_price[[#This Row],[ItemCode]],[1]sheet1!$1:$1048576,11,FALSE)</f>
        <v>Thailand</v>
      </c>
    </row>
    <row r="3292" spans="1:11" hidden="1" x14ac:dyDescent="0.3">
      <c r="A3292" t="s">
        <v>233</v>
      </c>
      <c r="B3292" t="str">
        <f>VLOOKUP(Table_for_new_list_price[[#This Row],[ItemCode]],[1]sheet1!$1:$1048576,4,FALSE)</f>
        <v>BRONZE SWING CHECK IPS Y-TYPE</v>
      </c>
      <c r="C3292" t="str">
        <f>VLOOKUP(Table_for_new_list_price[[#This Row],[ItemCode]],[1]sheet1!$1:$1048576,5,FALSE)</f>
        <v>670779238258</v>
      </c>
      <c r="D3292" t="str">
        <f>VLOOKUP(Table_for_new_list_price[[#This Row],[ItemCode]],[1]sheet1!$1:$1048576,6,FALSE)</f>
        <v>CPCK</v>
      </c>
      <c r="E3292" s="54" t="str">
        <f>VLOOKUP(Table_for_new_list_price[[#This Row],[ItemCode]],[1]sheet1!$1:$1048576,7,FALSE)</f>
        <v>BRONZE</v>
      </c>
      <c r="F3292" s="54" t="str">
        <f>VLOOKUP(Table_for_new_list_price[[#This Row],[ItemCode]],[1]sheet1!$1:$1048576,13,FALSE)</f>
        <v>9.86</v>
      </c>
      <c r="G3292" s="55" t="str">
        <f>VLOOKUP(Table_for_new_list_price[[#This Row],[ItemCode]],[1]sheet1!$1:$1048576,12,FALSE)</f>
        <v>4</v>
      </c>
      <c r="H3292" s="101">
        <f>VLOOKUP(Table_for_new_list_price[[#This Row],[ItemCode]],[1]sheet1!$1:$1048576,8,FALSE)</f>
        <v>536.9</v>
      </c>
      <c r="I3292" s="51">
        <f>VLOOKUP(Table_for_new_list_price[[#This Row],[Product Line]],'EDA SHEET'!$C$10:$D$57,2,FALSE)</f>
        <v>0.34699999999999998</v>
      </c>
      <c r="J3292" s="53">
        <f t="shared" si="58"/>
        <v>186.30429999999998</v>
      </c>
      <c r="K3292" s="1" t="str">
        <f>VLOOKUP(Table_for_new_list_price[[#This Row],[ItemCode]],[1]sheet1!$1:$1048576,11,FALSE)</f>
        <v>Japan</v>
      </c>
    </row>
    <row r="3293" spans="1:11" hidden="1" x14ac:dyDescent="0.3">
      <c r="A3293" t="s">
        <v>234</v>
      </c>
      <c r="B3293" t="str">
        <f>VLOOKUP(Table_for_new_list_price[[#This Row],[ItemCode]],[1]sheet1!$1:$1048576,4,FALSE)</f>
        <v>BRONZE SWING CHECK IPS Y-TYPE</v>
      </c>
      <c r="C3293" t="str">
        <f>VLOOKUP(Table_for_new_list_price[[#This Row],[ItemCode]],[1]sheet1!$1:$1048576,5,FALSE)</f>
        <v>670779238302</v>
      </c>
      <c r="D3293" t="str">
        <f>VLOOKUP(Table_for_new_list_price[[#This Row],[ItemCode]],[1]sheet1!$1:$1048576,6,FALSE)</f>
        <v>CPCK</v>
      </c>
      <c r="E3293" s="54" t="str">
        <f>VLOOKUP(Table_for_new_list_price[[#This Row],[ItemCode]],[1]sheet1!$1:$1048576,7,FALSE)</f>
        <v>BRONZE</v>
      </c>
      <c r="F3293" s="54" t="str">
        <f>VLOOKUP(Table_for_new_list_price[[#This Row],[ItemCode]],[1]sheet1!$1:$1048576,13,FALSE)</f>
        <v>14.74</v>
      </c>
      <c r="G3293" s="55" t="str">
        <f>VLOOKUP(Table_for_new_list_price[[#This Row],[ItemCode]],[1]sheet1!$1:$1048576,12,FALSE)</f>
        <v>3</v>
      </c>
      <c r="H3293" s="101">
        <f>VLOOKUP(Table_for_new_list_price[[#This Row],[ItemCode]],[1]sheet1!$1:$1048576,8,FALSE)</f>
        <v>643.20000000000005</v>
      </c>
      <c r="I3293" s="51">
        <f>VLOOKUP(Table_for_new_list_price[[#This Row],[Product Line]],'EDA SHEET'!$C$10:$D$57,2,FALSE)</f>
        <v>0.34699999999999998</v>
      </c>
      <c r="J3293" s="53">
        <f t="shared" si="58"/>
        <v>223.19040000000001</v>
      </c>
      <c r="K3293" s="1" t="str">
        <f>VLOOKUP(Table_for_new_list_price[[#This Row],[ItemCode]],[1]sheet1!$1:$1048576,11,FALSE)</f>
        <v>Japan</v>
      </c>
    </row>
    <row r="3294" spans="1:11" hidden="1" x14ac:dyDescent="0.3">
      <c r="A3294" t="s">
        <v>235</v>
      </c>
      <c r="B3294" t="str">
        <f>VLOOKUP(Table_for_new_list_price[[#This Row],[ItemCode]],[1]sheet1!$1:$1048576,4,FALSE)</f>
        <v>BRONZE SWING CHECK IPS Y-TYPE</v>
      </c>
      <c r="C3294" t="str">
        <f>VLOOKUP(Table_for_new_list_price[[#This Row],[ItemCode]],[1]sheet1!$1:$1048576,5,FALSE)</f>
        <v>670779238050</v>
      </c>
      <c r="D3294" t="str">
        <f>VLOOKUP(Table_for_new_list_price[[#This Row],[ItemCode]],[1]sheet1!$1:$1048576,6,FALSE)</f>
        <v>CPCK</v>
      </c>
      <c r="E3294" s="54" t="str">
        <f>VLOOKUP(Table_for_new_list_price[[#This Row],[ItemCode]],[1]sheet1!$1:$1048576,7,FALSE)</f>
        <v>BRONZE</v>
      </c>
      <c r="F3294" s="54" t="str">
        <f>VLOOKUP(Table_for_new_list_price[[#This Row],[ItemCode]],[1]sheet1!$1:$1048576,13,FALSE)</f>
        <v>1</v>
      </c>
      <c r="G3294" s="55" t="str">
        <f>VLOOKUP(Table_for_new_list_price[[#This Row],[ItemCode]],[1]sheet1!$1:$1048576,12,FALSE)</f>
        <v>48</v>
      </c>
      <c r="H3294" s="101">
        <f>VLOOKUP(Table_for_new_list_price[[#This Row],[ItemCode]],[1]sheet1!$1:$1048576,8,FALSE)</f>
        <v>69.319999999999993</v>
      </c>
      <c r="I3294" s="51">
        <f>VLOOKUP(Table_for_new_list_price[[#This Row],[Product Line]],'EDA SHEET'!$C$10:$D$57,2,FALSE)</f>
        <v>0.34699999999999998</v>
      </c>
      <c r="J3294" s="53">
        <f t="shared" si="58"/>
        <v>24.054039999999997</v>
      </c>
      <c r="K3294" s="1" t="str">
        <f>VLOOKUP(Table_for_new_list_price[[#This Row],[ItemCode]],[1]sheet1!$1:$1048576,11,FALSE)</f>
        <v>Thailand</v>
      </c>
    </row>
    <row r="3295" spans="1:11" hidden="1" x14ac:dyDescent="0.3">
      <c r="A3295" t="s">
        <v>236</v>
      </c>
      <c r="B3295" t="str">
        <f>VLOOKUP(Table_for_new_list_price[[#This Row],[ItemCode]],[1]sheet1!$1:$1048576,4,FALSE)</f>
        <v>BRONZE SWING CHECK IPS Y-TYPE</v>
      </c>
      <c r="C3295" t="str">
        <f>VLOOKUP(Table_for_new_list_price[[#This Row],[ItemCode]],[1]sheet1!$1:$1048576,5,FALSE)</f>
        <v>670779238036</v>
      </c>
      <c r="D3295" t="str">
        <f>VLOOKUP(Table_for_new_list_price[[#This Row],[ItemCode]],[1]sheet1!$1:$1048576,6,FALSE)</f>
        <v>CPCK</v>
      </c>
      <c r="E3295" s="54" t="str">
        <f>VLOOKUP(Table_for_new_list_price[[#This Row],[ItemCode]],[1]sheet1!$1:$1048576,7,FALSE)</f>
        <v>BRONZE</v>
      </c>
      <c r="F3295" s="54" t="str">
        <f>VLOOKUP(Table_for_new_list_price[[#This Row],[ItemCode]],[1]sheet1!$1:$1048576,13,FALSE)</f>
        <v>0.48</v>
      </c>
      <c r="G3295" s="55" t="str">
        <f>VLOOKUP(Table_for_new_list_price[[#This Row],[ItemCode]],[1]sheet1!$1:$1048576,12,FALSE)</f>
        <v>120</v>
      </c>
      <c r="H3295" s="101">
        <f>VLOOKUP(Table_for_new_list_price[[#This Row],[ItemCode]],[1]sheet1!$1:$1048576,8,FALSE)</f>
        <v>43.08</v>
      </c>
      <c r="I3295" s="51">
        <f>VLOOKUP(Table_for_new_list_price[[#This Row],[Product Line]],'EDA SHEET'!$C$10:$D$57,2,FALSE)</f>
        <v>0.34699999999999998</v>
      </c>
      <c r="J3295" s="53">
        <f t="shared" si="58"/>
        <v>14.948759999999998</v>
      </c>
      <c r="K3295" s="1" t="str">
        <f>VLOOKUP(Table_for_new_list_price[[#This Row],[ItemCode]],[1]sheet1!$1:$1048576,11,FALSE)</f>
        <v>Thailand</v>
      </c>
    </row>
    <row r="3296" spans="1:11" hidden="1" x14ac:dyDescent="0.3">
      <c r="A3296" t="s">
        <v>526</v>
      </c>
      <c r="B3296" t="str">
        <f>VLOOKUP(Table_for_new_list_price[[#This Row],[ItemCode]],[1]sheet1!$1:$1048576,4,FALSE)</f>
        <v>BRONZE SWING CHECK IPS 300#</v>
      </c>
      <c r="C3296" t="str">
        <f>VLOOKUP(Table_for_new_list_price[[#This Row],[ItemCode]],[1]sheet1!$1:$1048576,5,FALSE)</f>
        <v>670779360065</v>
      </c>
      <c r="D3296" t="str">
        <f>VLOOKUP(Table_for_new_list_price[[#This Row],[ItemCode]],[1]sheet1!$1:$1048576,6,FALSE)</f>
        <v>CPCK</v>
      </c>
      <c r="E3296" s="54" t="str">
        <f>VLOOKUP(Table_for_new_list_price[[#This Row],[ItemCode]],[1]sheet1!$1:$1048576,7,FALSE)</f>
        <v>BRONZE</v>
      </c>
      <c r="F3296" s="54" t="str">
        <f>VLOOKUP(Table_for_new_list_price[[#This Row],[ItemCode]],[1]sheet1!$1:$1048576,13,FALSE)</f>
        <v>2.2</v>
      </c>
      <c r="G3296" s="55" t="str">
        <f>VLOOKUP(Table_for_new_list_price[[#This Row],[ItemCode]],[1]sheet1!$1:$1048576,12,FALSE)</f>
        <v>40</v>
      </c>
      <c r="H3296" s="101">
        <f>VLOOKUP(Table_for_new_list_price[[#This Row],[ItemCode]],[1]sheet1!$1:$1048576,8,FALSE)</f>
        <v>128.15</v>
      </c>
      <c r="I3296" s="51">
        <f>VLOOKUP(Table_for_new_list_price[[#This Row],[Product Line]],'EDA SHEET'!$C$10:$D$57,2,FALSE)</f>
        <v>0.34699999999999998</v>
      </c>
      <c r="J3296" s="53">
        <f t="shared" si="58"/>
        <v>44.468049999999998</v>
      </c>
      <c r="K3296" s="1" t="str">
        <f>VLOOKUP(Table_for_new_list_price[[#This Row],[ItemCode]],[1]sheet1!$1:$1048576,11,FALSE)</f>
        <v>Thailand</v>
      </c>
    </row>
    <row r="3297" spans="1:11" hidden="1" x14ac:dyDescent="0.3">
      <c r="A3297" t="s">
        <v>527</v>
      </c>
      <c r="B3297" t="str">
        <f>VLOOKUP(Table_for_new_list_price[[#This Row],[ItemCode]],[1]sheet1!$1:$1048576,4,FALSE)</f>
        <v>BRONZE SWING CHECK IPS 300#</v>
      </c>
      <c r="C3297" t="str">
        <f>VLOOKUP(Table_for_new_list_price[[#This Row],[ItemCode]],[1]sheet1!$1:$1048576,5,FALSE)</f>
        <v>670779360089</v>
      </c>
      <c r="D3297" t="str">
        <f>VLOOKUP(Table_for_new_list_price[[#This Row],[ItemCode]],[1]sheet1!$1:$1048576,6,FALSE)</f>
        <v>CPCK</v>
      </c>
      <c r="E3297" s="54" t="str">
        <f>VLOOKUP(Table_for_new_list_price[[#This Row],[ItemCode]],[1]sheet1!$1:$1048576,7,FALSE)</f>
        <v>BRONZE</v>
      </c>
      <c r="F3297" s="54" t="str">
        <f>VLOOKUP(Table_for_new_list_price[[#This Row],[ItemCode]],[1]sheet1!$1:$1048576,13,FALSE)</f>
        <v>3.8</v>
      </c>
      <c r="G3297" s="55" t="str">
        <f>VLOOKUP(Table_for_new_list_price[[#This Row],[ItemCode]],[1]sheet1!$1:$1048576,12,FALSE)</f>
        <v>16</v>
      </c>
      <c r="H3297" s="101">
        <f>VLOOKUP(Table_for_new_list_price[[#This Row],[ItemCode]],[1]sheet1!$1:$1048576,8,FALSE)</f>
        <v>265.12</v>
      </c>
      <c r="I3297" s="51">
        <f>VLOOKUP(Table_for_new_list_price[[#This Row],[Product Line]],'EDA SHEET'!$C$10:$D$57,2,FALSE)</f>
        <v>0.34699999999999998</v>
      </c>
      <c r="J3297" s="53">
        <f t="shared" si="58"/>
        <v>91.996639999999999</v>
      </c>
      <c r="K3297" s="1" t="str">
        <f>VLOOKUP(Table_for_new_list_price[[#This Row],[ItemCode]],[1]sheet1!$1:$1048576,11,FALSE)</f>
        <v>Thailand</v>
      </c>
    </row>
    <row r="3298" spans="1:11" hidden="1" x14ac:dyDescent="0.3">
      <c r="A3298" t="s">
        <v>528</v>
      </c>
      <c r="B3298" t="str">
        <f>VLOOKUP(Table_for_new_list_price[[#This Row],[ItemCode]],[1]sheet1!$1:$1048576,4,FALSE)</f>
        <v>BRONZE SWING CHECK IPS 300#</v>
      </c>
      <c r="C3298" t="str">
        <f>VLOOKUP(Table_for_new_list_price[[#This Row],[ItemCode]],[1]sheet1!$1:$1048576,5,FALSE)</f>
        <v>670779360072</v>
      </c>
      <c r="D3298" t="str">
        <f>VLOOKUP(Table_for_new_list_price[[#This Row],[ItemCode]],[1]sheet1!$1:$1048576,6,FALSE)</f>
        <v>CPCK</v>
      </c>
      <c r="E3298" s="54" t="str">
        <f>VLOOKUP(Table_for_new_list_price[[#This Row],[ItemCode]],[1]sheet1!$1:$1048576,7,FALSE)</f>
        <v>BRONZE</v>
      </c>
      <c r="F3298" s="54" t="str">
        <f>VLOOKUP(Table_for_new_list_price[[#This Row],[ItemCode]],[1]sheet1!$1:$1048576,13,FALSE)</f>
        <v>3.02</v>
      </c>
      <c r="G3298" s="55" t="str">
        <f>VLOOKUP(Table_for_new_list_price[[#This Row],[ItemCode]],[1]sheet1!$1:$1048576,12,FALSE)</f>
        <v>24</v>
      </c>
      <c r="H3298" s="101">
        <f>VLOOKUP(Table_for_new_list_price[[#This Row],[ItemCode]],[1]sheet1!$1:$1048576,8,FALSE)</f>
        <v>206.04</v>
      </c>
      <c r="I3298" s="51">
        <f>VLOOKUP(Table_for_new_list_price[[#This Row],[Product Line]],'EDA SHEET'!$C$10:$D$57,2,FALSE)</f>
        <v>0.34699999999999998</v>
      </c>
      <c r="J3298" s="53">
        <f t="shared" si="58"/>
        <v>71.495879999999985</v>
      </c>
      <c r="K3298" s="1" t="str">
        <f>VLOOKUP(Table_for_new_list_price[[#This Row],[ItemCode]],[1]sheet1!$1:$1048576,11,FALSE)</f>
        <v>Thailand</v>
      </c>
    </row>
    <row r="3299" spans="1:11" hidden="1" x14ac:dyDescent="0.3">
      <c r="A3299" t="s">
        <v>529</v>
      </c>
      <c r="B3299" t="str">
        <f>VLOOKUP(Table_for_new_list_price[[#This Row],[ItemCode]],[1]sheet1!$1:$1048576,4,FALSE)</f>
        <v>BRONZE SWING CHECK IPS 300#</v>
      </c>
      <c r="C3299" t="str">
        <f>VLOOKUP(Table_for_new_list_price[[#This Row],[ItemCode]],[1]sheet1!$1:$1048576,5,FALSE)</f>
        <v>670779360041</v>
      </c>
      <c r="D3299" t="str">
        <f>VLOOKUP(Table_for_new_list_price[[#This Row],[ItemCode]],[1]sheet1!$1:$1048576,6,FALSE)</f>
        <v>CPCK</v>
      </c>
      <c r="E3299" s="54" t="str">
        <f>VLOOKUP(Table_for_new_list_price[[#This Row],[ItemCode]],[1]sheet1!$1:$1048576,7,FALSE)</f>
        <v>BRONZE</v>
      </c>
      <c r="F3299" s="54" t="str">
        <f>VLOOKUP(Table_for_new_list_price[[#This Row],[ItemCode]],[1]sheet1!$1:$1048576,13,FALSE)</f>
        <v>0.92</v>
      </c>
      <c r="G3299" s="55" t="str">
        <f>VLOOKUP(Table_for_new_list_price[[#This Row],[ItemCode]],[1]sheet1!$1:$1048576,12,FALSE)</f>
        <v>100</v>
      </c>
      <c r="H3299" s="101">
        <f>VLOOKUP(Table_for_new_list_price[[#This Row],[ItemCode]],[1]sheet1!$1:$1048576,8,FALSE)</f>
        <v>53.31</v>
      </c>
      <c r="I3299" s="51">
        <v>0.5</v>
      </c>
      <c r="J3299" s="53">
        <f t="shared" si="58"/>
        <v>26.655000000000001</v>
      </c>
      <c r="K3299" s="1" t="str">
        <f>VLOOKUP(Table_for_new_list_price[[#This Row],[ItemCode]],[1]sheet1!$1:$1048576,11,FALSE)</f>
        <v>Thailand</v>
      </c>
    </row>
    <row r="3300" spans="1:11" hidden="1" x14ac:dyDescent="0.3">
      <c r="A3300" t="s">
        <v>530</v>
      </c>
      <c r="B3300" t="str">
        <f>VLOOKUP(Table_for_new_list_price[[#This Row],[ItemCode]],[1]sheet1!$1:$1048576,4,FALSE)</f>
        <v>BRONZE SWING CHECK IPS 300#</v>
      </c>
      <c r="C3300" t="str">
        <f>VLOOKUP(Table_for_new_list_price[[#This Row],[ItemCode]],[1]sheet1!$1:$1048576,5,FALSE)</f>
        <v>670779360201</v>
      </c>
      <c r="D3300" t="str">
        <f>VLOOKUP(Table_for_new_list_price[[#This Row],[ItemCode]],[1]sheet1!$1:$1048576,6,FALSE)</f>
        <v>CPCK</v>
      </c>
      <c r="E3300" s="54" t="str">
        <f>VLOOKUP(Table_for_new_list_price[[#This Row],[ItemCode]],[1]sheet1!$1:$1048576,7,FALSE)</f>
        <v>BRONZE</v>
      </c>
      <c r="F3300" s="54" t="str">
        <f>VLOOKUP(Table_for_new_list_price[[#This Row],[ItemCode]],[1]sheet1!$1:$1048576,13,FALSE)</f>
        <v>6</v>
      </c>
      <c r="G3300" s="55" t="str">
        <f>VLOOKUP(Table_for_new_list_price[[#This Row],[ItemCode]],[1]sheet1!$1:$1048576,12,FALSE)</f>
        <v>8</v>
      </c>
      <c r="H3300" s="101">
        <f>VLOOKUP(Table_for_new_list_price[[#This Row],[ItemCode]],[1]sheet1!$1:$1048576,8,FALSE)</f>
        <v>449.74</v>
      </c>
      <c r="I3300" s="51">
        <v>0.5</v>
      </c>
      <c r="J3300" s="53">
        <f t="shared" si="58"/>
        <v>224.87</v>
      </c>
      <c r="K3300" s="1" t="str">
        <f>VLOOKUP(Table_for_new_list_price[[#This Row],[ItemCode]],[1]sheet1!$1:$1048576,11,FALSE)</f>
        <v>Thailand</v>
      </c>
    </row>
    <row r="3301" spans="1:11" hidden="1" x14ac:dyDescent="0.3">
      <c r="A3301" t="s">
        <v>531</v>
      </c>
      <c r="B3301" t="str">
        <f>VLOOKUP(Table_for_new_list_price[[#This Row],[ItemCode]],[1]sheet1!$1:$1048576,4,FALSE)</f>
        <v>BRONZE SWING CHECK IPS 300#</v>
      </c>
      <c r="C3301" t="str">
        <f>VLOOKUP(Table_for_new_list_price[[#This Row],[ItemCode]],[1]sheet1!$1:$1048576,5,FALSE)</f>
        <v>670779360058</v>
      </c>
      <c r="D3301" t="str">
        <f>VLOOKUP(Table_for_new_list_price[[#This Row],[ItemCode]],[1]sheet1!$1:$1048576,6,FALSE)</f>
        <v>CPCK</v>
      </c>
      <c r="E3301" s="54" t="str">
        <f>VLOOKUP(Table_for_new_list_price[[#This Row],[ItemCode]],[1]sheet1!$1:$1048576,7,FALSE)</f>
        <v>BRONZE</v>
      </c>
      <c r="F3301" s="54" t="str">
        <f>VLOOKUP(Table_for_new_list_price[[#This Row],[ItemCode]],[1]sheet1!$1:$1048576,13,FALSE)</f>
        <v>1.2</v>
      </c>
      <c r="G3301" s="55" t="str">
        <f>VLOOKUP(Table_for_new_list_price[[#This Row],[ItemCode]],[1]sheet1!$1:$1048576,12,FALSE)</f>
        <v>48</v>
      </c>
      <c r="H3301" s="101">
        <f>VLOOKUP(Table_for_new_list_price[[#This Row],[ItemCode]],[1]sheet1!$1:$1048576,8,FALSE)</f>
        <v>85.09</v>
      </c>
      <c r="I3301" s="51">
        <f>VLOOKUP(Table_for_new_list_price[[#This Row],[Product Line]],'EDA SHEET'!$C$10:$D$57,2,FALSE)</f>
        <v>0.34699999999999998</v>
      </c>
      <c r="J3301" s="53">
        <f t="shared" si="58"/>
        <v>29.526229999999998</v>
      </c>
      <c r="K3301" s="1" t="str">
        <f>VLOOKUP(Table_for_new_list_price[[#This Row],[ItemCode]],[1]sheet1!$1:$1048576,11,FALSE)</f>
        <v>Thailand</v>
      </c>
    </row>
    <row r="3302" spans="1:11" hidden="1" x14ac:dyDescent="0.3">
      <c r="A3302" t="s">
        <v>56</v>
      </c>
      <c r="B3302" t="str">
        <f>VLOOKUP(Table_for_new_list_price[[#This Row],[ItemCode]],[1]sheet1!$1:$1048576,4,FALSE)</f>
        <v>BRONZE GATE VALVE IPS NRS</v>
      </c>
      <c r="C3302" t="str">
        <f>VLOOKUP(Table_for_new_list_price[[#This Row],[ItemCode]],[1]sheet1!$1:$1048576,5,FALSE)</f>
        <v>670779204062</v>
      </c>
      <c r="D3302" t="str">
        <f>VLOOKUP(Table_for_new_list_price[[#This Row],[ItemCode]],[1]sheet1!$1:$1048576,6,FALSE)</f>
        <v>CPGA</v>
      </c>
      <c r="E3302" s="54" t="str">
        <f>VLOOKUP(Table_for_new_list_price[[#This Row],[ItemCode]],[1]sheet1!$1:$1048576,7,FALSE)</f>
        <v>BRONZE</v>
      </c>
      <c r="F3302" s="54" t="str">
        <f>VLOOKUP(Table_for_new_list_price[[#This Row],[ItemCode]],[1]sheet1!$1:$1048576,13,FALSE)</f>
        <v>1.44</v>
      </c>
      <c r="G3302" s="55" t="str">
        <f>VLOOKUP(Table_for_new_list_price[[#This Row],[ItemCode]],[1]sheet1!$1:$1048576,12,FALSE)</f>
        <v>40</v>
      </c>
      <c r="H3302" s="101">
        <f>VLOOKUP(Table_for_new_list_price[[#This Row],[ItemCode]],[1]sheet1!$1:$1048576,8,FALSE)</f>
        <v>88.77</v>
      </c>
      <c r="I3302" s="51">
        <f>VLOOKUP(Table_for_new_list_price[[#This Row],[Product Line]],'EDA SHEET'!$C$10:$D$57,2,FALSE)</f>
        <v>0.34699999999999998</v>
      </c>
      <c r="J3302" s="53">
        <f t="shared" si="58"/>
        <v>30.803189999999997</v>
      </c>
      <c r="K3302" s="1" t="str">
        <f>VLOOKUP(Table_for_new_list_price[[#This Row],[ItemCode]],[1]sheet1!$1:$1048576,11,FALSE)</f>
        <v>Thailand</v>
      </c>
    </row>
    <row r="3303" spans="1:11" hidden="1" x14ac:dyDescent="0.3">
      <c r="A3303" t="s">
        <v>58</v>
      </c>
      <c r="B3303" t="str">
        <f>VLOOKUP(Table_for_new_list_price[[#This Row],[ItemCode]],[1]sheet1!$1:$1048576,4,FALSE)</f>
        <v>BRONZE GATE VALVE IPS NRS</v>
      </c>
      <c r="C3303" t="str">
        <f>VLOOKUP(Table_for_new_list_price[[#This Row],[ItemCode]],[1]sheet1!$1:$1048576,5,FALSE)</f>
        <v>670779204086</v>
      </c>
      <c r="D3303" t="str">
        <f>VLOOKUP(Table_for_new_list_price[[#This Row],[ItemCode]],[1]sheet1!$1:$1048576,6,FALSE)</f>
        <v>CPGA</v>
      </c>
      <c r="E3303" s="54" t="str">
        <f>VLOOKUP(Table_for_new_list_price[[#This Row],[ItemCode]],[1]sheet1!$1:$1048576,7,FALSE)</f>
        <v>BRONZE</v>
      </c>
      <c r="F3303" s="54" t="str">
        <f>VLOOKUP(Table_for_new_list_price[[#This Row],[ItemCode]],[1]sheet1!$1:$1048576,13,FALSE)</f>
        <v>3.83</v>
      </c>
      <c r="G3303" s="55" t="str">
        <f>VLOOKUP(Table_for_new_list_price[[#This Row],[ItemCode]],[1]sheet1!$1:$1048576,12,FALSE)</f>
        <v>18</v>
      </c>
      <c r="H3303" s="101">
        <f>VLOOKUP(Table_for_new_list_price[[#This Row],[ItemCode]],[1]sheet1!$1:$1048576,8,FALSE)</f>
        <v>217.45</v>
      </c>
      <c r="I3303" s="51">
        <f>VLOOKUP(Table_for_new_list_price[[#This Row],[Product Line]],'EDA SHEET'!$C$10:$D$57,2,FALSE)</f>
        <v>0.34699999999999998</v>
      </c>
      <c r="J3303" s="53">
        <f t="shared" si="58"/>
        <v>75.455149999999989</v>
      </c>
      <c r="K3303" s="1" t="str">
        <f>VLOOKUP(Table_for_new_list_price[[#This Row],[ItemCode]],[1]sheet1!$1:$1048576,11,FALSE)</f>
        <v>Thailand</v>
      </c>
    </row>
    <row r="3304" spans="1:11" hidden="1" x14ac:dyDescent="0.3">
      <c r="A3304" t="s">
        <v>59</v>
      </c>
      <c r="B3304" t="str">
        <f>VLOOKUP(Table_for_new_list_price[[#This Row],[ItemCode]],[1]sheet1!$1:$1048576,4,FALSE)</f>
        <v>BRONZE GATE VALVE IPS NRS</v>
      </c>
      <c r="C3304" t="str">
        <f>VLOOKUP(Table_for_new_list_price[[#This Row],[ItemCode]],[1]sheet1!$1:$1048576,5,FALSE)</f>
        <v>670779204079</v>
      </c>
      <c r="D3304" t="str">
        <f>VLOOKUP(Table_for_new_list_price[[#This Row],[ItemCode]],[1]sheet1!$1:$1048576,6,FALSE)</f>
        <v>CPGA</v>
      </c>
      <c r="E3304" s="54" t="str">
        <f>VLOOKUP(Table_for_new_list_price[[#This Row],[ItemCode]],[1]sheet1!$1:$1048576,7,FALSE)</f>
        <v>BRONZE</v>
      </c>
      <c r="F3304" s="54" t="str">
        <f>VLOOKUP(Table_for_new_list_price[[#This Row],[ItemCode]],[1]sheet1!$1:$1048576,13,FALSE)</f>
        <v>2.42</v>
      </c>
      <c r="G3304" s="55" t="str">
        <f>VLOOKUP(Table_for_new_list_price[[#This Row],[ItemCode]],[1]sheet1!$1:$1048576,12,FALSE)</f>
        <v>30</v>
      </c>
      <c r="H3304" s="101">
        <f>VLOOKUP(Table_for_new_list_price[[#This Row],[ItemCode]],[1]sheet1!$1:$1048576,8,FALSE)</f>
        <v>148.09</v>
      </c>
      <c r="I3304" s="51">
        <f>VLOOKUP(Table_for_new_list_price[[#This Row],[Product Line]],'EDA SHEET'!$C$10:$D$57,2,FALSE)</f>
        <v>0.34699999999999998</v>
      </c>
      <c r="J3304" s="53">
        <f t="shared" si="58"/>
        <v>51.387229999999995</v>
      </c>
      <c r="K3304" s="1" t="str">
        <f>VLOOKUP(Table_for_new_list_price[[#This Row],[ItemCode]],[1]sheet1!$1:$1048576,11,FALSE)</f>
        <v>Thailand</v>
      </c>
    </row>
    <row r="3305" spans="1:11" hidden="1" x14ac:dyDescent="0.3">
      <c r="A3305" t="s">
        <v>60</v>
      </c>
      <c r="B3305" t="str">
        <f>VLOOKUP(Table_for_new_list_price[[#This Row],[ItemCode]],[1]sheet1!$1:$1048576,4,FALSE)</f>
        <v>BRONZE GATE VALVE IPS NRS</v>
      </c>
      <c r="C3305" t="str">
        <f>VLOOKUP(Table_for_new_list_price[[#This Row],[ItemCode]],[1]sheet1!$1:$1048576,5,FALSE)</f>
        <v>670779204048</v>
      </c>
      <c r="D3305" t="str">
        <f>VLOOKUP(Table_for_new_list_price[[#This Row],[ItemCode]],[1]sheet1!$1:$1048576,6,FALSE)</f>
        <v>CPGA</v>
      </c>
      <c r="E3305" s="54" t="str">
        <f>VLOOKUP(Table_for_new_list_price[[#This Row],[ItemCode]],[1]sheet1!$1:$1048576,7,FALSE)</f>
        <v>BRONZE</v>
      </c>
      <c r="F3305" s="54" t="str">
        <f>VLOOKUP(Table_for_new_list_price[[#This Row],[ItemCode]],[1]sheet1!$1:$1048576,13,FALSE)</f>
        <v>0.84</v>
      </c>
      <c r="G3305" s="55" t="str">
        <f>VLOOKUP(Table_for_new_list_price[[#This Row],[ItemCode]],[1]sheet1!$1:$1048576,12,FALSE)</f>
        <v>80</v>
      </c>
      <c r="H3305" s="101">
        <f>VLOOKUP(Table_for_new_list_price[[#This Row],[ItemCode]],[1]sheet1!$1:$1048576,8,FALSE)</f>
        <v>49.56</v>
      </c>
      <c r="I3305" s="51">
        <f>VLOOKUP(Table_for_new_list_price[[#This Row],[Product Line]],'EDA SHEET'!$C$10:$D$57,2,FALSE)</f>
        <v>0.34699999999999998</v>
      </c>
      <c r="J3305" s="53">
        <f t="shared" si="58"/>
        <v>17.197320000000001</v>
      </c>
      <c r="K3305" s="1" t="str">
        <f>VLOOKUP(Table_for_new_list_price[[#This Row],[ItemCode]],[1]sheet1!$1:$1048576,11,FALSE)</f>
        <v>Thailand</v>
      </c>
    </row>
    <row r="3306" spans="1:11" hidden="1" x14ac:dyDescent="0.3">
      <c r="A3306" t="s">
        <v>61</v>
      </c>
      <c r="B3306" t="str">
        <f>VLOOKUP(Table_for_new_list_price[[#This Row],[ItemCode]],[1]sheet1!$1:$1048576,4,FALSE)</f>
        <v>BRONZE GATE VALVE IPS NRS</v>
      </c>
      <c r="C3306" t="str">
        <f>VLOOKUP(Table_for_new_list_price[[#This Row],[ItemCode]],[1]sheet1!$1:$1048576,5,FALSE)</f>
        <v>670779204208</v>
      </c>
      <c r="D3306" t="str">
        <f>VLOOKUP(Table_for_new_list_price[[#This Row],[ItemCode]],[1]sheet1!$1:$1048576,6,FALSE)</f>
        <v>CPGA</v>
      </c>
      <c r="E3306" s="54" t="str">
        <f>VLOOKUP(Table_for_new_list_price[[#This Row],[ItemCode]],[1]sheet1!$1:$1048576,7,FALSE)</f>
        <v>BRONZE</v>
      </c>
      <c r="F3306" s="54" t="str">
        <f>VLOOKUP(Table_for_new_list_price[[#This Row],[ItemCode]],[1]sheet1!$1:$1048576,13,FALSE)</f>
        <v>5.69</v>
      </c>
      <c r="G3306" s="55" t="str">
        <f>VLOOKUP(Table_for_new_list_price[[#This Row],[ItemCode]],[1]sheet1!$1:$1048576,12,FALSE)</f>
        <v>12</v>
      </c>
      <c r="H3306" s="101">
        <f>VLOOKUP(Table_for_new_list_price[[#This Row],[ItemCode]],[1]sheet1!$1:$1048576,8,FALSE)</f>
        <v>335.93</v>
      </c>
      <c r="I3306" s="51">
        <f>VLOOKUP(Table_for_new_list_price[[#This Row],[Product Line]],'EDA SHEET'!$C$10:$D$57,2,FALSE)</f>
        <v>0.34699999999999998</v>
      </c>
      <c r="J3306" s="53">
        <f t="shared" si="58"/>
        <v>116.56770999999999</v>
      </c>
      <c r="K3306" s="1" t="str">
        <f>VLOOKUP(Table_for_new_list_price[[#This Row],[ItemCode]],[1]sheet1!$1:$1048576,11,FALSE)</f>
        <v>Thailand</v>
      </c>
    </row>
    <row r="3307" spans="1:11" hidden="1" x14ac:dyDescent="0.3">
      <c r="A3307" t="s">
        <v>62</v>
      </c>
      <c r="B3307" t="str">
        <f>VLOOKUP(Table_for_new_list_price[[#This Row],[ItemCode]],[1]sheet1!$1:$1048576,4,FALSE)</f>
        <v>BRONZE GATE VALVE IPS NRS</v>
      </c>
      <c r="C3307" t="str">
        <f>VLOOKUP(Table_for_new_list_price[[#This Row],[ItemCode]],[1]sheet1!$1:$1048576,5,FALSE)</f>
        <v>670779204307</v>
      </c>
      <c r="D3307" t="str">
        <f>VLOOKUP(Table_for_new_list_price[[#This Row],[ItemCode]],[1]sheet1!$1:$1048576,6,FALSE)</f>
        <v>CPGA</v>
      </c>
      <c r="E3307" s="54" t="str">
        <f>VLOOKUP(Table_for_new_list_price[[#This Row],[ItemCode]],[1]sheet1!$1:$1048576,7,FALSE)</f>
        <v>BRONZE</v>
      </c>
      <c r="F3307" s="54" t="str">
        <f>VLOOKUP(Table_for_new_list_price[[#This Row],[ItemCode]],[1]sheet1!$1:$1048576,13,FALSE)</f>
        <v>17.4</v>
      </c>
      <c r="G3307" s="55" t="str">
        <f>VLOOKUP(Table_for_new_list_price[[#This Row],[ItemCode]],[1]sheet1!$1:$1048576,12,FALSE)</f>
        <v>4</v>
      </c>
      <c r="H3307" s="101">
        <f>VLOOKUP(Table_for_new_list_price[[#This Row],[ItemCode]],[1]sheet1!$1:$1048576,8,FALSE)</f>
        <v>901.03</v>
      </c>
      <c r="I3307" s="51">
        <f>VLOOKUP(Table_for_new_list_price[[#This Row],[Product Line]],'EDA SHEET'!$C$10:$D$57,2,FALSE)</f>
        <v>0.34699999999999998</v>
      </c>
      <c r="J3307" s="53">
        <f t="shared" si="58"/>
        <v>312.65740999999997</v>
      </c>
      <c r="K3307" s="1" t="str">
        <f>VLOOKUP(Table_for_new_list_price[[#This Row],[ItemCode]],[1]sheet1!$1:$1048576,11,FALSE)</f>
        <v>Thailand</v>
      </c>
    </row>
    <row r="3308" spans="1:11" hidden="1" x14ac:dyDescent="0.3">
      <c r="A3308" t="s">
        <v>63</v>
      </c>
      <c r="B3308" t="str">
        <f>VLOOKUP(Table_for_new_list_price[[#This Row],[ItemCode]],[1]sheet1!$1:$1048576,4,FALSE)</f>
        <v>BRONZE GATE VALVE IPS NRS</v>
      </c>
      <c r="C3308" t="str">
        <f>VLOOKUP(Table_for_new_list_price[[#This Row],[ItemCode]],[1]sheet1!$1:$1048576,5,FALSE)</f>
        <v>670779204055</v>
      </c>
      <c r="D3308" t="str">
        <f>VLOOKUP(Table_for_new_list_price[[#This Row],[ItemCode]],[1]sheet1!$1:$1048576,6,FALSE)</f>
        <v>CPGA</v>
      </c>
      <c r="E3308" s="54" t="str">
        <f>VLOOKUP(Table_for_new_list_price[[#This Row],[ItemCode]],[1]sheet1!$1:$1048576,7,FALSE)</f>
        <v>BRONZE</v>
      </c>
      <c r="F3308" s="54" t="str">
        <f>VLOOKUP(Table_for_new_list_price[[#This Row],[ItemCode]],[1]sheet1!$1:$1048576,13,FALSE)</f>
        <v>1.21</v>
      </c>
      <c r="G3308" s="55" t="str">
        <f>VLOOKUP(Table_for_new_list_price[[#This Row],[ItemCode]],[1]sheet1!$1:$1048576,12,FALSE)</f>
        <v>60</v>
      </c>
      <c r="H3308" s="101">
        <f>VLOOKUP(Table_for_new_list_price[[#This Row],[ItemCode]],[1]sheet1!$1:$1048576,8,FALSE)</f>
        <v>66.52</v>
      </c>
      <c r="I3308" s="51">
        <f>VLOOKUP(Table_for_new_list_price[[#This Row],[Product Line]],'EDA SHEET'!$C$10:$D$57,2,FALSE)</f>
        <v>0.34699999999999998</v>
      </c>
      <c r="J3308" s="53">
        <f t="shared" si="58"/>
        <v>23.082439999999998</v>
      </c>
      <c r="K3308" s="1" t="str">
        <f>VLOOKUP(Table_for_new_list_price[[#This Row],[ItemCode]],[1]sheet1!$1:$1048576,11,FALSE)</f>
        <v>Thailand</v>
      </c>
    </row>
    <row r="3309" spans="1:11" hidden="1" x14ac:dyDescent="0.3">
      <c r="A3309" t="s">
        <v>64</v>
      </c>
      <c r="B3309" t="str">
        <f>VLOOKUP(Table_for_new_list_price[[#This Row],[ItemCode]],[1]sheet1!$1:$1048576,4,FALSE)</f>
        <v>BRONZE GATE VALVE IPS NRS</v>
      </c>
      <c r="C3309" t="str">
        <f>VLOOKUP(Table_for_new_list_price[[#This Row],[ItemCode]],[1]sheet1!$1:$1048576,5,FALSE)</f>
        <v>670779204031</v>
      </c>
      <c r="D3309" t="str">
        <f>VLOOKUP(Table_for_new_list_price[[#This Row],[ItemCode]],[1]sheet1!$1:$1048576,6,FALSE)</f>
        <v>CPGA</v>
      </c>
      <c r="E3309" s="54" t="str">
        <f>VLOOKUP(Table_for_new_list_price[[#This Row],[ItemCode]],[1]sheet1!$1:$1048576,7,FALSE)</f>
        <v>BRONZE</v>
      </c>
      <c r="F3309" s="54" t="str">
        <f>VLOOKUP(Table_for_new_list_price[[#This Row],[ItemCode]],[1]sheet1!$1:$1048576,13,FALSE)</f>
        <v>0.68</v>
      </c>
      <c r="G3309" s="55" t="str">
        <f>VLOOKUP(Table_for_new_list_price[[#This Row],[ItemCode]],[1]sheet1!$1:$1048576,12,FALSE)</f>
        <v>120</v>
      </c>
      <c r="H3309" s="101">
        <f>VLOOKUP(Table_for_new_list_price[[#This Row],[ItemCode]],[1]sheet1!$1:$1048576,8,FALSE)</f>
        <v>49.56</v>
      </c>
      <c r="I3309" s="51">
        <f>VLOOKUP(Table_for_new_list_price[[#This Row],[Product Line]],'EDA SHEET'!$C$10:$D$57,2,FALSE)</f>
        <v>0.34699999999999998</v>
      </c>
      <c r="J3309" s="53">
        <f t="shared" si="58"/>
        <v>17.197320000000001</v>
      </c>
      <c r="K3309" s="1" t="str">
        <f>VLOOKUP(Table_for_new_list_price[[#This Row],[ItemCode]],[1]sheet1!$1:$1048576,11,FALSE)</f>
        <v>Thailand</v>
      </c>
    </row>
    <row r="3310" spans="1:11" hidden="1" x14ac:dyDescent="0.3">
      <c r="A3310" t="s">
        <v>107</v>
      </c>
      <c r="B3310" t="str">
        <f>VLOOKUP(Table_for_new_list_price[[#This Row],[ItemCode]],[1]sheet1!$1:$1048576,4,FALSE)</f>
        <v>BRONZE GATE VALVE IPS ISRS</v>
      </c>
      <c r="C3310" t="str">
        <f>VLOOKUP(Table_for_new_list_price[[#This Row],[ItemCode]],[1]sheet1!$1:$1048576,5,FALSE)</f>
        <v>670779208060</v>
      </c>
      <c r="D3310" t="str">
        <f>VLOOKUP(Table_for_new_list_price[[#This Row],[ItemCode]],[1]sheet1!$1:$1048576,6,FALSE)</f>
        <v>CPGA</v>
      </c>
      <c r="E3310" s="54" t="str">
        <f>VLOOKUP(Table_for_new_list_price[[#This Row],[ItemCode]],[1]sheet1!$1:$1048576,7,FALSE)</f>
        <v>BRONZE</v>
      </c>
      <c r="F3310" s="54" t="str">
        <f>VLOOKUP(Table_for_new_list_price[[#This Row],[ItemCode]],[1]sheet1!$1:$1048576,13,FALSE)</f>
        <v>1.94</v>
      </c>
      <c r="G3310" s="55" t="str">
        <f>VLOOKUP(Table_for_new_list_price[[#This Row],[ItemCode]],[1]sheet1!$1:$1048576,12,FALSE)</f>
        <v>24</v>
      </c>
      <c r="H3310" s="101">
        <f>VLOOKUP(Table_for_new_list_price[[#This Row],[ItemCode]],[1]sheet1!$1:$1048576,8,FALSE)</f>
        <v>95.14</v>
      </c>
      <c r="I3310" s="51">
        <f>VLOOKUP(Table_for_new_list_price[[#This Row],[Product Line]],'EDA SHEET'!$C$10:$D$57,2,FALSE)</f>
        <v>0.34699999999999998</v>
      </c>
      <c r="J3310" s="53">
        <f t="shared" si="58"/>
        <v>33.013579999999997</v>
      </c>
      <c r="K3310" s="1" t="str">
        <f>VLOOKUP(Table_for_new_list_price[[#This Row],[ItemCode]],[1]sheet1!$1:$1048576,11,FALSE)</f>
        <v>Thailand</v>
      </c>
    </row>
    <row r="3311" spans="1:11" hidden="1" x14ac:dyDescent="0.3">
      <c r="A3311" t="s">
        <v>108</v>
      </c>
      <c r="B3311" t="str">
        <f>VLOOKUP(Table_for_new_list_price[[#This Row],[ItemCode]],[1]sheet1!$1:$1048576,4,FALSE)</f>
        <v>BRONZE GATE VALVE IPS ISRS</v>
      </c>
      <c r="C3311" t="str">
        <f>VLOOKUP(Table_for_new_list_price[[#This Row],[ItemCode]],[1]sheet1!$1:$1048576,5,FALSE)</f>
        <v>670779208084</v>
      </c>
      <c r="D3311" t="str">
        <f>VLOOKUP(Table_for_new_list_price[[#This Row],[ItemCode]],[1]sheet1!$1:$1048576,6,FALSE)</f>
        <v>CPGA</v>
      </c>
      <c r="E3311" s="54" t="str">
        <f>VLOOKUP(Table_for_new_list_price[[#This Row],[ItemCode]],[1]sheet1!$1:$1048576,7,FALSE)</f>
        <v>BRONZE</v>
      </c>
      <c r="F3311" s="54" t="str">
        <f>VLOOKUP(Table_for_new_list_price[[#This Row],[ItemCode]],[1]sheet1!$1:$1048576,13,FALSE)</f>
        <v>3.95</v>
      </c>
      <c r="G3311" s="55" t="str">
        <f>VLOOKUP(Table_for_new_list_price[[#This Row],[ItemCode]],[1]sheet1!$1:$1048576,12,FALSE)</f>
        <v>12</v>
      </c>
      <c r="H3311" s="101">
        <f>VLOOKUP(Table_for_new_list_price[[#This Row],[ItemCode]],[1]sheet1!$1:$1048576,8,FALSE)</f>
        <v>164.41</v>
      </c>
      <c r="I3311" s="51">
        <f>VLOOKUP(Table_for_new_list_price[[#This Row],[Product Line]],'EDA SHEET'!$C$10:$D$57,2,FALSE)</f>
        <v>0.34699999999999998</v>
      </c>
      <c r="J3311" s="53">
        <f t="shared" si="58"/>
        <v>57.050269999999998</v>
      </c>
      <c r="K3311" s="1" t="str">
        <f>VLOOKUP(Table_for_new_list_price[[#This Row],[ItemCode]],[1]sheet1!$1:$1048576,11,FALSE)</f>
        <v>Thailand</v>
      </c>
    </row>
    <row r="3312" spans="1:11" hidden="1" x14ac:dyDescent="0.3">
      <c r="A3312" t="s">
        <v>109</v>
      </c>
      <c r="B3312" t="str">
        <f>VLOOKUP(Table_for_new_list_price[[#This Row],[ItemCode]],[1]sheet1!$1:$1048576,4,FALSE)</f>
        <v>BRONZE GATE VALVE IPS ISRS</v>
      </c>
      <c r="C3312" t="str">
        <f>VLOOKUP(Table_for_new_list_price[[#This Row],[ItemCode]],[1]sheet1!$1:$1048576,5,FALSE)</f>
        <v>670779208077</v>
      </c>
      <c r="D3312" t="str">
        <f>VLOOKUP(Table_for_new_list_price[[#This Row],[ItemCode]],[1]sheet1!$1:$1048576,6,FALSE)</f>
        <v>CPGA</v>
      </c>
      <c r="E3312" s="54" t="str">
        <f>VLOOKUP(Table_for_new_list_price[[#This Row],[ItemCode]],[1]sheet1!$1:$1048576,7,FALSE)</f>
        <v>BRONZE</v>
      </c>
      <c r="F3312" s="54" t="str">
        <f>VLOOKUP(Table_for_new_list_price[[#This Row],[ItemCode]],[1]sheet1!$1:$1048576,13,FALSE)</f>
        <v>2.73</v>
      </c>
      <c r="G3312" s="55" t="str">
        <f>VLOOKUP(Table_for_new_list_price[[#This Row],[ItemCode]],[1]sheet1!$1:$1048576,12,FALSE)</f>
        <v>25</v>
      </c>
      <c r="H3312" s="101">
        <f>VLOOKUP(Table_for_new_list_price[[#This Row],[ItemCode]],[1]sheet1!$1:$1048576,8,FALSE)</f>
        <v>144.75</v>
      </c>
      <c r="I3312" s="51">
        <f>VLOOKUP(Table_for_new_list_price[[#This Row],[Product Line]],'EDA SHEET'!$C$10:$D$57,2,FALSE)</f>
        <v>0.34699999999999998</v>
      </c>
      <c r="J3312" s="53">
        <f t="shared" si="58"/>
        <v>50.228249999999996</v>
      </c>
      <c r="K3312" s="1" t="str">
        <f>VLOOKUP(Table_for_new_list_price[[#This Row],[ItemCode]],[1]sheet1!$1:$1048576,11,FALSE)</f>
        <v>Thailand</v>
      </c>
    </row>
    <row r="3313" spans="1:11" hidden="1" x14ac:dyDescent="0.3">
      <c r="A3313" t="s">
        <v>110</v>
      </c>
      <c r="B3313" t="str">
        <f>VLOOKUP(Table_for_new_list_price[[#This Row],[ItemCode]],[1]sheet1!$1:$1048576,4,FALSE)</f>
        <v>BRONZE GATE VALVE IPS ISRS</v>
      </c>
      <c r="C3313" t="str">
        <f>VLOOKUP(Table_for_new_list_price[[#This Row],[ItemCode]],[1]sheet1!$1:$1048576,5,FALSE)</f>
        <v>670779208046</v>
      </c>
      <c r="D3313" t="str">
        <f>VLOOKUP(Table_for_new_list_price[[#This Row],[ItemCode]],[1]sheet1!$1:$1048576,6,FALSE)</f>
        <v>CPGA</v>
      </c>
      <c r="E3313" s="54" t="str">
        <f>VLOOKUP(Table_for_new_list_price[[#This Row],[ItemCode]],[1]sheet1!$1:$1048576,7,FALSE)</f>
        <v>BRONZE</v>
      </c>
      <c r="F3313" s="54" t="str">
        <f>VLOOKUP(Table_for_new_list_price[[#This Row],[ItemCode]],[1]sheet1!$1:$1048576,13,FALSE)</f>
        <v>0.97</v>
      </c>
      <c r="G3313" s="55" t="str">
        <f>VLOOKUP(Table_for_new_list_price[[#This Row],[ItemCode]],[1]sheet1!$1:$1048576,12,FALSE)</f>
        <v>48</v>
      </c>
      <c r="H3313" s="101">
        <f>VLOOKUP(Table_for_new_list_price[[#This Row],[ItemCode]],[1]sheet1!$1:$1048576,8,FALSE)</f>
        <v>67.31</v>
      </c>
      <c r="I3313" s="51">
        <f>VLOOKUP(Table_for_new_list_price[[#This Row],[Product Line]],'EDA SHEET'!$C$10:$D$57,2,FALSE)</f>
        <v>0.34699999999999998</v>
      </c>
      <c r="J3313" s="53">
        <f t="shared" si="58"/>
        <v>23.356569999999998</v>
      </c>
      <c r="K3313" s="1" t="str">
        <f>VLOOKUP(Table_for_new_list_price[[#This Row],[ItemCode]],[1]sheet1!$1:$1048576,11,FALSE)</f>
        <v>Thailand</v>
      </c>
    </row>
    <row r="3314" spans="1:11" hidden="1" x14ac:dyDescent="0.3">
      <c r="A3314" t="s">
        <v>111</v>
      </c>
      <c r="B3314" t="str">
        <f>VLOOKUP(Table_for_new_list_price[[#This Row],[ItemCode]],[1]sheet1!$1:$1048576,4,FALSE)</f>
        <v>BRONZE GATE VALVE IPS ISRS</v>
      </c>
      <c r="C3314" t="str">
        <f>VLOOKUP(Table_for_new_list_price[[#This Row],[ItemCode]],[1]sheet1!$1:$1048576,5,FALSE)</f>
        <v>670779208251</v>
      </c>
      <c r="D3314" t="str">
        <f>VLOOKUP(Table_for_new_list_price[[#This Row],[ItemCode]],[1]sheet1!$1:$1048576,6,FALSE)</f>
        <v>CPGA</v>
      </c>
      <c r="E3314" s="54" t="str">
        <f>VLOOKUP(Table_for_new_list_price[[#This Row],[ItemCode]],[1]sheet1!$1:$1048576,7,FALSE)</f>
        <v>BRONZE</v>
      </c>
      <c r="F3314" s="54" t="str">
        <f>VLOOKUP(Table_for_new_list_price[[#This Row],[ItemCode]],[1]sheet1!$1:$1048576,13,FALSE)</f>
        <v>11.9</v>
      </c>
      <c r="G3314" s="55" t="str">
        <f>VLOOKUP(Table_for_new_list_price[[#This Row],[ItemCode]],[1]sheet1!$1:$1048576,12,FALSE)</f>
        <v>6</v>
      </c>
      <c r="H3314" s="101">
        <f>VLOOKUP(Table_for_new_list_price[[#This Row],[ItemCode]],[1]sheet1!$1:$1048576,8,FALSE)</f>
        <v>490.6</v>
      </c>
      <c r="I3314" s="51">
        <f>VLOOKUP(Table_for_new_list_price[[#This Row],[Product Line]],'EDA SHEET'!$C$10:$D$57,2,FALSE)</f>
        <v>0.34699999999999998</v>
      </c>
      <c r="J3314" s="53">
        <f t="shared" si="58"/>
        <v>170.23820000000001</v>
      </c>
      <c r="K3314" s="1" t="str">
        <f>VLOOKUP(Table_for_new_list_price[[#This Row],[ItemCode]],[1]sheet1!$1:$1048576,11,FALSE)</f>
        <v>Thailand</v>
      </c>
    </row>
    <row r="3315" spans="1:11" hidden="1" x14ac:dyDescent="0.3">
      <c r="A3315" t="s">
        <v>112</v>
      </c>
      <c r="B3315" t="str">
        <f>VLOOKUP(Table_for_new_list_price[[#This Row],[ItemCode]],[1]sheet1!$1:$1048576,4,FALSE)</f>
        <v>BRONZE GATE VALVE IPS ISRS</v>
      </c>
      <c r="C3315" t="str">
        <f>VLOOKUP(Table_for_new_list_price[[#This Row],[ItemCode]],[1]sheet1!$1:$1048576,5,FALSE)</f>
        <v>670779208039</v>
      </c>
      <c r="D3315" t="str">
        <f>VLOOKUP(Table_for_new_list_price[[#This Row],[ItemCode]],[1]sheet1!$1:$1048576,6,FALSE)</f>
        <v>CPGA</v>
      </c>
      <c r="E3315" s="54" t="str">
        <f>VLOOKUP(Table_for_new_list_price[[#This Row],[ItemCode]],[1]sheet1!$1:$1048576,7,FALSE)</f>
        <v>BRONZE</v>
      </c>
      <c r="F3315" s="54" t="str">
        <f>VLOOKUP(Table_for_new_list_price[[#This Row],[ItemCode]],[1]sheet1!$1:$1048576,13,FALSE)</f>
        <v>0.88</v>
      </c>
      <c r="G3315" s="55" t="str">
        <f>VLOOKUP(Table_for_new_list_price[[#This Row],[ItemCode]],[1]sheet1!$1:$1048576,12,FALSE)</f>
        <v>80</v>
      </c>
      <c r="H3315" s="101">
        <f>VLOOKUP(Table_for_new_list_price[[#This Row],[ItemCode]],[1]sheet1!$1:$1048576,8,FALSE)</f>
        <v>35.61</v>
      </c>
      <c r="I3315" s="51">
        <f>VLOOKUP(Table_for_new_list_price[[#This Row],[Product Line]],'EDA SHEET'!$C$10:$D$57,2,FALSE)</f>
        <v>0.34699999999999998</v>
      </c>
      <c r="J3315" s="53">
        <f t="shared" si="58"/>
        <v>12.356669999999999</v>
      </c>
      <c r="K3315" s="1" t="str">
        <f>VLOOKUP(Table_for_new_list_price[[#This Row],[ItemCode]],[1]sheet1!$1:$1048576,11,FALSE)</f>
        <v>Thailand</v>
      </c>
    </row>
    <row r="3316" spans="1:11" hidden="1" x14ac:dyDescent="0.3">
      <c r="A3316" t="s">
        <v>431</v>
      </c>
      <c r="B3316" t="str">
        <f>VLOOKUP(Table_for_new_list_price[[#This Row],[ItemCode]],[1]sheet1!$1:$1048576,4,FALSE)</f>
        <v>BRONZE GATE VALVE IPS NRS</v>
      </c>
      <c r="C3316" t="str">
        <f>VLOOKUP(Table_for_new_list_price[[#This Row],[ItemCode]],[1]sheet1!$1:$1048576,5,FALSE)</f>
        <v>670779284088</v>
      </c>
      <c r="D3316" t="str">
        <f>VLOOKUP(Table_for_new_list_price[[#This Row],[ItemCode]],[1]sheet1!$1:$1048576,6,FALSE)</f>
        <v>CPGA</v>
      </c>
      <c r="E3316" s="54" t="str">
        <f>VLOOKUP(Table_for_new_list_price[[#This Row],[ItemCode]],[1]sheet1!$1:$1048576,7,FALSE)</f>
        <v>BRONZE</v>
      </c>
      <c r="F3316" s="54" t="str">
        <f>VLOOKUP(Table_for_new_list_price[[#This Row],[ItemCode]],[1]sheet1!$1:$1048576,13,FALSE)</f>
        <v>3.53</v>
      </c>
      <c r="G3316" s="55" t="str">
        <f>VLOOKUP(Table_for_new_list_price[[#This Row],[ItemCode]],[1]sheet1!$1:$1048576,12,FALSE)</f>
        <v>25</v>
      </c>
      <c r="H3316" s="101">
        <f>VLOOKUP(Table_for_new_list_price[[#This Row],[ItemCode]],[1]sheet1!$1:$1048576,8,FALSE)</f>
        <v>158.79</v>
      </c>
      <c r="I3316" s="51">
        <f>VLOOKUP(Table_for_new_list_price[[#This Row],[Product Line]],'EDA SHEET'!$C$10:$D$57,2,FALSE)</f>
        <v>0.34699999999999998</v>
      </c>
      <c r="J3316" s="53">
        <f t="shared" si="58"/>
        <v>55.100129999999993</v>
      </c>
      <c r="K3316" s="1" t="str">
        <f>VLOOKUP(Table_for_new_list_price[[#This Row],[ItemCode]],[1]sheet1!$1:$1048576,11,FALSE)</f>
        <v>Thailand</v>
      </c>
    </row>
    <row r="3317" spans="1:11" hidden="1" x14ac:dyDescent="0.3">
      <c r="A3317" t="s">
        <v>432</v>
      </c>
      <c r="B3317" t="str">
        <f>VLOOKUP(Table_for_new_list_price[[#This Row],[ItemCode]],[1]sheet1!$1:$1048576,4,FALSE)</f>
        <v>BRONZE GATE VALVE IPS NRS</v>
      </c>
      <c r="C3317" t="str">
        <f>VLOOKUP(Table_for_new_list_price[[#This Row],[ItemCode]],[1]sheet1!$1:$1048576,5,FALSE)</f>
        <v>670779284040</v>
      </c>
      <c r="D3317" t="str">
        <f>VLOOKUP(Table_for_new_list_price[[#This Row],[ItemCode]],[1]sheet1!$1:$1048576,6,FALSE)</f>
        <v>CPGA</v>
      </c>
      <c r="E3317" s="54" t="str">
        <f>VLOOKUP(Table_for_new_list_price[[#This Row],[ItemCode]],[1]sheet1!$1:$1048576,7,FALSE)</f>
        <v>BRONZE</v>
      </c>
      <c r="F3317" s="54" t="str">
        <f>VLOOKUP(Table_for_new_list_price[[#This Row],[ItemCode]],[1]sheet1!$1:$1048576,13,FALSE)</f>
        <v>0.77</v>
      </c>
      <c r="G3317" s="55" t="str">
        <f>VLOOKUP(Table_for_new_list_price[[#This Row],[ItemCode]],[1]sheet1!$1:$1048576,12,FALSE)</f>
        <v>120</v>
      </c>
      <c r="H3317" s="101">
        <f>VLOOKUP(Table_for_new_list_price[[#This Row],[ItemCode]],[1]sheet1!$1:$1048576,8,FALSE)</f>
        <v>66.73</v>
      </c>
      <c r="I3317" s="51">
        <f>VLOOKUP(Table_for_new_list_price[[#This Row],[Product Line]],'EDA SHEET'!$C$10:$D$57,2,FALSE)</f>
        <v>0.34699999999999998</v>
      </c>
      <c r="J3317" s="53">
        <f t="shared" si="58"/>
        <v>23.15531</v>
      </c>
      <c r="K3317" s="1" t="str">
        <f>VLOOKUP(Table_for_new_list_price[[#This Row],[ItemCode]],[1]sheet1!$1:$1048576,11,FALSE)</f>
        <v>Thailand</v>
      </c>
    </row>
    <row r="3318" spans="1:11" hidden="1" x14ac:dyDescent="0.3">
      <c r="A3318" t="s">
        <v>433</v>
      </c>
      <c r="B3318" t="str">
        <f>VLOOKUP(Table_for_new_list_price[[#This Row],[ItemCode]],[1]sheet1!$1:$1048576,4,FALSE)</f>
        <v>BRONZE GATE VALVE IPS NRS</v>
      </c>
      <c r="C3318" t="str">
        <f>VLOOKUP(Table_for_new_list_price[[#This Row],[ItemCode]],[1]sheet1!$1:$1048576,5,FALSE)</f>
        <v>670779284026</v>
      </c>
      <c r="D3318" t="str">
        <f>VLOOKUP(Table_for_new_list_price[[#This Row],[ItemCode]],[1]sheet1!$1:$1048576,6,FALSE)</f>
        <v>CPGA</v>
      </c>
      <c r="E3318" s="54" t="str">
        <f>VLOOKUP(Table_for_new_list_price[[#This Row],[ItemCode]],[1]sheet1!$1:$1048576,7,FALSE)</f>
        <v>BRONZE</v>
      </c>
      <c r="F3318" s="54" t="str">
        <f>VLOOKUP(Table_for_new_list_price[[#This Row],[ItemCode]],[1]sheet1!$1:$1048576,13,FALSE)</f>
        <v>0.71</v>
      </c>
      <c r="G3318" s="55" t="str">
        <f>VLOOKUP(Table_for_new_list_price[[#This Row],[ItemCode]],[1]sheet1!$1:$1048576,12,FALSE)</f>
        <v>120</v>
      </c>
      <c r="H3318" s="101">
        <f>VLOOKUP(Table_for_new_list_price[[#This Row],[ItemCode]],[1]sheet1!$1:$1048576,8,FALSE)</f>
        <v>45.06</v>
      </c>
      <c r="I3318" s="51">
        <f>VLOOKUP(Table_for_new_list_price[[#This Row],[Product Line]],'EDA SHEET'!$C$10:$D$57,2,FALSE)</f>
        <v>0.34699999999999998</v>
      </c>
      <c r="J3318" s="53">
        <f t="shared" si="58"/>
        <v>15.635819999999999</v>
      </c>
      <c r="K3318" s="1" t="str">
        <f>VLOOKUP(Table_for_new_list_price[[#This Row],[ItemCode]],[1]sheet1!$1:$1048576,11,FALSE)</f>
        <v>Thailand</v>
      </c>
    </row>
    <row r="3319" spans="1:11" hidden="1" x14ac:dyDescent="0.3">
      <c r="A3319" t="s">
        <v>434</v>
      </c>
      <c r="B3319" t="str">
        <f>VLOOKUP(Table_for_new_list_price[[#This Row],[ItemCode]],[1]sheet1!$1:$1048576,4,FALSE)</f>
        <v>BRONZE GATE VALVE IPS NRS</v>
      </c>
      <c r="C3319" t="str">
        <f>VLOOKUP(Table_for_new_list_price[[#This Row],[ItemCode]],[1]sheet1!$1:$1048576,5,FALSE)</f>
        <v>670779284200</v>
      </c>
      <c r="D3319" t="str">
        <f>VLOOKUP(Table_for_new_list_price[[#This Row],[ItemCode]],[1]sheet1!$1:$1048576,6,FALSE)</f>
        <v>CPGA</v>
      </c>
      <c r="E3319" s="54" t="str">
        <f>VLOOKUP(Table_for_new_list_price[[#This Row],[ItemCode]],[1]sheet1!$1:$1048576,7,FALSE)</f>
        <v>BRONZE</v>
      </c>
      <c r="F3319" s="54" t="str">
        <f>VLOOKUP(Table_for_new_list_price[[#This Row],[ItemCode]],[1]sheet1!$1:$1048576,13,FALSE)</f>
        <v>5.36</v>
      </c>
      <c r="G3319" s="55" t="str">
        <f>VLOOKUP(Table_for_new_list_price[[#This Row],[ItemCode]],[1]sheet1!$1:$1048576,12,FALSE)</f>
        <v>8</v>
      </c>
      <c r="H3319" s="101">
        <f>VLOOKUP(Table_for_new_list_price[[#This Row],[ItemCode]],[1]sheet1!$1:$1048576,8,FALSE)</f>
        <v>211.42</v>
      </c>
      <c r="I3319" s="51">
        <f>VLOOKUP(Table_for_new_list_price[[#This Row],[Product Line]],'EDA SHEET'!$C$10:$D$57,2,FALSE)</f>
        <v>0.34699999999999998</v>
      </c>
      <c r="J3319" s="53">
        <f t="shared" si="58"/>
        <v>73.362739999999988</v>
      </c>
      <c r="K3319" s="1" t="str">
        <f>VLOOKUP(Table_for_new_list_price[[#This Row],[ItemCode]],[1]sheet1!$1:$1048576,11,FALSE)</f>
        <v>Thailand</v>
      </c>
    </row>
    <row r="3320" spans="1:11" hidden="1" x14ac:dyDescent="0.3">
      <c r="A3320" t="s">
        <v>435</v>
      </c>
      <c r="B3320" t="str">
        <f>VLOOKUP(Table_for_new_list_price[[#This Row],[ItemCode]],[1]sheet1!$1:$1048576,4,FALSE)</f>
        <v>BRONZE GATE VALVE IPS NRS</v>
      </c>
      <c r="C3320" t="str">
        <f>VLOOKUP(Table_for_new_list_price[[#This Row],[ItemCode]],[1]sheet1!$1:$1048576,5,FALSE)</f>
        <v>670779284255</v>
      </c>
      <c r="D3320" t="str">
        <f>VLOOKUP(Table_for_new_list_price[[#This Row],[ItemCode]],[1]sheet1!$1:$1048576,6,FALSE)</f>
        <v>CPGA</v>
      </c>
      <c r="E3320" s="54" t="str">
        <f>VLOOKUP(Table_for_new_list_price[[#This Row],[ItemCode]],[1]sheet1!$1:$1048576,7,FALSE)</f>
        <v>BRONZE</v>
      </c>
      <c r="F3320" s="54" t="str">
        <f>VLOOKUP(Table_for_new_list_price[[#This Row],[ItemCode]],[1]sheet1!$1:$1048576,13,FALSE)</f>
        <v>12.15</v>
      </c>
      <c r="G3320" s="55" t="str">
        <f>VLOOKUP(Table_for_new_list_price[[#This Row],[ItemCode]],[1]sheet1!$1:$1048576,12,FALSE)</f>
        <v>8</v>
      </c>
      <c r="H3320" s="101">
        <f>VLOOKUP(Table_for_new_list_price[[#This Row],[ItemCode]],[1]sheet1!$1:$1048576,8,FALSE)</f>
        <v>494.05</v>
      </c>
      <c r="I3320" s="51">
        <f>VLOOKUP(Table_for_new_list_price[[#This Row],[Product Line]],'EDA SHEET'!$C$10:$D$57,2,FALSE)</f>
        <v>0.34699999999999998</v>
      </c>
      <c r="J3320" s="53">
        <f t="shared" si="58"/>
        <v>171.43535</v>
      </c>
      <c r="K3320" s="1" t="str">
        <f>VLOOKUP(Table_for_new_list_price[[#This Row],[ItemCode]],[1]sheet1!$1:$1048576,11,FALSE)</f>
        <v>Thailand</v>
      </c>
    </row>
    <row r="3321" spans="1:11" hidden="1" x14ac:dyDescent="0.3">
      <c r="A3321" t="s">
        <v>436</v>
      </c>
      <c r="B3321" t="str">
        <f>VLOOKUP(Table_for_new_list_price[[#This Row],[ItemCode]],[1]sheet1!$1:$1048576,4,FALSE)</f>
        <v>BRONZE GATE VALVE IPS NRS</v>
      </c>
      <c r="C3321" t="str">
        <f>VLOOKUP(Table_for_new_list_price[[#This Row],[ItemCode]],[1]sheet1!$1:$1048576,5,FALSE)</f>
        <v>670779284057</v>
      </c>
      <c r="D3321" t="str">
        <f>VLOOKUP(Table_for_new_list_price[[#This Row],[ItemCode]],[1]sheet1!$1:$1048576,6,FALSE)</f>
        <v>CPGA</v>
      </c>
      <c r="E3321" s="54" t="str">
        <f>VLOOKUP(Table_for_new_list_price[[#This Row],[ItemCode]],[1]sheet1!$1:$1048576,7,FALSE)</f>
        <v>BRONZE</v>
      </c>
      <c r="F3321" s="54" t="str">
        <f>VLOOKUP(Table_for_new_list_price[[#This Row],[ItemCode]],[1]sheet1!$1:$1048576,13,FALSE)</f>
        <v>1.17</v>
      </c>
      <c r="G3321" s="55" t="str">
        <f>VLOOKUP(Table_for_new_list_price[[#This Row],[ItemCode]],[1]sheet1!$1:$1048576,12,FALSE)</f>
        <v>80</v>
      </c>
      <c r="H3321" s="101">
        <f>VLOOKUP(Table_for_new_list_price[[#This Row],[ItemCode]],[1]sheet1!$1:$1048576,8,FALSE)</f>
        <v>72.48</v>
      </c>
      <c r="I3321" s="51">
        <f>VLOOKUP(Table_for_new_list_price[[#This Row],[Product Line]],'EDA SHEET'!$C$10:$D$57,2,FALSE)</f>
        <v>0.34699999999999998</v>
      </c>
      <c r="J3321" s="53">
        <f t="shared" si="58"/>
        <v>25.150559999999999</v>
      </c>
      <c r="K3321" s="1" t="str">
        <f>VLOOKUP(Table_for_new_list_price[[#This Row],[ItemCode]],[1]sheet1!$1:$1048576,11,FALSE)</f>
        <v>Thailand</v>
      </c>
    </row>
    <row r="3322" spans="1:11" hidden="1" x14ac:dyDescent="0.3">
      <c r="A3322" t="s">
        <v>437</v>
      </c>
      <c r="B3322" t="str">
        <f>VLOOKUP(Table_for_new_list_price[[#This Row],[ItemCode]],[1]sheet1!$1:$1048576,4,FALSE)</f>
        <v>BRONZE GATE VALVE IPS NRS</v>
      </c>
      <c r="C3322" t="str">
        <f>VLOOKUP(Table_for_new_list_price[[#This Row],[ItemCode]],[1]sheet1!$1:$1048576,5,FALSE)</f>
        <v>670779284033</v>
      </c>
      <c r="D3322" t="str">
        <f>VLOOKUP(Table_for_new_list_price[[#This Row],[ItemCode]],[1]sheet1!$1:$1048576,6,FALSE)</f>
        <v>CPGA</v>
      </c>
      <c r="E3322" s="54" t="str">
        <f>VLOOKUP(Table_for_new_list_price[[#This Row],[ItemCode]],[1]sheet1!$1:$1048576,7,FALSE)</f>
        <v>BRONZE</v>
      </c>
      <c r="F3322" s="54" t="str">
        <f>VLOOKUP(Table_for_new_list_price[[#This Row],[ItemCode]],[1]sheet1!$1:$1048576,13,FALSE)</f>
        <v>0.66</v>
      </c>
      <c r="G3322" s="55" t="str">
        <f>VLOOKUP(Table_for_new_list_price[[#This Row],[ItemCode]],[1]sheet1!$1:$1048576,12,FALSE)</f>
        <v>120</v>
      </c>
      <c r="H3322" s="101">
        <f>VLOOKUP(Table_for_new_list_price[[#This Row],[ItemCode]],[1]sheet1!$1:$1048576,8,FALSE)</f>
        <v>45.06</v>
      </c>
      <c r="I3322" s="51">
        <f>VLOOKUP(Table_for_new_list_price[[#This Row],[Product Line]],'EDA SHEET'!$C$10:$D$57,2,FALSE)</f>
        <v>0.34699999999999998</v>
      </c>
      <c r="J3322" s="53">
        <f t="shared" si="58"/>
        <v>15.635819999999999</v>
      </c>
      <c r="K3322" s="1" t="str">
        <f>VLOOKUP(Table_for_new_list_price[[#This Row],[ItemCode]],[1]sheet1!$1:$1048576,11,FALSE)</f>
        <v>Thailand</v>
      </c>
    </row>
    <row r="3323" spans="1:11" hidden="1" x14ac:dyDescent="0.3">
      <c r="A3323" t="s">
        <v>444</v>
      </c>
      <c r="B3323" t="str">
        <f>VLOOKUP(Table_for_new_list_price[[#This Row],[ItemCode]],[1]sheet1!$1:$1048576,4,FALSE)</f>
        <v>BRONZE GATE UNION BONNET RS</v>
      </c>
      <c r="C3323" t="str">
        <f>VLOOKUP(Table_for_new_list_price[[#This Row],[ItemCode]],[1]sheet1!$1:$1048576,5,FALSE)</f>
        <v>670779298061</v>
      </c>
      <c r="D3323" t="str">
        <f>VLOOKUP(Table_for_new_list_price[[#This Row],[ItemCode]],[1]sheet1!$1:$1048576,6,FALSE)</f>
        <v>CPGA</v>
      </c>
      <c r="E3323" s="54" t="str">
        <f>VLOOKUP(Table_for_new_list_price[[#This Row],[ItemCode]],[1]sheet1!$1:$1048576,7,FALSE)</f>
        <v>BRONZE</v>
      </c>
      <c r="F3323" s="54" t="str">
        <f>VLOOKUP(Table_for_new_list_price[[#This Row],[ItemCode]],[1]sheet1!$1:$1048576,13,FALSE)</f>
        <v>2.2</v>
      </c>
      <c r="G3323" s="55" t="str">
        <f>VLOOKUP(Table_for_new_list_price[[#This Row],[ItemCode]],[1]sheet1!$1:$1048576,12,FALSE)</f>
        <v>24</v>
      </c>
      <c r="H3323" s="101">
        <f>VLOOKUP(Table_for_new_list_price[[#This Row],[ItemCode]],[1]sheet1!$1:$1048576,8,FALSE)</f>
        <v>181.65</v>
      </c>
      <c r="I3323" s="51">
        <f>VLOOKUP(Table_for_new_list_price[[#This Row],[Product Line]],'EDA SHEET'!$C$10:$D$57,2,FALSE)</f>
        <v>0.34699999999999998</v>
      </c>
      <c r="J3323" s="53">
        <f t="shared" si="58"/>
        <v>63.032550000000001</v>
      </c>
      <c r="K3323" s="1" t="str">
        <f>VLOOKUP(Table_for_new_list_price[[#This Row],[ItemCode]],[1]sheet1!$1:$1048576,11,FALSE)</f>
        <v>Thailand</v>
      </c>
    </row>
    <row r="3324" spans="1:11" hidden="1" x14ac:dyDescent="0.3">
      <c r="A3324" t="s">
        <v>445</v>
      </c>
      <c r="B3324" t="str">
        <f>VLOOKUP(Table_for_new_list_price[[#This Row],[ItemCode]],[1]sheet1!$1:$1048576,4,FALSE)</f>
        <v>BRONZE GATE UNION BONNET RS</v>
      </c>
      <c r="C3324" t="str">
        <f>VLOOKUP(Table_for_new_list_price[[#This Row],[ItemCode]],[1]sheet1!$1:$1048576,5,FALSE)</f>
        <v>670779298085</v>
      </c>
      <c r="D3324" t="str">
        <f>VLOOKUP(Table_for_new_list_price[[#This Row],[ItemCode]],[1]sheet1!$1:$1048576,6,FALSE)</f>
        <v>CPGA</v>
      </c>
      <c r="E3324" s="54" t="str">
        <f>VLOOKUP(Table_for_new_list_price[[#This Row],[ItemCode]],[1]sheet1!$1:$1048576,7,FALSE)</f>
        <v>BRONZE</v>
      </c>
      <c r="F3324" s="54" t="str">
        <f>VLOOKUP(Table_for_new_list_price[[#This Row],[ItemCode]],[1]sheet1!$1:$1048576,13,FALSE)</f>
        <v>4.42</v>
      </c>
      <c r="G3324" s="55" t="str">
        <f>VLOOKUP(Table_for_new_list_price[[#This Row],[ItemCode]],[1]sheet1!$1:$1048576,12,FALSE)</f>
        <v>12</v>
      </c>
      <c r="H3324" s="101">
        <f>VLOOKUP(Table_for_new_list_price[[#This Row],[ItemCode]],[1]sheet1!$1:$1048576,8,FALSE)</f>
        <v>419.09</v>
      </c>
      <c r="I3324" s="51">
        <f>VLOOKUP(Table_for_new_list_price[[#This Row],[Product Line]],'EDA SHEET'!$C$10:$D$57,2,FALSE)</f>
        <v>0.34699999999999998</v>
      </c>
      <c r="J3324" s="53">
        <f t="shared" si="58"/>
        <v>145.42422999999999</v>
      </c>
      <c r="K3324" s="1" t="str">
        <f>VLOOKUP(Table_for_new_list_price[[#This Row],[ItemCode]],[1]sheet1!$1:$1048576,11,FALSE)</f>
        <v>Thailand</v>
      </c>
    </row>
    <row r="3325" spans="1:11" hidden="1" x14ac:dyDescent="0.3">
      <c r="A3325" t="s">
        <v>446</v>
      </c>
      <c r="B3325" t="str">
        <f>VLOOKUP(Table_for_new_list_price[[#This Row],[ItemCode]],[1]sheet1!$1:$1048576,4,FALSE)</f>
        <v>BRONZE GATE UNION BONNET RS</v>
      </c>
      <c r="C3325" t="str">
        <f>VLOOKUP(Table_for_new_list_price[[#This Row],[ItemCode]],[1]sheet1!$1:$1048576,5,FALSE)</f>
        <v>670779298078</v>
      </c>
      <c r="D3325" t="str">
        <f>VLOOKUP(Table_for_new_list_price[[#This Row],[ItemCode]],[1]sheet1!$1:$1048576,6,FALSE)</f>
        <v>CPGA</v>
      </c>
      <c r="E3325" s="54" t="str">
        <f>VLOOKUP(Table_for_new_list_price[[#This Row],[ItemCode]],[1]sheet1!$1:$1048576,7,FALSE)</f>
        <v>BRONZE</v>
      </c>
      <c r="F3325" s="54" t="str">
        <f>VLOOKUP(Table_for_new_list_price[[#This Row],[ItemCode]],[1]sheet1!$1:$1048576,13,FALSE)</f>
        <v>3.32</v>
      </c>
      <c r="G3325" s="55" t="str">
        <f>VLOOKUP(Table_for_new_list_price[[#This Row],[ItemCode]],[1]sheet1!$1:$1048576,12,FALSE)</f>
        <v>25</v>
      </c>
      <c r="H3325" s="101">
        <f>VLOOKUP(Table_for_new_list_price[[#This Row],[ItemCode]],[1]sheet1!$1:$1048576,8,FALSE)</f>
        <v>364.43</v>
      </c>
      <c r="I3325" s="51">
        <f>VLOOKUP(Table_for_new_list_price[[#This Row],[Product Line]],'EDA SHEET'!$C$10:$D$57,2,FALSE)</f>
        <v>0.34699999999999998</v>
      </c>
      <c r="J3325" s="53">
        <f t="shared" si="58"/>
        <v>126.45720999999999</v>
      </c>
      <c r="K3325" s="1" t="str">
        <f>VLOOKUP(Table_for_new_list_price[[#This Row],[ItemCode]],[1]sheet1!$1:$1048576,11,FALSE)</f>
        <v>Thailand</v>
      </c>
    </row>
    <row r="3326" spans="1:11" hidden="1" x14ac:dyDescent="0.3">
      <c r="A3326" t="s">
        <v>447</v>
      </c>
      <c r="B3326" t="str">
        <f>VLOOKUP(Table_for_new_list_price[[#This Row],[ItemCode]],[1]sheet1!$1:$1048576,4,FALSE)</f>
        <v>BRONZE GATE UNION BONNET RS</v>
      </c>
      <c r="C3326" t="str">
        <f>VLOOKUP(Table_for_new_list_price[[#This Row],[ItemCode]],[1]sheet1!$1:$1048576,5,FALSE)</f>
        <v>670779298047</v>
      </c>
      <c r="D3326" t="str">
        <f>VLOOKUP(Table_for_new_list_price[[#This Row],[ItemCode]],[1]sheet1!$1:$1048576,6,FALSE)</f>
        <v>CPGA</v>
      </c>
      <c r="E3326" s="54" t="str">
        <f>VLOOKUP(Table_for_new_list_price[[#This Row],[ItemCode]],[1]sheet1!$1:$1048576,7,FALSE)</f>
        <v>BRONZE</v>
      </c>
      <c r="F3326" s="54" t="str">
        <f>VLOOKUP(Table_for_new_list_price[[#This Row],[ItemCode]],[1]sheet1!$1:$1048576,13,FALSE)</f>
        <v>1.12</v>
      </c>
      <c r="G3326" s="55" t="str">
        <f>VLOOKUP(Table_for_new_list_price[[#This Row],[ItemCode]],[1]sheet1!$1:$1048576,12,FALSE)</f>
        <v>48</v>
      </c>
      <c r="H3326" s="101">
        <f>VLOOKUP(Table_for_new_list_price[[#This Row],[ItemCode]],[1]sheet1!$1:$1048576,8,FALSE)</f>
        <v>114.11</v>
      </c>
      <c r="I3326" s="51">
        <f>VLOOKUP(Table_for_new_list_price[[#This Row],[Product Line]],'EDA SHEET'!$C$10:$D$57,2,FALSE)</f>
        <v>0.34699999999999998</v>
      </c>
      <c r="J3326" s="53">
        <f t="shared" si="58"/>
        <v>39.596169999999994</v>
      </c>
      <c r="K3326" s="1" t="str">
        <f>VLOOKUP(Table_for_new_list_price[[#This Row],[ItemCode]],[1]sheet1!$1:$1048576,11,FALSE)</f>
        <v>Thailand</v>
      </c>
    </row>
    <row r="3327" spans="1:11" hidden="1" x14ac:dyDescent="0.3">
      <c r="A3327" t="s">
        <v>448</v>
      </c>
      <c r="B3327" t="str">
        <f>VLOOKUP(Table_for_new_list_price[[#This Row],[ItemCode]],[1]sheet1!$1:$1048576,4,FALSE)</f>
        <v>BRONZE GATE UNION BONNET RS</v>
      </c>
      <c r="C3327" t="str">
        <f>VLOOKUP(Table_for_new_list_price[[#This Row],[ItemCode]],[1]sheet1!$1:$1048576,5,FALSE)</f>
        <v>670779298207</v>
      </c>
      <c r="D3327" t="str">
        <f>VLOOKUP(Table_for_new_list_price[[#This Row],[ItemCode]],[1]sheet1!$1:$1048576,6,FALSE)</f>
        <v>CPGA</v>
      </c>
      <c r="E3327" s="54" t="str">
        <f>VLOOKUP(Table_for_new_list_price[[#This Row],[ItemCode]],[1]sheet1!$1:$1048576,7,FALSE)</f>
        <v>BRONZE</v>
      </c>
      <c r="F3327" s="54" t="str">
        <f>VLOOKUP(Table_for_new_list_price[[#This Row],[ItemCode]],[1]sheet1!$1:$1048576,13,FALSE)</f>
        <v>6.72</v>
      </c>
      <c r="G3327" s="55" t="str">
        <f>VLOOKUP(Table_for_new_list_price[[#This Row],[ItemCode]],[1]sheet1!$1:$1048576,12,FALSE)</f>
        <v>8</v>
      </c>
      <c r="H3327" s="101">
        <f>VLOOKUP(Table_for_new_list_price[[#This Row],[ItemCode]],[1]sheet1!$1:$1048576,8,FALSE)</f>
        <v>487.99</v>
      </c>
      <c r="I3327" s="51">
        <f>VLOOKUP(Table_for_new_list_price[[#This Row],[Product Line]],'EDA SHEET'!$C$10:$D$57,2,FALSE)</f>
        <v>0.34699999999999998</v>
      </c>
      <c r="J3327" s="53">
        <f t="shared" si="58"/>
        <v>169.33252999999999</v>
      </c>
      <c r="K3327" s="1" t="str">
        <f>VLOOKUP(Table_for_new_list_price[[#This Row],[ItemCode]],[1]sheet1!$1:$1048576,11,FALSE)</f>
        <v>Thailand</v>
      </c>
    </row>
    <row r="3328" spans="1:11" hidden="1" x14ac:dyDescent="0.3">
      <c r="A3328" t="s">
        <v>449</v>
      </c>
      <c r="B3328" t="str">
        <f>VLOOKUP(Table_for_new_list_price[[#This Row],[ItemCode]],[1]sheet1!$1:$1048576,4,FALSE)</f>
        <v>BRONZE GATE UNION BONNET RS</v>
      </c>
      <c r="C3328" t="str">
        <f>VLOOKUP(Table_for_new_list_price[[#This Row],[ItemCode]],[1]sheet1!$1:$1048576,5,FALSE)</f>
        <v>670779298054</v>
      </c>
      <c r="D3328" t="str">
        <f>VLOOKUP(Table_for_new_list_price[[#This Row],[ItemCode]],[1]sheet1!$1:$1048576,6,FALSE)</f>
        <v>CPGA</v>
      </c>
      <c r="E3328" s="54" t="str">
        <f>VLOOKUP(Table_for_new_list_price[[#This Row],[ItemCode]],[1]sheet1!$1:$1048576,7,FALSE)</f>
        <v>BRONZE</v>
      </c>
      <c r="F3328" s="54" t="str">
        <f>VLOOKUP(Table_for_new_list_price[[#This Row],[ItemCode]],[1]sheet1!$1:$1048576,13,FALSE)</f>
        <v>1.53</v>
      </c>
      <c r="G3328" s="55" t="str">
        <f>VLOOKUP(Table_for_new_list_price[[#This Row],[ItemCode]],[1]sheet1!$1:$1048576,12,FALSE)</f>
        <v>36</v>
      </c>
      <c r="H3328" s="101">
        <f>VLOOKUP(Table_for_new_list_price[[#This Row],[ItemCode]],[1]sheet1!$1:$1048576,8,FALSE)</f>
        <v>138.22999999999999</v>
      </c>
      <c r="I3328" s="51">
        <f>VLOOKUP(Table_for_new_list_price[[#This Row],[Product Line]],'EDA SHEET'!$C$10:$D$57,2,FALSE)</f>
        <v>0.34699999999999998</v>
      </c>
      <c r="J3328" s="53">
        <f t="shared" si="58"/>
        <v>47.965809999999991</v>
      </c>
      <c r="K3328" s="1" t="str">
        <f>VLOOKUP(Table_for_new_list_price[[#This Row],[ItemCode]],[1]sheet1!$1:$1048576,11,FALSE)</f>
        <v>Thailand</v>
      </c>
    </row>
    <row r="3329" spans="1:11" hidden="1" x14ac:dyDescent="0.3">
      <c r="A3329" t="s">
        <v>450</v>
      </c>
      <c r="B3329" t="str">
        <f>VLOOKUP(Table_for_new_list_price[[#This Row],[ItemCode]],[1]sheet1!$1:$1048576,4,FALSE)</f>
        <v>BRONZE GATE VALVE IPS 300#</v>
      </c>
      <c r="C3329" t="str">
        <f>VLOOKUP(Table_for_new_list_price[[#This Row],[ItemCode]],[1]sheet1!$1:$1048576,5,FALSE)</f>
        <v>670779318066</v>
      </c>
      <c r="D3329" t="str">
        <f>VLOOKUP(Table_for_new_list_price[[#This Row],[ItemCode]],[1]sheet1!$1:$1048576,6,FALSE)</f>
        <v>CPGA</v>
      </c>
      <c r="E3329" s="54" t="str">
        <f>VLOOKUP(Table_for_new_list_price[[#This Row],[ItemCode]],[1]sheet1!$1:$1048576,7,FALSE)</f>
        <v>BRONZE</v>
      </c>
      <c r="F3329" s="54" t="str">
        <f>VLOOKUP(Table_for_new_list_price[[#This Row],[ItemCode]],[1]sheet1!$1:$1048576,13,FALSE)</f>
        <v>3.03</v>
      </c>
      <c r="G3329" s="55" t="str">
        <f>VLOOKUP(Table_for_new_list_price[[#This Row],[ItemCode]],[1]sheet1!$1:$1048576,12,FALSE)</f>
        <v>25</v>
      </c>
      <c r="H3329" s="101">
        <f>VLOOKUP(Table_for_new_list_price[[#This Row],[ItemCode]],[1]sheet1!$1:$1048576,8,FALSE)</f>
        <v>218.19</v>
      </c>
      <c r="I3329" s="51">
        <f>VLOOKUP(Table_for_new_list_price[[#This Row],[Product Line]],'EDA SHEET'!$C$10:$D$57,2,FALSE)</f>
        <v>0.34699999999999998</v>
      </c>
      <c r="J3329" s="53">
        <f t="shared" si="58"/>
        <v>75.711929999999995</v>
      </c>
      <c r="K3329" s="1" t="str">
        <f>VLOOKUP(Table_for_new_list_price[[#This Row],[ItemCode]],[1]sheet1!$1:$1048576,11,FALSE)</f>
        <v>Thailand</v>
      </c>
    </row>
    <row r="3330" spans="1:11" hidden="1" x14ac:dyDescent="0.3">
      <c r="A3330" t="s">
        <v>451</v>
      </c>
      <c r="B3330" t="str">
        <f>VLOOKUP(Table_for_new_list_price[[#This Row],[ItemCode]],[1]sheet1!$1:$1048576,4,FALSE)</f>
        <v>BRONZE GATE VALVE IPS 300#</v>
      </c>
      <c r="C3330" t="str">
        <f>VLOOKUP(Table_for_new_list_price[[#This Row],[ItemCode]],[1]sheet1!$1:$1048576,5,FALSE)</f>
        <v>670779318080</v>
      </c>
      <c r="D3330" t="str">
        <f>VLOOKUP(Table_for_new_list_price[[#This Row],[ItemCode]],[1]sheet1!$1:$1048576,6,FALSE)</f>
        <v>CPGA</v>
      </c>
      <c r="E3330" s="54" t="str">
        <f>VLOOKUP(Table_for_new_list_price[[#This Row],[ItemCode]],[1]sheet1!$1:$1048576,7,FALSE)</f>
        <v>BRONZE</v>
      </c>
      <c r="F3330" s="54" t="str">
        <f>VLOOKUP(Table_for_new_list_price[[#This Row],[ItemCode]],[1]sheet1!$1:$1048576,13,FALSE)</f>
        <v>6.04</v>
      </c>
      <c r="G3330" s="55" t="str">
        <f>VLOOKUP(Table_for_new_list_price[[#This Row],[ItemCode]],[1]sheet1!$1:$1048576,12,FALSE)</f>
        <v>8</v>
      </c>
      <c r="H3330" s="101">
        <f>VLOOKUP(Table_for_new_list_price[[#This Row],[ItemCode]],[1]sheet1!$1:$1048576,8,FALSE)</f>
        <v>566.73</v>
      </c>
      <c r="I3330" s="51">
        <f>VLOOKUP(Table_for_new_list_price[[#This Row],[Product Line]],'EDA SHEET'!$C$10:$D$57,2,FALSE)</f>
        <v>0.34699999999999998</v>
      </c>
      <c r="J3330" s="53">
        <f t="shared" si="58"/>
        <v>196.65530999999999</v>
      </c>
      <c r="K3330" s="1" t="str">
        <f>VLOOKUP(Table_for_new_list_price[[#This Row],[ItemCode]],[1]sheet1!$1:$1048576,11,FALSE)</f>
        <v>Thailand</v>
      </c>
    </row>
    <row r="3331" spans="1:11" hidden="1" x14ac:dyDescent="0.3">
      <c r="A3331" t="s">
        <v>452</v>
      </c>
      <c r="B3331" t="str">
        <f>VLOOKUP(Table_for_new_list_price[[#This Row],[ItemCode]],[1]sheet1!$1:$1048576,4,FALSE)</f>
        <v>BRONZE GATE VALVE IPS 300#</v>
      </c>
      <c r="C3331" t="str">
        <f>VLOOKUP(Table_for_new_list_price[[#This Row],[ItemCode]],[1]sheet1!$1:$1048576,5,FALSE)</f>
        <v>670779318073</v>
      </c>
      <c r="D3331" t="str">
        <f>VLOOKUP(Table_for_new_list_price[[#This Row],[ItemCode]],[1]sheet1!$1:$1048576,6,FALSE)</f>
        <v>CPGA</v>
      </c>
      <c r="E3331" s="54" t="str">
        <f>VLOOKUP(Table_for_new_list_price[[#This Row],[ItemCode]],[1]sheet1!$1:$1048576,7,FALSE)</f>
        <v>BRONZE</v>
      </c>
      <c r="F3331" s="54" t="str">
        <f>VLOOKUP(Table_for_new_list_price[[#This Row],[ItemCode]],[1]sheet1!$1:$1048576,13,FALSE)</f>
        <v>7.54</v>
      </c>
      <c r="G3331" s="55" t="str">
        <f>VLOOKUP(Table_for_new_list_price[[#This Row],[ItemCode]],[1]sheet1!$1:$1048576,12,FALSE)</f>
        <v>18</v>
      </c>
      <c r="H3331" s="101">
        <f>VLOOKUP(Table_for_new_list_price[[#This Row],[ItemCode]],[1]sheet1!$1:$1048576,8,FALSE)</f>
        <v>372.69</v>
      </c>
      <c r="I3331" s="51">
        <f>VLOOKUP(Table_for_new_list_price[[#This Row],[Product Line]],'EDA SHEET'!$C$10:$D$57,2,FALSE)</f>
        <v>0.34699999999999998</v>
      </c>
      <c r="J3331" s="53">
        <f t="shared" si="58"/>
        <v>129.32343</v>
      </c>
      <c r="K3331" s="1" t="str">
        <f>VLOOKUP(Table_for_new_list_price[[#This Row],[ItemCode]],[1]sheet1!$1:$1048576,11,FALSE)</f>
        <v>Thailand</v>
      </c>
    </row>
    <row r="3332" spans="1:11" hidden="1" x14ac:dyDescent="0.3">
      <c r="A3332" t="s">
        <v>453</v>
      </c>
      <c r="B3332" t="str">
        <f>VLOOKUP(Table_for_new_list_price[[#This Row],[ItemCode]],[1]sheet1!$1:$1048576,4,FALSE)</f>
        <v>BRONZE GATE VALVE IPS 300#</v>
      </c>
      <c r="C3332" t="str">
        <f>VLOOKUP(Table_for_new_list_price[[#This Row],[ItemCode]],[1]sheet1!$1:$1048576,5,FALSE)</f>
        <v>670779318042</v>
      </c>
      <c r="D3332" t="str">
        <f>VLOOKUP(Table_for_new_list_price[[#This Row],[ItemCode]],[1]sheet1!$1:$1048576,6,FALSE)</f>
        <v>CPGA</v>
      </c>
      <c r="E3332" s="54" t="str">
        <f>VLOOKUP(Table_for_new_list_price[[#This Row],[ItemCode]],[1]sheet1!$1:$1048576,7,FALSE)</f>
        <v>BRONZE</v>
      </c>
      <c r="F3332" s="54" t="str">
        <f>VLOOKUP(Table_for_new_list_price[[#This Row],[ItemCode]],[1]sheet1!$1:$1048576,13,FALSE)</f>
        <v>1.26</v>
      </c>
      <c r="G3332" s="55" t="str">
        <f>VLOOKUP(Table_for_new_list_price[[#This Row],[ItemCode]],[1]sheet1!$1:$1048576,12,FALSE)</f>
        <v>60</v>
      </c>
      <c r="H3332" s="101">
        <f>VLOOKUP(Table_for_new_list_price[[#This Row],[ItemCode]],[1]sheet1!$1:$1048576,8,FALSE)</f>
        <v>138.13999999999999</v>
      </c>
      <c r="I3332" s="51">
        <f>VLOOKUP(Table_for_new_list_price[[#This Row],[Product Line]],'EDA SHEET'!$C$10:$D$57,2,FALSE)</f>
        <v>0.34699999999999998</v>
      </c>
      <c r="J3332" s="53">
        <f t="shared" si="58"/>
        <v>47.93457999999999</v>
      </c>
      <c r="K3332" s="1" t="str">
        <f>VLOOKUP(Table_for_new_list_price[[#This Row],[ItemCode]],[1]sheet1!$1:$1048576,11,FALSE)</f>
        <v>Thailand</v>
      </c>
    </row>
    <row r="3333" spans="1:11" hidden="1" x14ac:dyDescent="0.3">
      <c r="A3333" t="s">
        <v>454</v>
      </c>
      <c r="B3333" t="str">
        <f>VLOOKUP(Table_for_new_list_price[[#This Row],[ItemCode]],[1]sheet1!$1:$1048576,4,FALSE)</f>
        <v>BRONZE GATE VALVE IPS 300#</v>
      </c>
      <c r="C3333" t="str">
        <f>VLOOKUP(Table_for_new_list_price[[#This Row],[ItemCode]],[1]sheet1!$1:$1048576,5,FALSE)</f>
        <v>670779318202</v>
      </c>
      <c r="D3333" t="str">
        <f>VLOOKUP(Table_for_new_list_price[[#This Row],[ItemCode]],[1]sheet1!$1:$1048576,6,FALSE)</f>
        <v>CPGA</v>
      </c>
      <c r="E3333" s="54" t="str">
        <f>VLOOKUP(Table_for_new_list_price[[#This Row],[ItemCode]],[1]sheet1!$1:$1048576,7,FALSE)</f>
        <v>BRONZE</v>
      </c>
      <c r="F3333" s="54" t="str">
        <f>VLOOKUP(Table_for_new_list_price[[#This Row],[ItemCode]],[1]sheet1!$1:$1048576,13,FALSE)</f>
        <v>16.54</v>
      </c>
      <c r="G3333" s="55" t="str">
        <f>VLOOKUP(Table_for_new_list_price[[#This Row],[ItemCode]],[1]sheet1!$1:$1048576,12,FALSE)</f>
        <v>8</v>
      </c>
      <c r="H3333" s="101">
        <f>VLOOKUP(Table_for_new_list_price[[#This Row],[ItemCode]],[1]sheet1!$1:$1048576,8,FALSE)</f>
        <v>712.66</v>
      </c>
      <c r="I3333" s="51">
        <f>VLOOKUP(Table_for_new_list_price[[#This Row],[Product Line]],'EDA SHEET'!$C$10:$D$57,2,FALSE)</f>
        <v>0.34699999999999998</v>
      </c>
      <c r="J3333" s="53">
        <f t="shared" si="58"/>
        <v>247.29301999999998</v>
      </c>
      <c r="K3333" s="1" t="str">
        <f>VLOOKUP(Table_for_new_list_price[[#This Row],[ItemCode]],[1]sheet1!$1:$1048576,11,FALSE)</f>
        <v>Thailand</v>
      </c>
    </row>
    <row r="3334" spans="1:11" hidden="1" x14ac:dyDescent="0.3">
      <c r="A3334" t="s">
        <v>455</v>
      </c>
      <c r="B3334" t="str">
        <f>VLOOKUP(Table_for_new_list_price[[#This Row],[ItemCode]],[1]sheet1!$1:$1048576,4,FALSE)</f>
        <v>BRONZE GATE VALVE IPS 300#</v>
      </c>
      <c r="C3334" t="str">
        <f>VLOOKUP(Table_for_new_list_price[[#This Row],[ItemCode]],[1]sheet1!$1:$1048576,5,FALSE)</f>
        <v>670779318059</v>
      </c>
      <c r="D3334" t="str">
        <f>VLOOKUP(Table_for_new_list_price[[#This Row],[ItemCode]],[1]sheet1!$1:$1048576,6,FALSE)</f>
        <v>CPGA</v>
      </c>
      <c r="E3334" s="54" t="str">
        <f>VLOOKUP(Table_for_new_list_price[[#This Row],[ItemCode]],[1]sheet1!$1:$1048576,7,FALSE)</f>
        <v>BRONZE</v>
      </c>
      <c r="F3334" s="54" t="str">
        <f>VLOOKUP(Table_for_new_list_price[[#This Row],[ItemCode]],[1]sheet1!$1:$1048576,13,FALSE)</f>
        <v>1.78</v>
      </c>
      <c r="G3334" s="55" t="str">
        <f>VLOOKUP(Table_for_new_list_price[[#This Row],[ItemCode]],[1]sheet1!$1:$1048576,12,FALSE)</f>
        <v>24</v>
      </c>
      <c r="H3334" s="101">
        <f>VLOOKUP(Table_for_new_list_price[[#This Row],[ItemCode]],[1]sheet1!$1:$1048576,8,FALSE)</f>
        <v>173.55</v>
      </c>
      <c r="I3334" s="51">
        <f>VLOOKUP(Table_for_new_list_price[[#This Row],[Product Line]],'EDA SHEET'!$C$10:$D$57,2,FALSE)</f>
        <v>0.34699999999999998</v>
      </c>
      <c r="J3334" s="53">
        <f t="shared" si="58"/>
        <v>60.221849999999996</v>
      </c>
      <c r="K3334" s="1" t="str">
        <f>VLOOKUP(Table_for_new_list_price[[#This Row],[ItemCode]],[1]sheet1!$1:$1048576,11,FALSE)</f>
        <v>Thailand</v>
      </c>
    </row>
    <row r="3335" spans="1:11" hidden="1" x14ac:dyDescent="0.3">
      <c r="A3335" t="s">
        <v>120</v>
      </c>
      <c r="B3335" t="str">
        <f>VLOOKUP(Table_for_new_list_price[[#This Row],[ItemCode]],[1]sheet1!$1:$1048576,4,FALSE)</f>
        <v>BRONZE GLOBE VALVE IPS</v>
      </c>
      <c r="C3335" t="str">
        <f>VLOOKUP(Table_for_new_list_price[[#This Row],[ItemCode]],[1]sheet1!$1:$1048576,5,FALSE)</f>
        <v>670779210070</v>
      </c>
      <c r="D3335" t="str">
        <f>VLOOKUP(Table_for_new_list_price[[#This Row],[ItemCode]],[1]sheet1!$1:$1048576,6,FALSE)</f>
        <v>CPGL</v>
      </c>
      <c r="E3335" s="54" t="str">
        <f>VLOOKUP(Table_for_new_list_price[[#This Row],[ItemCode]],[1]sheet1!$1:$1048576,7,FALSE)</f>
        <v>BRONZE</v>
      </c>
      <c r="F3335" s="54" t="str">
        <f>VLOOKUP(Table_for_new_list_price[[#This Row],[ItemCode]],[1]sheet1!$1:$1048576,13,FALSE)</f>
        <v>1.64</v>
      </c>
      <c r="G3335" s="55" t="str">
        <f>VLOOKUP(Table_for_new_list_price[[#This Row],[ItemCode]],[1]sheet1!$1:$1048576,12,FALSE)</f>
        <v>40</v>
      </c>
      <c r="H3335" s="101">
        <f>VLOOKUP(Table_for_new_list_price[[#This Row],[ItemCode]],[1]sheet1!$1:$1048576,8,FALSE)</f>
        <v>53.04</v>
      </c>
      <c r="I3335" s="51">
        <f>VLOOKUP(Table_for_new_list_price[[#This Row],[Product Line]],'EDA SHEET'!$C$10:$D$57,2,FALSE)</f>
        <v>0.34699999999999998</v>
      </c>
      <c r="J3335" s="53">
        <f t="shared" si="58"/>
        <v>18.404879999999999</v>
      </c>
      <c r="K3335" s="1" t="str">
        <f>VLOOKUP(Table_for_new_list_price[[#This Row],[ItemCode]],[1]sheet1!$1:$1048576,11,FALSE)</f>
        <v>Thailand</v>
      </c>
    </row>
    <row r="3336" spans="1:11" hidden="1" x14ac:dyDescent="0.3">
      <c r="A3336" t="s">
        <v>121</v>
      </c>
      <c r="B3336" t="str">
        <f>VLOOKUP(Table_for_new_list_price[[#This Row],[ItemCode]],[1]sheet1!$1:$1048576,4,FALSE)</f>
        <v>BRONZE GLOBE VALVE IPS</v>
      </c>
      <c r="C3336" t="str">
        <f>VLOOKUP(Table_for_new_list_price[[#This Row],[ItemCode]],[1]sheet1!$1:$1048576,5,FALSE)</f>
        <v>670779210254</v>
      </c>
      <c r="D3336" t="str">
        <f>VLOOKUP(Table_for_new_list_price[[#This Row],[ItemCode]],[1]sheet1!$1:$1048576,6,FALSE)</f>
        <v>CPGL</v>
      </c>
      <c r="E3336" s="54" t="str">
        <f>VLOOKUP(Table_for_new_list_price[[#This Row],[ItemCode]],[1]sheet1!$1:$1048576,7,FALSE)</f>
        <v>BRONZE</v>
      </c>
      <c r="F3336" s="54" t="str">
        <f>VLOOKUP(Table_for_new_list_price[[#This Row],[ItemCode]],[1]sheet1!$1:$1048576,13,FALSE)</f>
        <v>6.05</v>
      </c>
      <c r="G3336" s="55" t="str">
        <f>VLOOKUP(Table_for_new_list_price[[#This Row],[ItemCode]],[1]sheet1!$1:$1048576,12,FALSE)</f>
        <v>15</v>
      </c>
      <c r="H3336" s="101">
        <f>VLOOKUP(Table_for_new_list_price[[#This Row],[ItemCode]],[1]sheet1!$1:$1048576,8,FALSE)</f>
        <v>183.24</v>
      </c>
      <c r="I3336" s="51">
        <f>VLOOKUP(Table_for_new_list_price[[#This Row],[Product Line]],'EDA SHEET'!$C$10:$D$57,2,FALSE)</f>
        <v>0.34699999999999998</v>
      </c>
      <c r="J3336" s="53">
        <f t="shared" si="58"/>
        <v>63.58428</v>
      </c>
      <c r="K3336" s="1" t="str">
        <f>VLOOKUP(Table_for_new_list_price[[#This Row],[ItemCode]],[1]sheet1!$1:$1048576,11,FALSE)</f>
        <v>Japan</v>
      </c>
    </row>
    <row r="3337" spans="1:11" hidden="1" x14ac:dyDescent="0.3">
      <c r="A3337" t="s">
        <v>122</v>
      </c>
      <c r="B3337" t="str">
        <f>VLOOKUP(Table_for_new_list_price[[#This Row],[ItemCode]],[1]sheet1!$1:$1048576,4,FALSE)</f>
        <v>BRONZE GLOBE VALVE IPS</v>
      </c>
      <c r="C3337" t="str">
        <f>VLOOKUP(Table_for_new_list_price[[#This Row],[ItemCode]],[1]sheet1!$1:$1048576,5,FALSE)</f>
        <v>670779210056</v>
      </c>
      <c r="D3337" t="str">
        <f>VLOOKUP(Table_for_new_list_price[[#This Row],[ItemCode]],[1]sheet1!$1:$1048576,6,FALSE)</f>
        <v>CPGL</v>
      </c>
      <c r="E3337" s="54" t="str">
        <f>VLOOKUP(Table_for_new_list_price[[#This Row],[ItemCode]],[1]sheet1!$1:$1048576,7,FALSE)</f>
        <v>BRONZE</v>
      </c>
      <c r="F3337" s="54" t="str">
        <f>VLOOKUP(Table_for_new_list_price[[#This Row],[ItemCode]],[1]sheet1!$1:$1048576,13,FALSE)</f>
        <v>0.68</v>
      </c>
      <c r="G3337" s="55" t="str">
        <f>VLOOKUP(Table_for_new_list_price[[#This Row],[ItemCode]],[1]sheet1!$1:$1048576,12,FALSE)</f>
        <v>84</v>
      </c>
      <c r="H3337" s="101">
        <f>VLOOKUP(Table_for_new_list_price[[#This Row],[ItemCode]],[1]sheet1!$1:$1048576,8,FALSE)</f>
        <v>23.93</v>
      </c>
      <c r="I3337" s="51">
        <f>VLOOKUP(Table_for_new_list_price[[#This Row],[Product Line]],'EDA SHEET'!$C$10:$D$57,2,FALSE)</f>
        <v>0.34699999999999998</v>
      </c>
      <c r="J3337" s="53">
        <f t="shared" si="58"/>
        <v>8.3037099999999988</v>
      </c>
      <c r="K3337" s="1" t="str">
        <f>VLOOKUP(Table_for_new_list_price[[#This Row],[ItemCode]],[1]sheet1!$1:$1048576,11,FALSE)</f>
        <v>Thailand</v>
      </c>
    </row>
    <row r="3338" spans="1:11" hidden="1" x14ac:dyDescent="0.3">
      <c r="A3338" t="s">
        <v>123</v>
      </c>
      <c r="B3338" t="str">
        <f>VLOOKUP(Table_for_new_list_price[[#This Row],[ItemCode]],[1]sheet1!$1:$1048576,4,FALSE)</f>
        <v>BRONZE GLOBE VALVE IPS</v>
      </c>
      <c r="C3338" t="str">
        <f>VLOOKUP(Table_for_new_list_price[[#This Row],[ItemCode]],[1]sheet1!$1:$1048576,5,FALSE)</f>
        <v>670779210032</v>
      </c>
      <c r="D3338" t="str">
        <f>VLOOKUP(Table_for_new_list_price[[#This Row],[ItemCode]],[1]sheet1!$1:$1048576,6,FALSE)</f>
        <v>CPGL</v>
      </c>
      <c r="E3338" s="54" t="str">
        <f>VLOOKUP(Table_for_new_list_price[[#This Row],[ItemCode]],[1]sheet1!$1:$1048576,7,FALSE)</f>
        <v>BRONZE</v>
      </c>
      <c r="F3338" s="54" t="str">
        <f>VLOOKUP(Table_for_new_list_price[[#This Row],[ItemCode]],[1]sheet1!$1:$1048576,13,FALSE)</f>
        <v>0.42</v>
      </c>
      <c r="G3338" s="55" t="str">
        <f>VLOOKUP(Table_for_new_list_price[[#This Row],[ItemCode]],[1]sheet1!$1:$1048576,12,FALSE)</f>
        <v>120</v>
      </c>
      <c r="H3338" s="101">
        <f>VLOOKUP(Table_for_new_list_price[[#This Row],[ItemCode]],[1]sheet1!$1:$1048576,8,FALSE)</f>
        <v>17.829999999999998</v>
      </c>
      <c r="I3338" s="51">
        <f>VLOOKUP(Table_for_new_list_price[[#This Row],[Product Line]],'EDA SHEET'!$C$10:$D$57,2,FALSE)</f>
        <v>0.34699999999999998</v>
      </c>
      <c r="J3338" s="53">
        <f t="shared" si="58"/>
        <v>6.187009999999999</v>
      </c>
      <c r="K3338" s="1" t="str">
        <f>VLOOKUP(Table_for_new_list_price[[#This Row],[ItemCode]],[1]sheet1!$1:$1048576,11,FALSE)</f>
        <v>Thailand</v>
      </c>
    </row>
    <row r="3339" spans="1:11" hidden="1" x14ac:dyDescent="0.3">
      <c r="A3339" t="s">
        <v>124</v>
      </c>
      <c r="B3339" t="str">
        <f>VLOOKUP(Table_for_new_list_price[[#This Row],[ItemCode]],[1]sheet1!$1:$1048576,4,FALSE)</f>
        <v>BRONZE GLOBE VALVE IPS</v>
      </c>
      <c r="C3339" t="str">
        <f>VLOOKUP(Table_for_new_list_price[[#This Row],[ItemCode]],[1]sheet1!$1:$1048576,5,FALSE)</f>
        <v>670779211084</v>
      </c>
      <c r="D3339" t="str">
        <f>VLOOKUP(Table_for_new_list_price[[#This Row],[ItemCode]],[1]sheet1!$1:$1048576,6,FALSE)</f>
        <v>CPGL</v>
      </c>
      <c r="E3339" s="54" t="str">
        <f>VLOOKUP(Table_for_new_list_price[[#This Row],[ItemCode]],[1]sheet1!$1:$1048576,7,FALSE)</f>
        <v>BRONZE</v>
      </c>
      <c r="F3339" s="54" t="str">
        <f>VLOOKUP(Table_for_new_list_price[[#This Row],[ItemCode]],[1]sheet1!$1:$1048576,13,FALSE)</f>
        <v>3.62</v>
      </c>
      <c r="G3339" s="55" t="str">
        <f>VLOOKUP(Table_for_new_list_price[[#This Row],[ItemCode]],[1]sheet1!$1:$1048576,12,FALSE)</f>
        <v>16</v>
      </c>
      <c r="H3339" s="101">
        <f>VLOOKUP(Table_for_new_list_price[[#This Row],[ItemCode]],[1]sheet1!$1:$1048576,8,FALSE)</f>
        <v>172.93</v>
      </c>
      <c r="I3339" s="51">
        <f>VLOOKUP(Table_for_new_list_price[[#This Row],[Product Line]],'EDA SHEET'!$C$10:$D$57,2,FALSE)</f>
        <v>0.34699999999999998</v>
      </c>
      <c r="J3339" s="53">
        <f t="shared" si="58"/>
        <v>60.006709999999998</v>
      </c>
      <c r="K3339" s="1" t="str">
        <f>VLOOKUP(Table_for_new_list_price[[#This Row],[ItemCode]],[1]sheet1!$1:$1048576,11,FALSE)</f>
        <v>DNO</v>
      </c>
    </row>
    <row r="3340" spans="1:11" hidden="1" x14ac:dyDescent="0.3">
      <c r="A3340" t="s">
        <v>125</v>
      </c>
      <c r="B3340" t="str">
        <f>VLOOKUP(Table_for_new_list_price[[#This Row],[ItemCode]],[1]sheet1!$1:$1048576,4,FALSE)</f>
        <v>BRONZE GLOBE VALVE IPS</v>
      </c>
      <c r="C3340" t="str">
        <f>VLOOKUP(Table_for_new_list_price[[#This Row],[ItemCode]],[1]sheet1!$1:$1048576,5,FALSE)</f>
        <v>670779211077</v>
      </c>
      <c r="D3340" t="str">
        <f>VLOOKUP(Table_for_new_list_price[[#This Row],[ItemCode]],[1]sheet1!$1:$1048576,6,FALSE)</f>
        <v>CPGL</v>
      </c>
      <c r="E3340" s="54" t="str">
        <f>VLOOKUP(Table_for_new_list_price[[#This Row],[ItemCode]],[1]sheet1!$1:$1048576,7,FALSE)</f>
        <v>BRONZE</v>
      </c>
      <c r="F3340" s="54" t="str">
        <f>VLOOKUP(Table_for_new_list_price[[#This Row],[ItemCode]],[1]sheet1!$1:$1048576,13,FALSE)</f>
        <v>2.71</v>
      </c>
      <c r="G3340" s="55" t="str">
        <f>VLOOKUP(Table_for_new_list_price[[#This Row],[ItemCode]],[1]sheet1!$1:$1048576,12,FALSE)</f>
        <v>28</v>
      </c>
      <c r="H3340" s="101">
        <f>VLOOKUP(Table_for_new_list_price[[#This Row],[ItemCode]],[1]sheet1!$1:$1048576,8,FALSE)</f>
        <v>121.24</v>
      </c>
      <c r="I3340" s="51">
        <f>VLOOKUP(Table_for_new_list_price[[#This Row],[Product Line]],'EDA SHEET'!$C$10:$D$57,2,FALSE)</f>
        <v>0.34699999999999998</v>
      </c>
      <c r="J3340" s="53">
        <f t="shared" si="58"/>
        <v>42.070279999999997</v>
      </c>
      <c r="K3340" s="1" t="str">
        <f>VLOOKUP(Table_for_new_list_price[[#This Row],[ItemCode]],[1]sheet1!$1:$1048576,11,FALSE)</f>
        <v>DNO</v>
      </c>
    </row>
    <row r="3341" spans="1:11" hidden="1" x14ac:dyDescent="0.3">
      <c r="A3341" t="s">
        <v>126</v>
      </c>
      <c r="B3341" t="str">
        <f>VLOOKUP(Table_for_new_list_price[[#This Row],[ItemCode]],[1]sheet1!$1:$1048576,4,FALSE)</f>
        <v>BRONZE GLOBE VALVE IPS</v>
      </c>
      <c r="C3341" t="str">
        <f>VLOOKUP(Table_for_new_list_price[[#This Row],[ItemCode]],[1]sheet1!$1:$1048576,5,FALSE)</f>
        <v>670779211046</v>
      </c>
      <c r="D3341" t="str">
        <f>VLOOKUP(Table_for_new_list_price[[#This Row],[ItemCode]],[1]sheet1!$1:$1048576,6,FALSE)</f>
        <v>CPGL</v>
      </c>
      <c r="E3341" s="54" t="str">
        <f>VLOOKUP(Table_for_new_list_price[[#This Row],[ItemCode]],[1]sheet1!$1:$1048576,7,FALSE)</f>
        <v>BRONZE</v>
      </c>
      <c r="F3341" s="54" t="str">
        <f>VLOOKUP(Table_for_new_list_price[[#This Row],[ItemCode]],[1]sheet1!$1:$1048576,13,FALSE)</f>
        <v>0.56</v>
      </c>
      <c r="G3341" s="55" t="str">
        <f>VLOOKUP(Table_for_new_list_price[[#This Row],[ItemCode]],[1]sheet1!$1:$1048576,12,FALSE)</f>
        <v>60</v>
      </c>
      <c r="H3341" s="101">
        <f>VLOOKUP(Table_for_new_list_price[[#This Row],[ItemCode]],[1]sheet1!$1:$1048576,8,FALSE)</f>
        <v>41.33</v>
      </c>
      <c r="I3341" s="51">
        <f>VLOOKUP(Table_for_new_list_price[[#This Row],[Product Line]],'EDA SHEET'!$C$10:$D$57,2,FALSE)</f>
        <v>0.34699999999999998</v>
      </c>
      <c r="J3341" s="53">
        <f t="shared" si="58"/>
        <v>14.341509999999998</v>
      </c>
      <c r="K3341" s="1" t="str">
        <f>VLOOKUP(Table_for_new_list_price[[#This Row],[ItemCode]],[1]sheet1!$1:$1048576,11,FALSE)</f>
        <v>DNO</v>
      </c>
    </row>
    <row r="3342" spans="1:11" hidden="1" x14ac:dyDescent="0.3">
      <c r="A3342" t="s">
        <v>127</v>
      </c>
      <c r="B3342" t="str">
        <f>VLOOKUP(Table_for_new_list_price[[#This Row],[ItemCode]],[1]sheet1!$1:$1048576,4,FALSE)</f>
        <v>BRONZE GLOBE VALVE IPS</v>
      </c>
      <c r="C3342" t="str">
        <f>VLOOKUP(Table_for_new_list_price[[#This Row],[ItemCode]],[1]sheet1!$1:$1048576,5,FALSE)</f>
        <v>670779211053</v>
      </c>
      <c r="D3342" t="str">
        <f>VLOOKUP(Table_for_new_list_price[[#This Row],[ItemCode]],[1]sheet1!$1:$1048576,6,FALSE)</f>
        <v>CPGL</v>
      </c>
      <c r="E3342" s="54" t="str">
        <f>VLOOKUP(Table_for_new_list_price[[#This Row],[ItemCode]],[1]sheet1!$1:$1048576,7,FALSE)</f>
        <v>BRONZE</v>
      </c>
      <c r="F3342" s="54" t="str">
        <f>VLOOKUP(Table_for_new_list_price[[#This Row],[ItemCode]],[1]sheet1!$1:$1048576,13,FALSE)</f>
        <v>1</v>
      </c>
      <c r="G3342" s="55" t="str">
        <f>VLOOKUP(Table_for_new_list_price[[#This Row],[ItemCode]],[1]sheet1!$1:$1048576,12,FALSE)</f>
        <v>28</v>
      </c>
      <c r="H3342" s="101">
        <f>VLOOKUP(Table_for_new_list_price[[#This Row],[ItemCode]],[1]sheet1!$1:$1048576,8,FALSE)</f>
        <v>51.93</v>
      </c>
      <c r="I3342" s="51">
        <f>VLOOKUP(Table_for_new_list_price[[#This Row],[Product Line]],'EDA SHEET'!$C$10:$D$57,2,FALSE)</f>
        <v>0.34699999999999998</v>
      </c>
      <c r="J3342" s="53">
        <f t="shared" si="58"/>
        <v>18.01971</v>
      </c>
      <c r="K3342" s="1" t="str">
        <f>VLOOKUP(Table_for_new_list_price[[#This Row],[ItemCode]],[1]sheet1!$1:$1048576,11,FALSE)</f>
        <v>DNO</v>
      </c>
    </row>
    <row r="3343" spans="1:11" hidden="1" x14ac:dyDescent="0.3">
      <c r="A3343" t="s">
        <v>128</v>
      </c>
      <c r="B3343" t="str">
        <f>VLOOKUP(Table_for_new_list_price[[#This Row],[ItemCode]],[1]sheet1!$1:$1048576,4,FALSE)</f>
        <v>BRONZE GLOBE VALVE IPS</v>
      </c>
      <c r="C3343" t="str">
        <f>VLOOKUP(Table_for_new_list_price[[#This Row],[ItemCode]],[1]sheet1!$1:$1048576,5,FALSE)</f>
        <v>670779211039</v>
      </c>
      <c r="D3343" t="str">
        <f>VLOOKUP(Table_for_new_list_price[[#This Row],[ItemCode]],[1]sheet1!$1:$1048576,6,FALSE)</f>
        <v>CPGL</v>
      </c>
      <c r="E3343" s="54" t="str">
        <f>VLOOKUP(Table_for_new_list_price[[#This Row],[ItemCode]],[1]sheet1!$1:$1048576,7,FALSE)</f>
        <v>BRONZE</v>
      </c>
      <c r="F3343" s="54" t="str">
        <f>VLOOKUP(Table_for_new_list_price[[#This Row],[ItemCode]],[1]sheet1!$1:$1048576,13,FALSE)</f>
        <v>0.4</v>
      </c>
      <c r="G3343" s="55" t="str">
        <f>VLOOKUP(Table_for_new_list_price[[#This Row],[ItemCode]],[1]sheet1!$1:$1048576,12,FALSE)</f>
        <v>80</v>
      </c>
      <c r="H3343" s="101">
        <f>VLOOKUP(Table_for_new_list_price[[#This Row],[ItemCode]],[1]sheet1!$1:$1048576,8,FALSE)</f>
        <v>41.33</v>
      </c>
      <c r="I3343" s="51">
        <f>VLOOKUP(Table_for_new_list_price[[#This Row],[Product Line]],'EDA SHEET'!$C$10:$D$57,2,FALSE)</f>
        <v>0.34699999999999998</v>
      </c>
      <c r="J3343" s="53">
        <f t="shared" si="58"/>
        <v>14.341509999999998</v>
      </c>
      <c r="K3343" s="1" t="str">
        <f>VLOOKUP(Table_for_new_list_price[[#This Row],[ItemCode]],[1]sheet1!$1:$1048576,11,FALSE)</f>
        <v>DNO</v>
      </c>
    </row>
    <row r="3344" spans="1:11" hidden="1" x14ac:dyDescent="0.3">
      <c r="A3344" t="s">
        <v>129</v>
      </c>
      <c r="B3344" t="str">
        <f>VLOOKUP(Table_for_new_list_price[[#This Row],[ItemCode]],[1]sheet1!$1:$1048576,4,FALSE)</f>
        <v>BRONZE GLOBE VALVE</v>
      </c>
      <c r="C3344" t="str">
        <f>VLOOKUP(Table_for_new_list_price[[#This Row],[ItemCode]],[1]sheet1!$1:$1048576,5,FALSE)</f>
        <v>670779711843</v>
      </c>
      <c r="D3344" t="str">
        <f>VLOOKUP(Table_for_new_list_price[[#This Row],[ItemCode]],[1]sheet1!$1:$1048576,6,FALSE)</f>
        <v>CPGL</v>
      </c>
      <c r="E3344" s="54" t="str">
        <f>VLOOKUP(Table_for_new_list_price[[#This Row],[ItemCode]],[1]sheet1!$1:$1048576,7,FALSE)</f>
        <v>BRONZE</v>
      </c>
      <c r="F3344" s="54" t="str">
        <f>VLOOKUP(Table_for_new_list_price[[#This Row],[ItemCode]],[1]sheet1!$1:$1048576,13,FALSE)</f>
        <v>1.74</v>
      </c>
      <c r="G3344" s="55" t="str">
        <f>VLOOKUP(Table_for_new_list_price[[#This Row],[ItemCode]],[1]sheet1!$1:$1048576,12,FALSE)</f>
        <v>30</v>
      </c>
      <c r="H3344" s="101">
        <f>VLOOKUP(Table_for_new_list_price[[#This Row],[ItemCode]],[1]sheet1!$1:$1048576,8,FALSE)</f>
        <v>147.77000000000001</v>
      </c>
      <c r="I3344" s="51">
        <f>VLOOKUP(Table_for_new_list_price[[#This Row],[Product Line]],'EDA SHEET'!$C$10:$D$57,2,FALSE)</f>
        <v>0.34699999999999998</v>
      </c>
      <c r="J3344" s="53">
        <f t="shared" si="58"/>
        <v>51.27619</v>
      </c>
      <c r="K3344" s="1" t="str">
        <f>VLOOKUP(Table_for_new_list_price[[#This Row],[ItemCode]],[1]sheet1!$1:$1048576,11,FALSE)</f>
        <v>China</v>
      </c>
    </row>
    <row r="3345" spans="1:11" hidden="1" x14ac:dyDescent="0.3">
      <c r="A3345" t="s">
        <v>130</v>
      </c>
      <c r="B3345" t="str">
        <f>VLOOKUP(Table_for_new_list_price[[#This Row],[ItemCode]],[1]sheet1!$1:$1048576,4,FALSE)</f>
        <v>BRONZE GLOBE VALVE</v>
      </c>
      <c r="C3345" t="str">
        <f>VLOOKUP(Table_for_new_list_price[[#This Row],[ItemCode]],[1]sheet1!$1:$1048576,5,FALSE)</f>
        <v>670779711867</v>
      </c>
      <c r="D3345" t="str">
        <f>VLOOKUP(Table_for_new_list_price[[#This Row],[ItemCode]],[1]sheet1!$1:$1048576,6,FALSE)</f>
        <v>CPGL</v>
      </c>
      <c r="E3345" s="54" t="str">
        <f>VLOOKUP(Table_for_new_list_price[[#This Row],[ItemCode]],[1]sheet1!$1:$1048576,7,FALSE)</f>
        <v>BRONZE</v>
      </c>
      <c r="F3345" s="54" t="str">
        <f>VLOOKUP(Table_for_new_list_price[[#This Row],[ItemCode]],[1]sheet1!$1:$1048576,13,FALSE)</f>
        <v>3.45</v>
      </c>
      <c r="G3345" s="55" t="str">
        <f>VLOOKUP(Table_for_new_list_price[[#This Row],[ItemCode]],[1]sheet1!$1:$1048576,12,FALSE)</f>
        <v>12</v>
      </c>
      <c r="H3345" s="101">
        <f>VLOOKUP(Table_for_new_list_price[[#This Row],[ItemCode]],[1]sheet1!$1:$1048576,8,FALSE)</f>
        <v>302.29000000000002</v>
      </c>
      <c r="I3345" s="51">
        <f>VLOOKUP(Table_for_new_list_price[[#This Row],[Product Line]],'EDA SHEET'!$C$10:$D$57,2,FALSE)</f>
        <v>0.34699999999999998</v>
      </c>
      <c r="J3345" s="53">
        <f t="shared" si="58"/>
        <v>104.89463000000001</v>
      </c>
      <c r="K3345" s="1" t="str">
        <f>VLOOKUP(Table_for_new_list_price[[#This Row],[ItemCode]],[1]sheet1!$1:$1048576,11,FALSE)</f>
        <v>China</v>
      </c>
    </row>
    <row r="3346" spans="1:11" hidden="1" x14ac:dyDescent="0.3">
      <c r="A3346" t="s">
        <v>131</v>
      </c>
      <c r="B3346" t="str">
        <f>VLOOKUP(Table_for_new_list_price[[#This Row],[ItemCode]],[1]sheet1!$1:$1048576,4,FALSE)</f>
        <v>BRONZE GLOBE VALVE</v>
      </c>
      <c r="C3346" t="str">
        <f>VLOOKUP(Table_for_new_list_price[[#This Row],[ItemCode]],[1]sheet1!$1:$1048576,5,FALSE)</f>
        <v>670779711850</v>
      </c>
      <c r="D3346" t="str">
        <f>VLOOKUP(Table_for_new_list_price[[#This Row],[ItemCode]],[1]sheet1!$1:$1048576,6,FALSE)</f>
        <v>CPGL</v>
      </c>
      <c r="E3346" s="54" t="str">
        <f>VLOOKUP(Table_for_new_list_price[[#This Row],[ItemCode]],[1]sheet1!$1:$1048576,7,FALSE)</f>
        <v>BRONZE</v>
      </c>
      <c r="F3346" s="54" t="str">
        <f>VLOOKUP(Table_for_new_list_price[[#This Row],[ItemCode]],[1]sheet1!$1:$1048576,13,FALSE)</f>
        <v>2.5</v>
      </c>
      <c r="G3346" s="55" t="str">
        <f>VLOOKUP(Table_for_new_list_price[[#This Row],[ItemCode]],[1]sheet1!$1:$1048576,12,FALSE)</f>
        <v>20</v>
      </c>
      <c r="H3346" s="101">
        <f>VLOOKUP(Table_for_new_list_price[[#This Row],[ItemCode]],[1]sheet1!$1:$1048576,8,FALSE)</f>
        <v>209.94</v>
      </c>
      <c r="I3346" s="51">
        <v>0.5</v>
      </c>
      <c r="J3346" s="53">
        <f t="shared" ref="J3346:J3408" si="59">H3346*I3346</f>
        <v>104.97</v>
      </c>
      <c r="K3346" s="1" t="str">
        <f>VLOOKUP(Table_for_new_list_price[[#This Row],[ItemCode]],[1]sheet1!$1:$1048576,11,FALSE)</f>
        <v>China</v>
      </c>
    </row>
    <row r="3347" spans="1:11" hidden="1" x14ac:dyDescent="0.3">
      <c r="A3347" t="s">
        <v>132</v>
      </c>
      <c r="B3347" t="str">
        <f>VLOOKUP(Table_for_new_list_price[[#This Row],[ItemCode]],[1]sheet1!$1:$1048576,4,FALSE)</f>
        <v>BRONZE GLOBE VALVE</v>
      </c>
      <c r="C3347" t="str">
        <f>VLOOKUP(Table_for_new_list_price[[#This Row],[ItemCode]],[1]sheet1!$1:$1048576,5,FALSE)</f>
        <v>670779711829</v>
      </c>
      <c r="D3347" t="str">
        <f>VLOOKUP(Table_for_new_list_price[[#This Row],[ItemCode]],[1]sheet1!$1:$1048576,6,FALSE)</f>
        <v>CPGL</v>
      </c>
      <c r="E3347" s="54" t="str">
        <f>VLOOKUP(Table_for_new_list_price[[#This Row],[ItemCode]],[1]sheet1!$1:$1048576,7,FALSE)</f>
        <v>BRONZE</v>
      </c>
      <c r="F3347" s="54" t="str">
        <f>VLOOKUP(Table_for_new_list_price[[#This Row],[ItemCode]],[1]sheet1!$1:$1048576,13,FALSE)</f>
        <v>.75</v>
      </c>
      <c r="G3347" s="55" t="str">
        <f>VLOOKUP(Table_for_new_list_price[[#This Row],[ItemCode]],[1]sheet1!$1:$1048576,12,FALSE)</f>
        <v>84</v>
      </c>
      <c r="H3347" s="101">
        <f>VLOOKUP(Table_for_new_list_price[[#This Row],[ItemCode]],[1]sheet1!$1:$1048576,8,FALSE)</f>
        <v>72.239999999999995</v>
      </c>
      <c r="I3347" s="51">
        <v>0.5</v>
      </c>
      <c r="J3347" s="53">
        <f t="shared" si="59"/>
        <v>36.119999999999997</v>
      </c>
      <c r="K3347" s="1" t="str">
        <f>VLOOKUP(Table_for_new_list_price[[#This Row],[ItemCode]],[1]sheet1!$1:$1048576,11,FALSE)</f>
        <v>China</v>
      </c>
    </row>
    <row r="3348" spans="1:11" hidden="1" x14ac:dyDescent="0.3">
      <c r="A3348" t="s">
        <v>133</v>
      </c>
      <c r="B3348" t="str">
        <f>VLOOKUP(Table_for_new_list_price[[#This Row],[ItemCode]],[1]sheet1!$1:$1048576,4,FALSE)</f>
        <v>BRONZE GLOBE VALVE</v>
      </c>
      <c r="C3348" t="str">
        <f>VLOOKUP(Table_for_new_list_price[[#This Row],[ItemCode]],[1]sheet1!$1:$1048576,5,FALSE)</f>
        <v>670779711874</v>
      </c>
      <c r="D3348" t="str">
        <f>VLOOKUP(Table_for_new_list_price[[#This Row],[ItemCode]],[1]sheet1!$1:$1048576,6,FALSE)</f>
        <v>CPGL</v>
      </c>
      <c r="E3348" s="54" t="str">
        <f>VLOOKUP(Table_for_new_list_price[[#This Row],[ItemCode]],[1]sheet1!$1:$1048576,7,FALSE)</f>
        <v>BRONZE</v>
      </c>
      <c r="F3348" s="54" t="str">
        <f>VLOOKUP(Table_for_new_list_price[[#This Row],[ItemCode]],[1]sheet1!$1:$1048576,13,FALSE)</f>
        <v>5.40</v>
      </c>
      <c r="G3348" s="55" t="str">
        <f>VLOOKUP(Table_for_new_list_price[[#This Row],[ItemCode]],[1]sheet1!$1:$1048576,12,FALSE)</f>
        <v>10</v>
      </c>
      <c r="H3348" s="101">
        <f>VLOOKUP(Table_for_new_list_price[[#This Row],[ItemCode]],[1]sheet1!$1:$1048576,8,FALSE)</f>
        <v>485.88</v>
      </c>
      <c r="I3348" s="51">
        <v>0.5</v>
      </c>
      <c r="J3348" s="53">
        <f t="shared" si="59"/>
        <v>242.94</v>
      </c>
      <c r="K3348" s="1" t="str">
        <f>VLOOKUP(Table_for_new_list_price[[#This Row],[ItemCode]],[1]sheet1!$1:$1048576,11,FALSE)</f>
        <v>China</v>
      </c>
    </row>
    <row r="3349" spans="1:11" hidden="1" x14ac:dyDescent="0.3">
      <c r="A3349" t="s">
        <v>134</v>
      </c>
      <c r="B3349" t="str">
        <f>VLOOKUP(Table_for_new_list_price[[#This Row],[ItemCode]],[1]sheet1!$1:$1048576,4,FALSE)</f>
        <v>BRONZE GLOBE VALVE</v>
      </c>
      <c r="C3349" t="str">
        <f>VLOOKUP(Table_for_new_list_price[[#This Row],[ItemCode]],[1]sheet1!$1:$1048576,5,FALSE)</f>
        <v>670779711836</v>
      </c>
      <c r="D3349" t="str">
        <f>VLOOKUP(Table_for_new_list_price[[#This Row],[ItemCode]],[1]sheet1!$1:$1048576,6,FALSE)</f>
        <v>CPGL</v>
      </c>
      <c r="E3349" s="54" t="str">
        <f>VLOOKUP(Table_for_new_list_price[[#This Row],[ItemCode]],[1]sheet1!$1:$1048576,7,FALSE)</f>
        <v>BRONZE</v>
      </c>
      <c r="F3349" s="54" t="str">
        <f>VLOOKUP(Table_for_new_list_price[[#This Row],[ItemCode]],[1]sheet1!$1:$1048576,13,FALSE)</f>
        <v>1.04</v>
      </c>
      <c r="G3349" s="55" t="str">
        <f>VLOOKUP(Table_for_new_list_price[[#This Row],[ItemCode]],[1]sheet1!$1:$1048576,12,FALSE)</f>
        <v>60</v>
      </c>
      <c r="H3349" s="101">
        <f>VLOOKUP(Table_for_new_list_price[[#This Row],[ItemCode]],[1]sheet1!$1:$1048576,8,FALSE)</f>
        <v>90.82</v>
      </c>
      <c r="I3349" s="51">
        <v>0.5</v>
      </c>
      <c r="J3349" s="53">
        <f t="shared" si="59"/>
        <v>45.41</v>
      </c>
      <c r="K3349" s="1" t="str">
        <f>VLOOKUP(Table_for_new_list_price[[#This Row],[ItemCode]],[1]sheet1!$1:$1048576,11,FALSE)</f>
        <v>China</v>
      </c>
    </row>
    <row r="3350" spans="1:11" hidden="1" x14ac:dyDescent="0.3">
      <c r="A3350" t="s">
        <v>135</v>
      </c>
      <c r="B3350" t="str">
        <f>VLOOKUP(Table_for_new_list_price[[#This Row],[ItemCode]],[1]sheet1!$1:$1048576,4,FALSE)</f>
        <v>BRONZE GLOBE VALVE PTFE</v>
      </c>
      <c r="C3350" t="str">
        <f>VLOOKUP(Table_for_new_list_price[[#This Row],[ItemCode]],[1]sheet1!$1:$1048576,5,FALSE)</f>
        <v>670779713151</v>
      </c>
      <c r="D3350" t="str">
        <f>VLOOKUP(Table_for_new_list_price[[#This Row],[ItemCode]],[1]sheet1!$1:$1048576,6,FALSE)</f>
        <v>CPGL</v>
      </c>
      <c r="E3350" s="54">
        <f>VLOOKUP(Table_for_new_list_price[[#This Row],[ItemCode]],[1]sheet1!$1:$1048576,7,FALSE)</f>
        <v>0</v>
      </c>
      <c r="F3350" s="54" t="str">
        <f>VLOOKUP(Table_for_new_list_price[[#This Row],[ItemCode]],[1]sheet1!$1:$1048576,13,FALSE)</f>
        <v>1.72</v>
      </c>
      <c r="G3350" s="55" t="str">
        <f>VLOOKUP(Table_for_new_list_price[[#This Row],[ItemCode]],[1]sheet1!$1:$1048576,12,FALSE)</f>
        <v>30</v>
      </c>
      <c r="H3350" s="101">
        <f>VLOOKUP(Table_for_new_list_price[[#This Row],[ItemCode]],[1]sheet1!$1:$1048576,8,FALSE)</f>
        <v>156.31</v>
      </c>
      <c r="I3350" s="51">
        <v>0.5</v>
      </c>
      <c r="J3350" s="53">
        <f t="shared" si="59"/>
        <v>78.155000000000001</v>
      </c>
      <c r="K3350" s="1" t="str">
        <f>VLOOKUP(Table_for_new_list_price[[#This Row],[ItemCode]],[1]sheet1!$1:$1048576,11,FALSE)</f>
        <v>China</v>
      </c>
    </row>
    <row r="3351" spans="1:11" hidden="1" x14ac:dyDescent="0.3">
      <c r="A3351" t="s">
        <v>136</v>
      </c>
      <c r="B3351" t="str">
        <f>VLOOKUP(Table_for_new_list_price[[#This Row],[ItemCode]],[1]sheet1!$1:$1048576,4,FALSE)</f>
        <v>BRONZE GLOBE VALVE PTFE</v>
      </c>
      <c r="C3351" t="str">
        <f>VLOOKUP(Table_for_new_list_price[[#This Row],[ItemCode]],[1]sheet1!$1:$1048576,5,FALSE)</f>
        <v>670779713175</v>
      </c>
      <c r="D3351" t="str">
        <f>VLOOKUP(Table_for_new_list_price[[#This Row],[ItemCode]],[1]sheet1!$1:$1048576,6,FALSE)</f>
        <v>CPGL</v>
      </c>
      <c r="E3351" s="54">
        <f>VLOOKUP(Table_for_new_list_price[[#This Row],[ItemCode]],[1]sheet1!$1:$1048576,7,FALSE)</f>
        <v>0</v>
      </c>
      <c r="F3351" s="54" t="str">
        <f>VLOOKUP(Table_for_new_list_price[[#This Row],[ItemCode]],[1]sheet1!$1:$1048576,13,FALSE)</f>
        <v>3.45</v>
      </c>
      <c r="G3351" s="55" t="str">
        <f>VLOOKUP(Table_for_new_list_price[[#This Row],[ItemCode]],[1]sheet1!$1:$1048576,12,FALSE)</f>
        <v>12</v>
      </c>
      <c r="H3351" s="101">
        <f>VLOOKUP(Table_for_new_list_price[[#This Row],[ItemCode]],[1]sheet1!$1:$1048576,8,FALSE)</f>
        <v>319.73</v>
      </c>
      <c r="I3351" s="51">
        <v>0.5</v>
      </c>
      <c r="J3351" s="53">
        <f t="shared" si="59"/>
        <v>159.86500000000001</v>
      </c>
      <c r="K3351" s="1" t="str">
        <f>VLOOKUP(Table_for_new_list_price[[#This Row],[ItemCode]],[1]sheet1!$1:$1048576,11,FALSE)</f>
        <v>China</v>
      </c>
    </row>
    <row r="3352" spans="1:11" hidden="1" x14ac:dyDescent="0.3">
      <c r="A3352" t="s">
        <v>137</v>
      </c>
      <c r="B3352" t="str">
        <f>VLOOKUP(Table_for_new_list_price[[#This Row],[ItemCode]],[1]sheet1!$1:$1048576,4,FALSE)</f>
        <v>BRONZE GLOBE VALVE PTFE</v>
      </c>
      <c r="C3352" t="str">
        <f>VLOOKUP(Table_for_new_list_price[[#This Row],[ItemCode]],[1]sheet1!$1:$1048576,5,FALSE)</f>
        <v>670779713168</v>
      </c>
      <c r="D3352" t="str">
        <f>VLOOKUP(Table_for_new_list_price[[#This Row],[ItemCode]],[1]sheet1!$1:$1048576,6,FALSE)</f>
        <v>CPGL</v>
      </c>
      <c r="E3352" s="54">
        <f>VLOOKUP(Table_for_new_list_price[[#This Row],[ItemCode]],[1]sheet1!$1:$1048576,7,FALSE)</f>
        <v>0</v>
      </c>
      <c r="F3352" s="54" t="str">
        <f>VLOOKUP(Table_for_new_list_price[[#This Row],[ItemCode]],[1]sheet1!$1:$1048576,13,FALSE)</f>
        <v>2.5</v>
      </c>
      <c r="G3352" s="55" t="str">
        <f>VLOOKUP(Table_for_new_list_price[[#This Row],[ItemCode]],[1]sheet1!$1:$1048576,12,FALSE)</f>
        <v>20</v>
      </c>
      <c r="H3352" s="101">
        <f>VLOOKUP(Table_for_new_list_price[[#This Row],[ItemCode]],[1]sheet1!$1:$1048576,8,FALSE)</f>
        <v>224.2</v>
      </c>
      <c r="I3352" s="51">
        <v>0.5</v>
      </c>
      <c r="J3352" s="53">
        <f t="shared" si="59"/>
        <v>112.1</v>
      </c>
      <c r="K3352" s="1" t="str">
        <f>VLOOKUP(Table_for_new_list_price[[#This Row],[ItemCode]],[1]sheet1!$1:$1048576,11,FALSE)</f>
        <v>China</v>
      </c>
    </row>
    <row r="3353" spans="1:11" hidden="1" x14ac:dyDescent="0.3">
      <c r="A3353" t="s">
        <v>138</v>
      </c>
      <c r="B3353" t="str">
        <f>VLOOKUP(Table_for_new_list_price[[#This Row],[ItemCode]],[1]sheet1!$1:$1048576,4,FALSE)</f>
        <v>BRONZE GLOBE VALVE PTFE</v>
      </c>
      <c r="C3353" t="str">
        <f>VLOOKUP(Table_for_new_list_price[[#This Row],[ItemCode]],[1]sheet1!$1:$1048576,5,FALSE)</f>
        <v>670779713137</v>
      </c>
      <c r="D3353" t="str">
        <f>VLOOKUP(Table_for_new_list_price[[#This Row],[ItemCode]],[1]sheet1!$1:$1048576,6,FALSE)</f>
        <v>CPGL</v>
      </c>
      <c r="E3353" s="54">
        <f>VLOOKUP(Table_for_new_list_price[[#This Row],[ItemCode]],[1]sheet1!$1:$1048576,7,FALSE)</f>
        <v>0</v>
      </c>
      <c r="F3353" s="54" t="str">
        <f>VLOOKUP(Table_for_new_list_price[[#This Row],[ItemCode]],[1]sheet1!$1:$1048576,13,FALSE)</f>
        <v>.75</v>
      </c>
      <c r="G3353" s="55" t="str">
        <f>VLOOKUP(Table_for_new_list_price[[#This Row],[ItemCode]],[1]sheet1!$1:$1048576,12,FALSE)</f>
        <v>84</v>
      </c>
      <c r="H3353" s="101">
        <f>VLOOKUP(Table_for_new_list_price[[#This Row],[ItemCode]],[1]sheet1!$1:$1048576,8,FALSE)</f>
        <v>73.81</v>
      </c>
      <c r="I3353" s="51">
        <v>0.5</v>
      </c>
      <c r="J3353" s="53">
        <f t="shared" si="59"/>
        <v>36.905000000000001</v>
      </c>
      <c r="K3353" s="1" t="str">
        <f>VLOOKUP(Table_for_new_list_price[[#This Row],[ItemCode]],[1]sheet1!$1:$1048576,11,FALSE)</f>
        <v>China</v>
      </c>
    </row>
    <row r="3354" spans="1:11" hidden="1" x14ac:dyDescent="0.3">
      <c r="A3354" t="s">
        <v>139</v>
      </c>
      <c r="B3354" t="str">
        <f>VLOOKUP(Table_for_new_list_price[[#This Row],[ItemCode]],[1]sheet1!$1:$1048576,4,FALSE)</f>
        <v>BRONZE GLOBE VALVE PTFE</v>
      </c>
      <c r="C3354" t="str">
        <f>VLOOKUP(Table_for_new_list_price[[#This Row],[ItemCode]],[1]sheet1!$1:$1048576,5,FALSE)</f>
        <v>670779713182</v>
      </c>
      <c r="D3354" t="str">
        <f>VLOOKUP(Table_for_new_list_price[[#This Row],[ItemCode]],[1]sheet1!$1:$1048576,6,FALSE)</f>
        <v>CPGL</v>
      </c>
      <c r="E3354" s="54">
        <f>VLOOKUP(Table_for_new_list_price[[#This Row],[ItemCode]],[1]sheet1!$1:$1048576,7,FALSE)</f>
        <v>0</v>
      </c>
      <c r="F3354" s="54" t="str">
        <f>VLOOKUP(Table_for_new_list_price[[#This Row],[ItemCode]],[1]sheet1!$1:$1048576,13,FALSE)</f>
        <v>5.40</v>
      </c>
      <c r="G3354" s="55" t="str">
        <f>VLOOKUP(Table_for_new_list_price[[#This Row],[ItemCode]],[1]sheet1!$1:$1048576,12,FALSE)</f>
        <v>26</v>
      </c>
      <c r="H3354" s="101">
        <f>VLOOKUP(Table_for_new_list_price[[#This Row],[ItemCode]],[1]sheet1!$1:$1048576,8,FALSE)</f>
        <v>511.24</v>
      </c>
      <c r="I3354" s="51">
        <v>0.5</v>
      </c>
      <c r="J3354" s="53">
        <f t="shared" si="59"/>
        <v>255.62</v>
      </c>
      <c r="K3354" s="1" t="str">
        <f>VLOOKUP(Table_for_new_list_price[[#This Row],[ItemCode]],[1]sheet1!$1:$1048576,11,FALSE)</f>
        <v>China</v>
      </c>
    </row>
    <row r="3355" spans="1:11" hidden="1" x14ac:dyDescent="0.3">
      <c r="A3355" t="s">
        <v>140</v>
      </c>
      <c r="B3355" t="str">
        <f>VLOOKUP(Table_for_new_list_price[[#This Row],[ItemCode]],[1]sheet1!$1:$1048576,4,FALSE)</f>
        <v>BRONZE GLOBE VALVE PTFE</v>
      </c>
      <c r="C3355" t="str">
        <f>VLOOKUP(Table_for_new_list_price[[#This Row],[ItemCode]],[1]sheet1!$1:$1048576,5,FALSE)</f>
        <v>670779713144</v>
      </c>
      <c r="D3355" t="str">
        <f>VLOOKUP(Table_for_new_list_price[[#This Row],[ItemCode]],[1]sheet1!$1:$1048576,6,FALSE)</f>
        <v>CPGL</v>
      </c>
      <c r="E3355" s="54" t="str">
        <f>VLOOKUP(Table_for_new_list_price[[#This Row],[ItemCode]],[1]sheet1!$1:$1048576,7,FALSE)</f>
        <v>BRONZE</v>
      </c>
      <c r="F3355" s="54" t="str">
        <f>VLOOKUP(Table_for_new_list_price[[#This Row],[ItemCode]],[1]sheet1!$1:$1048576,13,FALSE)</f>
        <v>1.093</v>
      </c>
      <c r="G3355" s="55" t="str">
        <f>VLOOKUP(Table_for_new_list_price[[#This Row],[ItemCode]],[1]sheet1!$1:$1048576,12,FALSE)</f>
        <v>60</v>
      </c>
      <c r="H3355" s="101">
        <f>VLOOKUP(Table_for_new_list_price[[#This Row],[ItemCode]],[1]sheet1!$1:$1048576,8,FALSE)</f>
        <v>107.27</v>
      </c>
      <c r="I3355" s="51">
        <v>0.5</v>
      </c>
      <c r="J3355" s="53">
        <f t="shared" si="59"/>
        <v>53.634999999999998</v>
      </c>
      <c r="K3355" s="1" t="str">
        <f>VLOOKUP(Table_for_new_list_price[[#This Row],[ItemCode]],[1]sheet1!$1:$1048576,11,FALSE)</f>
        <v>China</v>
      </c>
    </row>
    <row r="3356" spans="1:11" hidden="1" x14ac:dyDescent="0.3">
      <c r="A3356" t="s">
        <v>141</v>
      </c>
      <c r="B3356" t="str">
        <f>VLOOKUP(Table_for_new_list_price[[#This Row],[ItemCode]],[1]sheet1!$1:$1048576,4,FALSE)</f>
        <v>BRONZE GLOBE IPS 200 LB</v>
      </c>
      <c r="C3356" t="str">
        <f>VLOOKUP(Table_for_new_list_price[[#This Row],[ItemCode]],[1]sheet1!$1:$1048576,5,FALSE)</f>
        <v>670779214078</v>
      </c>
      <c r="D3356" t="str">
        <f>VLOOKUP(Table_for_new_list_price[[#This Row],[ItemCode]],[1]sheet1!$1:$1048576,6,FALSE)</f>
        <v>CPGL</v>
      </c>
      <c r="E3356" s="54" t="str">
        <f>VLOOKUP(Table_for_new_list_price[[#This Row],[ItemCode]],[1]sheet1!$1:$1048576,7,FALSE)</f>
        <v>BRONZE</v>
      </c>
      <c r="F3356" s="54" t="str">
        <f>VLOOKUP(Table_for_new_list_price[[#This Row],[ItemCode]],[1]sheet1!$1:$1048576,13,FALSE)</f>
        <v>5.4</v>
      </c>
      <c r="G3356" s="55" t="str">
        <f>VLOOKUP(Table_for_new_list_price[[#This Row],[ItemCode]],[1]sheet1!$1:$1048576,12,FALSE)</f>
        <v>15</v>
      </c>
      <c r="H3356" s="101">
        <f>VLOOKUP(Table_for_new_list_price[[#This Row],[ItemCode]],[1]sheet1!$1:$1048576,8,FALSE)</f>
        <v>362.85</v>
      </c>
      <c r="I3356" s="51">
        <v>0.5</v>
      </c>
      <c r="J3356" s="53">
        <f t="shared" si="59"/>
        <v>181.42500000000001</v>
      </c>
      <c r="K3356" s="1" t="str">
        <f>VLOOKUP(Table_for_new_list_price[[#This Row],[ItemCode]],[1]sheet1!$1:$1048576,11,FALSE)</f>
        <v>DNO</v>
      </c>
    </row>
    <row r="3357" spans="1:11" hidden="1" x14ac:dyDescent="0.3">
      <c r="A3357" t="s">
        <v>142</v>
      </c>
      <c r="B3357" t="str">
        <f>VLOOKUP(Table_for_new_list_price[[#This Row],[ItemCode]],[1]sheet1!$1:$1048576,4,FALSE)</f>
        <v>BRONZE GLOBE IPS 200 LB</v>
      </c>
      <c r="C3357" t="str">
        <f>VLOOKUP(Table_for_new_list_price[[#This Row],[ItemCode]],[1]sheet1!$1:$1048576,5,FALSE)</f>
        <v>670779214047</v>
      </c>
      <c r="D3357" t="str">
        <f>VLOOKUP(Table_for_new_list_price[[#This Row],[ItemCode]],[1]sheet1!$1:$1048576,6,FALSE)</f>
        <v>CPGL</v>
      </c>
      <c r="E3357" s="54" t="str">
        <f>VLOOKUP(Table_for_new_list_price[[#This Row],[ItemCode]],[1]sheet1!$1:$1048576,7,FALSE)</f>
        <v>BRONZE</v>
      </c>
      <c r="F3357" s="54" t="str">
        <f>VLOOKUP(Table_for_new_list_price[[#This Row],[ItemCode]],[1]sheet1!$1:$1048576,13,FALSE)</f>
        <v>1.7</v>
      </c>
      <c r="G3357" s="55" t="str">
        <f>VLOOKUP(Table_for_new_list_price[[#This Row],[ItemCode]],[1]sheet1!$1:$1048576,12,FALSE)</f>
        <v>50</v>
      </c>
      <c r="H3357" s="101">
        <f>VLOOKUP(Table_for_new_list_price[[#This Row],[ItemCode]],[1]sheet1!$1:$1048576,8,FALSE)</f>
        <v>133.01</v>
      </c>
      <c r="I3357" s="51">
        <v>0.5</v>
      </c>
      <c r="J3357" s="53">
        <f t="shared" si="59"/>
        <v>66.504999999999995</v>
      </c>
      <c r="K3357" s="1" t="str">
        <f>VLOOKUP(Table_for_new_list_price[[#This Row],[ItemCode]],[1]sheet1!$1:$1048576,11,FALSE)</f>
        <v>DNO</v>
      </c>
    </row>
    <row r="3358" spans="1:11" hidden="1" x14ac:dyDescent="0.3">
      <c r="A3358" t="s">
        <v>143</v>
      </c>
      <c r="B3358" t="str">
        <f>VLOOKUP(Table_for_new_list_price[[#This Row],[ItemCode]],[1]sheet1!$1:$1048576,4,FALSE)</f>
        <v>BRONZE GLOBE IPS 200 LB</v>
      </c>
      <c r="C3358" t="str">
        <f>VLOOKUP(Table_for_new_list_price[[#This Row],[ItemCode]],[1]sheet1!$1:$1048576,5,FALSE)</f>
        <v>670779214207</v>
      </c>
      <c r="D3358" t="str">
        <f>VLOOKUP(Table_for_new_list_price[[#This Row],[ItemCode]],[1]sheet1!$1:$1048576,6,FALSE)</f>
        <v>CPGL</v>
      </c>
      <c r="E3358" s="54" t="str">
        <f>VLOOKUP(Table_for_new_list_price[[#This Row],[ItemCode]],[1]sheet1!$1:$1048576,7,FALSE)</f>
        <v>BRONZE</v>
      </c>
      <c r="F3358" s="54" t="str">
        <f>VLOOKUP(Table_for_new_list_price[[#This Row],[ItemCode]],[1]sheet1!$1:$1048576,13,FALSE)</f>
        <v>12</v>
      </c>
      <c r="G3358" s="55" t="str">
        <f>VLOOKUP(Table_for_new_list_price[[#This Row],[ItemCode]],[1]sheet1!$1:$1048576,12,FALSE)</f>
        <v>6</v>
      </c>
      <c r="H3358" s="101">
        <f>VLOOKUP(Table_for_new_list_price[[#This Row],[ItemCode]],[1]sheet1!$1:$1048576,8,FALSE)</f>
        <v>880.28</v>
      </c>
      <c r="I3358" s="51">
        <v>0.5</v>
      </c>
      <c r="J3358" s="53">
        <f t="shared" si="59"/>
        <v>440.14</v>
      </c>
      <c r="K3358" s="1" t="str">
        <f>VLOOKUP(Table_for_new_list_price[[#This Row],[ItemCode]],[1]sheet1!$1:$1048576,11,FALSE)</f>
        <v>DNO</v>
      </c>
    </row>
    <row r="3359" spans="1:11" hidden="1" x14ac:dyDescent="0.3">
      <c r="A3359" t="s">
        <v>144</v>
      </c>
      <c r="B3359" t="str">
        <f>VLOOKUP(Table_for_new_list_price[[#This Row],[ItemCode]],[1]sheet1!$1:$1048576,4,FALSE)</f>
        <v>BRONZE GLOBE IPS 200 LB</v>
      </c>
      <c r="C3359" t="str">
        <f>VLOOKUP(Table_for_new_list_price[[#This Row],[ItemCode]],[1]sheet1!$1:$1048576,5,FALSE)</f>
        <v>670779214054</v>
      </c>
      <c r="D3359" t="str">
        <f>VLOOKUP(Table_for_new_list_price[[#This Row],[ItemCode]],[1]sheet1!$1:$1048576,6,FALSE)</f>
        <v>CPGL</v>
      </c>
      <c r="E3359" s="54" t="str">
        <f>VLOOKUP(Table_for_new_list_price[[#This Row],[ItemCode]],[1]sheet1!$1:$1048576,7,FALSE)</f>
        <v>BRONZE</v>
      </c>
      <c r="F3359" s="54" t="str">
        <f>VLOOKUP(Table_for_new_list_price[[#This Row],[ItemCode]],[1]sheet1!$1:$1048576,13,FALSE)</f>
        <v>2.56</v>
      </c>
      <c r="G3359" s="55" t="str">
        <f>VLOOKUP(Table_for_new_list_price[[#This Row],[ItemCode]],[1]sheet1!$1:$1048576,12,FALSE)</f>
        <v>30</v>
      </c>
      <c r="H3359" s="101">
        <f>VLOOKUP(Table_for_new_list_price[[#This Row],[ItemCode]],[1]sheet1!$1:$1048576,8,FALSE)</f>
        <v>159.13999999999999</v>
      </c>
      <c r="I3359" s="51">
        <v>0.5</v>
      </c>
      <c r="J3359" s="53">
        <f t="shared" si="59"/>
        <v>79.569999999999993</v>
      </c>
      <c r="K3359" s="1" t="str">
        <f>VLOOKUP(Table_for_new_list_price[[#This Row],[ItemCode]],[1]sheet1!$1:$1048576,11,FALSE)</f>
        <v>DNO</v>
      </c>
    </row>
    <row r="3360" spans="1:11" hidden="1" x14ac:dyDescent="0.3">
      <c r="A3360" t="s">
        <v>145</v>
      </c>
      <c r="B3360" t="str">
        <f>VLOOKUP(Table_for_new_list_price[[#This Row],[ItemCode]],[1]sheet1!$1:$1048576,4,FALSE)</f>
        <v>BRONZE GLOBE VALVE IPS</v>
      </c>
      <c r="C3360" t="str">
        <f>VLOOKUP(Table_for_new_list_price[[#This Row],[ItemCode]],[1]sheet1!$1:$1048576,5,FALSE)</f>
        <v>670779220062</v>
      </c>
      <c r="D3360" t="str">
        <f>VLOOKUP(Table_for_new_list_price[[#This Row],[ItemCode]],[1]sheet1!$1:$1048576,6,FALSE)</f>
        <v>CPGL</v>
      </c>
      <c r="E3360" s="54" t="str">
        <f>VLOOKUP(Table_for_new_list_price[[#This Row],[ItemCode]],[1]sheet1!$1:$1048576,7,FALSE)</f>
        <v>BRONZE</v>
      </c>
      <c r="F3360" s="54" t="str">
        <f>VLOOKUP(Table_for_new_list_price[[#This Row],[ItemCode]],[1]sheet1!$1:$1048576,13,FALSE)</f>
        <v>1.76</v>
      </c>
      <c r="G3360" s="55" t="str">
        <f>VLOOKUP(Table_for_new_list_price[[#This Row],[ItemCode]],[1]sheet1!$1:$1048576,12,FALSE)</f>
        <v>20</v>
      </c>
      <c r="H3360" s="101">
        <f>VLOOKUP(Table_for_new_list_price[[#This Row],[ItemCode]],[1]sheet1!$1:$1048576,8,FALSE)</f>
        <v>100.87</v>
      </c>
      <c r="I3360" s="51">
        <v>0.5</v>
      </c>
      <c r="J3360" s="53">
        <f t="shared" si="59"/>
        <v>50.435000000000002</v>
      </c>
      <c r="K3360" s="1" t="str">
        <f>VLOOKUP(Table_for_new_list_price[[#This Row],[ItemCode]],[1]sheet1!$1:$1048576,11,FALSE)</f>
        <v>Thailand</v>
      </c>
    </row>
    <row r="3361" spans="1:11" hidden="1" x14ac:dyDescent="0.3">
      <c r="A3361" t="s">
        <v>146</v>
      </c>
      <c r="B3361" t="str">
        <f>VLOOKUP(Table_for_new_list_price[[#This Row],[ItemCode]],[1]sheet1!$1:$1048576,4,FALSE)</f>
        <v>BRONZE GLOBE VALVE IPS</v>
      </c>
      <c r="C3361" t="str">
        <f>VLOOKUP(Table_for_new_list_price[[#This Row],[ItemCode]],[1]sheet1!$1:$1048576,5,FALSE)</f>
        <v>670779220086</v>
      </c>
      <c r="D3361" t="str">
        <f>VLOOKUP(Table_for_new_list_price[[#This Row],[ItemCode]],[1]sheet1!$1:$1048576,6,FALSE)</f>
        <v>CPGL</v>
      </c>
      <c r="E3361" s="54" t="str">
        <f>VLOOKUP(Table_for_new_list_price[[#This Row],[ItemCode]],[1]sheet1!$1:$1048576,7,FALSE)</f>
        <v>BRONZE</v>
      </c>
      <c r="F3361" s="54" t="str">
        <f>VLOOKUP(Table_for_new_list_price[[#This Row],[ItemCode]],[1]sheet1!$1:$1048576,13,FALSE)</f>
        <v>3.61</v>
      </c>
      <c r="G3361" s="55" t="str">
        <f>VLOOKUP(Table_for_new_list_price[[#This Row],[ItemCode]],[1]sheet1!$1:$1048576,12,FALSE)</f>
        <v>8</v>
      </c>
      <c r="H3361" s="101">
        <f>VLOOKUP(Table_for_new_list_price[[#This Row],[ItemCode]],[1]sheet1!$1:$1048576,8,FALSE)</f>
        <v>195.66</v>
      </c>
      <c r="I3361" s="51">
        <v>0.5</v>
      </c>
      <c r="J3361" s="53">
        <f t="shared" si="59"/>
        <v>97.83</v>
      </c>
      <c r="K3361" s="1" t="str">
        <f>VLOOKUP(Table_for_new_list_price[[#This Row],[ItemCode]],[1]sheet1!$1:$1048576,11,FALSE)</f>
        <v>Thailand</v>
      </c>
    </row>
    <row r="3362" spans="1:11" hidden="1" x14ac:dyDescent="0.3">
      <c r="A3362" t="s">
        <v>147</v>
      </c>
      <c r="B3362" t="str">
        <f>VLOOKUP(Table_for_new_list_price[[#This Row],[ItemCode]],[1]sheet1!$1:$1048576,4,FALSE)</f>
        <v>BRONZE GLOBE VALVE IPS</v>
      </c>
      <c r="C3362" t="str">
        <f>VLOOKUP(Table_for_new_list_price[[#This Row],[ItemCode]],[1]sheet1!$1:$1048576,5,FALSE)</f>
        <v>670779220079</v>
      </c>
      <c r="D3362" t="str">
        <f>VLOOKUP(Table_for_new_list_price[[#This Row],[ItemCode]],[1]sheet1!$1:$1048576,6,FALSE)</f>
        <v>CPGL</v>
      </c>
      <c r="E3362" s="54" t="str">
        <f>VLOOKUP(Table_for_new_list_price[[#This Row],[ItemCode]],[1]sheet1!$1:$1048576,7,FALSE)</f>
        <v>BRONZE</v>
      </c>
      <c r="F3362" s="54" t="str">
        <f>VLOOKUP(Table_for_new_list_price[[#This Row],[ItemCode]],[1]sheet1!$1:$1048576,13,FALSE)</f>
        <v>2.62</v>
      </c>
      <c r="G3362" s="55" t="str">
        <f>VLOOKUP(Table_for_new_list_price[[#This Row],[ItemCode]],[1]sheet1!$1:$1048576,12,FALSE)</f>
        <v>16</v>
      </c>
      <c r="H3362" s="101">
        <f>VLOOKUP(Table_for_new_list_price[[#This Row],[ItemCode]],[1]sheet1!$1:$1048576,8,FALSE)</f>
        <v>136.68</v>
      </c>
      <c r="I3362" s="51">
        <v>0.5</v>
      </c>
      <c r="J3362" s="53">
        <f t="shared" si="59"/>
        <v>68.34</v>
      </c>
      <c r="K3362" s="1" t="str">
        <f>VLOOKUP(Table_for_new_list_price[[#This Row],[ItemCode]],[1]sheet1!$1:$1048576,11,FALSE)</f>
        <v>Thailand</v>
      </c>
    </row>
    <row r="3363" spans="1:11" hidden="1" x14ac:dyDescent="0.3">
      <c r="A3363" t="s">
        <v>148</v>
      </c>
      <c r="B3363" t="str">
        <f>VLOOKUP(Table_for_new_list_price[[#This Row],[ItemCode]],[1]sheet1!$1:$1048576,4,FALSE)</f>
        <v>BRONZE GLOBE VALVE IPS</v>
      </c>
      <c r="C3363" t="str">
        <f>VLOOKUP(Table_for_new_list_price[[#This Row],[ItemCode]],[1]sheet1!$1:$1048576,5,FALSE)</f>
        <v>670779220253</v>
      </c>
      <c r="D3363" t="str">
        <f>VLOOKUP(Table_for_new_list_price[[#This Row],[ItemCode]],[1]sheet1!$1:$1048576,6,FALSE)</f>
        <v>CPGL</v>
      </c>
      <c r="E3363" s="54" t="str">
        <f>VLOOKUP(Table_for_new_list_price[[#This Row],[ItemCode]],[1]sheet1!$1:$1048576,7,FALSE)</f>
        <v>BRONZE</v>
      </c>
      <c r="F3363" s="54" t="str">
        <f>VLOOKUP(Table_for_new_list_price[[#This Row],[ItemCode]],[1]sheet1!$1:$1048576,13,FALSE)</f>
        <v>10</v>
      </c>
      <c r="G3363" s="55" t="str">
        <f>VLOOKUP(Table_for_new_list_price[[#This Row],[ItemCode]],[1]sheet1!$1:$1048576,12,FALSE)</f>
        <v>1</v>
      </c>
      <c r="H3363" s="101">
        <f>VLOOKUP(Table_for_new_list_price[[#This Row],[ItemCode]],[1]sheet1!$1:$1048576,8,FALSE)</f>
        <v>684.48</v>
      </c>
      <c r="I3363" s="51">
        <v>0.5</v>
      </c>
      <c r="J3363" s="53">
        <f t="shared" si="59"/>
        <v>342.24</v>
      </c>
      <c r="K3363" s="1" t="str">
        <f>VLOOKUP(Table_for_new_list_price[[#This Row],[ItemCode]],[1]sheet1!$1:$1048576,11,FALSE)</f>
        <v>Japan</v>
      </c>
    </row>
    <row r="3364" spans="1:11" hidden="1" x14ac:dyDescent="0.3">
      <c r="A3364" t="s">
        <v>149</v>
      </c>
      <c r="B3364" t="str">
        <f>VLOOKUP(Table_for_new_list_price[[#This Row],[ItemCode]],[1]sheet1!$1:$1048576,4,FALSE)</f>
        <v>BRONZE GLOBE VALVE IPS</v>
      </c>
      <c r="C3364" t="str">
        <f>VLOOKUP(Table_for_new_list_price[[#This Row],[ItemCode]],[1]sheet1!$1:$1048576,5,FALSE)</f>
        <v>670779220307</v>
      </c>
      <c r="D3364" t="str">
        <f>VLOOKUP(Table_for_new_list_price[[#This Row],[ItemCode]],[1]sheet1!$1:$1048576,6,FALSE)</f>
        <v>CPGL</v>
      </c>
      <c r="E3364" s="54" t="str">
        <f>VLOOKUP(Table_for_new_list_price[[#This Row],[ItemCode]],[1]sheet1!$1:$1048576,7,FALSE)</f>
        <v>BRONZE</v>
      </c>
      <c r="F3364" s="54" t="str">
        <f>VLOOKUP(Table_for_new_list_price[[#This Row],[ItemCode]],[1]sheet1!$1:$1048576,13,FALSE)</f>
        <v>12.8</v>
      </c>
      <c r="G3364" s="55" t="str">
        <f>VLOOKUP(Table_for_new_list_price[[#This Row],[ItemCode]],[1]sheet1!$1:$1048576,12,FALSE)</f>
        <v>1</v>
      </c>
      <c r="H3364" s="101">
        <f>VLOOKUP(Table_for_new_list_price[[#This Row],[ItemCode]],[1]sheet1!$1:$1048576,8,FALSE)</f>
        <v>855.22</v>
      </c>
      <c r="I3364" s="51">
        <v>0.5</v>
      </c>
      <c r="J3364" s="53">
        <f t="shared" si="59"/>
        <v>427.61</v>
      </c>
      <c r="K3364" s="1" t="str">
        <f>VLOOKUP(Table_for_new_list_price[[#This Row],[ItemCode]],[1]sheet1!$1:$1048576,11,FALSE)</f>
        <v>Japan</v>
      </c>
    </row>
    <row r="3365" spans="1:11" hidden="1" x14ac:dyDescent="0.3">
      <c r="A3365" t="s">
        <v>150</v>
      </c>
      <c r="B3365" t="str">
        <f>VLOOKUP(Table_for_new_list_price[[#This Row],[ItemCode]],[1]sheet1!$1:$1048576,4,FALSE)</f>
        <v>BRONZE GLOBE VALVE IPS</v>
      </c>
      <c r="C3365" t="str">
        <f>VLOOKUP(Table_for_new_list_price[[#This Row],[ItemCode]],[1]sheet1!$1:$1048576,5,FALSE)</f>
        <v>670779220055</v>
      </c>
      <c r="D3365" t="str">
        <f>VLOOKUP(Table_for_new_list_price[[#This Row],[ItemCode]],[1]sheet1!$1:$1048576,6,FALSE)</f>
        <v>CPGL</v>
      </c>
      <c r="E3365" s="54" t="str">
        <f>VLOOKUP(Table_for_new_list_price[[#This Row],[ItemCode]],[1]sheet1!$1:$1048576,7,FALSE)</f>
        <v>BRONZE</v>
      </c>
      <c r="F3365" s="54" t="str">
        <f>VLOOKUP(Table_for_new_list_price[[#This Row],[ItemCode]],[1]sheet1!$1:$1048576,13,FALSE)</f>
        <v>1.37</v>
      </c>
      <c r="G3365" s="55" t="str">
        <f>VLOOKUP(Table_for_new_list_price[[#This Row],[ItemCode]],[1]sheet1!$1:$1048576,12,FALSE)</f>
        <v>30</v>
      </c>
      <c r="H3365" s="101">
        <f>VLOOKUP(Table_for_new_list_price[[#This Row],[ItemCode]],[1]sheet1!$1:$1048576,8,FALSE)</f>
        <v>70.75</v>
      </c>
      <c r="I3365" s="51">
        <v>0.5</v>
      </c>
      <c r="J3365" s="53">
        <f t="shared" si="59"/>
        <v>35.375</v>
      </c>
      <c r="K3365" s="1" t="str">
        <f>VLOOKUP(Table_for_new_list_price[[#This Row],[ItemCode]],[1]sheet1!$1:$1048576,11,FALSE)</f>
        <v>Thailand</v>
      </c>
    </row>
    <row r="3366" spans="1:11" hidden="1" x14ac:dyDescent="0.3">
      <c r="A3366" t="s">
        <v>151</v>
      </c>
      <c r="B3366" t="str">
        <f>VLOOKUP(Table_for_new_list_price[[#This Row],[ItemCode]],[1]sheet1!$1:$1048576,4,FALSE)</f>
        <v>BRONZE GLOBE VALVE IPS</v>
      </c>
      <c r="C3366" t="str">
        <f>VLOOKUP(Table_for_new_list_price[[#This Row],[ItemCode]],[1]sheet1!$1:$1048576,5,FALSE)</f>
        <v>670779220031</v>
      </c>
      <c r="D3366" t="str">
        <f>VLOOKUP(Table_for_new_list_price[[#This Row],[ItemCode]],[1]sheet1!$1:$1048576,6,FALSE)</f>
        <v>CPGL</v>
      </c>
      <c r="E3366" s="54" t="str">
        <f>VLOOKUP(Table_for_new_list_price[[#This Row],[ItemCode]],[1]sheet1!$1:$1048576,7,FALSE)</f>
        <v>BRONZE</v>
      </c>
      <c r="F3366" s="54" t="str">
        <f>VLOOKUP(Table_for_new_list_price[[#This Row],[ItemCode]],[1]sheet1!$1:$1048576,13,FALSE)</f>
        <v>0.74</v>
      </c>
      <c r="G3366" s="55" t="str">
        <f>VLOOKUP(Table_for_new_list_price[[#This Row],[ItemCode]],[1]sheet1!$1:$1048576,12,FALSE)</f>
        <v>48</v>
      </c>
      <c r="H3366" s="101">
        <f>VLOOKUP(Table_for_new_list_price[[#This Row],[ItemCode]],[1]sheet1!$1:$1048576,8,FALSE)</f>
        <v>49.93</v>
      </c>
      <c r="I3366" s="51">
        <v>0.5</v>
      </c>
      <c r="J3366" s="53">
        <f t="shared" si="59"/>
        <v>24.965</v>
      </c>
      <c r="K3366" s="1" t="str">
        <f>VLOOKUP(Table_for_new_list_price[[#This Row],[ItemCode]],[1]sheet1!$1:$1048576,11,FALSE)</f>
        <v>Thailand</v>
      </c>
    </row>
    <row r="3367" spans="1:11" hidden="1" x14ac:dyDescent="0.3">
      <c r="A3367" t="s">
        <v>152</v>
      </c>
      <c r="B3367" t="str">
        <f>VLOOKUP(Table_for_new_list_price[[#This Row],[ItemCode]],[1]sheet1!$1:$1048576,4,FALSE)</f>
        <v>BRONZE GLOBE IPS UNION BONNET</v>
      </c>
      <c r="C3367" t="str">
        <f>VLOOKUP(Table_for_new_list_price[[#This Row],[ItemCode]],[1]sheet1!$1:$1048576,5,FALSE)</f>
        <v>670779221069</v>
      </c>
      <c r="D3367" t="str">
        <f>VLOOKUP(Table_for_new_list_price[[#This Row],[ItemCode]],[1]sheet1!$1:$1048576,6,FALSE)</f>
        <v>CPGL</v>
      </c>
      <c r="E3367" s="54" t="str">
        <f>VLOOKUP(Table_for_new_list_price[[#This Row],[ItemCode]],[1]sheet1!$1:$1048576,7,FALSE)</f>
        <v>BRONZE</v>
      </c>
      <c r="F3367" s="54" t="str">
        <f>VLOOKUP(Table_for_new_list_price[[#This Row],[ItemCode]],[1]sheet1!$1:$1048576,13,FALSE)</f>
        <v>2.62</v>
      </c>
      <c r="G3367" s="55" t="str">
        <f>VLOOKUP(Table_for_new_list_price[[#This Row],[ItemCode]],[1]sheet1!$1:$1048576,12,FALSE)</f>
        <v>16</v>
      </c>
      <c r="H3367" s="101">
        <f>VLOOKUP(Table_for_new_list_price[[#This Row],[ItemCode]],[1]sheet1!$1:$1048576,8,FALSE)</f>
        <v>212.39</v>
      </c>
      <c r="I3367" s="51">
        <v>0.5</v>
      </c>
      <c r="J3367" s="53">
        <f t="shared" si="59"/>
        <v>106.19499999999999</v>
      </c>
      <c r="K3367" s="1" t="str">
        <f>VLOOKUP(Table_for_new_list_price[[#This Row],[ItemCode]],[1]sheet1!$1:$1048576,11,FALSE)</f>
        <v>Thailand</v>
      </c>
    </row>
    <row r="3368" spans="1:11" hidden="1" x14ac:dyDescent="0.3">
      <c r="A3368" t="s">
        <v>153</v>
      </c>
      <c r="B3368" t="str">
        <f>VLOOKUP(Table_for_new_list_price[[#This Row],[ItemCode]],[1]sheet1!$1:$1048576,4,FALSE)</f>
        <v>BRONZE GLOBE IPS UNION BONNET</v>
      </c>
      <c r="C3368" t="str">
        <f>VLOOKUP(Table_for_new_list_price[[#This Row],[ItemCode]],[1]sheet1!$1:$1048576,5,FALSE)</f>
        <v>670779221083</v>
      </c>
      <c r="D3368" t="str">
        <f>VLOOKUP(Table_for_new_list_price[[#This Row],[ItemCode]],[1]sheet1!$1:$1048576,6,FALSE)</f>
        <v>CPGL</v>
      </c>
      <c r="E3368" s="54" t="str">
        <f>VLOOKUP(Table_for_new_list_price[[#This Row],[ItemCode]],[1]sheet1!$1:$1048576,7,FALSE)</f>
        <v>BRONZE</v>
      </c>
      <c r="F3368" s="54" t="str">
        <f>VLOOKUP(Table_for_new_list_price[[#This Row],[ItemCode]],[1]sheet1!$1:$1048576,13,FALSE)</f>
        <v>5.43</v>
      </c>
      <c r="G3368" s="55" t="str">
        <f>VLOOKUP(Table_for_new_list_price[[#This Row],[ItemCode]],[1]sheet1!$1:$1048576,12,FALSE)</f>
        <v>8</v>
      </c>
      <c r="H3368" s="101">
        <f>VLOOKUP(Table_for_new_list_price[[#This Row],[ItemCode]],[1]sheet1!$1:$1048576,8,FALSE)</f>
        <v>405.93</v>
      </c>
      <c r="I3368" s="51">
        <v>0.5</v>
      </c>
      <c r="J3368" s="53">
        <f t="shared" si="59"/>
        <v>202.965</v>
      </c>
      <c r="K3368" s="1" t="str">
        <f>VLOOKUP(Table_for_new_list_price[[#This Row],[ItemCode]],[1]sheet1!$1:$1048576,11,FALSE)</f>
        <v>Thailand</v>
      </c>
    </row>
    <row r="3369" spans="1:11" hidden="1" x14ac:dyDescent="0.3">
      <c r="A3369" t="s">
        <v>154</v>
      </c>
      <c r="B3369" t="str">
        <f>VLOOKUP(Table_for_new_list_price[[#This Row],[ItemCode]],[1]sheet1!$1:$1048576,4,FALSE)</f>
        <v>BRONZE GLOBE IPS UNION BONNET</v>
      </c>
      <c r="C3369" t="str">
        <f>VLOOKUP(Table_for_new_list_price[[#This Row],[ItemCode]],[1]sheet1!$1:$1048576,5,FALSE)</f>
        <v>670779221076</v>
      </c>
      <c r="D3369" t="str">
        <f>VLOOKUP(Table_for_new_list_price[[#This Row],[ItemCode]],[1]sheet1!$1:$1048576,6,FALSE)</f>
        <v>CPGL</v>
      </c>
      <c r="E3369" s="54" t="str">
        <f>VLOOKUP(Table_for_new_list_price[[#This Row],[ItemCode]],[1]sheet1!$1:$1048576,7,FALSE)</f>
        <v>BRONZE</v>
      </c>
      <c r="F3369" s="54" t="str">
        <f>VLOOKUP(Table_for_new_list_price[[#This Row],[ItemCode]],[1]sheet1!$1:$1048576,13,FALSE)</f>
        <v>4.2</v>
      </c>
      <c r="G3369" s="55" t="str">
        <f>VLOOKUP(Table_for_new_list_price[[#This Row],[ItemCode]],[1]sheet1!$1:$1048576,12,FALSE)</f>
        <v>12</v>
      </c>
      <c r="H3369" s="101">
        <f>VLOOKUP(Table_for_new_list_price[[#This Row],[ItemCode]],[1]sheet1!$1:$1048576,8,FALSE)</f>
        <v>312.45999999999998</v>
      </c>
      <c r="I3369" s="51">
        <v>0.5</v>
      </c>
      <c r="J3369" s="53">
        <f t="shared" si="59"/>
        <v>156.22999999999999</v>
      </c>
      <c r="K3369" s="1" t="str">
        <f>VLOOKUP(Table_for_new_list_price[[#This Row],[ItemCode]],[1]sheet1!$1:$1048576,11,FALSE)</f>
        <v>Thailand</v>
      </c>
    </row>
    <row r="3370" spans="1:11" hidden="1" x14ac:dyDescent="0.3">
      <c r="A3370" t="s">
        <v>155</v>
      </c>
      <c r="B3370" t="str">
        <f>VLOOKUP(Table_for_new_list_price[[#This Row],[ItemCode]],[1]sheet1!$1:$1048576,4,FALSE)</f>
        <v>BRONZE GLOBE IPS UNION BONNET</v>
      </c>
      <c r="C3370" t="str">
        <f>VLOOKUP(Table_for_new_list_price[[#This Row],[ItemCode]],[1]sheet1!$1:$1048576,5,FALSE)</f>
        <v>670779221045</v>
      </c>
      <c r="D3370" t="str">
        <f>VLOOKUP(Table_for_new_list_price[[#This Row],[ItemCode]],[1]sheet1!$1:$1048576,6,FALSE)</f>
        <v>CPGL</v>
      </c>
      <c r="E3370" s="54" t="str">
        <f>VLOOKUP(Table_for_new_list_price[[#This Row],[ItemCode]],[1]sheet1!$1:$1048576,7,FALSE)</f>
        <v>BRONZE</v>
      </c>
      <c r="F3370" s="54" t="str">
        <f>VLOOKUP(Table_for_new_list_price[[#This Row],[ItemCode]],[1]sheet1!$1:$1048576,13,FALSE)</f>
        <v>1.16</v>
      </c>
      <c r="G3370" s="55" t="str">
        <f>VLOOKUP(Table_for_new_list_price[[#This Row],[ItemCode]],[1]sheet1!$1:$1048576,12,FALSE)</f>
        <v>36</v>
      </c>
      <c r="H3370" s="101">
        <f>VLOOKUP(Table_for_new_list_price[[#This Row],[ItemCode]],[1]sheet1!$1:$1048576,8,FALSE)</f>
        <v>95.3</v>
      </c>
      <c r="I3370" s="51">
        <v>0.5</v>
      </c>
      <c r="J3370" s="53">
        <f t="shared" si="59"/>
        <v>47.65</v>
      </c>
      <c r="K3370" s="1" t="str">
        <f>VLOOKUP(Table_for_new_list_price[[#This Row],[ItemCode]],[1]sheet1!$1:$1048576,11,FALSE)</f>
        <v>Thailand</v>
      </c>
    </row>
    <row r="3371" spans="1:11" hidden="1" x14ac:dyDescent="0.3">
      <c r="A3371" t="s">
        <v>156</v>
      </c>
      <c r="B3371" t="str">
        <f>VLOOKUP(Table_for_new_list_price[[#This Row],[ItemCode]],[1]sheet1!$1:$1048576,4,FALSE)</f>
        <v>BRONZE GLOBE IPS UNION BONNET</v>
      </c>
      <c r="C3371" t="str">
        <f>VLOOKUP(Table_for_new_list_price[[#This Row],[ItemCode]],[1]sheet1!$1:$1048576,5,FALSE)</f>
        <v>670779221205</v>
      </c>
      <c r="D3371" t="str">
        <f>VLOOKUP(Table_for_new_list_price[[#This Row],[ItemCode]],[1]sheet1!$1:$1048576,6,FALSE)</f>
        <v>CPGL</v>
      </c>
      <c r="E3371" s="54" t="str">
        <f>VLOOKUP(Table_for_new_list_price[[#This Row],[ItemCode]],[1]sheet1!$1:$1048576,7,FALSE)</f>
        <v>BRONZE</v>
      </c>
      <c r="F3371" s="54" t="str">
        <f>VLOOKUP(Table_for_new_list_price[[#This Row],[ItemCode]],[1]sheet1!$1:$1048576,13,FALSE)</f>
        <v>9.02</v>
      </c>
      <c r="G3371" s="55" t="str">
        <f>VLOOKUP(Table_for_new_list_price[[#This Row],[ItemCode]],[1]sheet1!$1:$1048576,12,FALSE)</f>
        <v>4</v>
      </c>
      <c r="H3371" s="101">
        <f>VLOOKUP(Table_for_new_list_price[[#This Row],[ItemCode]],[1]sheet1!$1:$1048576,8,FALSE)</f>
        <v>620.91999999999996</v>
      </c>
      <c r="I3371" s="51">
        <v>0.5</v>
      </c>
      <c r="J3371" s="53">
        <f t="shared" si="59"/>
        <v>310.45999999999998</v>
      </c>
      <c r="K3371" s="1" t="str">
        <f>VLOOKUP(Table_for_new_list_price[[#This Row],[ItemCode]],[1]sheet1!$1:$1048576,11,FALSE)</f>
        <v>Thailand</v>
      </c>
    </row>
    <row r="3372" spans="1:11" hidden="1" x14ac:dyDescent="0.3">
      <c r="A3372" t="s">
        <v>157</v>
      </c>
      <c r="B3372" t="str">
        <f>VLOOKUP(Table_for_new_list_price[[#This Row],[ItemCode]],[1]sheet1!$1:$1048576,4,FALSE)</f>
        <v>BRONZE GLOBE IPS UNION BONNET</v>
      </c>
      <c r="C3372" t="str">
        <f>VLOOKUP(Table_for_new_list_price[[#This Row],[ItemCode]],[1]sheet1!$1:$1048576,5,FALSE)</f>
        <v>670779221250</v>
      </c>
      <c r="D3372" t="str">
        <f>VLOOKUP(Table_for_new_list_price[[#This Row],[ItemCode]],[1]sheet1!$1:$1048576,6,FALSE)</f>
        <v>CPGL</v>
      </c>
      <c r="E3372" s="54" t="str">
        <f>VLOOKUP(Table_for_new_list_price[[#This Row],[ItemCode]],[1]sheet1!$1:$1048576,7,FALSE)</f>
        <v>BRONZE</v>
      </c>
      <c r="F3372" s="54" t="str">
        <f>VLOOKUP(Table_for_new_list_price[[#This Row],[ItemCode]],[1]sheet1!$1:$1048576,13,FALSE)</f>
        <v>17.28</v>
      </c>
      <c r="G3372" s="55" t="str">
        <f>VLOOKUP(Table_for_new_list_price[[#This Row],[ItemCode]],[1]sheet1!$1:$1048576,12,FALSE)</f>
        <v>6</v>
      </c>
      <c r="H3372" s="101">
        <f>VLOOKUP(Table_for_new_list_price[[#This Row],[ItemCode]],[1]sheet1!$1:$1048576,8,FALSE)</f>
        <v>859.8</v>
      </c>
      <c r="I3372" s="51">
        <v>0.5</v>
      </c>
      <c r="J3372" s="53">
        <f t="shared" si="59"/>
        <v>429.9</v>
      </c>
      <c r="K3372" s="1" t="str">
        <f>VLOOKUP(Table_for_new_list_price[[#This Row],[ItemCode]],[1]sheet1!$1:$1048576,11,FALSE)</f>
        <v>Thailand</v>
      </c>
    </row>
    <row r="3373" spans="1:11" hidden="1" x14ac:dyDescent="0.3">
      <c r="A3373" t="s">
        <v>158</v>
      </c>
      <c r="B3373" t="str">
        <f>VLOOKUP(Table_for_new_list_price[[#This Row],[ItemCode]],[1]sheet1!$1:$1048576,4,FALSE)</f>
        <v>BRONZE GLOBE IPS UNION BONNET</v>
      </c>
      <c r="C3373" t="str">
        <f>VLOOKUP(Table_for_new_list_price[[#This Row],[ItemCode]],[1]sheet1!$1:$1048576,5,FALSE)</f>
        <v>670779221052</v>
      </c>
      <c r="D3373" t="str">
        <f>VLOOKUP(Table_for_new_list_price[[#This Row],[ItemCode]],[1]sheet1!$1:$1048576,6,FALSE)</f>
        <v>CPGL</v>
      </c>
      <c r="E3373" s="54" t="str">
        <f>VLOOKUP(Table_for_new_list_price[[#This Row],[ItemCode]],[1]sheet1!$1:$1048576,7,FALSE)</f>
        <v>BRONZE</v>
      </c>
      <c r="F3373" s="54" t="str">
        <f>VLOOKUP(Table_for_new_list_price[[#This Row],[ItemCode]],[1]sheet1!$1:$1048576,13,FALSE)</f>
        <v>1.7</v>
      </c>
      <c r="G3373" s="55" t="str">
        <f>VLOOKUP(Table_for_new_list_price[[#This Row],[ItemCode]],[1]sheet1!$1:$1048576,12,FALSE)</f>
        <v>24</v>
      </c>
      <c r="H3373" s="101">
        <f>VLOOKUP(Table_for_new_list_price[[#This Row],[ItemCode]],[1]sheet1!$1:$1048576,8,FALSE)</f>
        <v>137.6</v>
      </c>
      <c r="I3373" s="51">
        <v>0.5</v>
      </c>
      <c r="J3373" s="53">
        <f t="shared" si="59"/>
        <v>68.8</v>
      </c>
      <c r="K3373" s="1" t="str">
        <f>VLOOKUP(Table_for_new_list_price[[#This Row],[ItemCode]],[1]sheet1!$1:$1048576,11,FALSE)</f>
        <v>Thailand</v>
      </c>
    </row>
    <row r="3374" spans="1:11" hidden="1" x14ac:dyDescent="0.3">
      <c r="A3374" t="s">
        <v>366</v>
      </c>
      <c r="B3374" t="str">
        <f>VLOOKUP(Table_for_new_list_price[[#This Row],[ItemCode]],[1]sheet1!$1:$1048576,4,FALSE)</f>
        <v>BRONZE ANGLE GLOBE IPS</v>
      </c>
      <c r="C3374" t="str">
        <f>VLOOKUP(Table_for_new_list_price[[#This Row],[ItemCode]],[1]sheet1!$1:$1048576,5,FALSE)</f>
        <v>670779260068</v>
      </c>
      <c r="D3374" t="str">
        <f>VLOOKUP(Table_for_new_list_price[[#This Row],[ItemCode]],[1]sheet1!$1:$1048576,6,FALSE)</f>
        <v>CPGL</v>
      </c>
      <c r="E3374" s="54" t="str">
        <f>VLOOKUP(Table_for_new_list_price[[#This Row],[ItemCode]],[1]sheet1!$1:$1048576,7,FALSE)</f>
        <v>BRONZE</v>
      </c>
      <c r="F3374" s="54" t="str">
        <f>VLOOKUP(Table_for_new_list_price[[#This Row],[ItemCode]],[1]sheet1!$1:$1048576,13,FALSE)</f>
        <v>1.48</v>
      </c>
      <c r="G3374" s="55" t="str">
        <f>VLOOKUP(Table_for_new_list_price[[#This Row],[ItemCode]],[1]sheet1!$1:$1048576,12,FALSE)</f>
        <v>24</v>
      </c>
      <c r="H3374" s="101">
        <f>VLOOKUP(Table_for_new_list_price[[#This Row],[ItemCode]],[1]sheet1!$1:$1048576,8,FALSE)</f>
        <v>181.65</v>
      </c>
      <c r="I3374" s="51">
        <v>0.5</v>
      </c>
      <c r="J3374" s="53">
        <f t="shared" si="59"/>
        <v>90.825000000000003</v>
      </c>
      <c r="K3374" s="1" t="str">
        <f>VLOOKUP(Table_for_new_list_price[[#This Row],[ItemCode]],[1]sheet1!$1:$1048576,11,FALSE)</f>
        <v>Japan</v>
      </c>
    </row>
    <row r="3375" spans="1:11" hidden="1" x14ac:dyDescent="0.3">
      <c r="A3375" t="s">
        <v>367</v>
      </c>
      <c r="B3375" t="str">
        <f>VLOOKUP(Table_for_new_list_price[[#This Row],[ItemCode]],[1]sheet1!$1:$1048576,4,FALSE)</f>
        <v>BRONZE ANGLE GLOBE IPS</v>
      </c>
      <c r="C3375" t="str">
        <f>VLOOKUP(Table_for_new_list_price[[#This Row],[ItemCode]],[1]sheet1!$1:$1048576,5,FALSE)</f>
        <v>670779260082</v>
      </c>
      <c r="D3375" t="str">
        <f>VLOOKUP(Table_for_new_list_price[[#This Row],[ItemCode]],[1]sheet1!$1:$1048576,6,FALSE)</f>
        <v>CPGL</v>
      </c>
      <c r="E3375" s="54" t="str">
        <f>VLOOKUP(Table_for_new_list_price[[#This Row],[ItemCode]],[1]sheet1!$1:$1048576,7,FALSE)</f>
        <v>BRONZE</v>
      </c>
      <c r="F3375" s="54" t="str">
        <f>VLOOKUP(Table_for_new_list_price[[#This Row],[ItemCode]],[1]sheet1!$1:$1048576,13,FALSE)</f>
        <v>3.21</v>
      </c>
      <c r="G3375" s="55" t="str">
        <f>VLOOKUP(Table_for_new_list_price[[#This Row],[ItemCode]],[1]sheet1!$1:$1048576,12,FALSE)</f>
        <v>15</v>
      </c>
      <c r="H3375" s="101">
        <f>VLOOKUP(Table_for_new_list_price[[#This Row],[ItemCode]],[1]sheet1!$1:$1048576,8,FALSE)</f>
        <v>336.04</v>
      </c>
      <c r="I3375" s="51">
        <v>0.5</v>
      </c>
      <c r="J3375" s="53">
        <f t="shared" si="59"/>
        <v>168.02</v>
      </c>
      <c r="K3375" s="1" t="str">
        <f>VLOOKUP(Table_for_new_list_price[[#This Row],[ItemCode]],[1]sheet1!$1:$1048576,11,FALSE)</f>
        <v>Japan</v>
      </c>
    </row>
    <row r="3376" spans="1:11" hidden="1" x14ac:dyDescent="0.3">
      <c r="A3376" t="s">
        <v>368</v>
      </c>
      <c r="B3376" t="str">
        <f>VLOOKUP(Table_for_new_list_price[[#This Row],[ItemCode]],[1]sheet1!$1:$1048576,4,FALSE)</f>
        <v>BRONZE ANGLE GLOBE IPS</v>
      </c>
      <c r="C3376" t="str">
        <f>VLOOKUP(Table_for_new_list_price[[#This Row],[ItemCode]],[1]sheet1!$1:$1048576,5,FALSE)</f>
        <v>670779260075</v>
      </c>
      <c r="D3376" t="str">
        <f>VLOOKUP(Table_for_new_list_price[[#This Row],[ItemCode]],[1]sheet1!$1:$1048576,6,FALSE)</f>
        <v>CPGL</v>
      </c>
      <c r="E3376" s="54" t="str">
        <f>VLOOKUP(Table_for_new_list_price[[#This Row],[ItemCode]],[1]sheet1!$1:$1048576,7,FALSE)</f>
        <v>BRONZE</v>
      </c>
      <c r="F3376" s="54" t="str">
        <f>VLOOKUP(Table_for_new_list_price[[#This Row],[ItemCode]],[1]sheet1!$1:$1048576,13,FALSE)</f>
        <v>2.48</v>
      </c>
      <c r="G3376" s="55" t="str">
        <f>VLOOKUP(Table_for_new_list_price[[#This Row],[ItemCode]],[1]sheet1!$1:$1048576,12,FALSE)</f>
        <v>20</v>
      </c>
      <c r="H3376" s="101">
        <f>VLOOKUP(Table_for_new_list_price[[#This Row],[ItemCode]],[1]sheet1!$1:$1048576,8,FALSE)</f>
        <v>279.95999999999998</v>
      </c>
      <c r="I3376" s="51">
        <v>0.5</v>
      </c>
      <c r="J3376" s="53">
        <f t="shared" si="59"/>
        <v>139.97999999999999</v>
      </c>
      <c r="K3376" s="1" t="str">
        <f>VLOOKUP(Table_for_new_list_price[[#This Row],[ItemCode]],[1]sheet1!$1:$1048576,11,FALSE)</f>
        <v>Japan</v>
      </c>
    </row>
    <row r="3377" spans="1:11" hidden="1" x14ac:dyDescent="0.3">
      <c r="A3377" t="s">
        <v>369</v>
      </c>
      <c r="B3377" t="str">
        <f>VLOOKUP(Table_for_new_list_price[[#This Row],[ItemCode]],[1]sheet1!$1:$1048576,4,FALSE)</f>
        <v>BRONZE ANGLE GLOBE IPS</v>
      </c>
      <c r="C3377" t="str">
        <f>VLOOKUP(Table_for_new_list_price[[#This Row],[ItemCode]],[1]sheet1!$1:$1048576,5,FALSE)</f>
        <v>670779260044</v>
      </c>
      <c r="D3377" t="str">
        <f>VLOOKUP(Table_for_new_list_price[[#This Row],[ItemCode]],[1]sheet1!$1:$1048576,6,FALSE)</f>
        <v>CPGL</v>
      </c>
      <c r="E3377" s="54" t="str">
        <f>VLOOKUP(Table_for_new_list_price[[#This Row],[ItemCode]],[1]sheet1!$1:$1048576,7,FALSE)</f>
        <v>BRONZE</v>
      </c>
      <c r="F3377" s="54" t="str">
        <f>VLOOKUP(Table_for_new_list_price[[#This Row],[ItemCode]],[1]sheet1!$1:$1048576,13,FALSE)</f>
        <v>0.56</v>
      </c>
      <c r="G3377" s="55" t="str">
        <f>VLOOKUP(Table_for_new_list_price[[#This Row],[ItemCode]],[1]sheet1!$1:$1048576,12,FALSE)</f>
        <v>80</v>
      </c>
      <c r="H3377" s="101">
        <f>VLOOKUP(Table_for_new_list_price[[#This Row],[ItemCode]],[1]sheet1!$1:$1048576,8,FALSE)</f>
        <v>88.94</v>
      </c>
      <c r="I3377" s="51">
        <v>0.5</v>
      </c>
      <c r="J3377" s="53">
        <f t="shared" si="59"/>
        <v>44.47</v>
      </c>
      <c r="K3377" s="1" t="str">
        <f>VLOOKUP(Table_for_new_list_price[[#This Row],[ItemCode]],[1]sheet1!$1:$1048576,11,FALSE)</f>
        <v>Japan</v>
      </c>
    </row>
    <row r="3378" spans="1:11" hidden="1" x14ac:dyDescent="0.3">
      <c r="A3378" t="s">
        <v>370</v>
      </c>
      <c r="B3378" t="str">
        <f>VLOOKUP(Table_for_new_list_price[[#This Row],[ItemCode]],[1]sheet1!$1:$1048576,4,FALSE)</f>
        <v>BRONZE ANGLE GLOBE IPS</v>
      </c>
      <c r="C3378" t="str">
        <f>VLOOKUP(Table_for_new_list_price[[#This Row],[ItemCode]],[1]sheet1!$1:$1048576,5,FALSE)</f>
        <v>670779260204</v>
      </c>
      <c r="D3378" t="str">
        <f>VLOOKUP(Table_for_new_list_price[[#This Row],[ItemCode]],[1]sheet1!$1:$1048576,6,FALSE)</f>
        <v>CPGL</v>
      </c>
      <c r="E3378" s="54" t="str">
        <f>VLOOKUP(Table_for_new_list_price[[#This Row],[ItemCode]],[1]sheet1!$1:$1048576,7,FALSE)</f>
        <v>BRONZE</v>
      </c>
      <c r="F3378" s="54" t="str">
        <f>VLOOKUP(Table_for_new_list_price[[#This Row],[ItemCode]],[1]sheet1!$1:$1048576,13,FALSE)</f>
        <v>7.12</v>
      </c>
      <c r="G3378" s="55" t="str">
        <f>VLOOKUP(Table_for_new_list_price[[#This Row],[ItemCode]],[1]sheet1!$1:$1048576,12,FALSE)</f>
        <v>8</v>
      </c>
      <c r="H3378" s="101">
        <f>VLOOKUP(Table_for_new_list_price[[#This Row],[ItemCode]],[1]sheet1!$1:$1048576,8,FALSE)</f>
        <v>544.91</v>
      </c>
      <c r="I3378" s="51">
        <v>0.5</v>
      </c>
      <c r="J3378" s="53">
        <f t="shared" si="59"/>
        <v>272.45499999999998</v>
      </c>
      <c r="K3378" s="1" t="str">
        <f>VLOOKUP(Table_for_new_list_price[[#This Row],[ItemCode]],[1]sheet1!$1:$1048576,11,FALSE)</f>
        <v>Japan</v>
      </c>
    </row>
    <row r="3379" spans="1:11" hidden="1" x14ac:dyDescent="0.3">
      <c r="A3379" t="s">
        <v>371</v>
      </c>
      <c r="B3379" t="str">
        <f>VLOOKUP(Table_for_new_list_price[[#This Row],[ItemCode]],[1]sheet1!$1:$1048576,4,FALSE)</f>
        <v>BRONZE ANGLE GLOBE IPS</v>
      </c>
      <c r="C3379" t="str">
        <f>VLOOKUP(Table_for_new_list_price[[#This Row],[ItemCode]],[1]sheet1!$1:$1048576,5,FALSE)</f>
        <v>670779260259</v>
      </c>
      <c r="D3379" t="str">
        <f>VLOOKUP(Table_for_new_list_price[[#This Row],[ItemCode]],[1]sheet1!$1:$1048576,6,FALSE)</f>
        <v>CPGL</v>
      </c>
      <c r="E3379" s="54" t="str">
        <f>VLOOKUP(Table_for_new_list_price[[#This Row],[ItemCode]],[1]sheet1!$1:$1048576,7,FALSE)</f>
        <v>BRONZE</v>
      </c>
      <c r="F3379" s="54" t="str">
        <f>VLOOKUP(Table_for_new_list_price[[#This Row],[ItemCode]],[1]sheet1!$1:$1048576,13,FALSE)</f>
        <v>8.2</v>
      </c>
      <c r="G3379" s="55" t="str">
        <f>VLOOKUP(Table_for_new_list_price[[#This Row],[ItemCode]],[1]sheet1!$1:$1048576,12,FALSE)</f>
        <v>6</v>
      </c>
      <c r="H3379" s="101">
        <f>VLOOKUP(Table_for_new_list_price[[#This Row],[ItemCode]],[1]sheet1!$1:$1048576,8,FALSE)</f>
        <v>951.61</v>
      </c>
      <c r="I3379" s="51">
        <v>0.5</v>
      </c>
      <c r="J3379" s="53">
        <f t="shared" si="59"/>
        <v>475.80500000000001</v>
      </c>
      <c r="K3379" s="1" t="str">
        <f>VLOOKUP(Table_for_new_list_price[[#This Row],[ItemCode]],[1]sheet1!$1:$1048576,11,FALSE)</f>
        <v>Japan</v>
      </c>
    </row>
    <row r="3380" spans="1:11" hidden="1" x14ac:dyDescent="0.3">
      <c r="A3380" t="s">
        <v>372</v>
      </c>
      <c r="B3380" t="str">
        <f>VLOOKUP(Table_for_new_list_price[[#This Row],[ItemCode]],[1]sheet1!$1:$1048576,4,FALSE)</f>
        <v>BRONZE ANGLE GLOBE IPS</v>
      </c>
      <c r="C3380" t="str">
        <f>VLOOKUP(Table_for_new_list_price[[#This Row],[ItemCode]],[1]sheet1!$1:$1048576,5,FALSE)</f>
        <v>670779260303</v>
      </c>
      <c r="D3380" t="str">
        <f>VLOOKUP(Table_for_new_list_price[[#This Row],[ItemCode]],[1]sheet1!$1:$1048576,6,FALSE)</f>
        <v>CPGL</v>
      </c>
      <c r="E3380" s="54" t="str">
        <f>VLOOKUP(Table_for_new_list_price[[#This Row],[ItemCode]],[1]sheet1!$1:$1048576,7,FALSE)</f>
        <v>BRONZE</v>
      </c>
      <c r="F3380" s="54" t="str">
        <f>VLOOKUP(Table_for_new_list_price[[#This Row],[ItemCode]],[1]sheet1!$1:$1048576,13,FALSE)</f>
        <v>18.2</v>
      </c>
      <c r="G3380" s="55" t="str">
        <f>VLOOKUP(Table_for_new_list_price[[#This Row],[ItemCode]],[1]sheet1!$1:$1048576,12,FALSE)</f>
        <v>4</v>
      </c>
      <c r="H3380" s="101">
        <f>VLOOKUP(Table_for_new_list_price[[#This Row],[ItemCode]],[1]sheet1!$1:$1048576,8,FALSE)</f>
        <v>1317.53</v>
      </c>
      <c r="I3380" s="51">
        <v>0.5</v>
      </c>
      <c r="J3380" s="53">
        <f t="shared" si="59"/>
        <v>658.76499999999999</v>
      </c>
      <c r="K3380" s="1" t="str">
        <f>VLOOKUP(Table_for_new_list_price[[#This Row],[ItemCode]],[1]sheet1!$1:$1048576,11,FALSE)</f>
        <v>Japan</v>
      </c>
    </row>
    <row r="3381" spans="1:11" hidden="1" x14ac:dyDescent="0.3">
      <c r="A3381" t="s">
        <v>373</v>
      </c>
      <c r="B3381" t="str">
        <f>VLOOKUP(Table_for_new_list_price[[#This Row],[ItemCode]],[1]sheet1!$1:$1048576,4,FALSE)</f>
        <v>BRONZE ANGLE GLOBE IPS</v>
      </c>
      <c r="C3381" t="str">
        <f>VLOOKUP(Table_for_new_list_price[[#This Row],[ItemCode]],[1]sheet1!$1:$1048576,5,FALSE)</f>
        <v>670779260051</v>
      </c>
      <c r="D3381" t="str">
        <f>VLOOKUP(Table_for_new_list_price[[#This Row],[ItemCode]],[1]sheet1!$1:$1048576,6,FALSE)</f>
        <v>CPGL</v>
      </c>
      <c r="E3381" s="54" t="str">
        <f>VLOOKUP(Table_for_new_list_price[[#This Row],[ItemCode]],[1]sheet1!$1:$1048576,7,FALSE)</f>
        <v>BRONZE</v>
      </c>
      <c r="F3381" s="54" t="str">
        <f>VLOOKUP(Table_for_new_list_price[[#This Row],[ItemCode]],[1]sheet1!$1:$1048576,13,FALSE)</f>
        <v>0.92</v>
      </c>
      <c r="G3381" s="55" t="str">
        <f>VLOOKUP(Table_for_new_list_price[[#This Row],[ItemCode]],[1]sheet1!$1:$1048576,12,FALSE)</f>
        <v>28</v>
      </c>
      <c r="H3381" s="101">
        <f>VLOOKUP(Table_for_new_list_price[[#This Row],[ItemCode]],[1]sheet1!$1:$1048576,8,FALSE)</f>
        <v>132.76</v>
      </c>
      <c r="I3381" s="51">
        <v>0.5</v>
      </c>
      <c r="J3381" s="53">
        <f t="shared" si="59"/>
        <v>66.38</v>
      </c>
      <c r="K3381" s="1" t="str">
        <f>VLOOKUP(Table_for_new_list_price[[#This Row],[ItemCode]],[1]sheet1!$1:$1048576,11,FALSE)</f>
        <v>Japan</v>
      </c>
    </row>
    <row r="3382" spans="1:11" hidden="1" x14ac:dyDescent="0.3">
      <c r="A3382" t="s">
        <v>374</v>
      </c>
      <c r="B3382" t="str">
        <f>VLOOKUP(Table_for_new_list_price[[#This Row],[ItemCode]],[1]sheet1!$1:$1048576,4,FALSE)</f>
        <v>BRONZE ANGLE GLOBE IPS</v>
      </c>
      <c r="C3382" t="str">
        <f>VLOOKUP(Table_for_new_list_price[[#This Row],[ItemCode]],[1]sheet1!$1:$1048576,5,FALSE)</f>
        <v>670779260037</v>
      </c>
      <c r="D3382" t="str">
        <f>VLOOKUP(Table_for_new_list_price[[#This Row],[ItemCode]],[1]sheet1!$1:$1048576,6,FALSE)</f>
        <v>CPGL</v>
      </c>
      <c r="E3382" s="54" t="str">
        <f>VLOOKUP(Table_for_new_list_price[[#This Row],[ItemCode]],[1]sheet1!$1:$1048576,7,FALSE)</f>
        <v>BRONZE</v>
      </c>
      <c r="F3382" s="54" t="str">
        <f>VLOOKUP(Table_for_new_list_price[[#This Row],[ItemCode]],[1]sheet1!$1:$1048576,13,FALSE)</f>
        <v>0.46</v>
      </c>
      <c r="G3382" s="55" t="str">
        <f>VLOOKUP(Table_for_new_list_price[[#This Row],[ItemCode]],[1]sheet1!$1:$1048576,12,FALSE)</f>
        <v>100</v>
      </c>
      <c r="H3382" s="101">
        <f>VLOOKUP(Table_for_new_list_price[[#This Row],[ItemCode]],[1]sheet1!$1:$1048576,8,FALSE)</f>
        <v>88.94</v>
      </c>
      <c r="I3382" s="51">
        <v>0.5</v>
      </c>
      <c r="J3382" s="53">
        <f t="shared" si="59"/>
        <v>44.47</v>
      </c>
      <c r="K3382" s="1" t="str">
        <f>VLOOKUP(Table_for_new_list_price[[#This Row],[ItemCode]],[1]sheet1!$1:$1048576,11,FALSE)</f>
        <v>Japan</v>
      </c>
    </row>
    <row r="3383" spans="1:11" hidden="1" x14ac:dyDescent="0.3">
      <c r="A3383" t="s">
        <v>699</v>
      </c>
      <c r="B3383" t="str">
        <f>VLOOKUP(Table_for_new_list_price[[#This Row],[ItemCode]],[1]sheet1!$1:$1048576,4,FALSE)</f>
        <v>GASKET FOR 435 CHECK VALVE</v>
      </c>
      <c r="C3383" t="str">
        <f>VLOOKUP(Table_for_new_list_price[[#This Row],[ItemCode]],[1]sheet1!$1:$1048576,5,FALSE)</f>
        <v>670779098104</v>
      </c>
      <c r="D3383" t="str">
        <f>VLOOKUP(Table_for_new_list_price[[#This Row],[ItemCode]],[1]sheet1!$1:$1048576,6,FALSE)</f>
        <v>CVAC</v>
      </c>
      <c r="E3383" s="54">
        <f>VLOOKUP(Table_for_new_list_price[[#This Row],[ItemCode]],[1]sheet1!$1:$1048576,7,FALSE)</f>
        <v>0</v>
      </c>
      <c r="F3383" s="54" t="str">
        <f>VLOOKUP(Table_for_new_list_price[[#This Row],[ItemCode]],[1]sheet1!$1:$1048576,13,FALSE)</f>
        <v>0</v>
      </c>
      <c r="G3383" s="55" t="str">
        <f>VLOOKUP(Table_for_new_list_price[[#This Row],[ItemCode]],[1]sheet1!$1:$1048576,12,FALSE)</f>
        <v>1</v>
      </c>
      <c r="H3383" s="101">
        <f>VLOOKUP(Table_for_new_list_price[[#This Row],[ItemCode]],[1]sheet1!$1:$1048576,8,FALSE)</f>
        <v>42.59</v>
      </c>
      <c r="I3383" s="51">
        <v>0.5</v>
      </c>
      <c r="J3383" s="53">
        <f t="shared" si="59"/>
        <v>21.295000000000002</v>
      </c>
      <c r="K3383" s="1" t="str">
        <f>VLOOKUP(Table_for_new_list_price[[#This Row],[ItemCode]],[1]sheet1!$1:$1048576,11,FALSE)</f>
        <v>China</v>
      </c>
    </row>
    <row r="3384" spans="1:11" hidden="1" x14ac:dyDescent="0.3">
      <c r="A3384" t="s">
        <v>700</v>
      </c>
      <c r="B3384" t="str">
        <f>VLOOKUP(Table_for_new_list_price[[#This Row],[ItemCode]],[1]sheet1!$1:$1048576,4,FALSE)</f>
        <v>GASKET FOR 435 CHECK VALVE</v>
      </c>
      <c r="C3384" t="str">
        <f>VLOOKUP(Table_for_new_list_price[[#This Row],[ItemCode]],[1]sheet1!$1:$1048576,5,FALSE)</f>
        <v>670779098128</v>
      </c>
      <c r="D3384" t="str">
        <f>VLOOKUP(Table_for_new_list_price[[#This Row],[ItemCode]],[1]sheet1!$1:$1048576,6,FALSE)</f>
        <v>CVAC</v>
      </c>
      <c r="E3384" s="54">
        <f>VLOOKUP(Table_for_new_list_price[[#This Row],[ItemCode]],[1]sheet1!$1:$1048576,7,FALSE)</f>
        <v>0</v>
      </c>
      <c r="F3384" s="54" t="str">
        <f>VLOOKUP(Table_for_new_list_price[[#This Row],[ItemCode]],[1]sheet1!$1:$1048576,13,FALSE)</f>
        <v>0</v>
      </c>
      <c r="G3384" s="55" t="str">
        <f>VLOOKUP(Table_for_new_list_price[[#This Row],[ItemCode]],[1]sheet1!$1:$1048576,12,FALSE)</f>
        <v>1</v>
      </c>
      <c r="H3384" s="101">
        <f>VLOOKUP(Table_for_new_list_price[[#This Row],[ItemCode]],[1]sheet1!$1:$1048576,8,FALSE)</f>
        <v>49.25</v>
      </c>
      <c r="I3384" s="51">
        <v>0.5</v>
      </c>
      <c r="J3384" s="53">
        <f t="shared" si="59"/>
        <v>24.625</v>
      </c>
      <c r="K3384" s="1" t="str">
        <f>VLOOKUP(Table_for_new_list_price[[#This Row],[ItemCode]],[1]sheet1!$1:$1048576,11,FALSE)</f>
        <v>China</v>
      </c>
    </row>
    <row r="3385" spans="1:11" hidden="1" x14ac:dyDescent="0.3">
      <c r="A3385" t="s">
        <v>701</v>
      </c>
      <c r="B3385" t="str">
        <f>VLOOKUP(Table_for_new_list_price[[#This Row],[ItemCode]],[1]sheet1!$1:$1048576,4,FALSE)</f>
        <v>GASKET FOR 435 CHECK VALVE</v>
      </c>
      <c r="C3385" t="str">
        <f>VLOOKUP(Table_for_new_list_price[[#This Row],[ItemCode]],[1]sheet1!$1:$1048576,5,FALSE)</f>
        <v>670779098203</v>
      </c>
      <c r="D3385" t="str">
        <f>VLOOKUP(Table_for_new_list_price[[#This Row],[ItemCode]],[1]sheet1!$1:$1048576,6,FALSE)</f>
        <v>CVAC</v>
      </c>
      <c r="E3385" s="54">
        <f>VLOOKUP(Table_for_new_list_price[[#This Row],[ItemCode]],[1]sheet1!$1:$1048576,7,FALSE)</f>
        <v>0</v>
      </c>
      <c r="F3385" s="54" t="str">
        <f>VLOOKUP(Table_for_new_list_price[[#This Row],[ItemCode]],[1]sheet1!$1:$1048576,13,FALSE)</f>
        <v>0</v>
      </c>
      <c r="G3385" s="55" t="str">
        <f>VLOOKUP(Table_for_new_list_price[[#This Row],[ItemCode]],[1]sheet1!$1:$1048576,12,FALSE)</f>
        <v>1</v>
      </c>
      <c r="H3385" s="101">
        <f>VLOOKUP(Table_for_new_list_price[[#This Row],[ItemCode]],[1]sheet1!$1:$1048576,8,FALSE)</f>
        <v>5.85</v>
      </c>
      <c r="I3385" s="51">
        <v>0.5</v>
      </c>
      <c r="J3385" s="53">
        <f t="shared" si="59"/>
        <v>2.9249999999999998</v>
      </c>
      <c r="K3385" s="1" t="str">
        <f>VLOOKUP(Table_for_new_list_price[[#This Row],[ItemCode]],[1]sheet1!$1:$1048576,11,FALSE)</f>
        <v>China</v>
      </c>
    </row>
    <row r="3386" spans="1:11" hidden="1" x14ac:dyDescent="0.3">
      <c r="A3386" t="s">
        <v>702</v>
      </c>
      <c r="B3386" t="str">
        <f>VLOOKUP(Table_for_new_list_price[[#This Row],[ItemCode]],[1]sheet1!$1:$1048576,4,FALSE)</f>
        <v>GASKET FOR 435 CHECK VALVE</v>
      </c>
      <c r="C3386" t="str">
        <f>VLOOKUP(Table_for_new_list_price[[#This Row],[ItemCode]],[1]sheet1!$1:$1048576,5,FALSE)</f>
        <v>670779098258</v>
      </c>
      <c r="D3386" t="str">
        <f>VLOOKUP(Table_for_new_list_price[[#This Row],[ItemCode]],[1]sheet1!$1:$1048576,6,FALSE)</f>
        <v>CVAC</v>
      </c>
      <c r="E3386" s="54">
        <f>VLOOKUP(Table_for_new_list_price[[#This Row],[ItemCode]],[1]sheet1!$1:$1048576,7,FALSE)</f>
        <v>0</v>
      </c>
      <c r="F3386" s="54" t="str">
        <f>VLOOKUP(Table_for_new_list_price[[#This Row],[ItemCode]],[1]sheet1!$1:$1048576,13,FALSE)</f>
        <v>0</v>
      </c>
      <c r="G3386" s="55" t="str">
        <f>VLOOKUP(Table_for_new_list_price[[#This Row],[ItemCode]],[1]sheet1!$1:$1048576,12,FALSE)</f>
        <v>1</v>
      </c>
      <c r="H3386" s="101">
        <f>VLOOKUP(Table_for_new_list_price[[#This Row],[ItemCode]],[1]sheet1!$1:$1048576,8,FALSE)</f>
        <v>9.0500000000000007</v>
      </c>
      <c r="I3386" s="51">
        <v>0.5</v>
      </c>
      <c r="J3386" s="53">
        <f t="shared" si="59"/>
        <v>4.5250000000000004</v>
      </c>
      <c r="K3386" s="1" t="str">
        <f>VLOOKUP(Table_for_new_list_price[[#This Row],[ItemCode]],[1]sheet1!$1:$1048576,11,FALSE)</f>
        <v>China</v>
      </c>
    </row>
    <row r="3387" spans="1:11" hidden="1" x14ac:dyDescent="0.3">
      <c r="A3387" t="s">
        <v>703</v>
      </c>
      <c r="B3387" t="str">
        <f>VLOOKUP(Table_for_new_list_price[[#This Row],[ItemCode]],[1]sheet1!$1:$1048576,4,FALSE)</f>
        <v>GASKET FOR 435 CHECK VALVE</v>
      </c>
      <c r="C3387" t="str">
        <f>VLOOKUP(Table_for_new_list_price[[#This Row],[ItemCode]],[1]sheet1!$1:$1048576,5,FALSE)</f>
        <v>670779098302</v>
      </c>
      <c r="D3387" t="str">
        <f>VLOOKUP(Table_for_new_list_price[[#This Row],[ItemCode]],[1]sheet1!$1:$1048576,6,FALSE)</f>
        <v>CVAC</v>
      </c>
      <c r="E3387" s="54">
        <f>VLOOKUP(Table_for_new_list_price[[#This Row],[ItemCode]],[1]sheet1!$1:$1048576,7,FALSE)</f>
        <v>0</v>
      </c>
      <c r="F3387" s="54" t="str">
        <f>VLOOKUP(Table_for_new_list_price[[#This Row],[ItemCode]],[1]sheet1!$1:$1048576,13,FALSE)</f>
        <v>0</v>
      </c>
      <c r="G3387" s="55" t="str">
        <f>VLOOKUP(Table_for_new_list_price[[#This Row],[ItemCode]],[1]sheet1!$1:$1048576,12,FALSE)</f>
        <v>1</v>
      </c>
      <c r="H3387" s="101">
        <f>VLOOKUP(Table_for_new_list_price[[#This Row],[ItemCode]],[1]sheet1!$1:$1048576,8,FALSE)</f>
        <v>9.58</v>
      </c>
      <c r="I3387" s="51">
        <v>0.5</v>
      </c>
      <c r="J3387" s="53">
        <f t="shared" si="59"/>
        <v>4.79</v>
      </c>
      <c r="K3387" s="1" t="str">
        <f>VLOOKUP(Table_for_new_list_price[[#This Row],[ItemCode]],[1]sheet1!$1:$1048576,11,FALSE)</f>
        <v>China</v>
      </c>
    </row>
    <row r="3388" spans="1:11" hidden="1" x14ac:dyDescent="0.3">
      <c r="A3388" t="s">
        <v>704</v>
      </c>
      <c r="B3388" t="str">
        <f>VLOOKUP(Table_for_new_list_price[[#This Row],[ItemCode]],[1]sheet1!$1:$1048576,4,FALSE)</f>
        <v>GASKET FOR 435 CHECK VALVE</v>
      </c>
      <c r="C3388" t="str">
        <f>VLOOKUP(Table_for_new_list_price[[#This Row],[ItemCode]],[1]sheet1!$1:$1048576,5,FALSE)</f>
        <v>670779098401</v>
      </c>
      <c r="D3388" t="str">
        <f>VLOOKUP(Table_for_new_list_price[[#This Row],[ItemCode]],[1]sheet1!$1:$1048576,6,FALSE)</f>
        <v>CVAC</v>
      </c>
      <c r="E3388" s="54">
        <f>VLOOKUP(Table_for_new_list_price[[#This Row],[ItemCode]],[1]sheet1!$1:$1048576,7,FALSE)</f>
        <v>0</v>
      </c>
      <c r="F3388" s="54" t="str">
        <f>VLOOKUP(Table_for_new_list_price[[#This Row],[ItemCode]],[1]sheet1!$1:$1048576,13,FALSE)</f>
        <v>0</v>
      </c>
      <c r="G3388" s="55" t="str">
        <f>VLOOKUP(Table_for_new_list_price[[#This Row],[ItemCode]],[1]sheet1!$1:$1048576,12,FALSE)</f>
        <v>1</v>
      </c>
      <c r="H3388" s="101">
        <f>VLOOKUP(Table_for_new_list_price[[#This Row],[ItemCode]],[1]sheet1!$1:$1048576,8,FALSE)</f>
        <v>16.5</v>
      </c>
      <c r="I3388" s="51">
        <v>0.5</v>
      </c>
      <c r="J3388" s="53">
        <f t="shared" si="59"/>
        <v>8.25</v>
      </c>
      <c r="K3388" s="1" t="str">
        <f>VLOOKUP(Table_for_new_list_price[[#This Row],[ItemCode]],[1]sheet1!$1:$1048576,11,FALSE)</f>
        <v>China</v>
      </c>
    </row>
    <row r="3389" spans="1:11" hidden="1" x14ac:dyDescent="0.3">
      <c r="A3389" t="s">
        <v>705</v>
      </c>
      <c r="B3389" t="str">
        <f>VLOOKUP(Table_for_new_list_price[[#This Row],[ItemCode]],[1]sheet1!$1:$1048576,4,FALSE)</f>
        <v>GASKET FOR 435 CHECK VALVE</v>
      </c>
      <c r="C3389" t="str">
        <f>VLOOKUP(Table_for_new_list_price[[#This Row],[ItemCode]],[1]sheet1!$1:$1048576,5,FALSE)</f>
        <v>670779098500</v>
      </c>
      <c r="D3389" t="str">
        <f>VLOOKUP(Table_for_new_list_price[[#This Row],[ItemCode]],[1]sheet1!$1:$1048576,6,FALSE)</f>
        <v>CVAC</v>
      </c>
      <c r="E3389" s="54">
        <f>VLOOKUP(Table_for_new_list_price[[#This Row],[ItemCode]],[1]sheet1!$1:$1048576,7,FALSE)</f>
        <v>0</v>
      </c>
      <c r="F3389" s="54" t="str">
        <f>VLOOKUP(Table_for_new_list_price[[#This Row],[ItemCode]],[1]sheet1!$1:$1048576,13,FALSE)</f>
        <v>0</v>
      </c>
      <c r="G3389" s="55" t="str">
        <f>VLOOKUP(Table_for_new_list_price[[#This Row],[ItemCode]],[1]sheet1!$1:$1048576,12,FALSE)</f>
        <v>1</v>
      </c>
      <c r="H3389" s="101">
        <f>VLOOKUP(Table_for_new_list_price[[#This Row],[ItemCode]],[1]sheet1!$1:$1048576,8,FALSE)</f>
        <v>22.63</v>
      </c>
      <c r="I3389" s="51">
        <v>0.5</v>
      </c>
      <c r="J3389" s="53">
        <f t="shared" si="59"/>
        <v>11.315</v>
      </c>
      <c r="K3389" s="1" t="str">
        <f>VLOOKUP(Table_for_new_list_price[[#This Row],[ItemCode]],[1]sheet1!$1:$1048576,11,FALSE)</f>
        <v>China</v>
      </c>
    </row>
    <row r="3390" spans="1:11" hidden="1" x14ac:dyDescent="0.3">
      <c r="A3390" t="s">
        <v>706</v>
      </c>
      <c r="B3390" t="str">
        <f>VLOOKUP(Table_for_new_list_price[[#This Row],[ItemCode]],[1]sheet1!$1:$1048576,4,FALSE)</f>
        <v>GASKET FOR 435 CHECK VALVE</v>
      </c>
      <c r="C3390" t="str">
        <f>VLOOKUP(Table_for_new_list_price[[#This Row],[ItemCode]],[1]sheet1!$1:$1048576,5,FALSE)</f>
        <v>670779098609</v>
      </c>
      <c r="D3390" t="str">
        <f>VLOOKUP(Table_for_new_list_price[[#This Row],[ItemCode]],[1]sheet1!$1:$1048576,6,FALSE)</f>
        <v>CVAC</v>
      </c>
      <c r="E3390" s="54">
        <f>VLOOKUP(Table_for_new_list_price[[#This Row],[ItemCode]],[1]sheet1!$1:$1048576,7,FALSE)</f>
        <v>0</v>
      </c>
      <c r="F3390" s="54" t="str">
        <f>VLOOKUP(Table_for_new_list_price[[#This Row],[ItemCode]],[1]sheet1!$1:$1048576,13,FALSE)</f>
        <v>0</v>
      </c>
      <c r="G3390" s="55" t="str">
        <f>VLOOKUP(Table_for_new_list_price[[#This Row],[ItemCode]],[1]sheet1!$1:$1048576,12,FALSE)</f>
        <v>1</v>
      </c>
      <c r="H3390" s="101">
        <f>VLOOKUP(Table_for_new_list_price[[#This Row],[ItemCode]],[1]sheet1!$1:$1048576,8,FALSE)</f>
        <v>27.95</v>
      </c>
      <c r="I3390" s="51">
        <v>0.5</v>
      </c>
      <c r="J3390" s="53">
        <f t="shared" si="59"/>
        <v>13.975</v>
      </c>
      <c r="K3390" s="1" t="str">
        <f>VLOOKUP(Table_for_new_list_price[[#This Row],[ItemCode]],[1]sheet1!$1:$1048576,11,FALSE)</f>
        <v>China</v>
      </c>
    </row>
    <row r="3391" spans="1:11" hidden="1" x14ac:dyDescent="0.3">
      <c r="A3391" t="s">
        <v>707</v>
      </c>
      <c r="B3391" t="str">
        <f>VLOOKUP(Table_for_new_list_price[[#This Row],[ItemCode]],[1]sheet1!$1:$1048576,4,FALSE)</f>
        <v>GASKET FOR 435 CHECK VALVE</v>
      </c>
      <c r="C3391" t="str">
        <f>VLOOKUP(Table_for_new_list_price[[#This Row],[ItemCode]],[1]sheet1!$1:$1048576,5,FALSE)</f>
        <v>670779098807</v>
      </c>
      <c r="D3391" t="str">
        <f>VLOOKUP(Table_for_new_list_price[[#This Row],[ItemCode]],[1]sheet1!$1:$1048576,6,FALSE)</f>
        <v>CVAC</v>
      </c>
      <c r="E3391" s="54">
        <f>VLOOKUP(Table_for_new_list_price[[#This Row],[ItemCode]],[1]sheet1!$1:$1048576,7,FALSE)</f>
        <v>0</v>
      </c>
      <c r="F3391" s="54" t="str">
        <f>VLOOKUP(Table_for_new_list_price[[#This Row],[ItemCode]],[1]sheet1!$1:$1048576,13,FALSE)</f>
        <v>0</v>
      </c>
      <c r="G3391" s="55" t="str">
        <f>VLOOKUP(Table_for_new_list_price[[#This Row],[ItemCode]],[1]sheet1!$1:$1048576,12,FALSE)</f>
        <v>1</v>
      </c>
      <c r="H3391" s="101">
        <f>VLOOKUP(Table_for_new_list_price[[#This Row],[ItemCode]],[1]sheet1!$1:$1048576,8,FALSE)</f>
        <v>32.47</v>
      </c>
      <c r="I3391" s="51">
        <v>0.5</v>
      </c>
      <c r="J3391" s="53">
        <f t="shared" si="59"/>
        <v>16.234999999999999</v>
      </c>
      <c r="K3391" s="1" t="str">
        <f>VLOOKUP(Table_for_new_list_price[[#This Row],[ItemCode]],[1]sheet1!$1:$1048576,11,FALSE)</f>
        <v>China</v>
      </c>
    </row>
    <row r="3392" spans="1:11" hidden="1" x14ac:dyDescent="0.3">
      <c r="A3392" t="s">
        <v>717</v>
      </c>
      <c r="B3392" t="str">
        <f>VLOOKUP(Table_for_new_list_price[[#This Row],[ItemCode]],[1]sheet1!$1:$1048576,4,FALSE)</f>
        <v>316SS SPRING 8 IN</v>
      </c>
      <c r="C3392" t="str">
        <f>VLOOKUP(Table_for_new_list_price[[#This Row],[ItemCode]],[1]sheet1!$1:$1048576,5,FALSE)</f>
        <v>670779700595</v>
      </c>
      <c r="D3392" t="str">
        <f>VLOOKUP(Table_for_new_list_price[[#This Row],[ItemCode]],[1]sheet1!$1:$1048576,6,FALSE)</f>
        <v>CVAC</v>
      </c>
      <c r="E3392" s="54" t="str">
        <f>VLOOKUP(Table_for_new_list_price[[#This Row],[ItemCode]],[1]sheet1!$1:$1048576,7,FALSE)</f>
        <v>STEEL STAINLESS</v>
      </c>
      <c r="F3392" s="54" t="str">
        <f>VLOOKUP(Table_for_new_list_price[[#This Row],[ItemCode]],[1]sheet1!$1:$1048576,13,FALSE)</f>
        <v>0</v>
      </c>
      <c r="G3392" s="55" t="str">
        <f>VLOOKUP(Table_for_new_list_price[[#This Row],[ItemCode]],[1]sheet1!$1:$1048576,12,FALSE)</f>
        <v>1</v>
      </c>
      <c r="H3392" s="101">
        <f>VLOOKUP(Table_for_new_list_price[[#This Row],[ItemCode]],[1]sheet1!$1:$1048576,8,FALSE)</f>
        <v>30.25</v>
      </c>
      <c r="I3392" s="51">
        <v>0.5</v>
      </c>
      <c r="J3392" s="53">
        <f t="shared" si="59"/>
        <v>15.125</v>
      </c>
      <c r="K3392" s="1" t="str">
        <f>VLOOKUP(Table_for_new_list_price[[#This Row],[ItemCode]],[1]sheet1!$1:$1048576,11,FALSE)</f>
        <v>China</v>
      </c>
    </row>
    <row r="3393" spans="1:11" hidden="1" x14ac:dyDescent="0.3">
      <c r="A3393" t="s">
        <v>42</v>
      </c>
      <c r="B3393" t="str">
        <f>VLOOKUP(Table_for_new_list_price[[#This Row],[ItemCode]],[1]sheet1!$1:$1048576,4,FALSE)</f>
        <v>DIELC UNION 1 FNPT X 1 C</v>
      </c>
      <c r="C3393" t="str">
        <f>VLOOKUP(Table_for_new_list_price[[#This Row],[ItemCode]],[1]sheet1!$1:$1048576,5,FALSE)</f>
        <v>670779706207</v>
      </c>
      <c r="D3393" t="str">
        <f>VLOOKUP(Table_for_new_list_price[[#This Row],[ItemCode]],[1]sheet1!$1:$1048576,6,FALSE)</f>
        <v>DIEU</v>
      </c>
      <c r="E3393" s="54" t="str">
        <f>VLOOKUP(Table_for_new_list_price[[#This Row],[ItemCode]],[1]sheet1!$1:$1048576,7,FALSE)</f>
        <v>STEEL/COPPER</v>
      </c>
      <c r="F3393" s="54" t="str">
        <f>VLOOKUP(Table_for_new_list_price[[#This Row],[ItemCode]],[1]sheet1!$1:$1048576,13,FALSE)</f>
        <v>0.54</v>
      </c>
      <c r="G3393" s="55" t="str">
        <f>VLOOKUP(Table_for_new_list_price[[#This Row],[ItemCode]],[1]sheet1!$1:$1048576,12,FALSE)</f>
        <v>120</v>
      </c>
      <c r="H3393" s="101">
        <f>VLOOKUP(Table_for_new_list_price[[#This Row],[ItemCode]],[1]sheet1!$1:$1048576,8,FALSE)</f>
        <v>26.9</v>
      </c>
      <c r="I3393" s="51">
        <f>VLOOKUP(Table_for_new_list_price[[#This Row],[Product Line]],'EDA SHEET'!$C$10:$D$57,2,FALSE)</f>
        <v>0.34699999999999998</v>
      </c>
      <c r="J3393" s="53">
        <f t="shared" si="59"/>
        <v>9.3342999999999989</v>
      </c>
      <c r="K3393" s="1" t="str">
        <f>VLOOKUP(Table_for_new_list_price[[#This Row],[ItemCode]],[1]sheet1!$1:$1048576,11,FALSE)</f>
        <v>China</v>
      </c>
    </row>
    <row r="3394" spans="1:11" hidden="1" x14ac:dyDescent="0.3">
      <c r="A3394" t="s">
        <v>43</v>
      </c>
      <c r="B3394" t="str">
        <f>VLOOKUP(Table_for_new_list_price[[#This Row],[ItemCode]],[1]sheet1!$1:$1048576,4,FALSE)</f>
        <v>DIELC UNION 1-1/2 FNPT X 1-1/2</v>
      </c>
      <c r="C3394" t="str">
        <f>VLOOKUP(Table_for_new_list_price[[#This Row],[ItemCode]],[1]sheet1!$1:$1048576,5,FALSE)</f>
        <v>670779706221</v>
      </c>
      <c r="D3394" t="str">
        <f>VLOOKUP(Table_for_new_list_price[[#This Row],[ItemCode]],[1]sheet1!$1:$1048576,6,FALSE)</f>
        <v>DIEU</v>
      </c>
      <c r="E3394" s="54" t="str">
        <f>VLOOKUP(Table_for_new_list_price[[#This Row],[ItemCode]],[1]sheet1!$1:$1048576,7,FALSE)</f>
        <v>STEEL/COPPER</v>
      </c>
      <c r="F3394" s="54" t="str">
        <f>VLOOKUP(Table_for_new_list_price[[#This Row],[ItemCode]],[1]sheet1!$1:$1048576,13,FALSE)</f>
        <v>1.26</v>
      </c>
      <c r="G3394" s="55" t="str">
        <f>VLOOKUP(Table_for_new_list_price[[#This Row],[ItemCode]],[1]sheet1!$1:$1048576,12,FALSE)</f>
        <v>48</v>
      </c>
      <c r="H3394" s="101">
        <f>VLOOKUP(Table_for_new_list_price[[#This Row],[ItemCode]],[1]sheet1!$1:$1048576,8,FALSE)</f>
        <v>62.89</v>
      </c>
      <c r="I3394" s="51">
        <f>VLOOKUP(Table_for_new_list_price[[#This Row],[Product Line]],'EDA SHEET'!$C$10:$D$57,2,FALSE)</f>
        <v>0.34699999999999998</v>
      </c>
      <c r="J3394" s="53">
        <f t="shared" si="59"/>
        <v>21.82283</v>
      </c>
      <c r="K3394" s="1" t="str">
        <f>VLOOKUP(Table_for_new_list_price[[#This Row],[ItemCode]],[1]sheet1!$1:$1048576,11,FALSE)</f>
        <v>China</v>
      </c>
    </row>
    <row r="3395" spans="1:11" hidden="1" x14ac:dyDescent="0.3">
      <c r="A3395" t="s">
        <v>44</v>
      </c>
      <c r="B3395" t="str">
        <f>VLOOKUP(Table_for_new_list_price[[#This Row],[ItemCode]],[1]sheet1!$1:$1048576,4,FALSE)</f>
        <v>DIELC UNION 1-1/4 FNPT X 1-1/4</v>
      </c>
      <c r="C3395" t="str">
        <f>VLOOKUP(Table_for_new_list_price[[#This Row],[ItemCode]],[1]sheet1!$1:$1048576,5,FALSE)</f>
        <v>670779706214</v>
      </c>
      <c r="D3395" t="str">
        <f>VLOOKUP(Table_for_new_list_price[[#This Row],[ItemCode]],[1]sheet1!$1:$1048576,6,FALSE)</f>
        <v>DIEU</v>
      </c>
      <c r="E3395" s="54" t="str">
        <f>VLOOKUP(Table_for_new_list_price[[#This Row],[ItemCode]],[1]sheet1!$1:$1048576,7,FALSE)</f>
        <v>STEEL/COPPER</v>
      </c>
      <c r="F3395" s="54" t="str">
        <f>VLOOKUP(Table_for_new_list_price[[#This Row],[ItemCode]],[1]sheet1!$1:$1048576,13,FALSE)</f>
        <v>0.84</v>
      </c>
      <c r="G3395" s="55" t="str">
        <f>VLOOKUP(Table_for_new_list_price[[#This Row],[ItemCode]],[1]sheet1!$1:$1048576,12,FALSE)</f>
        <v>48</v>
      </c>
      <c r="H3395" s="101">
        <f>VLOOKUP(Table_for_new_list_price[[#This Row],[ItemCode]],[1]sheet1!$1:$1048576,8,FALSE)</f>
        <v>40.72</v>
      </c>
      <c r="I3395" s="51">
        <f>VLOOKUP(Table_for_new_list_price[[#This Row],[Product Line]],'EDA SHEET'!$C$10:$D$57,2,FALSE)</f>
        <v>0.34699999999999998</v>
      </c>
      <c r="J3395" s="53">
        <f t="shared" si="59"/>
        <v>14.129839999999998</v>
      </c>
      <c r="K3395" s="1" t="str">
        <f>VLOOKUP(Table_for_new_list_price[[#This Row],[ItemCode]],[1]sheet1!$1:$1048576,11,FALSE)</f>
        <v>China</v>
      </c>
    </row>
    <row r="3396" spans="1:11" hidden="1" x14ac:dyDescent="0.3">
      <c r="A3396" t="s">
        <v>45</v>
      </c>
      <c r="B3396" t="str">
        <f>VLOOKUP(Table_for_new_list_price[[#This Row],[ItemCode]],[1]sheet1!$1:$1048576,4,FALSE)</f>
        <v>DIELC UNION 1/2 FNPT X 1/2 CU</v>
      </c>
      <c r="C3396" t="str">
        <f>VLOOKUP(Table_for_new_list_price[[#This Row],[ItemCode]],[1]sheet1!$1:$1048576,5,FALSE)</f>
        <v>670779706184</v>
      </c>
      <c r="D3396" t="str">
        <f>VLOOKUP(Table_for_new_list_price[[#This Row],[ItemCode]],[1]sheet1!$1:$1048576,6,FALSE)</f>
        <v>DIEU</v>
      </c>
      <c r="E3396" s="54" t="str">
        <f>VLOOKUP(Table_for_new_list_price[[#This Row],[ItemCode]],[1]sheet1!$1:$1048576,7,FALSE)</f>
        <v>STEEL/COPPER</v>
      </c>
      <c r="F3396" s="54" t="str">
        <f>VLOOKUP(Table_for_new_list_price[[#This Row],[ItemCode]],[1]sheet1!$1:$1048576,13,FALSE)</f>
        <v>0.32</v>
      </c>
      <c r="G3396" s="55" t="str">
        <f>VLOOKUP(Table_for_new_list_price[[#This Row],[ItemCode]],[1]sheet1!$1:$1048576,12,FALSE)</f>
        <v>144</v>
      </c>
      <c r="H3396" s="101">
        <f>VLOOKUP(Table_for_new_list_price[[#This Row],[ItemCode]],[1]sheet1!$1:$1048576,8,FALSE)</f>
        <v>16.45</v>
      </c>
      <c r="I3396" s="51">
        <f>VLOOKUP(Table_for_new_list_price[[#This Row],[Product Line]],'EDA SHEET'!$C$10:$D$57,2,FALSE)</f>
        <v>0.34699999999999998</v>
      </c>
      <c r="J3396" s="53">
        <f t="shared" si="59"/>
        <v>5.7081499999999989</v>
      </c>
      <c r="K3396" s="1" t="str">
        <f>VLOOKUP(Table_for_new_list_price[[#This Row],[ItemCode]],[1]sheet1!$1:$1048576,11,FALSE)</f>
        <v>China</v>
      </c>
    </row>
    <row r="3397" spans="1:11" hidden="1" x14ac:dyDescent="0.3">
      <c r="A3397" t="s">
        <v>46</v>
      </c>
      <c r="B3397" t="str">
        <f>VLOOKUP(Table_for_new_list_price[[#This Row],[ItemCode]],[1]sheet1!$1:$1048576,4,FALSE)</f>
        <v>DIELC UNION 2 FNPT X 2 CU</v>
      </c>
      <c r="C3397" t="str">
        <f>VLOOKUP(Table_for_new_list_price[[#This Row],[ItemCode]],[1]sheet1!$1:$1048576,5,FALSE)</f>
        <v>670779706238</v>
      </c>
      <c r="D3397" t="str">
        <f>VLOOKUP(Table_for_new_list_price[[#This Row],[ItemCode]],[1]sheet1!$1:$1048576,6,FALSE)</f>
        <v>DIEU</v>
      </c>
      <c r="E3397" s="54" t="str">
        <f>VLOOKUP(Table_for_new_list_price[[#This Row],[ItemCode]],[1]sheet1!$1:$1048576,7,FALSE)</f>
        <v>STEEL/COPPER</v>
      </c>
      <c r="F3397" s="54" t="str">
        <f>VLOOKUP(Table_for_new_list_price[[#This Row],[ItemCode]],[1]sheet1!$1:$1048576,13,FALSE)</f>
        <v>2.08</v>
      </c>
      <c r="G3397" s="55" t="str">
        <f>VLOOKUP(Table_for_new_list_price[[#This Row],[ItemCode]],[1]sheet1!$1:$1048576,12,FALSE)</f>
        <v>24</v>
      </c>
      <c r="H3397" s="101">
        <f>VLOOKUP(Table_for_new_list_price[[#This Row],[ItemCode]],[1]sheet1!$1:$1048576,8,FALSE)</f>
        <v>86.48</v>
      </c>
      <c r="I3397" s="51">
        <f>VLOOKUP(Table_for_new_list_price[[#This Row],[Product Line]],'EDA SHEET'!$C$10:$D$57,2,FALSE)</f>
        <v>0.34699999999999998</v>
      </c>
      <c r="J3397" s="53">
        <f t="shared" si="59"/>
        <v>30.008559999999999</v>
      </c>
      <c r="K3397" s="1" t="str">
        <f>VLOOKUP(Table_for_new_list_price[[#This Row],[ItemCode]],[1]sheet1!$1:$1048576,11,FALSE)</f>
        <v>China</v>
      </c>
    </row>
    <row r="3398" spans="1:11" hidden="1" x14ac:dyDescent="0.3">
      <c r="A3398" t="s">
        <v>47</v>
      </c>
      <c r="B3398" t="str">
        <f>VLOOKUP(Table_for_new_list_price[[#This Row],[ItemCode]],[1]sheet1!$1:$1048576,4,FALSE)</f>
        <v>DIELC UNION 3/4 FNPT X 3/4 CU</v>
      </c>
      <c r="C3398" t="str">
        <f>VLOOKUP(Table_for_new_list_price[[#This Row],[ItemCode]],[1]sheet1!$1:$1048576,5,FALSE)</f>
        <v>670779706191</v>
      </c>
      <c r="D3398" t="str">
        <f>VLOOKUP(Table_for_new_list_price[[#This Row],[ItemCode]],[1]sheet1!$1:$1048576,6,FALSE)</f>
        <v>DIEU</v>
      </c>
      <c r="E3398" s="54" t="str">
        <f>VLOOKUP(Table_for_new_list_price[[#This Row],[ItemCode]],[1]sheet1!$1:$1048576,7,FALSE)</f>
        <v>STEEL/COPPER</v>
      </c>
      <c r="F3398" s="54" t="str">
        <f>VLOOKUP(Table_for_new_list_price[[#This Row],[ItemCode]],[1]sheet1!$1:$1048576,13,FALSE)</f>
        <v>0.42</v>
      </c>
      <c r="G3398" s="55" t="str">
        <f>VLOOKUP(Table_for_new_list_price[[#This Row],[ItemCode]],[1]sheet1!$1:$1048576,12,FALSE)</f>
        <v>144</v>
      </c>
      <c r="H3398" s="101">
        <f>VLOOKUP(Table_for_new_list_price[[#This Row],[ItemCode]],[1]sheet1!$1:$1048576,8,FALSE)</f>
        <v>17.14</v>
      </c>
      <c r="I3398" s="51">
        <f>VLOOKUP(Table_for_new_list_price[[#This Row],[Product Line]],'EDA SHEET'!$C$10:$D$57,2,FALSE)</f>
        <v>0.34699999999999998</v>
      </c>
      <c r="J3398" s="53">
        <f t="shared" si="59"/>
        <v>5.9475799999999994</v>
      </c>
      <c r="K3398" s="1" t="str">
        <f>VLOOKUP(Table_for_new_list_price[[#This Row],[ItemCode]],[1]sheet1!$1:$1048576,11,FALSE)</f>
        <v>China</v>
      </c>
    </row>
    <row r="3399" spans="1:11" hidden="1" x14ac:dyDescent="0.3">
      <c r="A3399" t="s">
        <v>48</v>
      </c>
      <c r="B3399" t="str">
        <f>VLOOKUP(Table_for_new_list_price[[#This Row],[ItemCode]],[1]sheet1!$1:$1048576,4,FALSE)</f>
        <v>DIELC UNION 1 NPT X 1 PRESS</v>
      </c>
      <c r="C3399" t="str">
        <f>VLOOKUP(Table_for_new_list_price[[#This Row],[ItemCode]],[1]sheet1!$1:$1048576,5,FALSE)</f>
        <v>670779731063</v>
      </c>
      <c r="D3399" t="str">
        <f>VLOOKUP(Table_for_new_list_price[[#This Row],[ItemCode]],[1]sheet1!$1:$1048576,6,FALSE)</f>
        <v>DIEU</v>
      </c>
      <c r="E3399" s="54" t="str">
        <f>VLOOKUP(Table_for_new_list_price[[#This Row],[ItemCode]],[1]sheet1!$1:$1048576,7,FALSE)</f>
        <v>STEEL/COPPER</v>
      </c>
      <c r="F3399" s="54" t="str">
        <f>VLOOKUP(Table_for_new_list_price[[#This Row],[ItemCode]],[1]sheet1!$1:$1048576,13,FALSE)</f>
        <v>.631</v>
      </c>
      <c r="G3399" s="55" t="str">
        <f>VLOOKUP(Table_for_new_list_price[[#This Row],[ItemCode]],[1]sheet1!$1:$1048576,12,FALSE)</f>
        <v>120</v>
      </c>
      <c r="H3399" s="101">
        <f>VLOOKUP(Table_for_new_list_price[[#This Row],[ItemCode]],[1]sheet1!$1:$1048576,8,FALSE)</f>
        <v>28.24</v>
      </c>
      <c r="I3399" s="51">
        <f>VLOOKUP(Table_for_new_list_price[[#This Row],[Product Line]],'EDA SHEET'!$C$10:$D$57,2,FALSE)</f>
        <v>0.34699999999999998</v>
      </c>
      <c r="J3399" s="53">
        <f t="shared" si="59"/>
        <v>9.7992799999999995</v>
      </c>
      <c r="K3399" s="1" t="str">
        <f>VLOOKUP(Table_for_new_list_price[[#This Row],[ItemCode]],[1]sheet1!$1:$1048576,11,FALSE)</f>
        <v>China</v>
      </c>
    </row>
    <row r="3400" spans="1:11" hidden="1" x14ac:dyDescent="0.3">
      <c r="A3400" t="s">
        <v>49</v>
      </c>
      <c r="B3400" t="str">
        <f>VLOOKUP(Table_for_new_list_price[[#This Row],[ItemCode]],[1]sheet1!$1:$1048576,4,FALSE)</f>
        <v>DIELC UNION 1-1/2 NPT X 1-1/2</v>
      </c>
      <c r="C3400" t="str">
        <f>VLOOKUP(Table_for_new_list_price[[#This Row],[ItemCode]],[1]sheet1!$1:$1048576,5,FALSE)</f>
        <v>670779731087</v>
      </c>
      <c r="D3400" t="str">
        <f>VLOOKUP(Table_for_new_list_price[[#This Row],[ItemCode]],[1]sheet1!$1:$1048576,6,FALSE)</f>
        <v>DIEU</v>
      </c>
      <c r="E3400" s="54" t="str">
        <f>VLOOKUP(Table_for_new_list_price[[#This Row],[ItemCode]],[1]sheet1!$1:$1048576,7,FALSE)</f>
        <v>STEEL/COPPER</v>
      </c>
      <c r="F3400" s="54" t="str">
        <f>VLOOKUP(Table_for_new_list_price[[#This Row],[ItemCode]],[1]sheet1!$1:$1048576,13,FALSE)</f>
        <v>1.5</v>
      </c>
      <c r="G3400" s="55" t="str">
        <f>VLOOKUP(Table_for_new_list_price[[#This Row],[ItemCode]],[1]sheet1!$1:$1048576,12,FALSE)</f>
        <v>36</v>
      </c>
      <c r="H3400" s="101">
        <f>VLOOKUP(Table_for_new_list_price[[#This Row],[ItemCode]],[1]sheet1!$1:$1048576,8,FALSE)</f>
        <v>66.03</v>
      </c>
      <c r="I3400" s="51">
        <f>VLOOKUP(Table_for_new_list_price[[#This Row],[Product Line]],'EDA SHEET'!$C$10:$D$57,2,FALSE)</f>
        <v>0.34699999999999998</v>
      </c>
      <c r="J3400" s="53">
        <f t="shared" si="59"/>
        <v>22.912409999999998</v>
      </c>
      <c r="K3400" s="1" t="str">
        <f>VLOOKUP(Table_for_new_list_price[[#This Row],[ItemCode]],[1]sheet1!$1:$1048576,11,FALSE)</f>
        <v>China</v>
      </c>
    </row>
    <row r="3401" spans="1:11" hidden="1" x14ac:dyDescent="0.3">
      <c r="A3401" t="s">
        <v>50</v>
      </c>
      <c r="B3401" t="str">
        <f>VLOOKUP(Table_for_new_list_price[[#This Row],[ItemCode]],[1]sheet1!$1:$1048576,4,FALSE)</f>
        <v>DIELC UNION 1-1/4 NPT X 1-1/4</v>
      </c>
      <c r="C3401" t="str">
        <f>VLOOKUP(Table_for_new_list_price[[#This Row],[ItemCode]],[1]sheet1!$1:$1048576,5,FALSE)</f>
        <v>670779731070</v>
      </c>
      <c r="D3401" t="str">
        <f>VLOOKUP(Table_for_new_list_price[[#This Row],[ItemCode]],[1]sheet1!$1:$1048576,6,FALSE)</f>
        <v>DIEU</v>
      </c>
      <c r="E3401" s="54" t="str">
        <f>VLOOKUP(Table_for_new_list_price[[#This Row],[ItemCode]],[1]sheet1!$1:$1048576,7,FALSE)</f>
        <v>STEEL/COPPER</v>
      </c>
      <c r="F3401" s="54" t="str">
        <f>VLOOKUP(Table_for_new_list_price[[#This Row],[ItemCode]],[1]sheet1!$1:$1048576,13,FALSE)</f>
        <v>0.946</v>
      </c>
      <c r="G3401" s="55" t="str">
        <f>VLOOKUP(Table_for_new_list_price[[#This Row],[ItemCode]],[1]sheet1!$1:$1048576,12,FALSE)</f>
        <v>48</v>
      </c>
      <c r="H3401" s="101">
        <f>VLOOKUP(Table_for_new_list_price[[#This Row],[ItemCode]],[1]sheet1!$1:$1048576,8,FALSE)</f>
        <v>42.75</v>
      </c>
      <c r="I3401" s="51">
        <f>VLOOKUP(Table_for_new_list_price[[#This Row],[Product Line]],'EDA SHEET'!$C$10:$D$57,2,FALSE)</f>
        <v>0.34699999999999998</v>
      </c>
      <c r="J3401" s="53">
        <f t="shared" si="59"/>
        <v>14.834249999999999</v>
      </c>
      <c r="K3401" s="1" t="str">
        <f>VLOOKUP(Table_for_new_list_price[[#This Row],[ItemCode]],[1]sheet1!$1:$1048576,11,FALSE)</f>
        <v>China</v>
      </c>
    </row>
    <row r="3402" spans="1:11" hidden="1" x14ac:dyDescent="0.3">
      <c r="A3402" t="s">
        <v>51</v>
      </c>
      <c r="B3402" t="str">
        <f>VLOOKUP(Table_for_new_list_price[[#This Row],[ItemCode]],[1]sheet1!$1:$1048576,4,FALSE)</f>
        <v>DIELC UNION 1/2 NPT X 1/2 PRES</v>
      </c>
      <c r="C3402" t="str">
        <f>VLOOKUP(Table_for_new_list_price[[#This Row],[ItemCode]],[1]sheet1!$1:$1048576,5,FALSE)</f>
        <v>670779731049</v>
      </c>
      <c r="D3402" t="str">
        <f>VLOOKUP(Table_for_new_list_price[[#This Row],[ItemCode]],[1]sheet1!$1:$1048576,6,FALSE)</f>
        <v>DIEU</v>
      </c>
      <c r="E3402" s="54" t="str">
        <f>VLOOKUP(Table_for_new_list_price[[#This Row],[ItemCode]],[1]sheet1!$1:$1048576,7,FALSE)</f>
        <v>STEEL/COPPER</v>
      </c>
      <c r="F3402" s="54" t="str">
        <f>VLOOKUP(Table_for_new_list_price[[#This Row],[ItemCode]],[1]sheet1!$1:$1048576,13,FALSE)</f>
        <v>0.36</v>
      </c>
      <c r="G3402" s="55" t="str">
        <f>VLOOKUP(Table_for_new_list_price[[#This Row],[ItemCode]],[1]sheet1!$1:$1048576,12,FALSE)</f>
        <v>144</v>
      </c>
      <c r="H3402" s="101">
        <f>VLOOKUP(Table_for_new_list_price[[#This Row],[ItemCode]],[1]sheet1!$1:$1048576,8,FALSE)</f>
        <v>17.27</v>
      </c>
      <c r="I3402" s="51">
        <f>VLOOKUP(Table_for_new_list_price[[#This Row],[Product Line]],'EDA SHEET'!$C$10:$D$57,2,FALSE)</f>
        <v>0.34699999999999998</v>
      </c>
      <c r="J3402" s="53">
        <f t="shared" si="59"/>
        <v>5.9926899999999996</v>
      </c>
      <c r="K3402" s="1" t="str">
        <f>VLOOKUP(Table_for_new_list_price[[#This Row],[ItemCode]],[1]sheet1!$1:$1048576,11,FALSE)</f>
        <v>China</v>
      </c>
    </row>
    <row r="3403" spans="1:11" hidden="1" x14ac:dyDescent="0.3">
      <c r="A3403" t="s">
        <v>52</v>
      </c>
      <c r="B3403" t="str">
        <f>VLOOKUP(Table_for_new_list_price[[#This Row],[ItemCode]],[1]sheet1!$1:$1048576,4,FALSE)</f>
        <v>DIELC UNION 2 NPT X 2 PRESS</v>
      </c>
      <c r="C3403" t="str">
        <f>VLOOKUP(Table_for_new_list_price[[#This Row],[ItemCode]],[1]sheet1!$1:$1048576,5,FALSE)</f>
        <v>670779731094</v>
      </c>
      <c r="D3403" t="str">
        <f>VLOOKUP(Table_for_new_list_price[[#This Row],[ItemCode]],[1]sheet1!$1:$1048576,6,FALSE)</f>
        <v>DIEU</v>
      </c>
      <c r="E3403" s="54" t="str">
        <f>VLOOKUP(Table_for_new_list_price[[#This Row],[ItemCode]],[1]sheet1!$1:$1048576,7,FALSE)</f>
        <v>STEEL/COPPER</v>
      </c>
      <c r="F3403" s="54" t="str">
        <f>VLOOKUP(Table_for_new_list_price[[#This Row],[ItemCode]],[1]sheet1!$1:$1048576,13,FALSE)</f>
        <v>2.52</v>
      </c>
      <c r="G3403" s="55" t="str">
        <f>VLOOKUP(Table_for_new_list_price[[#This Row],[ItemCode]],[1]sheet1!$1:$1048576,12,FALSE)</f>
        <v>20</v>
      </c>
      <c r="H3403" s="101">
        <f>VLOOKUP(Table_for_new_list_price[[#This Row],[ItemCode]],[1]sheet1!$1:$1048576,8,FALSE)</f>
        <v>90.79</v>
      </c>
      <c r="I3403" s="51">
        <f>VLOOKUP(Table_for_new_list_price[[#This Row],[Product Line]],'EDA SHEET'!$C$10:$D$57,2,FALSE)</f>
        <v>0.34699999999999998</v>
      </c>
      <c r="J3403" s="53">
        <f t="shared" si="59"/>
        <v>31.50413</v>
      </c>
      <c r="K3403" s="1" t="str">
        <f>VLOOKUP(Table_for_new_list_price[[#This Row],[ItemCode]],[1]sheet1!$1:$1048576,11,FALSE)</f>
        <v>China</v>
      </c>
    </row>
    <row r="3404" spans="1:11" hidden="1" x14ac:dyDescent="0.3">
      <c r="A3404" t="s">
        <v>53</v>
      </c>
      <c r="B3404" t="str">
        <f>VLOOKUP(Table_for_new_list_price[[#This Row],[ItemCode]],[1]sheet1!$1:$1048576,4,FALSE)</f>
        <v>DIELC UNION 3/4 NPT X 3/4 PRES</v>
      </c>
      <c r="C3404" t="str">
        <f>VLOOKUP(Table_for_new_list_price[[#This Row],[ItemCode]],[1]sheet1!$1:$1048576,5,FALSE)</f>
        <v>670779731056</v>
      </c>
      <c r="D3404" t="str">
        <f>VLOOKUP(Table_for_new_list_price[[#This Row],[ItemCode]],[1]sheet1!$1:$1048576,6,FALSE)</f>
        <v>DIEU</v>
      </c>
      <c r="E3404" s="54" t="str">
        <f>VLOOKUP(Table_for_new_list_price[[#This Row],[ItemCode]],[1]sheet1!$1:$1048576,7,FALSE)</f>
        <v>STEEL/COPPER</v>
      </c>
      <c r="F3404" s="54" t="str">
        <f>VLOOKUP(Table_for_new_list_price[[#This Row],[ItemCode]],[1]sheet1!$1:$1048576,13,FALSE)</f>
        <v>0.488</v>
      </c>
      <c r="G3404" s="55" t="str">
        <f>VLOOKUP(Table_for_new_list_price[[#This Row],[ItemCode]],[1]sheet1!$1:$1048576,12,FALSE)</f>
        <v>96</v>
      </c>
      <c r="H3404" s="101">
        <f>VLOOKUP(Table_for_new_list_price[[#This Row],[ItemCode]],[1]sheet1!$1:$1048576,8,FALSE)</f>
        <v>18</v>
      </c>
      <c r="I3404" s="51">
        <f>VLOOKUP(Table_for_new_list_price[[#This Row],[Product Line]],'EDA SHEET'!$C$10:$D$57,2,FALSE)</f>
        <v>0.34699999999999998</v>
      </c>
      <c r="J3404" s="53">
        <f t="shared" si="59"/>
        <v>6.2459999999999996</v>
      </c>
      <c r="K3404" s="1" t="str">
        <f>VLOOKUP(Table_for_new_list_price[[#This Row],[ItemCode]],[1]sheet1!$1:$1048576,11,FALSE)</f>
        <v>China</v>
      </c>
    </row>
    <row r="3405" spans="1:11" hidden="1" x14ac:dyDescent="0.3">
      <c r="A3405" t="s">
        <v>933</v>
      </c>
      <c r="B3405" t="str">
        <f>VLOOKUP(Table_for_new_list_price[[#This Row],[ItemCode]],[1]sheet1!$1:$1048576,4,FALSE)</f>
        <v>FEMALE EzPress BALL VALVE</v>
      </c>
      <c r="C3405" t="str">
        <f>VLOOKUP(Table_for_new_list_price[[#This Row],[ItemCode]],[1]sheet1!$1:$1048576,5,FALSE)</f>
        <v>670779489063</v>
      </c>
      <c r="D3405" t="str">
        <f>VLOOKUP(Table_for_new_list_price[[#This Row],[ItemCode]],[1]sheet1!$1:$1048576,6,FALSE)</f>
        <v>EZBV</v>
      </c>
      <c r="E3405" s="54" t="str">
        <f>VLOOKUP(Table_for_new_list_price[[#This Row],[ItemCode]],[1]sheet1!$1:$1048576,7,FALSE)</f>
        <v>BRONZE</v>
      </c>
      <c r="F3405" s="54" t="str">
        <f>VLOOKUP(Table_for_new_list_price[[#This Row],[ItemCode]],[1]sheet1!$1:$1048576,13,FALSE)</f>
        <v>1.28</v>
      </c>
      <c r="G3405" s="55" t="str">
        <f>VLOOKUP(Table_for_new_list_price[[#This Row],[ItemCode]],[1]sheet1!$1:$1048576,12,FALSE)</f>
        <v>40</v>
      </c>
      <c r="H3405" s="101">
        <f>VLOOKUP(Table_for_new_list_price[[#This Row],[ItemCode]],[1]sheet1!$1:$1048576,8,FALSE)</f>
        <v>90.22</v>
      </c>
      <c r="I3405" s="51">
        <f>VLOOKUP(Table_for_new_list_price[[#This Row],[Product Line]],'EDA SHEET'!$C$10:$D$57,2,FALSE)</f>
        <v>0.34699999999999998</v>
      </c>
      <c r="J3405" s="53">
        <f t="shared" si="59"/>
        <v>31.306339999999999</v>
      </c>
      <c r="K3405" s="1" t="str">
        <f>VLOOKUP(Table_for_new_list_price[[#This Row],[ItemCode]],[1]sheet1!$1:$1048576,11,FALSE)</f>
        <v>Italy</v>
      </c>
    </row>
    <row r="3406" spans="1:11" hidden="1" x14ac:dyDescent="0.3">
      <c r="A3406" t="s">
        <v>935</v>
      </c>
      <c r="B3406" t="str">
        <f>VLOOKUP(Table_for_new_list_price[[#This Row],[ItemCode]],[1]sheet1!$1:$1048576,4,FALSE)</f>
        <v>FEMALE EzPress BALL VALVE</v>
      </c>
      <c r="C3406" t="str">
        <f>VLOOKUP(Table_for_new_list_price[[#This Row],[ItemCode]],[1]sheet1!$1:$1048576,5,FALSE)</f>
        <v>670779489087</v>
      </c>
      <c r="D3406" t="str">
        <f>VLOOKUP(Table_for_new_list_price[[#This Row],[ItemCode]],[1]sheet1!$1:$1048576,6,FALSE)</f>
        <v>EZBV</v>
      </c>
      <c r="E3406" s="54" t="str">
        <f>VLOOKUP(Table_for_new_list_price[[#This Row],[ItemCode]],[1]sheet1!$1:$1048576,7,FALSE)</f>
        <v>BRONZE</v>
      </c>
      <c r="F3406" s="54" t="str">
        <f>VLOOKUP(Table_for_new_list_price[[#This Row],[ItemCode]],[1]sheet1!$1:$1048576,13,FALSE)</f>
        <v>3.08</v>
      </c>
      <c r="G3406" s="55" t="str">
        <f>VLOOKUP(Table_for_new_list_price[[#This Row],[ItemCode]],[1]sheet1!$1:$1048576,12,FALSE)</f>
        <v>20</v>
      </c>
      <c r="H3406" s="101">
        <f>VLOOKUP(Table_for_new_list_price[[#This Row],[ItemCode]],[1]sheet1!$1:$1048576,8,FALSE)</f>
        <v>217.9</v>
      </c>
      <c r="I3406" s="51">
        <f>VLOOKUP(Table_for_new_list_price[[#This Row],[Product Line]],'EDA SHEET'!$C$10:$D$57,2,FALSE)</f>
        <v>0.34699999999999998</v>
      </c>
      <c r="J3406" s="53">
        <f t="shared" si="59"/>
        <v>75.6113</v>
      </c>
      <c r="K3406" s="1" t="str">
        <f>VLOOKUP(Table_for_new_list_price[[#This Row],[ItemCode]],[1]sheet1!$1:$1048576,11,FALSE)</f>
        <v>Italy</v>
      </c>
    </row>
    <row r="3407" spans="1:11" hidden="1" x14ac:dyDescent="0.3">
      <c r="A3407" t="s">
        <v>936</v>
      </c>
      <c r="B3407" t="str">
        <f>VLOOKUP(Table_for_new_list_price[[#This Row],[ItemCode]],[1]sheet1!$1:$1048576,4,FALSE)</f>
        <v>FEMALE EzPress BALL VALVE</v>
      </c>
      <c r="C3407" t="str">
        <f>VLOOKUP(Table_for_new_list_price[[#This Row],[ItemCode]],[1]sheet1!$1:$1048576,5,FALSE)</f>
        <v>670779489070</v>
      </c>
      <c r="D3407" t="str">
        <f>VLOOKUP(Table_for_new_list_price[[#This Row],[ItemCode]],[1]sheet1!$1:$1048576,6,FALSE)</f>
        <v>EZBV</v>
      </c>
      <c r="E3407" s="54" t="str">
        <f>VLOOKUP(Table_for_new_list_price[[#This Row],[ItemCode]],[1]sheet1!$1:$1048576,7,FALSE)</f>
        <v>BRONZE</v>
      </c>
      <c r="F3407" s="54" t="str">
        <f>VLOOKUP(Table_for_new_list_price[[#This Row],[ItemCode]],[1]sheet1!$1:$1048576,13,FALSE)</f>
        <v>1.92</v>
      </c>
      <c r="G3407" s="55" t="str">
        <f>VLOOKUP(Table_for_new_list_price[[#This Row],[ItemCode]],[1]sheet1!$1:$1048576,12,FALSE)</f>
        <v>35</v>
      </c>
      <c r="H3407" s="101">
        <f>VLOOKUP(Table_for_new_list_price[[#This Row],[ItemCode]],[1]sheet1!$1:$1048576,8,FALSE)</f>
        <v>136.6</v>
      </c>
      <c r="I3407" s="51">
        <f>VLOOKUP(Table_for_new_list_price[[#This Row],[Product Line]],'EDA SHEET'!$C$10:$D$57,2,FALSE)</f>
        <v>0.34699999999999998</v>
      </c>
      <c r="J3407" s="53">
        <f t="shared" si="59"/>
        <v>47.400199999999998</v>
      </c>
      <c r="K3407" s="1" t="str">
        <f>VLOOKUP(Table_for_new_list_price[[#This Row],[ItemCode]],[1]sheet1!$1:$1048576,11,FALSE)</f>
        <v>Italy</v>
      </c>
    </row>
    <row r="3408" spans="1:11" hidden="1" x14ac:dyDescent="0.3">
      <c r="A3408" t="s">
        <v>937</v>
      </c>
      <c r="B3408" t="str">
        <f>VLOOKUP(Table_for_new_list_price[[#This Row],[ItemCode]],[1]sheet1!$1:$1048576,4,FALSE)</f>
        <v>FEMALE EzPress BALL VALVE</v>
      </c>
      <c r="C3408" t="str">
        <f>VLOOKUP(Table_for_new_list_price[[#This Row],[ItemCode]],[1]sheet1!$1:$1048576,5,FALSE)</f>
        <v>670779489049</v>
      </c>
      <c r="D3408" t="str">
        <f>VLOOKUP(Table_for_new_list_price[[#This Row],[ItemCode]],[1]sheet1!$1:$1048576,6,FALSE)</f>
        <v>EZBV</v>
      </c>
      <c r="E3408" s="54" t="str">
        <f>VLOOKUP(Table_for_new_list_price[[#This Row],[ItemCode]],[1]sheet1!$1:$1048576,7,FALSE)</f>
        <v>BRONZE</v>
      </c>
      <c r="F3408" s="54" t="str">
        <f>VLOOKUP(Table_for_new_list_price[[#This Row],[ItemCode]],[1]sheet1!$1:$1048576,13,FALSE)</f>
        <v>0.54</v>
      </c>
      <c r="G3408" s="55" t="str">
        <f>VLOOKUP(Table_for_new_list_price[[#This Row],[ItemCode]],[1]sheet1!$1:$1048576,12,FALSE)</f>
        <v>50</v>
      </c>
      <c r="H3408" s="101">
        <f>VLOOKUP(Table_for_new_list_price[[#This Row],[ItemCode]],[1]sheet1!$1:$1048576,8,FALSE)</f>
        <v>51.24</v>
      </c>
      <c r="I3408" s="51">
        <f>VLOOKUP(Table_for_new_list_price[[#This Row],[Product Line]],'EDA SHEET'!$C$10:$D$57,2,FALSE)</f>
        <v>0.34699999999999998</v>
      </c>
      <c r="J3408" s="53">
        <f t="shared" si="59"/>
        <v>17.780279999999998</v>
      </c>
      <c r="K3408" s="1" t="str">
        <f>VLOOKUP(Table_for_new_list_price[[#This Row],[ItemCode]],[1]sheet1!$1:$1048576,11,FALSE)</f>
        <v>Italy</v>
      </c>
    </row>
    <row r="3409" spans="1:11" hidden="1" x14ac:dyDescent="0.3">
      <c r="A3409" t="s">
        <v>938</v>
      </c>
      <c r="B3409" t="str">
        <f>VLOOKUP(Table_for_new_list_price[[#This Row],[ItemCode]],[1]sheet1!$1:$1048576,4,FALSE)</f>
        <v>FEMALE EzPress BALL VALVE</v>
      </c>
      <c r="C3409" t="str">
        <f>VLOOKUP(Table_for_new_list_price[[#This Row],[ItemCode]],[1]sheet1!$1:$1048576,5,FALSE)</f>
        <v>670779489209</v>
      </c>
      <c r="D3409" t="str">
        <f>VLOOKUP(Table_for_new_list_price[[#This Row],[ItemCode]],[1]sheet1!$1:$1048576,6,FALSE)</f>
        <v>EZBV</v>
      </c>
      <c r="E3409" s="54" t="str">
        <f>VLOOKUP(Table_for_new_list_price[[#This Row],[ItemCode]],[1]sheet1!$1:$1048576,7,FALSE)</f>
        <v>BRONZE</v>
      </c>
      <c r="F3409" s="54" t="str">
        <f>VLOOKUP(Table_for_new_list_price[[#This Row],[ItemCode]],[1]sheet1!$1:$1048576,13,FALSE)</f>
        <v>4.42</v>
      </c>
      <c r="G3409" s="55" t="str">
        <f>VLOOKUP(Table_for_new_list_price[[#This Row],[ItemCode]],[1]sheet1!$1:$1048576,12,FALSE)</f>
        <v>12</v>
      </c>
      <c r="H3409" s="101">
        <f>VLOOKUP(Table_for_new_list_price[[#This Row],[ItemCode]],[1]sheet1!$1:$1048576,8,FALSE)</f>
        <v>313.10000000000002</v>
      </c>
      <c r="I3409" s="51">
        <f>VLOOKUP(Table_for_new_list_price[[#This Row],[Product Line]],'EDA SHEET'!$C$10:$D$57,2,FALSE)</f>
        <v>0.34699999999999998</v>
      </c>
      <c r="J3409" s="53">
        <f t="shared" ref="J3409:J3466" si="60">H3409*I3409</f>
        <v>108.64570000000001</v>
      </c>
      <c r="K3409" s="1" t="str">
        <f>VLOOKUP(Table_for_new_list_price[[#This Row],[ItemCode]],[1]sheet1!$1:$1048576,11,FALSE)</f>
        <v>Italy</v>
      </c>
    </row>
    <row r="3410" spans="1:11" hidden="1" x14ac:dyDescent="0.3">
      <c r="A3410" t="s">
        <v>939</v>
      </c>
      <c r="B3410" t="str">
        <f>VLOOKUP(Table_for_new_list_price[[#This Row],[ItemCode]],[1]sheet1!$1:$1048576,4,FALSE)</f>
        <v>FEMALE EzPress BALL VALVE</v>
      </c>
      <c r="C3410" t="str">
        <f>VLOOKUP(Table_for_new_list_price[[#This Row],[ItemCode]],[1]sheet1!$1:$1048576,5,FALSE)</f>
        <v>670779489056</v>
      </c>
      <c r="D3410" t="str">
        <f>VLOOKUP(Table_for_new_list_price[[#This Row],[ItemCode]],[1]sheet1!$1:$1048576,6,FALSE)</f>
        <v>EZBV</v>
      </c>
      <c r="E3410" s="54" t="str">
        <f>VLOOKUP(Table_for_new_list_price[[#This Row],[ItemCode]],[1]sheet1!$1:$1048576,7,FALSE)</f>
        <v>BRONZE</v>
      </c>
      <c r="F3410" s="54" t="str">
        <f>VLOOKUP(Table_for_new_list_price[[#This Row],[ItemCode]],[1]sheet1!$1:$1048576,13,FALSE)</f>
        <v>0.8</v>
      </c>
      <c r="G3410" s="55" t="str">
        <f>VLOOKUP(Table_for_new_list_price[[#This Row],[ItemCode]],[1]sheet1!$1:$1048576,12,FALSE)</f>
        <v>50</v>
      </c>
      <c r="H3410" s="101">
        <f>VLOOKUP(Table_for_new_list_price[[#This Row],[ItemCode]],[1]sheet1!$1:$1048576,8,FALSE)</f>
        <v>65.77</v>
      </c>
      <c r="I3410" s="51">
        <f>VLOOKUP(Table_for_new_list_price[[#This Row],[Product Line]],'EDA SHEET'!$C$10:$D$57,2,FALSE)</f>
        <v>0.34699999999999998</v>
      </c>
      <c r="J3410" s="53">
        <f t="shared" si="60"/>
        <v>22.822189999999996</v>
      </c>
      <c r="K3410" s="1" t="str">
        <f>VLOOKUP(Table_for_new_list_price[[#This Row],[ItemCode]],[1]sheet1!$1:$1048576,11,FALSE)</f>
        <v>Italy</v>
      </c>
    </row>
    <row r="3411" spans="1:11" hidden="1" x14ac:dyDescent="0.3">
      <c r="A3411" t="s">
        <v>972</v>
      </c>
      <c r="B3411" t="str">
        <f>VLOOKUP(Table_for_new_list_price[[#This Row],[ItemCode]],[1]sheet1!$1:$1048576,4,FALSE)</f>
        <v>MALE EzPress BALL VALVE</v>
      </c>
      <c r="C3411" t="str">
        <f>VLOOKUP(Table_for_new_list_price[[#This Row],[ItemCode]],[1]sheet1!$1:$1048576,5,FALSE)</f>
        <v>670779487083</v>
      </c>
      <c r="D3411" t="str">
        <f>VLOOKUP(Table_for_new_list_price[[#This Row],[ItemCode]],[1]sheet1!$1:$1048576,6,FALSE)</f>
        <v>EZBV</v>
      </c>
      <c r="E3411" s="54" t="str">
        <f>VLOOKUP(Table_for_new_list_price[[#This Row],[ItemCode]],[1]sheet1!$1:$1048576,7,FALSE)</f>
        <v>BRASS</v>
      </c>
      <c r="F3411" s="54" t="str">
        <f>VLOOKUP(Table_for_new_list_price[[#This Row],[ItemCode]],[1]sheet1!$1:$1048576,13,FALSE)</f>
        <v>2.3</v>
      </c>
      <c r="G3411" s="55" t="str">
        <f>VLOOKUP(Table_for_new_list_price[[#This Row],[ItemCode]],[1]sheet1!$1:$1048576,12,FALSE)</f>
        <v>20</v>
      </c>
      <c r="H3411" s="101">
        <f>VLOOKUP(Table_for_new_list_price[[#This Row],[ItemCode]],[1]sheet1!$1:$1048576,8,FALSE)</f>
        <v>66.48</v>
      </c>
      <c r="I3411" s="51">
        <f>VLOOKUP(Table_for_new_list_price[[#This Row],[Product Line]],'EDA SHEET'!$C$10:$D$57,2,FALSE)</f>
        <v>0.34699999999999998</v>
      </c>
      <c r="J3411" s="53">
        <f t="shared" si="60"/>
        <v>23.068559999999998</v>
      </c>
      <c r="K3411" s="1" t="str">
        <f>VLOOKUP(Table_for_new_list_price[[#This Row],[ItemCode]],[1]sheet1!$1:$1048576,11,FALSE)</f>
        <v>Italy</v>
      </c>
    </row>
    <row r="3412" spans="1:11" hidden="1" x14ac:dyDescent="0.3">
      <c r="A3412" t="s">
        <v>973</v>
      </c>
      <c r="B3412" t="str">
        <f>VLOOKUP(Table_for_new_list_price[[#This Row],[ItemCode]],[1]sheet1!$1:$1048576,4,FALSE)</f>
        <v>MALE EzPress BALL VALVE</v>
      </c>
      <c r="C3412" t="str">
        <f>VLOOKUP(Table_for_new_list_price[[#This Row],[ItemCode]],[1]sheet1!$1:$1048576,5,FALSE)</f>
        <v>670779487045</v>
      </c>
      <c r="D3412" t="str">
        <f>VLOOKUP(Table_for_new_list_price[[#This Row],[ItemCode]],[1]sheet1!$1:$1048576,6,FALSE)</f>
        <v>EZBV</v>
      </c>
      <c r="E3412" s="54" t="str">
        <f>VLOOKUP(Table_for_new_list_price[[#This Row],[ItemCode]],[1]sheet1!$1:$1048576,7,FALSE)</f>
        <v>BRASS</v>
      </c>
      <c r="F3412" s="54" t="str">
        <f>VLOOKUP(Table_for_new_list_price[[#This Row],[ItemCode]],[1]sheet1!$1:$1048576,13,FALSE)</f>
        <v>0.44</v>
      </c>
      <c r="G3412" s="55" t="str">
        <f>VLOOKUP(Table_for_new_list_price[[#This Row],[ItemCode]],[1]sheet1!$1:$1048576,12,FALSE)</f>
        <v>50</v>
      </c>
      <c r="H3412" s="101">
        <f>VLOOKUP(Table_for_new_list_price[[#This Row],[ItemCode]],[1]sheet1!$1:$1048576,8,FALSE)</f>
        <v>16.579999999999998</v>
      </c>
      <c r="I3412" s="51">
        <f>VLOOKUP(Table_for_new_list_price[[#This Row],[Product Line]],'EDA SHEET'!$C$10:$D$57,2,FALSE)</f>
        <v>0.34699999999999998</v>
      </c>
      <c r="J3412" s="53">
        <f t="shared" si="60"/>
        <v>5.7532599999999992</v>
      </c>
      <c r="K3412" s="1" t="str">
        <f>VLOOKUP(Table_for_new_list_price[[#This Row],[ItemCode]],[1]sheet1!$1:$1048576,11,FALSE)</f>
        <v>Italy</v>
      </c>
    </row>
    <row r="3413" spans="1:11" hidden="1" x14ac:dyDescent="0.3">
      <c r="A3413" t="s">
        <v>974</v>
      </c>
      <c r="B3413" t="str">
        <f>VLOOKUP(Table_for_new_list_price[[#This Row],[ItemCode]],[1]sheet1!$1:$1048576,4,FALSE)</f>
        <v>MALE EzPress BALL VALVE</v>
      </c>
      <c r="C3413" t="str">
        <f>VLOOKUP(Table_for_new_list_price[[#This Row],[ItemCode]],[1]sheet1!$1:$1048576,5,FALSE)</f>
        <v>670779487205</v>
      </c>
      <c r="D3413" t="str">
        <f>VLOOKUP(Table_for_new_list_price[[#This Row],[ItemCode]],[1]sheet1!$1:$1048576,6,FALSE)</f>
        <v>EZBV</v>
      </c>
      <c r="E3413" s="54" t="str">
        <f>VLOOKUP(Table_for_new_list_price[[#This Row],[ItemCode]],[1]sheet1!$1:$1048576,7,FALSE)</f>
        <v>BRASS</v>
      </c>
      <c r="F3413" s="54" t="str">
        <f>VLOOKUP(Table_for_new_list_price[[#This Row],[ItemCode]],[1]sheet1!$1:$1048576,13,FALSE)</f>
        <v>3.42</v>
      </c>
      <c r="G3413" s="55" t="str">
        <f>VLOOKUP(Table_for_new_list_price[[#This Row],[ItemCode]],[1]sheet1!$1:$1048576,12,FALSE)</f>
        <v>12</v>
      </c>
      <c r="H3413" s="101">
        <f>VLOOKUP(Table_for_new_list_price[[#This Row],[ItemCode]],[1]sheet1!$1:$1048576,8,FALSE)</f>
        <v>98.64</v>
      </c>
      <c r="I3413" s="51">
        <f>VLOOKUP(Table_for_new_list_price[[#This Row],[Product Line]],'EDA SHEET'!$C$10:$D$57,2,FALSE)</f>
        <v>0.34699999999999998</v>
      </c>
      <c r="J3413" s="53">
        <f t="shared" si="60"/>
        <v>34.228079999999999</v>
      </c>
      <c r="K3413" s="1" t="str">
        <f>VLOOKUP(Table_for_new_list_price[[#This Row],[ItemCode]],[1]sheet1!$1:$1048576,11,FALSE)</f>
        <v>Italy</v>
      </c>
    </row>
    <row r="3414" spans="1:11" hidden="1" x14ac:dyDescent="0.3">
      <c r="A3414" t="s">
        <v>975</v>
      </c>
      <c r="B3414" t="str">
        <f>VLOOKUP(Table_for_new_list_price[[#This Row],[ItemCode]],[1]sheet1!$1:$1048576,4,FALSE)</f>
        <v>BRNZ BALL VLV EZPRESS X FNPT</v>
      </c>
      <c r="C3414" t="str">
        <f>VLOOKUP(Table_for_new_list_price[[#This Row],[ItemCode]],[1]sheet1!$1:$1048576,5,FALSE)</f>
        <v>670779700137</v>
      </c>
      <c r="D3414" t="str">
        <f>VLOOKUP(Table_for_new_list_price[[#This Row],[ItemCode]],[1]sheet1!$1:$1048576,6,FALSE)</f>
        <v>EZBV</v>
      </c>
      <c r="E3414" s="54" t="str">
        <f>VLOOKUP(Table_for_new_list_price[[#This Row],[ItemCode]],[1]sheet1!$1:$1048576,7,FALSE)</f>
        <v>BRONZE</v>
      </c>
      <c r="F3414" s="54" t="str">
        <f>VLOOKUP(Table_for_new_list_price[[#This Row],[ItemCode]],[1]sheet1!$1:$1048576,13,FALSE)</f>
        <v>1.28</v>
      </c>
      <c r="G3414" s="55" t="str">
        <f>VLOOKUP(Table_for_new_list_price[[#This Row],[ItemCode]],[1]sheet1!$1:$1048576,12,FALSE)</f>
        <v>40</v>
      </c>
      <c r="H3414" s="101">
        <f>VLOOKUP(Table_for_new_list_price[[#This Row],[ItemCode]],[1]sheet1!$1:$1048576,8,FALSE)</f>
        <v>81.66</v>
      </c>
      <c r="I3414" s="51">
        <f>VLOOKUP(Table_for_new_list_price[[#This Row],[Product Line]],'EDA SHEET'!$C$10:$D$57,2,FALSE)</f>
        <v>0.34699999999999998</v>
      </c>
      <c r="J3414" s="53">
        <f t="shared" si="60"/>
        <v>28.336019999999998</v>
      </c>
      <c r="K3414" s="1" t="str">
        <f>VLOOKUP(Table_for_new_list_price[[#This Row],[ItemCode]],[1]sheet1!$1:$1048576,11,FALSE)</f>
        <v>Italy</v>
      </c>
    </row>
    <row r="3415" spans="1:11" hidden="1" x14ac:dyDescent="0.3">
      <c r="A3415" t="s">
        <v>976</v>
      </c>
      <c r="B3415" t="str">
        <f>VLOOKUP(Table_for_new_list_price[[#This Row],[ItemCode]],[1]sheet1!$1:$1048576,4,FALSE)</f>
        <v>BRNZ BALL VLV EZPRESS X FNPT</v>
      </c>
      <c r="C3415" t="str">
        <f>VLOOKUP(Table_for_new_list_price[[#This Row],[ItemCode]],[1]sheet1!$1:$1048576,5,FALSE)</f>
        <v>670779700151</v>
      </c>
      <c r="D3415" t="str">
        <f>VLOOKUP(Table_for_new_list_price[[#This Row],[ItemCode]],[1]sheet1!$1:$1048576,6,FALSE)</f>
        <v>EZBV</v>
      </c>
      <c r="E3415" s="54" t="str">
        <f>VLOOKUP(Table_for_new_list_price[[#This Row],[ItemCode]],[1]sheet1!$1:$1048576,7,FALSE)</f>
        <v>BRONZE</v>
      </c>
      <c r="F3415" s="54" t="str">
        <f>VLOOKUP(Table_for_new_list_price[[#This Row],[ItemCode]],[1]sheet1!$1:$1048576,13,FALSE)</f>
        <v>3.16</v>
      </c>
      <c r="G3415" s="55" t="str">
        <f>VLOOKUP(Table_for_new_list_price[[#This Row],[ItemCode]],[1]sheet1!$1:$1048576,12,FALSE)</f>
        <v>20</v>
      </c>
      <c r="H3415" s="101">
        <f>VLOOKUP(Table_for_new_list_price[[#This Row],[ItemCode]],[1]sheet1!$1:$1048576,8,FALSE)</f>
        <v>197.13</v>
      </c>
      <c r="I3415" s="51">
        <f>VLOOKUP(Table_for_new_list_price[[#This Row],[Product Line]],'EDA SHEET'!$C$10:$D$57,2,FALSE)</f>
        <v>0.34699999999999998</v>
      </c>
      <c r="J3415" s="53">
        <f t="shared" si="60"/>
        <v>68.404109999999989</v>
      </c>
      <c r="K3415" s="1" t="str">
        <f>VLOOKUP(Table_for_new_list_price[[#This Row],[ItemCode]],[1]sheet1!$1:$1048576,11,FALSE)</f>
        <v>Italy</v>
      </c>
    </row>
    <row r="3416" spans="1:11" hidden="1" x14ac:dyDescent="0.3">
      <c r="A3416" t="s">
        <v>977</v>
      </c>
      <c r="B3416" t="str">
        <f>VLOOKUP(Table_for_new_list_price[[#This Row],[ItemCode]],[1]sheet1!$1:$1048576,4,FALSE)</f>
        <v>BRNZ BALL VLV EZPRESS X FNPT</v>
      </c>
      <c r="C3416" t="str">
        <f>VLOOKUP(Table_for_new_list_price[[#This Row],[ItemCode]],[1]sheet1!$1:$1048576,5,FALSE)</f>
        <v>670779700144</v>
      </c>
      <c r="D3416" t="str">
        <f>VLOOKUP(Table_for_new_list_price[[#This Row],[ItemCode]],[1]sheet1!$1:$1048576,6,FALSE)</f>
        <v>EZBV</v>
      </c>
      <c r="E3416" s="54" t="str">
        <f>VLOOKUP(Table_for_new_list_price[[#This Row],[ItemCode]],[1]sheet1!$1:$1048576,7,FALSE)</f>
        <v>BRONZE</v>
      </c>
      <c r="F3416" s="54" t="str">
        <f>VLOOKUP(Table_for_new_list_price[[#This Row],[ItemCode]],[1]sheet1!$1:$1048576,13,FALSE)</f>
        <v>1.94</v>
      </c>
      <c r="G3416" s="55" t="str">
        <f>VLOOKUP(Table_for_new_list_price[[#This Row],[ItemCode]],[1]sheet1!$1:$1048576,12,FALSE)</f>
        <v>35</v>
      </c>
      <c r="H3416" s="101">
        <f>VLOOKUP(Table_for_new_list_price[[#This Row],[ItemCode]],[1]sheet1!$1:$1048576,8,FALSE)</f>
        <v>123.6</v>
      </c>
      <c r="I3416" s="51">
        <f>VLOOKUP(Table_for_new_list_price[[#This Row],[Product Line]],'EDA SHEET'!$C$10:$D$57,2,FALSE)</f>
        <v>0.34699999999999998</v>
      </c>
      <c r="J3416" s="53">
        <f t="shared" si="60"/>
        <v>42.889199999999995</v>
      </c>
      <c r="K3416" s="1" t="str">
        <f>VLOOKUP(Table_for_new_list_price[[#This Row],[ItemCode]],[1]sheet1!$1:$1048576,11,FALSE)</f>
        <v>Italy</v>
      </c>
    </row>
    <row r="3417" spans="1:11" hidden="1" x14ac:dyDescent="0.3">
      <c r="A3417" t="s">
        <v>978</v>
      </c>
      <c r="B3417" t="str">
        <f>VLOOKUP(Table_for_new_list_price[[#This Row],[ItemCode]],[1]sheet1!$1:$1048576,4,FALSE)</f>
        <v>BRNZ BALL VLV EZPRESS X FNPT</v>
      </c>
      <c r="C3417" t="str">
        <f>VLOOKUP(Table_for_new_list_price[[#This Row],[ItemCode]],[1]sheet1!$1:$1048576,5,FALSE)</f>
        <v>670779700113</v>
      </c>
      <c r="D3417" t="str">
        <f>VLOOKUP(Table_for_new_list_price[[#This Row],[ItemCode]],[1]sheet1!$1:$1048576,6,FALSE)</f>
        <v>EZBV</v>
      </c>
      <c r="E3417" s="54" t="str">
        <f>VLOOKUP(Table_for_new_list_price[[#This Row],[ItemCode]],[1]sheet1!$1:$1048576,7,FALSE)</f>
        <v>BRONZE</v>
      </c>
      <c r="F3417" s="54" t="str">
        <f>VLOOKUP(Table_for_new_list_price[[#This Row],[ItemCode]],[1]sheet1!$1:$1048576,13,FALSE)</f>
        <v>0.56</v>
      </c>
      <c r="G3417" s="55" t="str">
        <f>VLOOKUP(Table_for_new_list_price[[#This Row],[ItemCode]],[1]sheet1!$1:$1048576,12,FALSE)</f>
        <v>50</v>
      </c>
      <c r="H3417" s="101">
        <f>VLOOKUP(Table_for_new_list_price[[#This Row],[ItemCode]],[1]sheet1!$1:$1048576,8,FALSE)</f>
        <v>46.35</v>
      </c>
      <c r="I3417" s="51">
        <f>VLOOKUP(Table_for_new_list_price[[#This Row],[Product Line]],'EDA SHEET'!$C$10:$D$57,2,FALSE)</f>
        <v>0.34699999999999998</v>
      </c>
      <c r="J3417" s="53">
        <f t="shared" si="60"/>
        <v>16.083449999999999</v>
      </c>
      <c r="K3417" s="1" t="str">
        <f>VLOOKUP(Table_for_new_list_price[[#This Row],[ItemCode]],[1]sheet1!$1:$1048576,11,FALSE)</f>
        <v>Italy</v>
      </c>
    </row>
    <row r="3418" spans="1:11" hidden="1" x14ac:dyDescent="0.3">
      <c r="A3418" t="s">
        <v>979</v>
      </c>
      <c r="B3418" t="str">
        <f>VLOOKUP(Table_for_new_list_price[[#This Row],[ItemCode]],[1]sheet1!$1:$1048576,4,FALSE)</f>
        <v>BRNZ BALL VLV EZPRESS X FNPT</v>
      </c>
      <c r="C3418" t="str">
        <f>VLOOKUP(Table_for_new_list_price[[#This Row],[ItemCode]],[1]sheet1!$1:$1048576,5,FALSE)</f>
        <v>670779700168</v>
      </c>
      <c r="D3418" t="str">
        <f>VLOOKUP(Table_for_new_list_price[[#This Row],[ItemCode]],[1]sheet1!$1:$1048576,6,FALSE)</f>
        <v>EZBV</v>
      </c>
      <c r="E3418" s="54" t="str">
        <f>VLOOKUP(Table_for_new_list_price[[#This Row],[ItemCode]],[1]sheet1!$1:$1048576,7,FALSE)</f>
        <v>BRONZE</v>
      </c>
      <c r="F3418" s="54" t="str">
        <f>VLOOKUP(Table_for_new_list_price[[#This Row],[ItemCode]],[1]sheet1!$1:$1048576,13,FALSE)</f>
        <v>4.58</v>
      </c>
      <c r="G3418" s="55" t="str">
        <f>VLOOKUP(Table_for_new_list_price[[#This Row],[ItemCode]],[1]sheet1!$1:$1048576,12,FALSE)</f>
        <v>12</v>
      </c>
      <c r="H3418" s="101">
        <f>VLOOKUP(Table_for_new_list_price[[#This Row],[ItemCode]],[1]sheet1!$1:$1048576,8,FALSE)</f>
        <v>283.26</v>
      </c>
      <c r="I3418" s="51">
        <f>VLOOKUP(Table_for_new_list_price[[#This Row],[Product Line]],'EDA SHEET'!$C$10:$D$57,2,FALSE)</f>
        <v>0.34699999999999998</v>
      </c>
      <c r="J3418" s="53">
        <f t="shared" si="60"/>
        <v>98.291219999999996</v>
      </c>
      <c r="K3418" s="1" t="str">
        <f>VLOOKUP(Table_for_new_list_price[[#This Row],[ItemCode]],[1]sheet1!$1:$1048576,11,FALSE)</f>
        <v>Italy</v>
      </c>
    </row>
    <row r="3419" spans="1:11" hidden="1" x14ac:dyDescent="0.3">
      <c r="A3419" t="s">
        <v>359</v>
      </c>
      <c r="B3419" t="str">
        <f>VLOOKUP(Table_for_new_list_price[[#This Row],[ItemCode]],[1]sheet1!$1:$1048576,4,FALSE)</f>
        <v>FEMALE EzPRESS CHECK VALVE</v>
      </c>
      <c r="C3419" t="str">
        <f>VLOOKUP(Table_for_new_list_price[[#This Row],[ItemCode]],[1]sheet1!$1:$1048576,5,FALSE)</f>
        <v>670779250069</v>
      </c>
      <c r="D3419" t="str">
        <f>VLOOKUP(Table_for_new_list_price[[#This Row],[ItemCode]],[1]sheet1!$1:$1048576,6,FALSE)</f>
        <v>EZCK</v>
      </c>
      <c r="E3419" s="54" t="str">
        <f>VLOOKUP(Table_for_new_list_price[[#This Row],[ItemCode]],[1]sheet1!$1:$1048576,7,FALSE)</f>
        <v>BRONZE</v>
      </c>
      <c r="F3419" s="54" t="str">
        <f>VLOOKUP(Table_for_new_list_price[[#This Row],[ItemCode]],[1]sheet1!$1:$1048576,13,FALSE)</f>
        <v>0.162</v>
      </c>
      <c r="G3419" s="55" t="str">
        <f>VLOOKUP(Table_for_new_list_price[[#This Row],[ItemCode]],[1]sheet1!$1:$1048576,12,FALSE)</f>
        <v>20</v>
      </c>
      <c r="H3419" s="101">
        <f>VLOOKUP(Table_for_new_list_price[[#This Row],[ItemCode]],[1]sheet1!$1:$1048576,8,FALSE)</f>
        <v>98.68</v>
      </c>
      <c r="I3419" s="51">
        <f>VLOOKUP(Table_for_new_list_price[[#This Row],[Product Line]],'EDA SHEET'!$C$10:$D$57,2,FALSE)</f>
        <v>0.34699999999999998</v>
      </c>
      <c r="J3419" s="53">
        <f t="shared" si="60"/>
        <v>34.241959999999999</v>
      </c>
      <c r="K3419" s="1" t="str">
        <f>VLOOKUP(Table_for_new_list_price[[#This Row],[ItemCode]],[1]sheet1!$1:$1048576,11,FALSE)</f>
        <v>Italy</v>
      </c>
    </row>
    <row r="3420" spans="1:11" hidden="1" x14ac:dyDescent="0.3">
      <c r="A3420" t="s">
        <v>361</v>
      </c>
      <c r="B3420" t="str">
        <f>VLOOKUP(Table_for_new_list_price[[#This Row],[ItemCode]],[1]sheet1!$1:$1048576,4,FALSE)</f>
        <v>FEMALE EzPRESS CHECK VALVE</v>
      </c>
      <c r="C3420" t="str">
        <f>VLOOKUP(Table_for_new_list_price[[#This Row],[ItemCode]],[1]sheet1!$1:$1048576,5,FALSE)</f>
        <v>670779250083</v>
      </c>
      <c r="D3420" t="str">
        <f>VLOOKUP(Table_for_new_list_price[[#This Row],[ItemCode]],[1]sheet1!$1:$1048576,6,FALSE)</f>
        <v>EZCK</v>
      </c>
      <c r="E3420" s="54" t="str">
        <f>VLOOKUP(Table_for_new_list_price[[#This Row],[ItemCode]],[1]sheet1!$1:$1048576,7,FALSE)</f>
        <v>BRONZE</v>
      </c>
      <c r="F3420" s="54" t="str">
        <f>VLOOKUP(Table_for_new_list_price[[#This Row],[ItemCode]],[1]sheet1!$1:$1048576,13,FALSE)</f>
        <v>3.16</v>
      </c>
      <c r="G3420" s="55" t="str">
        <f>VLOOKUP(Table_for_new_list_price[[#This Row],[ItemCode]],[1]sheet1!$1:$1048576,12,FALSE)</f>
        <v>10</v>
      </c>
      <c r="H3420" s="101">
        <f>VLOOKUP(Table_for_new_list_price[[#This Row],[ItemCode]],[1]sheet1!$1:$1048576,8,FALSE)</f>
        <v>178.71</v>
      </c>
      <c r="I3420" s="51">
        <f>VLOOKUP(Table_for_new_list_price[[#This Row],[Product Line]],'EDA SHEET'!$C$10:$D$57,2,FALSE)</f>
        <v>0.34699999999999998</v>
      </c>
      <c r="J3420" s="53">
        <f t="shared" si="60"/>
        <v>62.012369999999997</v>
      </c>
      <c r="K3420" s="1" t="str">
        <f>VLOOKUP(Table_for_new_list_price[[#This Row],[ItemCode]],[1]sheet1!$1:$1048576,11,FALSE)</f>
        <v>Italy</v>
      </c>
    </row>
    <row r="3421" spans="1:11" hidden="1" x14ac:dyDescent="0.3">
      <c r="A3421" t="s">
        <v>362</v>
      </c>
      <c r="B3421" t="str">
        <f>VLOOKUP(Table_for_new_list_price[[#This Row],[ItemCode]],[1]sheet1!$1:$1048576,4,FALSE)</f>
        <v>FEMALE EzPRESS CHECK VALVE</v>
      </c>
      <c r="C3421" t="str">
        <f>VLOOKUP(Table_for_new_list_price[[#This Row],[ItemCode]],[1]sheet1!$1:$1048576,5,FALSE)</f>
        <v>670779250076</v>
      </c>
      <c r="D3421" t="str">
        <f>VLOOKUP(Table_for_new_list_price[[#This Row],[ItemCode]],[1]sheet1!$1:$1048576,6,FALSE)</f>
        <v>EZCK</v>
      </c>
      <c r="E3421" s="54" t="str">
        <f>VLOOKUP(Table_for_new_list_price[[#This Row],[ItemCode]],[1]sheet1!$1:$1048576,7,FALSE)</f>
        <v>BRONZE</v>
      </c>
      <c r="F3421" s="54" t="str">
        <f>VLOOKUP(Table_for_new_list_price[[#This Row],[ItemCode]],[1]sheet1!$1:$1048576,13,FALSE)</f>
        <v>2.38</v>
      </c>
      <c r="G3421" s="55" t="str">
        <f>VLOOKUP(Table_for_new_list_price[[#This Row],[ItemCode]],[1]sheet1!$1:$1048576,12,FALSE)</f>
        <v>15</v>
      </c>
      <c r="H3421" s="101">
        <f>VLOOKUP(Table_for_new_list_price[[#This Row],[ItemCode]],[1]sheet1!$1:$1048576,8,FALSE)</f>
        <v>135.36000000000001</v>
      </c>
      <c r="I3421" s="51">
        <f>VLOOKUP(Table_for_new_list_price[[#This Row],[Product Line]],'EDA SHEET'!$C$10:$D$57,2,FALSE)</f>
        <v>0.34699999999999998</v>
      </c>
      <c r="J3421" s="53">
        <f t="shared" si="60"/>
        <v>46.969920000000002</v>
      </c>
      <c r="K3421" s="1" t="str">
        <f>VLOOKUP(Table_for_new_list_price[[#This Row],[ItemCode]],[1]sheet1!$1:$1048576,11,FALSE)</f>
        <v>Italy</v>
      </c>
    </row>
    <row r="3422" spans="1:11" hidden="1" x14ac:dyDescent="0.3">
      <c r="A3422" t="s">
        <v>363</v>
      </c>
      <c r="B3422" t="str">
        <f>VLOOKUP(Table_for_new_list_price[[#This Row],[ItemCode]],[1]sheet1!$1:$1048576,4,FALSE)</f>
        <v>FEMALE EzPRESS CHECK VALVE</v>
      </c>
      <c r="C3422" t="str">
        <f>VLOOKUP(Table_for_new_list_price[[#This Row],[ItemCode]],[1]sheet1!$1:$1048576,5,FALSE)</f>
        <v>670779250045</v>
      </c>
      <c r="D3422" t="str">
        <f>VLOOKUP(Table_for_new_list_price[[#This Row],[ItemCode]],[1]sheet1!$1:$1048576,6,FALSE)</f>
        <v>EZCK</v>
      </c>
      <c r="E3422" s="54" t="str">
        <f>VLOOKUP(Table_for_new_list_price[[#This Row],[ItemCode]],[1]sheet1!$1:$1048576,7,FALSE)</f>
        <v>BRONZE</v>
      </c>
      <c r="F3422" s="54" t="str">
        <f>VLOOKUP(Table_for_new_list_price[[#This Row],[ItemCode]],[1]sheet1!$1:$1048576,13,FALSE)</f>
        <v>0.62</v>
      </c>
      <c r="G3422" s="55" t="str">
        <f>VLOOKUP(Table_for_new_list_price[[#This Row],[ItemCode]],[1]sheet1!$1:$1048576,12,FALSE)</f>
        <v>30</v>
      </c>
      <c r="H3422" s="101">
        <f>VLOOKUP(Table_for_new_list_price[[#This Row],[ItemCode]],[1]sheet1!$1:$1048576,8,FALSE)</f>
        <v>52.1</v>
      </c>
      <c r="I3422" s="51">
        <f>VLOOKUP(Table_for_new_list_price[[#This Row],[Product Line]],'EDA SHEET'!$C$10:$D$57,2,FALSE)</f>
        <v>0.34699999999999998</v>
      </c>
      <c r="J3422" s="53">
        <f t="shared" si="60"/>
        <v>18.078699999999998</v>
      </c>
      <c r="K3422" s="1" t="str">
        <f>VLOOKUP(Table_for_new_list_price[[#This Row],[ItemCode]],[1]sheet1!$1:$1048576,11,FALSE)</f>
        <v>Italy</v>
      </c>
    </row>
    <row r="3423" spans="1:11" hidden="1" x14ac:dyDescent="0.3">
      <c r="A3423" t="s">
        <v>364</v>
      </c>
      <c r="B3423" t="str">
        <f>VLOOKUP(Table_for_new_list_price[[#This Row],[ItemCode]],[1]sheet1!$1:$1048576,4,FALSE)</f>
        <v>FEMALE EzPRESS CHECK VALVE</v>
      </c>
      <c r="C3423" t="str">
        <f>VLOOKUP(Table_for_new_list_price[[#This Row],[ItemCode]],[1]sheet1!$1:$1048576,5,FALSE)</f>
        <v>670779250205</v>
      </c>
      <c r="D3423" t="str">
        <f>VLOOKUP(Table_for_new_list_price[[#This Row],[ItemCode]],[1]sheet1!$1:$1048576,6,FALSE)</f>
        <v>EZCK</v>
      </c>
      <c r="E3423" s="54" t="str">
        <f>VLOOKUP(Table_for_new_list_price[[#This Row],[ItemCode]],[1]sheet1!$1:$1048576,7,FALSE)</f>
        <v>BRONZE</v>
      </c>
      <c r="F3423" s="54" t="str">
        <f>VLOOKUP(Table_for_new_list_price[[#This Row],[ItemCode]],[1]sheet1!$1:$1048576,13,FALSE)</f>
        <v>5.54</v>
      </c>
      <c r="G3423" s="55" t="str">
        <f>VLOOKUP(Table_for_new_list_price[[#This Row],[ItemCode]],[1]sheet1!$1:$1048576,12,FALSE)</f>
        <v>4</v>
      </c>
      <c r="H3423" s="101">
        <f>VLOOKUP(Table_for_new_list_price[[#This Row],[ItemCode]],[1]sheet1!$1:$1048576,8,FALSE)</f>
        <v>280.61</v>
      </c>
      <c r="I3423" s="51">
        <f>VLOOKUP(Table_for_new_list_price[[#This Row],[Product Line]],'EDA SHEET'!$C$10:$D$57,2,FALSE)</f>
        <v>0.34699999999999998</v>
      </c>
      <c r="J3423" s="53">
        <f t="shared" si="60"/>
        <v>97.371669999999995</v>
      </c>
      <c r="K3423" s="1" t="str">
        <f>VLOOKUP(Table_for_new_list_price[[#This Row],[ItemCode]],[1]sheet1!$1:$1048576,11,FALSE)</f>
        <v>Italy</v>
      </c>
    </row>
    <row r="3424" spans="1:11" hidden="1" x14ac:dyDescent="0.3">
      <c r="A3424" t="s">
        <v>365</v>
      </c>
      <c r="B3424" t="str">
        <f>VLOOKUP(Table_for_new_list_price[[#This Row],[ItemCode]],[1]sheet1!$1:$1048576,4,FALSE)</f>
        <v>FEMALE EzPRESS CHECK VALVE</v>
      </c>
      <c r="C3424" t="str">
        <f>VLOOKUP(Table_for_new_list_price[[#This Row],[ItemCode]],[1]sheet1!$1:$1048576,5,FALSE)</f>
        <v>670779250052</v>
      </c>
      <c r="D3424" t="str">
        <f>VLOOKUP(Table_for_new_list_price[[#This Row],[ItemCode]],[1]sheet1!$1:$1048576,6,FALSE)</f>
        <v>EZCK</v>
      </c>
      <c r="E3424" s="54" t="str">
        <f>VLOOKUP(Table_for_new_list_price[[#This Row],[ItemCode]],[1]sheet1!$1:$1048576,7,FALSE)</f>
        <v>BRONZE</v>
      </c>
      <c r="F3424" s="54" t="str">
        <f>VLOOKUP(Table_for_new_list_price[[#This Row],[ItemCode]],[1]sheet1!$1:$1048576,13,FALSE)</f>
        <v>1.02</v>
      </c>
      <c r="G3424" s="55" t="str">
        <f>VLOOKUP(Table_for_new_list_price[[#This Row],[ItemCode]],[1]sheet1!$1:$1048576,12,FALSE)</f>
        <v>25</v>
      </c>
      <c r="H3424" s="101">
        <f>VLOOKUP(Table_for_new_list_price[[#This Row],[ItemCode]],[1]sheet1!$1:$1048576,8,FALSE)</f>
        <v>70.290000000000006</v>
      </c>
      <c r="I3424" s="51">
        <f>VLOOKUP(Table_for_new_list_price[[#This Row],[Product Line]],'EDA SHEET'!$C$10:$D$57,2,FALSE)</f>
        <v>0.34699999999999998</v>
      </c>
      <c r="J3424" s="53">
        <f t="shared" si="60"/>
        <v>24.390630000000002</v>
      </c>
      <c r="K3424" s="1" t="str">
        <f>VLOOKUP(Table_for_new_list_price[[#This Row],[ItemCode]],[1]sheet1!$1:$1048576,11,FALSE)</f>
        <v>Italy</v>
      </c>
    </row>
    <row r="3425" spans="1:11" hidden="1" x14ac:dyDescent="0.3">
      <c r="A3425" t="s">
        <v>1565</v>
      </c>
      <c r="B3425" t="str">
        <f>VLOOKUP(Table_for_new_list_price[[#This Row],[ItemCode]],[1]sheet1!$1:$1048576,4,FALSE)</f>
        <v>FLANGED IRON BALL VLV C/W GEAR</v>
      </c>
      <c r="C3425" t="str">
        <f>VLOOKUP(Table_for_new_list_price[[#This Row],[ItemCode]],[1]sheet1!$1:$1048576,5,FALSE)</f>
        <v>670779700694</v>
      </c>
      <c r="D3425" t="str">
        <f>VLOOKUP(Table_for_new_list_price[[#This Row],[ItemCode]],[1]sheet1!$1:$1048576,6,FALSE)</f>
        <v>FLBV</v>
      </c>
      <c r="E3425" s="54" t="str">
        <f>VLOOKUP(Table_for_new_list_price[[#This Row],[ItemCode]],[1]sheet1!$1:$1048576,7,FALSE)</f>
        <v>IRON</v>
      </c>
      <c r="F3425" s="54" t="str">
        <f>VLOOKUP(Table_for_new_list_price[[#This Row],[ItemCode]],[1]sheet1!$1:$1048576,13,FALSE)</f>
        <v>46.26</v>
      </c>
      <c r="G3425" s="55" t="str">
        <f>VLOOKUP(Table_for_new_list_price[[#This Row],[ItemCode]],[1]sheet1!$1:$1048576,12,FALSE)</f>
        <v>1</v>
      </c>
      <c r="H3425" s="101">
        <f>VLOOKUP(Table_for_new_list_price[[#This Row],[ItemCode]],[1]sheet1!$1:$1048576,8,FALSE)</f>
        <v>1672.55</v>
      </c>
      <c r="I3425" s="51">
        <f>VLOOKUP(Table_for_new_list_price[[#This Row],[Product Line]],'EDA SHEET'!$C$10:$D$57,2,FALSE)</f>
        <v>0.34699999999999998</v>
      </c>
      <c r="J3425" s="53">
        <f t="shared" si="60"/>
        <v>580.37484999999992</v>
      </c>
      <c r="K3425" s="1" t="str">
        <f>VLOOKUP(Table_for_new_list_price[[#This Row],[ItemCode]],[1]sheet1!$1:$1048576,11,FALSE)</f>
        <v>China</v>
      </c>
    </row>
    <row r="3426" spans="1:11" hidden="1" x14ac:dyDescent="0.3">
      <c r="A3426" t="s">
        <v>1566</v>
      </c>
      <c r="B3426" t="str">
        <f>VLOOKUP(Table_for_new_list_price[[#This Row],[ItemCode]],[1]sheet1!$1:$1048576,4,FALSE)</f>
        <v>FLANGED IRON BALL VLV C/W GEAR</v>
      </c>
      <c r="C3426" t="str">
        <f>VLOOKUP(Table_for_new_list_price[[#This Row],[ItemCode]],[1]sheet1!$1:$1048576,5,FALSE)</f>
        <v>670779700700</v>
      </c>
      <c r="D3426" t="str">
        <f>VLOOKUP(Table_for_new_list_price[[#This Row],[ItemCode]],[1]sheet1!$1:$1048576,6,FALSE)</f>
        <v>FLBV</v>
      </c>
      <c r="E3426" s="54" t="str">
        <f>VLOOKUP(Table_for_new_list_price[[#This Row],[ItemCode]],[1]sheet1!$1:$1048576,7,FALSE)</f>
        <v>IRON</v>
      </c>
      <c r="F3426" s="54" t="str">
        <f>VLOOKUP(Table_for_new_list_price[[#This Row],[ItemCode]],[1]sheet1!$1:$1048576,13,FALSE)</f>
        <v>57.27</v>
      </c>
      <c r="G3426" s="55" t="str">
        <f>VLOOKUP(Table_for_new_list_price[[#This Row],[ItemCode]],[1]sheet1!$1:$1048576,12,FALSE)</f>
        <v>1</v>
      </c>
      <c r="H3426" s="101">
        <f>VLOOKUP(Table_for_new_list_price[[#This Row],[ItemCode]],[1]sheet1!$1:$1048576,8,FALSE)</f>
        <v>1898.78</v>
      </c>
      <c r="I3426" s="51">
        <f>VLOOKUP(Table_for_new_list_price[[#This Row],[Product Line]],'EDA SHEET'!$C$10:$D$57,2,FALSE)</f>
        <v>0.34699999999999998</v>
      </c>
      <c r="J3426" s="53">
        <f t="shared" si="60"/>
        <v>658.8766599999999</v>
      </c>
      <c r="K3426" s="1" t="str">
        <f>VLOOKUP(Table_for_new_list_price[[#This Row],[ItemCode]],[1]sheet1!$1:$1048576,11,FALSE)</f>
        <v>China</v>
      </c>
    </row>
    <row r="3427" spans="1:11" hidden="1" x14ac:dyDescent="0.3">
      <c r="A3427" t="s">
        <v>1567</v>
      </c>
      <c r="B3427" t="str">
        <f>VLOOKUP(Table_for_new_list_price[[#This Row],[ItemCode]],[1]sheet1!$1:$1048576,4,FALSE)</f>
        <v>FLANGED IRON BALL VLV C/W GEAR</v>
      </c>
      <c r="C3427" t="str">
        <f>VLOOKUP(Table_for_new_list_price[[#This Row],[ItemCode]],[1]sheet1!$1:$1048576,5,FALSE)</f>
        <v>670779700717</v>
      </c>
      <c r="D3427" t="str">
        <f>VLOOKUP(Table_for_new_list_price[[#This Row],[ItemCode]],[1]sheet1!$1:$1048576,6,FALSE)</f>
        <v>FLBV</v>
      </c>
      <c r="E3427" s="54" t="str">
        <f>VLOOKUP(Table_for_new_list_price[[#This Row],[ItemCode]],[1]sheet1!$1:$1048576,7,FALSE)</f>
        <v>IRON</v>
      </c>
      <c r="F3427" s="54" t="str">
        <f>VLOOKUP(Table_for_new_list_price[[#This Row],[ItemCode]],[1]sheet1!$1:$1048576,13,FALSE)</f>
        <v>70.48</v>
      </c>
      <c r="G3427" s="55" t="str">
        <f>VLOOKUP(Table_for_new_list_price[[#This Row],[ItemCode]],[1]sheet1!$1:$1048576,12,FALSE)</f>
        <v>1</v>
      </c>
      <c r="H3427" s="101">
        <f>VLOOKUP(Table_for_new_list_price[[#This Row],[ItemCode]],[1]sheet1!$1:$1048576,8,FALSE)</f>
        <v>2125.09</v>
      </c>
      <c r="I3427" s="51">
        <f>VLOOKUP(Table_for_new_list_price[[#This Row],[Product Line]],'EDA SHEET'!$C$10:$D$57,2,FALSE)</f>
        <v>0.34699999999999998</v>
      </c>
      <c r="J3427" s="53">
        <f t="shared" si="60"/>
        <v>737.40623000000005</v>
      </c>
      <c r="K3427" s="1" t="str">
        <f>VLOOKUP(Table_for_new_list_price[[#This Row],[ItemCode]],[1]sheet1!$1:$1048576,11,FALSE)</f>
        <v>China</v>
      </c>
    </row>
    <row r="3428" spans="1:11" hidden="1" x14ac:dyDescent="0.3">
      <c r="A3428" t="s">
        <v>1568</v>
      </c>
      <c r="B3428" t="str">
        <f>VLOOKUP(Table_for_new_list_price[[#This Row],[ItemCode]],[1]sheet1!$1:$1048576,4,FALSE)</f>
        <v>FLANGED IRON BALL VLV C/W GEAR</v>
      </c>
      <c r="C3428" t="str">
        <f>VLOOKUP(Table_for_new_list_price[[#This Row],[ItemCode]],[1]sheet1!$1:$1048576,5,FALSE)</f>
        <v>670779700724</v>
      </c>
      <c r="D3428" t="str">
        <f>VLOOKUP(Table_for_new_list_price[[#This Row],[ItemCode]],[1]sheet1!$1:$1048576,6,FALSE)</f>
        <v>FLBV</v>
      </c>
      <c r="E3428" s="54" t="str">
        <f>VLOOKUP(Table_for_new_list_price[[#This Row],[ItemCode]],[1]sheet1!$1:$1048576,7,FALSE)</f>
        <v>IRON</v>
      </c>
      <c r="F3428" s="54" t="str">
        <f>VLOOKUP(Table_for_new_list_price[[#This Row],[ItemCode]],[1]sheet1!$1:$1048576,13,FALSE)</f>
        <v>106.2</v>
      </c>
      <c r="G3428" s="55" t="str">
        <f>VLOOKUP(Table_for_new_list_price[[#This Row],[ItemCode]],[1]sheet1!$1:$1048576,12,FALSE)</f>
        <v>1</v>
      </c>
      <c r="H3428" s="101">
        <f>VLOOKUP(Table_for_new_list_price[[#This Row],[ItemCode]],[1]sheet1!$1:$1048576,8,FALSE)</f>
        <v>2710.48</v>
      </c>
      <c r="I3428" s="51">
        <f>VLOOKUP(Table_for_new_list_price[[#This Row],[Product Line]],'EDA SHEET'!$C$10:$D$57,2,FALSE)</f>
        <v>0.34699999999999998</v>
      </c>
      <c r="J3428" s="53">
        <f t="shared" si="60"/>
        <v>940.53655999999989</v>
      </c>
      <c r="K3428" s="1" t="str">
        <f>VLOOKUP(Table_for_new_list_price[[#This Row],[ItemCode]],[1]sheet1!$1:$1048576,11,FALSE)</f>
        <v>China</v>
      </c>
    </row>
    <row r="3429" spans="1:11" hidden="1" x14ac:dyDescent="0.3">
      <c r="A3429" t="s">
        <v>1569</v>
      </c>
      <c r="B3429" t="str">
        <f>VLOOKUP(Table_for_new_list_price[[#This Row],[ItemCode]],[1]sheet1!$1:$1048576,4,FALSE)</f>
        <v>FLANGED IRON BALL VLV C/W GEAR</v>
      </c>
      <c r="C3429" t="str">
        <f>VLOOKUP(Table_for_new_list_price[[#This Row],[ItemCode]],[1]sheet1!$1:$1048576,5,FALSE)</f>
        <v>670779700731</v>
      </c>
      <c r="D3429" t="str">
        <f>VLOOKUP(Table_for_new_list_price[[#This Row],[ItemCode]],[1]sheet1!$1:$1048576,6,FALSE)</f>
        <v>FLBV</v>
      </c>
      <c r="E3429" s="54" t="str">
        <f>VLOOKUP(Table_for_new_list_price[[#This Row],[ItemCode]],[1]sheet1!$1:$1048576,7,FALSE)</f>
        <v>IRON</v>
      </c>
      <c r="F3429" s="54" t="str">
        <f>VLOOKUP(Table_for_new_list_price[[#This Row],[ItemCode]],[1]sheet1!$1:$1048576,13,FALSE)</f>
        <v>184.4</v>
      </c>
      <c r="G3429" s="55" t="str">
        <f>VLOOKUP(Table_for_new_list_price[[#This Row],[ItemCode]],[1]sheet1!$1:$1048576,12,FALSE)</f>
        <v>1</v>
      </c>
      <c r="H3429" s="101">
        <f>VLOOKUP(Table_for_new_list_price[[#This Row],[ItemCode]],[1]sheet1!$1:$1048576,8,FALSE)</f>
        <v>4316.59</v>
      </c>
      <c r="I3429" s="51">
        <f>VLOOKUP(Table_for_new_list_price[[#This Row],[Product Line]],'EDA SHEET'!$C$10:$D$57,2,FALSE)</f>
        <v>0.34699999999999998</v>
      </c>
      <c r="J3429" s="53">
        <f t="shared" si="60"/>
        <v>1497.85673</v>
      </c>
      <c r="K3429" s="1" t="str">
        <f>VLOOKUP(Table_for_new_list_price[[#This Row],[ItemCode]],[1]sheet1!$1:$1048576,11,FALSE)</f>
        <v>China</v>
      </c>
    </row>
    <row r="3430" spans="1:11" hidden="1" x14ac:dyDescent="0.3">
      <c r="A3430" t="s">
        <v>1570</v>
      </c>
      <c r="B3430" t="str">
        <f>VLOOKUP(Table_for_new_list_price[[#This Row],[ItemCode]],[1]sheet1!$1:$1048576,4,FALSE)</f>
        <v>FLANGED IRON BALL VLV C/W LVR</v>
      </c>
      <c r="C3430" t="str">
        <f>VLOOKUP(Table_for_new_list_price[[#This Row],[ItemCode]],[1]sheet1!$1:$1048576,5,FALSE)</f>
        <v>670779700618</v>
      </c>
      <c r="D3430" t="str">
        <f>VLOOKUP(Table_for_new_list_price[[#This Row],[ItemCode]],[1]sheet1!$1:$1048576,6,FALSE)</f>
        <v>FLBV</v>
      </c>
      <c r="E3430" s="54" t="str">
        <f>VLOOKUP(Table_for_new_list_price[[#This Row],[ItemCode]],[1]sheet1!$1:$1048576,7,FALSE)</f>
        <v>IRON</v>
      </c>
      <c r="F3430" s="54" t="str">
        <f>VLOOKUP(Table_for_new_list_price[[#This Row],[ItemCode]],[1]sheet1!$1:$1048576,13,FALSE)</f>
        <v>24.2</v>
      </c>
      <c r="G3430" s="55" t="str">
        <f>VLOOKUP(Table_for_new_list_price[[#This Row],[ItemCode]],[1]sheet1!$1:$1048576,12,FALSE)</f>
        <v>1</v>
      </c>
      <c r="H3430" s="101">
        <f>VLOOKUP(Table_for_new_list_price[[#This Row],[ItemCode]],[1]sheet1!$1:$1048576,8,FALSE)</f>
        <v>488.62</v>
      </c>
      <c r="I3430" s="51">
        <f>VLOOKUP(Table_for_new_list_price[[#This Row],[Product Line]],'EDA SHEET'!$C$10:$D$57,2,FALSE)</f>
        <v>0.34699999999999998</v>
      </c>
      <c r="J3430" s="53">
        <f t="shared" si="60"/>
        <v>169.55113999999998</v>
      </c>
      <c r="K3430" s="1" t="str">
        <f>VLOOKUP(Table_for_new_list_price[[#This Row],[ItemCode]],[1]sheet1!$1:$1048576,11,FALSE)</f>
        <v>China</v>
      </c>
    </row>
    <row r="3431" spans="1:11" hidden="1" x14ac:dyDescent="0.3">
      <c r="A3431" t="s">
        <v>1571</v>
      </c>
      <c r="B3431" t="str">
        <f>VLOOKUP(Table_for_new_list_price[[#This Row],[ItemCode]],[1]sheet1!$1:$1048576,4,FALSE)</f>
        <v>FLANGED IRON BALL VLV C/W LVR</v>
      </c>
      <c r="C3431" t="str">
        <f>VLOOKUP(Table_for_new_list_price[[#This Row],[ItemCode]],[1]sheet1!$1:$1048576,5,FALSE)</f>
        <v>670779700625</v>
      </c>
      <c r="D3431" t="str">
        <f>VLOOKUP(Table_for_new_list_price[[#This Row],[ItemCode]],[1]sheet1!$1:$1048576,6,FALSE)</f>
        <v>FLBV</v>
      </c>
      <c r="E3431" s="54" t="str">
        <f>VLOOKUP(Table_for_new_list_price[[#This Row],[ItemCode]],[1]sheet1!$1:$1048576,7,FALSE)</f>
        <v>IRON</v>
      </c>
      <c r="F3431" s="54" t="str">
        <f>VLOOKUP(Table_for_new_list_price[[#This Row],[ItemCode]],[1]sheet1!$1:$1048576,13,FALSE)</f>
        <v>40.15</v>
      </c>
      <c r="G3431" s="55" t="str">
        <f>VLOOKUP(Table_for_new_list_price[[#This Row],[ItemCode]],[1]sheet1!$1:$1048576,12,FALSE)</f>
        <v>1</v>
      </c>
      <c r="H3431" s="101">
        <f>VLOOKUP(Table_for_new_list_price[[#This Row],[ItemCode]],[1]sheet1!$1:$1048576,8,FALSE)</f>
        <v>720.64</v>
      </c>
      <c r="I3431" s="51">
        <f>VLOOKUP(Table_for_new_list_price[[#This Row],[Product Line]],'EDA SHEET'!$C$10:$D$57,2,FALSE)</f>
        <v>0.34699999999999998</v>
      </c>
      <c r="J3431" s="53">
        <f t="shared" si="60"/>
        <v>250.06207999999998</v>
      </c>
      <c r="K3431" s="1" t="str">
        <f>VLOOKUP(Table_for_new_list_price[[#This Row],[ItemCode]],[1]sheet1!$1:$1048576,11,FALSE)</f>
        <v>China</v>
      </c>
    </row>
    <row r="3432" spans="1:11" hidden="1" x14ac:dyDescent="0.3">
      <c r="A3432" t="s">
        <v>1572</v>
      </c>
      <c r="B3432" t="str">
        <f>VLOOKUP(Table_for_new_list_price[[#This Row],[ItemCode]],[1]sheet1!$1:$1048576,4,FALSE)</f>
        <v>FLANGED IRON BALL VLV C/W LVR</v>
      </c>
      <c r="C3432" t="str">
        <f>VLOOKUP(Table_for_new_list_price[[#This Row],[ItemCode]],[1]sheet1!$1:$1048576,5,FALSE)</f>
        <v>670779700632</v>
      </c>
      <c r="D3432" t="str">
        <f>VLOOKUP(Table_for_new_list_price[[#This Row],[ItemCode]],[1]sheet1!$1:$1048576,6,FALSE)</f>
        <v>FLBV</v>
      </c>
      <c r="E3432" s="54" t="str">
        <f>VLOOKUP(Table_for_new_list_price[[#This Row],[ItemCode]],[1]sheet1!$1:$1048576,7,FALSE)</f>
        <v>IRON</v>
      </c>
      <c r="F3432" s="54" t="str">
        <f>VLOOKUP(Table_for_new_list_price[[#This Row],[ItemCode]],[1]sheet1!$1:$1048576,13,FALSE)</f>
        <v>48.8</v>
      </c>
      <c r="G3432" s="55" t="str">
        <f>VLOOKUP(Table_for_new_list_price[[#This Row],[ItemCode]],[1]sheet1!$1:$1048576,12,FALSE)</f>
        <v>1</v>
      </c>
      <c r="H3432" s="101">
        <f>VLOOKUP(Table_for_new_list_price[[#This Row],[ItemCode]],[1]sheet1!$1:$1048576,8,FALSE)</f>
        <v>953.47</v>
      </c>
      <c r="I3432" s="51">
        <f>VLOOKUP(Table_for_new_list_price[[#This Row],[Product Line]],'EDA SHEET'!$C$10:$D$57,2,FALSE)</f>
        <v>0.34699999999999998</v>
      </c>
      <c r="J3432" s="53">
        <f t="shared" si="60"/>
        <v>330.85408999999999</v>
      </c>
      <c r="K3432" s="1" t="str">
        <f>VLOOKUP(Table_for_new_list_price[[#This Row],[ItemCode]],[1]sheet1!$1:$1048576,11,FALSE)</f>
        <v>China</v>
      </c>
    </row>
    <row r="3433" spans="1:11" hidden="1" x14ac:dyDescent="0.3">
      <c r="A3433" t="s">
        <v>1573</v>
      </c>
      <c r="B3433" t="str">
        <f>VLOOKUP(Table_for_new_list_price[[#This Row],[ItemCode]],[1]sheet1!$1:$1048576,4,FALSE)</f>
        <v>FLANGED IRON BALL VLV C/W LVR</v>
      </c>
      <c r="C3433" t="str">
        <f>VLOOKUP(Table_for_new_list_price[[#This Row],[ItemCode]],[1]sheet1!$1:$1048576,5,FALSE)</f>
        <v>670779700649</v>
      </c>
      <c r="D3433" t="str">
        <f>VLOOKUP(Table_for_new_list_price[[#This Row],[ItemCode]],[1]sheet1!$1:$1048576,6,FALSE)</f>
        <v>FLBV</v>
      </c>
      <c r="E3433" s="54" t="str">
        <f>VLOOKUP(Table_for_new_list_price[[#This Row],[ItemCode]],[1]sheet1!$1:$1048576,7,FALSE)</f>
        <v>IRON</v>
      </c>
      <c r="F3433" s="54" t="str">
        <f>VLOOKUP(Table_for_new_list_price[[#This Row],[ItemCode]],[1]sheet1!$1:$1048576,13,FALSE)</f>
        <v>80.2</v>
      </c>
      <c r="G3433" s="55" t="str">
        <f>VLOOKUP(Table_for_new_list_price[[#This Row],[ItemCode]],[1]sheet1!$1:$1048576,12,FALSE)</f>
        <v>1</v>
      </c>
      <c r="H3433" s="101">
        <f>VLOOKUP(Table_for_new_list_price[[#This Row],[ItemCode]],[1]sheet1!$1:$1048576,8,FALSE)</f>
        <v>1532.82</v>
      </c>
      <c r="I3433" s="51">
        <f>VLOOKUP(Table_for_new_list_price[[#This Row],[Product Line]],'EDA SHEET'!$C$10:$D$57,2,FALSE)</f>
        <v>0.34699999999999998</v>
      </c>
      <c r="J3433" s="53">
        <f t="shared" si="60"/>
        <v>531.88853999999992</v>
      </c>
      <c r="K3433" s="1" t="str">
        <f>VLOOKUP(Table_for_new_list_price[[#This Row],[ItemCode]],[1]sheet1!$1:$1048576,11,FALSE)</f>
        <v>China</v>
      </c>
    </row>
    <row r="3434" spans="1:11" hidden="1" x14ac:dyDescent="0.3">
      <c r="A3434" t="s">
        <v>1574</v>
      </c>
      <c r="B3434" t="str">
        <f>VLOOKUP(Table_for_new_list_price[[#This Row],[ItemCode]],[1]sheet1!$1:$1048576,4,FALSE)</f>
        <v>FLANGED IRON BALL VLV C/W LVR</v>
      </c>
      <c r="C3434" t="str">
        <f>VLOOKUP(Table_for_new_list_price[[#This Row],[ItemCode]],[1]sheet1!$1:$1048576,5,FALSE)</f>
        <v>670779700656</v>
      </c>
      <c r="D3434" t="str">
        <f>VLOOKUP(Table_for_new_list_price[[#This Row],[ItemCode]],[1]sheet1!$1:$1048576,6,FALSE)</f>
        <v>FLBV</v>
      </c>
      <c r="E3434" s="54" t="str">
        <f>VLOOKUP(Table_for_new_list_price[[#This Row],[ItemCode]],[1]sheet1!$1:$1048576,7,FALSE)</f>
        <v>IRON</v>
      </c>
      <c r="F3434" s="54" t="str">
        <f>VLOOKUP(Table_for_new_list_price[[#This Row],[ItemCode]],[1]sheet1!$1:$1048576,13,FALSE)</f>
        <v>143.1</v>
      </c>
      <c r="G3434" s="55" t="str">
        <f>VLOOKUP(Table_for_new_list_price[[#This Row],[ItemCode]],[1]sheet1!$1:$1048576,12,FALSE)</f>
        <v>1</v>
      </c>
      <c r="H3434" s="101">
        <f>VLOOKUP(Table_for_new_list_price[[#This Row],[ItemCode]],[1]sheet1!$1:$1048576,8,FALSE)</f>
        <v>2858.9</v>
      </c>
      <c r="I3434" s="51">
        <f>VLOOKUP(Table_for_new_list_price[[#This Row],[Product Line]],'EDA SHEET'!$C$10:$D$57,2,FALSE)</f>
        <v>0.34699999999999998</v>
      </c>
      <c r="J3434" s="53">
        <f t="shared" si="60"/>
        <v>992.03829999999994</v>
      </c>
      <c r="K3434" s="1" t="str">
        <f>VLOOKUP(Table_for_new_list_price[[#This Row],[ItemCode]],[1]sheet1!$1:$1048576,11,FALSE)</f>
        <v>China</v>
      </c>
    </row>
    <row r="3435" spans="1:11" hidden="1" x14ac:dyDescent="0.3">
      <c r="A3435" t="s">
        <v>1575</v>
      </c>
      <c r="B3435" t="str">
        <f>VLOOKUP(Table_for_new_list_price[[#This Row],[ItemCode]],[1]sheet1!$1:$1048576,4,FALSE)</f>
        <v>FLANGED IRON BALL VLV C/W LVR</v>
      </c>
      <c r="C3435" t="str">
        <f>VLOOKUP(Table_for_new_list_price[[#This Row],[ItemCode]],[1]sheet1!$1:$1048576,5,FALSE)</f>
        <v>670779714530</v>
      </c>
      <c r="D3435" t="str">
        <f>VLOOKUP(Table_for_new_list_price[[#This Row],[ItemCode]],[1]sheet1!$1:$1048576,6,FALSE)</f>
        <v>FLBV</v>
      </c>
      <c r="E3435" s="54" t="str">
        <f>VLOOKUP(Table_for_new_list_price[[#This Row],[ItemCode]],[1]sheet1!$1:$1048576,7,FALSE)</f>
        <v>IRON</v>
      </c>
      <c r="F3435" s="54" t="str">
        <f>VLOOKUP(Table_for_new_list_price[[#This Row],[ItemCode]],[1]sheet1!$1:$1048576,13,FALSE)</f>
        <v>195.0</v>
      </c>
      <c r="G3435" s="55" t="str">
        <f>VLOOKUP(Table_for_new_list_price[[#This Row],[ItemCode]],[1]sheet1!$1:$1048576,12,FALSE)</f>
        <v>1</v>
      </c>
      <c r="H3435" s="101">
        <f>VLOOKUP(Table_for_new_list_price[[#This Row],[ItemCode]],[1]sheet1!$1:$1048576,8,FALSE)</f>
        <v>4125.34</v>
      </c>
      <c r="I3435" s="51">
        <f>VLOOKUP(Table_for_new_list_price[[#This Row],[Product Line]],'EDA SHEET'!$C$10:$D$57,2,FALSE)</f>
        <v>0.34699999999999998</v>
      </c>
      <c r="J3435" s="53">
        <f t="shared" si="60"/>
        <v>1431.49298</v>
      </c>
      <c r="K3435" s="1" t="str">
        <f>VLOOKUP(Table_for_new_list_price[[#This Row],[ItemCode]],[1]sheet1!$1:$1048576,11,FALSE)</f>
        <v>China</v>
      </c>
    </row>
    <row r="3436" spans="1:11" hidden="1" x14ac:dyDescent="0.3">
      <c r="A3436" t="s">
        <v>1257</v>
      </c>
      <c r="B3436" t="str">
        <f>VLOOKUP(Table_for_new_list_price[[#This Row],[ItemCode]],[1]sheet1!$1:$1048576,4,FALSE)</f>
        <v>1 PC BRASS GAS BALL NPT ENDS</v>
      </c>
      <c r="C3436" t="str">
        <f>VLOOKUP(Table_for_new_list_price[[#This Row],[ItemCode]],[1]sheet1!$1:$1048576,5,FALSE)</f>
        <v>670779495040</v>
      </c>
      <c r="D3436" t="str">
        <f>VLOOKUP(Table_for_new_list_price[[#This Row],[ItemCode]],[1]sheet1!$1:$1048576,6,FALSE)</f>
        <v>GASV</v>
      </c>
      <c r="E3436" s="54" t="str">
        <f>VLOOKUP(Table_for_new_list_price[[#This Row],[ItemCode]],[1]sheet1!$1:$1048576,7,FALSE)</f>
        <v>BRASS</v>
      </c>
      <c r="F3436" s="54" t="str">
        <f>VLOOKUP(Table_for_new_list_price[[#This Row],[ItemCode]],[1]sheet1!$1:$1048576,13,FALSE)</f>
        <v>0.32</v>
      </c>
      <c r="G3436" s="55" t="str">
        <f>VLOOKUP(Table_for_new_list_price[[#This Row],[ItemCode]],[1]sheet1!$1:$1048576,12,FALSE)</f>
        <v>120</v>
      </c>
      <c r="H3436" s="101">
        <f>VLOOKUP(Table_for_new_list_price[[#This Row],[ItemCode]],[1]sheet1!$1:$1048576,8,FALSE)</f>
        <v>25.82</v>
      </c>
      <c r="I3436" s="51">
        <f>VLOOKUP(Table_for_new_list_price[[#This Row],[Product Line]],'EDA SHEET'!$C$10:$D$57,2,FALSE)</f>
        <v>0.34699999999999998</v>
      </c>
      <c r="J3436" s="53">
        <f t="shared" si="60"/>
        <v>8.9595399999999987</v>
      </c>
      <c r="K3436" s="1" t="str">
        <f>VLOOKUP(Table_for_new_list_price[[#This Row],[ItemCode]],[1]sheet1!$1:$1048576,11,FALSE)</f>
        <v>China</v>
      </c>
    </row>
    <row r="3437" spans="1:11" hidden="1" x14ac:dyDescent="0.3">
      <c r="A3437" t="s">
        <v>1259</v>
      </c>
      <c r="B3437" t="str">
        <f>VLOOKUP(Table_for_new_list_price[[#This Row],[ItemCode]],[1]sheet1!$1:$1048576,4,FALSE)</f>
        <v>1 PC BRASS GAS BALL NPT ENDS</v>
      </c>
      <c r="C3437" t="str">
        <f>VLOOKUP(Table_for_new_list_price[[#This Row],[ItemCode]],[1]sheet1!$1:$1048576,5,FALSE)</f>
        <v>670779495057</v>
      </c>
      <c r="D3437" t="str">
        <f>VLOOKUP(Table_for_new_list_price[[#This Row],[ItemCode]],[1]sheet1!$1:$1048576,6,FALSE)</f>
        <v>GASV</v>
      </c>
      <c r="E3437" s="54" t="str">
        <f>VLOOKUP(Table_for_new_list_price[[#This Row],[ItemCode]],[1]sheet1!$1:$1048576,7,FALSE)</f>
        <v>BRASS</v>
      </c>
      <c r="F3437" s="54" t="str">
        <f>VLOOKUP(Table_for_new_list_price[[#This Row],[ItemCode]],[1]sheet1!$1:$1048576,13,FALSE)</f>
        <v>0.4</v>
      </c>
      <c r="G3437" s="55" t="str">
        <f>VLOOKUP(Table_for_new_list_price[[#This Row],[ItemCode]],[1]sheet1!$1:$1048576,12,FALSE)</f>
        <v>120</v>
      </c>
      <c r="H3437" s="101">
        <f>VLOOKUP(Table_for_new_list_price[[#This Row],[ItemCode]],[1]sheet1!$1:$1048576,8,FALSE)</f>
        <v>31.57</v>
      </c>
      <c r="I3437" s="51">
        <f>VLOOKUP(Table_for_new_list_price[[#This Row],[Product Line]],'EDA SHEET'!$C$10:$D$57,2,FALSE)</f>
        <v>0.34699999999999998</v>
      </c>
      <c r="J3437" s="53">
        <f t="shared" si="60"/>
        <v>10.954789999999999</v>
      </c>
      <c r="K3437" s="1" t="str">
        <f>VLOOKUP(Table_for_new_list_price[[#This Row],[ItemCode]],[1]sheet1!$1:$1048576,11,FALSE)</f>
        <v>China</v>
      </c>
    </row>
    <row r="3438" spans="1:11" hidden="1" x14ac:dyDescent="0.3">
      <c r="A3438" t="s">
        <v>1260</v>
      </c>
      <c r="B3438" t="str">
        <f>VLOOKUP(Table_for_new_list_price[[#This Row],[ItemCode]],[1]sheet1!$1:$1048576,4,FALSE)</f>
        <v>1 PC CSA BRASS GAS BV IPS</v>
      </c>
      <c r="C3438" t="str">
        <f>VLOOKUP(Table_for_new_list_price[[#This Row],[ItemCode]],[1]sheet1!$1:$1048576,5,FALSE)</f>
        <v>670779730394</v>
      </c>
      <c r="D3438" t="str">
        <f>VLOOKUP(Table_for_new_list_price[[#This Row],[ItemCode]],[1]sheet1!$1:$1048576,6,FALSE)</f>
        <v>GASV</v>
      </c>
      <c r="E3438" s="54" t="str">
        <f>VLOOKUP(Table_for_new_list_price[[#This Row],[ItemCode]],[1]sheet1!$1:$1048576,7,FALSE)</f>
        <v>BRASS</v>
      </c>
      <c r="F3438" s="54" t="str">
        <f>VLOOKUP(Table_for_new_list_price[[#This Row],[ItemCode]],[1]sheet1!$1:$1048576,13,FALSE)</f>
        <v>0</v>
      </c>
      <c r="G3438" s="55" t="str">
        <f>VLOOKUP(Table_for_new_list_price[[#This Row],[ItemCode]],[1]sheet1!$1:$1048576,12,FALSE)</f>
        <v>0</v>
      </c>
      <c r="H3438" s="101">
        <f>VLOOKUP(Table_for_new_list_price[[#This Row],[ItemCode]],[1]sheet1!$1:$1048576,8,FALSE)</f>
        <v>54.33</v>
      </c>
      <c r="I3438" s="51">
        <f>VLOOKUP(Table_for_new_list_price[[#This Row],[Product Line]],'EDA SHEET'!$C$10:$D$57,2,FALSE)</f>
        <v>0.34699999999999998</v>
      </c>
      <c r="J3438" s="53">
        <f t="shared" si="60"/>
        <v>18.852509999999999</v>
      </c>
      <c r="K3438" s="1" t="str">
        <f>VLOOKUP(Table_for_new_list_price[[#This Row],[ItemCode]],[1]sheet1!$1:$1048576,11,FALSE)</f>
        <v>China</v>
      </c>
    </row>
    <row r="3439" spans="1:11" hidden="1" x14ac:dyDescent="0.3">
      <c r="A3439" t="s">
        <v>1261</v>
      </c>
      <c r="B3439" t="str">
        <f>VLOOKUP(Table_for_new_list_price[[#This Row],[ItemCode]],[1]sheet1!$1:$1048576,4,FALSE)</f>
        <v>1 PC CSA BRASS GAS BV IPS</v>
      </c>
      <c r="C3439" t="str">
        <f>VLOOKUP(Table_for_new_list_price[[#This Row],[ItemCode]],[1]sheet1!$1:$1048576,5,FALSE)</f>
        <v>670779730370</v>
      </c>
      <c r="D3439" t="str">
        <f>VLOOKUP(Table_for_new_list_price[[#This Row],[ItemCode]],[1]sheet1!$1:$1048576,6,FALSE)</f>
        <v>GASV</v>
      </c>
      <c r="E3439" s="54" t="str">
        <f>VLOOKUP(Table_for_new_list_price[[#This Row],[ItemCode]],[1]sheet1!$1:$1048576,7,FALSE)</f>
        <v>BRASS</v>
      </c>
      <c r="F3439" s="54" t="str">
        <f>VLOOKUP(Table_for_new_list_price[[#This Row],[ItemCode]],[1]sheet1!$1:$1048576,13,FALSE)</f>
        <v>0</v>
      </c>
      <c r="G3439" s="55" t="str">
        <f>VLOOKUP(Table_for_new_list_price[[#This Row],[ItemCode]],[1]sheet1!$1:$1048576,12,FALSE)</f>
        <v>0</v>
      </c>
      <c r="H3439" s="101">
        <f>VLOOKUP(Table_for_new_list_price[[#This Row],[ItemCode]],[1]sheet1!$1:$1048576,8,FALSE)</f>
        <v>24.11</v>
      </c>
      <c r="I3439" s="51">
        <f>VLOOKUP(Table_for_new_list_price[[#This Row],[Product Line]],'EDA SHEET'!$C$10:$D$57,2,FALSE)</f>
        <v>0.34699999999999998</v>
      </c>
      <c r="J3439" s="53">
        <f t="shared" si="60"/>
        <v>8.3661699999999986</v>
      </c>
      <c r="K3439" s="1" t="str">
        <f>VLOOKUP(Table_for_new_list_price[[#This Row],[ItemCode]],[1]sheet1!$1:$1048576,11,FALSE)</f>
        <v>China</v>
      </c>
    </row>
    <row r="3440" spans="1:11" hidden="1" x14ac:dyDescent="0.3">
      <c r="A3440" t="s">
        <v>1262</v>
      </c>
      <c r="B3440" t="str">
        <f>VLOOKUP(Table_for_new_list_price[[#This Row],[ItemCode]],[1]sheet1!$1:$1048576,4,FALSE)</f>
        <v>1 PC CSA BRASS GAS BV IPS</v>
      </c>
      <c r="C3440" t="str">
        <f>VLOOKUP(Table_for_new_list_price[[#This Row],[ItemCode]],[1]sheet1!$1:$1048576,5,FALSE)</f>
        <v>670779730387</v>
      </c>
      <c r="D3440" t="str">
        <f>VLOOKUP(Table_for_new_list_price[[#This Row],[ItemCode]],[1]sheet1!$1:$1048576,6,FALSE)</f>
        <v>GASV</v>
      </c>
      <c r="E3440" s="54" t="str">
        <f>VLOOKUP(Table_for_new_list_price[[#This Row],[ItemCode]],[1]sheet1!$1:$1048576,7,FALSE)</f>
        <v>BRASS</v>
      </c>
      <c r="F3440" s="54" t="str">
        <f>VLOOKUP(Table_for_new_list_price[[#This Row],[ItemCode]],[1]sheet1!$1:$1048576,13,FALSE)</f>
        <v>0</v>
      </c>
      <c r="G3440" s="55" t="str">
        <f>VLOOKUP(Table_for_new_list_price[[#This Row],[ItemCode]],[1]sheet1!$1:$1048576,12,FALSE)</f>
        <v>0</v>
      </c>
      <c r="H3440" s="101">
        <f>VLOOKUP(Table_for_new_list_price[[#This Row],[ItemCode]],[1]sheet1!$1:$1048576,8,FALSE)</f>
        <v>35.340000000000003</v>
      </c>
      <c r="I3440" s="51">
        <f>VLOOKUP(Table_for_new_list_price[[#This Row],[Product Line]],'EDA SHEET'!$C$10:$D$57,2,FALSE)</f>
        <v>0.34699999999999998</v>
      </c>
      <c r="J3440" s="53">
        <f t="shared" si="60"/>
        <v>12.262980000000001</v>
      </c>
      <c r="K3440" s="1" t="str">
        <f>VLOOKUP(Table_for_new_list_price[[#This Row],[ItemCode]],[1]sheet1!$1:$1048576,11,FALSE)</f>
        <v>China</v>
      </c>
    </row>
    <row r="3441" spans="1:11" hidden="1" x14ac:dyDescent="0.3">
      <c r="A3441" t="s">
        <v>1263</v>
      </c>
      <c r="B3441" t="str">
        <f>VLOOKUP(Table_for_new_list_price[[#This Row],[ItemCode]],[1]sheet1!$1:$1048576,4,FALSE)</f>
        <v>1 PC CSA BRASS GAS BV IPS</v>
      </c>
      <c r="C3441" t="str">
        <f>VLOOKUP(Table_for_new_list_price[[#This Row],[ItemCode]],[1]sheet1!$1:$1048576,5,FALSE)</f>
        <v>670779730363</v>
      </c>
      <c r="D3441" t="str">
        <f>VLOOKUP(Table_for_new_list_price[[#This Row],[ItemCode]],[1]sheet1!$1:$1048576,6,FALSE)</f>
        <v>GASV</v>
      </c>
      <c r="E3441" s="54" t="str">
        <f>VLOOKUP(Table_for_new_list_price[[#This Row],[ItemCode]],[1]sheet1!$1:$1048576,7,FALSE)</f>
        <v>BRASS</v>
      </c>
      <c r="F3441" s="54" t="str">
        <f>VLOOKUP(Table_for_new_list_price[[#This Row],[ItemCode]],[1]sheet1!$1:$1048576,13,FALSE)</f>
        <v>0</v>
      </c>
      <c r="G3441" s="55" t="str">
        <f>VLOOKUP(Table_for_new_list_price[[#This Row],[ItemCode]],[1]sheet1!$1:$1048576,12,FALSE)</f>
        <v>0</v>
      </c>
      <c r="H3441" s="101">
        <f>VLOOKUP(Table_for_new_list_price[[#This Row],[ItemCode]],[1]sheet1!$1:$1048576,8,FALSE)</f>
        <v>24.11</v>
      </c>
      <c r="I3441" s="51">
        <f>VLOOKUP(Table_for_new_list_price[[#This Row],[Product Line]],'EDA SHEET'!$C$10:$D$57,2,FALSE)</f>
        <v>0.34699999999999998</v>
      </c>
      <c r="J3441" s="53">
        <f t="shared" si="60"/>
        <v>8.3661699999999986</v>
      </c>
      <c r="K3441" s="1" t="str">
        <f>VLOOKUP(Table_for_new_list_price[[#This Row],[ItemCode]],[1]sheet1!$1:$1048576,11,FALSE)</f>
        <v>China</v>
      </c>
    </row>
    <row r="3442" spans="1:11" hidden="1" x14ac:dyDescent="0.3">
      <c r="A3442" t="s">
        <v>1264</v>
      </c>
      <c r="B3442" t="str">
        <f>VLOOKUP(Table_for_new_list_price[[#This Row],[ItemCode]],[1]sheet1!$1:$1048576,4,FALSE)</f>
        <v>1 PC CSA BRASS GAS BV FxFL</v>
      </c>
      <c r="C3442" t="str">
        <f>VLOOKUP(Table_for_new_list_price[[#This Row],[ItemCode]],[1]sheet1!$1:$1048576,5,FALSE)</f>
        <v>670779730417</v>
      </c>
      <c r="D3442" t="str">
        <f>VLOOKUP(Table_for_new_list_price[[#This Row],[ItemCode]],[1]sheet1!$1:$1048576,6,FALSE)</f>
        <v>GASV</v>
      </c>
      <c r="E3442" s="54" t="str">
        <f>VLOOKUP(Table_for_new_list_price[[#This Row],[ItemCode]],[1]sheet1!$1:$1048576,7,FALSE)</f>
        <v>BRASS</v>
      </c>
      <c r="F3442" s="54" t="str">
        <f>VLOOKUP(Table_for_new_list_price[[#This Row],[ItemCode]],[1]sheet1!$1:$1048576,13,FALSE)</f>
        <v>0</v>
      </c>
      <c r="G3442" s="55" t="str">
        <f>VLOOKUP(Table_for_new_list_price[[#This Row],[ItemCode]],[1]sheet1!$1:$1048576,12,FALSE)</f>
        <v>0</v>
      </c>
      <c r="H3442" s="101">
        <f>VLOOKUP(Table_for_new_list_price[[#This Row],[ItemCode]],[1]sheet1!$1:$1048576,8,FALSE)</f>
        <v>27.17</v>
      </c>
      <c r="I3442" s="51">
        <f>VLOOKUP(Table_for_new_list_price[[#This Row],[Product Line]],'EDA SHEET'!$C$10:$D$57,2,FALSE)</f>
        <v>0.34699999999999998</v>
      </c>
      <c r="J3442" s="53">
        <f t="shared" si="60"/>
        <v>9.4279899999999994</v>
      </c>
      <c r="K3442" s="1" t="str">
        <f>VLOOKUP(Table_for_new_list_price[[#This Row],[ItemCode]],[1]sheet1!$1:$1048576,11,FALSE)</f>
        <v>China</v>
      </c>
    </row>
    <row r="3443" spans="1:11" hidden="1" x14ac:dyDescent="0.3">
      <c r="A3443" t="s">
        <v>1265</v>
      </c>
      <c r="B3443" t="str">
        <f>VLOOKUP(Table_for_new_list_price[[#This Row],[ItemCode]],[1]sheet1!$1:$1048576,4,FALSE)</f>
        <v>1 PC CSA BRASS GAS BV FxFL</v>
      </c>
      <c r="C3443" t="str">
        <f>VLOOKUP(Table_for_new_list_price[[#This Row],[ItemCode]],[1]sheet1!$1:$1048576,5,FALSE)</f>
        <v>670779730400</v>
      </c>
      <c r="D3443" t="str">
        <f>VLOOKUP(Table_for_new_list_price[[#This Row],[ItemCode]],[1]sheet1!$1:$1048576,6,FALSE)</f>
        <v>GASV</v>
      </c>
      <c r="E3443" s="54" t="str">
        <f>VLOOKUP(Table_for_new_list_price[[#This Row],[ItemCode]],[1]sheet1!$1:$1048576,7,FALSE)</f>
        <v>BRASS</v>
      </c>
      <c r="F3443" s="54" t="str">
        <f>VLOOKUP(Table_for_new_list_price[[#This Row],[ItemCode]],[1]sheet1!$1:$1048576,13,FALSE)</f>
        <v>0</v>
      </c>
      <c r="G3443" s="55" t="str">
        <f>VLOOKUP(Table_for_new_list_price[[#This Row],[ItemCode]],[1]sheet1!$1:$1048576,12,FALSE)</f>
        <v>0</v>
      </c>
      <c r="H3443" s="101">
        <f>VLOOKUP(Table_for_new_list_price[[#This Row],[ItemCode]],[1]sheet1!$1:$1048576,8,FALSE)</f>
        <v>25.14</v>
      </c>
      <c r="I3443" s="51">
        <f>VLOOKUP(Table_for_new_list_price[[#This Row],[Product Line]],'EDA SHEET'!$C$10:$D$57,2,FALSE)</f>
        <v>0.34699999999999998</v>
      </c>
      <c r="J3443" s="53">
        <f t="shared" si="60"/>
        <v>8.7235800000000001</v>
      </c>
      <c r="K3443" s="1" t="str">
        <f>VLOOKUP(Table_for_new_list_price[[#This Row],[ItemCode]],[1]sheet1!$1:$1048576,11,FALSE)</f>
        <v>China</v>
      </c>
    </row>
    <row r="3444" spans="1:11" hidden="1" x14ac:dyDescent="0.3">
      <c r="A3444" t="s">
        <v>1266</v>
      </c>
      <c r="B3444" t="str">
        <f>VLOOKUP(Table_for_new_list_price[[#This Row],[ItemCode]],[1]sheet1!$1:$1048576,4,FALSE)</f>
        <v>1 PC CSA BRASS GAS BV FxFL</v>
      </c>
      <c r="C3444" t="str">
        <f>VLOOKUP(Table_for_new_list_price[[#This Row],[ItemCode]],[1]sheet1!$1:$1048576,5,FALSE)</f>
        <v>670779730424</v>
      </c>
      <c r="D3444" t="str">
        <f>VLOOKUP(Table_for_new_list_price[[#This Row],[ItemCode]],[1]sheet1!$1:$1048576,6,FALSE)</f>
        <v>GASV</v>
      </c>
      <c r="E3444" s="54" t="str">
        <f>VLOOKUP(Table_for_new_list_price[[#This Row],[ItemCode]],[1]sheet1!$1:$1048576,7,FALSE)</f>
        <v>BRASS</v>
      </c>
      <c r="F3444" s="54" t="str">
        <f>VLOOKUP(Table_for_new_list_price[[#This Row],[ItemCode]],[1]sheet1!$1:$1048576,13,FALSE)</f>
        <v>0</v>
      </c>
      <c r="G3444" s="55" t="str">
        <f>VLOOKUP(Table_for_new_list_price[[#This Row],[ItemCode]],[1]sheet1!$1:$1048576,12,FALSE)</f>
        <v>0</v>
      </c>
      <c r="H3444" s="101">
        <f>VLOOKUP(Table_for_new_list_price[[#This Row],[ItemCode]],[1]sheet1!$1:$1048576,8,FALSE)</f>
        <v>37.99</v>
      </c>
      <c r="I3444" s="51">
        <f>VLOOKUP(Table_for_new_list_price[[#This Row],[Product Line]],'EDA SHEET'!$C$10:$D$57,2,FALSE)</f>
        <v>0.34699999999999998</v>
      </c>
      <c r="J3444" s="53">
        <f t="shared" si="60"/>
        <v>13.18253</v>
      </c>
      <c r="K3444" s="1" t="str">
        <f>VLOOKUP(Table_for_new_list_price[[#This Row],[ItemCode]],[1]sheet1!$1:$1048576,11,FALSE)</f>
        <v>China</v>
      </c>
    </row>
    <row r="3445" spans="1:11" hidden="1" x14ac:dyDescent="0.3">
      <c r="A3445" t="s">
        <v>1267</v>
      </c>
      <c r="B3445" t="str">
        <f>VLOOKUP(Table_for_new_list_price[[#This Row],[ItemCode]],[1]sheet1!$1:$1048576,4,FALSE)</f>
        <v>CSA GAS BALL VALVE</v>
      </c>
      <c r="C3445" t="str">
        <f>VLOOKUP(Table_for_new_list_price[[#This Row],[ItemCode]],[1]sheet1!$1:$1048576,5,FALSE)</f>
        <v>670779520063</v>
      </c>
      <c r="D3445" t="str">
        <f>VLOOKUP(Table_for_new_list_price[[#This Row],[ItemCode]],[1]sheet1!$1:$1048576,6,FALSE)</f>
        <v>GASV</v>
      </c>
      <c r="E3445" s="54" t="str">
        <f>VLOOKUP(Table_for_new_list_price[[#This Row],[ItemCode]],[1]sheet1!$1:$1048576,7,FALSE)</f>
        <v>BRASS</v>
      </c>
      <c r="F3445" s="54" t="str">
        <f>VLOOKUP(Table_for_new_list_price[[#This Row],[ItemCode]],[1]sheet1!$1:$1048576,13,FALSE)</f>
        <v>0.76</v>
      </c>
      <c r="G3445" s="55" t="str">
        <f>VLOOKUP(Table_for_new_list_price[[#This Row],[ItemCode]],[1]sheet1!$1:$1048576,12,FALSE)</f>
        <v>36</v>
      </c>
      <c r="H3445" s="101">
        <f>VLOOKUP(Table_for_new_list_price[[#This Row],[ItemCode]],[1]sheet1!$1:$1048576,8,FALSE)</f>
        <v>50.35</v>
      </c>
      <c r="I3445" s="51">
        <f>VLOOKUP(Table_for_new_list_price[[#This Row],[Product Line]],'EDA SHEET'!$C$10:$D$57,2,FALSE)</f>
        <v>0.34699999999999998</v>
      </c>
      <c r="J3445" s="53">
        <f t="shared" si="60"/>
        <v>17.471450000000001</v>
      </c>
      <c r="K3445" s="1" t="str">
        <f>VLOOKUP(Table_for_new_list_price[[#This Row],[ItemCode]],[1]sheet1!$1:$1048576,11,FALSE)</f>
        <v>China</v>
      </c>
    </row>
    <row r="3446" spans="1:11" hidden="1" x14ac:dyDescent="0.3">
      <c r="A3446" t="s">
        <v>1268</v>
      </c>
      <c r="B3446" t="str">
        <f>VLOOKUP(Table_for_new_list_price[[#This Row],[ItemCode]],[1]sheet1!$1:$1048576,4,FALSE)</f>
        <v>CSA GAS BALL IPS</v>
      </c>
      <c r="C3446" t="str">
        <f>VLOOKUP(Table_for_new_list_price[[#This Row],[ItemCode]],[1]sheet1!$1:$1048576,5,FALSE)</f>
        <v>670779520049</v>
      </c>
      <c r="D3446" t="str">
        <f>VLOOKUP(Table_for_new_list_price[[#This Row],[ItemCode]],[1]sheet1!$1:$1048576,6,FALSE)</f>
        <v>GASV</v>
      </c>
      <c r="E3446" s="54" t="str">
        <f>VLOOKUP(Table_for_new_list_price[[#This Row],[ItemCode]],[1]sheet1!$1:$1048576,7,FALSE)</f>
        <v>BRASS</v>
      </c>
      <c r="F3446" s="54" t="str">
        <f>VLOOKUP(Table_for_new_list_price[[#This Row],[ItemCode]],[1]sheet1!$1:$1048576,13,FALSE)</f>
        <v>0.3</v>
      </c>
      <c r="G3446" s="55" t="str">
        <f>VLOOKUP(Table_for_new_list_price[[#This Row],[ItemCode]],[1]sheet1!$1:$1048576,12,FALSE)</f>
        <v>120</v>
      </c>
      <c r="H3446" s="101">
        <f>VLOOKUP(Table_for_new_list_price[[#This Row],[ItemCode]],[1]sheet1!$1:$1048576,8,FALSE)</f>
        <v>18.149999999999999</v>
      </c>
      <c r="I3446" s="51">
        <f>VLOOKUP(Table_for_new_list_price[[#This Row],[Product Line]],'EDA SHEET'!$C$10:$D$57,2,FALSE)</f>
        <v>0.34699999999999998</v>
      </c>
      <c r="J3446" s="53">
        <f t="shared" si="60"/>
        <v>6.298049999999999</v>
      </c>
      <c r="K3446" s="1" t="str">
        <f>VLOOKUP(Table_for_new_list_price[[#This Row],[ItemCode]],[1]sheet1!$1:$1048576,11,FALSE)</f>
        <v>China</v>
      </c>
    </row>
    <row r="3447" spans="1:11" hidden="1" x14ac:dyDescent="0.3">
      <c r="A3447" t="s">
        <v>1269</v>
      </c>
      <c r="B3447" t="str">
        <f>VLOOKUP(Table_for_new_list_price[[#This Row],[ItemCode]],[1]sheet1!$1:$1048576,4,FALSE)</f>
        <v>CSA GAS BALL IPS</v>
      </c>
      <c r="C3447" t="str">
        <f>VLOOKUP(Table_for_new_list_price[[#This Row],[ItemCode]],[1]sheet1!$1:$1048576,5,FALSE)</f>
        <v>670779520056</v>
      </c>
      <c r="D3447" t="str">
        <f>VLOOKUP(Table_for_new_list_price[[#This Row],[ItemCode]],[1]sheet1!$1:$1048576,6,FALSE)</f>
        <v>GASV</v>
      </c>
      <c r="E3447" s="54" t="str">
        <f>VLOOKUP(Table_for_new_list_price[[#This Row],[ItemCode]],[1]sheet1!$1:$1048576,7,FALSE)</f>
        <v>BRASS</v>
      </c>
      <c r="F3447" s="54" t="str">
        <f>VLOOKUP(Table_for_new_list_price[[#This Row],[ItemCode]],[1]sheet1!$1:$1048576,13,FALSE)</f>
        <v>0.46</v>
      </c>
      <c r="G3447" s="55" t="str">
        <f>VLOOKUP(Table_for_new_list_price[[#This Row],[ItemCode]],[1]sheet1!$1:$1048576,12,FALSE)</f>
        <v>120</v>
      </c>
      <c r="H3447" s="101">
        <f>VLOOKUP(Table_for_new_list_price[[#This Row],[ItemCode]],[1]sheet1!$1:$1048576,8,FALSE)</f>
        <v>27.53</v>
      </c>
      <c r="I3447" s="51">
        <f>VLOOKUP(Table_for_new_list_price[[#This Row],[Product Line]],'EDA SHEET'!$C$10:$D$57,2,FALSE)</f>
        <v>0.34699999999999998</v>
      </c>
      <c r="J3447" s="53">
        <f t="shared" si="60"/>
        <v>9.5529099999999989</v>
      </c>
      <c r="K3447" s="1" t="str">
        <f>VLOOKUP(Table_for_new_list_price[[#This Row],[ItemCode]],[1]sheet1!$1:$1048576,11,FALSE)</f>
        <v>China</v>
      </c>
    </row>
    <row r="3448" spans="1:11" hidden="1" x14ac:dyDescent="0.3">
      <c r="A3448" t="s">
        <v>1270</v>
      </c>
      <c r="B3448" t="str">
        <f>VLOOKUP(Table_for_new_list_price[[#This Row],[ItemCode]],[1]sheet1!$1:$1048576,4,FALSE)</f>
        <v>CSA GAS BALL VALVE</v>
      </c>
      <c r="C3448" t="str">
        <f>VLOOKUP(Table_for_new_list_price[[#This Row],[ItemCode]],[1]sheet1!$1:$1048576,5,FALSE)</f>
        <v>670779513034</v>
      </c>
      <c r="D3448" t="str">
        <f>VLOOKUP(Table_for_new_list_price[[#This Row],[ItemCode]],[1]sheet1!$1:$1048576,6,FALSE)</f>
        <v>GASV</v>
      </c>
      <c r="E3448" s="54" t="str">
        <f>VLOOKUP(Table_for_new_list_price[[#This Row],[ItemCode]],[1]sheet1!$1:$1048576,7,FALSE)</f>
        <v>BRASS</v>
      </c>
      <c r="F3448" s="54" t="str">
        <f>VLOOKUP(Table_for_new_list_price[[#This Row],[ItemCode]],[1]sheet1!$1:$1048576,13,FALSE)</f>
        <v>0.22</v>
      </c>
      <c r="G3448" s="55" t="str">
        <f>VLOOKUP(Table_for_new_list_price[[#This Row],[ItemCode]],[1]sheet1!$1:$1048576,12,FALSE)</f>
        <v>144</v>
      </c>
      <c r="H3448" s="101">
        <f>VLOOKUP(Table_for_new_list_price[[#This Row],[ItemCode]],[1]sheet1!$1:$1048576,8,FALSE)</f>
        <v>17.82</v>
      </c>
      <c r="I3448" s="51">
        <f>VLOOKUP(Table_for_new_list_price[[#This Row],[Product Line]],'EDA SHEET'!$C$10:$D$57,2,FALSE)</f>
        <v>0.34699999999999998</v>
      </c>
      <c r="J3448" s="53">
        <f t="shared" si="60"/>
        <v>6.1835399999999998</v>
      </c>
      <c r="K3448" s="1" t="str">
        <f>VLOOKUP(Table_for_new_list_price[[#This Row],[ItemCode]],[1]sheet1!$1:$1048576,11,FALSE)</f>
        <v>China</v>
      </c>
    </row>
    <row r="3449" spans="1:11" hidden="1" x14ac:dyDescent="0.3">
      <c r="A3449" t="s">
        <v>1271</v>
      </c>
      <c r="B3449" t="str">
        <f>VLOOKUP(Table_for_new_list_price[[#This Row],[ItemCode]],[1]sheet1!$1:$1048576,4,FALSE)</f>
        <v>CSA GAS BALL IPS</v>
      </c>
      <c r="C3449" t="str">
        <f>VLOOKUP(Table_for_new_list_price[[#This Row],[ItemCode]],[1]sheet1!$1:$1048576,5,FALSE)</f>
        <v>670779523064</v>
      </c>
      <c r="D3449" t="str">
        <f>VLOOKUP(Table_for_new_list_price[[#This Row],[ItemCode]],[1]sheet1!$1:$1048576,6,FALSE)</f>
        <v>GASV</v>
      </c>
      <c r="E3449" s="54" t="str">
        <f>VLOOKUP(Table_for_new_list_price[[#This Row],[ItemCode]],[1]sheet1!$1:$1048576,7,FALSE)</f>
        <v>BRASS</v>
      </c>
      <c r="F3449" s="54" t="str">
        <f>VLOOKUP(Table_for_new_list_price[[#This Row],[ItemCode]],[1]sheet1!$1:$1048576,13,FALSE)</f>
        <v>1.12</v>
      </c>
      <c r="G3449" s="55" t="str">
        <f>VLOOKUP(Table_for_new_list_price[[#This Row],[ItemCode]],[1]sheet1!$1:$1048576,12,FALSE)</f>
        <v>48</v>
      </c>
      <c r="H3449" s="101">
        <f>VLOOKUP(Table_for_new_list_price[[#This Row],[ItemCode]],[1]sheet1!$1:$1048576,8,FALSE)</f>
        <v>50.35</v>
      </c>
      <c r="I3449" s="51">
        <f>VLOOKUP(Table_for_new_list_price[[#This Row],[Product Line]],'EDA SHEET'!$C$10:$D$57,2,FALSE)</f>
        <v>0.34699999999999998</v>
      </c>
      <c r="J3449" s="53">
        <f t="shared" si="60"/>
        <v>17.471450000000001</v>
      </c>
      <c r="K3449" s="1" t="str">
        <f>VLOOKUP(Table_for_new_list_price[[#This Row],[ItemCode]],[1]sheet1!$1:$1048576,11,FALSE)</f>
        <v>China</v>
      </c>
    </row>
    <row r="3450" spans="1:11" hidden="1" x14ac:dyDescent="0.3">
      <c r="A3450" t="s">
        <v>1272</v>
      </c>
      <c r="B3450" t="str">
        <f>VLOOKUP(Table_for_new_list_price[[#This Row],[ItemCode]],[1]sheet1!$1:$1048576,4,FALSE)</f>
        <v>CSA GAS BALL IPS</v>
      </c>
      <c r="C3450" t="str">
        <f>VLOOKUP(Table_for_new_list_price[[#This Row],[ItemCode]],[1]sheet1!$1:$1048576,5,FALSE)</f>
        <v>670779523040</v>
      </c>
      <c r="D3450" t="str">
        <f>VLOOKUP(Table_for_new_list_price[[#This Row],[ItemCode]],[1]sheet1!$1:$1048576,6,FALSE)</f>
        <v>GASV</v>
      </c>
      <c r="E3450" s="54" t="str">
        <f>VLOOKUP(Table_for_new_list_price[[#This Row],[ItemCode]],[1]sheet1!$1:$1048576,7,FALSE)</f>
        <v>BRASS</v>
      </c>
      <c r="F3450" s="54" t="str">
        <f>VLOOKUP(Table_for_new_list_price[[#This Row],[ItemCode]],[1]sheet1!$1:$1048576,13,FALSE)</f>
        <v>0.36</v>
      </c>
      <c r="G3450" s="55" t="str">
        <f>VLOOKUP(Table_for_new_list_price[[#This Row],[ItemCode]],[1]sheet1!$1:$1048576,12,FALSE)</f>
        <v>120</v>
      </c>
      <c r="H3450" s="101">
        <f>VLOOKUP(Table_for_new_list_price[[#This Row],[ItemCode]],[1]sheet1!$1:$1048576,8,FALSE)</f>
        <v>18.149999999999999</v>
      </c>
      <c r="I3450" s="51">
        <f>VLOOKUP(Table_for_new_list_price[[#This Row],[Product Line]],'EDA SHEET'!$C$10:$D$57,2,FALSE)</f>
        <v>0.34699999999999998</v>
      </c>
      <c r="J3450" s="53">
        <f t="shared" si="60"/>
        <v>6.298049999999999</v>
      </c>
      <c r="K3450" s="1" t="str">
        <f>VLOOKUP(Table_for_new_list_price[[#This Row],[ItemCode]],[1]sheet1!$1:$1048576,11,FALSE)</f>
        <v>China</v>
      </c>
    </row>
    <row r="3451" spans="1:11" hidden="1" x14ac:dyDescent="0.3">
      <c r="A3451" t="s">
        <v>1273</v>
      </c>
      <c r="B3451" t="str">
        <f>VLOOKUP(Table_for_new_list_price[[#This Row],[ItemCode]],[1]sheet1!$1:$1048576,4,FALSE)</f>
        <v>CSA GAS BALL IPS</v>
      </c>
      <c r="C3451" t="str">
        <f>VLOOKUP(Table_for_new_list_price[[#This Row],[ItemCode]],[1]sheet1!$1:$1048576,5,FALSE)</f>
        <v>670779523057</v>
      </c>
      <c r="D3451" t="str">
        <f>VLOOKUP(Table_for_new_list_price[[#This Row],[ItemCode]],[1]sheet1!$1:$1048576,6,FALSE)</f>
        <v>GASV</v>
      </c>
      <c r="E3451" s="54" t="str">
        <f>VLOOKUP(Table_for_new_list_price[[#This Row],[ItemCode]],[1]sheet1!$1:$1048576,7,FALSE)</f>
        <v>BRASS</v>
      </c>
      <c r="F3451" s="54" t="str">
        <f>VLOOKUP(Table_for_new_list_price[[#This Row],[ItemCode]],[1]sheet1!$1:$1048576,13,FALSE)</f>
        <v>0.5</v>
      </c>
      <c r="G3451" s="55" t="str">
        <f>VLOOKUP(Table_for_new_list_price[[#This Row],[ItemCode]],[1]sheet1!$1:$1048576,12,FALSE)</f>
        <v>120</v>
      </c>
      <c r="H3451" s="101">
        <f>VLOOKUP(Table_for_new_list_price[[#This Row],[ItemCode]],[1]sheet1!$1:$1048576,8,FALSE)</f>
        <v>27.53</v>
      </c>
      <c r="I3451" s="51">
        <f>VLOOKUP(Table_for_new_list_price[[#This Row],[Product Line]],'EDA SHEET'!$C$10:$D$57,2,FALSE)</f>
        <v>0.34699999999999998</v>
      </c>
      <c r="J3451" s="53">
        <f t="shared" si="60"/>
        <v>9.5529099999999989</v>
      </c>
      <c r="K3451" s="1" t="str">
        <f>VLOOKUP(Table_for_new_list_price[[#This Row],[ItemCode]],[1]sheet1!$1:$1048576,11,FALSE)</f>
        <v>China</v>
      </c>
    </row>
    <row r="3452" spans="1:11" hidden="1" x14ac:dyDescent="0.3">
      <c r="A3452" t="s">
        <v>1274</v>
      </c>
      <c r="B3452" t="str">
        <f>VLOOKUP(Table_for_new_list_price[[#This Row],[ItemCode]],[1]sheet1!$1:$1048576,4,FALSE)</f>
        <v>CSA GAS BALL C/W T-HANDLE</v>
      </c>
      <c r="C3452" t="str">
        <f>VLOOKUP(Table_for_new_list_price[[#This Row],[ItemCode]],[1]sheet1!$1:$1048576,5,FALSE)</f>
        <v>670779526065</v>
      </c>
      <c r="D3452" t="str">
        <f>VLOOKUP(Table_for_new_list_price[[#This Row],[ItemCode]],[1]sheet1!$1:$1048576,6,FALSE)</f>
        <v>GASV</v>
      </c>
      <c r="E3452" s="54" t="str">
        <f>VLOOKUP(Table_for_new_list_price[[#This Row],[ItemCode]],[1]sheet1!$1:$1048576,7,FALSE)</f>
        <v>BRASS</v>
      </c>
      <c r="F3452" s="54" t="str">
        <f>VLOOKUP(Table_for_new_list_price[[#This Row],[ItemCode]],[1]sheet1!$1:$1048576,13,FALSE)</f>
        <v>0.74</v>
      </c>
      <c r="G3452" s="55" t="str">
        <f>VLOOKUP(Table_for_new_list_price[[#This Row],[ItemCode]],[1]sheet1!$1:$1048576,12,FALSE)</f>
        <v>36</v>
      </c>
      <c r="H3452" s="101">
        <f>VLOOKUP(Table_for_new_list_price[[#This Row],[ItemCode]],[1]sheet1!$1:$1048576,8,FALSE)</f>
        <v>50.35</v>
      </c>
      <c r="I3452" s="51">
        <f>VLOOKUP(Table_for_new_list_price[[#This Row],[Product Line]],'EDA SHEET'!$C$10:$D$57,2,FALSE)</f>
        <v>0.34699999999999998</v>
      </c>
      <c r="J3452" s="53">
        <f t="shared" si="60"/>
        <v>17.471450000000001</v>
      </c>
      <c r="K3452" s="1" t="str">
        <f>VLOOKUP(Table_for_new_list_price[[#This Row],[ItemCode]],[1]sheet1!$1:$1048576,11,FALSE)</f>
        <v>China</v>
      </c>
    </row>
    <row r="3453" spans="1:11" hidden="1" x14ac:dyDescent="0.3">
      <c r="A3453" t="s">
        <v>1275</v>
      </c>
      <c r="B3453" t="str">
        <f>VLOOKUP(Table_for_new_list_price[[#This Row],[ItemCode]],[1]sheet1!$1:$1048576,4,FALSE)</f>
        <v>CSA GAS BALL C/W T-HANDLE</v>
      </c>
      <c r="C3453" t="str">
        <f>VLOOKUP(Table_for_new_list_price[[#This Row],[ItemCode]],[1]sheet1!$1:$1048576,5,FALSE)</f>
        <v>670779526041</v>
      </c>
      <c r="D3453" t="str">
        <f>VLOOKUP(Table_for_new_list_price[[#This Row],[ItemCode]],[1]sheet1!$1:$1048576,6,FALSE)</f>
        <v>GASV</v>
      </c>
      <c r="E3453" s="54" t="str">
        <f>VLOOKUP(Table_for_new_list_price[[#This Row],[ItemCode]],[1]sheet1!$1:$1048576,7,FALSE)</f>
        <v>BRASS</v>
      </c>
      <c r="F3453" s="54" t="str">
        <f>VLOOKUP(Table_for_new_list_price[[#This Row],[ItemCode]],[1]sheet1!$1:$1048576,13,FALSE)</f>
        <v>0.3</v>
      </c>
      <c r="G3453" s="55" t="str">
        <f>VLOOKUP(Table_for_new_list_price[[#This Row],[ItemCode]],[1]sheet1!$1:$1048576,12,FALSE)</f>
        <v>120</v>
      </c>
      <c r="H3453" s="101">
        <f>VLOOKUP(Table_for_new_list_price[[#This Row],[ItemCode]],[1]sheet1!$1:$1048576,8,FALSE)</f>
        <v>18.149999999999999</v>
      </c>
      <c r="I3453" s="51">
        <f>VLOOKUP(Table_for_new_list_price[[#This Row],[Product Line]],'EDA SHEET'!$C$10:$D$57,2,FALSE)</f>
        <v>0.34699999999999998</v>
      </c>
      <c r="J3453" s="53">
        <f t="shared" si="60"/>
        <v>6.298049999999999</v>
      </c>
      <c r="K3453" s="1" t="str">
        <f>VLOOKUP(Table_for_new_list_price[[#This Row],[ItemCode]],[1]sheet1!$1:$1048576,11,FALSE)</f>
        <v>China</v>
      </c>
    </row>
    <row r="3454" spans="1:11" hidden="1" x14ac:dyDescent="0.3">
      <c r="A3454" t="s">
        <v>1276</v>
      </c>
      <c r="B3454" t="str">
        <f>VLOOKUP(Table_for_new_list_price[[#This Row],[ItemCode]],[1]sheet1!$1:$1048576,4,FALSE)</f>
        <v>CSA GAS BALL C/W T-HANDLE</v>
      </c>
      <c r="C3454" t="str">
        <f>VLOOKUP(Table_for_new_list_price[[#This Row],[ItemCode]],[1]sheet1!$1:$1048576,5,FALSE)</f>
        <v>670779526058</v>
      </c>
      <c r="D3454" t="str">
        <f>VLOOKUP(Table_for_new_list_price[[#This Row],[ItemCode]],[1]sheet1!$1:$1048576,6,FALSE)</f>
        <v>GASV</v>
      </c>
      <c r="E3454" s="54" t="str">
        <f>VLOOKUP(Table_for_new_list_price[[#This Row],[ItemCode]],[1]sheet1!$1:$1048576,7,FALSE)</f>
        <v>BRASS</v>
      </c>
      <c r="F3454" s="54" t="str">
        <f>VLOOKUP(Table_for_new_list_price[[#This Row],[ItemCode]],[1]sheet1!$1:$1048576,13,FALSE)</f>
        <v>0.46</v>
      </c>
      <c r="G3454" s="55" t="str">
        <f>VLOOKUP(Table_for_new_list_price[[#This Row],[ItemCode]],[1]sheet1!$1:$1048576,12,FALSE)</f>
        <v>120</v>
      </c>
      <c r="H3454" s="101">
        <f>VLOOKUP(Table_for_new_list_price[[#This Row],[ItemCode]],[1]sheet1!$1:$1048576,8,FALSE)</f>
        <v>27.53</v>
      </c>
      <c r="I3454" s="51">
        <f>VLOOKUP(Table_for_new_list_price[[#This Row],[Product Line]],'EDA SHEET'!$C$10:$D$57,2,FALSE)</f>
        <v>0.34699999999999998</v>
      </c>
      <c r="J3454" s="53">
        <f t="shared" si="60"/>
        <v>9.5529099999999989</v>
      </c>
      <c r="K3454" s="1" t="str">
        <f>VLOOKUP(Table_for_new_list_price[[#This Row],[ItemCode]],[1]sheet1!$1:$1048576,11,FALSE)</f>
        <v>China</v>
      </c>
    </row>
    <row r="3455" spans="1:11" hidden="1" x14ac:dyDescent="0.3">
      <c r="A3455" t="s">
        <v>1277</v>
      </c>
      <c r="B3455" t="str">
        <f>VLOOKUP(Table_for_new_list_price[[#This Row],[ItemCode]],[1]sheet1!$1:$1048576,4,FALSE)</f>
        <v>CSA GAS BALL 3/8FNPT C/W T HND</v>
      </c>
      <c r="C3455" t="str">
        <f>VLOOKUP(Table_for_new_list_price[[#This Row],[ItemCode]],[1]sheet1!$1:$1048576,5,FALSE)</f>
        <v>670779526034</v>
      </c>
      <c r="D3455" t="str">
        <f>VLOOKUP(Table_for_new_list_price[[#This Row],[ItemCode]],[1]sheet1!$1:$1048576,6,FALSE)</f>
        <v>GASV</v>
      </c>
      <c r="E3455" s="54" t="str">
        <f>VLOOKUP(Table_for_new_list_price[[#This Row],[ItemCode]],[1]sheet1!$1:$1048576,7,FALSE)</f>
        <v>BRASS</v>
      </c>
      <c r="F3455" s="54" t="str">
        <f>VLOOKUP(Table_for_new_list_price[[#This Row],[ItemCode]],[1]sheet1!$1:$1048576,13,FALSE)</f>
        <v>0.28</v>
      </c>
      <c r="G3455" s="55" t="str">
        <f>VLOOKUP(Table_for_new_list_price[[#This Row],[ItemCode]],[1]sheet1!$1:$1048576,12,FALSE)</f>
        <v>144</v>
      </c>
      <c r="H3455" s="101">
        <f>VLOOKUP(Table_for_new_list_price[[#This Row],[ItemCode]],[1]sheet1!$1:$1048576,8,FALSE)</f>
        <v>17.829999999999998</v>
      </c>
      <c r="I3455" s="51">
        <f>VLOOKUP(Table_for_new_list_price[[#This Row],[Product Line]],'EDA SHEET'!$C$10:$D$57,2,FALSE)</f>
        <v>0.34699999999999998</v>
      </c>
      <c r="J3455" s="53">
        <f t="shared" si="60"/>
        <v>6.187009999999999</v>
      </c>
      <c r="K3455" s="1" t="str">
        <f>VLOOKUP(Table_for_new_list_price[[#This Row],[ItemCode]],[1]sheet1!$1:$1048576,11,FALSE)</f>
        <v>China</v>
      </c>
    </row>
    <row r="3456" spans="1:11" hidden="1" x14ac:dyDescent="0.3">
      <c r="A3456" t="s">
        <v>1278</v>
      </c>
      <c r="B3456" t="str">
        <f>VLOOKUP(Table_for_new_list_price[[#This Row],[ItemCode]],[1]sheet1!$1:$1048576,4,FALSE)</f>
        <v>CSA GAS BALL FXM - 3/8 FLARE</v>
      </c>
      <c r="C3456" t="str">
        <f>VLOOKUP(Table_for_new_list_price[[#This Row],[ItemCode]],[1]sheet1!$1:$1048576,5,FALSE)</f>
        <v>670779521046</v>
      </c>
      <c r="D3456" t="str">
        <f>VLOOKUP(Table_for_new_list_price[[#This Row],[ItemCode]],[1]sheet1!$1:$1048576,6,FALSE)</f>
        <v>GASV</v>
      </c>
      <c r="E3456" s="54" t="str">
        <f>VLOOKUP(Table_for_new_list_price[[#This Row],[ItemCode]],[1]sheet1!$1:$1048576,7,FALSE)</f>
        <v>BRASS</v>
      </c>
      <c r="F3456" s="54" t="str">
        <f>VLOOKUP(Table_for_new_list_price[[#This Row],[ItemCode]],[1]sheet1!$1:$1048576,13,FALSE)</f>
        <v>0.3</v>
      </c>
      <c r="G3456" s="55" t="str">
        <f>VLOOKUP(Table_for_new_list_price[[#This Row],[ItemCode]],[1]sheet1!$1:$1048576,12,FALSE)</f>
        <v>144</v>
      </c>
      <c r="H3456" s="101">
        <f>VLOOKUP(Table_for_new_list_price[[#This Row],[ItemCode]],[1]sheet1!$1:$1048576,8,FALSE)</f>
        <v>21.91</v>
      </c>
      <c r="I3456" s="51">
        <f>VLOOKUP(Table_for_new_list_price[[#This Row],[Product Line]],'EDA SHEET'!$C$10:$D$57,2,FALSE)</f>
        <v>0.34699999999999998</v>
      </c>
      <c r="J3456" s="53">
        <f t="shared" si="60"/>
        <v>7.6027699999999996</v>
      </c>
      <c r="K3456" s="1" t="str">
        <f>VLOOKUP(Table_for_new_list_price[[#This Row],[ItemCode]],[1]sheet1!$1:$1048576,11,FALSE)</f>
        <v>China</v>
      </c>
    </row>
    <row r="3457" spans="1:11" hidden="1" x14ac:dyDescent="0.3">
      <c r="A3457" t="s">
        <v>1279</v>
      </c>
      <c r="B3457" t="str">
        <f>VLOOKUP(Table_for_new_list_price[[#This Row],[ItemCode]],[1]sheet1!$1:$1048576,4,FALSE)</f>
        <v>CSA GAS BALL FXM - 1/2 FLARE</v>
      </c>
      <c r="C3457" t="str">
        <f>VLOOKUP(Table_for_new_list_price[[#This Row],[ItemCode]],[1]sheet1!$1:$1048576,5,FALSE)</f>
        <v>670779524047</v>
      </c>
      <c r="D3457" t="str">
        <f>VLOOKUP(Table_for_new_list_price[[#This Row],[ItemCode]],[1]sheet1!$1:$1048576,6,FALSE)</f>
        <v>GASV</v>
      </c>
      <c r="E3457" s="54" t="str">
        <f>VLOOKUP(Table_for_new_list_price[[#This Row],[ItemCode]],[1]sheet1!$1:$1048576,7,FALSE)</f>
        <v>BRASS</v>
      </c>
      <c r="F3457" s="54" t="str">
        <f>VLOOKUP(Table_for_new_list_price[[#This Row],[ItemCode]],[1]sheet1!$1:$1048576,13,FALSE)</f>
        <v>0.32</v>
      </c>
      <c r="G3457" s="55" t="str">
        <f>VLOOKUP(Table_for_new_list_price[[#This Row],[ItemCode]],[1]sheet1!$1:$1048576,12,FALSE)</f>
        <v>120</v>
      </c>
      <c r="H3457" s="101">
        <f>VLOOKUP(Table_for_new_list_price[[#This Row],[ItemCode]],[1]sheet1!$1:$1048576,8,FALSE)</f>
        <v>23.69</v>
      </c>
      <c r="I3457" s="51">
        <f>VLOOKUP(Table_for_new_list_price[[#This Row],[Product Line]],'EDA SHEET'!$C$10:$D$57,2,FALSE)</f>
        <v>0.34699999999999998</v>
      </c>
      <c r="J3457" s="53">
        <f t="shared" si="60"/>
        <v>8.2204300000000003</v>
      </c>
      <c r="K3457" s="1" t="str">
        <f>VLOOKUP(Table_for_new_list_price[[#This Row],[ItemCode]],[1]sheet1!$1:$1048576,11,FALSE)</f>
        <v>China</v>
      </c>
    </row>
    <row r="3458" spans="1:11" hidden="1" x14ac:dyDescent="0.3">
      <c r="A3458" t="s">
        <v>1280</v>
      </c>
      <c r="B3458" t="str">
        <f>VLOOKUP(Table_for_new_list_price[[#This Row],[ItemCode]],[1]sheet1!$1:$1048576,4,FALSE)</f>
        <v>CSA GAS BALL FXM - 15/16 FLARE</v>
      </c>
      <c r="C3458" t="str">
        <f>VLOOKUP(Table_for_new_list_price[[#This Row],[ItemCode]],[1]sheet1!$1:$1048576,5,FALSE)</f>
        <v>670779404042</v>
      </c>
      <c r="D3458" t="str">
        <f>VLOOKUP(Table_for_new_list_price[[#This Row],[ItemCode]],[1]sheet1!$1:$1048576,6,FALSE)</f>
        <v>GASV</v>
      </c>
      <c r="E3458" s="54">
        <f>VLOOKUP(Table_for_new_list_price[[#This Row],[ItemCode]],[1]sheet1!$1:$1048576,7,FALSE)</f>
        <v>0</v>
      </c>
      <c r="F3458" s="54" t="str">
        <f>VLOOKUP(Table_for_new_list_price[[#This Row],[ItemCode]],[1]sheet1!$1:$1048576,13,FALSE)</f>
        <v>0.38</v>
      </c>
      <c r="G3458" s="55" t="str">
        <f>VLOOKUP(Table_for_new_list_price[[#This Row],[ItemCode]],[1]sheet1!$1:$1048576,12,FALSE)</f>
        <v>96</v>
      </c>
      <c r="H3458" s="101">
        <f>VLOOKUP(Table_for_new_list_price[[#This Row],[ItemCode]],[1]sheet1!$1:$1048576,8,FALSE)</f>
        <v>32.909999999999997</v>
      </c>
      <c r="I3458" s="51">
        <f>VLOOKUP(Table_for_new_list_price[[#This Row],[Product Line]],'EDA SHEET'!$C$10:$D$57,2,FALSE)</f>
        <v>0.34699999999999998</v>
      </c>
      <c r="J3458" s="53">
        <f t="shared" si="60"/>
        <v>11.419769999999998</v>
      </c>
      <c r="K3458" s="1" t="str">
        <f>VLOOKUP(Table_for_new_list_price[[#This Row],[ItemCode]],[1]sheet1!$1:$1048576,11,FALSE)</f>
        <v>China</v>
      </c>
    </row>
    <row r="3459" spans="1:11" hidden="1" x14ac:dyDescent="0.3">
      <c r="A3459" t="s">
        <v>1281</v>
      </c>
      <c r="B3459" t="str">
        <f>VLOOKUP(Table_for_new_list_price[[#This Row],[ItemCode]],[1]sheet1!$1:$1048576,4,FALSE)</f>
        <v>CSA GAS BALL FXM - 15/16 FLARE</v>
      </c>
      <c r="C3459" t="str">
        <f>VLOOKUP(Table_for_new_list_price[[#This Row],[ItemCode]],[1]sheet1!$1:$1048576,5,FALSE)</f>
        <v>670779525051</v>
      </c>
      <c r="D3459" t="str">
        <f>VLOOKUP(Table_for_new_list_price[[#This Row],[ItemCode]],[1]sheet1!$1:$1048576,6,FALSE)</f>
        <v>GASV</v>
      </c>
      <c r="E3459" s="54" t="str">
        <f>VLOOKUP(Table_for_new_list_price[[#This Row],[ItemCode]],[1]sheet1!$1:$1048576,7,FALSE)</f>
        <v>BRASS</v>
      </c>
      <c r="F3459" s="54" t="str">
        <f>VLOOKUP(Table_for_new_list_price[[#This Row],[ItemCode]],[1]sheet1!$1:$1048576,13,FALSE)</f>
        <v>0.52</v>
      </c>
      <c r="G3459" s="55" t="str">
        <f>VLOOKUP(Table_for_new_list_price[[#This Row],[ItemCode]],[1]sheet1!$1:$1048576,12,FALSE)</f>
        <v>96</v>
      </c>
      <c r="H3459" s="101">
        <f>VLOOKUP(Table_for_new_list_price[[#This Row],[ItemCode]],[1]sheet1!$1:$1048576,8,FALSE)</f>
        <v>32.909999999999997</v>
      </c>
      <c r="I3459" s="51">
        <f>VLOOKUP(Table_for_new_list_price[[#This Row],[Product Line]],'EDA SHEET'!$C$10:$D$57,2,FALSE)</f>
        <v>0.34699999999999998</v>
      </c>
      <c r="J3459" s="53">
        <f t="shared" si="60"/>
        <v>11.419769999999998</v>
      </c>
      <c r="K3459" s="1" t="str">
        <f>VLOOKUP(Table_for_new_list_price[[#This Row],[ItemCode]],[1]sheet1!$1:$1048576,11,FALSE)</f>
        <v>China</v>
      </c>
    </row>
    <row r="3460" spans="1:11" hidden="1" x14ac:dyDescent="0.3">
      <c r="A3460" t="s">
        <v>1282</v>
      </c>
      <c r="B3460" t="str">
        <f>VLOOKUP(Table_for_new_list_price[[#This Row],[ItemCode]],[1]sheet1!$1:$1048576,4,FALSE)</f>
        <v>CSA GAS BALL 1/2  FLARExFLARE</v>
      </c>
      <c r="C3460" t="str">
        <f>VLOOKUP(Table_for_new_list_price[[#This Row],[ItemCode]],[1]sheet1!$1:$1048576,5,FALSE)</f>
        <v>670779515045</v>
      </c>
      <c r="D3460" t="str">
        <f>VLOOKUP(Table_for_new_list_price[[#This Row],[ItemCode]],[1]sheet1!$1:$1048576,6,FALSE)</f>
        <v>GASV</v>
      </c>
      <c r="E3460" s="54" t="str">
        <f>VLOOKUP(Table_for_new_list_price[[#This Row],[ItemCode]],[1]sheet1!$1:$1048576,7,FALSE)</f>
        <v>BRASS</v>
      </c>
      <c r="F3460" s="54" t="str">
        <f>VLOOKUP(Table_for_new_list_price[[#This Row],[ItemCode]],[1]sheet1!$1:$1048576,13,FALSE)</f>
        <v>0.28</v>
      </c>
      <c r="G3460" s="55" t="str">
        <f>VLOOKUP(Table_for_new_list_price[[#This Row],[ItemCode]],[1]sheet1!$1:$1048576,12,FALSE)</f>
        <v>120</v>
      </c>
      <c r="H3460" s="101">
        <f>VLOOKUP(Table_for_new_list_price[[#This Row],[ItemCode]],[1]sheet1!$1:$1048576,8,FALSE)</f>
        <v>29.12</v>
      </c>
      <c r="I3460" s="51">
        <f>VLOOKUP(Table_for_new_list_price[[#This Row],[Product Line]],'EDA SHEET'!$C$10:$D$57,2,FALSE)</f>
        <v>0.34699999999999998</v>
      </c>
      <c r="J3460" s="53">
        <f t="shared" si="60"/>
        <v>10.10464</v>
      </c>
      <c r="K3460" s="1" t="str">
        <f>VLOOKUP(Table_for_new_list_price[[#This Row],[ItemCode]],[1]sheet1!$1:$1048576,11,FALSE)</f>
        <v>China</v>
      </c>
    </row>
    <row r="3461" spans="1:11" hidden="1" x14ac:dyDescent="0.3">
      <c r="A3461" t="s">
        <v>1283</v>
      </c>
      <c r="B3461" t="str">
        <f>VLOOKUP(Table_for_new_list_price[[#This Row],[ItemCode]],[1]sheet1!$1:$1048576,4,FALSE)</f>
        <v>CSA GAS BALL 3/8  FLARExFLARE</v>
      </c>
      <c r="C3461" t="str">
        <f>VLOOKUP(Table_for_new_list_price[[#This Row],[ItemCode]],[1]sheet1!$1:$1048576,5,FALSE)</f>
        <v>670779515038</v>
      </c>
      <c r="D3461" t="str">
        <f>VLOOKUP(Table_for_new_list_price[[#This Row],[ItemCode]],[1]sheet1!$1:$1048576,6,FALSE)</f>
        <v>GASV</v>
      </c>
      <c r="E3461" s="54" t="str">
        <f>VLOOKUP(Table_for_new_list_price[[#This Row],[ItemCode]],[1]sheet1!$1:$1048576,7,FALSE)</f>
        <v>BRASS</v>
      </c>
      <c r="F3461" s="54" t="str">
        <f>VLOOKUP(Table_for_new_list_price[[#This Row],[ItemCode]],[1]sheet1!$1:$1048576,13,FALSE)</f>
        <v>0.28</v>
      </c>
      <c r="G3461" s="55" t="str">
        <f>VLOOKUP(Table_for_new_list_price[[#This Row],[ItemCode]],[1]sheet1!$1:$1048576,12,FALSE)</f>
        <v>144</v>
      </c>
      <c r="H3461" s="101">
        <f>VLOOKUP(Table_for_new_list_price[[#This Row],[ItemCode]],[1]sheet1!$1:$1048576,8,FALSE)</f>
        <v>21.73</v>
      </c>
      <c r="I3461" s="51">
        <f>VLOOKUP(Table_for_new_list_price[[#This Row],[Product Line]],'EDA SHEET'!$C$10:$D$57,2,FALSE)</f>
        <v>0.34699999999999998</v>
      </c>
      <c r="J3461" s="53">
        <f t="shared" si="60"/>
        <v>7.5403099999999998</v>
      </c>
      <c r="K3461" s="1" t="str">
        <f>VLOOKUP(Table_for_new_list_price[[#This Row],[ItemCode]],[1]sheet1!$1:$1048576,11,FALSE)</f>
        <v>China</v>
      </c>
    </row>
    <row r="3462" spans="1:11" hidden="1" x14ac:dyDescent="0.3">
      <c r="A3462" t="s">
        <v>1284</v>
      </c>
      <c r="B3462" t="str">
        <f>VLOOKUP(Table_for_new_list_price[[#This Row],[ItemCode]],[1]sheet1!$1:$1048576,4,FALSE)</f>
        <v>CSA GAS BALL 5/8  FLARExFLARE</v>
      </c>
      <c r="C3462" t="str">
        <f>VLOOKUP(Table_for_new_list_price[[#This Row],[ItemCode]],[1]sheet1!$1:$1048576,5,FALSE)</f>
        <v>670779515991</v>
      </c>
      <c r="D3462" t="str">
        <f>VLOOKUP(Table_for_new_list_price[[#This Row],[ItemCode]],[1]sheet1!$1:$1048576,6,FALSE)</f>
        <v>GASV</v>
      </c>
      <c r="E3462" s="54" t="str">
        <f>VLOOKUP(Table_for_new_list_price[[#This Row],[ItemCode]],[1]sheet1!$1:$1048576,7,FALSE)</f>
        <v>BRASS</v>
      </c>
      <c r="F3462" s="54" t="str">
        <f>VLOOKUP(Table_for_new_list_price[[#This Row],[ItemCode]],[1]sheet1!$1:$1048576,13,FALSE)</f>
        <v>0.56</v>
      </c>
      <c r="G3462" s="55" t="str">
        <f>VLOOKUP(Table_for_new_list_price[[#This Row],[ItemCode]],[1]sheet1!$1:$1048576,12,FALSE)</f>
        <v>96</v>
      </c>
      <c r="H3462" s="101">
        <f>VLOOKUP(Table_for_new_list_price[[#This Row],[ItemCode]],[1]sheet1!$1:$1048576,8,FALSE)</f>
        <v>36.369999999999997</v>
      </c>
      <c r="I3462" s="51">
        <f>VLOOKUP(Table_for_new_list_price[[#This Row],[Product Line]],'EDA SHEET'!$C$10:$D$57,2,FALSE)</f>
        <v>0.34699999999999998</v>
      </c>
      <c r="J3462" s="53">
        <f t="shared" si="60"/>
        <v>12.620389999999999</v>
      </c>
      <c r="K3462" s="1" t="str">
        <f>VLOOKUP(Table_for_new_list_price[[#This Row],[ItemCode]],[1]sheet1!$1:$1048576,11,FALSE)</f>
        <v>China</v>
      </c>
    </row>
    <row r="3463" spans="1:11" hidden="1" x14ac:dyDescent="0.3">
      <c r="A3463" t="s">
        <v>1285</v>
      </c>
      <c r="B3463" t="str">
        <f>VLOOKUP(Table_for_new_list_price[[#This Row],[ItemCode]],[1]sheet1!$1:$1048576,4,FALSE)</f>
        <v>CSA GAS ANGLE BALL 1/2 NPTxFLR</v>
      </c>
      <c r="C3463" t="str">
        <f>VLOOKUP(Table_for_new_list_price[[#This Row],[ItemCode]],[1]sheet1!$1:$1048576,5,FALSE)</f>
        <v>670779514048</v>
      </c>
      <c r="D3463" t="str">
        <f>VLOOKUP(Table_for_new_list_price[[#This Row],[ItemCode]],[1]sheet1!$1:$1048576,6,FALSE)</f>
        <v>GASV</v>
      </c>
      <c r="E3463" s="54" t="str">
        <f>VLOOKUP(Table_for_new_list_price[[#This Row],[ItemCode]],[1]sheet1!$1:$1048576,7,FALSE)</f>
        <v>BRASS</v>
      </c>
      <c r="F3463" s="54" t="str">
        <f>VLOOKUP(Table_for_new_list_price[[#This Row],[ItemCode]],[1]sheet1!$1:$1048576,13,FALSE)</f>
        <v>0.44</v>
      </c>
      <c r="G3463" s="55" t="str">
        <f>VLOOKUP(Table_for_new_list_price[[#This Row],[ItemCode]],[1]sheet1!$1:$1048576,12,FALSE)</f>
        <v>120</v>
      </c>
      <c r="H3463" s="101">
        <f>VLOOKUP(Table_for_new_list_price[[#This Row],[ItemCode]],[1]sheet1!$1:$1048576,8,FALSE)</f>
        <v>33.770000000000003</v>
      </c>
      <c r="I3463" s="51">
        <f>VLOOKUP(Table_for_new_list_price[[#This Row],[Product Line]],'EDA SHEET'!$C$10:$D$57,2,FALSE)</f>
        <v>0.34699999999999998</v>
      </c>
      <c r="J3463" s="53">
        <f t="shared" si="60"/>
        <v>11.71819</v>
      </c>
      <c r="K3463" s="1" t="str">
        <f>VLOOKUP(Table_for_new_list_price[[#This Row],[ItemCode]],[1]sheet1!$1:$1048576,11,FALSE)</f>
        <v>China</v>
      </c>
    </row>
    <row r="3464" spans="1:11" hidden="1" x14ac:dyDescent="0.3">
      <c r="A3464" t="s">
        <v>1286</v>
      </c>
      <c r="B3464" t="str">
        <f>VLOOKUP(Table_for_new_list_price[[#This Row],[ItemCode]],[1]sheet1!$1:$1048576,4,FALSE)</f>
        <v>CSA GAS ANGLE BALL 3/4 NPTxFLR</v>
      </c>
      <c r="C3464" t="str">
        <f>VLOOKUP(Table_for_new_list_price[[#This Row],[ItemCode]],[1]sheet1!$1:$1048576,5,FALSE)</f>
        <v>670779514055</v>
      </c>
      <c r="D3464" t="str">
        <f>VLOOKUP(Table_for_new_list_price[[#This Row],[ItemCode]],[1]sheet1!$1:$1048576,6,FALSE)</f>
        <v>GASV</v>
      </c>
      <c r="E3464" s="54" t="str">
        <f>VLOOKUP(Table_for_new_list_price[[#This Row],[ItemCode]],[1]sheet1!$1:$1048576,7,FALSE)</f>
        <v>BRASS</v>
      </c>
      <c r="F3464" s="54" t="str">
        <f>VLOOKUP(Table_for_new_list_price[[#This Row],[ItemCode]],[1]sheet1!$1:$1048576,13,FALSE)</f>
        <v>0.54</v>
      </c>
      <c r="G3464" s="55" t="str">
        <f>VLOOKUP(Table_for_new_list_price[[#This Row],[ItemCode]],[1]sheet1!$1:$1048576,12,FALSE)</f>
        <v>96</v>
      </c>
      <c r="H3464" s="101">
        <f>VLOOKUP(Table_for_new_list_price[[#This Row],[ItemCode]],[1]sheet1!$1:$1048576,8,FALSE)</f>
        <v>39.96</v>
      </c>
      <c r="I3464" s="51">
        <f>VLOOKUP(Table_for_new_list_price[[#This Row],[Product Line]],'EDA SHEET'!$C$10:$D$57,2,FALSE)</f>
        <v>0.34699999999999998</v>
      </c>
      <c r="J3464" s="53">
        <f t="shared" si="60"/>
        <v>13.866119999999999</v>
      </c>
      <c r="K3464" s="1" t="str">
        <f>VLOOKUP(Table_for_new_list_price[[#This Row],[ItemCode]],[1]sheet1!$1:$1048576,11,FALSE)</f>
        <v>China</v>
      </c>
    </row>
    <row r="3465" spans="1:11" hidden="1" x14ac:dyDescent="0.3">
      <c r="A3465" t="s">
        <v>1287</v>
      </c>
      <c r="B3465" t="str">
        <f>VLOOKUP(Table_for_new_list_price[[#This Row],[ItemCode]],[1]sheet1!$1:$1048576,4,FALSE)</f>
        <v>CSA GAS ANGLE BALL 1/2 NPTXFLR</v>
      </c>
      <c r="C3465" t="str">
        <f>VLOOKUP(Table_for_new_list_price[[#This Row],[ItemCode]],[1]sheet1!$1:$1048576,5,FALSE)</f>
        <v>670779514031</v>
      </c>
      <c r="D3465" t="str">
        <f>VLOOKUP(Table_for_new_list_price[[#This Row],[ItemCode]],[1]sheet1!$1:$1048576,6,FALSE)</f>
        <v>GASV</v>
      </c>
      <c r="E3465" s="54" t="str">
        <f>VLOOKUP(Table_for_new_list_price[[#This Row],[ItemCode]],[1]sheet1!$1:$1048576,7,FALSE)</f>
        <v>BRASS</v>
      </c>
      <c r="F3465" s="54" t="str">
        <f>VLOOKUP(Table_for_new_list_price[[#This Row],[ItemCode]],[1]sheet1!$1:$1048576,13,FALSE)</f>
        <v>0.44</v>
      </c>
      <c r="G3465" s="55" t="str">
        <f>VLOOKUP(Table_for_new_list_price[[#This Row],[ItemCode]],[1]sheet1!$1:$1048576,12,FALSE)</f>
        <v>144</v>
      </c>
      <c r="H3465" s="101">
        <f>VLOOKUP(Table_for_new_list_price[[#This Row],[ItemCode]],[1]sheet1!$1:$1048576,8,FALSE)</f>
        <v>32.200000000000003</v>
      </c>
      <c r="I3465" s="51">
        <f>VLOOKUP(Table_for_new_list_price[[#This Row],[Product Line]],'EDA SHEET'!$C$10:$D$57,2,FALSE)</f>
        <v>0.34699999999999998</v>
      </c>
      <c r="J3465" s="53">
        <f t="shared" si="60"/>
        <v>11.173400000000001</v>
      </c>
      <c r="K3465" s="1" t="str">
        <f>VLOOKUP(Table_for_new_list_price[[#This Row],[ItemCode]],[1]sheet1!$1:$1048576,11,FALSE)</f>
        <v>China</v>
      </c>
    </row>
    <row r="3466" spans="1:11" hidden="1" x14ac:dyDescent="0.3">
      <c r="A3466" t="s">
        <v>65</v>
      </c>
      <c r="B3466" t="str">
        <f>VLOOKUP(Table_for_new_list_price[[#This Row],[ItemCode]],[1]sheet1!$1:$1048576,4,FALSE)</f>
        <v>HANDLE FOR 206/207AB/F 4</v>
      </c>
      <c r="C3466" t="str">
        <f>VLOOKUP(Table_for_new_list_price[[#This Row],[ItemCode]],[1]sheet1!$1:$1048576,5,FALSE)</f>
        <v>670779700946</v>
      </c>
      <c r="D3466" t="str">
        <f>VLOOKUP(Table_for_new_list_price[[#This Row],[ItemCode]],[1]sheet1!$1:$1048576,6,FALSE)</f>
        <v>GVAC</v>
      </c>
      <c r="E3466" s="54">
        <f>VLOOKUP(Table_for_new_list_price[[#This Row],[ItemCode]],[1]sheet1!$1:$1048576,7,FALSE)</f>
        <v>0</v>
      </c>
      <c r="F3466" s="54">
        <f>VLOOKUP(Table_for_new_list_price[[#This Row],[ItemCode]],[1]sheet1!$1:$1048576,13,FALSE)</f>
        <v>0</v>
      </c>
      <c r="G3466" s="55" t="str">
        <f>VLOOKUP(Table_for_new_list_price[[#This Row],[ItemCode]],[1]sheet1!$1:$1048576,12,FALSE)</f>
        <v>1</v>
      </c>
      <c r="H3466" s="101">
        <f>VLOOKUP(Table_for_new_list_price[[#This Row],[ItemCode]],[1]sheet1!$1:$1048576,8,FALSE)</f>
        <v>52.03</v>
      </c>
      <c r="I3466" s="51" t="e">
        <f>VLOOKUP(Table_for_new_list_price[[#This Row],[Product Line]],'EDA SHEET'!$C$10:$D$57,2,FALSE)</f>
        <v>#N/A</v>
      </c>
      <c r="J3466" s="53" t="e">
        <f t="shared" si="60"/>
        <v>#N/A</v>
      </c>
      <c r="K3466" s="1" t="str">
        <f>VLOOKUP(Table_for_new_list_price[[#This Row],[ItemCode]],[1]sheet1!$1:$1048576,11,FALSE)</f>
        <v>Italy</v>
      </c>
    </row>
    <row r="3467" spans="1:11" hidden="1" x14ac:dyDescent="0.3">
      <c r="A3467" t="s">
        <v>66</v>
      </c>
      <c r="B3467" t="str">
        <f>VLOOKUP(Table_for_new_list_price[[#This Row],[ItemCode]],[1]sheet1!$1:$1048576,4,FALSE)</f>
        <v>HANDLE 206/207AB/F 1</v>
      </c>
      <c r="C3467" t="str">
        <f>VLOOKUP(Table_for_new_list_price[[#This Row],[ItemCode]],[1]sheet1!$1:$1048576,5,FALSE)</f>
        <v>670779700908</v>
      </c>
      <c r="D3467" t="str">
        <f>VLOOKUP(Table_for_new_list_price[[#This Row],[ItemCode]],[1]sheet1!$1:$1048576,6,FALSE)</f>
        <v>GVAC</v>
      </c>
      <c r="E3467" s="54">
        <f>VLOOKUP(Table_for_new_list_price[[#This Row],[ItemCode]],[1]sheet1!$1:$1048576,7,FALSE)</f>
        <v>0</v>
      </c>
      <c r="F3467" s="54" t="str">
        <f>VLOOKUP(Table_for_new_list_price[[#This Row],[ItemCode]],[1]sheet1!$1:$1048576,13,FALSE)</f>
        <v>0.064</v>
      </c>
      <c r="G3467" s="55" t="str">
        <f>VLOOKUP(Table_for_new_list_price[[#This Row],[ItemCode]],[1]sheet1!$1:$1048576,12,FALSE)</f>
        <v>1</v>
      </c>
      <c r="H3467" s="101">
        <f>VLOOKUP(Table_for_new_list_price[[#This Row],[ItemCode]],[1]sheet1!$1:$1048576,8,FALSE)</f>
        <v>17.399999999999999</v>
      </c>
      <c r="I3467" s="51" t="e">
        <f>VLOOKUP(Table_for_new_list_price[[#This Row],[Product Line]],'EDA SHEET'!$C$10:$D$57,2,FALSE)</f>
        <v>#N/A</v>
      </c>
      <c r="J3467" s="53" t="e">
        <f t="shared" ref="J3467:J3530" si="61">H3467*I3467</f>
        <v>#N/A</v>
      </c>
      <c r="K3467" s="1" t="str">
        <f>VLOOKUP(Table_for_new_list_price[[#This Row],[ItemCode]],[1]sheet1!$1:$1048576,11,FALSE)</f>
        <v>China</v>
      </c>
    </row>
    <row r="3468" spans="1:11" hidden="1" x14ac:dyDescent="0.3">
      <c r="A3468" t="s">
        <v>67</v>
      </c>
      <c r="B3468" t="str">
        <f>VLOOKUP(Table_for_new_list_price[[#This Row],[ItemCode]],[1]sheet1!$1:$1048576,4,FALSE)</f>
        <v>HANDLE 206/207AB/F 1-1/4-1-1/2</v>
      </c>
      <c r="C3468" t="str">
        <f>VLOOKUP(Table_for_new_list_price[[#This Row],[ItemCode]],[1]sheet1!$1:$1048576,5,FALSE)</f>
        <v>670779700915</v>
      </c>
      <c r="D3468" t="str">
        <f>VLOOKUP(Table_for_new_list_price[[#This Row],[ItemCode]],[1]sheet1!$1:$1048576,6,FALSE)</f>
        <v>GVAC</v>
      </c>
      <c r="E3468" s="54">
        <f>VLOOKUP(Table_for_new_list_price[[#This Row],[ItemCode]],[1]sheet1!$1:$1048576,7,FALSE)</f>
        <v>0</v>
      </c>
      <c r="F3468" s="54" t="str">
        <f>VLOOKUP(Table_for_new_list_price[[#This Row],[ItemCode]],[1]sheet1!$1:$1048576,13,FALSE)</f>
        <v>0.098</v>
      </c>
      <c r="G3468" s="55" t="str">
        <f>VLOOKUP(Table_for_new_list_price[[#This Row],[ItemCode]],[1]sheet1!$1:$1048576,12,FALSE)</f>
        <v>1</v>
      </c>
      <c r="H3468" s="101">
        <f>VLOOKUP(Table_for_new_list_price[[#This Row],[ItemCode]],[1]sheet1!$1:$1048576,8,FALSE)</f>
        <v>26.09</v>
      </c>
      <c r="I3468" s="51" t="e">
        <f>VLOOKUP(Table_for_new_list_price[[#This Row],[Product Line]],'EDA SHEET'!$C$10:$D$57,2,FALSE)</f>
        <v>#N/A</v>
      </c>
      <c r="J3468" s="53" t="e">
        <f t="shared" si="61"/>
        <v>#N/A</v>
      </c>
      <c r="K3468" s="1" t="str">
        <f>VLOOKUP(Table_for_new_list_price[[#This Row],[ItemCode]],[1]sheet1!$1:$1048576,11,FALSE)</f>
        <v>China</v>
      </c>
    </row>
    <row r="3469" spans="1:11" hidden="1" x14ac:dyDescent="0.3">
      <c r="A3469" t="s">
        <v>68</v>
      </c>
      <c r="B3469" t="str">
        <f>VLOOKUP(Table_for_new_list_price[[#This Row],[ItemCode]],[1]sheet1!$1:$1048576,4,FALSE)</f>
        <v>HANDLE 206/207AB/F 1/2 - 3/4</v>
      </c>
      <c r="C3469" t="str">
        <f>VLOOKUP(Table_for_new_list_price[[#This Row],[ItemCode]],[1]sheet1!$1:$1048576,5,FALSE)</f>
        <v>670779700892</v>
      </c>
      <c r="D3469" t="str">
        <f>VLOOKUP(Table_for_new_list_price[[#This Row],[ItemCode]],[1]sheet1!$1:$1048576,6,FALSE)</f>
        <v>GVAC</v>
      </c>
      <c r="E3469" s="54">
        <f>VLOOKUP(Table_for_new_list_price[[#This Row],[ItemCode]],[1]sheet1!$1:$1048576,7,FALSE)</f>
        <v>0</v>
      </c>
      <c r="F3469" s="54" t="str">
        <f>VLOOKUP(Table_for_new_list_price[[#This Row],[ItemCode]],[1]sheet1!$1:$1048576,13,FALSE)</f>
        <v>0.038</v>
      </c>
      <c r="G3469" s="55" t="str">
        <f>VLOOKUP(Table_for_new_list_price[[#This Row],[ItemCode]],[1]sheet1!$1:$1048576,12,FALSE)</f>
        <v>1</v>
      </c>
      <c r="H3469" s="101">
        <f>VLOOKUP(Table_for_new_list_price[[#This Row],[ItemCode]],[1]sheet1!$1:$1048576,8,FALSE)</f>
        <v>12.18</v>
      </c>
      <c r="I3469" s="51" t="e">
        <f>VLOOKUP(Table_for_new_list_price[[#This Row],[Product Line]],'EDA SHEET'!$C$10:$D$57,2,FALSE)</f>
        <v>#N/A</v>
      </c>
      <c r="J3469" s="53" t="e">
        <f t="shared" si="61"/>
        <v>#N/A</v>
      </c>
      <c r="K3469" s="1" t="str">
        <f>VLOOKUP(Table_for_new_list_price[[#This Row],[ItemCode]],[1]sheet1!$1:$1048576,11,FALSE)</f>
        <v>China</v>
      </c>
    </row>
    <row r="3470" spans="1:11" hidden="1" x14ac:dyDescent="0.3">
      <c r="A3470" t="s">
        <v>69</v>
      </c>
      <c r="B3470" t="str">
        <f>VLOOKUP(Table_for_new_list_price[[#This Row],[ItemCode]],[1]sheet1!$1:$1048576,4,FALSE)</f>
        <v>HANDLE 206/207AB/F 2</v>
      </c>
      <c r="C3470" t="str">
        <f>VLOOKUP(Table_for_new_list_price[[#This Row],[ItemCode]],[1]sheet1!$1:$1048576,5,FALSE)</f>
        <v>670779700922</v>
      </c>
      <c r="D3470" t="str">
        <f>VLOOKUP(Table_for_new_list_price[[#This Row],[ItemCode]],[1]sheet1!$1:$1048576,6,FALSE)</f>
        <v>GVAC</v>
      </c>
      <c r="E3470" s="54">
        <f>VLOOKUP(Table_for_new_list_price[[#This Row],[ItemCode]],[1]sheet1!$1:$1048576,7,FALSE)</f>
        <v>0</v>
      </c>
      <c r="F3470" s="54" t="str">
        <f>VLOOKUP(Table_for_new_list_price[[#This Row],[ItemCode]],[1]sheet1!$1:$1048576,13,FALSE)</f>
        <v>0.146</v>
      </c>
      <c r="G3470" s="55" t="str">
        <f>VLOOKUP(Table_for_new_list_price[[#This Row],[ItemCode]],[1]sheet1!$1:$1048576,12,FALSE)</f>
        <v>1</v>
      </c>
      <c r="H3470" s="101">
        <f>VLOOKUP(Table_for_new_list_price[[#This Row],[ItemCode]],[1]sheet1!$1:$1048576,8,FALSE)</f>
        <v>29.57</v>
      </c>
      <c r="I3470" s="51" t="e">
        <f>VLOOKUP(Table_for_new_list_price[[#This Row],[Product Line]],'EDA SHEET'!$C$10:$D$57,2,FALSE)</f>
        <v>#N/A</v>
      </c>
      <c r="J3470" s="53" t="e">
        <f t="shared" si="61"/>
        <v>#N/A</v>
      </c>
      <c r="K3470" s="1" t="str">
        <f>VLOOKUP(Table_for_new_list_price[[#This Row],[ItemCode]],[1]sheet1!$1:$1048576,11,FALSE)</f>
        <v>China</v>
      </c>
    </row>
    <row r="3471" spans="1:11" hidden="1" x14ac:dyDescent="0.3">
      <c r="A3471" t="s">
        <v>70</v>
      </c>
      <c r="B3471" t="str">
        <f>VLOOKUP(Table_for_new_list_price[[#This Row],[ItemCode]],[1]sheet1!$1:$1048576,4,FALSE)</f>
        <v>HANDLE 206/207AB/F 2-1/2 - 3</v>
      </c>
      <c r="C3471" t="str">
        <f>VLOOKUP(Table_for_new_list_price[[#This Row],[ItemCode]],[1]sheet1!$1:$1048576,5,FALSE)</f>
        <v>670779700939</v>
      </c>
      <c r="D3471" t="str">
        <f>VLOOKUP(Table_for_new_list_price[[#This Row],[ItemCode]],[1]sheet1!$1:$1048576,6,FALSE)</f>
        <v>GVAC</v>
      </c>
      <c r="E3471" s="54">
        <f>VLOOKUP(Table_for_new_list_price[[#This Row],[ItemCode]],[1]sheet1!$1:$1048576,7,FALSE)</f>
        <v>0</v>
      </c>
      <c r="F3471" s="54" t="str">
        <f>VLOOKUP(Table_for_new_list_price[[#This Row],[ItemCode]],[1]sheet1!$1:$1048576,13,FALSE)</f>
        <v>0.371</v>
      </c>
      <c r="G3471" s="55" t="str">
        <f>VLOOKUP(Table_for_new_list_price[[#This Row],[ItemCode]],[1]sheet1!$1:$1048576,12,FALSE)</f>
        <v>1</v>
      </c>
      <c r="H3471" s="101">
        <f>VLOOKUP(Table_for_new_list_price[[#This Row],[ItemCode]],[1]sheet1!$1:$1048576,8,FALSE)</f>
        <v>40.01</v>
      </c>
      <c r="I3471" s="51" t="e">
        <f>VLOOKUP(Table_for_new_list_price[[#This Row],[Product Line]],'EDA SHEET'!$C$10:$D$57,2,FALSE)</f>
        <v>#N/A</v>
      </c>
      <c r="J3471" s="53" t="e">
        <f t="shared" si="61"/>
        <v>#N/A</v>
      </c>
      <c r="K3471" s="1" t="str">
        <f>VLOOKUP(Table_for_new_list_price[[#This Row],[ItemCode]],[1]sheet1!$1:$1048576,11,FALSE)</f>
        <v>China</v>
      </c>
    </row>
    <row r="3472" spans="1:11" hidden="1" x14ac:dyDescent="0.3">
      <c r="A3472" t="s">
        <v>71</v>
      </c>
      <c r="B3472" t="str">
        <f>VLOOKUP(Table_for_new_list_price[[#This Row],[ItemCode]],[1]sheet1!$1:$1048576,4,FALSE)</f>
        <v>CROSS-H 206/207ABF 1/2 - 3/4</v>
      </c>
      <c r="C3472" t="str">
        <f>VLOOKUP(Table_for_new_list_price[[#This Row],[ItemCode]],[1]sheet1!$1:$1048576,5,FALSE)</f>
        <v>670779057064</v>
      </c>
      <c r="D3472" t="str">
        <f>VLOOKUP(Table_for_new_list_price[[#This Row],[ItemCode]],[1]sheet1!$1:$1048576,6,FALSE)</f>
        <v>GVAC</v>
      </c>
      <c r="E3472" s="54">
        <f>VLOOKUP(Table_for_new_list_price[[#This Row],[ItemCode]],[1]sheet1!$1:$1048576,7,FALSE)</f>
        <v>0</v>
      </c>
      <c r="F3472" s="54" t="str">
        <f>VLOOKUP(Table_for_new_list_price[[#This Row],[ItemCode]],[1]sheet1!$1:$1048576,13,FALSE)</f>
        <v>0.01</v>
      </c>
      <c r="G3472" s="55" t="str">
        <f>VLOOKUP(Table_for_new_list_price[[#This Row],[ItemCode]],[1]sheet1!$1:$1048576,12,FALSE)</f>
        <v>1</v>
      </c>
      <c r="H3472" s="101">
        <f>VLOOKUP(Table_for_new_list_price[[#This Row],[ItemCode]],[1]sheet1!$1:$1048576,8,FALSE)</f>
        <v>6.09</v>
      </c>
      <c r="I3472" s="51" t="e">
        <f>VLOOKUP(Table_for_new_list_price[[#This Row],[Product Line]],'EDA SHEET'!$C$10:$D$57,2,FALSE)</f>
        <v>#N/A</v>
      </c>
      <c r="J3472" s="53" t="e">
        <f t="shared" si="61"/>
        <v>#N/A</v>
      </c>
      <c r="K3472" s="1" t="str">
        <f>VLOOKUP(Table_for_new_list_price[[#This Row],[ItemCode]],[1]sheet1!$1:$1048576,11,FALSE)</f>
        <v>China</v>
      </c>
    </row>
    <row r="3473" spans="1:11" hidden="1" x14ac:dyDescent="0.3">
      <c r="A3473" t="s">
        <v>72</v>
      </c>
      <c r="B3473" t="str">
        <f>VLOOKUP(Table_for_new_list_price[[#This Row],[ItemCode]],[1]sheet1!$1:$1048576,4,FALSE)</f>
        <v>CROSS-H 206/207ABF 1</v>
      </c>
      <c r="C3473" t="str">
        <f>VLOOKUP(Table_for_new_list_price[[#This Row],[ItemCode]],[1]sheet1!$1:$1048576,5,FALSE)</f>
        <v>670779057200</v>
      </c>
      <c r="D3473" t="str">
        <f>VLOOKUP(Table_for_new_list_price[[#This Row],[ItemCode]],[1]sheet1!$1:$1048576,6,FALSE)</f>
        <v>GVAC</v>
      </c>
      <c r="E3473" s="54">
        <f>VLOOKUP(Table_for_new_list_price[[#This Row],[ItemCode]],[1]sheet1!$1:$1048576,7,FALSE)</f>
        <v>0</v>
      </c>
      <c r="F3473" s="54" t="str">
        <f>VLOOKUP(Table_for_new_list_price[[#This Row],[ItemCode]],[1]sheet1!$1:$1048576,13,FALSE)</f>
        <v>0.01</v>
      </c>
      <c r="G3473" s="55" t="str">
        <f>VLOOKUP(Table_for_new_list_price[[#This Row],[ItemCode]],[1]sheet1!$1:$1048576,12,FALSE)</f>
        <v>1</v>
      </c>
      <c r="H3473" s="101">
        <f>VLOOKUP(Table_for_new_list_price[[#This Row],[ItemCode]],[1]sheet1!$1:$1048576,8,FALSE)</f>
        <v>7.83</v>
      </c>
      <c r="I3473" s="51" t="e">
        <f>VLOOKUP(Table_for_new_list_price[[#This Row],[Product Line]],'EDA SHEET'!$C$10:$D$57,2,FALSE)</f>
        <v>#N/A</v>
      </c>
      <c r="J3473" s="53" t="e">
        <f t="shared" si="61"/>
        <v>#N/A</v>
      </c>
      <c r="K3473" s="1" t="str">
        <f>VLOOKUP(Table_for_new_list_price[[#This Row],[ItemCode]],[1]sheet1!$1:$1048576,11,FALSE)</f>
        <v>China</v>
      </c>
    </row>
    <row r="3474" spans="1:11" hidden="1" x14ac:dyDescent="0.3">
      <c r="A3474" t="s">
        <v>73</v>
      </c>
      <c r="B3474" t="str">
        <f>VLOOKUP(Table_for_new_list_price[[#This Row],[ItemCode]],[1]sheet1!$1:$1048576,4,FALSE)</f>
        <v>CROSS-H 206/207ABF 1-1/4-1-1/2</v>
      </c>
      <c r="C3474" t="str">
        <f>VLOOKUP(Table_for_new_list_price[[#This Row],[ItemCode]],[1]sheet1!$1:$1048576,5,FALSE)</f>
        <v>670779057309</v>
      </c>
      <c r="D3474" t="str">
        <f>VLOOKUP(Table_for_new_list_price[[#This Row],[ItemCode]],[1]sheet1!$1:$1048576,6,FALSE)</f>
        <v>GVAC</v>
      </c>
      <c r="E3474" s="54">
        <f>VLOOKUP(Table_for_new_list_price[[#This Row],[ItemCode]],[1]sheet1!$1:$1048576,7,FALSE)</f>
        <v>0</v>
      </c>
      <c r="F3474" s="54" t="str">
        <f>VLOOKUP(Table_for_new_list_price[[#This Row],[ItemCode]],[1]sheet1!$1:$1048576,13,FALSE)</f>
        <v>0.01</v>
      </c>
      <c r="G3474" s="55" t="str">
        <f>VLOOKUP(Table_for_new_list_price[[#This Row],[ItemCode]],[1]sheet1!$1:$1048576,12,FALSE)</f>
        <v>1</v>
      </c>
      <c r="H3474" s="101">
        <f>VLOOKUP(Table_for_new_list_price[[#This Row],[ItemCode]],[1]sheet1!$1:$1048576,8,FALSE)</f>
        <v>10.44</v>
      </c>
      <c r="I3474" s="51" t="e">
        <f>VLOOKUP(Table_for_new_list_price[[#This Row],[Product Line]],'EDA SHEET'!$C$10:$D$57,2,FALSE)</f>
        <v>#N/A</v>
      </c>
      <c r="J3474" s="53" t="e">
        <f t="shared" si="61"/>
        <v>#N/A</v>
      </c>
      <c r="K3474" s="1" t="str">
        <f>VLOOKUP(Table_for_new_list_price[[#This Row],[ItemCode]],[1]sheet1!$1:$1048576,11,FALSE)</f>
        <v>China</v>
      </c>
    </row>
    <row r="3475" spans="1:11" hidden="1" x14ac:dyDescent="0.3">
      <c r="A3475" t="s">
        <v>74</v>
      </c>
      <c r="B3475" t="str">
        <f>VLOOKUP(Table_for_new_list_price[[#This Row],[ItemCode]],[1]sheet1!$1:$1048576,4,FALSE)</f>
        <v>CROSS-H 206/207ABF 2</v>
      </c>
      <c r="C3475" t="str">
        <f>VLOOKUP(Table_for_new_list_price[[#This Row],[ItemCode]],[1]sheet1!$1:$1048576,5,FALSE)</f>
        <v>670779057408</v>
      </c>
      <c r="D3475" t="str">
        <f>VLOOKUP(Table_for_new_list_price[[#This Row],[ItemCode]],[1]sheet1!$1:$1048576,6,FALSE)</f>
        <v>GVAC</v>
      </c>
      <c r="E3475" s="54">
        <f>VLOOKUP(Table_for_new_list_price[[#This Row],[ItemCode]],[1]sheet1!$1:$1048576,7,FALSE)</f>
        <v>0</v>
      </c>
      <c r="F3475" s="54" t="str">
        <f>VLOOKUP(Table_for_new_list_price[[#This Row],[ItemCode]],[1]sheet1!$1:$1048576,13,FALSE)</f>
        <v>0.01</v>
      </c>
      <c r="G3475" s="55" t="str">
        <f>VLOOKUP(Table_for_new_list_price[[#This Row],[ItemCode]],[1]sheet1!$1:$1048576,12,FALSE)</f>
        <v>1</v>
      </c>
      <c r="H3475" s="101">
        <f>VLOOKUP(Table_for_new_list_price[[#This Row],[ItemCode]],[1]sheet1!$1:$1048576,8,FALSE)</f>
        <v>10.44</v>
      </c>
      <c r="I3475" s="51" t="e">
        <f>VLOOKUP(Table_for_new_list_price[[#This Row],[Product Line]],'EDA SHEET'!$C$10:$D$57,2,FALSE)</f>
        <v>#N/A</v>
      </c>
      <c r="J3475" s="53" t="e">
        <f t="shared" si="61"/>
        <v>#N/A</v>
      </c>
      <c r="K3475" s="1" t="str">
        <f>VLOOKUP(Table_for_new_list_price[[#This Row],[ItemCode]],[1]sheet1!$1:$1048576,11,FALSE)</f>
        <v>China</v>
      </c>
    </row>
    <row r="3476" spans="1:11" hidden="1" x14ac:dyDescent="0.3">
      <c r="A3476" t="s">
        <v>75</v>
      </c>
      <c r="B3476" t="str">
        <f>VLOOKUP(Table_for_new_list_price[[#This Row],[ItemCode]],[1]sheet1!$1:$1048576,4,FALSE)</f>
        <v>CROSS-H 206/207ABF 2-1/2 - 3</v>
      </c>
      <c r="C3476" t="str">
        <f>VLOOKUP(Table_for_new_list_price[[#This Row],[ItemCode]],[1]sheet1!$1:$1048576,5,FALSE)</f>
        <v>670779057507</v>
      </c>
      <c r="D3476" t="str">
        <f>VLOOKUP(Table_for_new_list_price[[#This Row],[ItemCode]],[1]sheet1!$1:$1048576,6,FALSE)</f>
        <v>GVAC</v>
      </c>
      <c r="E3476" s="54">
        <f>VLOOKUP(Table_for_new_list_price[[#This Row],[ItemCode]],[1]sheet1!$1:$1048576,7,FALSE)</f>
        <v>0</v>
      </c>
      <c r="F3476" s="54" t="str">
        <f>VLOOKUP(Table_for_new_list_price[[#This Row],[ItemCode]],[1]sheet1!$1:$1048576,13,FALSE)</f>
        <v>0.11</v>
      </c>
      <c r="G3476" s="55" t="str">
        <f>VLOOKUP(Table_for_new_list_price[[#This Row],[ItemCode]],[1]sheet1!$1:$1048576,12,FALSE)</f>
        <v>1</v>
      </c>
      <c r="H3476" s="101">
        <f>VLOOKUP(Table_for_new_list_price[[#This Row],[ItemCode]],[1]sheet1!$1:$1048576,8,FALSE)</f>
        <v>10.44</v>
      </c>
      <c r="I3476" s="51" t="e">
        <f>VLOOKUP(Table_for_new_list_price[[#This Row],[Product Line]],'EDA SHEET'!$C$10:$D$57,2,FALSE)</f>
        <v>#N/A</v>
      </c>
      <c r="J3476" s="53" t="e">
        <f t="shared" si="61"/>
        <v>#N/A</v>
      </c>
      <c r="K3476" s="1" t="str">
        <f>VLOOKUP(Table_for_new_list_price[[#This Row],[ItemCode]],[1]sheet1!$1:$1048576,11,FALSE)</f>
        <v>China</v>
      </c>
    </row>
    <row r="3477" spans="1:11" hidden="1" x14ac:dyDescent="0.3">
      <c r="A3477" t="s">
        <v>385</v>
      </c>
      <c r="B3477" t="str">
        <f>VLOOKUP(Table_for_new_list_price[[#This Row],[ItemCode]],[1]sheet1!$1:$1048576,4,FALSE)</f>
        <v>CROSS-HANDLE</v>
      </c>
      <c r="C3477" t="str">
        <f>VLOOKUP(Table_for_new_list_price[[#This Row],[ItemCode]],[1]sheet1!$1:$1048576,5,FALSE)</f>
        <v>670779113067</v>
      </c>
      <c r="D3477" t="str">
        <f>VLOOKUP(Table_for_new_list_price[[#This Row],[ItemCode]],[1]sheet1!$1:$1048576,6,FALSE)</f>
        <v>GVAC</v>
      </c>
      <c r="E3477" s="54">
        <f>VLOOKUP(Table_for_new_list_price[[#This Row],[ItemCode]],[1]sheet1!$1:$1048576,7,FALSE)</f>
        <v>0</v>
      </c>
      <c r="F3477" s="54" t="str">
        <f>VLOOKUP(Table_for_new_list_price[[#This Row],[ItemCode]],[1]sheet1!$1:$1048576,13,FALSE)</f>
        <v>0.06</v>
      </c>
      <c r="G3477" s="55" t="str">
        <f>VLOOKUP(Table_for_new_list_price[[#This Row],[ItemCode]],[1]sheet1!$1:$1048576,12,FALSE)</f>
        <v>1</v>
      </c>
      <c r="H3477" s="101">
        <f>VLOOKUP(Table_for_new_list_price[[#This Row],[ItemCode]],[1]sheet1!$1:$1048576,8,FALSE)</f>
        <v>6.84</v>
      </c>
      <c r="I3477" s="51" t="e">
        <f>VLOOKUP(Table_for_new_list_price[[#This Row],[Product Line]],'EDA SHEET'!$C$10:$D$57,2,FALSE)</f>
        <v>#N/A</v>
      </c>
      <c r="J3477" s="53" t="e">
        <f t="shared" si="61"/>
        <v>#N/A</v>
      </c>
      <c r="K3477" s="1" t="str">
        <f>VLOOKUP(Table_for_new_list_price[[#This Row],[ItemCode]],[1]sheet1!$1:$1048576,11,FALSE)</f>
        <v>China</v>
      </c>
    </row>
    <row r="3478" spans="1:11" hidden="1" x14ac:dyDescent="0.3">
      <c r="A3478" t="s">
        <v>386</v>
      </c>
      <c r="B3478" t="str">
        <f>VLOOKUP(Table_for_new_list_price[[#This Row],[ItemCode]],[1]sheet1!$1:$1048576,4,FALSE)</f>
        <v>CROSS-HANDLE - 1 1/4 AND 1 1/2</v>
      </c>
      <c r="C3478" t="str">
        <f>VLOOKUP(Table_for_new_list_price[[#This Row],[ItemCode]],[1]sheet1!$1:$1048576,5,FALSE)</f>
        <v>670779113074</v>
      </c>
      <c r="D3478" t="str">
        <f>VLOOKUP(Table_for_new_list_price[[#This Row],[ItemCode]],[1]sheet1!$1:$1048576,6,FALSE)</f>
        <v>GVAC</v>
      </c>
      <c r="E3478" s="54">
        <f>VLOOKUP(Table_for_new_list_price[[#This Row],[ItemCode]],[1]sheet1!$1:$1048576,7,FALSE)</f>
        <v>0</v>
      </c>
      <c r="F3478" s="54" t="str">
        <f>VLOOKUP(Table_for_new_list_price[[#This Row],[ItemCode]],[1]sheet1!$1:$1048576,13,FALSE)</f>
        <v>0.06</v>
      </c>
      <c r="G3478" s="55" t="str">
        <f>VLOOKUP(Table_for_new_list_price[[#This Row],[ItemCode]],[1]sheet1!$1:$1048576,12,FALSE)</f>
        <v>1</v>
      </c>
      <c r="H3478" s="101">
        <f>VLOOKUP(Table_for_new_list_price[[#This Row],[ItemCode]],[1]sheet1!$1:$1048576,8,FALSE)</f>
        <v>6.58</v>
      </c>
      <c r="I3478" s="51" t="e">
        <f>VLOOKUP(Table_for_new_list_price[[#This Row],[Product Line]],'EDA SHEET'!$C$10:$D$57,2,FALSE)</f>
        <v>#N/A</v>
      </c>
      <c r="J3478" s="53" t="e">
        <f t="shared" si="61"/>
        <v>#N/A</v>
      </c>
      <c r="K3478" s="1" t="str">
        <f>VLOOKUP(Table_for_new_list_price[[#This Row],[ItemCode]],[1]sheet1!$1:$1048576,11,FALSE)</f>
        <v>China</v>
      </c>
    </row>
    <row r="3479" spans="1:11" hidden="1" x14ac:dyDescent="0.3">
      <c r="A3479" t="s">
        <v>387</v>
      </c>
      <c r="B3479" t="str">
        <f>VLOOKUP(Table_for_new_list_price[[#This Row],[ItemCode]],[1]sheet1!$1:$1048576,4,FALSE)</f>
        <v>CROSS-HANDLE - 1/2  -  3/4</v>
      </c>
      <c r="C3479" t="str">
        <f>VLOOKUP(Table_for_new_list_price[[#This Row],[ItemCode]],[1]sheet1!$1:$1048576,5,FALSE)</f>
        <v>670779113043</v>
      </c>
      <c r="D3479" t="str">
        <f>VLOOKUP(Table_for_new_list_price[[#This Row],[ItemCode]],[1]sheet1!$1:$1048576,6,FALSE)</f>
        <v>GVAC</v>
      </c>
      <c r="E3479" s="54">
        <f>VLOOKUP(Table_for_new_list_price[[#This Row],[ItemCode]],[1]sheet1!$1:$1048576,7,FALSE)</f>
        <v>0</v>
      </c>
      <c r="F3479" s="54" t="str">
        <f>VLOOKUP(Table_for_new_list_price[[#This Row],[ItemCode]],[1]sheet1!$1:$1048576,13,FALSE)</f>
        <v>0.04</v>
      </c>
      <c r="G3479" s="55" t="str">
        <f>VLOOKUP(Table_for_new_list_price[[#This Row],[ItemCode]],[1]sheet1!$1:$1048576,12,FALSE)</f>
        <v>1</v>
      </c>
      <c r="H3479" s="101">
        <f>VLOOKUP(Table_for_new_list_price[[#This Row],[ItemCode]],[1]sheet1!$1:$1048576,8,FALSE)</f>
        <v>4.88</v>
      </c>
      <c r="I3479" s="51" t="e">
        <f>VLOOKUP(Table_for_new_list_price[[#This Row],[Product Line]],'EDA SHEET'!$C$10:$D$57,2,FALSE)</f>
        <v>#N/A</v>
      </c>
      <c r="J3479" s="53" t="e">
        <f t="shared" si="61"/>
        <v>#N/A</v>
      </c>
      <c r="K3479" s="1" t="str">
        <f>VLOOKUP(Table_for_new_list_price[[#This Row],[ItemCode]],[1]sheet1!$1:$1048576,11,FALSE)</f>
        <v>China</v>
      </c>
    </row>
    <row r="3480" spans="1:11" hidden="1" x14ac:dyDescent="0.3">
      <c r="A3480" t="s">
        <v>388</v>
      </c>
      <c r="B3480" t="str">
        <f>VLOOKUP(Table_for_new_list_price[[#This Row],[ItemCode]],[1]sheet1!$1:$1048576,4,FALSE)</f>
        <v>CROSS-HANDLE</v>
      </c>
      <c r="C3480" t="str">
        <f>VLOOKUP(Table_for_new_list_price[[#This Row],[ItemCode]],[1]sheet1!$1:$1048576,5,FALSE)</f>
        <v>670779113203</v>
      </c>
      <c r="D3480" t="str">
        <f>VLOOKUP(Table_for_new_list_price[[#This Row],[ItemCode]],[1]sheet1!$1:$1048576,6,FALSE)</f>
        <v>GVAC</v>
      </c>
      <c r="E3480" s="54">
        <f>VLOOKUP(Table_for_new_list_price[[#This Row],[ItemCode]],[1]sheet1!$1:$1048576,7,FALSE)</f>
        <v>0</v>
      </c>
      <c r="F3480" s="54" t="str">
        <f>VLOOKUP(Table_for_new_list_price[[#This Row],[ItemCode]],[1]sheet1!$1:$1048576,13,FALSE)</f>
        <v>0.06</v>
      </c>
      <c r="G3480" s="55" t="str">
        <f>VLOOKUP(Table_for_new_list_price[[#This Row],[ItemCode]],[1]sheet1!$1:$1048576,12,FALSE)</f>
        <v>1</v>
      </c>
      <c r="H3480" s="101">
        <f>VLOOKUP(Table_for_new_list_price[[#This Row],[ItemCode]],[1]sheet1!$1:$1048576,8,FALSE)</f>
        <v>7.51</v>
      </c>
      <c r="I3480" s="51" t="e">
        <f>VLOOKUP(Table_for_new_list_price[[#This Row],[Product Line]],'EDA SHEET'!$C$10:$D$57,2,FALSE)</f>
        <v>#N/A</v>
      </c>
      <c r="J3480" s="53" t="e">
        <f t="shared" si="61"/>
        <v>#N/A</v>
      </c>
      <c r="K3480" s="1" t="str">
        <f>VLOOKUP(Table_for_new_list_price[[#This Row],[ItemCode]],[1]sheet1!$1:$1048576,11,FALSE)</f>
        <v>China</v>
      </c>
    </row>
    <row r="3481" spans="1:11" hidden="1" x14ac:dyDescent="0.3">
      <c r="A3481" t="s">
        <v>389</v>
      </c>
      <c r="B3481" t="str">
        <f>VLOOKUP(Table_for_new_list_price[[#This Row],[ItemCode]],[1]sheet1!$1:$1048576,4,FALSE)</f>
        <v>CROSS HANDLE</v>
      </c>
      <c r="C3481" t="str">
        <f>VLOOKUP(Table_for_new_list_price[[#This Row],[ItemCode]],[1]sheet1!$1:$1048576,5,FALSE)</f>
        <v>670779113258</v>
      </c>
      <c r="D3481" t="str">
        <f>VLOOKUP(Table_for_new_list_price[[#This Row],[ItemCode]],[1]sheet1!$1:$1048576,6,FALSE)</f>
        <v>GVAC</v>
      </c>
      <c r="E3481" s="54">
        <f>VLOOKUP(Table_for_new_list_price[[#This Row],[ItemCode]],[1]sheet1!$1:$1048576,7,FALSE)</f>
        <v>0</v>
      </c>
      <c r="F3481" s="54" t="str">
        <f>VLOOKUP(Table_for_new_list_price[[#This Row],[ItemCode]],[1]sheet1!$1:$1048576,13,FALSE)</f>
        <v>0.08</v>
      </c>
      <c r="G3481" s="55" t="str">
        <f>VLOOKUP(Table_for_new_list_price[[#This Row],[ItemCode]],[1]sheet1!$1:$1048576,12,FALSE)</f>
        <v>1</v>
      </c>
      <c r="H3481" s="101">
        <f>VLOOKUP(Table_for_new_list_price[[#This Row],[ItemCode]],[1]sheet1!$1:$1048576,8,FALSE)</f>
        <v>9.39</v>
      </c>
      <c r="I3481" s="51" t="e">
        <f>VLOOKUP(Table_for_new_list_price[[#This Row],[Product Line]],'EDA SHEET'!$C$10:$D$57,2,FALSE)</f>
        <v>#N/A</v>
      </c>
      <c r="J3481" s="53" t="e">
        <f t="shared" si="61"/>
        <v>#N/A</v>
      </c>
      <c r="K3481" s="1" t="str">
        <f>VLOOKUP(Table_for_new_list_price[[#This Row],[ItemCode]],[1]sheet1!$1:$1048576,11,FALSE)</f>
        <v>China</v>
      </c>
    </row>
    <row r="3482" spans="1:11" hidden="1" x14ac:dyDescent="0.3">
      <c r="A3482" t="s">
        <v>390</v>
      </c>
      <c r="B3482" t="str">
        <f>VLOOKUP(Table_for_new_list_price[[#This Row],[ItemCode]],[1]sheet1!$1:$1048576,4,FALSE)</f>
        <v>CROSS HANDLE</v>
      </c>
      <c r="C3482" t="str">
        <f>VLOOKUP(Table_for_new_list_price[[#This Row],[ItemCode]],[1]sheet1!$1:$1048576,5,FALSE)</f>
        <v>670779113302</v>
      </c>
      <c r="D3482" t="str">
        <f>VLOOKUP(Table_for_new_list_price[[#This Row],[ItemCode]],[1]sheet1!$1:$1048576,6,FALSE)</f>
        <v>GVAC</v>
      </c>
      <c r="E3482" s="54">
        <f>VLOOKUP(Table_for_new_list_price[[#This Row],[ItemCode]],[1]sheet1!$1:$1048576,7,FALSE)</f>
        <v>0</v>
      </c>
      <c r="F3482" s="54" t="str">
        <f>VLOOKUP(Table_for_new_list_price[[#This Row],[ItemCode]],[1]sheet1!$1:$1048576,13,FALSE)</f>
        <v>0.08</v>
      </c>
      <c r="G3482" s="55" t="str">
        <f>VLOOKUP(Table_for_new_list_price[[#This Row],[ItemCode]],[1]sheet1!$1:$1048576,12,FALSE)</f>
        <v>1</v>
      </c>
      <c r="H3482" s="101">
        <f>VLOOKUP(Table_for_new_list_price[[#This Row],[ItemCode]],[1]sheet1!$1:$1048576,8,FALSE)</f>
        <v>18.79</v>
      </c>
      <c r="I3482" s="51" t="e">
        <f>VLOOKUP(Table_for_new_list_price[[#This Row],[Product Line]],'EDA SHEET'!$C$10:$D$57,2,FALSE)</f>
        <v>#N/A</v>
      </c>
      <c r="J3482" s="53" t="e">
        <f t="shared" si="61"/>
        <v>#N/A</v>
      </c>
      <c r="K3482" s="1" t="str">
        <f>VLOOKUP(Table_for_new_list_price[[#This Row],[ItemCode]],[1]sheet1!$1:$1048576,11,FALSE)</f>
        <v>China</v>
      </c>
    </row>
    <row r="3483" spans="1:11" hidden="1" x14ac:dyDescent="0.3">
      <c r="A3483" t="s">
        <v>391</v>
      </c>
      <c r="B3483" t="str">
        <f>VLOOKUP(Table_for_new_list_price[[#This Row],[ItemCode]],[1]sheet1!$1:$1048576,4,FALSE)</f>
        <v>CROSS HANDLE</v>
      </c>
      <c r="C3483" t="str">
        <f>VLOOKUP(Table_for_new_list_price[[#This Row],[ItemCode]],[1]sheet1!$1:$1048576,5,FALSE)</f>
        <v>670779113401</v>
      </c>
      <c r="D3483" t="str">
        <f>VLOOKUP(Table_for_new_list_price[[#This Row],[ItemCode]],[1]sheet1!$1:$1048576,6,FALSE)</f>
        <v>GVAC</v>
      </c>
      <c r="E3483" s="54">
        <f>VLOOKUP(Table_for_new_list_price[[#This Row],[ItemCode]],[1]sheet1!$1:$1048576,7,FALSE)</f>
        <v>0</v>
      </c>
      <c r="F3483" s="54" t="str">
        <f>VLOOKUP(Table_for_new_list_price[[#This Row],[ItemCode]],[1]sheet1!$1:$1048576,13,FALSE)</f>
        <v>0.08</v>
      </c>
      <c r="G3483" s="55" t="str">
        <f>VLOOKUP(Table_for_new_list_price[[#This Row],[ItemCode]],[1]sheet1!$1:$1048576,12,FALSE)</f>
        <v>1</v>
      </c>
      <c r="H3483" s="101">
        <f>VLOOKUP(Table_for_new_list_price[[#This Row],[ItemCode]],[1]sheet1!$1:$1048576,8,FALSE)</f>
        <v>15.03</v>
      </c>
      <c r="I3483" s="51" t="e">
        <f>VLOOKUP(Table_for_new_list_price[[#This Row],[Product Line]],'EDA SHEET'!$C$10:$D$57,2,FALSE)</f>
        <v>#N/A</v>
      </c>
      <c r="J3483" s="53" t="e">
        <f t="shared" si="61"/>
        <v>#N/A</v>
      </c>
      <c r="K3483" s="1" t="str">
        <f>VLOOKUP(Table_for_new_list_price[[#This Row],[ItemCode]],[1]sheet1!$1:$1048576,11,FALSE)</f>
        <v>China</v>
      </c>
    </row>
    <row r="3484" spans="1:11" hidden="1" x14ac:dyDescent="0.3">
      <c r="A3484" t="s">
        <v>392</v>
      </c>
      <c r="B3484" t="str">
        <f>VLOOKUP(Table_for_new_list_price[[#This Row],[ItemCode]],[1]sheet1!$1:$1048576,4,FALSE)</f>
        <v>NEW CROSS HANDLE</v>
      </c>
      <c r="C3484" t="str">
        <f>VLOOKUP(Table_for_new_list_price[[#This Row],[ItemCode]],[1]sheet1!$1:$1048576,5,FALSE)</f>
        <v>670779262062</v>
      </c>
      <c r="D3484" t="str">
        <f>VLOOKUP(Table_for_new_list_price[[#This Row],[ItemCode]],[1]sheet1!$1:$1048576,6,FALSE)</f>
        <v>GVAC</v>
      </c>
      <c r="E3484" s="54">
        <f>VLOOKUP(Table_for_new_list_price[[#This Row],[ItemCode]],[1]sheet1!$1:$1048576,7,FALSE)</f>
        <v>0</v>
      </c>
      <c r="F3484" s="54" t="str">
        <f>VLOOKUP(Table_for_new_list_price[[#This Row],[ItemCode]],[1]sheet1!$1:$1048576,13,FALSE)</f>
        <v>0</v>
      </c>
      <c r="G3484" s="55" t="str">
        <f>VLOOKUP(Table_for_new_list_price[[#This Row],[ItemCode]],[1]sheet1!$1:$1048576,12,FALSE)</f>
        <v>1</v>
      </c>
      <c r="H3484" s="101">
        <f>VLOOKUP(Table_for_new_list_price[[#This Row],[ItemCode]],[1]sheet1!$1:$1048576,8,FALSE)</f>
        <v>6.2</v>
      </c>
      <c r="I3484" s="51" t="e">
        <f>VLOOKUP(Table_for_new_list_price[[#This Row],[Product Line]],'EDA SHEET'!$C$10:$D$57,2,FALSE)</f>
        <v>#N/A</v>
      </c>
      <c r="J3484" s="53" t="e">
        <f t="shared" si="61"/>
        <v>#N/A</v>
      </c>
      <c r="K3484" s="1" t="str">
        <f>VLOOKUP(Table_for_new_list_price[[#This Row],[ItemCode]],[1]sheet1!$1:$1048576,11,FALSE)</f>
        <v>China</v>
      </c>
    </row>
    <row r="3485" spans="1:11" hidden="1" x14ac:dyDescent="0.3">
      <c r="A3485" t="s">
        <v>393</v>
      </c>
      <c r="B3485" t="str">
        <f>VLOOKUP(Table_for_new_list_price[[#This Row],[ItemCode]],[1]sheet1!$1:$1048576,4,FALSE)</f>
        <v>NEW CROSS HANDLE-1-1/4  -  1-1</v>
      </c>
      <c r="C3485" t="str">
        <f>VLOOKUP(Table_for_new_list_price[[#This Row],[ItemCode]],[1]sheet1!$1:$1048576,5,FALSE)</f>
        <v>670779262079</v>
      </c>
      <c r="D3485" t="str">
        <f>VLOOKUP(Table_for_new_list_price[[#This Row],[ItemCode]],[1]sheet1!$1:$1048576,6,FALSE)</f>
        <v>GVAC</v>
      </c>
      <c r="E3485" s="54">
        <f>VLOOKUP(Table_for_new_list_price[[#This Row],[ItemCode]],[1]sheet1!$1:$1048576,7,FALSE)</f>
        <v>0</v>
      </c>
      <c r="F3485" s="54" t="str">
        <f>VLOOKUP(Table_for_new_list_price[[#This Row],[ItemCode]],[1]sheet1!$1:$1048576,13,FALSE)</f>
        <v>0</v>
      </c>
      <c r="G3485" s="55" t="str">
        <f>VLOOKUP(Table_for_new_list_price[[#This Row],[ItemCode]],[1]sheet1!$1:$1048576,12,FALSE)</f>
        <v>1</v>
      </c>
      <c r="H3485" s="101">
        <f>VLOOKUP(Table_for_new_list_price[[#This Row],[ItemCode]],[1]sheet1!$1:$1048576,8,FALSE)</f>
        <v>6.2</v>
      </c>
      <c r="I3485" s="51" t="e">
        <f>VLOOKUP(Table_for_new_list_price[[#This Row],[Product Line]],'EDA SHEET'!$C$10:$D$57,2,FALSE)</f>
        <v>#N/A</v>
      </c>
      <c r="J3485" s="53" t="e">
        <f t="shared" si="61"/>
        <v>#N/A</v>
      </c>
      <c r="K3485" s="1" t="str">
        <f>VLOOKUP(Table_for_new_list_price[[#This Row],[ItemCode]],[1]sheet1!$1:$1048576,11,FALSE)</f>
        <v>China</v>
      </c>
    </row>
    <row r="3486" spans="1:11" hidden="1" x14ac:dyDescent="0.3">
      <c r="A3486" t="s">
        <v>394</v>
      </c>
      <c r="B3486" t="str">
        <f>VLOOKUP(Table_for_new_list_price[[#This Row],[ItemCode]],[1]sheet1!$1:$1048576,4,FALSE)</f>
        <v>NEW CROSS HANDLE - 1/2  -  3/4</v>
      </c>
      <c r="C3486" t="str">
        <f>VLOOKUP(Table_for_new_list_price[[#This Row],[ItemCode]],[1]sheet1!$1:$1048576,5,FALSE)</f>
        <v>670779262048</v>
      </c>
      <c r="D3486" t="str">
        <f>VLOOKUP(Table_for_new_list_price[[#This Row],[ItemCode]],[1]sheet1!$1:$1048576,6,FALSE)</f>
        <v>GVAC</v>
      </c>
      <c r="E3486" s="54">
        <f>VLOOKUP(Table_for_new_list_price[[#This Row],[ItemCode]],[1]sheet1!$1:$1048576,7,FALSE)</f>
        <v>0</v>
      </c>
      <c r="F3486" s="54" t="str">
        <f>VLOOKUP(Table_for_new_list_price[[#This Row],[ItemCode]],[1]sheet1!$1:$1048576,13,FALSE)</f>
        <v>0</v>
      </c>
      <c r="G3486" s="55" t="str">
        <f>VLOOKUP(Table_for_new_list_price[[#This Row],[ItemCode]],[1]sheet1!$1:$1048576,12,FALSE)</f>
        <v>1</v>
      </c>
      <c r="H3486" s="101">
        <f>VLOOKUP(Table_for_new_list_price[[#This Row],[ItemCode]],[1]sheet1!$1:$1048576,8,FALSE)</f>
        <v>4.1399999999999997</v>
      </c>
      <c r="I3486" s="51" t="e">
        <f>VLOOKUP(Table_for_new_list_price[[#This Row],[Product Line]],'EDA SHEET'!$C$10:$D$57,2,FALSE)</f>
        <v>#N/A</v>
      </c>
      <c r="J3486" s="53" t="e">
        <f t="shared" si="61"/>
        <v>#N/A</v>
      </c>
      <c r="K3486" s="1" t="str">
        <f>VLOOKUP(Table_for_new_list_price[[#This Row],[ItemCode]],[1]sheet1!$1:$1048576,11,FALSE)</f>
        <v>China</v>
      </c>
    </row>
    <row r="3487" spans="1:11" hidden="1" x14ac:dyDescent="0.3">
      <c r="A3487" t="s">
        <v>395</v>
      </c>
      <c r="B3487" t="str">
        <f>VLOOKUP(Table_for_new_list_price[[#This Row],[ItemCode]],[1]sheet1!$1:$1048576,4,FALSE)</f>
        <v>NEW CROSS HANDLE</v>
      </c>
      <c r="C3487" t="str">
        <f>VLOOKUP(Table_for_new_list_price[[#This Row],[ItemCode]],[1]sheet1!$1:$1048576,5,FALSE)</f>
        <v>670779262208</v>
      </c>
      <c r="D3487" t="str">
        <f>VLOOKUP(Table_for_new_list_price[[#This Row],[ItemCode]],[1]sheet1!$1:$1048576,6,FALSE)</f>
        <v>GVAC</v>
      </c>
      <c r="E3487" s="54">
        <f>VLOOKUP(Table_for_new_list_price[[#This Row],[ItemCode]],[1]sheet1!$1:$1048576,7,FALSE)</f>
        <v>0</v>
      </c>
      <c r="F3487" s="54" t="str">
        <f>VLOOKUP(Table_for_new_list_price[[#This Row],[ItemCode]],[1]sheet1!$1:$1048576,13,FALSE)</f>
        <v>0</v>
      </c>
      <c r="G3487" s="55" t="str">
        <f>VLOOKUP(Table_for_new_list_price[[#This Row],[ItemCode]],[1]sheet1!$1:$1048576,12,FALSE)</f>
        <v>1</v>
      </c>
      <c r="H3487" s="101">
        <f>VLOOKUP(Table_for_new_list_price[[#This Row],[ItemCode]],[1]sheet1!$1:$1048576,8,FALSE)</f>
        <v>8.26</v>
      </c>
      <c r="I3487" s="51" t="e">
        <f>VLOOKUP(Table_for_new_list_price[[#This Row],[Product Line]],'EDA SHEET'!$C$10:$D$57,2,FALSE)</f>
        <v>#N/A</v>
      </c>
      <c r="J3487" s="53" t="e">
        <f t="shared" si="61"/>
        <v>#N/A</v>
      </c>
      <c r="K3487" s="1" t="str">
        <f>VLOOKUP(Table_for_new_list_price[[#This Row],[ItemCode]],[1]sheet1!$1:$1048576,11,FALSE)</f>
        <v>China</v>
      </c>
    </row>
    <row r="3488" spans="1:11" hidden="1" x14ac:dyDescent="0.3">
      <c r="A3488" t="s">
        <v>396</v>
      </c>
      <c r="B3488" t="str">
        <f>VLOOKUP(Table_for_new_list_price[[#This Row],[ItemCode]],[1]sheet1!$1:$1048576,4,FALSE)</f>
        <v>NEW CROSS HANDLE</v>
      </c>
      <c r="C3488" t="str">
        <f>VLOOKUP(Table_for_new_list_price[[#This Row],[ItemCode]],[1]sheet1!$1:$1048576,5,FALSE)</f>
        <v>670779262253</v>
      </c>
      <c r="D3488" t="str">
        <f>VLOOKUP(Table_for_new_list_price[[#This Row],[ItemCode]],[1]sheet1!$1:$1048576,6,FALSE)</f>
        <v>GVAC</v>
      </c>
      <c r="E3488" s="54">
        <f>VLOOKUP(Table_for_new_list_price[[#This Row],[ItemCode]],[1]sheet1!$1:$1048576,7,FALSE)</f>
        <v>0</v>
      </c>
      <c r="F3488" s="54" t="str">
        <f>VLOOKUP(Table_for_new_list_price[[#This Row],[ItemCode]],[1]sheet1!$1:$1048576,13,FALSE)</f>
        <v>0</v>
      </c>
      <c r="G3488" s="55" t="str">
        <f>VLOOKUP(Table_for_new_list_price[[#This Row],[ItemCode]],[1]sheet1!$1:$1048576,12,FALSE)</f>
        <v>1</v>
      </c>
      <c r="H3488" s="101">
        <f>VLOOKUP(Table_for_new_list_price[[#This Row],[ItemCode]],[1]sheet1!$1:$1048576,8,FALSE)</f>
        <v>14.06</v>
      </c>
      <c r="I3488" s="51" t="e">
        <f>VLOOKUP(Table_for_new_list_price[[#This Row],[Product Line]],'EDA SHEET'!$C$10:$D$57,2,FALSE)</f>
        <v>#N/A</v>
      </c>
      <c r="J3488" s="53" t="e">
        <f t="shared" si="61"/>
        <v>#N/A</v>
      </c>
      <c r="K3488" s="1" t="str">
        <f>VLOOKUP(Table_for_new_list_price[[#This Row],[ItemCode]],[1]sheet1!$1:$1048576,11,FALSE)</f>
        <v>China</v>
      </c>
    </row>
    <row r="3489" spans="1:11" hidden="1" x14ac:dyDescent="0.3">
      <c r="A3489" t="s">
        <v>397</v>
      </c>
      <c r="B3489" t="str">
        <f>VLOOKUP(Table_for_new_list_price[[#This Row],[ItemCode]],[1]sheet1!$1:$1048576,4,FALSE)</f>
        <v>HANDLE (old style)</v>
      </c>
      <c r="C3489" t="str">
        <f>VLOOKUP(Table_for_new_list_price[[#This Row],[ItemCode]],[1]sheet1!$1:$1048576,5,FALSE)</f>
        <v>670779114064</v>
      </c>
      <c r="D3489" t="str">
        <f>VLOOKUP(Table_for_new_list_price[[#This Row],[ItemCode]],[1]sheet1!$1:$1048576,6,FALSE)</f>
        <v>GVAC</v>
      </c>
      <c r="E3489" s="54">
        <f>VLOOKUP(Table_for_new_list_price[[#This Row],[ItemCode]],[1]sheet1!$1:$1048576,7,FALSE)</f>
        <v>0</v>
      </c>
      <c r="F3489" s="54" t="str">
        <f>VLOOKUP(Table_for_new_list_price[[#This Row],[ItemCode]],[1]sheet1!$1:$1048576,13,FALSE)</f>
        <v>0.14</v>
      </c>
      <c r="G3489" s="55" t="str">
        <f>VLOOKUP(Table_for_new_list_price[[#This Row],[ItemCode]],[1]sheet1!$1:$1048576,12,FALSE)</f>
        <v>1</v>
      </c>
      <c r="H3489" s="101">
        <f>VLOOKUP(Table_for_new_list_price[[#This Row],[ItemCode]],[1]sheet1!$1:$1048576,8,FALSE)</f>
        <v>5.64</v>
      </c>
      <c r="I3489" s="51" t="e">
        <f>VLOOKUP(Table_for_new_list_price[[#This Row],[Product Line]],'EDA SHEET'!$C$10:$D$57,2,FALSE)</f>
        <v>#N/A</v>
      </c>
      <c r="J3489" s="53" t="e">
        <f t="shared" si="61"/>
        <v>#N/A</v>
      </c>
      <c r="K3489" s="1" t="str">
        <f>VLOOKUP(Table_for_new_list_price[[#This Row],[ItemCode]],[1]sheet1!$1:$1048576,11,FALSE)</f>
        <v>China</v>
      </c>
    </row>
    <row r="3490" spans="1:11" hidden="1" x14ac:dyDescent="0.3">
      <c r="A3490" t="s">
        <v>398</v>
      </c>
      <c r="B3490" t="str">
        <f>VLOOKUP(Table_for_new_list_price[[#This Row],[ItemCode]],[1]sheet1!$1:$1048576,4,FALSE)</f>
        <v>HANDLE - 1 1/4 - 1 1/2</v>
      </c>
      <c r="C3490" t="str">
        <f>VLOOKUP(Table_for_new_list_price[[#This Row],[ItemCode]],[1]sheet1!$1:$1048576,5,FALSE)</f>
        <v>670779114071</v>
      </c>
      <c r="D3490" t="str">
        <f>VLOOKUP(Table_for_new_list_price[[#This Row],[ItemCode]],[1]sheet1!$1:$1048576,6,FALSE)</f>
        <v>GVAC</v>
      </c>
      <c r="E3490" s="54">
        <f>VLOOKUP(Table_for_new_list_price[[#This Row],[ItemCode]],[1]sheet1!$1:$1048576,7,FALSE)</f>
        <v>0</v>
      </c>
      <c r="F3490" s="54" t="str">
        <f>VLOOKUP(Table_for_new_list_price[[#This Row],[ItemCode]],[1]sheet1!$1:$1048576,13,FALSE)</f>
        <v>0.21</v>
      </c>
      <c r="G3490" s="55" t="str">
        <f>VLOOKUP(Table_for_new_list_price[[#This Row],[ItemCode]],[1]sheet1!$1:$1048576,12,FALSE)</f>
        <v>1</v>
      </c>
      <c r="H3490" s="101">
        <f>VLOOKUP(Table_for_new_list_price[[#This Row],[ItemCode]],[1]sheet1!$1:$1048576,8,FALSE)</f>
        <v>5.64</v>
      </c>
      <c r="I3490" s="51" t="e">
        <f>VLOOKUP(Table_for_new_list_price[[#This Row],[Product Line]],'EDA SHEET'!$C$10:$D$57,2,FALSE)</f>
        <v>#N/A</v>
      </c>
      <c r="J3490" s="53" t="e">
        <f t="shared" si="61"/>
        <v>#N/A</v>
      </c>
      <c r="K3490" s="1" t="str">
        <f>VLOOKUP(Table_for_new_list_price[[#This Row],[ItemCode]],[1]sheet1!$1:$1048576,11,FALSE)</f>
        <v>China</v>
      </c>
    </row>
    <row r="3491" spans="1:11" hidden="1" x14ac:dyDescent="0.3">
      <c r="A3491" t="s">
        <v>399</v>
      </c>
      <c r="B3491" t="str">
        <f>VLOOKUP(Table_for_new_list_price[[#This Row],[ItemCode]],[1]sheet1!$1:$1048576,4,FALSE)</f>
        <v>HANDLE - 1/2 -  3/4</v>
      </c>
      <c r="C3491" t="str">
        <f>VLOOKUP(Table_for_new_list_price[[#This Row],[ItemCode]],[1]sheet1!$1:$1048576,5,FALSE)</f>
        <v>670779114040</v>
      </c>
      <c r="D3491" t="str">
        <f>VLOOKUP(Table_for_new_list_price[[#This Row],[ItemCode]],[1]sheet1!$1:$1048576,6,FALSE)</f>
        <v>GVAC</v>
      </c>
      <c r="E3491" s="54">
        <f>VLOOKUP(Table_for_new_list_price[[#This Row],[ItemCode]],[1]sheet1!$1:$1048576,7,FALSE)</f>
        <v>0</v>
      </c>
      <c r="F3491" s="54" t="str">
        <f>VLOOKUP(Table_for_new_list_price[[#This Row],[ItemCode]],[1]sheet1!$1:$1048576,13,FALSE)</f>
        <v>0.12</v>
      </c>
      <c r="G3491" s="55" t="str">
        <f>VLOOKUP(Table_for_new_list_price[[#This Row],[ItemCode]],[1]sheet1!$1:$1048576,12,FALSE)</f>
        <v>1</v>
      </c>
      <c r="H3491" s="101">
        <f>VLOOKUP(Table_for_new_list_price[[#This Row],[ItemCode]],[1]sheet1!$1:$1048576,8,FALSE)</f>
        <v>3.76</v>
      </c>
      <c r="I3491" s="51" t="e">
        <f>VLOOKUP(Table_for_new_list_price[[#This Row],[Product Line]],'EDA SHEET'!$C$10:$D$57,2,FALSE)</f>
        <v>#N/A</v>
      </c>
      <c r="J3491" s="53" t="e">
        <f t="shared" si="61"/>
        <v>#N/A</v>
      </c>
      <c r="K3491" s="1" t="str">
        <f>VLOOKUP(Table_for_new_list_price[[#This Row],[ItemCode]],[1]sheet1!$1:$1048576,11,FALSE)</f>
        <v>China</v>
      </c>
    </row>
    <row r="3492" spans="1:11" hidden="1" x14ac:dyDescent="0.3">
      <c r="A3492" t="s">
        <v>400</v>
      </c>
      <c r="B3492" t="str">
        <f>VLOOKUP(Table_for_new_list_price[[#This Row],[ItemCode]],[1]sheet1!$1:$1048576,4,FALSE)</f>
        <v>HANDLE (old style)</v>
      </c>
      <c r="C3492" t="str">
        <f>VLOOKUP(Table_for_new_list_price[[#This Row],[ItemCode]],[1]sheet1!$1:$1048576,5,FALSE)</f>
        <v>670779114200</v>
      </c>
      <c r="D3492" t="str">
        <f>VLOOKUP(Table_for_new_list_price[[#This Row],[ItemCode]],[1]sheet1!$1:$1048576,6,FALSE)</f>
        <v>GVAC</v>
      </c>
      <c r="E3492" s="54">
        <f>VLOOKUP(Table_for_new_list_price[[#This Row],[ItemCode]],[1]sheet1!$1:$1048576,7,FALSE)</f>
        <v>0</v>
      </c>
      <c r="F3492" s="54" t="str">
        <f>VLOOKUP(Table_for_new_list_price[[#This Row],[ItemCode]],[1]sheet1!$1:$1048576,13,FALSE)</f>
        <v>0.26</v>
      </c>
      <c r="G3492" s="55" t="str">
        <f>VLOOKUP(Table_for_new_list_price[[#This Row],[ItemCode]],[1]sheet1!$1:$1048576,12,FALSE)</f>
        <v>1</v>
      </c>
      <c r="H3492" s="101">
        <f>VLOOKUP(Table_for_new_list_price[[#This Row],[ItemCode]],[1]sheet1!$1:$1048576,8,FALSE)</f>
        <v>7.51</v>
      </c>
      <c r="I3492" s="51" t="e">
        <f>VLOOKUP(Table_for_new_list_price[[#This Row],[Product Line]],'EDA SHEET'!$C$10:$D$57,2,FALSE)</f>
        <v>#N/A</v>
      </c>
      <c r="J3492" s="53" t="e">
        <f t="shared" si="61"/>
        <v>#N/A</v>
      </c>
      <c r="K3492" s="1" t="str">
        <f>VLOOKUP(Table_for_new_list_price[[#This Row],[ItemCode]],[1]sheet1!$1:$1048576,11,FALSE)</f>
        <v>China</v>
      </c>
    </row>
    <row r="3493" spans="1:11" hidden="1" x14ac:dyDescent="0.3">
      <c r="A3493" t="s">
        <v>401</v>
      </c>
      <c r="B3493" t="str">
        <f>VLOOKUP(Table_for_new_list_price[[#This Row],[ItemCode]],[1]sheet1!$1:$1048576,4,FALSE)</f>
        <v>HANDLE (old style)</v>
      </c>
      <c r="C3493" t="str">
        <f>VLOOKUP(Table_for_new_list_price[[#This Row],[ItemCode]],[1]sheet1!$1:$1048576,5,FALSE)</f>
        <v>670779114255</v>
      </c>
      <c r="D3493" t="str">
        <f>VLOOKUP(Table_for_new_list_price[[#This Row],[ItemCode]],[1]sheet1!$1:$1048576,6,FALSE)</f>
        <v>GVAC</v>
      </c>
      <c r="E3493" s="54">
        <f>VLOOKUP(Table_for_new_list_price[[#This Row],[ItemCode]],[1]sheet1!$1:$1048576,7,FALSE)</f>
        <v>0</v>
      </c>
      <c r="F3493" s="54" t="str">
        <f>VLOOKUP(Table_for_new_list_price[[#This Row],[ItemCode]],[1]sheet1!$1:$1048576,13,FALSE)</f>
        <v>0.42</v>
      </c>
      <c r="G3493" s="55" t="str">
        <f>VLOOKUP(Table_for_new_list_price[[#This Row],[ItemCode]],[1]sheet1!$1:$1048576,12,FALSE)</f>
        <v>1</v>
      </c>
      <c r="H3493" s="101">
        <f>VLOOKUP(Table_for_new_list_price[[#This Row],[ItemCode]],[1]sheet1!$1:$1048576,8,FALSE)</f>
        <v>12.78</v>
      </c>
      <c r="I3493" s="51" t="e">
        <f>VLOOKUP(Table_for_new_list_price[[#This Row],[Product Line]],'EDA SHEET'!$C$10:$D$57,2,FALSE)</f>
        <v>#N/A</v>
      </c>
      <c r="J3493" s="53" t="e">
        <f t="shared" si="61"/>
        <v>#N/A</v>
      </c>
      <c r="K3493" s="1" t="str">
        <f>VLOOKUP(Table_for_new_list_price[[#This Row],[ItemCode]],[1]sheet1!$1:$1048576,11,FALSE)</f>
        <v>China</v>
      </c>
    </row>
    <row r="3494" spans="1:11" hidden="1" x14ac:dyDescent="0.3">
      <c r="A3494" t="s">
        <v>402</v>
      </c>
      <c r="B3494" t="str">
        <f>VLOOKUP(Table_for_new_list_price[[#This Row],[ItemCode]],[1]sheet1!$1:$1048576,4,FALSE)</f>
        <v>HANDLE (old style)</v>
      </c>
      <c r="C3494" t="str">
        <f>VLOOKUP(Table_for_new_list_price[[#This Row],[ItemCode]],[1]sheet1!$1:$1048576,5,FALSE)</f>
        <v>670779114309</v>
      </c>
      <c r="D3494" t="str">
        <f>VLOOKUP(Table_for_new_list_price[[#This Row],[ItemCode]],[1]sheet1!$1:$1048576,6,FALSE)</f>
        <v>GVAC</v>
      </c>
      <c r="E3494" s="54">
        <f>VLOOKUP(Table_for_new_list_price[[#This Row],[ItemCode]],[1]sheet1!$1:$1048576,7,FALSE)</f>
        <v>0</v>
      </c>
      <c r="F3494" s="54" t="str">
        <f>VLOOKUP(Table_for_new_list_price[[#This Row],[ItemCode]],[1]sheet1!$1:$1048576,13,FALSE)</f>
        <v>0.53</v>
      </c>
      <c r="G3494" s="55" t="str">
        <f>VLOOKUP(Table_for_new_list_price[[#This Row],[ItemCode]],[1]sheet1!$1:$1048576,12,FALSE)</f>
        <v>1</v>
      </c>
      <c r="H3494" s="101">
        <f>VLOOKUP(Table_for_new_list_price[[#This Row],[ItemCode]],[1]sheet1!$1:$1048576,8,FALSE)</f>
        <v>12.78</v>
      </c>
      <c r="I3494" s="51" t="e">
        <f>VLOOKUP(Table_for_new_list_price[[#This Row],[Product Line]],'EDA SHEET'!$C$10:$D$57,2,FALSE)</f>
        <v>#N/A</v>
      </c>
      <c r="J3494" s="53" t="e">
        <f t="shared" si="61"/>
        <v>#N/A</v>
      </c>
      <c r="K3494" s="1" t="str">
        <f>VLOOKUP(Table_for_new_list_price[[#This Row],[ItemCode]],[1]sheet1!$1:$1048576,11,FALSE)</f>
        <v>China</v>
      </c>
    </row>
    <row r="3495" spans="1:11" hidden="1" x14ac:dyDescent="0.3">
      <c r="A3495" t="s">
        <v>403</v>
      </c>
      <c r="B3495" t="str">
        <f>VLOOKUP(Table_for_new_list_price[[#This Row],[ItemCode]],[1]sheet1!$1:$1048576,4,FALSE)</f>
        <v>HANDLE  (old style)</v>
      </c>
      <c r="C3495" t="str">
        <f>VLOOKUP(Table_for_new_list_price[[#This Row],[ItemCode]],[1]sheet1!$1:$1048576,5,FALSE)</f>
        <v>670779114408</v>
      </c>
      <c r="D3495" t="str">
        <f>VLOOKUP(Table_for_new_list_price[[#This Row],[ItemCode]],[1]sheet1!$1:$1048576,6,FALSE)</f>
        <v>GVAC</v>
      </c>
      <c r="E3495" s="54">
        <f>VLOOKUP(Table_for_new_list_price[[#This Row],[ItemCode]],[1]sheet1!$1:$1048576,7,FALSE)</f>
        <v>0</v>
      </c>
      <c r="F3495" s="54" t="str">
        <f>VLOOKUP(Table_for_new_list_price[[#This Row],[ItemCode]],[1]sheet1!$1:$1048576,13,FALSE)</f>
        <v>0.79</v>
      </c>
      <c r="G3495" s="55" t="str">
        <f>VLOOKUP(Table_for_new_list_price[[#This Row],[ItemCode]],[1]sheet1!$1:$1048576,12,FALSE)</f>
        <v>1</v>
      </c>
      <c r="H3495" s="101">
        <f>VLOOKUP(Table_for_new_list_price[[#This Row],[ItemCode]],[1]sheet1!$1:$1048576,8,FALSE)</f>
        <v>16.16</v>
      </c>
      <c r="I3495" s="51" t="e">
        <f>VLOOKUP(Table_for_new_list_price[[#This Row],[Product Line]],'EDA SHEET'!$C$10:$D$57,2,FALSE)</f>
        <v>#N/A</v>
      </c>
      <c r="J3495" s="53" t="e">
        <f t="shared" si="61"/>
        <v>#N/A</v>
      </c>
      <c r="K3495" s="1" t="str">
        <f>VLOOKUP(Table_for_new_list_price[[#This Row],[ItemCode]],[1]sheet1!$1:$1048576,11,FALSE)</f>
        <v>China</v>
      </c>
    </row>
    <row r="3496" spans="1:11" hidden="1" x14ac:dyDescent="0.3">
      <c r="A3496" t="s">
        <v>404</v>
      </c>
      <c r="B3496" t="str">
        <f>VLOOKUP(Table_for_new_list_price[[#This Row],[ItemCode]],[1]sheet1!$1:$1048576,4,FALSE)</f>
        <v>HANDWHEEL/NUT KIT</v>
      </c>
      <c r="C3496" t="str">
        <f>VLOOKUP(Table_for_new_list_price[[#This Row],[ItemCode]],[1]sheet1!$1:$1048576,5,FALSE)</f>
        <v>670779263069</v>
      </c>
      <c r="D3496" t="str">
        <f>VLOOKUP(Table_for_new_list_price[[#This Row],[ItemCode]],[1]sheet1!$1:$1048576,6,FALSE)</f>
        <v>GVAC</v>
      </c>
      <c r="E3496" s="54">
        <f>VLOOKUP(Table_for_new_list_price[[#This Row],[ItemCode]],[1]sheet1!$1:$1048576,7,FALSE)</f>
        <v>0</v>
      </c>
      <c r="F3496" s="54" t="str">
        <f>VLOOKUP(Table_for_new_list_price[[#This Row],[ItemCode]],[1]sheet1!$1:$1048576,13,FALSE)</f>
        <v>0</v>
      </c>
      <c r="G3496" s="55" t="str">
        <f>VLOOKUP(Table_for_new_list_price[[#This Row],[ItemCode]],[1]sheet1!$1:$1048576,12,FALSE)</f>
        <v>0</v>
      </c>
      <c r="H3496" s="101">
        <f>VLOOKUP(Table_for_new_list_price[[#This Row],[ItemCode]],[1]sheet1!$1:$1048576,8,FALSE)</f>
        <v>10.33</v>
      </c>
      <c r="I3496" s="51" t="e">
        <f>VLOOKUP(Table_for_new_list_price[[#This Row],[Product Line]],'EDA SHEET'!$C$10:$D$57,2,FALSE)</f>
        <v>#N/A</v>
      </c>
      <c r="J3496" s="53" t="e">
        <f t="shared" si="61"/>
        <v>#N/A</v>
      </c>
      <c r="K3496" s="1" t="str">
        <f>VLOOKUP(Table_for_new_list_price[[#This Row],[ItemCode]],[1]sheet1!$1:$1048576,11,FALSE)</f>
        <v>China</v>
      </c>
    </row>
    <row r="3497" spans="1:11" hidden="1" x14ac:dyDescent="0.3">
      <c r="A3497" t="s">
        <v>405</v>
      </c>
      <c r="B3497" t="str">
        <f>VLOOKUP(Table_for_new_list_price[[#This Row],[ItemCode]],[1]sheet1!$1:$1048576,4,FALSE)</f>
        <v>HANDWHEEL/NUT KIT 1-1/4 -1-1/2</v>
      </c>
      <c r="C3497">
        <f>VLOOKUP(Table_for_new_list_price[[#This Row],[ItemCode]],[1]sheet1!$1:$1048576,5,FALSE)</f>
        <v>0</v>
      </c>
      <c r="D3497" t="str">
        <f>VLOOKUP(Table_for_new_list_price[[#This Row],[ItemCode]],[1]sheet1!$1:$1048576,6,FALSE)</f>
        <v>GVAC</v>
      </c>
      <c r="E3497" s="54">
        <f>VLOOKUP(Table_for_new_list_price[[#This Row],[ItemCode]],[1]sheet1!$1:$1048576,7,FALSE)</f>
        <v>0</v>
      </c>
      <c r="F3497" s="54" t="str">
        <f>VLOOKUP(Table_for_new_list_price[[#This Row],[ItemCode]],[1]sheet1!$1:$1048576,13,FALSE)</f>
        <v>0</v>
      </c>
      <c r="G3497" s="55" t="str">
        <f>VLOOKUP(Table_for_new_list_price[[#This Row],[ItemCode]],[1]sheet1!$1:$1048576,12,FALSE)</f>
        <v>0</v>
      </c>
      <c r="H3497" s="101">
        <f>VLOOKUP(Table_for_new_list_price[[#This Row],[ItemCode]],[1]sheet1!$1:$1048576,8,FALSE)</f>
        <v>10.33</v>
      </c>
      <c r="I3497" s="51">
        <v>0.5</v>
      </c>
      <c r="J3497" s="53">
        <f t="shared" si="61"/>
        <v>5.165</v>
      </c>
      <c r="K3497" s="1" t="str">
        <f>VLOOKUP(Table_for_new_list_price[[#This Row],[ItemCode]],[1]sheet1!$1:$1048576,11,FALSE)</f>
        <v>China</v>
      </c>
    </row>
    <row r="3498" spans="1:11" hidden="1" x14ac:dyDescent="0.3">
      <c r="A3498" t="s">
        <v>406</v>
      </c>
      <c r="B3498" t="str">
        <f>VLOOKUP(Table_for_new_list_price[[#This Row],[ItemCode]],[1]sheet1!$1:$1048576,4,FALSE)</f>
        <v>HANDWHEEL/NUT KIT 1/2 -3/4</v>
      </c>
      <c r="C3498" t="str">
        <f>VLOOKUP(Table_for_new_list_price[[#This Row],[ItemCode]],[1]sheet1!$1:$1048576,5,FALSE)</f>
        <v>670779263045</v>
      </c>
      <c r="D3498" t="str">
        <f>VLOOKUP(Table_for_new_list_price[[#This Row],[ItemCode]],[1]sheet1!$1:$1048576,6,FALSE)</f>
        <v>GVAC</v>
      </c>
      <c r="E3498" s="54">
        <f>VLOOKUP(Table_for_new_list_price[[#This Row],[ItemCode]],[1]sheet1!$1:$1048576,7,FALSE)</f>
        <v>0</v>
      </c>
      <c r="F3498" s="54" t="str">
        <f>VLOOKUP(Table_for_new_list_price[[#This Row],[ItemCode]],[1]sheet1!$1:$1048576,13,FALSE)</f>
        <v>0</v>
      </c>
      <c r="G3498" s="55" t="str">
        <f>VLOOKUP(Table_for_new_list_price[[#This Row],[ItemCode]],[1]sheet1!$1:$1048576,12,FALSE)</f>
        <v>0</v>
      </c>
      <c r="H3498" s="101">
        <f>VLOOKUP(Table_for_new_list_price[[#This Row],[ItemCode]],[1]sheet1!$1:$1048576,8,FALSE)</f>
        <v>7.51</v>
      </c>
      <c r="I3498" s="51">
        <v>0.5</v>
      </c>
      <c r="J3498" s="53">
        <f t="shared" si="61"/>
        <v>3.7549999999999999</v>
      </c>
      <c r="K3498" s="1" t="str">
        <f>VLOOKUP(Table_for_new_list_price[[#This Row],[ItemCode]],[1]sheet1!$1:$1048576,11,FALSE)</f>
        <v>China</v>
      </c>
    </row>
    <row r="3499" spans="1:11" hidden="1" x14ac:dyDescent="0.3">
      <c r="A3499" t="s">
        <v>407</v>
      </c>
      <c r="B3499" t="str">
        <f>VLOOKUP(Table_for_new_list_price[[#This Row],[ItemCode]],[1]sheet1!$1:$1048576,4,FALSE)</f>
        <v>HANDWHEEL/NUT KIT</v>
      </c>
      <c r="C3499" t="str">
        <f>VLOOKUP(Table_for_new_list_price[[#This Row],[ItemCode]],[1]sheet1!$1:$1048576,5,FALSE)</f>
        <v>670779263205</v>
      </c>
      <c r="D3499" t="str">
        <f>VLOOKUP(Table_for_new_list_price[[#This Row],[ItemCode]],[1]sheet1!$1:$1048576,6,FALSE)</f>
        <v>GVAC</v>
      </c>
      <c r="E3499" s="54">
        <f>VLOOKUP(Table_for_new_list_price[[#This Row],[ItemCode]],[1]sheet1!$1:$1048576,7,FALSE)</f>
        <v>0</v>
      </c>
      <c r="F3499" s="54" t="str">
        <f>VLOOKUP(Table_for_new_list_price[[#This Row],[ItemCode]],[1]sheet1!$1:$1048576,13,FALSE)</f>
        <v>0</v>
      </c>
      <c r="G3499" s="55" t="str">
        <f>VLOOKUP(Table_for_new_list_price[[#This Row],[ItemCode]],[1]sheet1!$1:$1048576,12,FALSE)</f>
        <v>0</v>
      </c>
      <c r="H3499" s="101">
        <f>VLOOKUP(Table_for_new_list_price[[#This Row],[ItemCode]],[1]sheet1!$1:$1048576,8,FALSE)</f>
        <v>13.16</v>
      </c>
      <c r="I3499" s="51">
        <v>0.5</v>
      </c>
      <c r="J3499" s="53">
        <f t="shared" si="61"/>
        <v>6.58</v>
      </c>
      <c r="K3499" s="1" t="str">
        <f>VLOOKUP(Table_for_new_list_price[[#This Row],[ItemCode]],[1]sheet1!$1:$1048576,11,FALSE)</f>
        <v>China</v>
      </c>
    </row>
    <row r="3500" spans="1:11" hidden="1" x14ac:dyDescent="0.3">
      <c r="A3500" t="s">
        <v>408</v>
      </c>
      <c r="B3500" t="str">
        <f>VLOOKUP(Table_for_new_list_price[[#This Row],[ItemCode]],[1]sheet1!$1:$1048576,4,FALSE)</f>
        <v>HANDWHEEL/NUT KIT</v>
      </c>
      <c r="C3500">
        <f>VLOOKUP(Table_for_new_list_price[[#This Row],[ItemCode]],[1]sheet1!$1:$1048576,5,FALSE)</f>
        <v>0</v>
      </c>
      <c r="D3500" t="str">
        <f>VLOOKUP(Table_for_new_list_price[[#This Row],[ItemCode]],[1]sheet1!$1:$1048576,6,FALSE)</f>
        <v>GVAC</v>
      </c>
      <c r="E3500" s="54">
        <f>VLOOKUP(Table_for_new_list_price[[#This Row],[ItemCode]],[1]sheet1!$1:$1048576,7,FALSE)</f>
        <v>0</v>
      </c>
      <c r="F3500" s="54" t="str">
        <f>VLOOKUP(Table_for_new_list_price[[#This Row],[ItemCode]],[1]sheet1!$1:$1048576,13,FALSE)</f>
        <v>0</v>
      </c>
      <c r="G3500" s="55" t="str">
        <f>VLOOKUP(Table_for_new_list_price[[#This Row],[ItemCode]],[1]sheet1!$1:$1048576,12,FALSE)</f>
        <v>0</v>
      </c>
      <c r="H3500" s="101">
        <f>VLOOKUP(Table_for_new_list_price[[#This Row],[ItemCode]],[1]sheet1!$1:$1048576,8,FALSE)</f>
        <v>13.16</v>
      </c>
      <c r="I3500" s="51">
        <v>0.5</v>
      </c>
      <c r="J3500" s="53">
        <f t="shared" si="61"/>
        <v>6.58</v>
      </c>
      <c r="K3500" s="1" t="str">
        <f>VLOOKUP(Table_for_new_list_price[[#This Row],[ItemCode]],[1]sheet1!$1:$1048576,11,FALSE)</f>
        <v>China</v>
      </c>
    </row>
    <row r="3501" spans="1:11" hidden="1" x14ac:dyDescent="0.3">
      <c r="A3501" t="s">
        <v>409</v>
      </c>
      <c r="B3501" t="str">
        <f>VLOOKUP(Table_for_new_list_price[[#This Row],[ItemCode]],[1]sheet1!$1:$1048576,4,FALSE)</f>
        <v>HANDWHEEL/NUT KIT</v>
      </c>
      <c r="C3501" t="str">
        <f>VLOOKUP(Table_for_new_list_price[[#This Row],[ItemCode]],[1]sheet1!$1:$1048576,5,FALSE)</f>
        <v>670779263304</v>
      </c>
      <c r="D3501" t="str">
        <f>VLOOKUP(Table_for_new_list_price[[#This Row],[ItemCode]],[1]sheet1!$1:$1048576,6,FALSE)</f>
        <v>GVAC</v>
      </c>
      <c r="E3501" s="54">
        <f>VLOOKUP(Table_for_new_list_price[[#This Row],[ItemCode]],[1]sheet1!$1:$1048576,7,FALSE)</f>
        <v>0</v>
      </c>
      <c r="F3501" s="54" t="str">
        <f>VLOOKUP(Table_for_new_list_price[[#This Row],[ItemCode]],[1]sheet1!$1:$1048576,13,FALSE)</f>
        <v>0</v>
      </c>
      <c r="G3501" s="55" t="str">
        <f>VLOOKUP(Table_for_new_list_price[[#This Row],[ItemCode]],[1]sheet1!$1:$1048576,12,FALSE)</f>
        <v>0</v>
      </c>
      <c r="H3501" s="101">
        <f>VLOOKUP(Table_for_new_list_price[[#This Row],[ItemCode]],[1]sheet1!$1:$1048576,8,FALSE)</f>
        <v>18.79</v>
      </c>
      <c r="I3501" s="51">
        <v>0.5</v>
      </c>
      <c r="J3501" s="53">
        <f t="shared" si="61"/>
        <v>9.3949999999999996</v>
      </c>
      <c r="K3501" s="1" t="str">
        <f>VLOOKUP(Table_for_new_list_price[[#This Row],[ItemCode]],[1]sheet1!$1:$1048576,11,FALSE)</f>
        <v>China</v>
      </c>
    </row>
    <row r="3502" spans="1:11" hidden="1" x14ac:dyDescent="0.3">
      <c r="A3502" t="s">
        <v>410</v>
      </c>
      <c r="B3502" t="str">
        <f>VLOOKUP(Table_for_new_list_price[[#This Row],[ItemCode]],[1]sheet1!$1:$1048576,4,FALSE)</f>
        <v>HANDWHEEL/NUT KIT</v>
      </c>
      <c r="C3502" t="str">
        <f>VLOOKUP(Table_for_new_list_price[[#This Row],[ItemCode]],[1]sheet1!$1:$1048576,5,FALSE)</f>
        <v>670779263403</v>
      </c>
      <c r="D3502" t="str">
        <f>VLOOKUP(Table_for_new_list_price[[#This Row],[ItemCode]],[1]sheet1!$1:$1048576,6,FALSE)</f>
        <v>GVAC</v>
      </c>
      <c r="E3502" s="54">
        <f>VLOOKUP(Table_for_new_list_price[[#This Row],[ItemCode]],[1]sheet1!$1:$1048576,7,FALSE)</f>
        <v>0</v>
      </c>
      <c r="F3502" s="54" t="str">
        <f>VLOOKUP(Table_for_new_list_price[[#This Row],[ItemCode]],[1]sheet1!$1:$1048576,13,FALSE)</f>
        <v>0</v>
      </c>
      <c r="G3502" s="55" t="str">
        <f>VLOOKUP(Table_for_new_list_price[[#This Row],[ItemCode]],[1]sheet1!$1:$1048576,12,FALSE)</f>
        <v>0</v>
      </c>
      <c r="H3502" s="101">
        <f>VLOOKUP(Table_for_new_list_price[[#This Row],[ItemCode]],[1]sheet1!$1:$1048576,8,FALSE)</f>
        <v>18.79</v>
      </c>
      <c r="I3502" s="51">
        <v>0.5</v>
      </c>
      <c r="J3502" s="53">
        <f t="shared" si="61"/>
        <v>9.3949999999999996</v>
      </c>
      <c r="K3502" s="1" t="str">
        <f>VLOOKUP(Table_for_new_list_price[[#This Row],[ItemCode]],[1]sheet1!$1:$1048576,11,FALSE)</f>
        <v>China</v>
      </c>
    </row>
    <row r="3503" spans="1:11" hidden="1" x14ac:dyDescent="0.3">
      <c r="A3503" t="s">
        <v>3904</v>
      </c>
      <c r="B3503" t="e">
        <f>VLOOKUP(Table_for_new_list_price[[#This Row],[ItemCode]],[1]sheet1!$1:$1048576,4,FALSE)</f>
        <v>#N/A</v>
      </c>
      <c r="C3503" t="e">
        <f>VLOOKUP(Table_for_new_list_price[[#This Row],[ItemCode]],[1]sheet1!$1:$1048576,5,FALSE)</f>
        <v>#N/A</v>
      </c>
      <c r="D3503" t="e">
        <f>VLOOKUP(Table_for_new_list_price[[#This Row],[ItemCode]],[1]sheet1!$1:$1048576,6,FALSE)</f>
        <v>#N/A</v>
      </c>
      <c r="E3503" s="54" t="e">
        <f>VLOOKUP(Table_for_new_list_price[[#This Row],[ItemCode]],[1]sheet1!$1:$1048576,7,FALSE)</f>
        <v>#N/A</v>
      </c>
      <c r="F3503" s="54" t="e">
        <f>VLOOKUP(Table_for_new_list_price[[#This Row],[ItemCode]],[1]sheet1!$1:$1048576,13,FALSE)</f>
        <v>#N/A</v>
      </c>
      <c r="G3503" s="55" t="e">
        <f>VLOOKUP(Table_for_new_list_price[[#This Row],[ItemCode]],[1]sheet1!$1:$1048576,12,FALSE)</f>
        <v>#N/A</v>
      </c>
      <c r="H3503" s="101" t="e">
        <f>VLOOKUP(Table_for_new_list_price[[#This Row],[ItemCode]],[1]sheet1!$1:$1048576,8,FALSE)</f>
        <v>#N/A</v>
      </c>
      <c r="I3503" s="51">
        <v>0.5</v>
      </c>
      <c r="J3503" s="53" t="e">
        <f t="shared" si="61"/>
        <v>#N/A</v>
      </c>
      <c r="K3503" s="1" t="e">
        <f>VLOOKUP(Table_for_new_list_price[[#This Row],[ItemCode]],[1]sheet1!$1:$1048576,11,FALSE)</f>
        <v>#N/A</v>
      </c>
    </row>
    <row r="3504" spans="1:11" hidden="1" x14ac:dyDescent="0.3">
      <c r="A3504" t="s">
        <v>3905</v>
      </c>
      <c r="B3504" t="e">
        <f>VLOOKUP(Table_for_new_list_price[[#This Row],[ItemCode]],[1]sheet1!$1:$1048576,4,FALSE)</f>
        <v>#N/A</v>
      </c>
      <c r="C3504" t="e">
        <f>VLOOKUP(Table_for_new_list_price[[#This Row],[ItemCode]],[1]sheet1!$1:$1048576,5,FALSE)</f>
        <v>#N/A</v>
      </c>
      <c r="D3504" t="e">
        <f>VLOOKUP(Table_for_new_list_price[[#This Row],[ItemCode]],[1]sheet1!$1:$1048576,6,FALSE)</f>
        <v>#N/A</v>
      </c>
      <c r="E3504" s="54" t="e">
        <f>VLOOKUP(Table_for_new_list_price[[#This Row],[ItemCode]],[1]sheet1!$1:$1048576,7,FALSE)</f>
        <v>#N/A</v>
      </c>
      <c r="F3504" s="54" t="e">
        <f>VLOOKUP(Table_for_new_list_price[[#This Row],[ItemCode]],[1]sheet1!$1:$1048576,13,FALSE)</f>
        <v>#N/A</v>
      </c>
      <c r="G3504" s="55" t="e">
        <f>VLOOKUP(Table_for_new_list_price[[#This Row],[ItemCode]],[1]sheet1!$1:$1048576,12,FALSE)</f>
        <v>#N/A</v>
      </c>
      <c r="H3504" s="101" t="e">
        <f>VLOOKUP(Table_for_new_list_price[[#This Row],[ItemCode]],[1]sheet1!$1:$1048576,8,FALSE)</f>
        <v>#N/A</v>
      </c>
      <c r="I3504" s="51">
        <v>0.5</v>
      </c>
      <c r="J3504" s="53" t="e">
        <f t="shared" si="61"/>
        <v>#N/A</v>
      </c>
      <c r="K3504" s="1" t="e">
        <f>VLOOKUP(Table_for_new_list_price[[#This Row],[ItemCode]],[1]sheet1!$1:$1048576,11,FALSE)</f>
        <v>#N/A</v>
      </c>
    </row>
    <row r="3505" spans="1:11" hidden="1" x14ac:dyDescent="0.3">
      <c r="A3505" t="s">
        <v>3906</v>
      </c>
      <c r="B3505" t="e">
        <f>VLOOKUP(Table_for_new_list_price[[#This Row],[ItemCode]],[1]sheet1!$1:$1048576,4,FALSE)</f>
        <v>#N/A</v>
      </c>
      <c r="C3505" t="e">
        <f>VLOOKUP(Table_for_new_list_price[[#This Row],[ItemCode]],[1]sheet1!$1:$1048576,5,FALSE)</f>
        <v>#N/A</v>
      </c>
      <c r="D3505" t="e">
        <f>VLOOKUP(Table_for_new_list_price[[#This Row],[ItemCode]],[1]sheet1!$1:$1048576,6,FALSE)</f>
        <v>#N/A</v>
      </c>
      <c r="E3505" s="54" t="e">
        <f>VLOOKUP(Table_for_new_list_price[[#This Row],[ItemCode]],[1]sheet1!$1:$1048576,7,FALSE)</f>
        <v>#N/A</v>
      </c>
      <c r="F3505" s="54" t="e">
        <f>VLOOKUP(Table_for_new_list_price[[#This Row],[ItemCode]],[1]sheet1!$1:$1048576,13,FALSE)</f>
        <v>#N/A</v>
      </c>
      <c r="G3505" s="55" t="e">
        <f>VLOOKUP(Table_for_new_list_price[[#This Row],[ItemCode]],[1]sheet1!$1:$1048576,12,FALSE)</f>
        <v>#N/A</v>
      </c>
      <c r="H3505" s="101" t="e">
        <f>VLOOKUP(Table_for_new_list_price[[#This Row],[ItemCode]],[1]sheet1!$1:$1048576,8,FALSE)</f>
        <v>#N/A</v>
      </c>
      <c r="I3505" s="51">
        <v>0.5</v>
      </c>
      <c r="J3505" s="53" t="e">
        <f t="shared" si="61"/>
        <v>#N/A</v>
      </c>
      <c r="K3505" s="1" t="e">
        <f>VLOOKUP(Table_for_new_list_price[[#This Row],[ItemCode]],[1]sheet1!$1:$1048576,11,FALSE)</f>
        <v>#N/A</v>
      </c>
    </row>
    <row r="3506" spans="1:11" hidden="1" x14ac:dyDescent="0.3">
      <c r="A3506" t="s">
        <v>3907</v>
      </c>
      <c r="B3506" t="e">
        <f>VLOOKUP(Table_for_new_list_price[[#This Row],[ItemCode]],[1]sheet1!$1:$1048576,4,FALSE)</f>
        <v>#N/A</v>
      </c>
      <c r="C3506" t="e">
        <f>VLOOKUP(Table_for_new_list_price[[#This Row],[ItemCode]],[1]sheet1!$1:$1048576,5,FALSE)</f>
        <v>#N/A</v>
      </c>
      <c r="D3506" t="e">
        <f>VLOOKUP(Table_for_new_list_price[[#This Row],[ItemCode]],[1]sheet1!$1:$1048576,6,FALSE)</f>
        <v>#N/A</v>
      </c>
      <c r="E3506" s="54" t="e">
        <f>VLOOKUP(Table_for_new_list_price[[#This Row],[ItemCode]],[1]sheet1!$1:$1048576,7,FALSE)</f>
        <v>#N/A</v>
      </c>
      <c r="F3506" s="54" t="e">
        <f>VLOOKUP(Table_for_new_list_price[[#This Row],[ItemCode]],[1]sheet1!$1:$1048576,13,FALSE)</f>
        <v>#N/A</v>
      </c>
      <c r="G3506" s="55" t="e">
        <f>VLOOKUP(Table_for_new_list_price[[#This Row],[ItemCode]],[1]sheet1!$1:$1048576,12,FALSE)</f>
        <v>#N/A</v>
      </c>
      <c r="H3506" s="101" t="e">
        <f>VLOOKUP(Table_for_new_list_price[[#This Row],[ItemCode]],[1]sheet1!$1:$1048576,8,FALSE)</f>
        <v>#N/A</v>
      </c>
      <c r="I3506" s="51">
        <v>0.5</v>
      </c>
      <c r="J3506" s="53" t="e">
        <f t="shared" si="61"/>
        <v>#N/A</v>
      </c>
      <c r="K3506" s="1" t="e">
        <f>VLOOKUP(Table_for_new_list_price[[#This Row],[ItemCode]],[1]sheet1!$1:$1048576,11,FALSE)</f>
        <v>#N/A</v>
      </c>
    </row>
    <row r="3507" spans="1:11" hidden="1" x14ac:dyDescent="0.3">
      <c r="A3507" t="s">
        <v>3908</v>
      </c>
      <c r="B3507" t="e">
        <f>VLOOKUP(Table_for_new_list_price[[#This Row],[ItemCode]],[1]sheet1!$1:$1048576,4,FALSE)</f>
        <v>#N/A</v>
      </c>
      <c r="C3507" t="e">
        <f>VLOOKUP(Table_for_new_list_price[[#This Row],[ItemCode]],[1]sheet1!$1:$1048576,5,FALSE)</f>
        <v>#N/A</v>
      </c>
      <c r="D3507" t="e">
        <f>VLOOKUP(Table_for_new_list_price[[#This Row],[ItemCode]],[1]sheet1!$1:$1048576,6,FALSE)</f>
        <v>#N/A</v>
      </c>
      <c r="E3507" s="54" t="e">
        <f>VLOOKUP(Table_for_new_list_price[[#This Row],[ItemCode]],[1]sheet1!$1:$1048576,7,FALSE)</f>
        <v>#N/A</v>
      </c>
      <c r="F3507" s="54" t="e">
        <f>VLOOKUP(Table_for_new_list_price[[#This Row],[ItemCode]],[1]sheet1!$1:$1048576,13,FALSE)</f>
        <v>#N/A</v>
      </c>
      <c r="G3507" s="55" t="e">
        <f>VLOOKUP(Table_for_new_list_price[[#This Row],[ItemCode]],[1]sheet1!$1:$1048576,12,FALSE)</f>
        <v>#N/A</v>
      </c>
      <c r="H3507" s="101" t="e">
        <f>VLOOKUP(Table_for_new_list_price[[#This Row],[ItemCode]],[1]sheet1!$1:$1048576,8,FALSE)</f>
        <v>#N/A</v>
      </c>
      <c r="I3507" s="51">
        <v>0.5</v>
      </c>
      <c r="J3507" s="53" t="e">
        <f t="shared" si="61"/>
        <v>#N/A</v>
      </c>
      <c r="K3507" s="1" t="e">
        <f>VLOOKUP(Table_for_new_list_price[[#This Row],[ItemCode]],[1]sheet1!$1:$1048576,11,FALSE)</f>
        <v>#N/A</v>
      </c>
    </row>
    <row r="3508" spans="1:11" hidden="1" x14ac:dyDescent="0.3">
      <c r="A3508" t="s">
        <v>3909</v>
      </c>
      <c r="B3508" t="e">
        <f>VLOOKUP(Table_for_new_list_price[[#This Row],[ItemCode]],[1]sheet1!$1:$1048576,4,FALSE)</f>
        <v>#N/A</v>
      </c>
      <c r="C3508" t="e">
        <f>VLOOKUP(Table_for_new_list_price[[#This Row],[ItemCode]],[1]sheet1!$1:$1048576,5,FALSE)</f>
        <v>#N/A</v>
      </c>
      <c r="D3508" t="e">
        <f>VLOOKUP(Table_for_new_list_price[[#This Row],[ItemCode]],[1]sheet1!$1:$1048576,6,FALSE)</f>
        <v>#N/A</v>
      </c>
      <c r="E3508" s="54" t="e">
        <f>VLOOKUP(Table_for_new_list_price[[#This Row],[ItemCode]],[1]sheet1!$1:$1048576,7,FALSE)</f>
        <v>#N/A</v>
      </c>
      <c r="F3508" s="54" t="e">
        <f>VLOOKUP(Table_for_new_list_price[[#This Row],[ItemCode]],[1]sheet1!$1:$1048576,13,FALSE)</f>
        <v>#N/A</v>
      </c>
      <c r="G3508" s="55" t="e">
        <f>VLOOKUP(Table_for_new_list_price[[#This Row],[ItemCode]],[1]sheet1!$1:$1048576,12,FALSE)</f>
        <v>#N/A</v>
      </c>
      <c r="H3508" s="101" t="e">
        <f>VLOOKUP(Table_for_new_list_price[[#This Row],[ItemCode]],[1]sheet1!$1:$1048576,8,FALSE)</f>
        <v>#N/A</v>
      </c>
      <c r="I3508" s="51">
        <v>0.5</v>
      </c>
      <c r="J3508" s="53" t="e">
        <f t="shared" si="61"/>
        <v>#N/A</v>
      </c>
      <c r="K3508" s="1" t="e">
        <f>VLOOKUP(Table_for_new_list_price[[#This Row],[ItemCode]],[1]sheet1!$1:$1048576,11,FALSE)</f>
        <v>#N/A</v>
      </c>
    </row>
    <row r="3509" spans="1:11" hidden="1" x14ac:dyDescent="0.3">
      <c r="A3509" t="s">
        <v>3910</v>
      </c>
      <c r="B3509" t="e">
        <f>VLOOKUP(Table_for_new_list_price[[#This Row],[ItemCode]],[1]sheet1!$1:$1048576,4,FALSE)</f>
        <v>#N/A</v>
      </c>
      <c r="C3509" t="e">
        <f>VLOOKUP(Table_for_new_list_price[[#This Row],[ItemCode]],[1]sheet1!$1:$1048576,5,FALSE)</f>
        <v>#N/A</v>
      </c>
      <c r="D3509" t="e">
        <f>VLOOKUP(Table_for_new_list_price[[#This Row],[ItemCode]],[1]sheet1!$1:$1048576,6,FALSE)</f>
        <v>#N/A</v>
      </c>
      <c r="E3509" s="54" t="e">
        <f>VLOOKUP(Table_for_new_list_price[[#This Row],[ItemCode]],[1]sheet1!$1:$1048576,7,FALSE)</f>
        <v>#N/A</v>
      </c>
      <c r="F3509" s="54" t="e">
        <f>VLOOKUP(Table_for_new_list_price[[#This Row],[ItemCode]],[1]sheet1!$1:$1048576,13,FALSE)</f>
        <v>#N/A</v>
      </c>
      <c r="G3509" s="55" t="e">
        <f>VLOOKUP(Table_for_new_list_price[[#This Row],[ItemCode]],[1]sheet1!$1:$1048576,12,FALSE)</f>
        <v>#N/A</v>
      </c>
      <c r="H3509" s="101" t="e">
        <f>VLOOKUP(Table_for_new_list_price[[#This Row],[ItemCode]],[1]sheet1!$1:$1048576,8,FALSE)</f>
        <v>#N/A</v>
      </c>
      <c r="I3509" s="51">
        <v>0.5</v>
      </c>
      <c r="J3509" s="53" t="e">
        <f t="shared" si="61"/>
        <v>#N/A</v>
      </c>
      <c r="K3509" s="1" t="e">
        <f>VLOOKUP(Table_for_new_list_price[[#This Row],[ItemCode]],[1]sheet1!$1:$1048576,11,FALSE)</f>
        <v>#N/A</v>
      </c>
    </row>
    <row r="3510" spans="1:11" hidden="1" x14ac:dyDescent="0.3">
      <c r="A3510" t="s">
        <v>3911</v>
      </c>
      <c r="B3510" t="e">
        <f>VLOOKUP(Table_for_new_list_price[[#This Row],[ItemCode]],[1]sheet1!$1:$1048576,4,FALSE)</f>
        <v>#N/A</v>
      </c>
      <c r="C3510" t="e">
        <f>VLOOKUP(Table_for_new_list_price[[#This Row],[ItemCode]],[1]sheet1!$1:$1048576,5,FALSE)</f>
        <v>#N/A</v>
      </c>
      <c r="D3510" t="e">
        <f>VLOOKUP(Table_for_new_list_price[[#This Row],[ItemCode]],[1]sheet1!$1:$1048576,6,FALSE)</f>
        <v>#N/A</v>
      </c>
      <c r="E3510" s="54" t="e">
        <f>VLOOKUP(Table_for_new_list_price[[#This Row],[ItemCode]],[1]sheet1!$1:$1048576,7,FALSE)</f>
        <v>#N/A</v>
      </c>
      <c r="F3510" s="54" t="e">
        <f>VLOOKUP(Table_for_new_list_price[[#This Row],[ItemCode]],[1]sheet1!$1:$1048576,13,FALSE)</f>
        <v>#N/A</v>
      </c>
      <c r="G3510" s="55" t="e">
        <f>VLOOKUP(Table_for_new_list_price[[#This Row],[ItemCode]],[1]sheet1!$1:$1048576,12,FALSE)</f>
        <v>#N/A</v>
      </c>
      <c r="H3510" s="101" t="e">
        <f>VLOOKUP(Table_for_new_list_price[[#This Row],[ItemCode]],[1]sheet1!$1:$1048576,8,FALSE)</f>
        <v>#N/A</v>
      </c>
      <c r="I3510" s="51">
        <v>0.5</v>
      </c>
      <c r="J3510" s="53" t="e">
        <f t="shared" si="61"/>
        <v>#N/A</v>
      </c>
      <c r="K3510" s="1" t="e">
        <f>VLOOKUP(Table_for_new_list_price[[#This Row],[ItemCode]],[1]sheet1!$1:$1048576,11,FALSE)</f>
        <v>#N/A</v>
      </c>
    </row>
    <row r="3511" spans="1:11" hidden="1" x14ac:dyDescent="0.3">
      <c r="A3511" t="s">
        <v>3912</v>
      </c>
      <c r="B3511" t="e">
        <f>VLOOKUP(Table_for_new_list_price[[#This Row],[ItemCode]],[1]sheet1!$1:$1048576,4,FALSE)</f>
        <v>#N/A</v>
      </c>
      <c r="C3511" t="e">
        <f>VLOOKUP(Table_for_new_list_price[[#This Row],[ItemCode]],[1]sheet1!$1:$1048576,5,FALSE)</f>
        <v>#N/A</v>
      </c>
      <c r="D3511" t="e">
        <f>VLOOKUP(Table_for_new_list_price[[#This Row],[ItemCode]],[1]sheet1!$1:$1048576,6,FALSE)</f>
        <v>#N/A</v>
      </c>
      <c r="E3511" s="54" t="e">
        <f>VLOOKUP(Table_for_new_list_price[[#This Row],[ItemCode]],[1]sheet1!$1:$1048576,7,FALSE)</f>
        <v>#N/A</v>
      </c>
      <c r="F3511" s="54" t="e">
        <f>VLOOKUP(Table_for_new_list_price[[#This Row],[ItemCode]],[1]sheet1!$1:$1048576,13,FALSE)</f>
        <v>#N/A</v>
      </c>
      <c r="G3511" s="55" t="e">
        <f>VLOOKUP(Table_for_new_list_price[[#This Row],[ItemCode]],[1]sheet1!$1:$1048576,12,FALSE)</f>
        <v>#N/A</v>
      </c>
      <c r="H3511" s="101" t="e">
        <f>VLOOKUP(Table_for_new_list_price[[#This Row],[ItemCode]],[1]sheet1!$1:$1048576,8,FALSE)</f>
        <v>#N/A</v>
      </c>
      <c r="I3511" s="51">
        <v>0.5</v>
      </c>
      <c r="J3511" s="53" t="e">
        <f t="shared" si="61"/>
        <v>#N/A</v>
      </c>
      <c r="K3511" s="1" t="e">
        <f>VLOOKUP(Table_for_new_list_price[[#This Row],[ItemCode]],[1]sheet1!$1:$1048576,11,FALSE)</f>
        <v>#N/A</v>
      </c>
    </row>
    <row r="3512" spans="1:11" hidden="1" x14ac:dyDescent="0.3">
      <c r="A3512" t="s">
        <v>3913</v>
      </c>
      <c r="B3512" t="e">
        <f>VLOOKUP(Table_for_new_list_price[[#This Row],[ItemCode]],[1]sheet1!$1:$1048576,4,FALSE)</f>
        <v>#N/A</v>
      </c>
      <c r="C3512" t="e">
        <f>VLOOKUP(Table_for_new_list_price[[#This Row],[ItemCode]],[1]sheet1!$1:$1048576,5,FALSE)</f>
        <v>#N/A</v>
      </c>
      <c r="D3512" t="e">
        <f>VLOOKUP(Table_for_new_list_price[[#This Row],[ItemCode]],[1]sheet1!$1:$1048576,6,FALSE)</f>
        <v>#N/A</v>
      </c>
      <c r="E3512" s="54" t="e">
        <f>VLOOKUP(Table_for_new_list_price[[#This Row],[ItemCode]],[1]sheet1!$1:$1048576,7,FALSE)</f>
        <v>#N/A</v>
      </c>
      <c r="F3512" s="54" t="e">
        <f>VLOOKUP(Table_for_new_list_price[[#This Row],[ItemCode]],[1]sheet1!$1:$1048576,13,FALSE)</f>
        <v>#N/A</v>
      </c>
      <c r="G3512" s="55" t="e">
        <f>VLOOKUP(Table_for_new_list_price[[#This Row],[ItemCode]],[1]sheet1!$1:$1048576,12,FALSE)</f>
        <v>#N/A</v>
      </c>
      <c r="H3512" s="101" t="e">
        <f>VLOOKUP(Table_for_new_list_price[[#This Row],[ItemCode]],[1]sheet1!$1:$1048576,8,FALSE)</f>
        <v>#N/A</v>
      </c>
      <c r="I3512" s="51">
        <v>0.5</v>
      </c>
      <c r="J3512" s="53" t="e">
        <f t="shared" si="61"/>
        <v>#N/A</v>
      </c>
      <c r="K3512" s="1" t="e">
        <f>VLOOKUP(Table_for_new_list_price[[#This Row],[ItemCode]],[1]sheet1!$1:$1048576,11,FALSE)</f>
        <v>#N/A</v>
      </c>
    </row>
    <row r="3513" spans="1:11" hidden="1" x14ac:dyDescent="0.3">
      <c r="A3513" t="s">
        <v>3914</v>
      </c>
      <c r="B3513" t="e">
        <f>VLOOKUP(Table_for_new_list_price[[#This Row],[ItemCode]],[1]sheet1!$1:$1048576,4,FALSE)</f>
        <v>#N/A</v>
      </c>
      <c r="C3513" t="e">
        <f>VLOOKUP(Table_for_new_list_price[[#This Row],[ItemCode]],[1]sheet1!$1:$1048576,5,FALSE)</f>
        <v>#N/A</v>
      </c>
      <c r="D3513" t="e">
        <f>VLOOKUP(Table_for_new_list_price[[#This Row],[ItemCode]],[1]sheet1!$1:$1048576,6,FALSE)</f>
        <v>#N/A</v>
      </c>
      <c r="E3513" s="54" t="e">
        <f>VLOOKUP(Table_for_new_list_price[[#This Row],[ItemCode]],[1]sheet1!$1:$1048576,7,FALSE)</f>
        <v>#N/A</v>
      </c>
      <c r="F3513" s="54" t="e">
        <f>VLOOKUP(Table_for_new_list_price[[#This Row],[ItemCode]],[1]sheet1!$1:$1048576,13,FALSE)</f>
        <v>#N/A</v>
      </c>
      <c r="G3513" s="55" t="e">
        <f>VLOOKUP(Table_for_new_list_price[[#This Row],[ItemCode]],[1]sheet1!$1:$1048576,12,FALSE)</f>
        <v>#N/A</v>
      </c>
      <c r="H3513" s="101" t="e">
        <f>VLOOKUP(Table_for_new_list_price[[#This Row],[ItemCode]],[1]sheet1!$1:$1048576,8,FALSE)</f>
        <v>#N/A</v>
      </c>
      <c r="I3513" s="51">
        <v>0.5</v>
      </c>
      <c r="J3513" s="53" t="e">
        <f t="shared" si="61"/>
        <v>#N/A</v>
      </c>
      <c r="K3513" s="1" t="e">
        <f>VLOOKUP(Table_for_new_list_price[[#This Row],[ItemCode]],[1]sheet1!$1:$1048576,11,FALSE)</f>
        <v>#N/A</v>
      </c>
    </row>
    <row r="3514" spans="1:11" hidden="1" x14ac:dyDescent="0.3">
      <c r="A3514" t="s">
        <v>586</v>
      </c>
      <c r="B3514" t="str">
        <f>VLOOKUP(Table_for_new_list_price[[#This Row],[ItemCode]],[1]sheet1!$1:$1048576,4,FALSE)</f>
        <v>IRON Y-STRAINER/FLANGED</v>
      </c>
      <c r="C3514" t="str">
        <f>VLOOKUP(Table_for_new_list_price[[#This Row],[ItemCode]],[1]sheet1!$1:$1048576,5,FALSE)</f>
        <v>670779381107</v>
      </c>
      <c r="D3514" t="str">
        <f>VLOOKUP(Table_for_new_list_price[[#This Row],[ItemCode]],[1]sheet1!$1:$1048576,6,FALSE)</f>
        <v>IRON</v>
      </c>
      <c r="E3514" s="54" t="str">
        <f>VLOOKUP(Table_for_new_list_price[[#This Row],[ItemCode]],[1]sheet1!$1:$1048576,7,FALSE)</f>
        <v>IRON</v>
      </c>
      <c r="F3514" s="54" t="str">
        <f>VLOOKUP(Table_for_new_list_price[[#This Row],[ItemCode]],[1]sheet1!$1:$1048576,13,FALSE)</f>
        <v>205</v>
      </c>
      <c r="G3514" s="55" t="str">
        <f>VLOOKUP(Table_for_new_list_price[[#This Row],[ItemCode]],[1]sheet1!$1:$1048576,12,FALSE)</f>
        <v>1</v>
      </c>
      <c r="H3514" s="101">
        <f>VLOOKUP(Table_for_new_list_price[[#This Row],[ItemCode]],[1]sheet1!$1:$1048576,8,FALSE)</f>
        <v>3565.05</v>
      </c>
      <c r="I3514" s="51">
        <v>0.5</v>
      </c>
      <c r="J3514" s="53">
        <f t="shared" si="61"/>
        <v>1782.5250000000001</v>
      </c>
      <c r="K3514" s="1" t="str">
        <f>VLOOKUP(Table_for_new_list_price[[#This Row],[ItemCode]],[1]sheet1!$1:$1048576,11,FALSE)</f>
        <v>China</v>
      </c>
    </row>
    <row r="3515" spans="1:11" hidden="1" x14ac:dyDescent="0.3">
      <c r="A3515" t="s">
        <v>587</v>
      </c>
      <c r="B3515" t="str">
        <f>VLOOKUP(Table_for_new_list_price[[#This Row],[ItemCode]],[1]sheet1!$1:$1048576,4,FALSE)</f>
        <v>IRON Y-STRAINER/FLANGED</v>
      </c>
      <c r="C3515" t="str">
        <f>VLOOKUP(Table_for_new_list_price[[#This Row],[ItemCode]],[1]sheet1!$1:$1048576,5,FALSE)</f>
        <v>670779381121</v>
      </c>
      <c r="D3515" t="str">
        <f>VLOOKUP(Table_for_new_list_price[[#This Row],[ItemCode]],[1]sheet1!$1:$1048576,6,FALSE)</f>
        <v>IRON</v>
      </c>
      <c r="E3515" s="54" t="str">
        <f>VLOOKUP(Table_for_new_list_price[[#This Row],[ItemCode]],[1]sheet1!$1:$1048576,7,FALSE)</f>
        <v>IRON</v>
      </c>
      <c r="F3515" s="54" t="str">
        <f>VLOOKUP(Table_for_new_list_price[[#This Row],[ItemCode]],[1]sheet1!$1:$1048576,13,FALSE)</f>
        <v>269</v>
      </c>
      <c r="G3515" s="55" t="str">
        <f>VLOOKUP(Table_for_new_list_price[[#This Row],[ItemCode]],[1]sheet1!$1:$1048576,12,FALSE)</f>
        <v>1</v>
      </c>
      <c r="H3515" s="101">
        <f>VLOOKUP(Table_for_new_list_price[[#This Row],[ItemCode]],[1]sheet1!$1:$1048576,8,FALSE)</f>
        <v>5251.52</v>
      </c>
      <c r="I3515" s="51">
        <v>0.5</v>
      </c>
      <c r="J3515" s="53">
        <f t="shared" si="61"/>
        <v>2625.76</v>
      </c>
      <c r="K3515" s="1" t="str">
        <f>VLOOKUP(Table_for_new_list_price[[#This Row],[ItemCode]],[1]sheet1!$1:$1048576,11,FALSE)</f>
        <v>China</v>
      </c>
    </row>
    <row r="3516" spans="1:11" hidden="1" x14ac:dyDescent="0.3">
      <c r="A3516" t="s">
        <v>588</v>
      </c>
      <c r="B3516" t="str">
        <f>VLOOKUP(Table_for_new_list_price[[#This Row],[ItemCode]],[1]sheet1!$1:$1048576,4,FALSE)</f>
        <v>IRON Y-STRAINER/FLANGED</v>
      </c>
      <c r="C3516" t="str">
        <f>VLOOKUP(Table_for_new_list_price[[#This Row],[ItemCode]],[1]sheet1!$1:$1048576,5,FALSE)</f>
        <v>670779381206</v>
      </c>
      <c r="D3516" t="str">
        <f>VLOOKUP(Table_for_new_list_price[[#This Row],[ItemCode]],[1]sheet1!$1:$1048576,6,FALSE)</f>
        <v>IRON</v>
      </c>
      <c r="E3516" s="54" t="str">
        <f>VLOOKUP(Table_for_new_list_price[[#This Row],[ItemCode]],[1]sheet1!$1:$1048576,7,FALSE)</f>
        <v>IRON</v>
      </c>
      <c r="F3516" s="54" t="str">
        <f>VLOOKUP(Table_for_new_list_price[[#This Row],[ItemCode]],[1]sheet1!$1:$1048576,13,FALSE)</f>
        <v>19.8</v>
      </c>
      <c r="G3516" s="55" t="str">
        <f>VLOOKUP(Table_for_new_list_price[[#This Row],[ItemCode]],[1]sheet1!$1:$1048576,12,FALSE)</f>
        <v>1</v>
      </c>
      <c r="H3516" s="101">
        <f>VLOOKUP(Table_for_new_list_price[[#This Row],[ItemCode]],[1]sheet1!$1:$1048576,8,FALSE)</f>
        <v>199.42</v>
      </c>
      <c r="I3516" s="51">
        <v>0.5</v>
      </c>
      <c r="J3516" s="53">
        <f t="shared" si="61"/>
        <v>99.71</v>
      </c>
      <c r="K3516" s="1" t="str">
        <f>VLOOKUP(Table_for_new_list_price[[#This Row],[ItemCode]],[1]sheet1!$1:$1048576,11,FALSE)</f>
        <v>China</v>
      </c>
    </row>
    <row r="3517" spans="1:11" hidden="1" x14ac:dyDescent="0.3">
      <c r="A3517" t="s">
        <v>589</v>
      </c>
      <c r="B3517" t="str">
        <f>VLOOKUP(Table_for_new_list_price[[#This Row],[ItemCode]],[1]sheet1!$1:$1048576,4,FALSE)</f>
        <v>IRON Y-STRAINER/FLANGED</v>
      </c>
      <c r="C3517" t="str">
        <f>VLOOKUP(Table_for_new_list_price[[#This Row],[ItemCode]],[1]sheet1!$1:$1048576,5,FALSE)</f>
        <v>670779381251</v>
      </c>
      <c r="D3517" t="str">
        <f>VLOOKUP(Table_for_new_list_price[[#This Row],[ItemCode]],[1]sheet1!$1:$1048576,6,FALSE)</f>
        <v>IRON</v>
      </c>
      <c r="E3517" s="54" t="str">
        <f>VLOOKUP(Table_for_new_list_price[[#This Row],[ItemCode]],[1]sheet1!$1:$1048576,7,FALSE)</f>
        <v>IRON</v>
      </c>
      <c r="F3517" s="54" t="str">
        <f>VLOOKUP(Table_for_new_list_price[[#This Row],[ItemCode]],[1]sheet1!$1:$1048576,13,FALSE)</f>
        <v>23.4</v>
      </c>
      <c r="G3517" s="55" t="str">
        <f>VLOOKUP(Table_for_new_list_price[[#This Row],[ItemCode]],[1]sheet1!$1:$1048576,12,FALSE)</f>
        <v>1</v>
      </c>
      <c r="H3517" s="101">
        <f>VLOOKUP(Table_for_new_list_price[[#This Row],[ItemCode]],[1]sheet1!$1:$1048576,8,FALSE)</f>
        <v>336.27</v>
      </c>
      <c r="I3517" s="51">
        <v>0.5</v>
      </c>
      <c r="J3517" s="53">
        <f t="shared" si="61"/>
        <v>168.13499999999999</v>
      </c>
      <c r="K3517" s="1" t="str">
        <f>VLOOKUP(Table_for_new_list_price[[#This Row],[ItemCode]],[1]sheet1!$1:$1048576,11,FALSE)</f>
        <v>China</v>
      </c>
    </row>
    <row r="3518" spans="1:11" hidden="1" x14ac:dyDescent="0.3">
      <c r="A3518" t="s">
        <v>590</v>
      </c>
      <c r="B3518" t="str">
        <f>VLOOKUP(Table_for_new_list_price[[#This Row],[ItemCode]],[1]sheet1!$1:$1048576,4,FALSE)</f>
        <v>IRON Y-STRAINER/FLANGED</v>
      </c>
      <c r="C3518" t="str">
        <f>VLOOKUP(Table_for_new_list_price[[#This Row],[ItemCode]],[1]sheet1!$1:$1048576,5,FALSE)</f>
        <v>670779381305</v>
      </c>
      <c r="D3518" t="str">
        <f>VLOOKUP(Table_for_new_list_price[[#This Row],[ItemCode]],[1]sheet1!$1:$1048576,6,FALSE)</f>
        <v>IRON</v>
      </c>
      <c r="E3518" s="54" t="str">
        <f>VLOOKUP(Table_for_new_list_price[[#This Row],[ItemCode]],[1]sheet1!$1:$1048576,7,FALSE)</f>
        <v>IRON</v>
      </c>
      <c r="F3518" s="54" t="str">
        <f>VLOOKUP(Table_for_new_list_price[[#This Row],[ItemCode]],[1]sheet1!$1:$1048576,13,FALSE)</f>
        <v>32.4</v>
      </c>
      <c r="G3518" s="55" t="str">
        <f>VLOOKUP(Table_for_new_list_price[[#This Row],[ItemCode]],[1]sheet1!$1:$1048576,12,FALSE)</f>
        <v>1</v>
      </c>
      <c r="H3518" s="101">
        <f>VLOOKUP(Table_for_new_list_price[[#This Row],[ItemCode]],[1]sheet1!$1:$1048576,8,FALSE)</f>
        <v>416.02</v>
      </c>
      <c r="I3518" s="51">
        <v>0.5</v>
      </c>
      <c r="J3518" s="53">
        <f t="shared" si="61"/>
        <v>208.01</v>
      </c>
      <c r="K3518" s="1" t="str">
        <f>VLOOKUP(Table_for_new_list_price[[#This Row],[ItemCode]],[1]sheet1!$1:$1048576,11,FALSE)</f>
        <v>China</v>
      </c>
    </row>
    <row r="3519" spans="1:11" hidden="1" x14ac:dyDescent="0.3">
      <c r="A3519" t="s">
        <v>591</v>
      </c>
      <c r="B3519" t="str">
        <f>VLOOKUP(Table_for_new_list_price[[#This Row],[ItemCode]],[1]sheet1!$1:$1048576,4,FALSE)</f>
        <v>IRON Y-STRAINER/FLANGED</v>
      </c>
      <c r="C3519" t="str">
        <f>VLOOKUP(Table_for_new_list_price[[#This Row],[ItemCode]],[1]sheet1!$1:$1048576,5,FALSE)</f>
        <v>670779381404</v>
      </c>
      <c r="D3519" t="str">
        <f>VLOOKUP(Table_for_new_list_price[[#This Row],[ItemCode]],[1]sheet1!$1:$1048576,6,FALSE)</f>
        <v>IRON</v>
      </c>
      <c r="E3519" s="54" t="str">
        <f>VLOOKUP(Table_for_new_list_price[[#This Row],[ItemCode]],[1]sheet1!$1:$1048576,7,FALSE)</f>
        <v>IRON</v>
      </c>
      <c r="F3519" s="54" t="str">
        <f>VLOOKUP(Table_for_new_list_price[[#This Row],[ItemCode]],[1]sheet1!$1:$1048576,13,FALSE)</f>
        <v>46.2</v>
      </c>
      <c r="G3519" s="55" t="str">
        <f>VLOOKUP(Table_for_new_list_price[[#This Row],[ItemCode]],[1]sheet1!$1:$1048576,12,FALSE)</f>
        <v>1</v>
      </c>
      <c r="H3519" s="101">
        <f>VLOOKUP(Table_for_new_list_price[[#This Row],[ItemCode]],[1]sheet1!$1:$1048576,8,FALSE)</f>
        <v>600.04999999999995</v>
      </c>
      <c r="I3519" s="51">
        <v>0.5</v>
      </c>
      <c r="J3519" s="53">
        <f t="shared" si="61"/>
        <v>300.02499999999998</v>
      </c>
      <c r="K3519" s="1" t="str">
        <f>VLOOKUP(Table_for_new_list_price[[#This Row],[ItemCode]],[1]sheet1!$1:$1048576,11,FALSE)</f>
        <v>China</v>
      </c>
    </row>
    <row r="3520" spans="1:11" hidden="1" x14ac:dyDescent="0.3">
      <c r="A3520" t="s">
        <v>592</v>
      </c>
      <c r="B3520" t="str">
        <f>VLOOKUP(Table_for_new_list_price[[#This Row],[ItemCode]],[1]sheet1!$1:$1048576,4,FALSE)</f>
        <v>IRON Y-STRAINER/FLANGED</v>
      </c>
      <c r="C3520" t="str">
        <f>VLOOKUP(Table_for_new_list_price[[#This Row],[ItemCode]],[1]sheet1!$1:$1048576,5,FALSE)</f>
        <v>670779381503</v>
      </c>
      <c r="D3520" t="str">
        <f>VLOOKUP(Table_for_new_list_price[[#This Row],[ItemCode]],[1]sheet1!$1:$1048576,6,FALSE)</f>
        <v>IRON</v>
      </c>
      <c r="E3520" s="54" t="str">
        <f>VLOOKUP(Table_for_new_list_price[[#This Row],[ItemCode]],[1]sheet1!$1:$1048576,7,FALSE)</f>
        <v>IRON</v>
      </c>
      <c r="F3520" s="54" t="str">
        <f>VLOOKUP(Table_for_new_list_price[[#This Row],[ItemCode]],[1]sheet1!$1:$1048576,13,FALSE)</f>
        <v>65</v>
      </c>
      <c r="G3520" s="55" t="str">
        <f>VLOOKUP(Table_for_new_list_price[[#This Row],[ItemCode]],[1]sheet1!$1:$1048576,12,FALSE)</f>
        <v>1</v>
      </c>
      <c r="H3520" s="101">
        <f>VLOOKUP(Table_for_new_list_price[[#This Row],[ItemCode]],[1]sheet1!$1:$1048576,8,FALSE)</f>
        <v>798</v>
      </c>
      <c r="I3520" s="51">
        <v>0.5</v>
      </c>
      <c r="J3520" s="53">
        <f t="shared" si="61"/>
        <v>399</v>
      </c>
      <c r="K3520" s="1" t="str">
        <f>VLOOKUP(Table_for_new_list_price[[#This Row],[ItemCode]],[1]sheet1!$1:$1048576,11,FALSE)</f>
        <v>China</v>
      </c>
    </row>
    <row r="3521" spans="1:11" hidden="1" x14ac:dyDescent="0.3">
      <c r="A3521" t="s">
        <v>593</v>
      </c>
      <c r="B3521" t="str">
        <f>VLOOKUP(Table_for_new_list_price[[#This Row],[ItemCode]],[1]sheet1!$1:$1048576,4,FALSE)</f>
        <v>IRON Y-STRAINER/FLANGED</v>
      </c>
      <c r="C3521" t="str">
        <f>VLOOKUP(Table_for_new_list_price[[#This Row],[ItemCode]],[1]sheet1!$1:$1048576,5,FALSE)</f>
        <v>670779381602</v>
      </c>
      <c r="D3521" t="str">
        <f>VLOOKUP(Table_for_new_list_price[[#This Row],[ItemCode]],[1]sheet1!$1:$1048576,6,FALSE)</f>
        <v>IRON</v>
      </c>
      <c r="E3521" s="54" t="str">
        <f>VLOOKUP(Table_for_new_list_price[[#This Row],[ItemCode]],[1]sheet1!$1:$1048576,7,FALSE)</f>
        <v>IRON</v>
      </c>
      <c r="F3521" s="54" t="str">
        <f>VLOOKUP(Table_for_new_list_price[[#This Row],[ItemCode]],[1]sheet1!$1:$1048576,13,FALSE)</f>
        <v>91.8</v>
      </c>
      <c r="G3521" s="55" t="str">
        <f>VLOOKUP(Table_for_new_list_price[[#This Row],[ItemCode]],[1]sheet1!$1:$1048576,12,FALSE)</f>
        <v>1</v>
      </c>
      <c r="H3521" s="101">
        <f>VLOOKUP(Table_for_new_list_price[[#This Row],[ItemCode]],[1]sheet1!$1:$1048576,8,FALSE)</f>
        <v>1213.03</v>
      </c>
      <c r="I3521" s="51">
        <v>0.5</v>
      </c>
      <c r="J3521" s="53">
        <f t="shared" si="61"/>
        <v>606.51499999999999</v>
      </c>
      <c r="K3521" s="1" t="str">
        <f>VLOOKUP(Table_for_new_list_price[[#This Row],[ItemCode]],[1]sheet1!$1:$1048576,11,FALSE)</f>
        <v>China</v>
      </c>
    </row>
    <row r="3522" spans="1:11" hidden="1" x14ac:dyDescent="0.3">
      <c r="A3522" t="s">
        <v>594</v>
      </c>
      <c r="B3522" t="str">
        <f>VLOOKUP(Table_for_new_list_price[[#This Row],[ItemCode]],[1]sheet1!$1:$1048576,4,FALSE)</f>
        <v>IRON Y-STRAINER/FLANGED</v>
      </c>
      <c r="C3522" t="str">
        <f>VLOOKUP(Table_for_new_list_price[[#This Row],[ItemCode]],[1]sheet1!$1:$1048576,5,FALSE)</f>
        <v>670779381800</v>
      </c>
      <c r="D3522" t="str">
        <f>VLOOKUP(Table_for_new_list_price[[#This Row],[ItemCode]],[1]sheet1!$1:$1048576,6,FALSE)</f>
        <v>IRON</v>
      </c>
      <c r="E3522" s="54" t="str">
        <f>VLOOKUP(Table_for_new_list_price[[#This Row],[ItemCode]],[1]sheet1!$1:$1048576,7,FALSE)</f>
        <v>IRON</v>
      </c>
      <c r="F3522" s="54" t="str">
        <f>VLOOKUP(Table_for_new_list_price[[#This Row],[ItemCode]],[1]sheet1!$1:$1048576,13,FALSE)</f>
        <v>131</v>
      </c>
      <c r="G3522" s="55" t="str">
        <f>VLOOKUP(Table_for_new_list_price[[#This Row],[ItemCode]],[1]sheet1!$1:$1048576,12,FALSE)</f>
        <v>1</v>
      </c>
      <c r="H3522" s="101">
        <f>VLOOKUP(Table_for_new_list_price[[#This Row],[ItemCode]],[1]sheet1!$1:$1048576,8,FALSE)</f>
        <v>2081.29</v>
      </c>
      <c r="I3522" s="51">
        <v>0.5</v>
      </c>
      <c r="J3522" s="53">
        <f t="shared" si="61"/>
        <v>1040.645</v>
      </c>
      <c r="K3522" s="1" t="str">
        <f>VLOOKUP(Table_for_new_list_price[[#This Row],[ItemCode]],[1]sheet1!$1:$1048576,11,FALSE)</f>
        <v>China</v>
      </c>
    </row>
    <row r="3523" spans="1:11" hidden="1" x14ac:dyDescent="0.3">
      <c r="A3523" t="s">
        <v>633</v>
      </c>
      <c r="B3523" t="str">
        <f>VLOOKUP(Table_for_new_list_price[[#This Row],[ItemCode]],[1]sheet1!$1:$1048576,4,FALSE)</f>
        <v>IRON Y-STRAINER/FLANGE C/W PTP</v>
      </c>
      <c r="C3523" t="str">
        <f>VLOOKUP(Table_for_new_list_price[[#This Row],[ItemCode]],[1]sheet1!$1:$1048576,5,FALSE)</f>
        <v>670779714318</v>
      </c>
      <c r="D3523" t="str">
        <f>VLOOKUP(Table_for_new_list_price[[#This Row],[ItemCode]],[1]sheet1!$1:$1048576,6,FALSE)</f>
        <v>IRON</v>
      </c>
      <c r="E3523" s="54" t="str">
        <f>VLOOKUP(Table_for_new_list_price[[#This Row],[ItemCode]],[1]sheet1!$1:$1048576,7,FALSE)</f>
        <v>IRON</v>
      </c>
      <c r="F3523" s="54" t="str">
        <f>VLOOKUP(Table_for_new_list_price[[#This Row],[ItemCode]],[1]sheet1!$1:$1048576,13,FALSE)</f>
        <v>26.43</v>
      </c>
      <c r="G3523" s="55" t="str">
        <f>VLOOKUP(Table_for_new_list_price[[#This Row],[ItemCode]],[1]sheet1!$1:$1048576,12,FALSE)</f>
        <v>1</v>
      </c>
      <c r="H3523" s="101">
        <f>VLOOKUP(Table_for_new_list_price[[#This Row],[ItemCode]],[1]sheet1!$1:$1048576,8,FALSE)</f>
        <v>362.01</v>
      </c>
      <c r="I3523" s="51">
        <v>0.5</v>
      </c>
      <c r="J3523" s="53">
        <f t="shared" si="61"/>
        <v>181.005</v>
      </c>
      <c r="K3523" s="1" t="str">
        <f>VLOOKUP(Table_for_new_list_price[[#This Row],[ItemCode]],[1]sheet1!$1:$1048576,11,FALSE)</f>
        <v>China</v>
      </c>
    </row>
    <row r="3524" spans="1:11" hidden="1" x14ac:dyDescent="0.3">
      <c r="A3524" t="s">
        <v>634</v>
      </c>
      <c r="B3524" t="str">
        <f>VLOOKUP(Table_for_new_list_price[[#This Row],[ItemCode]],[1]sheet1!$1:$1048576,4,FALSE)</f>
        <v>IRON Y-STRAINER/FLANGE C/W PTP</v>
      </c>
      <c r="C3524" t="str">
        <f>VLOOKUP(Table_for_new_list_price[[#This Row],[ItemCode]],[1]sheet1!$1:$1048576,5,FALSE)</f>
        <v>670779714325</v>
      </c>
      <c r="D3524" t="str">
        <f>VLOOKUP(Table_for_new_list_price[[#This Row],[ItemCode]],[1]sheet1!$1:$1048576,6,FALSE)</f>
        <v>IRON</v>
      </c>
      <c r="E3524" s="54" t="str">
        <f>VLOOKUP(Table_for_new_list_price[[#This Row],[ItemCode]],[1]sheet1!$1:$1048576,7,FALSE)</f>
        <v>IRON</v>
      </c>
      <c r="F3524" s="54" t="str">
        <f>VLOOKUP(Table_for_new_list_price[[#This Row],[ItemCode]],[1]sheet1!$1:$1048576,13,FALSE)</f>
        <v>34.14</v>
      </c>
      <c r="G3524" s="55" t="str">
        <f>VLOOKUP(Table_for_new_list_price[[#This Row],[ItemCode]],[1]sheet1!$1:$1048576,12,FALSE)</f>
        <v>1</v>
      </c>
      <c r="H3524" s="101">
        <f>VLOOKUP(Table_for_new_list_price[[#This Row],[ItemCode]],[1]sheet1!$1:$1048576,8,FALSE)</f>
        <v>510.79</v>
      </c>
      <c r="I3524" s="51">
        <v>0.5</v>
      </c>
      <c r="J3524" s="53">
        <f t="shared" si="61"/>
        <v>255.39500000000001</v>
      </c>
      <c r="K3524" s="1" t="str">
        <f>VLOOKUP(Table_for_new_list_price[[#This Row],[ItemCode]],[1]sheet1!$1:$1048576,11,FALSE)</f>
        <v>China</v>
      </c>
    </row>
    <row r="3525" spans="1:11" hidden="1" x14ac:dyDescent="0.3">
      <c r="A3525" t="s">
        <v>635</v>
      </c>
      <c r="B3525" t="str">
        <f>VLOOKUP(Table_for_new_list_price[[#This Row],[ItemCode]],[1]sheet1!$1:$1048576,4,FALSE)</f>
        <v>IRON Y-STRAINER/FLANGE C/W PTP</v>
      </c>
      <c r="C3525" t="str">
        <f>VLOOKUP(Table_for_new_list_price[[#This Row],[ItemCode]],[1]sheet1!$1:$1048576,5,FALSE)</f>
        <v>670779714332</v>
      </c>
      <c r="D3525" t="str">
        <f>VLOOKUP(Table_for_new_list_price[[#This Row],[ItemCode]],[1]sheet1!$1:$1048576,6,FALSE)</f>
        <v>IRON</v>
      </c>
      <c r="E3525" s="54" t="str">
        <f>VLOOKUP(Table_for_new_list_price[[#This Row],[ItemCode]],[1]sheet1!$1:$1048576,7,FALSE)</f>
        <v>IRON</v>
      </c>
      <c r="F3525" s="54" t="str">
        <f>VLOOKUP(Table_for_new_list_price[[#This Row],[ItemCode]],[1]sheet1!$1:$1048576,13,FALSE)</f>
        <v>48.46</v>
      </c>
      <c r="G3525" s="55" t="str">
        <f>VLOOKUP(Table_for_new_list_price[[#This Row],[ItemCode]],[1]sheet1!$1:$1048576,12,FALSE)</f>
        <v>1</v>
      </c>
      <c r="H3525" s="101">
        <f>VLOOKUP(Table_for_new_list_price[[#This Row],[ItemCode]],[1]sheet1!$1:$1048576,8,FALSE)</f>
        <v>696.27</v>
      </c>
      <c r="I3525" s="51">
        <v>0.5</v>
      </c>
      <c r="J3525" s="53">
        <f t="shared" si="61"/>
        <v>348.13499999999999</v>
      </c>
      <c r="K3525" s="1" t="str">
        <f>VLOOKUP(Table_for_new_list_price[[#This Row],[ItemCode]],[1]sheet1!$1:$1048576,11,FALSE)</f>
        <v>China</v>
      </c>
    </row>
    <row r="3526" spans="1:11" hidden="1" x14ac:dyDescent="0.3">
      <c r="A3526" t="s">
        <v>636</v>
      </c>
      <c r="B3526" t="str">
        <f>VLOOKUP(Table_for_new_list_price[[#This Row],[ItemCode]],[1]sheet1!$1:$1048576,4,FALSE)</f>
        <v>IRON Y-STRAINER/FLANGE C/W PTP</v>
      </c>
      <c r="C3526" t="str">
        <f>VLOOKUP(Table_for_new_list_price[[#This Row],[ItemCode]],[1]sheet1!$1:$1048576,5,FALSE)</f>
        <v>670779714349</v>
      </c>
      <c r="D3526" t="str">
        <f>VLOOKUP(Table_for_new_list_price[[#This Row],[ItemCode]],[1]sheet1!$1:$1048576,6,FALSE)</f>
        <v>IRON</v>
      </c>
      <c r="E3526" s="54" t="str">
        <f>VLOOKUP(Table_for_new_list_price[[#This Row],[ItemCode]],[1]sheet1!$1:$1048576,7,FALSE)</f>
        <v>IRON</v>
      </c>
      <c r="F3526" s="54" t="str">
        <f>VLOOKUP(Table_for_new_list_price[[#This Row],[ItemCode]],[1]sheet1!$1:$1048576,13,FALSE)</f>
        <v>63.88</v>
      </c>
      <c r="G3526" s="55" t="str">
        <f>VLOOKUP(Table_for_new_list_price[[#This Row],[ItemCode]],[1]sheet1!$1:$1048576,12,FALSE)</f>
        <v>1</v>
      </c>
      <c r="H3526" s="101">
        <f>VLOOKUP(Table_for_new_list_price[[#This Row],[ItemCode]],[1]sheet1!$1:$1048576,8,FALSE)</f>
        <v>957.42</v>
      </c>
      <c r="I3526" s="51">
        <v>0.5</v>
      </c>
      <c r="J3526" s="53">
        <f t="shared" si="61"/>
        <v>478.71</v>
      </c>
      <c r="K3526" s="1" t="str">
        <f>VLOOKUP(Table_for_new_list_price[[#This Row],[ItemCode]],[1]sheet1!$1:$1048576,11,FALSE)</f>
        <v>China</v>
      </c>
    </row>
    <row r="3527" spans="1:11" hidden="1" x14ac:dyDescent="0.3">
      <c r="A3527" t="s">
        <v>637</v>
      </c>
      <c r="B3527" t="str">
        <f>VLOOKUP(Table_for_new_list_price[[#This Row],[ItemCode]],[1]sheet1!$1:$1048576,4,FALSE)</f>
        <v>IRON Y-STRAINER/FLANGE C/W PTP</v>
      </c>
      <c r="C3527" t="str">
        <f>VLOOKUP(Table_for_new_list_price[[#This Row],[ItemCode]],[1]sheet1!$1:$1048576,5,FALSE)</f>
        <v>670779714356</v>
      </c>
      <c r="D3527" t="str">
        <f>VLOOKUP(Table_for_new_list_price[[#This Row],[ItemCode]],[1]sheet1!$1:$1048576,6,FALSE)</f>
        <v>IRON</v>
      </c>
      <c r="E3527" s="54" t="str">
        <f>VLOOKUP(Table_for_new_list_price[[#This Row],[ItemCode]],[1]sheet1!$1:$1048576,7,FALSE)</f>
        <v>IRON</v>
      </c>
      <c r="F3527" s="54" t="str">
        <f>VLOOKUP(Table_for_new_list_price[[#This Row],[ItemCode]],[1]sheet1!$1:$1048576,13,FALSE)</f>
        <v>94.71</v>
      </c>
      <c r="G3527" s="55" t="str">
        <f>VLOOKUP(Table_for_new_list_price[[#This Row],[ItemCode]],[1]sheet1!$1:$1048576,12,FALSE)</f>
        <v>1</v>
      </c>
      <c r="H3527" s="101">
        <f>VLOOKUP(Table_for_new_list_price[[#This Row],[ItemCode]],[1]sheet1!$1:$1048576,8,FALSE)</f>
        <v>1339.06</v>
      </c>
      <c r="I3527" s="51">
        <v>0.5</v>
      </c>
      <c r="J3527" s="53">
        <f t="shared" si="61"/>
        <v>669.53</v>
      </c>
      <c r="K3527" s="1" t="str">
        <f>VLOOKUP(Table_for_new_list_price[[#This Row],[ItemCode]],[1]sheet1!$1:$1048576,11,FALSE)</f>
        <v>China</v>
      </c>
    </row>
    <row r="3528" spans="1:11" hidden="1" x14ac:dyDescent="0.3">
      <c r="A3528" t="s">
        <v>638</v>
      </c>
      <c r="B3528" t="str">
        <f>VLOOKUP(Table_for_new_list_price[[#This Row],[ItemCode]],[1]sheet1!$1:$1048576,4,FALSE)</f>
        <v>IRON Y-STRAINER/FLANGE C/W PTP</v>
      </c>
      <c r="C3528" t="str">
        <f>VLOOKUP(Table_for_new_list_price[[#This Row],[ItemCode]],[1]sheet1!$1:$1048576,5,FALSE)</f>
        <v>670779714363</v>
      </c>
      <c r="D3528" t="str">
        <f>VLOOKUP(Table_for_new_list_price[[#This Row],[ItemCode]],[1]sheet1!$1:$1048576,6,FALSE)</f>
        <v>IRON</v>
      </c>
      <c r="E3528" s="54" t="str">
        <f>VLOOKUP(Table_for_new_list_price[[#This Row],[ItemCode]],[1]sheet1!$1:$1048576,7,FALSE)</f>
        <v>IRON</v>
      </c>
      <c r="F3528" s="54" t="str">
        <f>VLOOKUP(Table_for_new_list_price[[#This Row],[ItemCode]],[1]sheet1!$1:$1048576,13,FALSE)</f>
        <v>163</v>
      </c>
      <c r="G3528" s="55" t="str">
        <f>VLOOKUP(Table_for_new_list_price[[#This Row],[ItemCode]],[1]sheet1!$1:$1048576,12,FALSE)</f>
        <v>1</v>
      </c>
      <c r="H3528" s="101">
        <f>VLOOKUP(Table_for_new_list_price[[#This Row],[ItemCode]],[1]sheet1!$1:$1048576,8,FALSE)</f>
        <v>2185.77</v>
      </c>
      <c r="I3528" s="51">
        <v>0.5</v>
      </c>
      <c r="J3528" s="53">
        <f t="shared" si="61"/>
        <v>1092.885</v>
      </c>
      <c r="K3528" s="1" t="str">
        <f>VLOOKUP(Table_for_new_list_price[[#This Row],[ItemCode]],[1]sheet1!$1:$1048576,11,FALSE)</f>
        <v>China</v>
      </c>
    </row>
    <row r="3529" spans="1:11" hidden="1" x14ac:dyDescent="0.3">
      <c r="A3529" t="s">
        <v>650</v>
      </c>
      <c r="B3529" t="str">
        <f>VLOOKUP(Table_for_new_list_price[[#This Row],[ItemCode]],[1]sheet1!$1:$1048576,4,FALSE)</f>
        <v>GLOBE FLG IBBM OS - Y</v>
      </c>
      <c r="C3529" t="str">
        <f>VLOOKUP(Table_for_new_list_price[[#This Row],[ItemCode]],[1]sheet1!$1:$1048576,5,FALSE)</f>
        <v>670779400105</v>
      </c>
      <c r="D3529" t="str">
        <f>VLOOKUP(Table_for_new_list_price[[#This Row],[ItemCode]],[1]sheet1!$1:$1048576,6,FALSE)</f>
        <v>IRON</v>
      </c>
      <c r="E3529" s="54" t="str">
        <f>VLOOKUP(Table_for_new_list_price[[#This Row],[ItemCode]],[1]sheet1!$1:$1048576,7,FALSE)</f>
        <v>IRON</v>
      </c>
      <c r="F3529" s="54" t="str">
        <f>VLOOKUP(Table_for_new_list_price[[#This Row],[ItemCode]],[1]sheet1!$1:$1048576,13,FALSE)</f>
        <v>444</v>
      </c>
      <c r="G3529" s="55" t="str">
        <f>VLOOKUP(Table_for_new_list_price[[#This Row],[ItemCode]],[1]sheet1!$1:$1048576,12,FALSE)</f>
        <v>1</v>
      </c>
      <c r="H3529" s="101">
        <f>VLOOKUP(Table_for_new_list_price[[#This Row],[ItemCode]],[1]sheet1!$1:$1048576,8,FALSE)</f>
        <v>6055.28</v>
      </c>
      <c r="I3529" s="51">
        <v>0.5</v>
      </c>
      <c r="J3529" s="53">
        <f t="shared" si="61"/>
        <v>3027.64</v>
      </c>
      <c r="K3529" s="1" t="str">
        <f>VLOOKUP(Table_for_new_list_price[[#This Row],[ItemCode]],[1]sheet1!$1:$1048576,11,FALSE)</f>
        <v>China</v>
      </c>
    </row>
    <row r="3530" spans="1:11" hidden="1" x14ac:dyDescent="0.3">
      <c r="A3530" t="s">
        <v>651</v>
      </c>
      <c r="B3530" t="str">
        <f>VLOOKUP(Table_for_new_list_price[[#This Row],[ItemCode]],[1]sheet1!$1:$1048576,4,FALSE)</f>
        <v>GLOBE FLG IBBM OS - Y</v>
      </c>
      <c r="C3530" t="str">
        <f>VLOOKUP(Table_for_new_list_price[[#This Row],[ItemCode]],[1]sheet1!$1:$1048576,5,FALSE)</f>
        <v>670779400129</v>
      </c>
      <c r="D3530" t="str">
        <f>VLOOKUP(Table_for_new_list_price[[#This Row],[ItemCode]],[1]sheet1!$1:$1048576,6,FALSE)</f>
        <v>IRON</v>
      </c>
      <c r="E3530" s="54" t="str">
        <f>VLOOKUP(Table_for_new_list_price[[#This Row],[ItemCode]],[1]sheet1!$1:$1048576,7,FALSE)</f>
        <v>IRON</v>
      </c>
      <c r="F3530" s="54" t="str">
        <f>VLOOKUP(Table_for_new_list_price[[#This Row],[ItemCode]],[1]sheet1!$1:$1048576,13,FALSE)</f>
        <v>649</v>
      </c>
      <c r="G3530" s="55" t="str">
        <f>VLOOKUP(Table_for_new_list_price[[#This Row],[ItemCode]],[1]sheet1!$1:$1048576,12,FALSE)</f>
        <v>1</v>
      </c>
      <c r="H3530" s="101">
        <f>VLOOKUP(Table_for_new_list_price[[#This Row],[ItemCode]],[1]sheet1!$1:$1048576,8,FALSE)</f>
        <v>9018.52</v>
      </c>
      <c r="I3530" s="51">
        <v>0.5</v>
      </c>
      <c r="J3530" s="53">
        <f t="shared" si="61"/>
        <v>4509.26</v>
      </c>
      <c r="K3530" s="1" t="str">
        <f>VLOOKUP(Table_for_new_list_price[[#This Row],[ItemCode]],[1]sheet1!$1:$1048576,11,FALSE)</f>
        <v>China</v>
      </c>
    </row>
    <row r="3531" spans="1:11" hidden="1" x14ac:dyDescent="0.3">
      <c r="A3531" t="s">
        <v>652</v>
      </c>
      <c r="B3531" t="str">
        <f>VLOOKUP(Table_for_new_list_price[[#This Row],[ItemCode]],[1]sheet1!$1:$1048576,4,FALSE)</f>
        <v>GLOBE FLG IBBM OS - Y</v>
      </c>
      <c r="C3531" t="str">
        <f>VLOOKUP(Table_for_new_list_price[[#This Row],[ItemCode]],[1]sheet1!$1:$1048576,5,FALSE)</f>
        <v>670779400204</v>
      </c>
      <c r="D3531" t="str">
        <f>VLOOKUP(Table_for_new_list_price[[#This Row],[ItemCode]],[1]sheet1!$1:$1048576,6,FALSE)</f>
        <v>IRON</v>
      </c>
      <c r="E3531" s="54" t="str">
        <f>VLOOKUP(Table_for_new_list_price[[#This Row],[ItemCode]],[1]sheet1!$1:$1048576,7,FALSE)</f>
        <v>IRON</v>
      </c>
      <c r="F3531" s="54" t="str">
        <f>VLOOKUP(Table_for_new_list_price[[#This Row],[ItemCode]],[1]sheet1!$1:$1048576,13,FALSE)</f>
        <v>34.4</v>
      </c>
      <c r="G3531" s="55" t="str">
        <f>VLOOKUP(Table_for_new_list_price[[#This Row],[ItemCode]],[1]sheet1!$1:$1048576,12,FALSE)</f>
        <v>1</v>
      </c>
      <c r="H3531" s="101">
        <f>VLOOKUP(Table_for_new_list_price[[#This Row],[ItemCode]],[1]sheet1!$1:$1048576,8,FALSE)</f>
        <v>553.98</v>
      </c>
      <c r="I3531" s="51">
        <v>0.5</v>
      </c>
      <c r="J3531" s="53">
        <f t="shared" ref="J3531:J3594" si="62">H3531*I3531</f>
        <v>276.99</v>
      </c>
      <c r="K3531" s="1" t="str">
        <f>VLOOKUP(Table_for_new_list_price[[#This Row],[ItemCode]],[1]sheet1!$1:$1048576,11,FALSE)</f>
        <v>China</v>
      </c>
    </row>
    <row r="3532" spans="1:11" hidden="1" x14ac:dyDescent="0.3">
      <c r="A3532" t="s">
        <v>653</v>
      </c>
      <c r="B3532" t="str">
        <f>VLOOKUP(Table_for_new_list_price[[#This Row],[ItemCode]],[1]sheet1!$1:$1048576,4,FALSE)</f>
        <v>GLOBE FLG IBBM OS - Y</v>
      </c>
      <c r="C3532" t="str">
        <f>VLOOKUP(Table_for_new_list_price[[#This Row],[ItemCode]],[1]sheet1!$1:$1048576,5,FALSE)</f>
        <v>670779400259</v>
      </c>
      <c r="D3532" t="str">
        <f>VLOOKUP(Table_for_new_list_price[[#This Row],[ItemCode]],[1]sheet1!$1:$1048576,6,FALSE)</f>
        <v>IRON</v>
      </c>
      <c r="E3532" s="54" t="str">
        <f>VLOOKUP(Table_for_new_list_price[[#This Row],[ItemCode]],[1]sheet1!$1:$1048576,7,FALSE)</f>
        <v>IRON</v>
      </c>
      <c r="F3532" s="54" t="str">
        <f>VLOOKUP(Table_for_new_list_price[[#This Row],[ItemCode]],[1]sheet1!$1:$1048576,13,FALSE)</f>
        <v>43.8</v>
      </c>
      <c r="G3532" s="55" t="str">
        <f>VLOOKUP(Table_for_new_list_price[[#This Row],[ItemCode]],[1]sheet1!$1:$1048576,12,FALSE)</f>
        <v>1</v>
      </c>
      <c r="H3532" s="101">
        <f>VLOOKUP(Table_for_new_list_price[[#This Row],[ItemCode]],[1]sheet1!$1:$1048576,8,FALSE)</f>
        <v>631.28</v>
      </c>
      <c r="I3532" s="51">
        <v>0.5</v>
      </c>
      <c r="J3532" s="53">
        <f t="shared" si="62"/>
        <v>315.64</v>
      </c>
      <c r="K3532" s="1" t="str">
        <f>VLOOKUP(Table_for_new_list_price[[#This Row],[ItemCode]],[1]sheet1!$1:$1048576,11,FALSE)</f>
        <v>China</v>
      </c>
    </row>
    <row r="3533" spans="1:11" hidden="1" x14ac:dyDescent="0.3">
      <c r="A3533" t="s">
        <v>654</v>
      </c>
      <c r="B3533" t="str">
        <f>VLOOKUP(Table_for_new_list_price[[#This Row],[ItemCode]],[1]sheet1!$1:$1048576,4,FALSE)</f>
        <v>GLOBE FLG IBBM OS - Y</v>
      </c>
      <c r="C3533" t="str">
        <f>VLOOKUP(Table_for_new_list_price[[#This Row],[ItemCode]],[1]sheet1!$1:$1048576,5,FALSE)</f>
        <v>670779400303</v>
      </c>
      <c r="D3533" t="str">
        <f>VLOOKUP(Table_for_new_list_price[[#This Row],[ItemCode]],[1]sheet1!$1:$1048576,6,FALSE)</f>
        <v>IRON</v>
      </c>
      <c r="E3533" s="54" t="str">
        <f>VLOOKUP(Table_for_new_list_price[[#This Row],[ItemCode]],[1]sheet1!$1:$1048576,7,FALSE)</f>
        <v>IRON</v>
      </c>
      <c r="F3533" s="54" t="str">
        <f>VLOOKUP(Table_for_new_list_price[[#This Row],[ItemCode]],[1]sheet1!$1:$1048576,13,FALSE)</f>
        <v>49.8</v>
      </c>
      <c r="G3533" s="55" t="str">
        <f>VLOOKUP(Table_for_new_list_price[[#This Row],[ItemCode]],[1]sheet1!$1:$1048576,12,FALSE)</f>
        <v>1</v>
      </c>
      <c r="H3533" s="101">
        <f>VLOOKUP(Table_for_new_list_price[[#This Row],[ItemCode]],[1]sheet1!$1:$1048576,8,FALSE)</f>
        <v>901.85</v>
      </c>
      <c r="I3533" s="51">
        <v>0.5</v>
      </c>
      <c r="J3533" s="53">
        <f t="shared" si="62"/>
        <v>450.92500000000001</v>
      </c>
      <c r="K3533" s="1" t="str">
        <f>VLOOKUP(Table_for_new_list_price[[#This Row],[ItemCode]],[1]sheet1!$1:$1048576,11,FALSE)</f>
        <v>China</v>
      </c>
    </row>
    <row r="3534" spans="1:11" hidden="1" x14ac:dyDescent="0.3">
      <c r="A3534" t="s">
        <v>655</v>
      </c>
      <c r="B3534" t="str">
        <f>VLOOKUP(Table_for_new_list_price[[#This Row],[ItemCode]],[1]sheet1!$1:$1048576,4,FALSE)</f>
        <v>GLOBE FLG IBBM OS - Y</v>
      </c>
      <c r="C3534" t="str">
        <f>VLOOKUP(Table_for_new_list_price[[#This Row],[ItemCode]],[1]sheet1!$1:$1048576,5,FALSE)</f>
        <v>670779400402</v>
      </c>
      <c r="D3534" t="str">
        <f>VLOOKUP(Table_for_new_list_price[[#This Row],[ItemCode]],[1]sheet1!$1:$1048576,6,FALSE)</f>
        <v>IRON</v>
      </c>
      <c r="E3534" s="54" t="str">
        <f>VLOOKUP(Table_for_new_list_price[[#This Row],[ItemCode]],[1]sheet1!$1:$1048576,7,FALSE)</f>
        <v>IRON</v>
      </c>
      <c r="F3534" s="54" t="str">
        <f>VLOOKUP(Table_for_new_list_price[[#This Row],[ItemCode]],[1]sheet1!$1:$1048576,13,FALSE)</f>
        <v>84.8</v>
      </c>
      <c r="G3534" s="55" t="str">
        <f>VLOOKUP(Table_for_new_list_price[[#This Row],[ItemCode]],[1]sheet1!$1:$1048576,12,FALSE)</f>
        <v>1</v>
      </c>
      <c r="H3534" s="101">
        <f>VLOOKUP(Table_for_new_list_price[[#This Row],[ItemCode]],[1]sheet1!$1:$1048576,8,FALSE)</f>
        <v>1288.3599999999999</v>
      </c>
      <c r="I3534" s="51">
        <v>0.5</v>
      </c>
      <c r="J3534" s="53">
        <f t="shared" si="62"/>
        <v>644.17999999999995</v>
      </c>
      <c r="K3534" s="1" t="str">
        <f>VLOOKUP(Table_for_new_list_price[[#This Row],[ItemCode]],[1]sheet1!$1:$1048576,11,FALSE)</f>
        <v>China</v>
      </c>
    </row>
    <row r="3535" spans="1:11" hidden="1" x14ac:dyDescent="0.3">
      <c r="A3535" t="s">
        <v>656</v>
      </c>
      <c r="B3535" t="str">
        <f>VLOOKUP(Table_for_new_list_price[[#This Row],[ItemCode]],[1]sheet1!$1:$1048576,4,FALSE)</f>
        <v>GLOBE FLG IBBM OS - Y</v>
      </c>
      <c r="C3535" t="str">
        <f>VLOOKUP(Table_for_new_list_price[[#This Row],[ItemCode]],[1]sheet1!$1:$1048576,5,FALSE)</f>
        <v>670779400501</v>
      </c>
      <c r="D3535" t="str">
        <f>VLOOKUP(Table_for_new_list_price[[#This Row],[ItemCode]],[1]sheet1!$1:$1048576,6,FALSE)</f>
        <v>IRON</v>
      </c>
      <c r="E3535" s="54" t="str">
        <f>VLOOKUP(Table_for_new_list_price[[#This Row],[ItemCode]],[1]sheet1!$1:$1048576,7,FALSE)</f>
        <v>IRON</v>
      </c>
      <c r="F3535" s="54" t="str">
        <f>VLOOKUP(Table_for_new_list_price[[#This Row],[ItemCode]],[1]sheet1!$1:$1048576,13,FALSE)</f>
        <v>141</v>
      </c>
      <c r="G3535" s="55" t="str">
        <f>VLOOKUP(Table_for_new_list_price[[#This Row],[ItemCode]],[1]sheet1!$1:$1048576,12,FALSE)</f>
        <v>1</v>
      </c>
      <c r="H3535" s="101">
        <f>VLOOKUP(Table_for_new_list_price[[#This Row],[ItemCode]],[1]sheet1!$1:$1048576,8,FALSE)</f>
        <v>1674.88</v>
      </c>
      <c r="I3535" s="51">
        <v>0.5</v>
      </c>
      <c r="J3535" s="53">
        <f t="shared" si="62"/>
        <v>837.44</v>
      </c>
      <c r="K3535" s="1" t="str">
        <f>VLOOKUP(Table_for_new_list_price[[#This Row],[ItemCode]],[1]sheet1!$1:$1048576,11,FALSE)</f>
        <v>China</v>
      </c>
    </row>
    <row r="3536" spans="1:11" hidden="1" x14ac:dyDescent="0.3">
      <c r="A3536" t="s">
        <v>657</v>
      </c>
      <c r="B3536" t="str">
        <f>VLOOKUP(Table_for_new_list_price[[#This Row],[ItemCode]],[1]sheet1!$1:$1048576,4,FALSE)</f>
        <v>GLOBE FLG IBBM OS - Y</v>
      </c>
      <c r="C3536" t="str">
        <f>VLOOKUP(Table_for_new_list_price[[#This Row],[ItemCode]],[1]sheet1!$1:$1048576,5,FALSE)</f>
        <v>670779400600</v>
      </c>
      <c r="D3536" t="str">
        <f>VLOOKUP(Table_for_new_list_price[[#This Row],[ItemCode]],[1]sheet1!$1:$1048576,6,FALSE)</f>
        <v>IRON</v>
      </c>
      <c r="E3536" s="54" t="str">
        <f>VLOOKUP(Table_for_new_list_price[[#This Row],[ItemCode]],[1]sheet1!$1:$1048576,7,FALSE)</f>
        <v>IRON</v>
      </c>
      <c r="F3536" s="54" t="str">
        <f>VLOOKUP(Table_for_new_list_price[[#This Row],[ItemCode]],[1]sheet1!$1:$1048576,13,FALSE)</f>
        <v>165</v>
      </c>
      <c r="G3536" s="55" t="str">
        <f>VLOOKUP(Table_for_new_list_price[[#This Row],[ItemCode]],[1]sheet1!$1:$1048576,12,FALSE)</f>
        <v>1</v>
      </c>
      <c r="H3536" s="101">
        <f>VLOOKUP(Table_for_new_list_price[[#This Row],[ItemCode]],[1]sheet1!$1:$1048576,8,FALSE)</f>
        <v>2447.86</v>
      </c>
      <c r="I3536" s="51">
        <v>0.5</v>
      </c>
      <c r="J3536" s="53">
        <f t="shared" si="62"/>
        <v>1223.93</v>
      </c>
      <c r="K3536" s="1" t="str">
        <f>VLOOKUP(Table_for_new_list_price[[#This Row],[ItemCode]],[1]sheet1!$1:$1048576,11,FALSE)</f>
        <v>China</v>
      </c>
    </row>
    <row r="3537" spans="1:11" hidden="1" x14ac:dyDescent="0.3">
      <c r="A3537" t="s">
        <v>658</v>
      </c>
      <c r="B3537" t="str">
        <f>VLOOKUP(Table_for_new_list_price[[#This Row],[ItemCode]],[1]sheet1!$1:$1048576,4,FALSE)</f>
        <v>GLOBE FLG IBBM OS - Y</v>
      </c>
      <c r="C3537" t="str">
        <f>VLOOKUP(Table_for_new_list_price[[#This Row],[ItemCode]],[1]sheet1!$1:$1048576,5,FALSE)</f>
        <v>670779400808</v>
      </c>
      <c r="D3537" t="str">
        <f>VLOOKUP(Table_for_new_list_price[[#This Row],[ItemCode]],[1]sheet1!$1:$1048576,6,FALSE)</f>
        <v>IRON</v>
      </c>
      <c r="E3537" s="54" t="str">
        <f>VLOOKUP(Table_for_new_list_price[[#This Row],[ItemCode]],[1]sheet1!$1:$1048576,7,FALSE)</f>
        <v>IRON</v>
      </c>
      <c r="F3537" s="54" t="str">
        <f>VLOOKUP(Table_for_new_list_price[[#This Row],[ItemCode]],[1]sheet1!$1:$1048576,13,FALSE)</f>
        <v>270</v>
      </c>
      <c r="G3537" s="55" t="str">
        <f>VLOOKUP(Table_for_new_list_price[[#This Row],[ItemCode]],[1]sheet1!$1:$1048576,12,FALSE)</f>
        <v>1</v>
      </c>
      <c r="H3537" s="101">
        <f>VLOOKUP(Table_for_new_list_price[[#This Row],[ItemCode]],[1]sheet1!$1:$1048576,8,FALSE)</f>
        <v>3993.91</v>
      </c>
      <c r="I3537" s="51">
        <v>0.5</v>
      </c>
      <c r="J3537" s="53">
        <f t="shared" si="62"/>
        <v>1996.9549999999999</v>
      </c>
      <c r="K3537" s="1" t="str">
        <f>VLOOKUP(Table_for_new_list_price[[#This Row],[ItemCode]],[1]sheet1!$1:$1048576,11,FALSE)</f>
        <v>China</v>
      </c>
    </row>
    <row r="3538" spans="1:11" hidden="1" x14ac:dyDescent="0.3">
      <c r="A3538" t="s">
        <v>660</v>
      </c>
      <c r="B3538" t="str">
        <f>VLOOKUP(Table_for_new_list_price[[#This Row],[ItemCode]],[1]sheet1!$1:$1048576,4,FALSE)</f>
        <v>IRON GATE FLANGED IBBM NRS</v>
      </c>
      <c r="C3538" t="str">
        <f>VLOOKUP(Table_for_new_list_price[[#This Row],[ItemCode]],[1]sheet1!$1:$1048576,5,FALSE)</f>
        <v>670779415109</v>
      </c>
      <c r="D3538" t="str">
        <f>VLOOKUP(Table_for_new_list_price[[#This Row],[ItemCode]],[1]sheet1!$1:$1048576,6,FALSE)</f>
        <v>IRON</v>
      </c>
      <c r="E3538" s="54" t="str">
        <f>VLOOKUP(Table_for_new_list_price[[#This Row],[ItemCode]],[1]sheet1!$1:$1048576,7,FALSE)</f>
        <v>IRON</v>
      </c>
      <c r="F3538" s="54" t="str">
        <f>VLOOKUP(Table_for_new_list_price[[#This Row],[ItemCode]],[1]sheet1!$1:$1048576,13,FALSE)</f>
        <v>331</v>
      </c>
      <c r="G3538" s="55" t="str">
        <f>VLOOKUP(Table_for_new_list_price[[#This Row],[ItemCode]],[1]sheet1!$1:$1048576,12,FALSE)</f>
        <v>3</v>
      </c>
      <c r="H3538" s="101">
        <f>VLOOKUP(Table_for_new_list_price[[#This Row],[ItemCode]],[1]sheet1!$1:$1048576,8,FALSE)</f>
        <v>5614.29</v>
      </c>
      <c r="I3538" s="51">
        <v>0.5</v>
      </c>
      <c r="J3538" s="53">
        <f t="shared" si="62"/>
        <v>2807.145</v>
      </c>
      <c r="K3538" s="1" t="str">
        <f>VLOOKUP(Table_for_new_list_price[[#This Row],[ItemCode]],[1]sheet1!$1:$1048576,11,FALSE)</f>
        <v>China</v>
      </c>
    </row>
    <row r="3539" spans="1:11" hidden="1" x14ac:dyDescent="0.3">
      <c r="A3539" t="s">
        <v>661</v>
      </c>
      <c r="B3539" t="str">
        <f>VLOOKUP(Table_for_new_list_price[[#This Row],[ItemCode]],[1]sheet1!$1:$1048576,4,FALSE)</f>
        <v>IRON GATE FLANGED IBBM NRS</v>
      </c>
      <c r="C3539" t="str">
        <f>VLOOKUP(Table_for_new_list_price[[#This Row],[ItemCode]],[1]sheet1!$1:$1048576,5,FALSE)</f>
        <v>670779415123</v>
      </c>
      <c r="D3539" t="str">
        <f>VLOOKUP(Table_for_new_list_price[[#This Row],[ItemCode]],[1]sheet1!$1:$1048576,6,FALSE)</f>
        <v>IRON</v>
      </c>
      <c r="E3539" s="54" t="str">
        <f>VLOOKUP(Table_for_new_list_price[[#This Row],[ItemCode]],[1]sheet1!$1:$1048576,7,FALSE)</f>
        <v>IRON</v>
      </c>
      <c r="F3539" s="54" t="str">
        <f>VLOOKUP(Table_for_new_list_price[[#This Row],[ItemCode]],[1]sheet1!$1:$1048576,13,FALSE)</f>
        <v>425</v>
      </c>
      <c r="G3539" s="55" t="str">
        <f>VLOOKUP(Table_for_new_list_price[[#This Row],[ItemCode]],[1]sheet1!$1:$1048576,12,FALSE)</f>
        <v>2</v>
      </c>
      <c r="H3539" s="101">
        <f>VLOOKUP(Table_for_new_list_price[[#This Row],[ItemCode]],[1]sheet1!$1:$1048576,8,FALSE)</f>
        <v>8520.31</v>
      </c>
      <c r="I3539" s="51">
        <v>0.5</v>
      </c>
      <c r="J3539" s="53">
        <f t="shared" si="62"/>
        <v>4260.1549999999997</v>
      </c>
      <c r="K3539" s="1" t="str">
        <f>VLOOKUP(Table_for_new_list_price[[#This Row],[ItemCode]],[1]sheet1!$1:$1048576,11,FALSE)</f>
        <v>China</v>
      </c>
    </row>
    <row r="3540" spans="1:11" hidden="1" x14ac:dyDescent="0.3">
      <c r="A3540" t="s">
        <v>662</v>
      </c>
      <c r="B3540" t="str">
        <f>VLOOKUP(Table_for_new_list_price[[#This Row],[ItemCode]],[1]sheet1!$1:$1048576,4,FALSE)</f>
        <v>IRON GATE FLANGED IBBM NRS</v>
      </c>
      <c r="C3540" t="str">
        <f>VLOOKUP(Table_for_new_list_price[[#This Row],[ItemCode]],[1]sheet1!$1:$1048576,5,FALSE)</f>
        <v>670779415147</v>
      </c>
      <c r="D3540" t="str">
        <f>VLOOKUP(Table_for_new_list_price[[#This Row],[ItemCode]],[1]sheet1!$1:$1048576,6,FALSE)</f>
        <v>IRON</v>
      </c>
      <c r="E3540" s="54" t="str">
        <f>VLOOKUP(Table_for_new_list_price[[#This Row],[ItemCode]],[1]sheet1!$1:$1048576,7,FALSE)</f>
        <v>IRON</v>
      </c>
      <c r="F3540" s="54">
        <f>VLOOKUP(Table_for_new_list_price[[#This Row],[ItemCode]],[1]sheet1!$1:$1048576,13,FALSE)</f>
        <v>0</v>
      </c>
      <c r="G3540" s="55" t="str">
        <f>VLOOKUP(Table_for_new_list_price[[#This Row],[ItemCode]],[1]sheet1!$1:$1048576,12,FALSE)</f>
        <v>1</v>
      </c>
      <c r="H3540" s="101">
        <f>VLOOKUP(Table_for_new_list_price[[#This Row],[ItemCode]],[1]sheet1!$1:$1048576,8,FALSE)</f>
        <v>11725.04</v>
      </c>
      <c r="I3540" s="51">
        <v>0.5</v>
      </c>
      <c r="J3540" s="53">
        <f t="shared" si="62"/>
        <v>5862.52</v>
      </c>
      <c r="K3540" s="1" t="str">
        <f>VLOOKUP(Table_for_new_list_price[[#This Row],[ItemCode]],[1]sheet1!$1:$1048576,11,FALSE)</f>
        <v>China</v>
      </c>
    </row>
    <row r="3541" spans="1:11" hidden="1" x14ac:dyDescent="0.3">
      <c r="A3541" t="s">
        <v>663</v>
      </c>
      <c r="B3541" t="str">
        <f>VLOOKUP(Table_for_new_list_price[[#This Row],[ItemCode]],[1]sheet1!$1:$1048576,4,FALSE)</f>
        <v>IRON GATE FLANGED IBBM NRS</v>
      </c>
      <c r="C3541" t="str">
        <f>VLOOKUP(Table_for_new_list_price[[#This Row],[ItemCode]],[1]sheet1!$1:$1048576,5,FALSE)</f>
        <v>670779415208</v>
      </c>
      <c r="D3541" t="str">
        <f>VLOOKUP(Table_for_new_list_price[[#This Row],[ItemCode]],[1]sheet1!$1:$1048576,6,FALSE)</f>
        <v>IRON</v>
      </c>
      <c r="E3541" s="54" t="str">
        <f>VLOOKUP(Table_for_new_list_price[[#This Row],[ItemCode]],[1]sheet1!$1:$1048576,7,FALSE)</f>
        <v>IRON</v>
      </c>
      <c r="F3541" s="54" t="str">
        <f>VLOOKUP(Table_for_new_list_price[[#This Row],[ItemCode]],[1]sheet1!$1:$1048576,13,FALSE)</f>
        <v>31.8</v>
      </c>
      <c r="G3541" s="55" t="str">
        <f>VLOOKUP(Table_for_new_list_price[[#This Row],[ItemCode]],[1]sheet1!$1:$1048576,12,FALSE)</f>
        <v>42</v>
      </c>
      <c r="H3541" s="101">
        <f>VLOOKUP(Table_for_new_list_price[[#This Row],[ItemCode]],[1]sheet1!$1:$1048576,8,FALSE)</f>
        <v>675.99</v>
      </c>
      <c r="I3541" s="51">
        <v>0.5</v>
      </c>
      <c r="J3541" s="53">
        <f t="shared" si="62"/>
        <v>337.995</v>
      </c>
      <c r="K3541" s="1" t="str">
        <f>VLOOKUP(Table_for_new_list_price[[#This Row],[ItemCode]],[1]sheet1!$1:$1048576,11,FALSE)</f>
        <v>China</v>
      </c>
    </row>
    <row r="3542" spans="1:11" hidden="1" x14ac:dyDescent="0.3">
      <c r="A3542" t="s">
        <v>664</v>
      </c>
      <c r="B3542" t="str">
        <f>VLOOKUP(Table_for_new_list_price[[#This Row],[ItemCode]],[1]sheet1!$1:$1048576,4,FALSE)</f>
        <v>IRON GATE FLANGED IBBM NRS</v>
      </c>
      <c r="C3542" t="str">
        <f>VLOOKUP(Table_for_new_list_price[[#This Row],[ItemCode]],[1]sheet1!$1:$1048576,5,FALSE)</f>
        <v>670779415253</v>
      </c>
      <c r="D3542" t="str">
        <f>VLOOKUP(Table_for_new_list_price[[#This Row],[ItemCode]],[1]sheet1!$1:$1048576,6,FALSE)</f>
        <v>IRON</v>
      </c>
      <c r="E3542" s="54" t="str">
        <f>VLOOKUP(Table_for_new_list_price[[#This Row],[ItemCode]],[1]sheet1!$1:$1048576,7,FALSE)</f>
        <v>IRON</v>
      </c>
      <c r="F3542" s="54" t="str">
        <f>VLOOKUP(Table_for_new_list_price[[#This Row],[ItemCode]],[1]sheet1!$1:$1048576,13,FALSE)</f>
        <v>40</v>
      </c>
      <c r="G3542" s="55" t="str">
        <f>VLOOKUP(Table_for_new_list_price[[#This Row],[ItemCode]],[1]sheet1!$1:$1048576,12,FALSE)</f>
        <v>1</v>
      </c>
      <c r="H3542" s="101">
        <f>VLOOKUP(Table_for_new_list_price[[#This Row],[ItemCode]],[1]sheet1!$1:$1048576,8,FALSE)</f>
        <v>763.17</v>
      </c>
      <c r="I3542" s="51">
        <v>0.5</v>
      </c>
      <c r="J3542" s="53">
        <f t="shared" si="62"/>
        <v>381.58499999999998</v>
      </c>
      <c r="K3542" s="1" t="str">
        <f>VLOOKUP(Table_for_new_list_price[[#This Row],[ItemCode]],[1]sheet1!$1:$1048576,11,FALSE)</f>
        <v>China</v>
      </c>
    </row>
    <row r="3543" spans="1:11" hidden="1" x14ac:dyDescent="0.3">
      <c r="A3543" t="s">
        <v>665</v>
      </c>
      <c r="B3543" t="str">
        <f>VLOOKUP(Table_for_new_list_price[[#This Row],[ItemCode]],[1]sheet1!$1:$1048576,4,FALSE)</f>
        <v>IRON GATE FLANGED IBBM NRS</v>
      </c>
      <c r="C3543" t="str">
        <f>VLOOKUP(Table_for_new_list_price[[#This Row],[ItemCode]],[1]sheet1!$1:$1048576,5,FALSE)</f>
        <v>670779415307</v>
      </c>
      <c r="D3543" t="str">
        <f>VLOOKUP(Table_for_new_list_price[[#This Row],[ItemCode]],[1]sheet1!$1:$1048576,6,FALSE)</f>
        <v>IRON</v>
      </c>
      <c r="E3543" s="54" t="str">
        <f>VLOOKUP(Table_for_new_list_price[[#This Row],[ItemCode]],[1]sheet1!$1:$1048576,7,FALSE)</f>
        <v>IRON</v>
      </c>
      <c r="F3543" s="54" t="str">
        <f>VLOOKUP(Table_for_new_list_price[[#This Row],[ItemCode]],[1]sheet1!$1:$1048576,13,FALSE)</f>
        <v>48.2</v>
      </c>
      <c r="G3543" s="55" t="str">
        <f>VLOOKUP(Table_for_new_list_price[[#This Row],[ItemCode]],[1]sheet1!$1:$1048576,12,FALSE)</f>
        <v>1</v>
      </c>
      <c r="H3543" s="101">
        <f>VLOOKUP(Table_for_new_list_price[[#This Row],[ItemCode]],[1]sheet1!$1:$1048576,8,FALSE)</f>
        <v>865.78</v>
      </c>
      <c r="I3543" s="51">
        <v>0.5</v>
      </c>
      <c r="J3543" s="53">
        <f t="shared" si="62"/>
        <v>432.89</v>
      </c>
      <c r="K3543" s="1" t="str">
        <f>VLOOKUP(Table_for_new_list_price[[#This Row],[ItemCode]],[1]sheet1!$1:$1048576,11,FALSE)</f>
        <v>China</v>
      </c>
    </row>
    <row r="3544" spans="1:11" hidden="1" x14ac:dyDescent="0.3">
      <c r="A3544" t="s">
        <v>666</v>
      </c>
      <c r="B3544" t="str">
        <f>VLOOKUP(Table_for_new_list_price[[#This Row],[ItemCode]],[1]sheet1!$1:$1048576,4,FALSE)</f>
        <v>IRON GATE FLANGED IBBM NRS</v>
      </c>
      <c r="C3544" t="str">
        <f>VLOOKUP(Table_for_new_list_price[[#This Row],[ItemCode]],[1]sheet1!$1:$1048576,5,FALSE)</f>
        <v>670779415406</v>
      </c>
      <c r="D3544" t="str">
        <f>VLOOKUP(Table_for_new_list_price[[#This Row],[ItemCode]],[1]sheet1!$1:$1048576,6,FALSE)</f>
        <v>IRON</v>
      </c>
      <c r="E3544" s="54" t="str">
        <f>VLOOKUP(Table_for_new_list_price[[#This Row],[ItemCode]],[1]sheet1!$1:$1048576,7,FALSE)</f>
        <v>IRON</v>
      </c>
      <c r="F3544" s="54" t="str">
        <f>VLOOKUP(Table_for_new_list_price[[#This Row],[ItemCode]],[1]sheet1!$1:$1048576,13,FALSE)</f>
        <v>69.2</v>
      </c>
      <c r="G3544" s="55" t="str">
        <f>VLOOKUP(Table_for_new_list_price[[#This Row],[ItemCode]],[1]sheet1!$1:$1048576,12,FALSE)</f>
        <v>1</v>
      </c>
      <c r="H3544" s="101">
        <f>VLOOKUP(Table_for_new_list_price[[#This Row],[ItemCode]],[1]sheet1!$1:$1048576,8,FALSE)</f>
        <v>1032.27</v>
      </c>
      <c r="I3544" s="51">
        <v>0.5</v>
      </c>
      <c r="J3544" s="53">
        <f t="shared" si="62"/>
        <v>516.13499999999999</v>
      </c>
      <c r="K3544" s="1" t="str">
        <f>VLOOKUP(Table_for_new_list_price[[#This Row],[ItemCode]],[1]sheet1!$1:$1048576,11,FALSE)</f>
        <v>China</v>
      </c>
    </row>
    <row r="3545" spans="1:11" hidden="1" x14ac:dyDescent="0.3">
      <c r="A3545" t="s">
        <v>667</v>
      </c>
      <c r="B3545" t="str">
        <f>VLOOKUP(Table_for_new_list_price[[#This Row],[ItemCode]],[1]sheet1!$1:$1048576,4,FALSE)</f>
        <v>IRON GATE FLANGED IBBM NRS</v>
      </c>
      <c r="C3545" t="str">
        <f>VLOOKUP(Table_for_new_list_price[[#This Row],[ItemCode]],[1]sheet1!$1:$1048576,5,FALSE)</f>
        <v>670779415505</v>
      </c>
      <c r="D3545" t="str">
        <f>VLOOKUP(Table_for_new_list_price[[#This Row],[ItemCode]],[1]sheet1!$1:$1048576,6,FALSE)</f>
        <v>IRON</v>
      </c>
      <c r="E3545" s="54" t="str">
        <f>VLOOKUP(Table_for_new_list_price[[#This Row],[ItemCode]],[1]sheet1!$1:$1048576,7,FALSE)</f>
        <v>IRON</v>
      </c>
      <c r="F3545" s="54" t="str">
        <f>VLOOKUP(Table_for_new_list_price[[#This Row],[ItemCode]],[1]sheet1!$1:$1048576,13,FALSE)</f>
        <v>94</v>
      </c>
      <c r="G3545" s="55" t="str">
        <f>VLOOKUP(Table_for_new_list_price[[#This Row],[ItemCode]],[1]sheet1!$1:$1048576,12,FALSE)</f>
        <v>1</v>
      </c>
      <c r="H3545" s="101">
        <f>VLOOKUP(Table_for_new_list_price[[#This Row],[ItemCode]],[1]sheet1!$1:$1048576,8,FALSE)</f>
        <v>1349.59</v>
      </c>
      <c r="I3545" s="51">
        <v>0.5</v>
      </c>
      <c r="J3545" s="53">
        <f t="shared" si="62"/>
        <v>674.79499999999996</v>
      </c>
      <c r="K3545" s="1" t="str">
        <f>VLOOKUP(Table_for_new_list_price[[#This Row],[ItemCode]],[1]sheet1!$1:$1048576,11,FALSE)</f>
        <v>China</v>
      </c>
    </row>
    <row r="3546" spans="1:11" hidden="1" x14ac:dyDescent="0.3">
      <c r="A3546" t="s">
        <v>668</v>
      </c>
      <c r="B3546" t="str">
        <f>VLOOKUP(Table_for_new_list_price[[#This Row],[ItemCode]],[1]sheet1!$1:$1048576,4,FALSE)</f>
        <v>IRON GATE FLANGED IBBM NRS</v>
      </c>
      <c r="C3546" t="str">
        <f>VLOOKUP(Table_for_new_list_price[[#This Row],[ItemCode]],[1]sheet1!$1:$1048576,5,FALSE)</f>
        <v>670779415604</v>
      </c>
      <c r="D3546" t="str">
        <f>VLOOKUP(Table_for_new_list_price[[#This Row],[ItemCode]],[1]sheet1!$1:$1048576,6,FALSE)</f>
        <v>IRON</v>
      </c>
      <c r="E3546" s="54" t="str">
        <f>VLOOKUP(Table_for_new_list_price[[#This Row],[ItemCode]],[1]sheet1!$1:$1048576,7,FALSE)</f>
        <v>IRON</v>
      </c>
      <c r="F3546" s="54" t="str">
        <f>VLOOKUP(Table_for_new_list_price[[#This Row],[ItemCode]],[1]sheet1!$1:$1048576,13,FALSE)</f>
        <v>140</v>
      </c>
      <c r="G3546" s="55" t="str">
        <f>VLOOKUP(Table_for_new_list_price[[#This Row],[ItemCode]],[1]sheet1!$1:$1048576,12,FALSE)</f>
        <v>1</v>
      </c>
      <c r="H3546" s="101">
        <f>VLOOKUP(Table_for_new_list_price[[#This Row],[ItemCode]],[1]sheet1!$1:$1048576,8,FALSE)</f>
        <v>1876.47</v>
      </c>
      <c r="I3546" s="51">
        <v>0.5</v>
      </c>
      <c r="J3546" s="53">
        <f t="shared" si="62"/>
        <v>938.23500000000001</v>
      </c>
      <c r="K3546" s="1" t="str">
        <f>VLOOKUP(Table_for_new_list_price[[#This Row],[ItemCode]],[1]sheet1!$1:$1048576,11,FALSE)</f>
        <v>China</v>
      </c>
    </row>
    <row r="3547" spans="1:11" hidden="1" x14ac:dyDescent="0.3">
      <c r="A3547" t="s">
        <v>669</v>
      </c>
      <c r="B3547" t="str">
        <f>VLOOKUP(Table_for_new_list_price[[#This Row],[ItemCode]],[1]sheet1!$1:$1048576,4,FALSE)</f>
        <v>IRON GATE FLANGED IBBM NRS</v>
      </c>
      <c r="C3547" t="str">
        <f>VLOOKUP(Table_for_new_list_price[[#This Row],[ItemCode]],[1]sheet1!$1:$1048576,5,FALSE)</f>
        <v>670779415802</v>
      </c>
      <c r="D3547" t="str">
        <f>VLOOKUP(Table_for_new_list_price[[#This Row],[ItemCode]],[1]sheet1!$1:$1048576,6,FALSE)</f>
        <v>IRON</v>
      </c>
      <c r="E3547" s="54" t="str">
        <f>VLOOKUP(Table_for_new_list_price[[#This Row],[ItemCode]],[1]sheet1!$1:$1048576,7,FALSE)</f>
        <v>IRON</v>
      </c>
      <c r="F3547" s="54" t="str">
        <f>VLOOKUP(Table_for_new_list_price[[#This Row],[ItemCode]],[1]sheet1!$1:$1048576,13,FALSE)</f>
        <v>229</v>
      </c>
      <c r="G3547" s="55" t="str">
        <f>VLOOKUP(Table_for_new_list_price[[#This Row],[ItemCode]],[1]sheet1!$1:$1048576,12,FALSE)</f>
        <v>1</v>
      </c>
      <c r="H3547" s="101">
        <f>VLOOKUP(Table_for_new_list_price[[#This Row],[ItemCode]],[1]sheet1!$1:$1048576,8,FALSE)</f>
        <v>3001</v>
      </c>
      <c r="I3547" s="51">
        <v>0.5</v>
      </c>
      <c r="J3547" s="53">
        <f t="shared" si="62"/>
        <v>1500.5</v>
      </c>
      <c r="K3547" s="1" t="str">
        <f>VLOOKUP(Table_for_new_list_price[[#This Row],[ItemCode]],[1]sheet1!$1:$1048576,11,FALSE)</f>
        <v>China</v>
      </c>
    </row>
    <row r="3548" spans="1:11" hidden="1" x14ac:dyDescent="0.3">
      <c r="A3548" t="s">
        <v>670</v>
      </c>
      <c r="B3548" t="str">
        <f>VLOOKUP(Table_for_new_list_price[[#This Row],[ItemCode]],[1]sheet1!$1:$1048576,4,FALSE)</f>
        <v>HANDWHEEL FOR 415 12</v>
      </c>
      <c r="C3548" t="str">
        <f>VLOOKUP(Table_for_new_list_price[[#This Row],[ItemCode]],[1]sheet1!$1:$1048576,5,FALSE)</f>
        <v>670779728377</v>
      </c>
      <c r="D3548" t="str">
        <f>VLOOKUP(Table_for_new_list_price[[#This Row],[ItemCode]],[1]sheet1!$1:$1048576,6,FALSE)</f>
        <v>IRON</v>
      </c>
      <c r="E3548" s="54" t="str">
        <f>VLOOKUP(Table_for_new_list_price[[#This Row],[ItemCode]],[1]sheet1!$1:$1048576,7,FALSE)</f>
        <v>IRON</v>
      </c>
      <c r="F3548" s="54" t="str">
        <f>VLOOKUP(Table_for_new_list_price[[#This Row],[ItemCode]],[1]sheet1!$1:$1048576,13,FALSE)</f>
        <v>10</v>
      </c>
      <c r="G3548" s="55">
        <f>VLOOKUP(Table_for_new_list_price[[#This Row],[ItemCode]],[1]sheet1!$1:$1048576,12,FALSE)</f>
        <v>0</v>
      </c>
      <c r="H3548" s="101">
        <f>VLOOKUP(Table_for_new_list_price[[#This Row],[ItemCode]],[1]sheet1!$1:$1048576,8,FALSE)</f>
        <v>217.53</v>
      </c>
      <c r="I3548" s="51">
        <v>0.5</v>
      </c>
      <c r="J3548" s="53">
        <f t="shared" si="62"/>
        <v>108.765</v>
      </c>
      <c r="K3548" s="1" t="str">
        <f>VLOOKUP(Table_for_new_list_price[[#This Row],[ItemCode]],[1]sheet1!$1:$1048576,11,FALSE)</f>
        <v>China</v>
      </c>
    </row>
    <row r="3549" spans="1:11" hidden="1" x14ac:dyDescent="0.3">
      <c r="A3549" t="s">
        <v>671</v>
      </c>
      <c r="B3549" t="str">
        <f>VLOOKUP(Table_for_new_list_price[[#This Row],[ItemCode]],[1]sheet1!$1:$1048576,4,FALSE)</f>
        <v>HANDWHEEL FOR 415 2  2-1/2 3</v>
      </c>
      <c r="C3549" t="str">
        <f>VLOOKUP(Table_for_new_list_price[[#This Row],[ItemCode]],[1]sheet1!$1:$1048576,5,FALSE)</f>
        <v>670779728339</v>
      </c>
      <c r="D3549" t="str">
        <f>VLOOKUP(Table_for_new_list_price[[#This Row],[ItemCode]],[1]sheet1!$1:$1048576,6,FALSE)</f>
        <v>IRON</v>
      </c>
      <c r="E3549" s="54" t="str">
        <f>VLOOKUP(Table_for_new_list_price[[#This Row],[ItemCode]],[1]sheet1!$1:$1048576,7,FALSE)</f>
        <v>IRON</v>
      </c>
      <c r="F3549" s="54">
        <f>VLOOKUP(Table_for_new_list_price[[#This Row],[ItemCode]],[1]sheet1!$1:$1048576,13,FALSE)</f>
        <v>0</v>
      </c>
      <c r="G3549" s="55">
        <f>VLOOKUP(Table_for_new_list_price[[#This Row],[ItemCode]],[1]sheet1!$1:$1048576,12,FALSE)</f>
        <v>0</v>
      </c>
      <c r="H3549" s="101">
        <f>VLOOKUP(Table_for_new_list_price[[#This Row],[ItemCode]],[1]sheet1!$1:$1048576,8,FALSE)</f>
        <v>24</v>
      </c>
      <c r="I3549" s="51">
        <v>0.5</v>
      </c>
      <c r="J3549" s="53">
        <f t="shared" si="62"/>
        <v>12</v>
      </c>
      <c r="K3549" s="1" t="str">
        <f>VLOOKUP(Table_for_new_list_price[[#This Row],[ItemCode]],[1]sheet1!$1:$1048576,11,FALSE)</f>
        <v>China</v>
      </c>
    </row>
    <row r="3550" spans="1:11" hidden="1" x14ac:dyDescent="0.3">
      <c r="A3550" t="s">
        <v>672</v>
      </c>
      <c r="B3550" t="str">
        <f>VLOOKUP(Table_for_new_list_price[[#This Row],[ItemCode]],[1]sheet1!$1:$1048576,4,FALSE)</f>
        <v>HANDWHEEL FOR 415 4 and 5</v>
      </c>
      <c r="C3550" t="str">
        <f>VLOOKUP(Table_for_new_list_price[[#This Row],[ItemCode]],[1]sheet1!$1:$1048576,5,FALSE)</f>
        <v>670779728346</v>
      </c>
      <c r="D3550" t="str">
        <f>VLOOKUP(Table_for_new_list_price[[#This Row],[ItemCode]],[1]sheet1!$1:$1048576,6,FALSE)</f>
        <v>IRON</v>
      </c>
      <c r="E3550" s="54" t="str">
        <f>VLOOKUP(Table_for_new_list_price[[#This Row],[ItemCode]],[1]sheet1!$1:$1048576,7,FALSE)</f>
        <v>IRON</v>
      </c>
      <c r="F3550" s="54">
        <f>VLOOKUP(Table_for_new_list_price[[#This Row],[ItemCode]],[1]sheet1!$1:$1048576,13,FALSE)</f>
        <v>0</v>
      </c>
      <c r="G3550" s="55">
        <f>VLOOKUP(Table_for_new_list_price[[#This Row],[ItemCode]],[1]sheet1!$1:$1048576,12,FALSE)</f>
        <v>0</v>
      </c>
      <c r="H3550" s="101">
        <f>VLOOKUP(Table_for_new_list_price[[#This Row],[ItemCode]],[1]sheet1!$1:$1048576,8,FALSE)</f>
        <v>47.88</v>
      </c>
      <c r="I3550" s="51">
        <v>0.5</v>
      </c>
      <c r="J3550" s="53">
        <f t="shared" si="62"/>
        <v>23.94</v>
      </c>
      <c r="K3550" s="1" t="str">
        <f>VLOOKUP(Table_for_new_list_price[[#This Row],[ItemCode]],[1]sheet1!$1:$1048576,11,FALSE)</f>
        <v>China</v>
      </c>
    </row>
    <row r="3551" spans="1:11" hidden="1" x14ac:dyDescent="0.3">
      <c r="A3551" t="s">
        <v>673</v>
      </c>
      <c r="B3551" t="str">
        <f>VLOOKUP(Table_for_new_list_price[[#This Row],[ItemCode]],[1]sheet1!$1:$1048576,4,FALSE)</f>
        <v>HANDWHEEL FOR 415 6</v>
      </c>
      <c r="C3551" t="str">
        <f>VLOOKUP(Table_for_new_list_price[[#This Row],[ItemCode]],[1]sheet1!$1:$1048576,5,FALSE)</f>
        <v>670779728353</v>
      </c>
      <c r="D3551" t="str">
        <f>VLOOKUP(Table_for_new_list_price[[#This Row],[ItemCode]],[1]sheet1!$1:$1048576,6,FALSE)</f>
        <v>IRON</v>
      </c>
      <c r="E3551" s="54" t="str">
        <f>VLOOKUP(Table_for_new_list_price[[#This Row],[ItemCode]],[1]sheet1!$1:$1048576,7,FALSE)</f>
        <v>IRON</v>
      </c>
      <c r="F3551" s="54">
        <f>VLOOKUP(Table_for_new_list_price[[#This Row],[ItemCode]],[1]sheet1!$1:$1048576,13,FALSE)</f>
        <v>0</v>
      </c>
      <c r="G3551" s="55">
        <f>VLOOKUP(Table_for_new_list_price[[#This Row],[ItemCode]],[1]sheet1!$1:$1048576,12,FALSE)</f>
        <v>0</v>
      </c>
      <c r="H3551" s="101">
        <f>VLOOKUP(Table_for_new_list_price[[#This Row],[ItemCode]],[1]sheet1!$1:$1048576,8,FALSE)</f>
        <v>55.91</v>
      </c>
      <c r="I3551" s="51">
        <v>0.5</v>
      </c>
      <c r="J3551" s="53">
        <f t="shared" si="62"/>
        <v>27.954999999999998</v>
      </c>
      <c r="K3551" s="1" t="str">
        <f>VLOOKUP(Table_for_new_list_price[[#This Row],[ItemCode]],[1]sheet1!$1:$1048576,11,FALSE)</f>
        <v>China</v>
      </c>
    </row>
    <row r="3552" spans="1:11" hidden="1" x14ac:dyDescent="0.3">
      <c r="A3552" t="s">
        <v>674</v>
      </c>
      <c r="B3552" t="str">
        <f>VLOOKUP(Table_for_new_list_price[[#This Row],[ItemCode]],[1]sheet1!$1:$1048576,4,FALSE)</f>
        <v>HANDWHEEL FOR 415 8 and 10</v>
      </c>
      <c r="C3552" t="str">
        <f>VLOOKUP(Table_for_new_list_price[[#This Row],[ItemCode]],[1]sheet1!$1:$1048576,5,FALSE)</f>
        <v>670779728360</v>
      </c>
      <c r="D3552" t="str">
        <f>VLOOKUP(Table_for_new_list_price[[#This Row],[ItemCode]],[1]sheet1!$1:$1048576,6,FALSE)</f>
        <v>IRON</v>
      </c>
      <c r="E3552" s="54" t="str">
        <f>VLOOKUP(Table_for_new_list_price[[#This Row],[ItemCode]],[1]sheet1!$1:$1048576,7,FALSE)</f>
        <v>IRON</v>
      </c>
      <c r="F3552" s="54">
        <f>VLOOKUP(Table_for_new_list_price[[#This Row],[ItemCode]],[1]sheet1!$1:$1048576,13,FALSE)</f>
        <v>0</v>
      </c>
      <c r="G3552" s="55">
        <f>VLOOKUP(Table_for_new_list_price[[#This Row],[ItemCode]],[1]sheet1!$1:$1048576,12,FALSE)</f>
        <v>0</v>
      </c>
      <c r="H3552" s="101">
        <f>VLOOKUP(Table_for_new_list_price[[#This Row],[ItemCode]],[1]sheet1!$1:$1048576,8,FALSE)</f>
        <v>103.14</v>
      </c>
      <c r="I3552" s="51">
        <v>0.5</v>
      </c>
      <c r="J3552" s="53">
        <f t="shared" si="62"/>
        <v>51.57</v>
      </c>
      <c r="K3552" s="1" t="str">
        <f>VLOOKUP(Table_for_new_list_price[[#This Row],[ItemCode]],[1]sheet1!$1:$1048576,11,FALSE)</f>
        <v>China</v>
      </c>
    </row>
    <row r="3553" spans="1:11" hidden="1" x14ac:dyDescent="0.3">
      <c r="A3553" t="s">
        <v>675</v>
      </c>
      <c r="B3553" t="str">
        <f>VLOOKUP(Table_for_new_list_price[[#This Row],[ItemCode]],[1]sheet1!$1:$1048576,4,FALSE)</f>
        <v>IRON GATE FLANGED IBBM OS-Y RS</v>
      </c>
      <c r="C3553" t="str">
        <f>VLOOKUP(Table_for_new_list_price[[#This Row],[ItemCode]],[1]sheet1!$1:$1048576,5,FALSE)</f>
        <v>670779421100</v>
      </c>
      <c r="D3553" t="str">
        <f>VLOOKUP(Table_for_new_list_price[[#This Row],[ItemCode]],[1]sheet1!$1:$1048576,6,FALSE)</f>
        <v>IRON</v>
      </c>
      <c r="E3553" s="54" t="str">
        <f>VLOOKUP(Table_for_new_list_price[[#This Row],[ItemCode]],[1]sheet1!$1:$1048576,7,FALSE)</f>
        <v>IRON</v>
      </c>
      <c r="F3553" s="54" t="str">
        <f>VLOOKUP(Table_for_new_list_price[[#This Row],[ItemCode]],[1]sheet1!$1:$1048576,13,FALSE)</f>
        <v>362</v>
      </c>
      <c r="G3553" s="55" t="str">
        <f>VLOOKUP(Table_for_new_list_price[[#This Row],[ItemCode]],[1]sheet1!$1:$1048576,12,FALSE)</f>
        <v>1</v>
      </c>
      <c r="H3553" s="101">
        <f>VLOOKUP(Table_for_new_list_price[[#This Row],[ItemCode]],[1]sheet1!$1:$1048576,8,FALSE)</f>
        <v>4984.8500000000004</v>
      </c>
      <c r="I3553" s="51">
        <v>0.5</v>
      </c>
      <c r="J3553" s="53">
        <f t="shared" si="62"/>
        <v>2492.4250000000002</v>
      </c>
      <c r="K3553" s="1" t="str">
        <f>VLOOKUP(Table_for_new_list_price[[#This Row],[ItemCode]],[1]sheet1!$1:$1048576,11,FALSE)</f>
        <v>China</v>
      </c>
    </row>
    <row r="3554" spans="1:11" hidden="1" x14ac:dyDescent="0.3">
      <c r="A3554" t="s">
        <v>676</v>
      </c>
      <c r="B3554" t="str">
        <f>VLOOKUP(Table_for_new_list_price[[#This Row],[ItemCode]],[1]sheet1!$1:$1048576,4,FALSE)</f>
        <v>IRON GATE FLANGED IBBM OS-Y RS</v>
      </c>
      <c r="C3554" t="str">
        <f>VLOOKUP(Table_for_new_list_price[[#This Row],[ItemCode]],[1]sheet1!$1:$1048576,5,FALSE)</f>
        <v>670779421124</v>
      </c>
      <c r="D3554" t="str">
        <f>VLOOKUP(Table_for_new_list_price[[#This Row],[ItemCode]],[1]sheet1!$1:$1048576,6,FALSE)</f>
        <v>IRON</v>
      </c>
      <c r="E3554" s="54" t="str">
        <f>VLOOKUP(Table_for_new_list_price[[#This Row],[ItemCode]],[1]sheet1!$1:$1048576,7,FALSE)</f>
        <v>IRON</v>
      </c>
      <c r="F3554" s="54" t="str">
        <f>VLOOKUP(Table_for_new_list_price[[#This Row],[ItemCode]],[1]sheet1!$1:$1048576,13,FALSE)</f>
        <v>475</v>
      </c>
      <c r="G3554" s="55" t="str">
        <f>VLOOKUP(Table_for_new_list_price[[#This Row],[ItemCode]],[1]sheet1!$1:$1048576,12,FALSE)</f>
        <v>2</v>
      </c>
      <c r="H3554" s="101">
        <f>VLOOKUP(Table_for_new_list_price[[#This Row],[ItemCode]],[1]sheet1!$1:$1048576,8,FALSE)</f>
        <v>7737.9</v>
      </c>
      <c r="I3554" s="51">
        <v>0.5</v>
      </c>
      <c r="J3554" s="53">
        <f t="shared" si="62"/>
        <v>3868.95</v>
      </c>
      <c r="K3554" s="1" t="str">
        <f>VLOOKUP(Table_for_new_list_price[[#This Row],[ItemCode]],[1]sheet1!$1:$1048576,11,FALSE)</f>
        <v>China</v>
      </c>
    </row>
    <row r="3555" spans="1:11" hidden="1" x14ac:dyDescent="0.3">
      <c r="A3555" t="s">
        <v>677</v>
      </c>
      <c r="B3555" t="str">
        <f>VLOOKUP(Table_for_new_list_price[[#This Row],[ItemCode]],[1]sheet1!$1:$1048576,4,FALSE)</f>
        <v>IRON GATE FLANGED IBBM OS-Y RS</v>
      </c>
      <c r="C3555" t="str">
        <f>VLOOKUP(Table_for_new_list_price[[#This Row],[ItemCode]],[1]sheet1!$1:$1048576,5,FALSE)</f>
        <v>670779421148</v>
      </c>
      <c r="D3555" t="str">
        <f>VLOOKUP(Table_for_new_list_price[[#This Row],[ItemCode]],[1]sheet1!$1:$1048576,6,FALSE)</f>
        <v>IRON</v>
      </c>
      <c r="E3555" s="54" t="str">
        <f>VLOOKUP(Table_for_new_list_price[[#This Row],[ItemCode]],[1]sheet1!$1:$1048576,7,FALSE)</f>
        <v>IRON</v>
      </c>
      <c r="F3555" s="54">
        <f>VLOOKUP(Table_for_new_list_price[[#This Row],[ItemCode]],[1]sheet1!$1:$1048576,13,FALSE)</f>
        <v>0</v>
      </c>
      <c r="G3555" s="55" t="str">
        <f>VLOOKUP(Table_for_new_list_price[[#This Row],[ItemCode]],[1]sheet1!$1:$1048576,12,FALSE)</f>
        <v>1</v>
      </c>
      <c r="H3555" s="101">
        <f>VLOOKUP(Table_for_new_list_price[[#This Row],[ItemCode]],[1]sheet1!$1:$1048576,8,FALSE)</f>
        <v>11502.24</v>
      </c>
      <c r="I3555" s="51">
        <v>0.5</v>
      </c>
      <c r="J3555" s="53">
        <f t="shared" si="62"/>
        <v>5751.12</v>
      </c>
      <c r="K3555" s="1" t="str">
        <f>VLOOKUP(Table_for_new_list_price[[#This Row],[ItemCode]],[1]sheet1!$1:$1048576,11,FALSE)</f>
        <v>China</v>
      </c>
    </row>
    <row r="3556" spans="1:11" hidden="1" x14ac:dyDescent="0.3">
      <c r="A3556" t="s">
        <v>678</v>
      </c>
      <c r="B3556" t="str">
        <f>VLOOKUP(Table_for_new_list_price[[#This Row],[ItemCode]],[1]sheet1!$1:$1048576,4,FALSE)</f>
        <v>IRON GATE FLANGED IBBM OS-Y RS</v>
      </c>
      <c r="C3556" t="str">
        <f>VLOOKUP(Table_for_new_list_price[[#This Row],[ItemCode]],[1]sheet1!$1:$1048576,5,FALSE)</f>
        <v>670779421209</v>
      </c>
      <c r="D3556" t="str">
        <f>VLOOKUP(Table_for_new_list_price[[#This Row],[ItemCode]],[1]sheet1!$1:$1048576,6,FALSE)</f>
        <v>IRON</v>
      </c>
      <c r="E3556" s="54" t="str">
        <f>VLOOKUP(Table_for_new_list_price[[#This Row],[ItemCode]],[1]sheet1!$1:$1048576,7,FALSE)</f>
        <v>IRON</v>
      </c>
      <c r="F3556" s="54" t="str">
        <f>VLOOKUP(Table_for_new_list_price[[#This Row],[ItemCode]],[1]sheet1!$1:$1048576,13,FALSE)</f>
        <v>32.8</v>
      </c>
      <c r="G3556" s="55" t="str">
        <f>VLOOKUP(Table_for_new_list_price[[#This Row],[ItemCode]],[1]sheet1!$1:$1048576,12,FALSE)</f>
        <v>42</v>
      </c>
      <c r="H3556" s="101">
        <f>VLOOKUP(Table_for_new_list_price[[#This Row],[ItemCode]],[1]sheet1!$1:$1048576,8,FALSE)</f>
        <v>520.45000000000005</v>
      </c>
      <c r="I3556" s="51">
        <v>0.5</v>
      </c>
      <c r="J3556" s="53">
        <f t="shared" si="62"/>
        <v>260.22500000000002</v>
      </c>
      <c r="K3556" s="1" t="str">
        <f>VLOOKUP(Table_for_new_list_price[[#This Row],[ItemCode]],[1]sheet1!$1:$1048576,11,FALSE)</f>
        <v>China</v>
      </c>
    </row>
    <row r="3557" spans="1:11" hidden="1" x14ac:dyDescent="0.3">
      <c r="A3557" t="s">
        <v>679</v>
      </c>
      <c r="B3557" t="str">
        <f>VLOOKUP(Table_for_new_list_price[[#This Row],[ItemCode]],[1]sheet1!$1:$1048576,4,FALSE)</f>
        <v>IRON GATE FLANGED IBBM OS-Y RS</v>
      </c>
      <c r="C3557" t="str">
        <f>VLOOKUP(Table_for_new_list_price[[#This Row],[ItemCode]],[1]sheet1!$1:$1048576,5,FALSE)</f>
        <v>670779421254</v>
      </c>
      <c r="D3557" t="str">
        <f>VLOOKUP(Table_for_new_list_price[[#This Row],[ItemCode]],[1]sheet1!$1:$1048576,6,FALSE)</f>
        <v>IRON</v>
      </c>
      <c r="E3557" s="54" t="str">
        <f>VLOOKUP(Table_for_new_list_price[[#This Row],[ItemCode]],[1]sheet1!$1:$1048576,7,FALSE)</f>
        <v>IRON</v>
      </c>
      <c r="F3557" s="54" t="str">
        <f>VLOOKUP(Table_for_new_list_price[[#This Row],[ItemCode]],[1]sheet1!$1:$1048576,13,FALSE)</f>
        <v>44.6</v>
      </c>
      <c r="G3557" s="55" t="str">
        <f>VLOOKUP(Table_for_new_list_price[[#This Row],[ItemCode]],[1]sheet1!$1:$1048576,12,FALSE)</f>
        <v>1</v>
      </c>
      <c r="H3557" s="101">
        <f>VLOOKUP(Table_for_new_list_price[[#This Row],[ItemCode]],[1]sheet1!$1:$1048576,8,FALSE)</f>
        <v>653.91</v>
      </c>
      <c r="I3557" s="51">
        <v>0.5</v>
      </c>
      <c r="J3557" s="53">
        <f t="shared" si="62"/>
        <v>326.95499999999998</v>
      </c>
      <c r="K3557" s="1" t="str">
        <f>VLOOKUP(Table_for_new_list_price[[#This Row],[ItemCode]],[1]sheet1!$1:$1048576,11,FALSE)</f>
        <v>China</v>
      </c>
    </row>
    <row r="3558" spans="1:11" hidden="1" x14ac:dyDescent="0.3">
      <c r="A3558" t="s">
        <v>680</v>
      </c>
      <c r="B3558" t="str">
        <f>VLOOKUP(Table_for_new_list_price[[#This Row],[ItemCode]],[1]sheet1!$1:$1048576,4,FALSE)</f>
        <v>IRON GATE FLANGED IBBM OS-Y RS</v>
      </c>
      <c r="C3558" t="str">
        <f>VLOOKUP(Table_for_new_list_price[[#This Row],[ItemCode]],[1]sheet1!$1:$1048576,5,FALSE)</f>
        <v>670779421308</v>
      </c>
      <c r="D3558" t="str">
        <f>VLOOKUP(Table_for_new_list_price[[#This Row],[ItemCode]],[1]sheet1!$1:$1048576,6,FALSE)</f>
        <v>IRON</v>
      </c>
      <c r="E3558" s="54" t="str">
        <f>VLOOKUP(Table_for_new_list_price[[#This Row],[ItemCode]],[1]sheet1!$1:$1048576,7,FALSE)</f>
        <v>IRON</v>
      </c>
      <c r="F3558" s="54" t="str">
        <f>VLOOKUP(Table_for_new_list_price[[#This Row],[ItemCode]],[1]sheet1!$1:$1048576,13,FALSE)</f>
        <v>53</v>
      </c>
      <c r="G3558" s="55" t="str">
        <f>VLOOKUP(Table_for_new_list_price[[#This Row],[ItemCode]],[1]sheet1!$1:$1048576,12,FALSE)</f>
        <v>1</v>
      </c>
      <c r="H3558" s="101">
        <f>VLOOKUP(Table_for_new_list_price[[#This Row],[ItemCode]],[1]sheet1!$1:$1048576,8,FALSE)</f>
        <v>760.23</v>
      </c>
      <c r="I3558" s="51">
        <v>0.5</v>
      </c>
      <c r="J3558" s="53">
        <f t="shared" si="62"/>
        <v>380.11500000000001</v>
      </c>
      <c r="K3558" s="1" t="str">
        <f>VLOOKUP(Table_for_new_list_price[[#This Row],[ItemCode]],[1]sheet1!$1:$1048576,11,FALSE)</f>
        <v>China</v>
      </c>
    </row>
    <row r="3559" spans="1:11" hidden="1" x14ac:dyDescent="0.3">
      <c r="A3559" t="s">
        <v>681</v>
      </c>
      <c r="B3559" t="str">
        <f>VLOOKUP(Table_for_new_list_price[[#This Row],[ItemCode]],[1]sheet1!$1:$1048576,4,FALSE)</f>
        <v>IRON GATE FLANGED IBBM OS-Y RS</v>
      </c>
      <c r="C3559" t="str">
        <f>VLOOKUP(Table_for_new_list_price[[#This Row],[ItemCode]],[1]sheet1!$1:$1048576,5,FALSE)</f>
        <v>670779421407</v>
      </c>
      <c r="D3559" t="str">
        <f>VLOOKUP(Table_for_new_list_price[[#This Row],[ItemCode]],[1]sheet1!$1:$1048576,6,FALSE)</f>
        <v>IRON</v>
      </c>
      <c r="E3559" s="54" t="str">
        <f>VLOOKUP(Table_for_new_list_price[[#This Row],[ItemCode]],[1]sheet1!$1:$1048576,7,FALSE)</f>
        <v>IRON</v>
      </c>
      <c r="F3559" s="54" t="str">
        <f>VLOOKUP(Table_for_new_list_price[[#This Row],[ItemCode]],[1]sheet1!$1:$1048576,13,FALSE)</f>
        <v>81.6</v>
      </c>
      <c r="G3559" s="55" t="str">
        <f>VLOOKUP(Table_for_new_list_price[[#This Row],[ItemCode]],[1]sheet1!$1:$1048576,12,FALSE)</f>
        <v>1</v>
      </c>
      <c r="H3559" s="101">
        <f>VLOOKUP(Table_for_new_list_price[[#This Row],[ItemCode]],[1]sheet1!$1:$1048576,8,FALSE)</f>
        <v>1068.78</v>
      </c>
      <c r="I3559" s="51">
        <v>0.5</v>
      </c>
      <c r="J3559" s="53">
        <f t="shared" si="62"/>
        <v>534.39</v>
      </c>
      <c r="K3559" s="1" t="str">
        <f>VLOOKUP(Table_for_new_list_price[[#This Row],[ItemCode]],[1]sheet1!$1:$1048576,11,FALSE)</f>
        <v>China</v>
      </c>
    </row>
    <row r="3560" spans="1:11" hidden="1" x14ac:dyDescent="0.3">
      <c r="A3560" t="s">
        <v>682</v>
      </c>
      <c r="B3560" t="str">
        <f>VLOOKUP(Table_for_new_list_price[[#This Row],[ItemCode]],[1]sheet1!$1:$1048576,4,FALSE)</f>
        <v>IRON GATE FLANGED IBBM OS-Y RS</v>
      </c>
      <c r="C3560" t="str">
        <f>VLOOKUP(Table_for_new_list_price[[#This Row],[ItemCode]],[1]sheet1!$1:$1048576,5,FALSE)</f>
        <v>670779421506</v>
      </c>
      <c r="D3560" t="str">
        <f>VLOOKUP(Table_for_new_list_price[[#This Row],[ItemCode]],[1]sheet1!$1:$1048576,6,FALSE)</f>
        <v>IRON</v>
      </c>
      <c r="E3560" s="54" t="str">
        <f>VLOOKUP(Table_for_new_list_price[[#This Row],[ItemCode]],[1]sheet1!$1:$1048576,7,FALSE)</f>
        <v>IRON</v>
      </c>
      <c r="F3560" s="54" t="str">
        <f>VLOOKUP(Table_for_new_list_price[[#This Row],[ItemCode]],[1]sheet1!$1:$1048576,13,FALSE)</f>
        <v>96.8</v>
      </c>
      <c r="G3560" s="55" t="str">
        <f>VLOOKUP(Table_for_new_list_price[[#This Row],[ItemCode]],[1]sheet1!$1:$1048576,12,FALSE)</f>
        <v>1</v>
      </c>
      <c r="H3560" s="101">
        <f>VLOOKUP(Table_for_new_list_price[[#This Row],[ItemCode]],[1]sheet1!$1:$1048576,8,FALSE)</f>
        <v>1381.12</v>
      </c>
      <c r="I3560" s="51">
        <v>0.5</v>
      </c>
      <c r="J3560" s="53">
        <f t="shared" si="62"/>
        <v>690.56</v>
      </c>
      <c r="K3560" s="1" t="str">
        <f>VLOOKUP(Table_for_new_list_price[[#This Row],[ItemCode]],[1]sheet1!$1:$1048576,11,FALSE)</f>
        <v>China</v>
      </c>
    </row>
    <row r="3561" spans="1:11" hidden="1" x14ac:dyDescent="0.3">
      <c r="A3561" t="s">
        <v>683</v>
      </c>
      <c r="B3561" t="str">
        <f>VLOOKUP(Table_for_new_list_price[[#This Row],[ItemCode]],[1]sheet1!$1:$1048576,4,FALSE)</f>
        <v>IRON GATE FLANGED IBBM OS-Y RS</v>
      </c>
      <c r="C3561" t="str">
        <f>VLOOKUP(Table_for_new_list_price[[#This Row],[ItemCode]],[1]sheet1!$1:$1048576,5,FALSE)</f>
        <v>670779421605</v>
      </c>
      <c r="D3561" t="str">
        <f>VLOOKUP(Table_for_new_list_price[[#This Row],[ItemCode]],[1]sheet1!$1:$1048576,6,FALSE)</f>
        <v>IRON</v>
      </c>
      <c r="E3561" s="54" t="str">
        <f>VLOOKUP(Table_for_new_list_price[[#This Row],[ItemCode]],[1]sheet1!$1:$1048576,7,FALSE)</f>
        <v>IRON</v>
      </c>
      <c r="F3561" s="54" t="str">
        <f>VLOOKUP(Table_for_new_list_price[[#This Row],[ItemCode]],[1]sheet1!$1:$1048576,13,FALSE)</f>
        <v>139.6</v>
      </c>
      <c r="G3561" s="55" t="str">
        <f>VLOOKUP(Table_for_new_list_price[[#This Row],[ItemCode]],[1]sheet1!$1:$1048576,12,FALSE)</f>
        <v>1</v>
      </c>
      <c r="H3561" s="101">
        <f>VLOOKUP(Table_for_new_list_price[[#This Row],[ItemCode]],[1]sheet1!$1:$1048576,8,FALSE)</f>
        <v>1831.48</v>
      </c>
      <c r="I3561" s="51">
        <v>0.5</v>
      </c>
      <c r="J3561" s="53">
        <f t="shared" si="62"/>
        <v>915.74</v>
      </c>
      <c r="K3561" s="1" t="str">
        <f>VLOOKUP(Table_for_new_list_price[[#This Row],[ItemCode]],[1]sheet1!$1:$1048576,11,FALSE)</f>
        <v>China</v>
      </c>
    </row>
    <row r="3562" spans="1:11" hidden="1" x14ac:dyDescent="0.3">
      <c r="A3562" t="s">
        <v>684</v>
      </c>
      <c r="B3562" t="str">
        <f>VLOOKUP(Table_for_new_list_price[[#This Row],[ItemCode]],[1]sheet1!$1:$1048576,4,FALSE)</f>
        <v>IRON GATE FLANGED IBBM OS-Y RS</v>
      </c>
      <c r="C3562" t="str">
        <f>VLOOKUP(Table_for_new_list_price[[#This Row],[ItemCode]],[1]sheet1!$1:$1048576,5,FALSE)</f>
        <v>670779421803</v>
      </c>
      <c r="D3562" t="str">
        <f>VLOOKUP(Table_for_new_list_price[[#This Row],[ItemCode]],[1]sheet1!$1:$1048576,6,FALSE)</f>
        <v>IRON</v>
      </c>
      <c r="E3562" s="54" t="str">
        <f>VLOOKUP(Table_for_new_list_price[[#This Row],[ItemCode]],[1]sheet1!$1:$1048576,7,FALSE)</f>
        <v>IRON</v>
      </c>
      <c r="F3562" s="54" t="str">
        <f>VLOOKUP(Table_for_new_list_price[[#This Row],[ItemCode]],[1]sheet1!$1:$1048576,13,FALSE)</f>
        <v>232</v>
      </c>
      <c r="G3562" s="55" t="str">
        <f>VLOOKUP(Table_for_new_list_price[[#This Row],[ItemCode]],[1]sheet1!$1:$1048576,12,FALSE)</f>
        <v>1</v>
      </c>
      <c r="H3562" s="101">
        <f>VLOOKUP(Table_for_new_list_price[[#This Row],[ItemCode]],[1]sheet1!$1:$1048576,8,FALSE)</f>
        <v>2964.81</v>
      </c>
      <c r="I3562" s="51">
        <v>0.5</v>
      </c>
      <c r="J3562" s="53">
        <f t="shared" si="62"/>
        <v>1482.405</v>
      </c>
      <c r="K3562" s="1" t="str">
        <f>VLOOKUP(Table_for_new_list_price[[#This Row],[ItemCode]],[1]sheet1!$1:$1048576,11,FALSE)</f>
        <v>China</v>
      </c>
    </row>
    <row r="3563" spans="1:11" hidden="1" x14ac:dyDescent="0.3">
      <c r="A3563" t="s">
        <v>685</v>
      </c>
      <c r="B3563" t="str">
        <f>VLOOKUP(Table_for_new_list_price[[#This Row],[ItemCode]],[1]sheet1!$1:$1048576,4,FALSE)</f>
        <v>HANDWHEEL FOR 421 12</v>
      </c>
      <c r="C3563" t="str">
        <f>VLOOKUP(Table_for_new_list_price[[#This Row],[ItemCode]],[1]sheet1!$1:$1048576,5,FALSE)</f>
        <v>670779716541</v>
      </c>
      <c r="D3563" t="str">
        <f>VLOOKUP(Table_for_new_list_price[[#This Row],[ItemCode]],[1]sheet1!$1:$1048576,6,FALSE)</f>
        <v>IRON</v>
      </c>
      <c r="E3563" s="54" t="str">
        <f>VLOOKUP(Table_for_new_list_price[[#This Row],[ItemCode]],[1]sheet1!$1:$1048576,7,FALSE)</f>
        <v>IRON</v>
      </c>
      <c r="F3563" s="54" t="str">
        <f>VLOOKUP(Table_for_new_list_price[[#This Row],[ItemCode]],[1]sheet1!$1:$1048576,13,FALSE)</f>
        <v>10</v>
      </c>
      <c r="G3563" s="55">
        <f>VLOOKUP(Table_for_new_list_price[[#This Row],[ItemCode]],[1]sheet1!$1:$1048576,12,FALSE)</f>
        <v>0</v>
      </c>
      <c r="H3563" s="101">
        <f>VLOOKUP(Table_for_new_list_price[[#This Row],[ItemCode]],[1]sheet1!$1:$1048576,8,FALSE)</f>
        <v>217.53</v>
      </c>
      <c r="I3563" s="51">
        <v>0.5</v>
      </c>
      <c r="J3563" s="53">
        <f t="shared" si="62"/>
        <v>108.765</v>
      </c>
      <c r="K3563" s="1" t="str">
        <f>VLOOKUP(Table_for_new_list_price[[#This Row],[ItemCode]],[1]sheet1!$1:$1048576,11,FALSE)</f>
        <v>China</v>
      </c>
    </row>
    <row r="3564" spans="1:11" hidden="1" x14ac:dyDescent="0.3">
      <c r="A3564" t="s">
        <v>686</v>
      </c>
      <c r="B3564" t="str">
        <f>VLOOKUP(Table_for_new_list_price[[#This Row],[ItemCode]],[1]sheet1!$1:$1048576,4,FALSE)</f>
        <v>HANDWHEEL FOR 421 2  2-1/2 3</v>
      </c>
      <c r="C3564" t="str">
        <f>VLOOKUP(Table_for_new_list_price[[#This Row],[ItemCode]],[1]sheet1!$1:$1048576,5,FALSE)</f>
        <v>670779716503</v>
      </c>
      <c r="D3564" t="str">
        <f>VLOOKUP(Table_for_new_list_price[[#This Row],[ItemCode]],[1]sheet1!$1:$1048576,6,FALSE)</f>
        <v>IRON</v>
      </c>
      <c r="E3564" s="54" t="str">
        <f>VLOOKUP(Table_for_new_list_price[[#This Row],[ItemCode]],[1]sheet1!$1:$1048576,7,FALSE)</f>
        <v>IRON</v>
      </c>
      <c r="F3564" s="54">
        <f>VLOOKUP(Table_for_new_list_price[[#This Row],[ItemCode]],[1]sheet1!$1:$1048576,13,FALSE)</f>
        <v>0</v>
      </c>
      <c r="G3564" s="55">
        <f>VLOOKUP(Table_for_new_list_price[[#This Row],[ItemCode]],[1]sheet1!$1:$1048576,12,FALSE)</f>
        <v>0</v>
      </c>
      <c r="H3564" s="101">
        <f>VLOOKUP(Table_for_new_list_price[[#This Row],[ItemCode]],[1]sheet1!$1:$1048576,8,FALSE)</f>
        <v>24</v>
      </c>
      <c r="I3564" s="51">
        <v>0.5</v>
      </c>
      <c r="J3564" s="53">
        <f t="shared" si="62"/>
        <v>12</v>
      </c>
      <c r="K3564" s="1" t="str">
        <f>VLOOKUP(Table_for_new_list_price[[#This Row],[ItemCode]],[1]sheet1!$1:$1048576,11,FALSE)</f>
        <v>China</v>
      </c>
    </row>
    <row r="3565" spans="1:11" hidden="1" x14ac:dyDescent="0.3">
      <c r="A3565" t="s">
        <v>687</v>
      </c>
      <c r="B3565" t="str">
        <f>VLOOKUP(Table_for_new_list_price[[#This Row],[ItemCode]],[1]sheet1!$1:$1048576,4,FALSE)</f>
        <v>HANDWHEEL FOR 421 4 and 5</v>
      </c>
      <c r="C3565" t="str">
        <f>VLOOKUP(Table_for_new_list_price[[#This Row],[ItemCode]],[1]sheet1!$1:$1048576,5,FALSE)</f>
        <v>670779716510</v>
      </c>
      <c r="D3565" t="str">
        <f>VLOOKUP(Table_for_new_list_price[[#This Row],[ItemCode]],[1]sheet1!$1:$1048576,6,FALSE)</f>
        <v>IRON</v>
      </c>
      <c r="E3565" s="54" t="str">
        <f>VLOOKUP(Table_for_new_list_price[[#This Row],[ItemCode]],[1]sheet1!$1:$1048576,7,FALSE)</f>
        <v>IRON</v>
      </c>
      <c r="F3565" s="54">
        <f>VLOOKUP(Table_for_new_list_price[[#This Row],[ItemCode]],[1]sheet1!$1:$1048576,13,FALSE)</f>
        <v>0</v>
      </c>
      <c r="G3565" s="55">
        <f>VLOOKUP(Table_for_new_list_price[[#This Row],[ItemCode]],[1]sheet1!$1:$1048576,12,FALSE)</f>
        <v>0</v>
      </c>
      <c r="H3565" s="101">
        <f>VLOOKUP(Table_for_new_list_price[[#This Row],[ItemCode]],[1]sheet1!$1:$1048576,8,FALSE)</f>
        <v>47.88</v>
      </c>
      <c r="I3565" s="51">
        <v>0.5</v>
      </c>
      <c r="J3565" s="53">
        <f t="shared" si="62"/>
        <v>23.94</v>
      </c>
      <c r="K3565" s="1" t="str">
        <f>VLOOKUP(Table_for_new_list_price[[#This Row],[ItemCode]],[1]sheet1!$1:$1048576,11,FALSE)</f>
        <v>China</v>
      </c>
    </row>
    <row r="3566" spans="1:11" hidden="1" x14ac:dyDescent="0.3">
      <c r="A3566" t="s">
        <v>688</v>
      </c>
      <c r="B3566" t="str">
        <f>VLOOKUP(Table_for_new_list_price[[#This Row],[ItemCode]],[1]sheet1!$1:$1048576,4,FALSE)</f>
        <v>HANDWHEEL FOR 421 6</v>
      </c>
      <c r="C3566" t="str">
        <f>VLOOKUP(Table_for_new_list_price[[#This Row],[ItemCode]],[1]sheet1!$1:$1048576,5,FALSE)</f>
        <v>670779716527</v>
      </c>
      <c r="D3566" t="str">
        <f>VLOOKUP(Table_for_new_list_price[[#This Row],[ItemCode]],[1]sheet1!$1:$1048576,6,FALSE)</f>
        <v>IRON</v>
      </c>
      <c r="E3566" s="54" t="str">
        <f>VLOOKUP(Table_for_new_list_price[[#This Row],[ItemCode]],[1]sheet1!$1:$1048576,7,FALSE)</f>
        <v>IRON</v>
      </c>
      <c r="F3566" s="54">
        <f>VLOOKUP(Table_for_new_list_price[[#This Row],[ItemCode]],[1]sheet1!$1:$1048576,13,FALSE)</f>
        <v>0</v>
      </c>
      <c r="G3566" s="55">
        <f>VLOOKUP(Table_for_new_list_price[[#This Row],[ItemCode]],[1]sheet1!$1:$1048576,12,FALSE)</f>
        <v>0</v>
      </c>
      <c r="H3566" s="101">
        <f>VLOOKUP(Table_for_new_list_price[[#This Row],[ItemCode]],[1]sheet1!$1:$1048576,8,FALSE)</f>
        <v>55.91</v>
      </c>
      <c r="I3566" s="51">
        <v>0.5</v>
      </c>
      <c r="J3566" s="53">
        <f t="shared" si="62"/>
        <v>27.954999999999998</v>
      </c>
      <c r="K3566" s="1" t="str">
        <f>VLOOKUP(Table_for_new_list_price[[#This Row],[ItemCode]],[1]sheet1!$1:$1048576,11,FALSE)</f>
        <v>China</v>
      </c>
    </row>
    <row r="3567" spans="1:11" hidden="1" x14ac:dyDescent="0.3">
      <c r="A3567" t="s">
        <v>689</v>
      </c>
      <c r="B3567" t="str">
        <f>VLOOKUP(Table_for_new_list_price[[#This Row],[ItemCode]],[1]sheet1!$1:$1048576,4,FALSE)</f>
        <v>HANDWHEEL FOR 421 8 and 10</v>
      </c>
      <c r="C3567" t="str">
        <f>VLOOKUP(Table_for_new_list_price[[#This Row],[ItemCode]],[1]sheet1!$1:$1048576,5,FALSE)</f>
        <v>670779716534</v>
      </c>
      <c r="D3567" t="str">
        <f>VLOOKUP(Table_for_new_list_price[[#This Row],[ItemCode]],[1]sheet1!$1:$1048576,6,FALSE)</f>
        <v>IRON</v>
      </c>
      <c r="E3567" s="54" t="str">
        <f>VLOOKUP(Table_for_new_list_price[[#This Row],[ItemCode]],[1]sheet1!$1:$1048576,7,FALSE)</f>
        <v>IRON</v>
      </c>
      <c r="F3567" s="54">
        <f>VLOOKUP(Table_for_new_list_price[[#This Row],[ItemCode]],[1]sheet1!$1:$1048576,13,FALSE)</f>
        <v>0</v>
      </c>
      <c r="G3567" s="55">
        <f>VLOOKUP(Table_for_new_list_price[[#This Row],[ItemCode]],[1]sheet1!$1:$1048576,12,FALSE)</f>
        <v>0</v>
      </c>
      <c r="H3567" s="101">
        <f>VLOOKUP(Table_for_new_list_price[[#This Row],[ItemCode]],[1]sheet1!$1:$1048576,8,FALSE)</f>
        <v>103.14</v>
      </c>
      <c r="I3567" s="51">
        <v>0.5</v>
      </c>
      <c r="J3567" s="53">
        <f t="shared" si="62"/>
        <v>51.57</v>
      </c>
      <c r="K3567" s="1" t="str">
        <f>VLOOKUP(Table_for_new_list_price[[#This Row],[ItemCode]],[1]sheet1!$1:$1048576,11,FALSE)</f>
        <v>China</v>
      </c>
    </row>
    <row r="3568" spans="1:11" hidden="1" x14ac:dyDescent="0.3">
      <c r="A3568" t="s">
        <v>690</v>
      </c>
      <c r="B3568" t="str">
        <f>VLOOKUP(Table_for_new_list_price[[#This Row],[ItemCode]],[1]sheet1!$1:$1048576,4,FALSE)</f>
        <v>IRON SWING CHECK FLANGED IBBM</v>
      </c>
      <c r="C3568" t="str">
        <f>VLOOKUP(Table_for_new_list_price[[#This Row],[ItemCode]],[1]sheet1!$1:$1048576,5,FALSE)</f>
        <v>670779435107</v>
      </c>
      <c r="D3568" t="str">
        <f>VLOOKUP(Table_for_new_list_price[[#This Row],[ItemCode]],[1]sheet1!$1:$1048576,6,FALSE)</f>
        <v>IRON</v>
      </c>
      <c r="E3568" s="54" t="str">
        <f>VLOOKUP(Table_for_new_list_price[[#This Row],[ItemCode]],[1]sheet1!$1:$1048576,7,FALSE)</f>
        <v>IRON</v>
      </c>
      <c r="F3568" s="54" t="str">
        <f>VLOOKUP(Table_for_new_list_price[[#This Row],[ItemCode]],[1]sheet1!$1:$1048576,13,FALSE)</f>
        <v>425</v>
      </c>
      <c r="G3568" s="55" t="str">
        <f>VLOOKUP(Table_for_new_list_price[[#This Row],[ItemCode]],[1]sheet1!$1:$1048576,12,FALSE)</f>
        <v>1</v>
      </c>
      <c r="H3568" s="101">
        <f>VLOOKUP(Table_for_new_list_price[[#This Row],[ItemCode]],[1]sheet1!$1:$1048576,8,FALSE)</f>
        <v>5368.76</v>
      </c>
      <c r="I3568" s="51">
        <v>0.5</v>
      </c>
      <c r="J3568" s="53">
        <f t="shared" si="62"/>
        <v>2684.38</v>
      </c>
      <c r="K3568" s="1" t="str">
        <f>VLOOKUP(Table_for_new_list_price[[#This Row],[ItemCode]],[1]sheet1!$1:$1048576,11,FALSE)</f>
        <v>China</v>
      </c>
    </row>
    <row r="3569" spans="1:11" hidden="1" x14ac:dyDescent="0.3">
      <c r="A3569" t="s">
        <v>691</v>
      </c>
      <c r="B3569" t="str">
        <f>VLOOKUP(Table_for_new_list_price[[#This Row],[ItemCode]],[1]sheet1!$1:$1048576,4,FALSE)</f>
        <v>IRON SWING CHECK FLANGED IBBM</v>
      </c>
      <c r="C3569" t="str">
        <f>VLOOKUP(Table_for_new_list_price[[#This Row],[ItemCode]],[1]sheet1!$1:$1048576,5,FALSE)</f>
        <v>670779435121</v>
      </c>
      <c r="D3569" t="str">
        <f>VLOOKUP(Table_for_new_list_price[[#This Row],[ItemCode]],[1]sheet1!$1:$1048576,6,FALSE)</f>
        <v>IRON</v>
      </c>
      <c r="E3569" s="54" t="str">
        <f>VLOOKUP(Table_for_new_list_price[[#This Row],[ItemCode]],[1]sheet1!$1:$1048576,7,FALSE)</f>
        <v>IRON</v>
      </c>
      <c r="F3569" s="54" t="str">
        <f>VLOOKUP(Table_for_new_list_price[[#This Row],[ItemCode]],[1]sheet1!$1:$1048576,13,FALSE)</f>
        <v>491</v>
      </c>
      <c r="G3569" s="55" t="str">
        <f>VLOOKUP(Table_for_new_list_price[[#This Row],[ItemCode]],[1]sheet1!$1:$1048576,12,FALSE)</f>
        <v>1</v>
      </c>
      <c r="H3569" s="101">
        <f>VLOOKUP(Table_for_new_list_price[[#This Row],[ItemCode]],[1]sheet1!$1:$1048576,8,FALSE)</f>
        <v>7728.13</v>
      </c>
      <c r="I3569" s="51">
        <v>0.5</v>
      </c>
      <c r="J3569" s="53">
        <f t="shared" si="62"/>
        <v>3864.0650000000001</v>
      </c>
      <c r="K3569" s="1" t="str">
        <f>VLOOKUP(Table_for_new_list_price[[#This Row],[ItemCode]],[1]sheet1!$1:$1048576,11,FALSE)</f>
        <v>China</v>
      </c>
    </row>
    <row r="3570" spans="1:11" hidden="1" x14ac:dyDescent="0.3">
      <c r="A3570" t="s">
        <v>692</v>
      </c>
      <c r="B3570" t="str">
        <f>VLOOKUP(Table_for_new_list_price[[#This Row],[ItemCode]],[1]sheet1!$1:$1048576,4,FALSE)</f>
        <v>IRON SWING CHECK FLANGED IBBM</v>
      </c>
      <c r="C3570" t="str">
        <f>VLOOKUP(Table_for_new_list_price[[#This Row],[ItemCode]],[1]sheet1!$1:$1048576,5,FALSE)</f>
        <v>670779435206</v>
      </c>
      <c r="D3570" t="str">
        <f>VLOOKUP(Table_for_new_list_price[[#This Row],[ItemCode]],[1]sheet1!$1:$1048576,6,FALSE)</f>
        <v>IRON</v>
      </c>
      <c r="E3570" s="54" t="str">
        <f>VLOOKUP(Table_for_new_list_price[[#This Row],[ItemCode]],[1]sheet1!$1:$1048576,7,FALSE)</f>
        <v>IRON</v>
      </c>
      <c r="F3570" s="54" t="str">
        <f>VLOOKUP(Table_for_new_list_price[[#This Row],[ItemCode]],[1]sheet1!$1:$1048576,13,FALSE)</f>
        <v>25.2</v>
      </c>
      <c r="G3570" s="55" t="str">
        <f>VLOOKUP(Table_for_new_list_price[[#This Row],[ItemCode]],[1]sheet1!$1:$1048576,12,FALSE)</f>
        <v>1</v>
      </c>
      <c r="H3570" s="101">
        <f>VLOOKUP(Table_for_new_list_price[[#This Row],[ItemCode]],[1]sheet1!$1:$1048576,8,FALSE)</f>
        <v>368.76</v>
      </c>
      <c r="I3570" s="51">
        <v>0.5</v>
      </c>
      <c r="J3570" s="53">
        <f t="shared" si="62"/>
        <v>184.38</v>
      </c>
      <c r="K3570" s="1" t="str">
        <f>VLOOKUP(Table_for_new_list_price[[#This Row],[ItemCode]],[1]sheet1!$1:$1048576,11,FALSE)</f>
        <v>China</v>
      </c>
    </row>
    <row r="3571" spans="1:11" hidden="1" x14ac:dyDescent="0.3">
      <c r="A3571" t="s">
        <v>693</v>
      </c>
      <c r="B3571" t="str">
        <f>VLOOKUP(Table_for_new_list_price[[#This Row],[ItemCode]],[1]sheet1!$1:$1048576,4,FALSE)</f>
        <v>IRON SWING CHECK FLANGED IBBM</v>
      </c>
      <c r="C3571" t="str">
        <f>VLOOKUP(Table_for_new_list_price[[#This Row],[ItemCode]],[1]sheet1!$1:$1048576,5,FALSE)</f>
        <v>670779435251</v>
      </c>
      <c r="D3571" t="str">
        <f>VLOOKUP(Table_for_new_list_price[[#This Row],[ItemCode]],[1]sheet1!$1:$1048576,6,FALSE)</f>
        <v>IRON</v>
      </c>
      <c r="E3571" s="54" t="str">
        <f>VLOOKUP(Table_for_new_list_price[[#This Row],[ItemCode]],[1]sheet1!$1:$1048576,7,FALSE)</f>
        <v>IRON</v>
      </c>
      <c r="F3571" s="54" t="str">
        <f>VLOOKUP(Table_for_new_list_price[[#This Row],[ItemCode]],[1]sheet1!$1:$1048576,13,FALSE)</f>
        <v>38.0</v>
      </c>
      <c r="G3571" s="55" t="str">
        <f>VLOOKUP(Table_for_new_list_price[[#This Row],[ItemCode]],[1]sheet1!$1:$1048576,12,FALSE)</f>
        <v>1</v>
      </c>
      <c r="H3571" s="101">
        <f>VLOOKUP(Table_for_new_list_price[[#This Row],[ItemCode]],[1]sheet1!$1:$1048576,8,FALSE)</f>
        <v>509.92</v>
      </c>
      <c r="I3571" s="51">
        <v>0.5</v>
      </c>
      <c r="J3571" s="53">
        <f t="shared" si="62"/>
        <v>254.96</v>
      </c>
      <c r="K3571" s="1" t="str">
        <f>VLOOKUP(Table_for_new_list_price[[#This Row],[ItemCode]],[1]sheet1!$1:$1048576,11,FALSE)</f>
        <v>China</v>
      </c>
    </row>
    <row r="3572" spans="1:11" hidden="1" x14ac:dyDescent="0.3">
      <c r="A3572" t="s">
        <v>694</v>
      </c>
      <c r="B3572" t="str">
        <f>VLOOKUP(Table_for_new_list_price[[#This Row],[ItemCode]],[1]sheet1!$1:$1048576,4,FALSE)</f>
        <v>IRON SWING CHECK FLANGED IBBM</v>
      </c>
      <c r="C3572" t="str">
        <f>VLOOKUP(Table_for_new_list_price[[#This Row],[ItemCode]],[1]sheet1!$1:$1048576,5,FALSE)</f>
        <v>670779435305</v>
      </c>
      <c r="D3572" t="str">
        <f>VLOOKUP(Table_for_new_list_price[[#This Row],[ItemCode]],[1]sheet1!$1:$1048576,6,FALSE)</f>
        <v>IRON</v>
      </c>
      <c r="E3572" s="54" t="str">
        <f>VLOOKUP(Table_for_new_list_price[[#This Row],[ItemCode]],[1]sheet1!$1:$1048576,7,FALSE)</f>
        <v>IRON</v>
      </c>
      <c r="F3572" s="54" t="str">
        <f>VLOOKUP(Table_for_new_list_price[[#This Row],[ItemCode]],[1]sheet1!$1:$1048576,13,FALSE)</f>
        <v>46.6</v>
      </c>
      <c r="G3572" s="55" t="str">
        <f>VLOOKUP(Table_for_new_list_price[[#This Row],[ItemCode]],[1]sheet1!$1:$1048576,12,FALSE)</f>
        <v>1</v>
      </c>
      <c r="H3572" s="101">
        <f>VLOOKUP(Table_for_new_list_price[[#This Row],[ItemCode]],[1]sheet1!$1:$1048576,8,FALSE)</f>
        <v>616.96</v>
      </c>
      <c r="I3572" s="51">
        <v>0.5</v>
      </c>
      <c r="J3572" s="53">
        <f t="shared" si="62"/>
        <v>308.48</v>
      </c>
      <c r="K3572" s="1" t="str">
        <f>VLOOKUP(Table_for_new_list_price[[#This Row],[ItemCode]],[1]sheet1!$1:$1048576,11,FALSE)</f>
        <v>China</v>
      </c>
    </row>
    <row r="3573" spans="1:11" hidden="1" x14ac:dyDescent="0.3">
      <c r="A3573" t="s">
        <v>695</v>
      </c>
      <c r="B3573" t="str">
        <f>VLOOKUP(Table_for_new_list_price[[#This Row],[ItemCode]],[1]sheet1!$1:$1048576,4,FALSE)</f>
        <v>IRON SWING CHECK FLANGED IBBM</v>
      </c>
      <c r="C3573" t="str">
        <f>VLOOKUP(Table_for_new_list_price[[#This Row],[ItemCode]],[1]sheet1!$1:$1048576,5,FALSE)</f>
        <v>670779435404</v>
      </c>
      <c r="D3573" t="str">
        <f>VLOOKUP(Table_for_new_list_price[[#This Row],[ItemCode]],[1]sheet1!$1:$1048576,6,FALSE)</f>
        <v>IRON</v>
      </c>
      <c r="E3573" s="54" t="str">
        <f>VLOOKUP(Table_for_new_list_price[[#This Row],[ItemCode]],[1]sheet1!$1:$1048576,7,FALSE)</f>
        <v>IRON</v>
      </c>
      <c r="F3573" s="54" t="str">
        <f>VLOOKUP(Table_for_new_list_price[[#This Row],[ItemCode]],[1]sheet1!$1:$1048576,13,FALSE)</f>
        <v>78.8</v>
      </c>
      <c r="G3573" s="55" t="str">
        <f>VLOOKUP(Table_for_new_list_price[[#This Row],[ItemCode]],[1]sheet1!$1:$1048576,12,FALSE)</f>
        <v>1</v>
      </c>
      <c r="H3573" s="101">
        <f>VLOOKUP(Table_for_new_list_price[[#This Row],[ItemCode]],[1]sheet1!$1:$1048576,8,FALSE)</f>
        <v>1043.9000000000001</v>
      </c>
      <c r="I3573" s="51">
        <v>0.5</v>
      </c>
      <c r="J3573" s="53">
        <f t="shared" si="62"/>
        <v>521.95000000000005</v>
      </c>
      <c r="K3573" s="1" t="str">
        <f>VLOOKUP(Table_for_new_list_price[[#This Row],[ItemCode]],[1]sheet1!$1:$1048576,11,FALSE)</f>
        <v>China</v>
      </c>
    </row>
    <row r="3574" spans="1:11" hidden="1" x14ac:dyDescent="0.3">
      <c r="A3574" t="s">
        <v>696</v>
      </c>
      <c r="B3574" t="str">
        <f>VLOOKUP(Table_for_new_list_price[[#This Row],[ItemCode]],[1]sheet1!$1:$1048576,4,FALSE)</f>
        <v>IRON SWING CHECK FLANGED IBBM</v>
      </c>
      <c r="C3574" t="str">
        <f>VLOOKUP(Table_for_new_list_price[[#This Row],[ItemCode]],[1]sheet1!$1:$1048576,5,FALSE)</f>
        <v>670779435503</v>
      </c>
      <c r="D3574" t="str">
        <f>VLOOKUP(Table_for_new_list_price[[#This Row],[ItemCode]],[1]sheet1!$1:$1048576,6,FALSE)</f>
        <v>IRON</v>
      </c>
      <c r="E3574" s="54" t="str">
        <f>VLOOKUP(Table_for_new_list_price[[#This Row],[ItemCode]],[1]sheet1!$1:$1048576,7,FALSE)</f>
        <v>IRON</v>
      </c>
      <c r="F3574" s="54" t="str">
        <f>VLOOKUP(Table_for_new_list_price[[#This Row],[ItemCode]],[1]sheet1!$1:$1048576,13,FALSE)</f>
        <v>118.0</v>
      </c>
      <c r="G3574" s="55" t="str">
        <f>VLOOKUP(Table_for_new_list_price[[#This Row],[ItemCode]],[1]sheet1!$1:$1048576,12,FALSE)</f>
        <v>1</v>
      </c>
      <c r="H3574" s="101">
        <f>VLOOKUP(Table_for_new_list_price[[#This Row],[ItemCode]],[1]sheet1!$1:$1048576,8,FALSE)</f>
        <v>1457.73</v>
      </c>
      <c r="I3574" s="51">
        <v>0.5</v>
      </c>
      <c r="J3574" s="53">
        <f t="shared" si="62"/>
        <v>728.86500000000001</v>
      </c>
      <c r="K3574" s="1" t="str">
        <f>VLOOKUP(Table_for_new_list_price[[#This Row],[ItemCode]],[1]sheet1!$1:$1048576,11,FALSE)</f>
        <v>China</v>
      </c>
    </row>
    <row r="3575" spans="1:11" hidden="1" x14ac:dyDescent="0.3">
      <c r="A3575" t="s">
        <v>697</v>
      </c>
      <c r="B3575" t="str">
        <f>VLOOKUP(Table_for_new_list_price[[#This Row],[ItemCode]],[1]sheet1!$1:$1048576,4,FALSE)</f>
        <v>IRON SWING CHECK FLANGED IBBM</v>
      </c>
      <c r="C3575" t="str">
        <f>VLOOKUP(Table_for_new_list_price[[#This Row],[ItemCode]],[1]sheet1!$1:$1048576,5,FALSE)</f>
        <v>670779435602</v>
      </c>
      <c r="D3575" t="str">
        <f>VLOOKUP(Table_for_new_list_price[[#This Row],[ItemCode]],[1]sheet1!$1:$1048576,6,FALSE)</f>
        <v>IRON</v>
      </c>
      <c r="E3575" s="54" t="str">
        <f>VLOOKUP(Table_for_new_list_price[[#This Row],[ItemCode]],[1]sheet1!$1:$1048576,7,FALSE)</f>
        <v>IRON</v>
      </c>
      <c r="F3575" s="54" t="str">
        <f>VLOOKUP(Table_for_new_list_price[[#This Row],[ItemCode]],[1]sheet1!$1:$1048576,13,FALSE)</f>
        <v>158</v>
      </c>
      <c r="G3575" s="55" t="str">
        <f>VLOOKUP(Table_for_new_list_price[[#This Row],[ItemCode]],[1]sheet1!$1:$1048576,12,FALSE)</f>
        <v>1</v>
      </c>
      <c r="H3575" s="101">
        <f>VLOOKUP(Table_for_new_list_price[[#This Row],[ItemCode]],[1]sheet1!$1:$1048576,8,FALSE)</f>
        <v>1970.11</v>
      </c>
      <c r="I3575" s="51">
        <v>0.5</v>
      </c>
      <c r="J3575" s="53">
        <f t="shared" si="62"/>
        <v>985.05499999999995</v>
      </c>
      <c r="K3575" s="1" t="str">
        <f>VLOOKUP(Table_for_new_list_price[[#This Row],[ItemCode]],[1]sheet1!$1:$1048576,11,FALSE)</f>
        <v>China</v>
      </c>
    </row>
    <row r="3576" spans="1:11" hidden="1" x14ac:dyDescent="0.3">
      <c r="A3576" t="s">
        <v>698</v>
      </c>
      <c r="B3576" t="str">
        <f>VLOOKUP(Table_for_new_list_price[[#This Row],[ItemCode]],[1]sheet1!$1:$1048576,4,FALSE)</f>
        <v>IRON SWING CHECK FLANGED IBBM</v>
      </c>
      <c r="C3576" t="str">
        <f>VLOOKUP(Table_for_new_list_price[[#This Row],[ItemCode]],[1]sheet1!$1:$1048576,5,FALSE)</f>
        <v>670779435800</v>
      </c>
      <c r="D3576" t="str">
        <f>VLOOKUP(Table_for_new_list_price[[#This Row],[ItemCode]],[1]sheet1!$1:$1048576,6,FALSE)</f>
        <v>IRON</v>
      </c>
      <c r="E3576" s="54" t="str">
        <f>VLOOKUP(Table_for_new_list_price[[#This Row],[ItemCode]],[1]sheet1!$1:$1048576,7,FALSE)</f>
        <v>IRON</v>
      </c>
      <c r="F3576" s="54" t="str">
        <f>VLOOKUP(Table_for_new_list_price[[#This Row],[ItemCode]],[1]sheet1!$1:$1048576,13,FALSE)</f>
        <v>267</v>
      </c>
      <c r="G3576" s="55" t="str">
        <f>VLOOKUP(Table_for_new_list_price[[#This Row],[ItemCode]],[1]sheet1!$1:$1048576,12,FALSE)</f>
        <v>1</v>
      </c>
      <c r="H3576" s="101">
        <f>VLOOKUP(Table_for_new_list_price[[#This Row],[ItemCode]],[1]sheet1!$1:$1048576,8,FALSE)</f>
        <v>3116.84</v>
      </c>
      <c r="I3576" s="51">
        <v>0.5</v>
      </c>
      <c r="J3576" s="53">
        <f t="shared" si="62"/>
        <v>1558.42</v>
      </c>
      <c r="K3576" s="1" t="str">
        <f>VLOOKUP(Table_for_new_list_price[[#This Row],[ItemCode]],[1]sheet1!$1:$1048576,11,FALSE)</f>
        <v>China</v>
      </c>
    </row>
    <row r="3577" spans="1:11" hidden="1" x14ac:dyDescent="0.3">
      <c r="A3577" t="s">
        <v>708</v>
      </c>
      <c r="B3577" t="str">
        <f>VLOOKUP(Table_for_new_list_price[[#This Row],[ItemCode]],[1]sheet1!$1:$1048576,4,FALSE)</f>
        <v>CHECK DUAL PLT BRONZE DISC NBR</v>
      </c>
      <c r="C3577" t="str">
        <f>VLOOKUP(Table_for_new_list_price[[#This Row],[ItemCode]],[1]sheet1!$1:$1048576,5,FALSE)</f>
        <v>670779442105</v>
      </c>
      <c r="D3577" t="str">
        <f>VLOOKUP(Table_for_new_list_price[[#This Row],[ItemCode]],[1]sheet1!$1:$1048576,6,FALSE)</f>
        <v>IRON</v>
      </c>
      <c r="E3577" s="54" t="str">
        <f>VLOOKUP(Table_for_new_list_price[[#This Row],[ItemCode]],[1]sheet1!$1:$1048576,7,FALSE)</f>
        <v>IRON</v>
      </c>
      <c r="F3577" s="54" t="str">
        <f>VLOOKUP(Table_for_new_list_price[[#This Row],[ItemCode]],[1]sheet1!$1:$1048576,13,FALSE)</f>
        <v>54.4</v>
      </c>
      <c r="G3577" s="55" t="str">
        <f>VLOOKUP(Table_for_new_list_price[[#This Row],[ItemCode]],[1]sheet1!$1:$1048576,12,FALSE)</f>
        <v>1</v>
      </c>
      <c r="H3577" s="101">
        <f>VLOOKUP(Table_for_new_list_price[[#This Row],[ItemCode]],[1]sheet1!$1:$1048576,8,FALSE)</f>
        <v>2045.07</v>
      </c>
      <c r="I3577" s="51">
        <v>0.5</v>
      </c>
      <c r="J3577" s="53">
        <f t="shared" si="62"/>
        <v>1022.535</v>
      </c>
      <c r="K3577" s="1" t="str">
        <f>VLOOKUP(Table_for_new_list_price[[#This Row],[ItemCode]],[1]sheet1!$1:$1048576,11,FALSE)</f>
        <v>China</v>
      </c>
    </row>
    <row r="3578" spans="1:11" hidden="1" x14ac:dyDescent="0.3">
      <c r="A3578" t="s">
        <v>709</v>
      </c>
      <c r="B3578" t="str">
        <f>VLOOKUP(Table_for_new_list_price[[#This Row],[ItemCode]],[1]sheet1!$1:$1048576,4,FALSE)</f>
        <v>CHECK DUAL PLT BRONZE DISC NBR</v>
      </c>
      <c r="C3578" t="str">
        <f>VLOOKUP(Table_for_new_list_price[[#This Row],[ItemCode]],[1]sheet1!$1:$1048576,5,FALSE)</f>
        <v>670779442129</v>
      </c>
      <c r="D3578" t="str">
        <f>VLOOKUP(Table_for_new_list_price[[#This Row],[ItemCode]],[1]sheet1!$1:$1048576,6,FALSE)</f>
        <v>IRON</v>
      </c>
      <c r="E3578" s="54" t="str">
        <f>VLOOKUP(Table_for_new_list_price[[#This Row],[ItemCode]],[1]sheet1!$1:$1048576,7,FALSE)</f>
        <v>IRON</v>
      </c>
      <c r="F3578" s="54" t="str">
        <f>VLOOKUP(Table_for_new_list_price[[#This Row],[ItemCode]],[1]sheet1!$1:$1048576,13,FALSE)</f>
        <v>92.95</v>
      </c>
      <c r="G3578" s="55" t="str">
        <f>VLOOKUP(Table_for_new_list_price[[#This Row],[ItemCode]],[1]sheet1!$1:$1048576,12,FALSE)</f>
        <v>1</v>
      </c>
      <c r="H3578" s="101">
        <f>VLOOKUP(Table_for_new_list_price[[#This Row],[ItemCode]],[1]sheet1!$1:$1048576,8,FALSE)</f>
        <v>3829.88</v>
      </c>
      <c r="I3578" s="51">
        <v>0.5</v>
      </c>
      <c r="J3578" s="53">
        <f t="shared" si="62"/>
        <v>1914.94</v>
      </c>
      <c r="K3578" s="1" t="str">
        <f>VLOOKUP(Table_for_new_list_price[[#This Row],[ItemCode]],[1]sheet1!$1:$1048576,11,FALSE)</f>
        <v>China</v>
      </c>
    </row>
    <row r="3579" spans="1:11" hidden="1" x14ac:dyDescent="0.3">
      <c r="A3579" t="s">
        <v>710</v>
      </c>
      <c r="B3579" t="str">
        <f>VLOOKUP(Table_for_new_list_price[[#This Row],[ItemCode]],[1]sheet1!$1:$1048576,4,FALSE)</f>
        <v>CHECK DUAL PLT BRONZE DISC NBR</v>
      </c>
      <c r="C3579" t="str">
        <f>VLOOKUP(Table_for_new_list_price[[#This Row],[ItemCode]],[1]sheet1!$1:$1048576,5,FALSE)</f>
        <v>670779442204</v>
      </c>
      <c r="D3579" t="str">
        <f>VLOOKUP(Table_for_new_list_price[[#This Row],[ItemCode]],[1]sheet1!$1:$1048576,6,FALSE)</f>
        <v>IRON</v>
      </c>
      <c r="E3579" s="54" t="str">
        <f>VLOOKUP(Table_for_new_list_price[[#This Row],[ItemCode]],[1]sheet1!$1:$1048576,7,FALSE)</f>
        <v>IRON</v>
      </c>
      <c r="F3579" s="54" t="str">
        <f>VLOOKUP(Table_for_new_list_price[[#This Row],[ItemCode]],[1]sheet1!$1:$1048576,13,FALSE)</f>
        <v>2.8</v>
      </c>
      <c r="G3579" s="55" t="str">
        <f>VLOOKUP(Table_for_new_list_price[[#This Row],[ItemCode]],[1]sheet1!$1:$1048576,12,FALSE)</f>
        <v>1</v>
      </c>
      <c r="H3579" s="101">
        <f>VLOOKUP(Table_for_new_list_price[[#This Row],[ItemCode]],[1]sheet1!$1:$1048576,8,FALSE)</f>
        <v>178.6</v>
      </c>
      <c r="I3579" s="51">
        <v>0.5</v>
      </c>
      <c r="J3579" s="53">
        <f t="shared" si="62"/>
        <v>89.3</v>
      </c>
      <c r="K3579" s="1" t="str">
        <f>VLOOKUP(Table_for_new_list_price[[#This Row],[ItemCode]],[1]sheet1!$1:$1048576,11,FALSE)</f>
        <v>China</v>
      </c>
    </row>
    <row r="3580" spans="1:11" hidden="1" x14ac:dyDescent="0.3">
      <c r="A3580" t="s">
        <v>711</v>
      </c>
      <c r="B3580" t="str">
        <f>VLOOKUP(Table_for_new_list_price[[#This Row],[ItemCode]],[1]sheet1!$1:$1048576,4,FALSE)</f>
        <v>CHECK DUAL PLT BRONZE DISC NBR</v>
      </c>
      <c r="C3580" t="str">
        <f>VLOOKUP(Table_for_new_list_price[[#This Row],[ItemCode]],[1]sheet1!$1:$1048576,5,FALSE)</f>
        <v>670779442259</v>
      </c>
      <c r="D3580" t="str">
        <f>VLOOKUP(Table_for_new_list_price[[#This Row],[ItemCode]],[1]sheet1!$1:$1048576,6,FALSE)</f>
        <v>IRON</v>
      </c>
      <c r="E3580" s="54" t="str">
        <f>VLOOKUP(Table_for_new_list_price[[#This Row],[ItemCode]],[1]sheet1!$1:$1048576,7,FALSE)</f>
        <v>IRON</v>
      </c>
      <c r="F3580" s="54" t="str">
        <f>VLOOKUP(Table_for_new_list_price[[#This Row],[ItemCode]],[1]sheet1!$1:$1048576,13,FALSE)</f>
        <v>4.2</v>
      </c>
      <c r="G3580" s="55" t="str">
        <f>VLOOKUP(Table_for_new_list_price[[#This Row],[ItemCode]],[1]sheet1!$1:$1048576,12,FALSE)</f>
        <v>1</v>
      </c>
      <c r="H3580" s="101">
        <f>VLOOKUP(Table_for_new_list_price[[#This Row],[ItemCode]],[1]sheet1!$1:$1048576,8,FALSE)</f>
        <v>215.39</v>
      </c>
      <c r="I3580" s="51">
        <v>0.5</v>
      </c>
      <c r="J3580" s="53">
        <f t="shared" si="62"/>
        <v>107.69499999999999</v>
      </c>
      <c r="K3580" s="1" t="str">
        <f>VLOOKUP(Table_for_new_list_price[[#This Row],[ItemCode]],[1]sheet1!$1:$1048576,11,FALSE)</f>
        <v>China</v>
      </c>
    </row>
    <row r="3581" spans="1:11" hidden="1" x14ac:dyDescent="0.3">
      <c r="A3581" t="s">
        <v>712</v>
      </c>
      <c r="B3581" t="str">
        <f>VLOOKUP(Table_for_new_list_price[[#This Row],[ItemCode]],[1]sheet1!$1:$1048576,4,FALSE)</f>
        <v>CHECK DUAL PLT BRONZE DISC NBR</v>
      </c>
      <c r="C3581" t="str">
        <f>VLOOKUP(Table_for_new_list_price[[#This Row],[ItemCode]],[1]sheet1!$1:$1048576,5,FALSE)</f>
        <v>670779442303</v>
      </c>
      <c r="D3581" t="str">
        <f>VLOOKUP(Table_for_new_list_price[[#This Row],[ItemCode]],[1]sheet1!$1:$1048576,6,FALSE)</f>
        <v>IRON</v>
      </c>
      <c r="E3581" s="54" t="str">
        <f>VLOOKUP(Table_for_new_list_price[[#This Row],[ItemCode]],[1]sheet1!$1:$1048576,7,FALSE)</f>
        <v>IRON</v>
      </c>
      <c r="F3581" s="54" t="str">
        <f>VLOOKUP(Table_for_new_list_price[[#This Row],[ItemCode]],[1]sheet1!$1:$1048576,13,FALSE)</f>
        <v>7.2</v>
      </c>
      <c r="G3581" s="55" t="str">
        <f>VLOOKUP(Table_for_new_list_price[[#This Row],[ItemCode]],[1]sheet1!$1:$1048576,12,FALSE)</f>
        <v>1</v>
      </c>
      <c r="H3581" s="101">
        <f>VLOOKUP(Table_for_new_list_price[[#This Row],[ItemCode]],[1]sheet1!$1:$1048576,8,FALSE)</f>
        <v>267.91000000000003</v>
      </c>
      <c r="I3581" s="51">
        <v>0.5</v>
      </c>
      <c r="J3581" s="53">
        <f t="shared" si="62"/>
        <v>133.95500000000001</v>
      </c>
      <c r="K3581" s="1" t="str">
        <f>VLOOKUP(Table_for_new_list_price[[#This Row],[ItemCode]],[1]sheet1!$1:$1048576,11,FALSE)</f>
        <v>China</v>
      </c>
    </row>
    <row r="3582" spans="1:11" hidden="1" x14ac:dyDescent="0.3">
      <c r="A3582" t="s">
        <v>713</v>
      </c>
      <c r="B3582" t="str">
        <f>VLOOKUP(Table_for_new_list_price[[#This Row],[ItemCode]],[1]sheet1!$1:$1048576,4,FALSE)</f>
        <v>CHECK DUAL PLT BRONZE DISC NBR</v>
      </c>
      <c r="C3582" t="str">
        <f>VLOOKUP(Table_for_new_list_price[[#This Row],[ItemCode]],[1]sheet1!$1:$1048576,5,FALSE)</f>
        <v>670779442402</v>
      </c>
      <c r="D3582" t="str">
        <f>VLOOKUP(Table_for_new_list_price[[#This Row],[ItemCode]],[1]sheet1!$1:$1048576,6,FALSE)</f>
        <v>IRON</v>
      </c>
      <c r="E3582" s="54" t="str">
        <f>VLOOKUP(Table_for_new_list_price[[#This Row],[ItemCode]],[1]sheet1!$1:$1048576,7,FALSE)</f>
        <v>IRON</v>
      </c>
      <c r="F3582" s="54" t="str">
        <f>VLOOKUP(Table_for_new_list_price[[#This Row],[ItemCode]],[1]sheet1!$1:$1048576,13,FALSE)</f>
        <v>10.6</v>
      </c>
      <c r="G3582" s="55" t="str">
        <f>VLOOKUP(Table_for_new_list_price[[#This Row],[ItemCode]],[1]sheet1!$1:$1048576,12,FALSE)</f>
        <v>1</v>
      </c>
      <c r="H3582" s="101">
        <f>VLOOKUP(Table_for_new_list_price[[#This Row],[ItemCode]],[1]sheet1!$1:$1048576,8,FALSE)</f>
        <v>407.13</v>
      </c>
      <c r="I3582" s="51">
        <v>0.5</v>
      </c>
      <c r="J3582" s="53">
        <f t="shared" si="62"/>
        <v>203.565</v>
      </c>
      <c r="K3582" s="1" t="str">
        <f>VLOOKUP(Table_for_new_list_price[[#This Row],[ItemCode]],[1]sheet1!$1:$1048576,11,FALSE)</f>
        <v>China</v>
      </c>
    </row>
    <row r="3583" spans="1:11" hidden="1" x14ac:dyDescent="0.3">
      <c r="A3583" t="s">
        <v>714</v>
      </c>
      <c r="B3583" t="str">
        <f>VLOOKUP(Table_for_new_list_price[[#This Row],[ItemCode]],[1]sheet1!$1:$1048576,4,FALSE)</f>
        <v>CHECK DUAL PLT BRONZE DISC NBR</v>
      </c>
      <c r="C3583" t="str">
        <f>VLOOKUP(Table_for_new_list_price[[#This Row],[ItemCode]],[1]sheet1!$1:$1048576,5,FALSE)</f>
        <v>670779442501</v>
      </c>
      <c r="D3583" t="str">
        <f>VLOOKUP(Table_for_new_list_price[[#This Row],[ItemCode]],[1]sheet1!$1:$1048576,6,FALSE)</f>
        <v>IRON</v>
      </c>
      <c r="E3583" s="54" t="str">
        <f>VLOOKUP(Table_for_new_list_price[[#This Row],[ItemCode]],[1]sheet1!$1:$1048576,7,FALSE)</f>
        <v>IRON</v>
      </c>
      <c r="F3583" s="54" t="str">
        <f>VLOOKUP(Table_for_new_list_price[[#This Row],[ItemCode]],[1]sheet1!$1:$1048576,13,FALSE)</f>
        <v>14.8</v>
      </c>
      <c r="G3583" s="55" t="str">
        <f>VLOOKUP(Table_for_new_list_price[[#This Row],[ItemCode]],[1]sheet1!$1:$1048576,12,FALSE)</f>
        <v>1</v>
      </c>
      <c r="H3583" s="101">
        <f>VLOOKUP(Table_for_new_list_price[[#This Row],[ItemCode]],[1]sheet1!$1:$1048576,8,FALSE)</f>
        <v>577.86</v>
      </c>
      <c r="I3583" s="51">
        <v>0.5</v>
      </c>
      <c r="J3583" s="53">
        <f t="shared" si="62"/>
        <v>288.93</v>
      </c>
      <c r="K3583" s="1" t="str">
        <f>VLOOKUP(Table_for_new_list_price[[#This Row],[ItemCode]],[1]sheet1!$1:$1048576,11,FALSE)</f>
        <v>China</v>
      </c>
    </row>
    <row r="3584" spans="1:11" hidden="1" x14ac:dyDescent="0.3">
      <c r="A3584" t="s">
        <v>715</v>
      </c>
      <c r="B3584" t="str">
        <f>VLOOKUP(Table_for_new_list_price[[#This Row],[ItemCode]],[1]sheet1!$1:$1048576,4,FALSE)</f>
        <v>CHECK DUAL PLT BRONZE DISC NBR</v>
      </c>
      <c r="C3584" t="str">
        <f>VLOOKUP(Table_for_new_list_price[[#This Row],[ItemCode]],[1]sheet1!$1:$1048576,5,FALSE)</f>
        <v>670779442600</v>
      </c>
      <c r="D3584" t="str">
        <f>VLOOKUP(Table_for_new_list_price[[#This Row],[ItemCode]],[1]sheet1!$1:$1048576,6,FALSE)</f>
        <v>IRON</v>
      </c>
      <c r="E3584" s="54" t="str">
        <f>VLOOKUP(Table_for_new_list_price[[#This Row],[ItemCode]],[1]sheet1!$1:$1048576,7,FALSE)</f>
        <v>IRON</v>
      </c>
      <c r="F3584" s="54" t="str">
        <f>VLOOKUP(Table_for_new_list_price[[#This Row],[ItemCode]],[1]sheet1!$1:$1048576,13,FALSE)</f>
        <v>20</v>
      </c>
      <c r="G3584" s="55" t="str">
        <f>VLOOKUP(Table_for_new_list_price[[#This Row],[ItemCode]],[1]sheet1!$1:$1048576,12,FALSE)</f>
        <v>1</v>
      </c>
      <c r="H3584" s="101">
        <f>VLOOKUP(Table_for_new_list_price[[#This Row],[ItemCode]],[1]sheet1!$1:$1048576,8,FALSE)</f>
        <v>709.18</v>
      </c>
      <c r="I3584" s="51">
        <v>0.5</v>
      </c>
      <c r="J3584" s="53">
        <f t="shared" si="62"/>
        <v>354.59</v>
      </c>
      <c r="K3584" s="1" t="str">
        <f>VLOOKUP(Table_for_new_list_price[[#This Row],[ItemCode]],[1]sheet1!$1:$1048576,11,FALSE)</f>
        <v>China</v>
      </c>
    </row>
    <row r="3585" spans="1:11" hidden="1" x14ac:dyDescent="0.3">
      <c r="A3585" t="s">
        <v>716</v>
      </c>
      <c r="B3585" t="str">
        <f>VLOOKUP(Table_for_new_list_price[[#This Row],[ItemCode]],[1]sheet1!$1:$1048576,4,FALSE)</f>
        <v>CHECK DUAL PLT BRONZE DISC NBR</v>
      </c>
      <c r="C3585" t="str">
        <f>VLOOKUP(Table_for_new_list_price[[#This Row],[ItemCode]],[1]sheet1!$1:$1048576,5,FALSE)</f>
        <v>670779442808</v>
      </c>
      <c r="D3585" t="str">
        <f>VLOOKUP(Table_for_new_list_price[[#This Row],[ItemCode]],[1]sheet1!$1:$1048576,6,FALSE)</f>
        <v>IRON</v>
      </c>
      <c r="E3585" s="54" t="str">
        <f>VLOOKUP(Table_for_new_list_price[[#This Row],[ItemCode]],[1]sheet1!$1:$1048576,7,FALSE)</f>
        <v>IRON</v>
      </c>
      <c r="F3585" s="54" t="str">
        <f>VLOOKUP(Table_for_new_list_price[[#This Row],[ItemCode]],[1]sheet1!$1:$1048576,13,FALSE)</f>
        <v>33.4</v>
      </c>
      <c r="G3585" s="55" t="str">
        <f>VLOOKUP(Table_for_new_list_price[[#This Row],[ItemCode]],[1]sheet1!$1:$1048576,12,FALSE)</f>
        <v>1</v>
      </c>
      <c r="H3585" s="101">
        <f>VLOOKUP(Table_for_new_list_price[[#This Row],[ItemCode]],[1]sheet1!$1:$1048576,8,FALSE)</f>
        <v>1250.28</v>
      </c>
      <c r="I3585" s="51">
        <v>0.5</v>
      </c>
      <c r="J3585" s="53">
        <f t="shared" si="62"/>
        <v>625.14</v>
      </c>
      <c r="K3585" s="1" t="str">
        <f>VLOOKUP(Table_for_new_list_price[[#This Row],[ItemCode]],[1]sheet1!$1:$1048576,11,FALSE)</f>
        <v>China</v>
      </c>
    </row>
    <row r="3586" spans="1:11" hidden="1" x14ac:dyDescent="0.3">
      <c r="A3586" t="s">
        <v>718</v>
      </c>
      <c r="B3586" t="str">
        <f>VLOOKUP(Table_for_new_list_price[[#This Row],[ItemCode]],[1]sheet1!$1:$1048576,4,FALSE)</f>
        <v>CHECK DUAL PLT BRONZEDISC EPDM</v>
      </c>
      <c r="C3586" t="str">
        <f>VLOOKUP(Table_for_new_list_price[[#This Row],[ItemCode]],[1]sheet1!$1:$1048576,5,FALSE)</f>
        <v>670779713915</v>
      </c>
      <c r="D3586" t="str">
        <f>VLOOKUP(Table_for_new_list_price[[#This Row],[ItemCode]],[1]sheet1!$1:$1048576,6,FALSE)</f>
        <v>IRON</v>
      </c>
      <c r="E3586" s="54" t="str">
        <f>VLOOKUP(Table_for_new_list_price[[#This Row],[ItemCode]],[1]sheet1!$1:$1048576,7,FALSE)</f>
        <v>IRON</v>
      </c>
      <c r="F3586" s="54" t="str">
        <f>VLOOKUP(Table_for_new_list_price[[#This Row],[ItemCode]],[1]sheet1!$1:$1048576,13,FALSE)</f>
        <v>3.96</v>
      </c>
      <c r="G3586" s="55" t="str">
        <f>VLOOKUP(Table_for_new_list_price[[#This Row],[ItemCode]],[1]sheet1!$1:$1048576,12,FALSE)</f>
        <v>1</v>
      </c>
      <c r="H3586" s="101">
        <f>VLOOKUP(Table_for_new_list_price[[#This Row],[ItemCode]],[1]sheet1!$1:$1048576,8,FALSE)</f>
        <v>178.6</v>
      </c>
      <c r="I3586" s="51">
        <v>0.5</v>
      </c>
      <c r="J3586" s="53">
        <f t="shared" si="62"/>
        <v>89.3</v>
      </c>
      <c r="K3586" s="1" t="str">
        <f>VLOOKUP(Table_for_new_list_price[[#This Row],[ItemCode]],[1]sheet1!$1:$1048576,11,FALSE)</f>
        <v>China</v>
      </c>
    </row>
    <row r="3587" spans="1:11" hidden="1" x14ac:dyDescent="0.3">
      <c r="A3587" t="s">
        <v>719</v>
      </c>
      <c r="B3587" t="str">
        <f>VLOOKUP(Table_for_new_list_price[[#This Row],[ItemCode]],[1]sheet1!$1:$1048576,4,FALSE)</f>
        <v>CHECK DUAL PLT BRONZEDISC EPDM</v>
      </c>
      <c r="C3587" t="str">
        <f>VLOOKUP(Table_for_new_list_price[[#This Row],[ItemCode]],[1]sheet1!$1:$1048576,5,FALSE)</f>
        <v>670779713922</v>
      </c>
      <c r="D3587" t="str">
        <f>VLOOKUP(Table_for_new_list_price[[#This Row],[ItemCode]],[1]sheet1!$1:$1048576,6,FALSE)</f>
        <v>IRON</v>
      </c>
      <c r="E3587" s="54" t="str">
        <f>VLOOKUP(Table_for_new_list_price[[#This Row],[ItemCode]],[1]sheet1!$1:$1048576,7,FALSE)</f>
        <v>IRON</v>
      </c>
      <c r="F3587" s="54" t="str">
        <f>VLOOKUP(Table_for_new_list_price[[#This Row],[ItemCode]],[1]sheet1!$1:$1048576,13,FALSE)</f>
        <v>5.07</v>
      </c>
      <c r="G3587" s="55" t="str">
        <f>VLOOKUP(Table_for_new_list_price[[#This Row],[ItemCode]],[1]sheet1!$1:$1048576,12,FALSE)</f>
        <v>1</v>
      </c>
      <c r="H3587" s="101">
        <f>VLOOKUP(Table_for_new_list_price[[#This Row],[ItemCode]],[1]sheet1!$1:$1048576,8,FALSE)</f>
        <v>215.39</v>
      </c>
      <c r="I3587" s="51">
        <v>0.5</v>
      </c>
      <c r="J3587" s="53">
        <f t="shared" si="62"/>
        <v>107.69499999999999</v>
      </c>
      <c r="K3587" s="1" t="str">
        <f>VLOOKUP(Table_for_new_list_price[[#This Row],[ItemCode]],[1]sheet1!$1:$1048576,11,FALSE)</f>
        <v>China</v>
      </c>
    </row>
    <row r="3588" spans="1:11" hidden="1" x14ac:dyDescent="0.3">
      <c r="A3588" t="s">
        <v>720</v>
      </c>
      <c r="B3588" t="str">
        <f>VLOOKUP(Table_for_new_list_price[[#This Row],[ItemCode]],[1]sheet1!$1:$1048576,4,FALSE)</f>
        <v>CHECK DUAL PLT BRONZEDISC EPDM</v>
      </c>
      <c r="C3588" t="str">
        <f>VLOOKUP(Table_for_new_list_price[[#This Row],[ItemCode]],[1]sheet1!$1:$1048576,5,FALSE)</f>
        <v>670779713939</v>
      </c>
      <c r="D3588" t="str">
        <f>VLOOKUP(Table_for_new_list_price[[#This Row],[ItemCode]],[1]sheet1!$1:$1048576,6,FALSE)</f>
        <v>IRON</v>
      </c>
      <c r="E3588" s="54" t="str">
        <f>VLOOKUP(Table_for_new_list_price[[#This Row],[ItemCode]],[1]sheet1!$1:$1048576,7,FALSE)</f>
        <v>IRON</v>
      </c>
      <c r="F3588" s="54" t="str">
        <f>VLOOKUP(Table_for_new_list_price[[#This Row],[ItemCode]],[1]sheet1!$1:$1048576,13,FALSE)</f>
        <v>6.61</v>
      </c>
      <c r="G3588" s="55" t="str">
        <f>VLOOKUP(Table_for_new_list_price[[#This Row],[ItemCode]],[1]sheet1!$1:$1048576,12,FALSE)</f>
        <v>1</v>
      </c>
      <c r="H3588" s="101">
        <f>VLOOKUP(Table_for_new_list_price[[#This Row],[ItemCode]],[1]sheet1!$1:$1048576,8,FALSE)</f>
        <v>267.91000000000003</v>
      </c>
      <c r="I3588" s="51">
        <v>0.5</v>
      </c>
      <c r="J3588" s="53">
        <f t="shared" si="62"/>
        <v>133.95500000000001</v>
      </c>
      <c r="K3588" s="1" t="str">
        <f>VLOOKUP(Table_for_new_list_price[[#This Row],[ItemCode]],[1]sheet1!$1:$1048576,11,FALSE)</f>
        <v>China</v>
      </c>
    </row>
    <row r="3589" spans="1:11" hidden="1" x14ac:dyDescent="0.3">
      <c r="A3589" t="s">
        <v>721</v>
      </c>
      <c r="B3589" t="str">
        <f>VLOOKUP(Table_for_new_list_price[[#This Row],[ItemCode]],[1]sheet1!$1:$1048576,4,FALSE)</f>
        <v>CHECK DUAL PLT BRONZEDISC EPDM</v>
      </c>
      <c r="C3589" t="str">
        <f>VLOOKUP(Table_for_new_list_price[[#This Row],[ItemCode]],[1]sheet1!$1:$1048576,5,FALSE)</f>
        <v>670779713946</v>
      </c>
      <c r="D3589" t="str">
        <f>VLOOKUP(Table_for_new_list_price[[#This Row],[ItemCode]],[1]sheet1!$1:$1048576,6,FALSE)</f>
        <v>IRON</v>
      </c>
      <c r="E3589" s="54" t="str">
        <f>VLOOKUP(Table_for_new_list_price[[#This Row],[ItemCode]],[1]sheet1!$1:$1048576,7,FALSE)</f>
        <v>IRON</v>
      </c>
      <c r="F3589" s="54" t="str">
        <f>VLOOKUP(Table_for_new_list_price[[#This Row],[ItemCode]],[1]sheet1!$1:$1048576,13,FALSE)</f>
        <v>11.45</v>
      </c>
      <c r="G3589" s="55" t="str">
        <f>VLOOKUP(Table_for_new_list_price[[#This Row],[ItemCode]],[1]sheet1!$1:$1048576,12,FALSE)</f>
        <v>1</v>
      </c>
      <c r="H3589" s="101">
        <f>VLOOKUP(Table_for_new_list_price[[#This Row],[ItemCode]],[1]sheet1!$1:$1048576,8,FALSE)</f>
        <v>407.13</v>
      </c>
      <c r="I3589" s="51">
        <v>0.5</v>
      </c>
      <c r="J3589" s="53">
        <f t="shared" si="62"/>
        <v>203.565</v>
      </c>
      <c r="K3589" s="1" t="str">
        <f>VLOOKUP(Table_for_new_list_price[[#This Row],[ItemCode]],[1]sheet1!$1:$1048576,11,FALSE)</f>
        <v>China</v>
      </c>
    </row>
    <row r="3590" spans="1:11" hidden="1" x14ac:dyDescent="0.3">
      <c r="A3590" t="s">
        <v>722</v>
      </c>
      <c r="B3590" t="str">
        <f>VLOOKUP(Table_for_new_list_price[[#This Row],[ItemCode]],[1]sheet1!$1:$1048576,4,FALSE)</f>
        <v>CHECK DUAL PLT BRONZEDISC EPDM</v>
      </c>
      <c r="C3590" t="str">
        <f>VLOOKUP(Table_for_new_list_price[[#This Row],[ItemCode]],[1]sheet1!$1:$1048576,5,FALSE)</f>
        <v>670779713953</v>
      </c>
      <c r="D3590" t="str">
        <f>VLOOKUP(Table_for_new_list_price[[#This Row],[ItemCode]],[1]sheet1!$1:$1048576,6,FALSE)</f>
        <v>IRON</v>
      </c>
      <c r="E3590" s="54" t="str">
        <f>VLOOKUP(Table_for_new_list_price[[#This Row],[ItemCode]],[1]sheet1!$1:$1048576,7,FALSE)</f>
        <v>IRON</v>
      </c>
      <c r="F3590" s="54" t="str">
        <f>VLOOKUP(Table_for_new_list_price[[#This Row],[ItemCode]],[1]sheet1!$1:$1048576,13,FALSE)</f>
        <v>14.98</v>
      </c>
      <c r="G3590" s="55" t="str">
        <f>VLOOKUP(Table_for_new_list_price[[#This Row],[ItemCode]],[1]sheet1!$1:$1048576,12,FALSE)</f>
        <v>1</v>
      </c>
      <c r="H3590" s="101">
        <f>VLOOKUP(Table_for_new_list_price[[#This Row],[ItemCode]],[1]sheet1!$1:$1048576,8,FALSE)</f>
        <v>577.86</v>
      </c>
      <c r="I3590" s="51">
        <v>0.5</v>
      </c>
      <c r="J3590" s="53">
        <f t="shared" si="62"/>
        <v>288.93</v>
      </c>
      <c r="K3590" s="1" t="str">
        <f>VLOOKUP(Table_for_new_list_price[[#This Row],[ItemCode]],[1]sheet1!$1:$1048576,11,FALSE)</f>
        <v>China</v>
      </c>
    </row>
    <row r="3591" spans="1:11" hidden="1" x14ac:dyDescent="0.3">
      <c r="A3591" t="s">
        <v>723</v>
      </c>
      <c r="B3591" t="str">
        <f>VLOOKUP(Table_for_new_list_price[[#This Row],[ItemCode]],[1]sheet1!$1:$1048576,4,FALSE)</f>
        <v>CHECK DUAL PLT BRONZEDISC EPDM</v>
      </c>
      <c r="C3591" t="str">
        <f>VLOOKUP(Table_for_new_list_price[[#This Row],[ItemCode]],[1]sheet1!$1:$1048576,5,FALSE)</f>
        <v>670779713960</v>
      </c>
      <c r="D3591" t="str">
        <f>VLOOKUP(Table_for_new_list_price[[#This Row],[ItemCode]],[1]sheet1!$1:$1048576,6,FALSE)</f>
        <v>IRON</v>
      </c>
      <c r="E3591" s="54" t="str">
        <f>VLOOKUP(Table_for_new_list_price[[#This Row],[ItemCode]],[1]sheet1!$1:$1048576,7,FALSE)</f>
        <v>IRON</v>
      </c>
      <c r="F3591" s="54" t="str">
        <f>VLOOKUP(Table_for_new_list_price[[#This Row],[ItemCode]],[1]sheet1!$1:$1048576,13,FALSE)</f>
        <v>20.26</v>
      </c>
      <c r="G3591" s="55" t="str">
        <f>VLOOKUP(Table_for_new_list_price[[#This Row],[ItemCode]],[1]sheet1!$1:$1048576,12,FALSE)</f>
        <v>1</v>
      </c>
      <c r="H3591" s="101">
        <f>VLOOKUP(Table_for_new_list_price[[#This Row],[ItemCode]],[1]sheet1!$1:$1048576,8,FALSE)</f>
        <v>709.18</v>
      </c>
      <c r="I3591" s="51">
        <v>0.5</v>
      </c>
      <c r="J3591" s="53">
        <f t="shared" si="62"/>
        <v>354.59</v>
      </c>
      <c r="K3591" s="1" t="str">
        <f>VLOOKUP(Table_for_new_list_price[[#This Row],[ItemCode]],[1]sheet1!$1:$1048576,11,FALSE)</f>
        <v>China</v>
      </c>
    </row>
    <row r="3592" spans="1:11" hidden="1" x14ac:dyDescent="0.3">
      <c r="A3592" t="s">
        <v>724</v>
      </c>
      <c r="B3592" t="str">
        <f>VLOOKUP(Table_for_new_list_price[[#This Row],[ItemCode]],[1]sheet1!$1:$1048576,4,FALSE)</f>
        <v>CHECK DUAL PLT BRONZEDISC EPDM</v>
      </c>
      <c r="C3592" t="str">
        <f>VLOOKUP(Table_for_new_list_price[[#This Row],[ItemCode]],[1]sheet1!$1:$1048576,5,FALSE)</f>
        <v>670779713977</v>
      </c>
      <c r="D3592" t="str">
        <f>VLOOKUP(Table_for_new_list_price[[#This Row],[ItemCode]],[1]sheet1!$1:$1048576,6,FALSE)</f>
        <v>IRON</v>
      </c>
      <c r="E3592" s="54" t="str">
        <f>VLOOKUP(Table_for_new_list_price[[#This Row],[ItemCode]],[1]sheet1!$1:$1048576,7,FALSE)</f>
        <v>IRON</v>
      </c>
      <c r="F3592" s="54" t="str">
        <f>VLOOKUP(Table_for_new_list_price[[#This Row],[ItemCode]],[1]sheet1!$1:$1048576,13,FALSE)</f>
        <v>34.8</v>
      </c>
      <c r="G3592" s="55" t="str">
        <f>VLOOKUP(Table_for_new_list_price[[#This Row],[ItemCode]],[1]sheet1!$1:$1048576,12,FALSE)</f>
        <v>1</v>
      </c>
      <c r="H3592" s="101">
        <f>VLOOKUP(Table_for_new_list_price[[#This Row],[ItemCode]],[1]sheet1!$1:$1048576,8,FALSE)</f>
        <v>1250.28</v>
      </c>
      <c r="I3592" s="51">
        <v>0.5</v>
      </c>
      <c r="J3592" s="53">
        <f t="shared" si="62"/>
        <v>625.14</v>
      </c>
      <c r="K3592" s="1" t="str">
        <f>VLOOKUP(Table_for_new_list_price[[#This Row],[ItemCode]],[1]sheet1!$1:$1048576,11,FALSE)</f>
        <v>China</v>
      </c>
    </row>
    <row r="3593" spans="1:11" hidden="1" x14ac:dyDescent="0.3">
      <c r="A3593" t="s">
        <v>725</v>
      </c>
      <c r="B3593" t="str">
        <f>VLOOKUP(Table_for_new_list_price[[#This Row],[ItemCode]],[1]sheet1!$1:$1048576,4,FALSE)</f>
        <v>CHECK DUAL PLATE DUCTILE DISC</v>
      </c>
      <c r="C3593" t="str">
        <f>VLOOKUP(Table_for_new_list_price[[#This Row],[ItemCode]],[1]sheet1!$1:$1048576,5,FALSE)</f>
        <v>670779452104</v>
      </c>
      <c r="D3593" t="str">
        <f>VLOOKUP(Table_for_new_list_price[[#This Row],[ItemCode]],[1]sheet1!$1:$1048576,6,FALSE)</f>
        <v>IRON</v>
      </c>
      <c r="E3593" s="54" t="str">
        <f>VLOOKUP(Table_for_new_list_price[[#This Row],[ItemCode]],[1]sheet1!$1:$1048576,7,FALSE)</f>
        <v>IRON</v>
      </c>
      <c r="F3593" s="54" t="str">
        <f>VLOOKUP(Table_for_new_list_price[[#This Row],[ItemCode]],[1]sheet1!$1:$1048576,13,FALSE)</f>
        <v>92.4</v>
      </c>
      <c r="G3593" s="55" t="str">
        <f>VLOOKUP(Table_for_new_list_price[[#This Row],[ItemCode]],[1]sheet1!$1:$1048576,12,FALSE)</f>
        <v>0</v>
      </c>
      <c r="H3593" s="101">
        <f>VLOOKUP(Table_for_new_list_price[[#This Row],[ItemCode]],[1]sheet1!$1:$1048576,8,FALSE)</f>
        <v>1372.4</v>
      </c>
      <c r="I3593" s="51">
        <v>0.5</v>
      </c>
      <c r="J3593" s="53">
        <f t="shared" si="62"/>
        <v>686.2</v>
      </c>
      <c r="K3593" s="1" t="str">
        <f>VLOOKUP(Table_for_new_list_price[[#This Row],[ItemCode]],[1]sheet1!$1:$1048576,11,FALSE)</f>
        <v>China</v>
      </c>
    </row>
    <row r="3594" spans="1:11" hidden="1" x14ac:dyDescent="0.3">
      <c r="A3594" t="s">
        <v>726</v>
      </c>
      <c r="B3594" t="str">
        <f>VLOOKUP(Table_for_new_list_price[[#This Row],[ItemCode]],[1]sheet1!$1:$1048576,4,FALSE)</f>
        <v>CHECK DUAL PLATE DUCTILE DISC</v>
      </c>
      <c r="C3594" t="str">
        <f>VLOOKUP(Table_for_new_list_price[[#This Row],[ItemCode]],[1]sheet1!$1:$1048576,5,FALSE)</f>
        <v>670779452128</v>
      </c>
      <c r="D3594" t="str">
        <f>VLOOKUP(Table_for_new_list_price[[#This Row],[ItemCode]],[1]sheet1!$1:$1048576,6,FALSE)</f>
        <v>IRON</v>
      </c>
      <c r="E3594" s="54" t="str">
        <f>VLOOKUP(Table_for_new_list_price[[#This Row],[ItemCode]],[1]sheet1!$1:$1048576,7,FALSE)</f>
        <v>IRON</v>
      </c>
      <c r="F3594" s="54" t="str">
        <f>VLOOKUP(Table_for_new_list_price[[#This Row],[ItemCode]],[1]sheet1!$1:$1048576,13,FALSE)</f>
        <v>92.2</v>
      </c>
      <c r="G3594" s="55" t="str">
        <f>VLOOKUP(Table_for_new_list_price[[#This Row],[ItemCode]],[1]sheet1!$1:$1048576,12,FALSE)</f>
        <v>0</v>
      </c>
      <c r="H3594" s="101">
        <f>VLOOKUP(Table_for_new_list_price[[#This Row],[ItemCode]],[1]sheet1!$1:$1048576,8,FALSE)</f>
        <v>1961.3</v>
      </c>
      <c r="I3594" s="51">
        <v>0.5</v>
      </c>
      <c r="J3594" s="53">
        <f t="shared" si="62"/>
        <v>980.65</v>
      </c>
      <c r="K3594" s="1" t="str">
        <f>VLOOKUP(Table_for_new_list_price[[#This Row],[ItemCode]],[1]sheet1!$1:$1048576,11,FALSE)</f>
        <v>China</v>
      </c>
    </row>
    <row r="3595" spans="1:11" hidden="1" x14ac:dyDescent="0.3">
      <c r="A3595" t="s">
        <v>727</v>
      </c>
      <c r="B3595" t="str">
        <f>VLOOKUP(Table_for_new_list_price[[#This Row],[ItemCode]],[1]sheet1!$1:$1048576,4,FALSE)</f>
        <v>CHECK DUAL PLATE DUCTILE DISC</v>
      </c>
      <c r="C3595" t="str">
        <f>VLOOKUP(Table_for_new_list_price[[#This Row],[ItemCode]],[1]sheet1!$1:$1048576,5,FALSE)</f>
        <v>670779452203</v>
      </c>
      <c r="D3595" t="str">
        <f>VLOOKUP(Table_for_new_list_price[[#This Row],[ItemCode]],[1]sheet1!$1:$1048576,6,FALSE)</f>
        <v>IRON</v>
      </c>
      <c r="E3595" s="54" t="str">
        <f>VLOOKUP(Table_for_new_list_price[[#This Row],[ItemCode]],[1]sheet1!$1:$1048576,7,FALSE)</f>
        <v>IRON</v>
      </c>
      <c r="F3595" s="54" t="str">
        <f>VLOOKUP(Table_for_new_list_price[[#This Row],[ItemCode]],[1]sheet1!$1:$1048576,13,FALSE)</f>
        <v>3.2</v>
      </c>
      <c r="G3595" s="55" t="str">
        <f>VLOOKUP(Table_for_new_list_price[[#This Row],[ItemCode]],[1]sheet1!$1:$1048576,12,FALSE)</f>
        <v>0</v>
      </c>
      <c r="H3595" s="101">
        <f>VLOOKUP(Table_for_new_list_price[[#This Row],[ItemCode]],[1]sheet1!$1:$1048576,8,FALSE)</f>
        <v>134.74</v>
      </c>
      <c r="I3595" s="51">
        <v>0.5</v>
      </c>
      <c r="J3595" s="53">
        <f t="shared" ref="J3595:J3658" si="63">H3595*I3595</f>
        <v>67.37</v>
      </c>
      <c r="K3595" s="1" t="str">
        <f>VLOOKUP(Table_for_new_list_price[[#This Row],[ItemCode]],[1]sheet1!$1:$1048576,11,FALSE)</f>
        <v>China</v>
      </c>
    </row>
    <row r="3596" spans="1:11" hidden="1" x14ac:dyDescent="0.3">
      <c r="A3596" t="s">
        <v>728</v>
      </c>
      <c r="B3596" t="str">
        <f>VLOOKUP(Table_for_new_list_price[[#This Row],[ItemCode]],[1]sheet1!$1:$1048576,4,FALSE)</f>
        <v>CHECK DUAL PLATE DUCTILE DISC</v>
      </c>
      <c r="C3596" t="str">
        <f>VLOOKUP(Table_for_new_list_price[[#This Row],[ItemCode]],[1]sheet1!$1:$1048576,5,FALSE)</f>
        <v>670779452258</v>
      </c>
      <c r="D3596" t="str">
        <f>VLOOKUP(Table_for_new_list_price[[#This Row],[ItemCode]],[1]sheet1!$1:$1048576,6,FALSE)</f>
        <v>IRON</v>
      </c>
      <c r="E3596" s="54" t="str">
        <f>VLOOKUP(Table_for_new_list_price[[#This Row],[ItemCode]],[1]sheet1!$1:$1048576,7,FALSE)</f>
        <v>IRON</v>
      </c>
      <c r="F3596" s="54" t="str">
        <f>VLOOKUP(Table_for_new_list_price[[#This Row],[ItemCode]],[1]sheet1!$1:$1048576,13,FALSE)</f>
        <v>4.8</v>
      </c>
      <c r="G3596" s="55" t="str">
        <f>VLOOKUP(Table_for_new_list_price[[#This Row],[ItemCode]],[1]sheet1!$1:$1048576,12,FALSE)</f>
        <v>0</v>
      </c>
      <c r="H3596" s="101">
        <f>VLOOKUP(Table_for_new_list_price[[#This Row],[ItemCode]],[1]sheet1!$1:$1048576,8,FALSE)</f>
        <v>164.69</v>
      </c>
      <c r="I3596" s="51">
        <v>0.5</v>
      </c>
      <c r="J3596" s="53">
        <f t="shared" si="63"/>
        <v>82.344999999999999</v>
      </c>
      <c r="K3596" s="1" t="str">
        <f>VLOOKUP(Table_for_new_list_price[[#This Row],[ItemCode]],[1]sheet1!$1:$1048576,11,FALSE)</f>
        <v>China</v>
      </c>
    </row>
    <row r="3597" spans="1:11" hidden="1" x14ac:dyDescent="0.3">
      <c r="A3597" t="s">
        <v>729</v>
      </c>
      <c r="B3597" t="str">
        <f>VLOOKUP(Table_for_new_list_price[[#This Row],[ItemCode]],[1]sheet1!$1:$1048576,4,FALSE)</f>
        <v>CHECK DUAL PLATE DUCTILE DISC</v>
      </c>
      <c r="C3597" t="str">
        <f>VLOOKUP(Table_for_new_list_price[[#This Row],[ItemCode]],[1]sheet1!$1:$1048576,5,FALSE)</f>
        <v>670779452302</v>
      </c>
      <c r="D3597" t="str">
        <f>VLOOKUP(Table_for_new_list_price[[#This Row],[ItemCode]],[1]sheet1!$1:$1048576,6,FALSE)</f>
        <v>IRON</v>
      </c>
      <c r="E3597" s="54" t="str">
        <f>VLOOKUP(Table_for_new_list_price[[#This Row],[ItemCode]],[1]sheet1!$1:$1048576,7,FALSE)</f>
        <v>IRON</v>
      </c>
      <c r="F3597" s="54" t="str">
        <f>VLOOKUP(Table_for_new_list_price[[#This Row],[ItemCode]],[1]sheet1!$1:$1048576,13,FALSE)</f>
        <v>7</v>
      </c>
      <c r="G3597" s="55" t="str">
        <f>VLOOKUP(Table_for_new_list_price[[#This Row],[ItemCode]],[1]sheet1!$1:$1048576,12,FALSE)</f>
        <v>0</v>
      </c>
      <c r="H3597" s="101">
        <f>VLOOKUP(Table_for_new_list_price[[#This Row],[ItemCode]],[1]sheet1!$1:$1048576,8,FALSE)</f>
        <v>204.62</v>
      </c>
      <c r="I3597" s="51">
        <v>0.5</v>
      </c>
      <c r="J3597" s="53">
        <f t="shared" si="63"/>
        <v>102.31</v>
      </c>
      <c r="K3597" s="1" t="str">
        <f>VLOOKUP(Table_for_new_list_price[[#This Row],[ItemCode]],[1]sheet1!$1:$1048576,11,FALSE)</f>
        <v>China</v>
      </c>
    </row>
    <row r="3598" spans="1:11" hidden="1" x14ac:dyDescent="0.3">
      <c r="A3598" t="s">
        <v>730</v>
      </c>
      <c r="B3598" t="str">
        <f>VLOOKUP(Table_for_new_list_price[[#This Row],[ItemCode]],[1]sheet1!$1:$1048576,4,FALSE)</f>
        <v>CHECK DUAL PLATE DUCTILE DISC</v>
      </c>
      <c r="C3598" t="str">
        <f>VLOOKUP(Table_for_new_list_price[[#This Row],[ItemCode]],[1]sheet1!$1:$1048576,5,FALSE)</f>
        <v>670779452401</v>
      </c>
      <c r="D3598" t="str">
        <f>VLOOKUP(Table_for_new_list_price[[#This Row],[ItemCode]],[1]sheet1!$1:$1048576,6,FALSE)</f>
        <v>IRON</v>
      </c>
      <c r="E3598" s="54" t="str">
        <f>VLOOKUP(Table_for_new_list_price[[#This Row],[ItemCode]],[1]sheet1!$1:$1048576,7,FALSE)</f>
        <v>IRON</v>
      </c>
      <c r="F3598" s="54" t="str">
        <f>VLOOKUP(Table_for_new_list_price[[#This Row],[ItemCode]],[1]sheet1!$1:$1048576,13,FALSE)</f>
        <v>11</v>
      </c>
      <c r="G3598" s="55" t="str">
        <f>VLOOKUP(Table_for_new_list_price[[#This Row],[ItemCode]],[1]sheet1!$1:$1048576,12,FALSE)</f>
        <v>0</v>
      </c>
      <c r="H3598" s="101">
        <f>VLOOKUP(Table_for_new_list_price[[#This Row],[ItemCode]],[1]sheet1!$1:$1048576,8,FALSE)</f>
        <v>309.43</v>
      </c>
      <c r="I3598" s="51">
        <v>0.5</v>
      </c>
      <c r="J3598" s="53">
        <f t="shared" si="63"/>
        <v>154.715</v>
      </c>
      <c r="K3598" s="1" t="str">
        <f>VLOOKUP(Table_for_new_list_price[[#This Row],[ItemCode]],[1]sheet1!$1:$1048576,11,FALSE)</f>
        <v>China</v>
      </c>
    </row>
    <row r="3599" spans="1:11" hidden="1" x14ac:dyDescent="0.3">
      <c r="A3599" t="s">
        <v>731</v>
      </c>
      <c r="B3599" t="str">
        <f>VLOOKUP(Table_for_new_list_price[[#This Row],[ItemCode]],[1]sheet1!$1:$1048576,4,FALSE)</f>
        <v>CHECK DUAL PLATE DUCTILE DISC</v>
      </c>
      <c r="C3599" t="str">
        <f>VLOOKUP(Table_for_new_list_price[[#This Row],[ItemCode]],[1]sheet1!$1:$1048576,5,FALSE)</f>
        <v>670779452500</v>
      </c>
      <c r="D3599" t="str">
        <f>VLOOKUP(Table_for_new_list_price[[#This Row],[ItemCode]],[1]sheet1!$1:$1048576,6,FALSE)</f>
        <v>IRON</v>
      </c>
      <c r="E3599" s="54" t="str">
        <f>VLOOKUP(Table_for_new_list_price[[#This Row],[ItemCode]],[1]sheet1!$1:$1048576,7,FALSE)</f>
        <v>IRON</v>
      </c>
      <c r="F3599" s="54" t="str">
        <f>VLOOKUP(Table_for_new_list_price[[#This Row],[ItemCode]],[1]sheet1!$1:$1048576,13,FALSE)</f>
        <v>14.98</v>
      </c>
      <c r="G3599" s="55" t="str">
        <f>VLOOKUP(Table_for_new_list_price[[#This Row],[ItemCode]],[1]sheet1!$1:$1048576,12,FALSE)</f>
        <v>0</v>
      </c>
      <c r="H3599" s="101">
        <f>VLOOKUP(Table_for_new_list_price[[#This Row],[ItemCode]],[1]sheet1!$1:$1048576,8,FALSE)</f>
        <v>439.15</v>
      </c>
      <c r="I3599" s="51">
        <v>0.5</v>
      </c>
      <c r="J3599" s="53">
        <f t="shared" si="63"/>
        <v>219.57499999999999</v>
      </c>
      <c r="K3599" s="1" t="str">
        <f>VLOOKUP(Table_for_new_list_price[[#This Row],[ItemCode]],[1]sheet1!$1:$1048576,11,FALSE)</f>
        <v>China</v>
      </c>
    </row>
    <row r="3600" spans="1:11" hidden="1" x14ac:dyDescent="0.3">
      <c r="A3600" t="s">
        <v>732</v>
      </c>
      <c r="B3600" t="str">
        <f>VLOOKUP(Table_for_new_list_price[[#This Row],[ItemCode]],[1]sheet1!$1:$1048576,4,FALSE)</f>
        <v>CHECK DUAL PLATE DUCTILE DISC</v>
      </c>
      <c r="C3600" t="str">
        <f>VLOOKUP(Table_for_new_list_price[[#This Row],[ItemCode]],[1]sheet1!$1:$1048576,5,FALSE)</f>
        <v>670779452609</v>
      </c>
      <c r="D3600" t="str">
        <f>VLOOKUP(Table_for_new_list_price[[#This Row],[ItemCode]],[1]sheet1!$1:$1048576,6,FALSE)</f>
        <v>IRON</v>
      </c>
      <c r="E3600" s="54" t="str">
        <f>VLOOKUP(Table_for_new_list_price[[#This Row],[ItemCode]],[1]sheet1!$1:$1048576,7,FALSE)</f>
        <v>IRON</v>
      </c>
      <c r="F3600" s="54" t="str">
        <f>VLOOKUP(Table_for_new_list_price[[#This Row],[ItemCode]],[1]sheet1!$1:$1048576,13,FALSE)</f>
        <v>20.6</v>
      </c>
      <c r="G3600" s="55" t="str">
        <f>VLOOKUP(Table_for_new_list_price[[#This Row],[ItemCode]],[1]sheet1!$1:$1048576,12,FALSE)</f>
        <v>0</v>
      </c>
      <c r="H3600" s="101">
        <f>VLOOKUP(Table_for_new_list_price[[#This Row],[ItemCode]],[1]sheet1!$1:$1048576,8,FALSE)</f>
        <v>538.96</v>
      </c>
      <c r="I3600" s="51">
        <v>0.5</v>
      </c>
      <c r="J3600" s="53">
        <f t="shared" si="63"/>
        <v>269.48</v>
      </c>
      <c r="K3600" s="1" t="str">
        <f>VLOOKUP(Table_for_new_list_price[[#This Row],[ItemCode]],[1]sheet1!$1:$1048576,11,FALSE)</f>
        <v>China</v>
      </c>
    </row>
    <row r="3601" spans="1:11" hidden="1" x14ac:dyDescent="0.3">
      <c r="A3601" t="s">
        <v>733</v>
      </c>
      <c r="B3601" t="str">
        <f>VLOOKUP(Table_for_new_list_price[[#This Row],[ItemCode]],[1]sheet1!$1:$1048576,4,FALSE)</f>
        <v>CHECK DUAL PLATE DUCTILE DISC</v>
      </c>
      <c r="C3601" t="str">
        <f>VLOOKUP(Table_for_new_list_price[[#This Row],[ItemCode]],[1]sheet1!$1:$1048576,5,FALSE)</f>
        <v>670779452807</v>
      </c>
      <c r="D3601" t="str">
        <f>VLOOKUP(Table_for_new_list_price[[#This Row],[ItemCode]],[1]sheet1!$1:$1048576,6,FALSE)</f>
        <v>IRON</v>
      </c>
      <c r="E3601" s="54" t="str">
        <f>VLOOKUP(Table_for_new_list_price[[#This Row],[ItemCode]],[1]sheet1!$1:$1048576,7,FALSE)</f>
        <v>IRON</v>
      </c>
      <c r="F3601" s="54" t="str">
        <f>VLOOKUP(Table_for_new_list_price[[#This Row],[ItemCode]],[1]sheet1!$1:$1048576,13,FALSE)</f>
        <v>34.2</v>
      </c>
      <c r="G3601" s="55" t="str">
        <f>VLOOKUP(Table_for_new_list_price[[#This Row],[ItemCode]],[1]sheet1!$1:$1048576,12,FALSE)</f>
        <v>0</v>
      </c>
      <c r="H3601" s="101">
        <f>VLOOKUP(Table_for_new_list_price[[#This Row],[ItemCode]],[1]sheet1!$1:$1048576,8,FALSE)</f>
        <v>950.69</v>
      </c>
      <c r="I3601" s="51">
        <v>0.5</v>
      </c>
      <c r="J3601" s="53">
        <f t="shared" si="63"/>
        <v>475.34500000000003</v>
      </c>
      <c r="K3601" s="1" t="str">
        <f>VLOOKUP(Table_for_new_list_price[[#This Row],[ItemCode]],[1]sheet1!$1:$1048576,11,FALSE)</f>
        <v>China</v>
      </c>
    </row>
    <row r="3602" spans="1:11" hidden="1" x14ac:dyDescent="0.3">
      <c r="A3602" t="s">
        <v>743</v>
      </c>
      <c r="B3602" t="str">
        <f>VLOOKUP(Table_for_new_list_price[[#This Row],[ItemCode]],[1]sheet1!$1:$1048576,4,FALSE)</f>
        <v>CHECK DUAL PLATE SS DISC NBR</v>
      </c>
      <c r="C3602" t="str">
        <f>VLOOKUP(Table_for_new_list_price[[#This Row],[ItemCode]],[1]sheet1!$1:$1048576,5,FALSE)</f>
        <v>670779462103</v>
      </c>
      <c r="D3602" t="str">
        <f>VLOOKUP(Table_for_new_list_price[[#This Row],[ItemCode]],[1]sheet1!$1:$1048576,6,FALSE)</f>
        <v>IRON</v>
      </c>
      <c r="E3602" s="54" t="str">
        <f>VLOOKUP(Table_for_new_list_price[[#This Row],[ItemCode]],[1]sheet1!$1:$1048576,7,FALSE)</f>
        <v>IRON</v>
      </c>
      <c r="F3602" s="54" t="str">
        <f>VLOOKUP(Table_for_new_list_price[[#This Row],[ItemCode]],[1]sheet1!$1:$1048576,13,FALSE)</f>
        <v>59.2</v>
      </c>
      <c r="G3602" s="55" t="str">
        <f>VLOOKUP(Table_for_new_list_price[[#This Row],[ItemCode]],[1]sheet1!$1:$1048576,12,FALSE)</f>
        <v>0</v>
      </c>
      <c r="H3602" s="101">
        <f>VLOOKUP(Table_for_new_list_price[[#This Row],[ItemCode]],[1]sheet1!$1:$1048576,8,FALSE)</f>
        <v>1629.43</v>
      </c>
      <c r="I3602" s="51">
        <v>0.5</v>
      </c>
      <c r="J3602" s="53">
        <f t="shared" si="63"/>
        <v>814.71500000000003</v>
      </c>
      <c r="K3602" s="1" t="str">
        <f>VLOOKUP(Table_for_new_list_price[[#This Row],[ItemCode]],[1]sheet1!$1:$1048576,11,FALSE)</f>
        <v>China</v>
      </c>
    </row>
    <row r="3603" spans="1:11" hidden="1" x14ac:dyDescent="0.3">
      <c r="A3603" t="s">
        <v>744</v>
      </c>
      <c r="B3603" t="str">
        <f>VLOOKUP(Table_for_new_list_price[[#This Row],[ItemCode]],[1]sheet1!$1:$1048576,4,FALSE)</f>
        <v>CHECK DUAL PLATE SS DISC NBR</v>
      </c>
      <c r="C3603" t="str">
        <f>VLOOKUP(Table_for_new_list_price[[#This Row],[ItemCode]],[1]sheet1!$1:$1048576,5,FALSE)</f>
        <v>670779462127</v>
      </c>
      <c r="D3603" t="str">
        <f>VLOOKUP(Table_for_new_list_price[[#This Row],[ItemCode]],[1]sheet1!$1:$1048576,6,FALSE)</f>
        <v>IRON</v>
      </c>
      <c r="E3603" s="54" t="str">
        <f>VLOOKUP(Table_for_new_list_price[[#This Row],[ItemCode]],[1]sheet1!$1:$1048576,7,FALSE)</f>
        <v>IRON</v>
      </c>
      <c r="F3603" s="54" t="str">
        <f>VLOOKUP(Table_for_new_list_price[[#This Row],[ItemCode]],[1]sheet1!$1:$1048576,13,FALSE)</f>
        <v>92.95</v>
      </c>
      <c r="G3603" s="55" t="str">
        <f>VLOOKUP(Table_for_new_list_price[[#This Row],[ItemCode]],[1]sheet1!$1:$1048576,12,FALSE)</f>
        <v>0</v>
      </c>
      <c r="H3603" s="101">
        <f>VLOOKUP(Table_for_new_list_price[[#This Row],[ItemCode]],[1]sheet1!$1:$1048576,8,FALSE)</f>
        <v>2330.58</v>
      </c>
      <c r="I3603" s="51">
        <v>0.5</v>
      </c>
      <c r="J3603" s="53">
        <f t="shared" si="63"/>
        <v>1165.29</v>
      </c>
      <c r="K3603" s="1" t="str">
        <f>VLOOKUP(Table_for_new_list_price[[#This Row],[ItemCode]],[1]sheet1!$1:$1048576,11,FALSE)</f>
        <v>China</v>
      </c>
    </row>
    <row r="3604" spans="1:11" hidden="1" x14ac:dyDescent="0.3">
      <c r="A3604" t="s">
        <v>745</v>
      </c>
      <c r="B3604" t="str">
        <f>VLOOKUP(Table_for_new_list_price[[#This Row],[ItemCode]],[1]sheet1!$1:$1048576,4,FALSE)</f>
        <v>CHECK DUAL PLATE SS DISC NBR</v>
      </c>
      <c r="C3604" t="str">
        <f>VLOOKUP(Table_for_new_list_price[[#This Row],[ItemCode]],[1]sheet1!$1:$1048576,5,FALSE)</f>
        <v>670779462202</v>
      </c>
      <c r="D3604" t="str">
        <f>VLOOKUP(Table_for_new_list_price[[#This Row],[ItemCode]],[1]sheet1!$1:$1048576,6,FALSE)</f>
        <v>IRON</v>
      </c>
      <c r="E3604" s="54" t="str">
        <f>VLOOKUP(Table_for_new_list_price[[#This Row],[ItemCode]],[1]sheet1!$1:$1048576,7,FALSE)</f>
        <v>IRON</v>
      </c>
      <c r="F3604" s="54" t="str">
        <f>VLOOKUP(Table_for_new_list_price[[#This Row],[ItemCode]],[1]sheet1!$1:$1048576,13,FALSE)</f>
        <v>3</v>
      </c>
      <c r="G3604" s="55" t="str">
        <f>VLOOKUP(Table_for_new_list_price[[#This Row],[ItemCode]],[1]sheet1!$1:$1048576,12,FALSE)</f>
        <v>0</v>
      </c>
      <c r="H3604" s="101">
        <f>VLOOKUP(Table_for_new_list_price[[#This Row],[ItemCode]],[1]sheet1!$1:$1048576,8,FALSE)</f>
        <v>162.16999999999999</v>
      </c>
      <c r="I3604" s="51">
        <v>0.5</v>
      </c>
      <c r="J3604" s="53">
        <f t="shared" si="63"/>
        <v>81.084999999999994</v>
      </c>
      <c r="K3604" s="1" t="str">
        <f>VLOOKUP(Table_for_new_list_price[[#This Row],[ItemCode]],[1]sheet1!$1:$1048576,11,FALSE)</f>
        <v>China</v>
      </c>
    </row>
    <row r="3605" spans="1:11" hidden="1" x14ac:dyDescent="0.3">
      <c r="A3605" t="s">
        <v>746</v>
      </c>
      <c r="B3605" t="str">
        <f>VLOOKUP(Table_for_new_list_price[[#This Row],[ItemCode]],[1]sheet1!$1:$1048576,4,FALSE)</f>
        <v>CHECK DUAL PLATE SS DISC NBR</v>
      </c>
      <c r="C3605" t="str">
        <f>VLOOKUP(Table_for_new_list_price[[#This Row],[ItemCode]],[1]sheet1!$1:$1048576,5,FALSE)</f>
        <v>670779462257</v>
      </c>
      <c r="D3605" t="str">
        <f>VLOOKUP(Table_for_new_list_price[[#This Row],[ItemCode]],[1]sheet1!$1:$1048576,6,FALSE)</f>
        <v>IRON</v>
      </c>
      <c r="E3605" s="54" t="str">
        <f>VLOOKUP(Table_for_new_list_price[[#This Row],[ItemCode]],[1]sheet1!$1:$1048576,7,FALSE)</f>
        <v>IRON</v>
      </c>
      <c r="F3605" s="54" t="str">
        <f>VLOOKUP(Table_for_new_list_price[[#This Row],[ItemCode]],[1]sheet1!$1:$1048576,13,FALSE)</f>
        <v>4.8</v>
      </c>
      <c r="G3605" s="55" t="str">
        <f>VLOOKUP(Table_for_new_list_price[[#This Row],[ItemCode]],[1]sheet1!$1:$1048576,12,FALSE)</f>
        <v>0</v>
      </c>
      <c r="H3605" s="101">
        <f>VLOOKUP(Table_for_new_list_price[[#This Row],[ItemCode]],[1]sheet1!$1:$1048576,8,FALSE)</f>
        <v>194.63</v>
      </c>
      <c r="I3605" s="51">
        <v>0.5</v>
      </c>
      <c r="J3605" s="53">
        <f t="shared" si="63"/>
        <v>97.314999999999998</v>
      </c>
      <c r="K3605" s="1" t="str">
        <f>VLOOKUP(Table_for_new_list_price[[#This Row],[ItemCode]],[1]sheet1!$1:$1048576,11,FALSE)</f>
        <v>China</v>
      </c>
    </row>
    <row r="3606" spans="1:11" hidden="1" x14ac:dyDescent="0.3">
      <c r="A3606" t="s">
        <v>747</v>
      </c>
      <c r="B3606" t="str">
        <f>VLOOKUP(Table_for_new_list_price[[#This Row],[ItemCode]],[1]sheet1!$1:$1048576,4,FALSE)</f>
        <v>CHECK DUAL PLATE SS DISC NBR</v>
      </c>
      <c r="C3606" t="str">
        <f>VLOOKUP(Table_for_new_list_price[[#This Row],[ItemCode]],[1]sheet1!$1:$1048576,5,FALSE)</f>
        <v>670779462301</v>
      </c>
      <c r="D3606" t="str">
        <f>VLOOKUP(Table_for_new_list_price[[#This Row],[ItemCode]],[1]sheet1!$1:$1048576,6,FALSE)</f>
        <v>IRON</v>
      </c>
      <c r="E3606" s="54" t="str">
        <f>VLOOKUP(Table_for_new_list_price[[#This Row],[ItemCode]],[1]sheet1!$1:$1048576,7,FALSE)</f>
        <v>IRON</v>
      </c>
      <c r="F3606" s="54" t="str">
        <f>VLOOKUP(Table_for_new_list_price[[#This Row],[ItemCode]],[1]sheet1!$1:$1048576,13,FALSE)</f>
        <v>7.4</v>
      </c>
      <c r="G3606" s="55" t="str">
        <f>VLOOKUP(Table_for_new_list_price[[#This Row],[ItemCode]],[1]sheet1!$1:$1048576,12,FALSE)</f>
        <v>0</v>
      </c>
      <c r="H3606" s="101">
        <f>VLOOKUP(Table_for_new_list_price[[#This Row],[ItemCode]],[1]sheet1!$1:$1048576,8,FALSE)</f>
        <v>242.09</v>
      </c>
      <c r="I3606" s="51">
        <v>0.5</v>
      </c>
      <c r="J3606" s="53">
        <f t="shared" si="63"/>
        <v>121.045</v>
      </c>
      <c r="K3606" s="1" t="str">
        <f>VLOOKUP(Table_for_new_list_price[[#This Row],[ItemCode]],[1]sheet1!$1:$1048576,11,FALSE)</f>
        <v>China</v>
      </c>
    </row>
    <row r="3607" spans="1:11" hidden="1" x14ac:dyDescent="0.3">
      <c r="A3607" t="s">
        <v>748</v>
      </c>
      <c r="B3607" t="str">
        <f>VLOOKUP(Table_for_new_list_price[[#This Row],[ItemCode]],[1]sheet1!$1:$1048576,4,FALSE)</f>
        <v>CHECK DUAL PLATE SS DISC NBR</v>
      </c>
      <c r="C3607" t="str">
        <f>VLOOKUP(Table_for_new_list_price[[#This Row],[ItemCode]],[1]sheet1!$1:$1048576,5,FALSE)</f>
        <v>670779462400</v>
      </c>
      <c r="D3607" t="str">
        <f>VLOOKUP(Table_for_new_list_price[[#This Row],[ItemCode]],[1]sheet1!$1:$1048576,6,FALSE)</f>
        <v>IRON</v>
      </c>
      <c r="E3607" s="54" t="str">
        <f>VLOOKUP(Table_for_new_list_price[[#This Row],[ItemCode]],[1]sheet1!$1:$1048576,7,FALSE)</f>
        <v>IRON</v>
      </c>
      <c r="F3607" s="54" t="str">
        <f>VLOOKUP(Table_for_new_list_price[[#This Row],[ItemCode]],[1]sheet1!$1:$1048576,13,FALSE)</f>
        <v>11.2</v>
      </c>
      <c r="G3607" s="55" t="str">
        <f>VLOOKUP(Table_for_new_list_price[[#This Row],[ItemCode]],[1]sheet1!$1:$1048576,12,FALSE)</f>
        <v>1</v>
      </c>
      <c r="H3607" s="101">
        <f>VLOOKUP(Table_for_new_list_price[[#This Row],[ItemCode]],[1]sheet1!$1:$1048576,8,FALSE)</f>
        <v>366.83</v>
      </c>
      <c r="I3607" s="51">
        <v>0.5</v>
      </c>
      <c r="J3607" s="53">
        <f t="shared" si="63"/>
        <v>183.41499999999999</v>
      </c>
      <c r="K3607" s="1" t="str">
        <f>VLOOKUP(Table_for_new_list_price[[#This Row],[ItemCode]],[1]sheet1!$1:$1048576,11,FALSE)</f>
        <v>China</v>
      </c>
    </row>
    <row r="3608" spans="1:11" hidden="1" x14ac:dyDescent="0.3">
      <c r="A3608" t="s">
        <v>749</v>
      </c>
      <c r="B3608" t="str">
        <f>VLOOKUP(Table_for_new_list_price[[#This Row],[ItemCode]],[1]sheet1!$1:$1048576,4,FALSE)</f>
        <v>CHECK DUAL PLATE SS DISC NBR</v>
      </c>
      <c r="C3608" t="str">
        <f>VLOOKUP(Table_for_new_list_price[[#This Row],[ItemCode]],[1]sheet1!$1:$1048576,5,FALSE)</f>
        <v>670779462509</v>
      </c>
      <c r="D3608" t="str">
        <f>VLOOKUP(Table_for_new_list_price[[#This Row],[ItemCode]],[1]sheet1!$1:$1048576,6,FALSE)</f>
        <v>IRON</v>
      </c>
      <c r="E3608" s="54" t="str">
        <f>VLOOKUP(Table_for_new_list_price[[#This Row],[ItemCode]],[1]sheet1!$1:$1048576,7,FALSE)</f>
        <v>IRON</v>
      </c>
      <c r="F3608" s="54" t="str">
        <f>VLOOKUP(Table_for_new_list_price[[#This Row],[ItemCode]],[1]sheet1!$1:$1048576,13,FALSE)</f>
        <v>15.8</v>
      </c>
      <c r="G3608" s="55" t="str">
        <f>VLOOKUP(Table_for_new_list_price[[#This Row],[ItemCode]],[1]sheet1!$1:$1048576,12,FALSE)</f>
        <v>0</v>
      </c>
      <c r="H3608" s="101">
        <f>VLOOKUP(Table_for_new_list_price[[#This Row],[ItemCode]],[1]sheet1!$1:$1048576,8,FALSE)</f>
        <v>521.5</v>
      </c>
      <c r="I3608" s="51">
        <v>0.5</v>
      </c>
      <c r="J3608" s="53">
        <f t="shared" si="63"/>
        <v>260.75</v>
      </c>
      <c r="K3608" s="1" t="str">
        <f>VLOOKUP(Table_for_new_list_price[[#This Row],[ItemCode]],[1]sheet1!$1:$1048576,11,FALSE)</f>
        <v>China</v>
      </c>
    </row>
    <row r="3609" spans="1:11" hidden="1" x14ac:dyDescent="0.3">
      <c r="A3609" t="s">
        <v>750</v>
      </c>
      <c r="B3609" t="str">
        <f>VLOOKUP(Table_for_new_list_price[[#This Row],[ItemCode]],[1]sheet1!$1:$1048576,4,FALSE)</f>
        <v>CHECK DUAL PLATE SS DISC NBR</v>
      </c>
      <c r="C3609" t="str">
        <f>VLOOKUP(Table_for_new_list_price[[#This Row],[ItemCode]],[1]sheet1!$1:$1048576,5,FALSE)</f>
        <v>670779462608</v>
      </c>
      <c r="D3609" t="str">
        <f>VLOOKUP(Table_for_new_list_price[[#This Row],[ItemCode]],[1]sheet1!$1:$1048576,6,FALSE)</f>
        <v>IRON</v>
      </c>
      <c r="E3609" s="54" t="str">
        <f>VLOOKUP(Table_for_new_list_price[[#This Row],[ItemCode]],[1]sheet1!$1:$1048576,7,FALSE)</f>
        <v>IRON</v>
      </c>
      <c r="F3609" s="54" t="str">
        <f>VLOOKUP(Table_for_new_list_price[[#This Row],[ItemCode]],[1]sheet1!$1:$1048576,13,FALSE)</f>
        <v>20.6</v>
      </c>
      <c r="G3609" s="55" t="str">
        <f>VLOOKUP(Table_for_new_list_price[[#This Row],[ItemCode]],[1]sheet1!$1:$1048576,12,FALSE)</f>
        <v>0</v>
      </c>
      <c r="H3609" s="101">
        <f>VLOOKUP(Table_for_new_list_price[[#This Row],[ItemCode]],[1]sheet1!$1:$1048576,8,FALSE)</f>
        <v>641.29</v>
      </c>
      <c r="I3609" s="51">
        <v>0.5</v>
      </c>
      <c r="J3609" s="53">
        <f t="shared" si="63"/>
        <v>320.64499999999998</v>
      </c>
      <c r="K3609" s="1" t="str">
        <f>VLOOKUP(Table_for_new_list_price[[#This Row],[ItemCode]],[1]sheet1!$1:$1048576,11,FALSE)</f>
        <v>China</v>
      </c>
    </row>
    <row r="3610" spans="1:11" hidden="1" x14ac:dyDescent="0.3">
      <c r="A3610" t="s">
        <v>751</v>
      </c>
      <c r="B3610" t="str">
        <f>VLOOKUP(Table_for_new_list_price[[#This Row],[ItemCode]],[1]sheet1!$1:$1048576,4,FALSE)</f>
        <v>CHECK DUAL PLATE SS DISC NBR</v>
      </c>
      <c r="C3610" t="str">
        <f>VLOOKUP(Table_for_new_list_price[[#This Row],[ItemCode]],[1]sheet1!$1:$1048576,5,FALSE)</f>
        <v>670779462806</v>
      </c>
      <c r="D3610" t="str">
        <f>VLOOKUP(Table_for_new_list_price[[#This Row],[ItemCode]],[1]sheet1!$1:$1048576,6,FALSE)</f>
        <v>IRON</v>
      </c>
      <c r="E3610" s="54" t="str">
        <f>VLOOKUP(Table_for_new_list_price[[#This Row],[ItemCode]],[1]sheet1!$1:$1048576,7,FALSE)</f>
        <v>IRON</v>
      </c>
      <c r="F3610" s="54" t="str">
        <f>VLOOKUP(Table_for_new_list_price[[#This Row],[ItemCode]],[1]sheet1!$1:$1048576,13,FALSE)</f>
        <v>34.6</v>
      </c>
      <c r="G3610" s="55" t="str">
        <f>VLOOKUP(Table_for_new_list_price[[#This Row],[ItemCode]],[1]sheet1!$1:$1048576,12,FALSE)</f>
        <v>0</v>
      </c>
      <c r="H3610" s="101">
        <f>VLOOKUP(Table_for_new_list_price[[#This Row],[ItemCode]],[1]sheet1!$1:$1048576,8,FALSE)</f>
        <v>1127.8599999999999</v>
      </c>
      <c r="I3610" s="51">
        <v>0.5</v>
      </c>
      <c r="J3610" s="53">
        <f t="shared" si="63"/>
        <v>563.92999999999995</v>
      </c>
      <c r="K3610" s="1" t="str">
        <f>VLOOKUP(Table_for_new_list_price[[#This Row],[ItemCode]],[1]sheet1!$1:$1048576,11,FALSE)</f>
        <v>China</v>
      </c>
    </row>
    <row r="3611" spans="1:11" hidden="1" x14ac:dyDescent="0.3">
      <c r="A3611" t="s">
        <v>752</v>
      </c>
      <c r="B3611" t="str">
        <f>VLOOKUP(Table_for_new_list_price[[#This Row],[ItemCode]],[1]sheet1!$1:$1048576,4,FALSE)</f>
        <v>CHECK DUAL PLT SS DISC EPDM</v>
      </c>
      <c r="C3611" t="str">
        <f>VLOOKUP(Table_for_new_list_price[[#This Row],[ItemCode]],[1]sheet1!$1:$1048576,5,FALSE)</f>
        <v>670779707754</v>
      </c>
      <c r="D3611" t="str">
        <f>VLOOKUP(Table_for_new_list_price[[#This Row],[ItemCode]],[1]sheet1!$1:$1048576,6,FALSE)</f>
        <v>IRON</v>
      </c>
      <c r="E3611" s="54">
        <f>VLOOKUP(Table_for_new_list_price[[#This Row],[ItemCode]],[1]sheet1!$1:$1048576,7,FALSE)</f>
        <v>0</v>
      </c>
      <c r="F3611" s="54" t="str">
        <f>VLOOKUP(Table_for_new_list_price[[#This Row],[ItemCode]],[1]sheet1!$1:$1048576,13,FALSE)</f>
        <v>61.00</v>
      </c>
      <c r="G3611" s="55" t="str">
        <f>VLOOKUP(Table_for_new_list_price[[#This Row],[ItemCode]],[1]sheet1!$1:$1048576,12,FALSE)</f>
        <v>0</v>
      </c>
      <c r="H3611" s="101">
        <f>VLOOKUP(Table_for_new_list_price[[#This Row],[ItemCode]],[1]sheet1!$1:$1048576,8,FALSE)</f>
        <v>1629.43</v>
      </c>
      <c r="I3611" s="51">
        <v>0.5</v>
      </c>
      <c r="J3611" s="53">
        <f t="shared" si="63"/>
        <v>814.71500000000003</v>
      </c>
      <c r="K3611" s="1" t="str">
        <f>VLOOKUP(Table_for_new_list_price[[#This Row],[ItemCode]],[1]sheet1!$1:$1048576,11,FALSE)</f>
        <v>China</v>
      </c>
    </row>
    <row r="3612" spans="1:11" hidden="1" x14ac:dyDescent="0.3">
      <c r="A3612" t="s">
        <v>753</v>
      </c>
      <c r="B3612" t="str">
        <f>VLOOKUP(Table_for_new_list_price[[#This Row],[ItemCode]],[1]sheet1!$1:$1048576,4,FALSE)</f>
        <v>CHECK DUAL PLT SS DISC EPDM</v>
      </c>
      <c r="C3612" t="str">
        <f>VLOOKUP(Table_for_new_list_price[[#This Row],[ItemCode]],[1]sheet1!$1:$1048576,5,FALSE)</f>
        <v>670779707761</v>
      </c>
      <c r="D3612" t="str">
        <f>VLOOKUP(Table_for_new_list_price[[#This Row],[ItemCode]],[1]sheet1!$1:$1048576,6,FALSE)</f>
        <v>IRON</v>
      </c>
      <c r="E3612" s="54">
        <f>VLOOKUP(Table_for_new_list_price[[#This Row],[ItemCode]],[1]sheet1!$1:$1048576,7,FALSE)</f>
        <v>0</v>
      </c>
      <c r="F3612" s="54" t="str">
        <f>VLOOKUP(Table_for_new_list_price[[#This Row],[ItemCode]],[1]sheet1!$1:$1048576,13,FALSE)</f>
        <v>116.00</v>
      </c>
      <c r="G3612" s="55" t="str">
        <f>VLOOKUP(Table_for_new_list_price[[#This Row],[ItemCode]],[1]sheet1!$1:$1048576,12,FALSE)</f>
        <v>0</v>
      </c>
      <c r="H3612" s="101">
        <f>VLOOKUP(Table_for_new_list_price[[#This Row],[ItemCode]],[1]sheet1!$1:$1048576,8,FALSE)</f>
        <v>2330.58</v>
      </c>
      <c r="I3612" s="51">
        <v>0.5</v>
      </c>
      <c r="J3612" s="53">
        <f t="shared" si="63"/>
        <v>1165.29</v>
      </c>
      <c r="K3612" s="1" t="str">
        <f>VLOOKUP(Table_for_new_list_price[[#This Row],[ItemCode]],[1]sheet1!$1:$1048576,11,FALSE)</f>
        <v>China</v>
      </c>
    </row>
    <row r="3613" spans="1:11" hidden="1" x14ac:dyDescent="0.3">
      <c r="A3613" t="s">
        <v>754</v>
      </c>
      <c r="B3613" t="str">
        <f>VLOOKUP(Table_for_new_list_price[[#This Row],[ItemCode]],[1]sheet1!$1:$1048576,4,FALSE)</f>
        <v>CHECK DUAL PLT SS DISC EPDM</v>
      </c>
      <c r="C3613" t="str">
        <f>VLOOKUP(Table_for_new_list_price[[#This Row],[ItemCode]],[1]sheet1!$1:$1048576,5,FALSE)</f>
        <v>670779707686</v>
      </c>
      <c r="D3613" t="str">
        <f>VLOOKUP(Table_for_new_list_price[[#This Row],[ItemCode]],[1]sheet1!$1:$1048576,6,FALSE)</f>
        <v>IRON</v>
      </c>
      <c r="E3613" s="54">
        <f>VLOOKUP(Table_for_new_list_price[[#This Row],[ItemCode]],[1]sheet1!$1:$1048576,7,FALSE)</f>
        <v>0</v>
      </c>
      <c r="F3613" s="54" t="str">
        <f>VLOOKUP(Table_for_new_list_price[[#This Row],[ItemCode]],[1]sheet1!$1:$1048576,13,FALSE)</f>
        <v>4.00</v>
      </c>
      <c r="G3613" s="55" t="str">
        <f>VLOOKUP(Table_for_new_list_price[[#This Row],[ItemCode]],[1]sheet1!$1:$1048576,12,FALSE)</f>
        <v>0</v>
      </c>
      <c r="H3613" s="101">
        <f>VLOOKUP(Table_for_new_list_price[[#This Row],[ItemCode]],[1]sheet1!$1:$1048576,8,FALSE)</f>
        <v>162.16999999999999</v>
      </c>
      <c r="I3613" s="51">
        <v>0.5</v>
      </c>
      <c r="J3613" s="53">
        <f t="shared" si="63"/>
        <v>81.084999999999994</v>
      </c>
      <c r="K3613" s="1" t="str">
        <f>VLOOKUP(Table_for_new_list_price[[#This Row],[ItemCode]],[1]sheet1!$1:$1048576,11,FALSE)</f>
        <v>China</v>
      </c>
    </row>
    <row r="3614" spans="1:11" hidden="1" x14ac:dyDescent="0.3">
      <c r="A3614" t="s">
        <v>755</v>
      </c>
      <c r="B3614" t="str">
        <f>VLOOKUP(Table_for_new_list_price[[#This Row],[ItemCode]],[1]sheet1!$1:$1048576,4,FALSE)</f>
        <v>CHECK DUAL PLT SS DISC EPDM</v>
      </c>
      <c r="C3614" t="str">
        <f>VLOOKUP(Table_for_new_list_price[[#This Row],[ItemCode]],[1]sheet1!$1:$1048576,5,FALSE)</f>
        <v>670779707693</v>
      </c>
      <c r="D3614" t="str">
        <f>VLOOKUP(Table_for_new_list_price[[#This Row],[ItemCode]],[1]sheet1!$1:$1048576,6,FALSE)</f>
        <v>IRON</v>
      </c>
      <c r="E3614" s="54">
        <f>VLOOKUP(Table_for_new_list_price[[#This Row],[ItemCode]],[1]sheet1!$1:$1048576,7,FALSE)</f>
        <v>0</v>
      </c>
      <c r="F3614" s="54" t="str">
        <f>VLOOKUP(Table_for_new_list_price[[#This Row],[ItemCode]],[1]sheet1!$1:$1048576,13,FALSE)</f>
        <v>5.00</v>
      </c>
      <c r="G3614" s="55" t="str">
        <f>VLOOKUP(Table_for_new_list_price[[#This Row],[ItemCode]],[1]sheet1!$1:$1048576,12,FALSE)</f>
        <v>0</v>
      </c>
      <c r="H3614" s="101">
        <f>VLOOKUP(Table_for_new_list_price[[#This Row],[ItemCode]],[1]sheet1!$1:$1048576,8,FALSE)</f>
        <v>194.63</v>
      </c>
      <c r="I3614" s="51">
        <v>0.5</v>
      </c>
      <c r="J3614" s="53">
        <f t="shared" si="63"/>
        <v>97.314999999999998</v>
      </c>
      <c r="K3614" s="1" t="str">
        <f>VLOOKUP(Table_for_new_list_price[[#This Row],[ItemCode]],[1]sheet1!$1:$1048576,11,FALSE)</f>
        <v>China</v>
      </c>
    </row>
    <row r="3615" spans="1:11" hidden="1" x14ac:dyDescent="0.3">
      <c r="A3615" t="s">
        <v>756</v>
      </c>
      <c r="B3615" t="str">
        <f>VLOOKUP(Table_for_new_list_price[[#This Row],[ItemCode]],[1]sheet1!$1:$1048576,4,FALSE)</f>
        <v>CHECK DUAL PLT SS DISC EPDM</v>
      </c>
      <c r="C3615" t="str">
        <f>VLOOKUP(Table_for_new_list_price[[#This Row],[ItemCode]],[1]sheet1!$1:$1048576,5,FALSE)</f>
        <v>670779707709</v>
      </c>
      <c r="D3615" t="str">
        <f>VLOOKUP(Table_for_new_list_price[[#This Row],[ItemCode]],[1]sheet1!$1:$1048576,6,FALSE)</f>
        <v>IRON</v>
      </c>
      <c r="E3615" s="54">
        <f>VLOOKUP(Table_for_new_list_price[[#This Row],[ItemCode]],[1]sheet1!$1:$1048576,7,FALSE)</f>
        <v>0</v>
      </c>
      <c r="F3615" s="54" t="str">
        <f>VLOOKUP(Table_for_new_list_price[[#This Row],[ItemCode]],[1]sheet1!$1:$1048576,13,FALSE)</f>
        <v>7.00</v>
      </c>
      <c r="G3615" s="55" t="str">
        <f>VLOOKUP(Table_for_new_list_price[[#This Row],[ItemCode]],[1]sheet1!$1:$1048576,12,FALSE)</f>
        <v>0</v>
      </c>
      <c r="H3615" s="101">
        <f>VLOOKUP(Table_for_new_list_price[[#This Row],[ItemCode]],[1]sheet1!$1:$1048576,8,FALSE)</f>
        <v>242.09</v>
      </c>
      <c r="I3615" s="51">
        <v>0.5</v>
      </c>
      <c r="J3615" s="53">
        <f t="shared" si="63"/>
        <v>121.045</v>
      </c>
      <c r="K3615" s="1" t="str">
        <f>VLOOKUP(Table_for_new_list_price[[#This Row],[ItemCode]],[1]sheet1!$1:$1048576,11,FALSE)</f>
        <v>China</v>
      </c>
    </row>
    <row r="3616" spans="1:11" hidden="1" x14ac:dyDescent="0.3">
      <c r="A3616" t="s">
        <v>757</v>
      </c>
      <c r="B3616" t="str">
        <f>VLOOKUP(Table_for_new_list_price[[#This Row],[ItemCode]],[1]sheet1!$1:$1048576,4,FALSE)</f>
        <v>CHECK DUAL PLT SS DISC EPDM</v>
      </c>
      <c r="C3616" t="str">
        <f>VLOOKUP(Table_for_new_list_price[[#This Row],[ItemCode]],[1]sheet1!$1:$1048576,5,FALSE)</f>
        <v>670779707716</v>
      </c>
      <c r="D3616" t="str">
        <f>VLOOKUP(Table_for_new_list_price[[#This Row],[ItemCode]],[1]sheet1!$1:$1048576,6,FALSE)</f>
        <v>IRON</v>
      </c>
      <c r="E3616" s="54">
        <f>VLOOKUP(Table_for_new_list_price[[#This Row],[ItemCode]],[1]sheet1!$1:$1048576,7,FALSE)</f>
        <v>0</v>
      </c>
      <c r="F3616" s="54" t="str">
        <f>VLOOKUP(Table_for_new_list_price[[#This Row],[ItemCode]],[1]sheet1!$1:$1048576,13,FALSE)</f>
        <v>11.00</v>
      </c>
      <c r="G3616" s="55" t="str">
        <f>VLOOKUP(Table_for_new_list_price[[#This Row],[ItemCode]],[1]sheet1!$1:$1048576,12,FALSE)</f>
        <v>0</v>
      </c>
      <c r="H3616" s="101">
        <f>VLOOKUP(Table_for_new_list_price[[#This Row],[ItemCode]],[1]sheet1!$1:$1048576,8,FALSE)</f>
        <v>366.83</v>
      </c>
      <c r="I3616" s="51">
        <v>0.5</v>
      </c>
      <c r="J3616" s="53">
        <f t="shared" si="63"/>
        <v>183.41499999999999</v>
      </c>
      <c r="K3616" s="1" t="str">
        <f>VLOOKUP(Table_for_new_list_price[[#This Row],[ItemCode]],[1]sheet1!$1:$1048576,11,FALSE)</f>
        <v>China</v>
      </c>
    </row>
    <row r="3617" spans="1:11" hidden="1" x14ac:dyDescent="0.3">
      <c r="A3617" t="s">
        <v>758</v>
      </c>
      <c r="B3617" t="str">
        <f>VLOOKUP(Table_for_new_list_price[[#This Row],[ItemCode]],[1]sheet1!$1:$1048576,4,FALSE)</f>
        <v>CHECK DUAL PLT SS DISC EPDM</v>
      </c>
      <c r="C3617" t="str">
        <f>VLOOKUP(Table_for_new_list_price[[#This Row],[ItemCode]],[1]sheet1!$1:$1048576,5,FALSE)</f>
        <v>670779707723</v>
      </c>
      <c r="D3617" t="str">
        <f>VLOOKUP(Table_for_new_list_price[[#This Row],[ItemCode]],[1]sheet1!$1:$1048576,6,FALSE)</f>
        <v>IRON</v>
      </c>
      <c r="E3617" s="54">
        <f>VLOOKUP(Table_for_new_list_price[[#This Row],[ItemCode]],[1]sheet1!$1:$1048576,7,FALSE)</f>
        <v>0</v>
      </c>
      <c r="F3617" s="54" t="str">
        <f>VLOOKUP(Table_for_new_list_price[[#This Row],[ItemCode]],[1]sheet1!$1:$1048576,13,FALSE)</f>
        <v>14.00</v>
      </c>
      <c r="G3617" s="55" t="str">
        <f>VLOOKUP(Table_for_new_list_price[[#This Row],[ItemCode]],[1]sheet1!$1:$1048576,12,FALSE)</f>
        <v>0</v>
      </c>
      <c r="H3617" s="101">
        <f>VLOOKUP(Table_for_new_list_price[[#This Row],[ItemCode]],[1]sheet1!$1:$1048576,8,FALSE)</f>
        <v>521.5</v>
      </c>
      <c r="I3617" s="51">
        <v>0.5</v>
      </c>
      <c r="J3617" s="53">
        <f t="shared" si="63"/>
        <v>260.75</v>
      </c>
      <c r="K3617" s="1" t="str">
        <f>VLOOKUP(Table_for_new_list_price[[#This Row],[ItemCode]],[1]sheet1!$1:$1048576,11,FALSE)</f>
        <v>China</v>
      </c>
    </row>
    <row r="3618" spans="1:11" hidden="1" x14ac:dyDescent="0.3">
      <c r="A3618" t="s">
        <v>759</v>
      </c>
      <c r="B3618" t="str">
        <f>VLOOKUP(Table_for_new_list_price[[#This Row],[ItemCode]],[1]sheet1!$1:$1048576,4,FALSE)</f>
        <v>CHECK DUAL PLT SS DISC EPDM</v>
      </c>
      <c r="C3618" t="str">
        <f>VLOOKUP(Table_for_new_list_price[[#This Row],[ItemCode]],[1]sheet1!$1:$1048576,5,FALSE)</f>
        <v>670779707730</v>
      </c>
      <c r="D3618" t="str">
        <f>VLOOKUP(Table_for_new_list_price[[#This Row],[ItemCode]],[1]sheet1!$1:$1048576,6,FALSE)</f>
        <v>IRON</v>
      </c>
      <c r="E3618" s="54">
        <f>VLOOKUP(Table_for_new_list_price[[#This Row],[ItemCode]],[1]sheet1!$1:$1048576,7,FALSE)</f>
        <v>0</v>
      </c>
      <c r="F3618" s="54" t="str">
        <f>VLOOKUP(Table_for_new_list_price[[#This Row],[ItemCode]],[1]sheet1!$1:$1048576,13,FALSE)</f>
        <v>20.00</v>
      </c>
      <c r="G3618" s="55" t="str">
        <f>VLOOKUP(Table_for_new_list_price[[#This Row],[ItemCode]],[1]sheet1!$1:$1048576,12,FALSE)</f>
        <v>0</v>
      </c>
      <c r="H3618" s="101">
        <f>VLOOKUP(Table_for_new_list_price[[#This Row],[ItemCode]],[1]sheet1!$1:$1048576,8,FALSE)</f>
        <v>641.29</v>
      </c>
      <c r="I3618" s="51">
        <v>0.5</v>
      </c>
      <c r="J3618" s="53">
        <f t="shared" si="63"/>
        <v>320.64499999999998</v>
      </c>
      <c r="K3618" s="1" t="str">
        <f>VLOOKUP(Table_for_new_list_price[[#This Row],[ItemCode]],[1]sheet1!$1:$1048576,11,FALSE)</f>
        <v>China</v>
      </c>
    </row>
    <row r="3619" spans="1:11" hidden="1" x14ac:dyDescent="0.3">
      <c r="A3619" t="s">
        <v>760</v>
      </c>
      <c r="B3619" t="str">
        <f>VLOOKUP(Table_for_new_list_price[[#This Row],[ItemCode]],[1]sheet1!$1:$1048576,4,FALSE)</f>
        <v>CHECK DUAL PLT SS DISC EPDM</v>
      </c>
      <c r="C3619" t="str">
        <f>VLOOKUP(Table_for_new_list_price[[#This Row],[ItemCode]],[1]sheet1!$1:$1048576,5,FALSE)</f>
        <v>670779707747</v>
      </c>
      <c r="D3619" t="str">
        <f>VLOOKUP(Table_for_new_list_price[[#This Row],[ItemCode]],[1]sheet1!$1:$1048576,6,FALSE)</f>
        <v>IRON</v>
      </c>
      <c r="E3619" s="54">
        <f>VLOOKUP(Table_for_new_list_price[[#This Row],[ItemCode]],[1]sheet1!$1:$1048576,7,FALSE)</f>
        <v>0</v>
      </c>
      <c r="F3619" s="54" t="str">
        <f>VLOOKUP(Table_for_new_list_price[[#This Row],[ItemCode]],[1]sheet1!$1:$1048576,13,FALSE)</f>
        <v>38.00</v>
      </c>
      <c r="G3619" s="55" t="str">
        <f>VLOOKUP(Table_for_new_list_price[[#This Row],[ItemCode]],[1]sheet1!$1:$1048576,12,FALSE)</f>
        <v>0</v>
      </c>
      <c r="H3619" s="101">
        <f>VLOOKUP(Table_for_new_list_price[[#This Row],[ItemCode]],[1]sheet1!$1:$1048576,8,FALSE)</f>
        <v>1127.8599999999999</v>
      </c>
      <c r="I3619" s="51">
        <v>0.5</v>
      </c>
      <c r="J3619" s="53">
        <f t="shared" si="63"/>
        <v>563.92999999999995</v>
      </c>
      <c r="K3619" s="1" t="str">
        <f>VLOOKUP(Table_for_new_list_price[[#This Row],[ItemCode]],[1]sheet1!$1:$1048576,11,FALSE)</f>
        <v>China</v>
      </c>
    </row>
    <row r="3620" spans="1:11" hidden="1" x14ac:dyDescent="0.3">
      <c r="A3620" t="s">
        <v>1236</v>
      </c>
      <c r="B3620" t="str">
        <f>VLOOKUP(Table_for_new_list_price[[#This Row],[ItemCode]],[1]sheet1!$1:$1048576,4,FALSE)</f>
        <v>MINI BALL 1/8 FNPT X 1/8 MNPT</v>
      </c>
      <c r="C3620" t="str">
        <f>VLOOKUP(Table_for_new_list_price[[#This Row],[ItemCode]],[1]sheet1!$1:$1048576,5,FALSE)</f>
        <v>670779581019</v>
      </c>
      <c r="D3620" t="str">
        <f>VLOOKUP(Table_for_new_list_price[[#This Row],[ItemCode]],[1]sheet1!$1:$1048576,6,FALSE)</f>
        <v>MINI</v>
      </c>
      <c r="E3620" s="54">
        <f>VLOOKUP(Table_for_new_list_price[[#This Row],[ItemCode]],[1]sheet1!$1:$1048576,7,FALSE)</f>
        <v>0</v>
      </c>
      <c r="F3620" s="54" t="str">
        <f>VLOOKUP(Table_for_new_list_price[[#This Row],[ItemCode]],[1]sheet1!$1:$1048576,13,FALSE)</f>
        <v>0.18</v>
      </c>
      <c r="G3620" s="55" t="str">
        <f>VLOOKUP(Table_for_new_list_price[[#This Row],[ItemCode]],[1]sheet1!$1:$1048576,12,FALSE)</f>
        <v>80</v>
      </c>
      <c r="H3620" s="101">
        <f>VLOOKUP(Table_for_new_list_price[[#This Row],[ItemCode]],[1]sheet1!$1:$1048576,8,FALSE)</f>
        <v>18.04</v>
      </c>
      <c r="I3620" s="51">
        <v>0.5</v>
      </c>
      <c r="J3620" s="53">
        <f t="shared" si="63"/>
        <v>9.02</v>
      </c>
      <c r="K3620" s="1" t="str">
        <f>VLOOKUP(Table_for_new_list_price[[#This Row],[ItemCode]],[1]sheet1!$1:$1048576,11,FALSE)</f>
        <v>Italy</v>
      </c>
    </row>
    <row r="3621" spans="1:11" hidden="1" x14ac:dyDescent="0.3">
      <c r="A3621" t="s">
        <v>1240</v>
      </c>
      <c r="B3621" t="str">
        <f>VLOOKUP(Table_for_new_list_price[[#This Row],[ItemCode]],[1]sheet1!$1:$1048576,4,FALSE)</f>
        <v>MINI BALL 1/4 FNPT X 1/8 MNPT</v>
      </c>
      <c r="C3621" t="str">
        <f>VLOOKUP(Table_for_new_list_price[[#This Row],[ItemCode]],[1]sheet1!$1:$1048576,5,FALSE)</f>
        <v>670779582023</v>
      </c>
      <c r="D3621" t="str">
        <f>VLOOKUP(Table_for_new_list_price[[#This Row],[ItemCode]],[1]sheet1!$1:$1048576,6,FALSE)</f>
        <v>MINI</v>
      </c>
      <c r="E3621" s="54" t="str">
        <f>VLOOKUP(Table_for_new_list_price[[#This Row],[ItemCode]],[1]sheet1!$1:$1048576,7,FALSE)</f>
        <v>BRASS</v>
      </c>
      <c r="F3621" s="54" t="str">
        <f>VLOOKUP(Table_for_new_list_price[[#This Row],[ItemCode]],[1]sheet1!$1:$1048576,13,FALSE)</f>
        <v>0.14</v>
      </c>
      <c r="G3621" s="55" t="str">
        <f>VLOOKUP(Table_for_new_list_price[[#This Row],[ItemCode]],[1]sheet1!$1:$1048576,12,FALSE)</f>
        <v>80</v>
      </c>
      <c r="H3621" s="101">
        <f>VLOOKUP(Table_for_new_list_price[[#This Row],[ItemCode]],[1]sheet1!$1:$1048576,8,FALSE)</f>
        <v>18.12</v>
      </c>
      <c r="I3621" s="51">
        <v>0.5</v>
      </c>
      <c r="J3621" s="53">
        <f t="shared" si="63"/>
        <v>9.06</v>
      </c>
      <c r="K3621" s="1" t="str">
        <f>VLOOKUP(Table_for_new_list_price[[#This Row],[ItemCode]],[1]sheet1!$1:$1048576,11,FALSE)</f>
        <v>Italy</v>
      </c>
    </row>
    <row r="3622" spans="1:11" hidden="1" x14ac:dyDescent="0.3">
      <c r="A3622" t="s">
        <v>1242</v>
      </c>
      <c r="B3622" t="str">
        <f>VLOOKUP(Table_for_new_list_price[[#This Row],[ItemCode]],[1]sheet1!$1:$1048576,4,FALSE)</f>
        <v>MINI BALL 1/4 FNPT X 1/4 MNPT</v>
      </c>
      <c r="C3622" t="str">
        <f>VLOOKUP(Table_for_new_list_price[[#This Row],[ItemCode]],[1]sheet1!$1:$1048576,5,FALSE)</f>
        <v>670779583020</v>
      </c>
      <c r="D3622" t="str">
        <f>VLOOKUP(Table_for_new_list_price[[#This Row],[ItemCode]],[1]sheet1!$1:$1048576,6,FALSE)</f>
        <v>MINI</v>
      </c>
      <c r="E3622" s="54" t="str">
        <f>VLOOKUP(Table_for_new_list_price[[#This Row],[ItemCode]],[1]sheet1!$1:$1048576,7,FALSE)</f>
        <v>BRASS</v>
      </c>
      <c r="F3622" s="54" t="str">
        <f>VLOOKUP(Table_for_new_list_price[[#This Row],[ItemCode]],[1]sheet1!$1:$1048576,13,FALSE)</f>
        <v>0.18</v>
      </c>
      <c r="G3622" s="55" t="str">
        <f>VLOOKUP(Table_for_new_list_price[[#This Row],[ItemCode]],[1]sheet1!$1:$1048576,12,FALSE)</f>
        <v>80</v>
      </c>
      <c r="H3622" s="101">
        <f>VLOOKUP(Table_for_new_list_price[[#This Row],[ItemCode]],[1]sheet1!$1:$1048576,8,FALSE)</f>
        <v>20.170000000000002</v>
      </c>
      <c r="I3622" s="51">
        <v>0.5</v>
      </c>
      <c r="J3622" s="53">
        <f t="shared" si="63"/>
        <v>10.085000000000001</v>
      </c>
      <c r="K3622" s="1" t="str">
        <f>VLOOKUP(Table_for_new_list_price[[#This Row],[ItemCode]],[1]sheet1!$1:$1048576,11,FALSE)</f>
        <v>Italy</v>
      </c>
    </row>
    <row r="3623" spans="1:11" hidden="1" x14ac:dyDescent="0.3">
      <c r="A3623" t="s">
        <v>1245</v>
      </c>
      <c r="B3623" t="str">
        <f>VLOOKUP(Table_for_new_list_price[[#This Row],[ItemCode]],[1]sheet1!$1:$1048576,4,FALSE)</f>
        <v>MINI BALL 1/4 FNPT X 1/4 FNPT</v>
      </c>
      <c r="C3623" t="str">
        <f>VLOOKUP(Table_for_new_list_price[[#This Row],[ItemCode]],[1]sheet1!$1:$1048576,5,FALSE)</f>
        <v>670779584027</v>
      </c>
      <c r="D3623" t="str">
        <f>VLOOKUP(Table_for_new_list_price[[#This Row],[ItemCode]],[1]sheet1!$1:$1048576,6,FALSE)</f>
        <v>MINI</v>
      </c>
      <c r="E3623" s="54">
        <f>VLOOKUP(Table_for_new_list_price[[#This Row],[ItemCode]],[1]sheet1!$1:$1048576,7,FALSE)</f>
        <v>0</v>
      </c>
      <c r="F3623" s="54" t="str">
        <f>VLOOKUP(Table_for_new_list_price[[#This Row],[ItemCode]],[1]sheet1!$1:$1048576,13,FALSE)</f>
        <v>0.16</v>
      </c>
      <c r="G3623" s="55" t="str">
        <f>VLOOKUP(Table_for_new_list_price[[#This Row],[ItemCode]],[1]sheet1!$1:$1048576,12,FALSE)</f>
        <v>80</v>
      </c>
      <c r="H3623" s="101">
        <f>VLOOKUP(Table_for_new_list_price[[#This Row],[ItemCode]],[1]sheet1!$1:$1048576,8,FALSE)</f>
        <v>20.170000000000002</v>
      </c>
      <c r="I3623" s="51">
        <v>0.5</v>
      </c>
      <c r="J3623" s="53">
        <f t="shared" si="63"/>
        <v>10.085000000000001</v>
      </c>
      <c r="K3623" s="1" t="str">
        <f>VLOOKUP(Table_for_new_list_price[[#This Row],[ItemCode]],[1]sheet1!$1:$1048576,11,FALSE)</f>
        <v>Italy</v>
      </c>
    </row>
    <row r="3624" spans="1:11" hidden="1" x14ac:dyDescent="0.3">
      <c r="A3624" t="s">
        <v>10</v>
      </c>
      <c r="B3624" t="str">
        <f>VLOOKUP(Table_for_new_list_price[[#This Row],[ItemCode]],[1]sheet1!$1:$1048576,4,FALSE)</f>
        <v>WING HANDLE FOR 15XXAB 1/2 - 1</v>
      </c>
      <c r="C3624" t="str">
        <f>VLOOKUP(Table_for_new_list_price[[#This Row],[ItemCode]],[1]sheet1!$1:$1048576,5,FALSE)</f>
        <v>670779710334</v>
      </c>
      <c r="D3624" t="str">
        <f>VLOOKUP(Table_for_new_list_price[[#This Row],[ItemCode]],[1]sheet1!$1:$1048576,6,FALSE)</f>
        <v>NCAC</v>
      </c>
      <c r="E3624" s="54">
        <f>VLOOKUP(Table_for_new_list_price[[#This Row],[ItemCode]],[1]sheet1!$1:$1048576,7,FALSE)</f>
        <v>0</v>
      </c>
      <c r="F3624" s="54" t="str">
        <f>VLOOKUP(Table_for_new_list_price[[#This Row],[ItemCode]],[1]sheet1!$1:$1048576,13,FALSE)</f>
        <v>0</v>
      </c>
      <c r="G3624" s="55" t="str">
        <f>VLOOKUP(Table_for_new_list_price[[#This Row],[ItemCode]],[1]sheet1!$1:$1048576,12,FALSE)</f>
        <v>240</v>
      </c>
      <c r="H3624" s="101">
        <f>VLOOKUP(Table_for_new_list_price[[#This Row],[ItemCode]],[1]sheet1!$1:$1048576,8,FALSE)</f>
        <v>3.3</v>
      </c>
      <c r="I3624" s="51">
        <v>0.5</v>
      </c>
      <c r="J3624" s="53">
        <f t="shared" si="63"/>
        <v>1.65</v>
      </c>
      <c r="K3624" s="1" t="str">
        <f>VLOOKUP(Table_for_new_list_price[[#This Row],[ItemCode]],[1]sheet1!$1:$1048576,11,FALSE)</f>
        <v>Italy</v>
      </c>
    </row>
    <row r="3625" spans="1:11" hidden="1" x14ac:dyDescent="0.3">
      <c r="A3625" t="s">
        <v>783</v>
      </c>
      <c r="B3625" t="str">
        <f>VLOOKUP(Table_for_new_list_price[[#This Row],[ItemCode]],[1]sheet1!$1:$1048576,4,FALSE)</f>
        <v>LEVER HANDLE 1/2</v>
      </c>
      <c r="C3625" t="str">
        <f>VLOOKUP(Table_for_new_list_price[[#This Row],[ItemCode]],[1]sheet1!$1:$1048576,5,FALSE)</f>
        <v>670779729800</v>
      </c>
      <c r="D3625" t="str">
        <f>VLOOKUP(Table_for_new_list_price[[#This Row],[ItemCode]],[1]sheet1!$1:$1048576,6,FALSE)</f>
        <v>NCAC</v>
      </c>
      <c r="E3625" s="54">
        <f>VLOOKUP(Table_for_new_list_price[[#This Row],[ItemCode]],[1]sheet1!$1:$1048576,7,FALSE)</f>
        <v>0</v>
      </c>
      <c r="F3625" s="54">
        <f>VLOOKUP(Table_for_new_list_price[[#This Row],[ItemCode]],[1]sheet1!$1:$1048576,13,FALSE)</f>
        <v>0</v>
      </c>
      <c r="G3625" s="55">
        <f>VLOOKUP(Table_for_new_list_price[[#This Row],[ItemCode]],[1]sheet1!$1:$1048576,12,FALSE)</f>
        <v>0</v>
      </c>
      <c r="H3625" s="101">
        <f>VLOOKUP(Table_for_new_list_price[[#This Row],[ItemCode]],[1]sheet1!$1:$1048576,8,FALSE)</f>
        <v>2.41</v>
      </c>
      <c r="I3625" s="51">
        <v>0.5</v>
      </c>
      <c r="J3625" s="53">
        <f t="shared" si="63"/>
        <v>1.2050000000000001</v>
      </c>
      <c r="K3625" s="1" t="str">
        <f>VLOOKUP(Table_for_new_list_price[[#This Row],[ItemCode]],[1]sheet1!$1:$1048576,11,FALSE)</f>
        <v>China</v>
      </c>
    </row>
    <row r="3626" spans="1:11" hidden="1" x14ac:dyDescent="0.3">
      <c r="A3626" t="s">
        <v>784</v>
      </c>
      <c r="B3626" t="str">
        <f>VLOOKUP(Table_for_new_list_price[[#This Row],[ItemCode]],[1]sheet1!$1:$1048576,4,FALSE)</f>
        <v>LEVER HANDLE 3/4 - 1</v>
      </c>
      <c r="C3626" t="str">
        <f>VLOOKUP(Table_for_new_list_price[[#This Row],[ItemCode]],[1]sheet1!$1:$1048576,5,FALSE)</f>
        <v>670779729817</v>
      </c>
      <c r="D3626" t="str">
        <f>VLOOKUP(Table_for_new_list_price[[#This Row],[ItemCode]],[1]sheet1!$1:$1048576,6,FALSE)</f>
        <v>NCAC</v>
      </c>
      <c r="E3626" s="54">
        <f>VLOOKUP(Table_for_new_list_price[[#This Row],[ItemCode]],[1]sheet1!$1:$1048576,7,FALSE)</f>
        <v>0</v>
      </c>
      <c r="F3626" s="54">
        <f>VLOOKUP(Table_for_new_list_price[[#This Row],[ItemCode]],[1]sheet1!$1:$1048576,13,FALSE)</f>
        <v>0</v>
      </c>
      <c r="G3626" s="55">
        <f>VLOOKUP(Table_for_new_list_price[[#This Row],[ItemCode]],[1]sheet1!$1:$1048576,12,FALSE)</f>
        <v>0</v>
      </c>
      <c r="H3626" s="101">
        <f>VLOOKUP(Table_for_new_list_price[[#This Row],[ItemCode]],[1]sheet1!$1:$1048576,8,FALSE)</f>
        <v>5.05</v>
      </c>
      <c r="I3626" s="51">
        <v>0.5</v>
      </c>
      <c r="J3626" s="53">
        <f t="shared" si="63"/>
        <v>2.5249999999999999</v>
      </c>
      <c r="K3626" s="1" t="str">
        <f>VLOOKUP(Table_for_new_list_price[[#This Row],[ItemCode]],[1]sheet1!$1:$1048576,11,FALSE)</f>
        <v>China</v>
      </c>
    </row>
    <row r="3627" spans="1:11" hidden="1" x14ac:dyDescent="0.3">
      <c r="A3627" t="s">
        <v>791</v>
      </c>
      <c r="B3627" t="str">
        <f>VLOOKUP(Table_for_new_list_price[[#This Row],[ItemCode]],[1]sheet1!$1:$1048576,4,FALSE)</f>
        <v>LEVER HANDLE 1/2</v>
      </c>
      <c r="C3627" t="str">
        <f>VLOOKUP(Table_for_new_list_price[[#This Row],[ItemCode]],[1]sheet1!$1:$1048576,5,FALSE)</f>
        <v>670779729824</v>
      </c>
      <c r="D3627" t="str">
        <f>VLOOKUP(Table_for_new_list_price[[#This Row],[ItemCode]],[1]sheet1!$1:$1048576,6,FALSE)</f>
        <v>NCAC</v>
      </c>
      <c r="E3627" s="54">
        <f>VLOOKUP(Table_for_new_list_price[[#This Row],[ItemCode]],[1]sheet1!$1:$1048576,7,FALSE)</f>
        <v>0</v>
      </c>
      <c r="F3627" s="54">
        <f>VLOOKUP(Table_for_new_list_price[[#This Row],[ItemCode]],[1]sheet1!$1:$1048576,13,FALSE)</f>
        <v>0</v>
      </c>
      <c r="G3627" s="55">
        <f>VLOOKUP(Table_for_new_list_price[[#This Row],[ItemCode]],[1]sheet1!$1:$1048576,12,FALSE)</f>
        <v>0</v>
      </c>
      <c r="H3627" s="101">
        <f>VLOOKUP(Table_for_new_list_price[[#This Row],[ItemCode]],[1]sheet1!$1:$1048576,8,FALSE)</f>
        <v>2.41</v>
      </c>
      <c r="I3627" s="51">
        <v>0.5</v>
      </c>
      <c r="J3627" s="53">
        <f t="shared" si="63"/>
        <v>1.2050000000000001</v>
      </c>
      <c r="K3627" s="1" t="str">
        <f>VLOOKUP(Table_for_new_list_price[[#This Row],[ItemCode]],[1]sheet1!$1:$1048576,11,FALSE)</f>
        <v>China</v>
      </c>
    </row>
    <row r="3628" spans="1:11" hidden="1" x14ac:dyDescent="0.3">
      <c r="A3628" t="s">
        <v>792</v>
      </c>
      <c r="B3628" t="str">
        <f>VLOOKUP(Table_for_new_list_price[[#This Row],[ItemCode]],[1]sheet1!$1:$1048576,4,FALSE)</f>
        <v>LEVER HANDLE 3/4 - 1</v>
      </c>
      <c r="C3628" t="str">
        <f>VLOOKUP(Table_for_new_list_price[[#This Row],[ItemCode]],[1]sheet1!$1:$1048576,5,FALSE)</f>
        <v>670779729831</v>
      </c>
      <c r="D3628" t="str">
        <f>VLOOKUP(Table_for_new_list_price[[#This Row],[ItemCode]],[1]sheet1!$1:$1048576,6,FALSE)</f>
        <v>NCAC</v>
      </c>
      <c r="E3628" s="54">
        <f>VLOOKUP(Table_for_new_list_price[[#This Row],[ItemCode]],[1]sheet1!$1:$1048576,7,FALSE)</f>
        <v>0</v>
      </c>
      <c r="F3628" s="54">
        <f>VLOOKUP(Table_for_new_list_price[[#This Row],[ItemCode]],[1]sheet1!$1:$1048576,13,FALSE)</f>
        <v>0</v>
      </c>
      <c r="G3628" s="55">
        <f>VLOOKUP(Table_for_new_list_price[[#This Row],[ItemCode]],[1]sheet1!$1:$1048576,12,FALSE)</f>
        <v>0</v>
      </c>
      <c r="H3628" s="101">
        <f>VLOOKUP(Table_for_new_list_price[[#This Row],[ItemCode]],[1]sheet1!$1:$1048576,8,FALSE)</f>
        <v>5.05</v>
      </c>
      <c r="I3628" s="51">
        <v>0.5</v>
      </c>
      <c r="J3628" s="53">
        <f t="shared" si="63"/>
        <v>2.5249999999999999</v>
      </c>
      <c r="K3628" s="1" t="str">
        <f>VLOOKUP(Table_for_new_list_price[[#This Row],[ItemCode]],[1]sheet1!$1:$1048576,11,FALSE)</f>
        <v>China</v>
      </c>
    </row>
    <row r="3629" spans="1:11" hidden="1" x14ac:dyDescent="0.3">
      <c r="A3629" t="s">
        <v>793</v>
      </c>
      <c r="B3629" t="str">
        <f>VLOOKUP(Table_for_new_list_price[[#This Row],[ItemCode]],[1]sheet1!$1:$1048576,4,FALSE)</f>
        <v>WING HANDLE 5006AB 1/2</v>
      </c>
      <c r="C3629" t="str">
        <f>VLOOKUP(Table_for_new_list_price[[#This Row],[ItemCode]],[1]sheet1!$1:$1048576,5,FALSE)</f>
        <v>670779711997</v>
      </c>
      <c r="D3629" t="str">
        <f>VLOOKUP(Table_for_new_list_price[[#This Row],[ItemCode]],[1]sheet1!$1:$1048576,6,FALSE)</f>
        <v>NCAC</v>
      </c>
      <c r="E3629" s="54">
        <f>VLOOKUP(Table_for_new_list_price[[#This Row],[ItemCode]],[1]sheet1!$1:$1048576,7,FALSE)</f>
        <v>0</v>
      </c>
      <c r="F3629" s="54" t="str">
        <f>VLOOKUP(Table_for_new_list_price[[#This Row],[ItemCode]],[1]sheet1!$1:$1048576,13,FALSE)</f>
        <v>0</v>
      </c>
      <c r="G3629" s="55" t="str">
        <f>VLOOKUP(Table_for_new_list_price[[#This Row],[ItemCode]],[1]sheet1!$1:$1048576,12,FALSE)</f>
        <v>240</v>
      </c>
      <c r="H3629" s="101">
        <f>VLOOKUP(Table_for_new_list_price[[#This Row],[ItemCode]],[1]sheet1!$1:$1048576,8,FALSE)</f>
        <v>7.66</v>
      </c>
      <c r="I3629" s="51">
        <v>0.5</v>
      </c>
      <c r="J3629" s="53">
        <f t="shared" si="63"/>
        <v>3.83</v>
      </c>
      <c r="K3629" s="1" t="str">
        <f>VLOOKUP(Table_for_new_list_price[[#This Row],[ItemCode]],[1]sheet1!$1:$1048576,11,FALSE)</f>
        <v>China</v>
      </c>
    </row>
    <row r="3630" spans="1:11" hidden="1" x14ac:dyDescent="0.3">
      <c r="A3630" t="s">
        <v>794</v>
      </c>
      <c r="B3630" t="str">
        <f>VLOOKUP(Table_for_new_list_price[[#This Row],[ItemCode]],[1]sheet1!$1:$1048576,4,FALSE)</f>
        <v>WING HANDLE 5006AB 3/4 - 1</v>
      </c>
      <c r="C3630" t="str">
        <f>VLOOKUP(Table_for_new_list_price[[#This Row],[ItemCode]],[1]sheet1!$1:$1048576,5,FALSE)</f>
        <v>670779712000</v>
      </c>
      <c r="D3630" t="str">
        <f>VLOOKUP(Table_for_new_list_price[[#This Row],[ItemCode]],[1]sheet1!$1:$1048576,6,FALSE)</f>
        <v>NCAC</v>
      </c>
      <c r="E3630" s="54">
        <f>VLOOKUP(Table_for_new_list_price[[#This Row],[ItemCode]],[1]sheet1!$1:$1048576,7,FALSE)</f>
        <v>0</v>
      </c>
      <c r="F3630" s="54" t="str">
        <f>VLOOKUP(Table_for_new_list_price[[#This Row],[ItemCode]],[1]sheet1!$1:$1048576,13,FALSE)</f>
        <v>0</v>
      </c>
      <c r="G3630" s="55" t="str">
        <f>VLOOKUP(Table_for_new_list_price[[#This Row],[ItemCode]],[1]sheet1!$1:$1048576,12,FALSE)</f>
        <v>240</v>
      </c>
      <c r="H3630" s="101">
        <f>VLOOKUP(Table_for_new_list_price[[#This Row],[ItemCode]],[1]sheet1!$1:$1048576,8,FALSE)</f>
        <v>7.66</v>
      </c>
      <c r="I3630" s="51">
        <v>0.5</v>
      </c>
      <c r="J3630" s="53">
        <f t="shared" si="63"/>
        <v>3.83</v>
      </c>
      <c r="K3630" s="1" t="str">
        <f>VLOOKUP(Table_for_new_list_price[[#This Row],[ItemCode]],[1]sheet1!$1:$1048576,11,FALSE)</f>
        <v>China</v>
      </c>
    </row>
    <row r="3631" spans="1:11" hidden="1" x14ac:dyDescent="0.3">
      <c r="A3631" t="s">
        <v>801</v>
      </c>
      <c r="B3631" t="str">
        <f>VLOOKUP(Table_for_new_list_price[[#This Row],[ItemCode]],[1]sheet1!$1:$1048576,4,FALSE)</f>
        <v>LEVER HANDLE 5007AB 1/2</v>
      </c>
      <c r="C3631" t="str">
        <f>VLOOKUP(Table_for_new_list_price[[#This Row],[ItemCode]],[1]sheet1!$1:$1048576,5,FALSE)</f>
        <v>670779721583</v>
      </c>
      <c r="D3631" t="str">
        <f>VLOOKUP(Table_for_new_list_price[[#This Row],[ItemCode]],[1]sheet1!$1:$1048576,6,FALSE)</f>
        <v>NCAC</v>
      </c>
      <c r="E3631" s="54">
        <f>VLOOKUP(Table_for_new_list_price[[#This Row],[ItemCode]],[1]sheet1!$1:$1048576,7,FALSE)</f>
        <v>0</v>
      </c>
      <c r="F3631" s="54">
        <f>VLOOKUP(Table_for_new_list_price[[#This Row],[ItemCode]],[1]sheet1!$1:$1048576,13,FALSE)</f>
        <v>0</v>
      </c>
      <c r="G3631" s="55">
        <f>VLOOKUP(Table_for_new_list_price[[#This Row],[ItemCode]],[1]sheet1!$1:$1048576,12,FALSE)</f>
        <v>0</v>
      </c>
      <c r="H3631" s="101">
        <f>VLOOKUP(Table_for_new_list_price[[#This Row],[ItemCode]],[1]sheet1!$1:$1048576,8,FALSE)</f>
        <v>2.41</v>
      </c>
      <c r="I3631" s="51">
        <v>0.5</v>
      </c>
      <c r="J3631" s="53">
        <f t="shared" si="63"/>
        <v>1.2050000000000001</v>
      </c>
      <c r="K3631" s="1" t="str">
        <f>VLOOKUP(Table_for_new_list_price[[#This Row],[ItemCode]],[1]sheet1!$1:$1048576,11,FALSE)</f>
        <v>China</v>
      </c>
    </row>
    <row r="3632" spans="1:11" hidden="1" x14ac:dyDescent="0.3">
      <c r="A3632" t="s">
        <v>802</v>
      </c>
      <c r="B3632" t="str">
        <f>VLOOKUP(Table_for_new_list_price[[#This Row],[ItemCode]],[1]sheet1!$1:$1048576,4,FALSE)</f>
        <v>LEVER HANDLE 5007AB 3/4 -1</v>
      </c>
      <c r="C3632" t="str">
        <f>VLOOKUP(Table_for_new_list_price[[#This Row],[ItemCode]],[1]sheet1!$1:$1048576,5,FALSE)</f>
        <v>670779721590</v>
      </c>
      <c r="D3632" t="str">
        <f>VLOOKUP(Table_for_new_list_price[[#This Row],[ItemCode]],[1]sheet1!$1:$1048576,6,FALSE)</f>
        <v>NCAC</v>
      </c>
      <c r="E3632" s="54">
        <f>VLOOKUP(Table_for_new_list_price[[#This Row],[ItemCode]],[1]sheet1!$1:$1048576,7,FALSE)</f>
        <v>0</v>
      </c>
      <c r="F3632" s="54">
        <f>VLOOKUP(Table_for_new_list_price[[#This Row],[ItemCode]],[1]sheet1!$1:$1048576,13,FALSE)</f>
        <v>0</v>
      </c>
      <c r="G3632" s="55">
        <f>VLOOKUP(Table_for_new_list_price[[#This Row],[ItemCode]],[1]sheet1!$1:$1048576,12,FALSE)</f>
        <v>0</v>
      </c>
      <c r="H3632" s="101">
        <f>VLOOKUP(Table_for_new_list_price[[#This Row],[ItemCode]],[1]sheet1!$1:$1048576,8,FALSE)</f>
        <v>5.05</v>
      </c>
      <c r="I3632" s="51">
        <f>'EDA SHEET'!$D$6</f>
        <v>0.34699999999999998</v>
      </c>
      <c r="J3632" s="53">
        <f t="shared" si="63"/>
        <v>1.7523499999999999</v>
      </c>
      <c r="K3632" s="1" t="str">
        <f>VLOOKUP(Table_for_new_list_price[[#This Row],[ItemCode]],[1]sheet1!$1:$1048576,11,FALSE)</f>
        <v>China</v>
      </c>
    </row>
    <row r="3633" spans="1:11" hidden="1" x14ac:dyDescent="0.3">
      <c r="A3633" t="s">
        <v>803</v>
      </c>
      <c r="B3633" t="str">
        <f>VLOOKUP(Table_for_new_list_price[[#This Row],[ItemCode]],[1]sheet1!$1:$1048576,4,FALSE)</f>
        <v>WING HANDLE 5007AB 1/2</v>
      </c>
      <c r="C3633" t="str">
        <f>VLOOKUP(Table_for_new_list_price[[#This Row],[ItemCode]],[1]sheet1!$1:$1048576,5,FALSE)</f>
        <v>670779711096</v>
      </c>
      <c r="D3633" t="str">
        <f>VLOOKUP(Table_for_new_list_price[[#This Row],[ItemCode]],[1]sheet1!$1:$1048576,6,FALSE)</f>
        <v>NCAC</v>
      </c>
      <c r="E3633" s="54">
        <f>VLOOKUP(Table_for_new_list_price[[#This Row],[ItemCode]],[1]sheet1!$1:$1048576,7,FALSE)</f>
        <v>0</v>
      </c>
      <c r="F3633" s="54" t="str">
        <f>VLOOKUP(Table_for_new_list_price[[#This Row],[ItemCode]],[1]sheet1!$1:$1048576,13,FALSE)</f>
        <v>0</v>
      </c>
      <c r="G3633" s="55" t="str">
        <f>VLOOKUP(Table_for_new_list_price[[#This Row],[ItemCode]],[1]sheet1!$1:$1048576,12,FALSE)</f>
        <v>240</v>
      </c>
      <c r="H3633" s="101">
        <f>VLOOKUP(Table_for_new_list_price[[#This Row],[ItemCode]],[1]sheet1!$1:$1048576,8,FALSE)</f>
        <v>7.66</v>
      </c>
      <c r="I3633" s="51">
        <f>'EDA SHEET'!$D$6</f>
        <v>0.34699999999999998</v>
      </c>
      <c r="J3633" s="53">
        <f t="shared" si="63"/>
        <v>2.65802</v>
      </c>
      <c r="K3633" s="1" t="str">
        <f>VLOOKUP(Table_for_new_list_price[[#This Row],[ItemCode]],[1]sheet1!$1:$1048576,11,FALSE)</f>
        <v>China</v>
      </c>
    </row>
    <row r="3634" spans="1:11" hidden="1" x14ac:dyDescent="0.3">
      <c r="A3634" t="s">
        <v>804</v>
      </c>
      <c r="B3634" t="str">
        <f>VLOOKUP(Table_for_new_list_price[[#This Row],[ItemCode]],[1]sheet1!$1:$1048576,4,FALSE)</f>
        <v>WING HANDLE 5007AB 3/4 - 1</v>
      </c>
      <c r="C3634">
        <f>VLOOKUP(Table_for_new_list_price[[#This Row],[ItemCode]],[1]sheet1!$1:$1048576,5,FALSE)</f>
        <v>0</v>
      </c>
      <c r="D3634" t="str">
        <f>VLOOKUP(Table_for_new_list_price[[#This Row],[ItemCode]],[1]sheet1!$1:$1048576,6,FALSE)</f>
        <v>NCAC</v>
      </c>
      <c r="E3634" s="54">
        <f>VLOOKUP(Table_for_new_list_price[[#This Row],[ItemCode]],[1]sheet1!$1:$1048576,7,FALSE)</f>
        <v>0</v>
      </c>
      <c r="F3634" s="54" t="str">
        <f>VLOOKUP(Table_for_new_list_price[[#This Row],[ItemCode]],[1]sheet1!$1:$1048576,13,FALSE)</f>
        <v>0</v>
      </c>
      <c r="G3634" s="55" t="str">
        <f>VLOOKUP(Table_for_new_list_price[[#This Row],[ItemCode]],[1]sheet1!$1:$1048576,12,FALSE)</f>
        <v>240</v>
      </c>
      <c r="H3634" s="101">
        <f>VLOOKUP(Table_for_new_list_price[[#This Row],[ItemCode]],[1]sheet1!$1:$1048576,8,FALSE)</f>
        <v>7.66</v>
      </c>
      <c r="I3634" s="51">
        <f>'EDA SHEET'!$D$6</f>
        <v>0.34699999999999998</v>
      </c>
      <c r="J3634" s="53">
        <f t="shared" si="63"/>
        <v>2.65802</v>
      </c>
      <c r="K3634" s="1" t="str">
        <f>VLOOKUP(Table_for_new_list_price[[#This Row],[ItemCode]],[1]sheet1!$1:$1048576,11,FALSE)</f>
        <v>China</v>
      </c>
    </row>
    <row r="3635" spans="1:11" hidden="1" x14ac:dyDescent="0.3">
      <c r="A3635" t="s">
        <v>811</v>
      </c>
      <c r="B3635" t="str">
        <f>VLOOKUP(Table_for_new_list_price[[#This Row],[ItemCode]],[1]sheet1!$1:$1048576,4,FALSE)</f>
        <v>LEVER HANDLE 1/2</v>
      </c>
      <c r="C3635" t="str">
        <f>VLOOKUP(Table_for_new_list_price[[#This Row],[ItemCode]],[1]sheet1!$1:$1048576,5,FALSE)</f>
        <v>670779729848</v>
      </c>
      <c r="D3635" t="str">
        <f>VLOOKUP(Table_for_new_list_price[[#This Row],[ItemCode]],[1]sheet1!$1:$1048576,6,FALSE)</f>
        <v>NCAC</v>
      </c>
      <c r="E3635" s="54">
        <f>VLOOKUP(Table_for_new_list_price[[#This Row],[ItemCode]],[1]sheet1!$1:$1048576,7,FALSE)</f>
        <v>0</v>
      </c>
      <c r="F3635" s="54" t="str">
        <f>VLOOKUP(Table_for_new_list_price[[#This Row],[ItemCode]],[1]sheet1!$1:$1048576,13,FALSE)</f>
        <v>0</v>
      </c>
      <c r="G3635" s="55">
        <f>VLOOKUP(Table_for_new_list_price[[#This Row],[ItemCode]],[1]sheet1!$1:$1048576,12,FALSE)</f>
        <v>0</v>
      </c>
      <c r="H3635" s="101">
        <f>VLOOKUP(Table_for_new_list_price[[#This Row],[ItemCode]],[1]sheet1!$1:$1048576,8,FALSE)</f>
        <v>2.41</v>
      </c>
      <c r="I3635" s="51">
        <f>'EDA SHEET'!$D$6</f>
        <v>0.34699999999999998</v>
      </c>
      <c r="J3635" s="53">
        <f t="shared" si="63"/>
        <v>0.83626999999999996</v>
      </c>
      <c r="K3635" s="1" t="str">
        <f>VLOOKUP(Table_for_new_list_price[[#This Row],[ItemCode]],[1]sheet1!$1:$1048576,11,FALSE)</f>
        <v>China</v>
      </c>
    </row>
    <row r="3636" spans="1:11" hidden="1" x14ac:dyDescent="0.3">
      <c r="A3636" t="s">
        <v>812</v>
      </c>
      <c r="B3636" t="str">
        <f>VLOOKUP(Table_for_new_list_price[[#This Row],[ItemCode]],[1]sheet1!$1:$1048576,4,FALSE)</f>
        <v>LEVER HANDLE 5008AB 3/4 - 1</v>
      </c>
      <c r="C3636" t="str">
        <f>VLOOKUP(Table_for_new_list_price[[#This Row],[ItemCode]],[1]sheet1!$1:$1048576,5,FALSE)</f>
        <v>670779721613</v>
      </c>
      <c r="D3636" t="str">
        <f>VLOOKUP(Table_for_new_list_price[[#This Row],[ItemCode]],[1]sheet1!$1:$1048576,6,FALSE)</f>
        <v>NCAC</v>
      </c>
      <c r="E3636" s="54">
        <f>VLOOKUP(Table_for_new_list_price[[#This Row],[ItemCode]],[1]sheet1!$1:$1048576,7,FALSE)</f>
        <v>0</v>
      </c>
      <c r="F3636" s="54" t="str">
        <f>VLOOKUP(Table_for_new_list_price[[#This Row],[ItemCode]],[1]sheet1!$1:$1048576,13,FALSE)</f>
        <v>0</v>
      </c>
      <c r="G3636" s="55">
        <f>VLOOKUP(Table_for_new_list_price[[#This Row],[ItemCode]],[1]sheet1!$1:$1048576,12,FALSE)</f>
        <v>0</v>
      </c>
      <c r="H3636" s="101">
        <f>VLOOKUP(Table_for_new_list_price[[#This Row],[ItemCode]],[1]sheet1!$1:$1048576,8,FALSE)</f>
        <v>5.05</v>
      </c>
      <c r="I3636" s="51">
        <f>'EDA SHEET'!$D$6</f>
        <v>0.34699999999999998</v>
      </c>
      <c r="J3636" s="53">
        <f t="shared" si="63"/>
        <v>1.7523499999999999</v>
      </c>
      <c r="K3636" s="1" t="str">
        <f>VLOOKUP(Table_for_new_list_price[[#This Row],[ItemCode]],[1]sheet1!$1:$1048576,11,FALSE)</f>
        <v>China</v>
      </c>
    </row>
    <row r="3637" spans="1:11" hidden="1" x14ac:dyDescent="0.3">
      <c r="A3637" t="s">
        <v>813</v>
      </c>
      <c r="B3637" t="str">
        <f>VLOOKUP(Table_for_new_list_price[[#This Row],[ItemCode]],[1]sheet1!$1:$1048576,4,FALSE)</f>
        <v>WING HANDLE 5008AB 1/2</v>
      </c>
      <c r="C3637" t="str">
        <f>VLOOKUP(Table_for_new_list_price[[#This Row],[ItemCode]],[1]sheet1!$1:$1048576,5,FALSE)</f>
        <v>670779710372</v>
      </c>
      <c r="D3637" t="str">
        <f>VLOOKUP(Table_for_new_list_price[[#This Row],[ItemCode]],[1]sheet1!$1:$1048576,6,FALSE)</f>
        <v>NCAC</v>
      </c>
      <c r="E3637" s="54">
        <f>VLOOKUP(Table_for_new_list_price[[#This Row],[ItemCode]],[1]sheet1!$1:$1048576,7,FALSE)</f>
        <v>0</v>
      </c>
      <c r="F3637" s="54" t="str">
        <f>VLOOKUP(Table_for_new_list_price[[#This Row],[ItemCode]],[1]sheet1!$1:$1048576,13,FALSE)</f>
        <v>0</v>
      </c>
      <c r="G3637" s="55" t="str">
        <f>VLOOKUP(Table_for_new_list_price[[#This Row],[ItemCode]],[1]sheet1!$1:$1048576,12,FALSE)</f>
        <v>240</v>
      </c>
      <c r="H3637" s="101">
        <f>VLOOKUP(Table_for_new_list_price[[#This Row],[ItemCode]],[1]sheet1!$1:$1048576,8,FALSE)</f>
        <v>7.66</v>
      </c>
      <c r="I3637" s="51">
        <f>'EDA SHEET'!$D$6</f>
        <v>0.34699999999999998</v>
      </c>
      <c r="J3637" s="53">
        <f t="shared" si="63"/>
        <v>2.65802</v>
      </c>
      <c r="K3637" s="1" t="str">
        <f>VLOOKUP(Table_for_new_list_price[[#This Row],[ItemCode]],[1]sheet1!$1:$1048576,11,FALSE)</f>
        <v>China</v>
      </c>
    </row>
    <row r="3638" spans="1:11" hidden="1" x14ac:dyDescent="0.3">
      <c r="A3638" t="s">
        <v>814</v>
      </c>
      <c r="B3638" t="str">
        <f>VLOOKUP(Table_for_new_list_price[[#This Row],[ItemCode]],[1]sheet1!$1:$1048576,4,FALSE)</f>
        <v>WING HANDLE 5008AB 3/4 - 1</v>
      </c>
      <c r="C3638" t="str">
        <f>VLOOKUP(Table_for_new_list_price[[#This Row],[ItemCode]],[1]sheet1!$1:$1048576,5,FALSE)</f>
        <v>670779710389</v>
      </c>
      <c r="D3638" t="str">
        <f>VLOOKUP(Table_for_new_list_price[[#This Row],[ItemCode]],[1]sheet1!$1:$1048576,6,FALSE)</f>
        <v>NCAC</v>
      </c>
      <c r="E3638" s="54">
        <f>VLOOKUP(Table_for_new_list_price[[#This Row],[ItemCode]],[1]sheet1!$1:$1048576,7,FALSE)</f>
        <v>0</v>
      </c>
      <c r="F3638" s="54" t="str">
        <f>VLOOKUP(Table_for_new_list_price[[#This Row],[ItemCode]],[1]sheet1!$1:$1048576,13,FALSE)</f>
        <v>0</v>
      </c>
      <c r="G3638" s="55" t="str">
        <f>VLOOKUP(Table_for_new_list_price[[#This Row],[ItemCode]],[1]sheet1!$1:$1048576,12,FALSE)</f>
        <v>240</v>
      </c>
      <c r="H3638" s="101">
        <f>VLOOKUP(Table_for_new_list_price[[#This Row],[ItemCode]],[1]sheet1!$1:$1048576,8,FALSE)</f>
        <v>7.66</v>
      </c>
      <c r="I3638" s="51">
        <f>'EDA SHEET'!$D$6</f>
        <v>0.34699999999999998</v>
      </c>
      <c r="J3638" s="53">
        <f t="shared" si="63"/>
        <v>2.65802</v>
      </c>
      <c r="K3638" s="1" t="str">
        <f>VLOOKUP(Table_for_new_list_price[[#This Row],[ItemCode]],[1]sheet1!$1:$1048576,11,FALSE)</f>
        <v>China</v>
      </c>
    </row>
    <row r="3639" spans="1:11" hidden="1" x14ac:dyDescent="0.3">
      <c r="A3639" t="s">
        <v>824</v>
      </c>
      <c r="B3639" t="str">
        <f>VLOOKUP(Table_for_new_list_price[[#This Row],[ItemCode]],[1]sheet1!$1:$1048576,4,FALSE)</f>
        <v>LEVER HANDLE 1-1/4 - 1-1/2</v>
      </c>
      <c r="C3639" t="str">
        <f>VLOOKUP(Table_for_new_list_price[[#This Row],[ItemCode]],[1]sheet1!$1:$1048576,5,FALSE)</f>
        <v>670779729855</v>
      </c>
      <c r="D3639" t="str">
        <f>VLOOKUP(Table_for_new_list_price[[#This Row],[ItemCode]],[1]sheet1!$1:$1048576,6,FALSE)</f>
        <v>NCAC</v>
      </c>
      <c r="E3639" s="54">
        <f>VLOOKUP(Table_for_new_list_price[[#This Row],[ItemCode]],[1]sheet1!$1:$1048576,7,FALSE)</f>
        <v>0</v>
      </c>
      <c r="F3639" s="54" t="str">
        <f>VLOOKUP(Table_for_new_list_price[[#This Row],[ItemCode]],[1]sheet1!$1:$1048576,13,FALSE)</f>
        <v>0</v>
      </c>
      <c r="G3639" s="55" t="str">
        <f>VLOOKUP(Table_for_new_list_price[[#This Row],[ItemCode]],[1]sheet1!$1:$1048576,12,FALSE)</f>
        <v>0</v>
      </c>
      <c r="H3639" s="101">
        <f>VLOOKUP(Table_for_new_list_price[[#This Row],[ItemCode]],[1]sheet1!$1:$1048576,8,FALSE)</f>
        <v>7.66</v>
      </c>
      <c r="I3639" s="51" t="e">
        <f>VLOOKUP(Table_for_new_list_price[[#This Row],[Product Line]],'EDA SHEET'!$C$10:$D$57,2,FALSE)</f>
        <v>#N/A</v>
      </c>
      <c r="J3639" s="53" t="e">
        <f t="shared" si="63"/>
        <v>#N/A</v>
      </c>
      <c r="K3639" s="1" t="str">
        <f>VLOOKUP(Table_for_new_list_price[[#This Row],[ItemCode]],[1]sheet1!$1:$1048576,11,FALSE)</f>
        <v>China</v>
      </c>
    </row>
    <row r="3640" spans="1:11" hidden="1" x14ac:dyDescent="0.3">
      <c r="A3640" t="s">
        <v>825</v>
      </c>
      <c r="B3640" t="str">
        <f>VLOOKUP(Table_for_new_list_price[[#This Row],[ItemCode]],[1]sheet1!$1:$1048576,4,FALSE)</f>
        <v>LEVER HANDLE 5009AB 1/2</v>
      </c>
      <c r="C3640" t="str">
        <f>VLOOKUP(Table_for_new_list_price[[#This Row],[ItemCode]],[1]sheet1!$1:$1048576,5,FALSE)</f>
        <v>670779721620</v>
      </c>
      <c r="D3640" t="str">
        <f>VLOOKUP(Table_for_new_list_price[[#This Row],[ItemCode]],[1]sheet1!$1:$1048576,6,FALSE)</f>
        <v>NCAC</v>
      </c>
      <c r="E3640" s="54">
        <f>VLOOKUP(Table_for_new_list_price[[#This Row],[ItemCode]],[1]sheet1!$1:$1048576,7,FALSE)</f>
        <v>0</v>
      </c>
      <c r="F3640" s="54" t="str">
        <f>VLOOKUP(Table_for_new_list_price[[#This Row],[ItemCode]],[1]sheet1!$1:$1048576,13,FALSE)</f>
        <v>0</v>
      </c>
      <c r="G3640" s="55" t="str">
        <f>VLOOKUP(Table_for_new_list_price[[#This Row],[ItemCode]],[1]sheet1!$1:$1048576,12,FALSE)</f>
        <v>240</v>
      </c>
      <c r="H3640" s="101">
        <f>VLOOKUP(Table_for_new_list_price[[#This Row],[ItemCode]],[1]sheet1!$1:$1048576,8,FALSE)</f>
        <v>2.41</v>
      </c>
      <c r="I3640" s="51" t="e">
        <f>VLOOKUP(Table_for_new_list_price[[#This Row],[Product Line]],'EDA SHEET'!$C$10:$D$57,2,FALSE)</f>
        <v>#N/A</v>
      </c>
      <c r="J3640" s="53" t="e">
        <f t="shared" si="63"/>
        <v>#N/A</v>
      </c>
      <c r="K3640" s="1" t="str">
        <f>VLOOKUP(Table_for_new_list_price[[#This Row],[ItemCode]],[1]sheet1!$1:$1048576,11,FALSE)</f>
        <v>China</v>
      </c>
    </row>
    <row r="3641" spans="1:11" hidden="1" x14ac:dyDescent="0.3">
      <c r="A3641" t="s">
        <v>826</v>
      </c>
      <c r="B3641" t="str">
        <f>VLOOKUP(Table_for_new_list_price[[#This Row],[ItemCode]],[1]sheet1!$1:$1048576,4,FALSE)</f>
        <v>LEVER HANDLE 2</v>
      </c>
      <c r="C3641" t="str">
        <f>VLOOKUP(Table_for_new_list_price[[#This Row],[ItemCode]],[1]sheet1!$1:$1048576,5,FALSE)</f>
        <v>670779729862</v>
      </c>
      <c r="D3641" t="str">
        <f>VLOOKUP(Table_for_new_list_price[[#This Row],[ItemCode]],[1]sheet1!$1:$1048576,6,FALSE)</f>
        <v>NCAC</v>
      </c>
      <c r="E3641" s="54">
        <f>VLOOKUP(Table_for_new_list_price[[#This Row],[ItemCode]],[1]sheet1!$1:$1048576,7,FALSE)</f>
        <v>0</v>
      </c>
      <c r="F3641" s="54" t="str">
        <f>VLOOKUP(Table_for_new_list_price[[#This Row],[ItemCode]],[1]sheet1!$1:$1048576,13,FALSE)</f>
        <v>0</v>
      </c>
      <c r="G3641" s="55" t="str">
        <f>VLOOKUP(Table_for_new_list_price[[#This Row],[ItemCode]],[1]sheet1!$1:$1048576,12,FALSE)</f>
        <v>0</v>
      </c>
      <c r="H3641" s="101">
        <f>VLOOKUP(Table_for_new_list_price[[#This Row],[ItemCode]],[1]sheet1!$1:$1048576,8,FALSE)</f>
        <v>7.89</v>
      </c>
      <c r="I3641" s="51" t="e">
        <f>VLOOKUP(Table_for_new_list_price[[#This Row],[Product Line]],'EDA SHEET'!$C$10:$D$57,2,FALSE)</f>
        <v>#N/A</v>
      </c>
      <c r="J3641" s="53" t="e">
        <f t="shared" si="63"/>
        <v>#N/A</v>
      </c>
      <c r="K3641" s="1" t="str">
        <f>VLOOKUP(Table_for_new_list_price[[#This Row],[ItemCode]],[1]sheet1!$1:$1048576,11,FALSE)</f>
        <v>China</v>
      </c>
    </row>
    <row r="3642" spans="1:11" hidden="1" x14ac:dyDescent="0.3">
      <c r="A3642" t="s">
        <v>827</v>
      </c>
      <c r="B3642" t="str">
        <f>VLOOKUP(Table_for_new_list_price[[#This Row],[ItemCode]],[1]sheet1!$1:$1048576,4,FALSE)</f>
        <v>LEVER HANDLE 5009AB 3/4 - 1</v>
      </c>
      <c r="C3642" t="str">
        <f>VLOOKUP(Table_for_new_list_price[[#This Row],[ItemCode]],[1]sheet1!$1:$1048576,5,FALSE)</f>
        <v>670779721637</v>
      </c>
      <c r="D3642" t="str">
        <f>VLOOKUP(Table_for_new_list_price[[#This Row],[ItemCode]],[1]sheet1!$1:$1048576,6,FALSE)</f>
        <v>NCAC</v>
      </c>
      <c r="E3642" s="54">
        <f>VLOOKUP(Table_for_new_list_price[[#This Row],[ItemCode]],[1]sheet1!$1:$1048576,7,FALSE)</f>
        <v>0</v>
      </c>
      <c r="F3642" s="54" t="str">
        <f>VLOOKUP(Table_for_new_list_price[[#This Row],[ItemCode]],[1]sheet1!$1:$1048576,13,FALSE)</f>
        <v>0</v>
      </c>
      <c r="G3642" s="55">
        <f>VLOOKUP(Table_for_new_list_price[[#This Row],[ItemCode]],[1]sheet1!$1:$1048576,12,FALSE)</f>
        <v>0</v>
      </c>
      <c r="H3642" s="101">
        <f>VLOOKUP(Table_for_new_list_price[[#This Row],[ItemCode]],[1]sheet1!$1:$1048576,8,FALSE)</f>
        <v>5.05</v>
      </c>
      <c r="I3642" s="51" t="e">
        <f>VLOOKUP(Table_for_new_list_price[[#This Row],[Product Line]],'EDA SHEET'!$C$10:$D$57,2,FALSE)</f>
        <v>#N/A</v>
      </c>
      <c r="J3642" s="53" t="e">
        <f t="shared" si="63"/>
        <v>#N/A</v>
      </c>
      <c r="K3642" s="1" t="str">
        <f>VLOOKUP(Table_for_new_list_price[[#This Row],[ItemCode]],[1]sheet1!$1:$1048576,11,FALSE)</f>
        <v>China</v>
      </c>
    </row>
    <row r="3643" spans="1:11" hidden="1" x14ac:dyDescent="0.3">
      <c r="A3643" t="s">
        <v>828</v>
      </c>
      <c r="B3643" t="str">
        <f>VLOOKUP(Table_for_new_list_price[[#This Row],[ItemCode]],[1]sheet1!$1:$1048576,4,FALSE)</f>
        <v>WING HANDLE 5009AB 1/2</v>
      </c>
      <c r="C3643" t="str">
        <f>VLOOKUP(Table_for_new_list_price[[#This Row],[ItemCode]],[1]sheet1!$1:$1048576,5,FALSE)</f>
        <v>670779710396</v>
      </c>
      <c r="D3643" t="str">
        <f>VLOOKUP(Table_for_new_list_price[[#This Row],[ItemCode]],[1]sheet1!$1:$1048576,6,FALSE)</f>
        <v>NCAC</v>
      </c>
      <c r="E3643" s="54">
        <f>VLOOKUP(Table_for_new_list_price[[#This Row],[ItemCode]],[1]sheet1!$1:$1048576,7,FALSE)</f>
        <v>0</v>
      </c>
      <c r="F3643" s="54" t="str">
        <f>VLOOKUP(Table_for_new_list_price[[#This Row],[ItemCode]],[1]sheet1!$1:$1048576,13,FALSE)</f>
        <v>0</v>
      </c>
      <c r="G3643" s="55" t="str">
        <f>VLOOKUP(Table_for_new_list_price[[#This Row],[ItemCode]],[1]sheet1!$1:$1048576,12,FALSE)</f>
        <v>240</v>
      </c>
      <c r="H3643" s="101">
        <f>VLOOKUP(Table_for_new_list_price[[#This Row],[ItemCode]],[1]sheet1!$1:$1048576,8,FALSE)</f>
        <v>7.66</v>
      </c>
      <c r="I3643" s="51" t="e">
        <f>VLOOKUP(Table_for_new_list_price[[#This Row],[Product Line]],'EDA SHEET'!$C$10:$D$57,2,FALSE)</f>
        <v>#N/A</v>
      </c>
      <c r="J3643" s="53" t="e">
        <f t="shared" si="63"/>
        <v>#N/A</v>
      </c>
      <c r="K3643" s="1" t="str">
        <f>VLOOKUP(Table_for_new_list_price[[#This Row],[ItemCode]],[1]sheet1!$1:$1048576,11,FALSE)</f>
        <v>China</v>
      </c>
    </row>
    <row r="3644" spans="1:11" hidden="1" x14ac:dyDescent="0.3">
      <c r="A3644" t="s">
        <v>829</v>
      </c>
      <c r="B3644" t="str">
        <f>VLOOKUP(Table_for_new_list_price[[#This Row],[ItemCode]],[1]sheet1!$1:$1048576,4,FALSE)</f>
        <v>WING HANDLE 5009AB 3/4 - 1</v>
      </c>
      <c r="C3644" t="str">
        <f>VLOOKUP(Table_for_new_list_price[[#This Row],[ItemCode]],[1]sheet1!$1:$1048576,5,FALSE)</f>
        <v>670779710402</v>
      </c>
      <c r="D3644" t="str">
        <f>VLOOKUP(Table_for_new_list_price[[#This Row],[ItemCode]],[1]sheet1!$1:$1048576,6,FALSE)</f>
        <v>NCAC</v>
      </c>
      <c r="E3644" s="54">
        <f>VLOOKUP(Table_for_new_list_price[[#This Row],[ItemCode]],[1]sheet1!$1:$1048576,7,FALSE)</f>
        <v>0</v>
      </c>
      <c r="F3644" s="54" t="str">
        <f>VLOOKUP(Table_for_new_list_price[[#This Row],[ItemCode]],[1]sheet1!$1:$1048576,13,FALSE)</f>
        <v>0</v>
      </c>
      <c r="G3644" s="55" t="str">
        <f>VLOOKUP(Table_for_new_list_price[[#This Row],[ItemCode]],[1]sheet1!$1:$1048576,12,FALSE)</f>
        <v>240</v>
      </c>
      <c r="H3644" s="101">
        <f>VLOOKUP(Table_for_new_list_price[[#This Row],[ItemCode]],[1]sheet1!$1:$1048576,8,FALSE)</f>
        <v>7.66</v>
      </c>
      <c r="I3644" s="51" t="e">
        <f>VLOOKUP(Table_for_new_list_price[[#This Row],[Product Line]],'EDA SHEET'!$C$10:$D$57,2,FALSE)</f>
        <v>#N/A</v>
      </c>
      <c r="J3644" s="53" t="e">
        <f t="shared" si="63"/>
        <v>#N/A</v>
      </c>
      <c r="K3644" s="1" t="str">
        <f>VLOOKUP(Table_for_new_list_price[[#This Row],[ItemCode]],[1]sheet1!$1:$1048576,11,FALSE)</f>
        <v>China</v>
      </c>
    </row>
    <row r="3645" spans="1:11" hidden="1" x14ac:dyDescent="0.3">
      <c r="A3645" t="s">
        <v>833</v>
      </c>
      <c r="B3645" t="str">
        <f>VLOOKUP(Table_for_new_list_price[[#This Row],[ItemCode]],[1]sheet1!$1:$1048576,4,FALSE)</f>
        <v>LEVER HANDLE 1/2</v>
      </c>
      <c r="C3645" t="str">
        <f>VLOOKUP(Table_for_new_list_price[[#This Row],[ItemCode]],[1]sheet1!$1:$1048576,5,FALSE)</f>
        <v>670779729879</v>
      </c>
      <c r="D3645" t="str">
        <f>VLOOKUP(Table_for_new_list_price[[#This Row],[ItemCode]],[1]sheet1!$1:$1048576,6,FALSE)</f>
        <v>NCAC</v>
      </c>
      <c r="E3645" s="54">
        <f>VLOOKUP(Table_for_new_list_price[[#This Row],[ItemCode]],[1]sheet1!$1:$1048576,7,FALSE)</f>
        <v>0</v>
      </c>
      <c r="F3645" s="54">
        <f>VLOOKUP(Table_for_new_list_price[[#This Row],[ItemCode]],[1]sheet1!$1:$1048576,13,FALSE)</f>
        <v>0</v>
      </c>
      <c r="G3645" s="55">
        <f>VLOOKUP(Table_for_new_list_price[[#This Row],[ItemCode]],[1]sheet1!$1:$1048576,12,FALSE)</f>
        <v>0</v>
      </c>
      <c r="H3645" s="101">
        <f>VLOOKUP(Table_for_new_list_price[[#This Row],[ItemCode]],[1]sheet1!$1:$1048576,8,FALSE)</f>
        <v>2.41</v>
      </c>
      <c r="I3645" s="51" t="e">
        <f>VLOOKUP(Table_for_new_list_price[[#This Row],[Product Line]],'EDA SHEET'!$C$10:$D$57,2,FALSE)</f>
        <v>#N/A</v>
      </c>
      <c r="J3645" s="53" t="e">
        <f t="shared" si="63"/>
        <v>#N/A</v>
      </c>
      <c r="K3645" s="1" t="str">
        <f>VLOOKUP(Table_for_new_list_price[[#This Row],[ItemCode]],[1]sheet1!$1:$1048576,11,FALSE)</f>
        <v>China</v>
      </c>
    </row>
    <row r="3646" spans="1:11" hidden="1" x14ac:dyDescent="0.3">
      <c r="A3646" t="s">
        <v>834</v>
      </c>
      <c r="B3646" t="str">
        <f>VLOOKUP(Table_for_new_list_price[[#This Row],[ItemCode]],[1]sheet1!$1:$1048576,4,FALSE)</f>
        <v>LEVER HANDLE 3/4 - 1</v>
      </c>
      <c r="C3646" t="str">
        <f>VLOOKUP(Table_for_new_list_price[[#This Row],[ItemCode]],[1]sheet1!$1:$1048576,5,FALSE)</f>
        <v>670779729886</v>
      </c>
      <c r="D3646" t="str">
        <f>VLOOKUP(Table_for_new_list_price[[#This Row],[ItemCode]],[1]sheet1!$1:$1048576,6,FALSE)</f>
        <v>NCAC</v>
      </c>
      <c r="E3646" s="54">
        <f>VLOOKUP(Table_for_new_list_price[[#This Row],[ItemCode]],[1]sheet1!$1:$1048576,7,FALSE)</f>
        <v>0</v>
      </c>
      <c r="F3646" s="54">
        <f>VLOOKUP(Table_for_new_list_price[[#This Row],[ItemCode]],[1]sheet1!$1:$1048576,13,FALSE)</f>
        <v>0</v>
      </c>
      <c r="G3646" s="55">
        <f>VLOOKUP(Table_for_new_list_price[[#This Row],[ItemCode]],[1]sheet1!$1:$1048576,12,FALSE)</f>
        <v>0</v>
      </c>
      <c r="H3646" s="101">
        <f>VLOOKUP(Table_for_new_list_price[[#This Row],[ItemCode]],[1]sheet1!$1:$1048576,8,FALSE)</f>
        <v>5.05</v>
      </c>
      <c r="I3646" s="51" t="e">
        <f>VLOOKUP(Table_for_new_list_price[[#This Row],[Product Line]],'EDA SHEET'!$C$10:$D$57,2,FALSE)</f>
        <v>#N/A</v>
      </c>
      <c r="J3646" s="53" t="e">
        <f t="shared" si="63"/>
        <v>#N/A</v>
      </c>
      <c r="K3646" s="1" t="str">
        <f>VLOOKUP(Table_for_new_list_price[[#This Row],[ItemCode]],[1]sheet1!$1:$1048576,11,FALSE)</f>
        <v>China</v>
      </c>
    </row>
    <row r="3647" spans="1:11" hidden="1" x14ac:dyDescent="0.3">
      <c r="A3647" t="s">
        <v>838</v>
      </c>
      <c r="B3647" t="str">
        <f>VLOOKUP(Table_for_new_list_price[[#This Row],[ItemCode]],[1]sheet1!$1:$1048576,4,FALSE)</f>
        <v>LEVER HANDLE 1/2</v>
      </c>
      <c r="C3647" t="str">
        <f>VLOOKUP(Table_for_new_list_price[[#This Row],[ItemCode]],[1]sheet1!$1:$1048576,5,FALSE)</f>
        <v>670779729893</v>
      </c>
      <c r="D3647" t="str">
        <f>VLOOKUP(Table_for_new_list_price[[#This Row],[ItemCode]],[1]sheet1!$1:$1048576,6,FALSE)</f>
        <v>NCAC</v>
      </c>
      <c r="E3647" s="54">
        <f>VLOOKUP(Table_for_new_list_price[[#This Row],[ItemCode]],[1]sheet1!$1:$1048576,7,FALSE)</f>
        <v>0</v>
      </c>
      <c r="F3647" s="54">
        <f>VLOOKUP(Table_for_new_list_price[[#This Row],[ItemCode]],[1]sheet1!$1:$1048576,13,FALSE)</f>
        <v>0</v>
      </c>
      <c r="G3647" s="55">
        <f>VLOOKUP(Table_for_new_list_price[[#This Row],[ItemCode]],[1]sheet1!$1:$1048576,12,FALSE)</f>
        <v>0</v>
      </c>
      <c r="H3647" s="101">
        <f>VLOOKUP(Table_for_new_list_price[[#This Row],[ItemCode]],[1]sheet1!$1:$1048576,8,FALSE)</f>
        <v>2.41</v>
      </c>
      <c r="I3647" s="51" t="e">
        <f>VLOOKUP(Table_for_new_list_price[[#This Row],[Product Line]],'EDA SHEET'!$C$10:$D$57,2,FALSE)</f>
        <v>#N/A</v>
      </c>
      <c r="J3647" s="53" t="e">
        <f t="shared" si="63"/>
        <v>#N/A</v>
      </c>
      <c r="K3647" s="1" t="str">
        <f>VLOOKUP(Table_for_new_list_price[[#This Row],[ItemCode]],[1]sheet1!$1:$1048576,11,FALSE)</f>
        <v>China</v>
      </c>
    </row>
    <row r="3648" spans="1:11" hidden="1" x14ac:dyDescent="0.3">
      <c r="A3648" t="s">
        <v>839</v>
      </c>
      <c r="B3648" t="str">
        <f>VLOOKUP(Table_for_new_list_price[[#This Row],[ItemCode]],[1]sheet1!$1:$1048576,4,FALSE)</f>
        <v>LEVER HANDLE 3/4 - 1</v>
      </c>
      <c r="C3648" t="str">
        <f>VLOOKUP(Table_for_new_list_price[[#This Row],[ItemCode]],[1]sheet1!$1:$1048576,5,FALSE)</f>
        <v>670779729909</v>
      </c>
      <c r="D3648" t="str">
        <f>VLOOKUP(Table_for_new_list_price[[#This Row],[ItemCode]],[1]sheet1!$1:$1048576,6,FALSE)</f>
        <v>NCAC</v>
      </c>
      <c r="E3648" s="54">
        <f>VLOOKUP(Table_for_new_list_price[[#This Row],[ItemCode]],[1]sheet1!$1:$1048576,7,FALSE)</f>
        <v>0</v>
      </c>
      <c r="F3648" s="54">
        <f>VLOOKUP(Table_for_new_list_price[[#This Row],[ItemCode]],[1]sheet1!$1:$1048576,13,FALSE)</f>
        <v>0</v>
      </c>
      <c r="G3648" s="55">
        <f>VLOOKUP(Table_for_new_list_price[[#This Row],[ItemCode]],[1]sheet1!$1:$1048576,12,FALSE)</f>
        <v>0</v>
      </c>
      <c r="H3648" s="101">
        <f>VLOOKUP(Table_for_new_list_price[[#This Row],[ItemCode]],[1]sheet1!$1:$1048576,8,FALSE)</f>
        <v>5.05</v>
      </c>
      <c r="I3648" s="51" t="e">
        <f>VLOOKUP(Table_for_new_list_price[[#This Row],[Product Line]],'EDA SHEET'!$C$10:$D$57,2,FALSE)</f>
        <v>#N/A</v>
      </c>
      <c r="J3648" s="53" t="e">
        <f t="shared" si="63"/>
        <v>#N/A</v>
      </c>
      <c r="K3648" s="1" t="str">
        <f>VLOOKUP(Table_for_new_list_price[[#This Row],[ItemCode]],[1]sheet1!$1:$1048576,11,FALSE)</f>
        <v>China</v>
      </c>
    </row>
    <row r="3649" spans="1:11" hidden="1" x14ac:dyDescent="0.3">
      <c r="A3649" t="s">
        <v>853</v>
      </c>
      <c r="B3649" t="str">
        <f>VLOOKUP(Table_for_new_list_price[[#This Row],[ItemCode]],[1]sheet1!$1:$1048576,4,FALSE)</f>
        <v>LEVER HANDLE 1/2</v>
      </c>
      <c r="C3649" t="str">
        <f>VLOOKUP(Table_for_new_list_price[[#This Row],[ItemCode]],[1]sheet1!$1:$1048576,5,FALSE)</f>
        <v>670779729916</v>
      </c>
      <c r="D3649" t="str">
        <f>VLOOKUP(Table_for_new_list_price[[#This Row],[ItemCode]],[1]sheet1!$1:$1048576,6,FALSE)</f>
        <v>NCAC</v>
      </c>
      <c r="E3649" s="54">
        <f>VLOOKUP(Table_for_new_list_price[[#This Row],[ItemCode]],[1]sheet1!$1:$1048576,7,FALSE)</f>
        <v>0</v>
      </c>
      <c r="F3649" s="54">
        <f>VLOOKUP(Table_for_new_list_price[[#This Row],[ItemCode]],[1]sheet1!$1:$1048576,13,FALSE)</f>
        <v>0</v>
      </c>
      <c r="G3649" s="55">
        <f>VLOOKUP(Table_for_new_list_price[[#This Row],[ItemCode]],[1]sheet1!$1:$1048576,12,FALSE)</f>
        <v>0</v>
      </c>
      <c r="H3649" s="101">
        <f>VLOOKUP(Table_for_new_list_price[[#This Row],[ItemCode]],[1]sheet1!$1:$1048576,8,FALSE)</f>
        <v>2.41</v>
      </c>
      <c r="I3649" s="51" t="e">
        <f>VLOOKUP(Table_for_new_list_price[[#This Row],[Product Line]],'EDA SHEET'!$C$10:$D$57,2,FALSE)</f>
        <v>#N/A</v>
      </c>
      <c r="J3649" s="53" t="e">
        <f t="shared" si="63"/>
        <v>#N/A</v>
      </c>
      <c r="K3649" s="1" t="str">
        <f>VLOOKUP(Table_for_new_list_price[[#This Row],[ItemCode]],[1]sheet1!$1:$1048576,11,FALSE)</f>
        <v>China</v>
      </c>
    </row>
    <row r="3650" spans="1:11" hidden="1" x14ac:dyDescent="0.3">
      <c r="A3650" t="s">
        <v>854</v>
      </c>
      <c r="B3650" t="str">
        <f>VLOOKUP(Table_for_new_list_price[[#This Row],[ItemCode]],[1]sheet1!$1:$1048576,4,FALSE)</f>
        <v>LEVER HANDLE 3/4 - 1</v>
      </c>
      <c r="C3650" t="str">
        <f>VLOOKUP(Table_for_new_list_price[[#This Row],[ItemCode]],[1]sheet1!$1:$1048576,5,FALSE)</f>
        <v>670779729923</v>
      </c>
      <c r="D3650" t="str">
        <f>VLOOKUP(Table_for_new_list_price[[#This Row],[ItemCode]],[1]sheet1!$1:$1048576,6,FALSE)</f>
        <v>NCAC</v>
      </c>
      <c r="E3650" s="54">
        <f>VLOOKUP(Table_for_new_list_price[[#This Row],[ItemCode]],[1]sheet1!$1:$1048576,7,FALSE)</f>
        <v>0</v>
      </c>
      <c r="F3650" s="54">
        <f>VLOOKUP(Table_for_new_list_price[[#This Row],[ItemCode]],[1]sheet1!$1:$1048576,13,FALSE)</f>
        <v>0</v>
      </c>
      <c r="G3650" s="55">
        <f>VLOOKUP(Table_for_new_list_price[[#This Row],[ItemCode]],[1]sheet1!$1:$1048576,12,FALSE)</f>
        <v>0</v>
      </c>
      <c r="H3650" s="101">
        <f>VLOOKUP(Table_for_new_list_price[[#This Row],[ItemCode]],[1]sheet1!$1:$1048576,8,FALSE)</f>
        <v>5.05</v>
      </c>
      <c r="I3650" s="51" t="e">
        <f>VLOOKUP(Table_for_new_list_price[[#This Row],[Product Line]],'EDA SHEET'!$C$10:$D$57,2,FALSE)</f>
        <v>#N/A</v>
      </c>
      <c r="J3650" s="53" t="e">
        <f t="shared" si="63"/>
        <v>#N/A</v>
      </c>
      <c r="K3650" s="1" t="str">
        <f>VLOOKUP(Table_for_new_list_price[[#This Row],[ItemCode]],[1]sheet1!$1:$1048576,11,FALSE)</f>
        <v>China</v>
      </c>
    </row>
    <row r="3651" spans="1:11" hidden="1" x14ac:dyDescent="0.3">
      <c r="A3651" t="s">
        <v>867</v>
      </c>
      <c r="B3651" t="str">
        <f>VLOOKUP(Table_for_new_list_price[[#This Row],[ItemCode]],[1]sheet1!$1:$1048576,4,FALSE)</f>
        <v>LEVER HANDLE 5015AB 11/4 - 11/</v>
      </c>
      <c r="C3651" t="str">
        <f>VLOOKUP(Table_for_new_list_price[[#This Row],[ItemCode]],[1]sheet1!$1:$1048576,5,FALSE)</f>
        <v>670779721644</v>
      </c>
      <c r="D3651" t="str">
        <f>VLOOKUP(Table_for_new_list_price[[#This Row],[ItemCode]],[1]sheet1!$1:$1048576,6,FALSE)</f>
        <v>NCAC</v>
      </c>
      <c r="E3651" s="54">
        <f>VLOOKUP(Table_for_new_list_price[[#This Row],[ItemCode]],[1]sheet1!$1:$1048576,7,FALSE)</f>
        <v>0</v>
      </c>
      <c r="F3651" s="54" t="str">
        <f>VLOOKUP(Table_for_new_list_price[[#This Row],[ItemCode]],[1]sheet1!$1:$1048576,13,FALSE)</f>
        <v>0</v>
      </c>
      <c r="G3651" s="55" t="str">
        <f>VLOOKUP(Table_for_new_list_price[[#This Row],[ItemCode]],[1]sheet1!$1:$1048576,12,FALSE)</f>
        <v>240</v>
      </c>
      <c r="H3651" s="101">
        <f>VLOOKUP(Table_for_new_list_price[[#This Row],[ItemCode]],[1]sheet1!$1:$1048576,8,FALSE)</f>
        <v>7.66</v>
      </c>
      <c r="I3651" s="51" t="e">
        <f>VLOOKUP(Table_for_new_list_price[[#This Row],[Product Line]],'EDA SHEET'!$C$10:$D$57,2,FALSE)</f>
        <v>#N/A</v>
      </c>
      <c r="J3651" s="53" t="e">
        <f t="shared" si="63"/>
        <v>#N/A</v>
      </c>
      <c r="K3651" s="1" t="str">
        <f>VLOOKUP(Table_for_new_list_price[[#This Row],[ItemCode]],[1]sheet1!$1:$1048576,11,FALSE)</f>
        <v>China</v>
      </c>
    </row>
    <row r="3652" spans="1:11" hidden="1" x14ac:dyDescent="0.3">
      <c r="A3652" t="s">
        <v>868</v>
      </c>
      <c r="B3652" t="str">
        <f>VLOOKUP(Table_for_new_list_price[[#This Row],[ItemCode]],[1]sheet1!$1:$1048576,4,FALSE)</f>
        <v>LEVER HANDLE 5015AB 1/2</v>
      </c>
      <c r="C3652" t="str">
        <f>VLOOKUP(Table_for_new_list_price[[#This Row],[ItemCode]],[1]sheet1!$1:$1048576,5,FALSE)</f>
        <v>670779721651</v>
      </c>
      <c r="D3652" t="str">
        <f>VLOOKUP(Table_for_new_list_price[[#This Row],[ItemCode]],[1]sheet1!$1:$1048576,6,FALSE)</f>
        <v>NCAC</v>
      </c>
      <c r="E3652" s="54">
        <f>VLOOKUP(Table_for_new_list_price[[#This Row],[ItemCode]],[1]sheet1!$1:$1048576,7,FALSE)</f>
        <v>0</v>
      </c>
      <c r="F3652" s="54" t="str">
        <f>VLOOKUP(Table_for_new_list_price[[#This Row],[ItemCode]],[1]sheet1!$1:$1048576,13,FALSE)</f>
        <v>0</v>
      </c>
      <c r="G3652" s="55">
        <f>VLOOKUP(Table_for_new_list_price[[#This Row],[ItemCode]],[1]sheet1!$1:$1048576,12,FALSE)</f>
        <v>0</v>
      </c>
      <c r="H3652" s="101">
        <f>VLOOKUP(Table_for_new_list_price[[#This Row],[ItemCode]],[1]sheet1!$1:$1048576,8,FALSE)</f>
        <v>2.41</v>
      </c>
      <c r="I3652" s="51" t="e">
        <f>VLOOKUP(Table_for_new_list_price[[#This Row],[Product Line]],'EDA SHEET'!$C$10:$D$57,2,FALSE)</f>
        <v>#N/A</v>
      </c>
      <c r="J3652" s="53" t="e">
        <f t="shared" si="63"/>
        <v>#N/A</v>
      </c>
      <c r="K3652" s="1" t="str">
        <f>VLOOKUP(Table_for_new_list_price[[#This Row],[ItemCode]],[1]sheet1!$1:$1048576,11,FALSE)</f>
        <v>China</v>
      </c>
    </row>
    <row r="3653" spans="1:11" hidden="1" x14ac:dyDescent="0.3">
      <c r="A3653" t="s">
        <v>869</v>
      </c>
      <c r="B3653" t="str">
        <f>VLOOKUP(Table_for_new_list_price[[#This Row],[ItemCode]],[1]sheet1!$1:$1048576,4,FALSE)</f>
        <v>LEVER HANDLE 2 - 2-1/2</v>
      </c>
      <c r="C3653" t="str">
        <f>VLOOKUP(Table_for_new_list_price[[#This Row],[ItemCode]],[1]sheet1!$1:$1048576,5,FALSE)</f>
        <v>670779729930</v>
      </c>
      <c r="D3653" t="str">
        <f>VLOOKUP(Table_for_new_list_price[[#This Row],[ItemCode]],[1]sheet1!$1:$1048576,6,FALSE)</f>
        <v>NCAC</v>
      </c>
      <c r="E3653" s="54">
        <f>VLOOKUP(Table_for_new_list_price[[#This Row],[ItemCode]],[1]sheet1!$1:$1048576,7,FALSE)</f>
        <v>0</v>
      </c>
      <c r="F3653" s="54" t="str">
        <f>VLOOKUP(Table_for_new_list_price[[#This Row],[ItemCode]],[1]sheet1!$1:$1048576,13,FALSE)</f>
        <v>0</v>
      </c>
      <c r="G3653" s="55" t="str">
        <f>VLOOKUP(Table_for_new_list_price[[#This Row],[ItemCode]],[1]sheet1!$1:$1048576,12,FALSE)</f>
        <v>0</v>
      </c>
      <c r="H3653" s="101">
        <f>VLOOKUP(Table_for_new_list_price[[#This Row],[ItemCode]],[1]sheet1!$1:$1048576,8,FALSE)</f>
        <v>30.61</v>
      </c>
      <c r="I3653" s="51" t="e">
        <f>VLOOKUP(Table_for_new_list_price[[#This Row],[Product Line]],'EDA SHEET'!$C$10:$D$57,2,FALSE)</f>
        <v>#N/A</v>
      </c>
      <c r="J3653" s="53" t="e">
        <f t="shared" si="63"/>
        <v>#N/A</v>
      </c>
      <c r="K3653" s="1" t="str">
        <f>VLOOKUP(Table_for_new_list_price[[#This Row],[ItemCode]],[1]sheet1!$1:$1048576,11,FALSE)</f>
        <v>China</v>
      </c>
    </row>
    <row r="3654" spans="1:11" hidden="1" x14ac:dyDescent="0.3">
      <c r="A3654" t="s">
        <v>870</v>
      </c>
      <c r="B3654" t="str">
        <f>VLOOKUP(Table_for_new_list_price[[#This Row],[ItemCode]],[1]sheet1!$1:$1048576,4,FALSE)</f>
        <v>LEVER HANDLE 3</v>
      </c>
      <c r="C3654" t="str">
        <f>VLOOKUP(Table_for_new_list_price[[#This Row],[ItemCode]],[1]sheet1!$1:$1048576,5,FALSE)</f>
        <v>670779729947</v>
      </c>
      <c r="D3654" t="str">
        <f>VLOOKUP(Table_for_new_list_price[[#This Row],[ItemCode]],[1]sheet1!$1:$1048576,6,FALSE)</f>
        <v>NCAC</v>
      </c>
      <c r="E3654" s="54">
        <f>VLOOKUP(Table_for_new_list_price[[#This Row],[ItemCode]],[1]sheet1!$1:$1048576,7,FALSE)</f>
        <v>0</v>
      </c>
      <c r="F3654" s="54" t="str">
        <f>VLOOKUP(Table_for_new_list_price[[#This Row],[ItemCode]],[1]sheet1!$1:$1048576,13,FALSE)</f>
        <v>0</v>
      </c>
      <c r="G3654" s="55" t="str">
        <f>VLOOKUP(Table_for_new_list_price[[#This Row],[ItemCode]],[1]sheet1!$1:$1048576,12,FALSE)</f>
        <v>0</v>
      </c>
      <c r="H3654" s="101">
        <f>VLOOKUP(Table_for_new_list_price[[#This Row],[ItemCode]],[1]sheet1!$1:$1048576,8,FALSE)</f>
        <v>30.61</v>
      </c>
      <c r="I3654" s="51" t="e">
        <f>VLOOKUP(Table_for_new_list_price[[#This Row],[Product Line]],'EDA SHEET'!$C$10:$D$57,2,FALSE)</f>
        <v>#N/A</v>
      </c>
      <c r="J3654" s="53" t="e">
        <f t="shared" si="63"/>
        <v>#N/A</v>
      </c>
      <c r="K3654" s="1" t="str">
        <f>VLOOKUP(Table_for_new_list_price[[#This Row],[ItemCode]],[1]sheet1!$1:$1048576,11,FALSE)</f>
        <v>China</v>
      </c>
    </row>
    <row r="3655" spans="1:11" hidden="1" x14ac:dyDescent="0.3">
      <c r="A3655" t="s">
        <v>871</v>
      </c>
      <c r="B3655" t="str">
        <f>VLOOKUP(Table_for_new_list_price[[#This Row],[ItemCode]],[1]sheet1!$1:$1048576,4,FALSE)</f>
        <v>LEVER HANDLE 5015AB 3/4 - 1</v>
      </c>
      <c r="C3655" t="str">
        <f>VLOOKUP(Table_for_new_list_price[[#This Row],[ItemCode]],[1]sheet1!$1:$1048576,5,FALSE)</f>
        <v>670779711669</v>
      </c>
      <c r="D3655" t="str">
        <f>VLOOKUP(Table_for_new_list_price[[#This Row],[ItemCode]],[1]sheet1!$1:$1048576,6,FALSE)</f>
        <v>NCAC</v>
      </c>
      <c r="E3655" s="54">
        <f>VLOOKUP(Table_for_new_list_price[[#This Row],[ItemCode]],[1]sheet1!$1:$1048576,7,FALSE)</f>
        <v>0</v>
      </c>
      <c r="F3655" s="54" t="str">
        <f>VLOOKUP(Table_for_new_list_price[[#This Row],[ItemCode]],[1]sheet1!$1:$1048576,13,FALSE)</f>
        <v>0</v>
      </c>
      <c r="G3655" s="55" t="str">
        <f>VLOOKUP(Table_for_new_list_price[[#This Row],[ItemCode]],[1]sheet1!$1:$1048576,12,FALSE)</f>
        <v>240</v>
      </c>
      <c r="H3655" s="101">
        <f>VLOOKUP(Table_for_new_list_price[[#This Row],[ItemCode]],[1]sheet1!$1:$1048576,8,FALSE)</f>
        <v>5.05</v>
      </c>
      <c r="I3655" s="51" t="e">
        <f>VLOOKUP(Table_for_new_list_price[[#This Row],[Product Line]],'EDA SHEET'!$C$10:$D$57,2,FALSE)</f>
        <v>#N/A</v>
      </c>
      <c r="J3655" s="53" t="e">
        <f t="shared" si="63"/>
        <v>#N/A</v>
      </c>
      <c r="K3655" s="1" t="str">
        <f>VLOOKUP(Table_for_new_list_price[[#This Row],[ItemCode]],[1]sheet1!$1:$1048576,11,FALSE)</f>
        <v>China</v>
      </c>
    </row>
    <row r="3656" spans="1:11" hidden="1" x14ac:dyDescent="0.3">
      <c r="A3656" t="s">
        <v>872</v>
      </c>
      <c r="B3656" t="str">
        <f>VLOOKUP(Table_for_new_list_price[[#This Row],[ItemCode]],[1]sheet1!$1:$1048576,4,FALSE)</f>
        <v>WING HANDLE 5015AB 11/4 - 11/2</v>
      </c>
      <c r="C3656" t="str">
        <f>VLOOKUP(Table_for_new_list_price[[#This Row],[ItemCode]],[1]sheet1!$1:$1048576,5,FALSE)</f>
        <v>670779732152</v>
      </c>
      <c r="D3656" t="str">
        <f>VLOOKUP(Table_for_new_list_price[[#This Row],[ItemCode]],[1]sheet1!$1:$1048576,6,FALSE)</f>
        <v>NCAC</v>
      </c>
      <c r="E3656" s="54">
        <f>VLOOKUP(Table_for_new_list_price[[#This Row],[ItemCode]],[1]sheet1!$1:$1048576,7,FALSE)</f>
        <v>0</v>
      </c>
      <c r="F3656" s="54" t="str">
        <f>VLOOKUP(Table_for_new_list_price[[#This Row],[ItemCode]],[1]sheet1!$1:$1048576,13,FALSE)</f>
        <v>0</v>
      </c>
      <c r="G3656" s="55" t="str">
        <f>VLOOKUP(Table_for_new_list_price[[#This Row],[ItemCode]],[1]sheet1!$1:$1048576,12,FALSE)</f>
        <v>0</v>
      </c>
      <c r="H3656" s="101">
        <f>VLOOKUP(Table_for_new_list_price[[#This Row],[ItemCode]],[1]sheet1!$1:$1048576,8,FALSE)</f>
        <v>7.66</v>
      </c>
      <c r="I3656" s="51" t="e">
        <f>VLOOKUP(Table_for_new_list_price[[#This Row],[Product Line]],'EDA SHEET'!$C$10:$D$57,2,FALSE)</f>
        <v>#N/A</v>
      </c>
      <c r="J3656" s="53" t="e">
        <f t="shared" si="63"/>
        <v>#N/A</v>
      </c>
      <c r="K3656" s="1" t="str">
        <f>VLOOKUP(Table_for_new_list_price[[#This Row],[ItemCode]],[1]sheet1!$1:$1048576,11,FALSE)</f>
        <v>China</v>
      </c>
    </row>
    <row r="3657" spans="1:11" hidden="1" x14ac:dyDescent="0.3">
      <c r="A3657" t="s">
        <v>873</v>
      </c>
      <c r="B3657" t="str">
        <f>VLOOKUP(Table_for_new_list_price[[#This Row],[ItemCode]],[1]sheet1!$1:$1048576,4,FALSE)</f>
        <v>WING HANDLE 5015AB 1/2</v>
      </c>
      <c r="C3657" t="str">
        <f>VLOOKUP(Table_for_new_list_price[[#This Row],[ItemCode]],[1]sheet1!$1:$1048576,5,FALSE)</f>
        <v>670779710419</v>
      </c>
      <c r="D3657" t="str">
        <f>VLOOKUP(Table_for_new_list_price[[#This Row],[ItemCode]],[1]sheet1!$1:$1048576,6,FALSE)</f>
        <v>NCAC</v>
      </c>
      <c r="E3657" s="54">
        <f>VLOOKUP(Table_for_new_list_price[[#This Row],[ItemCode]],[1]sheet1!$1:$1048576,7,FALSE)</f>
        <v>0</v>
      </c>
      <c r="F3657" s="54" t="str">
        <f>VLOOKUP(Table_for_new_list_price[[#This Row],[ItemCode]],[1]sheet1!$1:$1048576,13,FALSE)</f>
        <v>0</v>
      </c>
      <c r="G3657" s="55" t="str">
        <f>VLOOKUP(Table_for_new_list_price[[#This Row],[ItemCode]],[1]sheet1!$1:$1048576,12,FALSE)</f>
        <v>240</v>
      </c>
      <c r="H3657" s="101">
        <f>VLOOKUP(Table_for_new_list_price[[#This Row],[ItemCode]],[1]sheet1!$1:$1048576,8,FALSE)</f>
        <v>7.66</v>
      </c>
      <c r="I3657" s="51" t="e">
        <f>VLOOKUP(Table_for_new_list_price[[#This Row],[Product Line]],'EDA SHEET'!$C$10:$D$57,2,FALSE)</f>
        <v>#N/A</v>
      </c>
      <c r="J3657" s="53" t="e">
        <f t="shared" si="63"/>
        <v>#N/A</v>
      </c>
      <c r="K3657" s="1" t="str">
        <f>VLOOKUP(Table_for_new_list_price[[#This Row],[ItemCode]],[1]sheet1!$1:$1048576,11,FALSE)</f>
        <v>China</v>
      </c>
    </row>
    <row r="3658" spans="1:11" hidden="1" x14ac:dyDescent="0.3">
      <c r="A3658" t="s">
        <v>874</v>
      </c>
      <c r="B3658" t="str">
        <f>VLOOKUP(Table_for_new_list_price[[#This Row],[ItemCode]],[1]sheet1!$1:$1048576,4,FALSE)</f>
        <v>WING HANDLE 5015AB 2</v>
      </c>
      <c r="C3658" t="str">
        <f>VLOOKUP(Table_for_new_list_price[[#This Row],[ItemCode]],[1]sheet1!$1:$1048576,5,FALSE)</f>
        <v>670779732169</v>
      </c>
      <c r="D3658" t="str">
        <f>VLOOKUP(Table_for_new_list_price[[#This Row],[ItemCode]],[1]sheet1!$1:$1048576,6,FALSE)</f>
        <v>NCAC</v>
      </c>
      <c r="E3658" s="54">
        <f>VLOOKUP(Table_for_new_list_price[[#This Row],[ItemCode]],[1]sheet1!$1:$1048576,7,FALSE)</f>
        <v>0</v>
      </c>
      <c r="F3658" s="54" t="str">
        <f>VLOOKUP(Table_for_new_list_price[[#This Row],[ItemCode]],[1]sheet1!$1:$1048576,13,FALSE)</f>
        <v>0</v>
      </c>
      <c r="G3658" s="55" t="str">
        <f>VLOOKUP(Table_for_new_list_price[[#This Row],[ItemCode]],[1]sheet1!$1:$1048576,12,FALSE)</f>
        <v>0</v>
      </c>
      <c r="H3658" s="101">
        <f>VLOOKUP(Table_for_new_list_price[[#This Row],[ItemCode]],[1]sheet1!$1:$1048576,8,FALSE)</f>
        <v>9.57</v>
      </c>
      <c r="I3658" s="51" t="e">
        <f>VLOOKUP(Table_for_new_list_price[[#This Row],[Product Line]],'EDA SHEET'!$C$10:$D$57,2,FALSE)</f>
        <v>#N/A</v>
      </c>
      <c r="J3658" s="53" t="e">
        <f t="shared" si="63"/>
        <v>#N/A</v>
      </c>
      <c r="K3658" s="1" t="str">
        <f>VLOOKUP(Table_for_new_list_price[[#This Row],[ItemCode]],[1]sheet1!$1:$1048576,11,FALSE)</f>
        <v>China</v>
      </c>
    </row>
    <row r="3659" spans="1:11" hidden="1" x14ac:dyDescent="0.3">
      <c r="A3659" t="s">
        <v>875</v>
      </c>
      <c r="B3659" t="str">
        <f>VLOOKUP(Table_for_new_list_price[[#This Row],[ItemCode]],[1]sheet1!$1:$1048576,4,FALSE)</f>
        <v>WING HANDLE 5015AB 3/4 - 1</v>
      </c>
      <c r="C3659" t="str">
        <f>VLOOKUP(Table_for_new_list_price[[#This Row],[ItemCode]],[1]sheet1!$1:$1048576,5,FALSE)</f>
        <v>670779710426</v>
      </c>
      <c r="D3659" t="str">
        <f>VLOOKUP(Table_for_new_list_price[[#This Row],[ItemCode]],[1]sheet1!$1:$1048576,6,FALSE)</f>
        <v>NCAC</v>
      </c>
      <c r="E3659" s="54">
        <f>VLOOKUP(Table_for_new_list_price[[#This Row],[ItemCode]],[1]sheet1!$1:$1048576,7,FALSE)</f>
        <v>0</v>
      </c>
      <c r="F3659" s="54" t="str">
        <f>VLOOKUP(Table_for_new_list_price[[#This Row],[ItemCode]],[1]sheet1!$1:$1048576,13,FALSE)</f>
        <v>0</v>
      </c>
      <c r="G3659" s="55" t="str">
        <f>VLOOKUP(Table_for_new_list_price[[#This Row],[ItemCode]],[1]sheet1!$1:$1048576,12,FALSE)</f>
        <v>240</v>
      </c>
      <c r="H3659" s="101">
        <f>VLOOKUP(Table_for_new_list_price[[#This Row],[ItemCode]],[1]sheet1!$1:$1048576,8,FALSE)</f>
        <v>6.74</v>
      </c>
      <c r="I3659" s="51" t="e">
        <f>VLOOKUP(Table_for_new_list_price[[#This Row],[Product Line]],'EDA SHEET'!$C$10:$D$57,2,FALSE)</f>
        <v>#N/A</v>
      </c>
      <c r="J3659" s="53" t="e">
        <f t="shared" ref="J3659:J3720" si="64">H3659*I3659</f>
        <v>#N/A</v>
      </c>
      <c r="K3659" s="1" t="str">
        <f>VLOOKUP(Table_for_new_list_price[[#This Row],[ItemCode]],[1]sheet1!$1:$1048576,11,FALSE)</f>
        <v>China</v>
      </c>
    </row>
    <row r="3660" spans="1:11" hidden="1" x14ac:dyDescent="0.3">
      <c r="A3660" t="s">
        <v>879</v>
      </c>
      <c r="B3660" t="str">
        <f>VLOOKUP(Table_for_new_list_price[[#This Row],[ItemCode]],[1]sheet1!$1:$1048576,4,FALSE)</f>
        <v>LEVER HANDLE 1/2</v>
      </c>
      <c r="C3660" t="str">
        <f>VLOOKUP(Table_for_new_list_price[[#This Row],[ItemCode]],[1]sheet1!$1:$1048576,5,FALSE)</f>
        <v>670779729954</v>
      </c>
      <c r="D3660" t="str">
        <f>VLOOKUP(Table_for_new_list_price[[#This Row],[ItemCode]],[1]sheet1!$1:$1048576,6,FALSE)</f>
        <v>NCAC</v>
      </c>
      <c r="E3660" s="54">
        <f>VLOOKUP(Table_for_new_list_price[[#This Row],[ItemCode]],[1]sheet1!$1:$1048576,7,FALSE)</f>
        <v>0</v>
      </c>
      <c r="F3660" s="54">
        <f>VLOOKUP(Table_for_new_list_price[[#This Row],[ItemCode]],[1]sheet1!$1:$1048576,13,FALSE)</f>
        <v>0</v>
      </c>
      <c r="G3660" s="55">
        <f>VLOOKUP(Table_for_new_list_price[[#This Row],[ItemCode]],[1]sheet1!$1:$1048576,12,FALSE)</f>
        <v>0</v>
      </c>
      <c r="H3660" s="101">
        <f>VLOOKUP(Table_for_new_list_price[[#This Row],[ItemCode]],[1]sheet1!$1:$1048576,8,FALSE)</f>
        <v>2.41</v>
      </c>
      <c r="I3660" s="51" t="e">
        <f>VLOOKUP(Table_for_new_list_price[[#This Row],[Product Line]],'EDA SHEET'!$C$10:$D$57,2,FALSE)</f>
        <v>#N/A</v>
      </c>
      <c r="J3660" s="53" t="e">
        <f t="shared" si="64"/>
        <v>#N/A</v>
      </c>
      <c r="K3660" s="1" t="str">
        <f>VLOOKUP(Table_for_new_list_price[[#This Row],[ItemCode]],[1]sheet1!$1:$1048576,11,FALSE)</f>
        <v>China</v>
      </c>
    </row>
    <row r="3661" spans="1:11" hidden="1" x14ac:dyDescent="0.3">
      <c r="A3661" t="s">
        <v>880</v>
      </c>
      <c r="B3661" t="str">
        <f>VLOOKUP(Table_for_new_list_price[[#This Row],[ItemCode]],[1]sheet1!$1:$1048576,4,FALSE)</f>
        <v>LEVER HANDLE 3/4 - 1</v>
      </c>
      <c r="C3661" t="str">
        <f>VLOOKUP(Table_for_new_list_price[[#This Row],[ItemCode]],[1]sheet1!$1:$1048576,5,FALSE)</f>
        <v>670779729961</v>
      </c>
      <c r="D3661" t="str">
        <f>VLOOKUP(Table_for_new_list_price[[#This Row],[ItemCode]],[1]sheet1!$1:$1048576,6,FALSE)</f>
        <v>NCAC</v>
      </c>
      <c r="E3661" s="54">
        <f>VLOOKUP(Table_for_new_list_price[[#This Row],[ItemCode]],[1]sheet1!$1:$1048576,7,FALSE)</f>
        <v>0</v>
      </c>
      <c r="F3661" s="54">
        <f>VLOOKUP(Table_for_new_list_price[[#This Row],[ItemCode]],[1]sheet1!$1:$1048576,13,FALSE)</f>
        <v>0</v>
      </c>
      <c r="G3661" s="55">
        <f>VLOOKUP(Table_for_new_list_price[[#This Row],[ItemCode]],[1]sheet1!$1:$1048576,12,FALSE)</f>
        <v>0</v>
      </c>
      <c r="H3661" s="101">
        <f>VLOOKUP(Table_for_new_list_price[[#This Row],[ItemCode]],[1]sheet1!$1:$1048576,8,FALSE)</f>
        <v>5.05</v>
      </c>
      <c r="I3661" s="51" t="e">
        <f>VLOOKUP(Table_for_new_list_price[[#This Row],[Product Line]],'EDA SHEET'!$C$10:$D$57,2,FALSE)</f>
        <v>#N/A</v>
      </c>
      <c r="J3661" s="53" t="e">
        <f t="shared" si="64"/>
        <v>#N/A</v>
      </c>
      <c r="K3661" s="1" t="str">
        <f>VLOOKUP(Table_for_new_list_price[[#This Row],[ItemCode]],[1]sheet1!$1:$1048576,11,FALSE)</f>
        <v>China</v>
      </c>
    </row>
    <row r="3662" spans="1:11" hidden="1" x14ac:dyDescent="0.3">
      <c r="A3662" t="s">
        <v>900</v>
      </c>
      <c r="B3662" t="str">
        <f>VLOOKUP(Table_for_new_list_price[[#This Row],[ItemCode]],[1]sheet1!$1:$1048576,4,FALSE)</f>
        <v>LEVER HANDLE 5016AB 1/2</v>
      </c>
      <c r="C3662" t="str">
        <f>VLOOKUP(Table_for_new_list_price[[#This Row],[ItemCode]],[1]sheet1!$1:$1048576,5,FALSE)</f>
        <v>670779721668</v>
      </c>
      <c r="D3662" t="str">
        <f>VLOOKUP(Table_for_new_list_price[[#This Row],[ItemCode]],[1]sheet1!$1:$1048576,6,FALSE)</f>
        <v>NCAC</v>
      </c>
      <c r="E3662" s="54">
        <f>VLOOKUP(Table_for_new_list_price[[#This Row],[ItemCode]],[1]sheet1!$1:$1048576,7,FALSE)</f>
        <v>0</v>
      </c>
      <c r="F3662" s="54" t="str">
        <f>VLOOKUP(Table_for_new_list_price[[#This Row],[ItemCode]],[1]sheet1!$1:$1048576,13,FALSE)</f>
        <v>0</v>
      </c>
      <c r="G3662" s="55">
        <f>VLOOKUP(Table_for_new_list_price[[#This Row],[ItemCode]],[1]sheet1!$1:$1048576,12,FALSE)</f>
        <v>0</v>
      </c>
      <c r="H3662" s="101">
        <f>VLOOKUP(Table_for_new_list_price[[#This Row],[ItemCode]],[1]sheet1!$1:$1048576,8,FALSE)</f>
        <v>2.41</v>
      </c>
      <c r="I3662" s="51" t="e">
        <f>VLOOKUP(Table_for_new_list_price[[#This Row],[Product Line]],'EDA SHEET'!$C$10:$D$57,2,FALSE)</f>
        <v>#N/A</v>
      </c>
      <c r="J3662" s="53" t="e">
        <f t="shared" si="64"/>
        <v>#N/A</v>
      </c>
      <c r="K3662" s="1" t="str">
        <f>VLOOKUP(Table_for_new_list_price[[#This Row],[ItemCode]],[1]sheet1!$1:$1048576,11,FALSE)</f>
        <v>China</v>
      </c>
    </row>
    <row r="3663" spans="1:11" hidden="1" x14ac:dyDescent="0.3">
      <c r="A3663" t="s">
        <v>901</v>
      </c>
      <c r="B3663" t="str">
        <f>VLOOKUP(Table_for_new_list_price[[#This Row],[ItemCode]],[1]sheet1!$1:$1048576,4,FALSE)</f>
        <v>LEVER HANDLE 5016AB 3/4 - 1</v>
      </c>
      <c r="C3663" t="str">
        <f>VLOOKUP(Table_for_new_list_price[[#This Row],[ItemCode]],[1]sheet1!$1:$1048576,5,FALSE)</f>
        <v>670779721675</v>
      </c>
      <c r="D3663" t="str">
        <f>VLOOKUP(Table_for_new_list_price[[#This Row],[ItemCode]],[1]sheet1!$1:$1048576,6,FALSE)</f>
        <v>NCAC</v>
      </c>
      <c r="E3663" s="54">
        <f>VLOOKUP(Table_for_new_list_price[[#This Row],[ItemCode]],[1]sheet1!$1:$1048576,7,FALSE)</f>
        <v>0</v>
      </c>
      <c r="F3663" s="54" t="str">
        <f>VLOOKUP(Table_for_new_list_price[[#This Row],[ItemCode]],[1]sheet1!$1:$1048576,13,FALSE)</f>
        <v>0</v>
      </c>
      <c r="G3663" s="55">
        <f>VLOOKUP(Table_for_new_list_price[[#This Row],[ItemCode]],[1]sheet1!$1:$1048576,12,FALSE)</f>
        <v>0</v>
      </c>
      <c r="H3663" s="101">
        <f>VLOOKUP(Table_for_new_list_price[[#This Row],[ItemCode]],[1]sheet1!$1:$1048576,8,FALSE)</f>
        <v>5.05</v>
      </c>
      <c r="I3663" s="51" t="e">
        <f>VLOOKUP(Table_for_new_list_price[[#This Row],[Product Line]],'EDA SHEET'!$C$10:$D$57,2,FALSE)</f>
        <v>#N/A</v>
      </c>
      <c r="J3663" s="53" t="e">
        <f t="shared" si="64"/>
        <v>#N/A</v>
      </c>
      <c r="K3663" s="1" t="str">
        <f>VLOOKUP(Table_for_new_list_price[[#This Row],[ItemCode]],[1]sheet1!$1:$1048576,11,FALSE)</f>
        <v>China</v>
      </c>
    </row>
    <row r="3664" spans="1:11" hidden="1" x14ac:dyDescent="0.3">
      <c r="A3664" t="s">
        <v>902</v>
      </c>
      <c r="B3664" t="str">
        <f>VLOOKUP(Table_for_new_list_price[[#This Row],[ItemCode]],[1]sheet1!$1:$1048576,4,FALSE)</f>
        <v>WING HANDLE 5016AB 1/2</v>
      </c>
      <c r="C3664" t="str">
        <f>VLOOKUP(Table_for_new_list_price[[#This Row],[ItemCode]],[1]sheet1!$1:$1048576,5,FALSE)</f>
        <v>670779710433</v>
      </c>
      <c r="D3664" t="str">
        <f>VLOOKUP(Table_for_new_list_price[[#This Row],[ItemCode]],[1]sheet1!$1:$1048576,6,FALSE)</f>
        <v>NCAC</v>
      </c>
      <c r="E3664" s="54">
        <f>VLOOKUP(Table_for_new_list_price[[#This Row],[ItemCode]],[1]sheet1!$1:$1048576,7,FALSE)</f>
        <v>0</v>
      </c>
      <c r="F3664" s="54" t="str">
        <f>VLOOKUP(Table_for_new_list_price[[#This Row],[ItemCode]],[1]sheet1!$1:$1048576,13,FALSE)</f>
        <v>0</v>
      </c>
      <c r="G3664" s="55" t="str">
        <f>VLOOKUP(Table_for_new_list_price[[#This Row],[ItemCode]],[1]sheet1!$1:$1048576,12,FALSE)</f>
        <v>240</v>
      </c>
      <c r="H3664" s="101">
        <f>VLOOKUP(Table_for_new_list_price[[#This Row],[ItemCode]],[1]sheet1!$1:$1048576,8,FALSE)</f>
        <v>7.66</v>
      </c>
      <c r="I3664" s="51" t="e">
        <f>VLOOKUP(Table_for_new_list_price[[#This Row],[Product Line]],'EDA SHEET'!$C$10:$D$57,2,FALSE)</f>
        <v>#N/A</v>
      </c>
      <c r="J3664" s="53" t="e">
        <f t="shared" si="64"/>
        <v>#N/A</v>
      </c>
      <c r="K3664" s="1" t="str">
        <f>VLOOKUP(Table_for_new_list_price[[#This Row],[ItemCode]],[1]sheet1!$1:$1048576,11,FALSE)</f>
        <v>China</v>
      </c>
    </row>
    <row r="3665" spans="1:11" hidden="1" x14ac:dyDescent="0.3">
      <c r="A3665" t="s">
        <v>903</v>
      </c>
      <c r="B3665" t="str">
        <f>VLOOKUP(Table_for_new_list_price[[#This Row],[ItemCode]],[1]sheet1!$1:$1048576,4,FALSE)</f>
        <v>WING HANDLE 5016AB 3/4 - 1</v>
      </c>
      <c r="C3665" t="str">
        <f>VLOOKUP(Table_for_new_list_price[[#This Row],[ItemCode]],[1]sheet1!$1:$1048576,5,FALSE)</f>
        <v>670779710440</v>
      </c>
      <c r="D3665" t="str">
        <f>VLOOKUP(Table_for_new_list_price[[#This Row],[ItemCode]],[1]sheet1!$1:$1048576,6,FALSE)</f>
        <v>NCAC</v>
      </c>
      <c r="E3665" s="54">
        <f>VLOOKUP(Table_for_new_list_price[[#This Row],[ItemCode]],[1]sheet1!$1:$1048576,7,FALSE)</f>
        <v>0</v>
      </c>
      <c r="F3665" s="54" t="str">
        <f>VLOOKUP(Table_for_new_list_price[[#This Row],[ItemCode]],[1]sheet1!$1:$1048576,13,FALSE)</f>
        <v>0</v>
      </c>
      <c r="G3665" s="55" t="str">
        <f>VLOOKUP(Table_for_new_list_price[[#This Row],[ItemCode]],[1]sheet1!$1:$1048576,12,FALSE)</f>
        <v>240</v>
      </c>
      <c r="H3665" s="101">
        <f>VLOOKUP(Table_for_new_list_price[[#This Row],[ItemCode]],[1]sheet1!$1:$1048576,8,FALSE)</f>
        <v>7.66</v>
      </c>
      <c r="I3665" s="51" t="e">
        <f>VLOOKUP(Table_for_new_list_price[[#This Row],[Product Line]],'EDA SHEET'!$C$10:$D$57,2,FALSE)</f>
        <v>#N/A</v>
      </c>
      <c r="J3665" s="53" t="e">
        <f t="shared" si="64"/>
        <v>#N/A</v>
      </c>
      <c r="K3665" s="1" t="str">
        <f>VLOOKUP(Table_for_new_list_price[[#This Row],[ItemCode]],[1]sheet1!$1:$1048576,11,FALSE)</f>
        <v>China</v>
      </c>
    </row>
    <row r="3666" spans="1:11" hidden="1" x14ac:dyDescent="0.3">
      <c r="A3666" t="s">
        <v>913</v>
      </c>
      <c r="B3666" t="str">
        <f>VLOOKUP(Table_for_new_list_price[[#This Row],[ItemCode]],[1]sheet1!$1:$1048576,4,FALSE)</f>
        <v>LEVER HANDLE 5017AB 1/2</v>
      </c>
      <c r="C3666" t="str">
        <f>VLOOKUP(Table_for_new_list_price[[#This Row],[ItemCode]],[1]sheet1!$1:$1048576,5,FALSE)</f>
        <v>670779721682</v>
      </c>
      <c r="D3666" t="str">
        <f>VLOOKUP(Table_for_new_list_price[[#This Row],[ItemCode]],[1]sheet1!$1:$1048576,6,FALSE)</f>
        <v>NCAC</v>
      </c>
      <c r="E3666" s="54">
        <f>VLOOKUP(Table_for_new_list_price[[#This Row],[ItemCode]],[1]sheet1!$1:$1048576,7,FALSE)</f>
        <v>0</v>
      </c>
      <c r="F3666" s="54" t="str">
        <f>VLOOKUP(Table_for_new_list_price[[#This Row],[ItemCode]],[1]sheet1!$1:$1048576,13,FALSE)</f>
        <v>0</v>
      </c>
      <c r="G3666" s="55" t="str">
        <f>VLOOKUP(Table_for_new_list_price[[#This Row],[ItemCode]],[1]sheet1!$1:$1048576,12,FALSE)</f>
        <v>240</v>
      </c>
      <c r="H3666" s="101">
        <f>VLOOKUP(Table_for_new_list_price[[#This Row],[ItemCode]],[1]sheet1!$1:$1048576,8,FALSE)</f>
        <v>2.41</v>
      </c>
      <c r="I3666" s="51" t="e">
        <f>VLOOKUP(Table_for_new_list_price[[#This Row],[Product Line]],'EDA SHEET'!$C$10:$D$57,2,FALSE)</f>
        <v>#N/A</v>
      </c>
      <c r="J3666" s="53" t="e">
        <f t="shared" si="64"/>
        <v>#N/A</v>
      </c>
      <c r="K3666" s="1" t="str">
        <f>VLOOKUP(Table_for_new_list_price[[#This Row],[ItemCode]],[1]sheet1!$1:$1048576,11,FALSE)</f>
        <v>China</v>
      </c>
    </row>
    <row r="3667" spans="1:11" hidden="1" x14ac:dyDescent="0.3">
      <c r="A3667" t="s">
        <v>914</v>
      </c>
      <c r="B3667" t="str">
        <f>VLOOKUP(Table_for_new_list_price[[#This Row],[ItemCode]],[1]sheet1!$1:$1048576,4,FALSE)</f>
        <v>LEVER HANDLE 5017AB 3/4 - 1</v>
      </c>
      <c r="C3667" t="str">
        <f>VLOOKUP(Table_for_new_list_price[[#This Row],[ItemCode]],[1]sheet1!$1:$1048576,5,FALSE)</f>
        <v>670779721699</v>
      </c>
      <c r="D3667" t="str">
        <f>VLOOKUP(Table_for_new_list_price[[#This Row],[ItemCode]],[1]sheet1!$1:$1048576,6,FALSE)</f>
        <v>NCAC</v>
      </c>
      <c r="E3667" s="54">
        <f>VLOOKUP(Table_for_new_list_price[[#This Row],[ItemCode]],[1]sheet1!$1:$1048576,7,FALSE)</f>
        <v>0</v>
      </c>
      <c r="F3667" s="54" t="str">
        <f>VLOOKUP(Table_for_new_list_price[[#This Row],[ItemCode]],[1]sheet1!$1:$1048576,13,FALSE)</f>
        <v>0</v>
      </c>
      <c r="G3667" s="55" t="str">
        <f>VLOOKUP(Table_for_new_list_price[[#This Row],[ItemCode]],[1]sheet1!$1:$1048576,12,FALSE)</f>
        <v>240</v>
      </c>
      <c r="H3667" s="101">
        <f>VLOOKUP(Table_for_new_list_price[[#This Row],[ItemCode]],[1]sheet1!$1:$1048576,8,FALSE)</f>
        <v>5.05</v>
      </c>
      <c r="I3667" s="51" t="e">
        <f>VLOOKUP(Table_for_new_list_price[[#This Row],[Product Line]],'EDA SHEET'!$C$10:$D$57,2,FALSE)</f>
        <v>#N/A</v>
      </c>
      <c r="J3667" s="53" t="e">
        <f t="shared" si="64"/>
        <v>#N/A</v>
      </c>
      <c r="K3667" s="1" t="str">
        <f>VLOOKUP(Table_for_new_list_price[[#This Row],[ItemCode]],[1]sheet1!$1:$1048576,11,FALSE)</f>
        <v>China</v>
      </c>
    </row>
    <row r="3668" spans="1:11" hidden="1" x14ac:dyDescent="0.3">
      <c r="A3668" t="s">
        <v>915</v>
      </c>
      <c r="B3668" t="str">
        <f>VLOOKUP(Table_for_new_list_price[[#This Row],[ItemCode]],[1]sheet1!$1:$1048576,4,FALSE)</f>
        <v>WING HANDLE 5017AB 1/2</v>
      </c>
      <c r="C3668" t="str">
        <f>VLOOKUP(Table_for_new_list_price[[#This Row],[ItemCode]],[1]sheet1!$1:$1048576,5,FALSE)</f>
        <v>670779710457</v>
      </c>
      <c r="D3668" t="str">
        <f>VLOOKUP(Table_for_new_list_price[[#This Row],[ItemCode]],[1]sheet1!$1:$1048576,6,FALSE)</f>
        <v>NCAC</v>
      </c>
      <c r="E3668" s="54">
        <f>VLOOKUP(Table_for_new_list_price[[#This Row],[ItemCode]],[1]sheet1!$1:$1048576,7,FALSE)</f>
        <v>0</v>
      </c>
      <c r="F3668" s="54" t="str">
        <f>VLOOKUP(Table_for_new_list_price[[#This Row],[ItemCode]],[1]sheet1!$1:$1048576,13,FALSE)</f>
        <v>0</v>
      </c>
      <c r="G3668" s="55" t="str">
        <f>VLOOKUP(Table_for_new_list_price[[#This Row],[ItemCode]],[1]sheet1!$1:$1048576,12,FALSE)</f>
        <v>240</v>
      </c>
      <c r="H3668" s="101">
        <f>VLOOKUP(Table_for_new_list_price[[#This Row],[ItemCode]],[1]sheet1!$1:$1048576,8,FALSE)</f>
        <v>7.66</v>
      </c>
      <c r="I3668" s="51" t="e">
        <f>VLOOKUP(Table_for_new_list_price[[#This Row],[Product Line]],'EDA SHEET'!$C$10:$D$57,2,FALSE)</f>
        <v>#N/A</v>
      </c>
      <c r="J3668" s="53" t="e">
        <f t="shared" si="64"/>
        <v>#N/A</v>
      </c>
      <c r="K3668" s="1" t="str">
        <f>VLOOKUP(Table_for_new_list_price[[#This Row],[ItemCode]],[1]sheet1!$1:$1048576,11,FALSE)</f>
        <v>China</v>
      </c>
    </row>
    <row r="3669" spans="1:11" hidden="1" x14ac:dyDescent="0.3">
      <c r="A3669" t="s">
        <v>916</v>
      </c>
      <c r="B3669" t="str">
        <f>VLOOKUP(Table_for_new_list_price[[#This Row],[ItemCode]],[1]sheet1!$1:$1048576,4,FALSE)</f>
        <v>WING HANDLE 5017AB 3/4 - 1</v>
      </c>
      <c r="C3669" t="str">
        <f>VLOOKUP(Table_for_new_list_price[[#This Row],[ItemCode]],[1]sheet1!$1:$1048576,5,FALSE)</f>
        <v>670779710464</v>
      </c>
      <c r="D3669" t="str">
        <f>VLOOKUP(Table_for_new_list_price[[#This Row],[ItemCode]],[1]sheet1!$1:$1048576,6,FALSE)</f>
        <v>NCAC</v>
      </c>
      <c r="E3669" s="54">
        <f>VLOOKUP(Table_for_new_list_price[[#This Row],[ItemCode]],[1]sheet1!$1:$1048576,7,FALSE)</f>
        <v>0</v>
      </c>
      <c r="F3669" s="54" t="str">
        <f>VLOOKUP(Table_for_new_list_price[[#This Row],[ItemCode]],[1]sheet1!$1:$1048576,13,FALSE)</f>
        <v>0</v>
      </c>
      <c r="G3669" s="55" t="str">
        <f>VLOOKUP(Table_for_new_list_price[[#This Row],[ItemCode]],[1]sheet1!$1:$1048576,12,FALSE)</f>
        <v>240</v>
      </c>
      <c r="H3669" s="101">
        <f>VLOOKUP(Table_for_new_list_price[[#This Row],[ItemCode]],[1]sheet1!$1:$1048576,8,FALSE)</f>
        <v>7.66</v>
      </c>
      <c r="I3669" s="51" t="e">
        <f>VLOOKUP(Table_for_new_list_price[[#This Row],[Product Line]],'EDA SHEET'!$C$10:$D$57,2,FALSE)</f>
        <v>#N/A</v>
      </c>
      <c r="J3669" s="53" t="e">
        <f t="shared" si="64"/>
        <v>#N/A</v>
      </c>
      <c r="K3669" s="1" t="str">
        <f>VLOOKUP(Table_for_new_list_price[[#This Row],[ItemCode]],[1]sheet1!$1:$1048576,11,FALSE)</f>
        <v>China</v>
      </c>
    </row>
    <row r="3670" spans="1:11" hidden="1" x14ac:dyDescent="0.3">
      <c r="A3670" t="s">
        <v>924</v>
      </c>
      <c r="B3670" t="str">
        <f>VLOOKUP(Table_for_new_list_price[[#This Row],[ItemCode]],[1]sheet1!$1:$1048576,4,FALSE)</f>
        <v>LEVER HANDLE 5017AB 1/2</v>
      </c>
      <c r="C3670" t="str">
        <f>VLOOKUP(Table_for_new_list_price[[#This Row],[ItemCode]],[1]sheet1!$1:$1048576,5,FALSE)</f>
        <v>670779721705</v>
      </c>
      <c r="D3670" t="str">
        <f>VLOOKUP(Table_for_new_list_price[[#This Row],[ItemCode]],[1]sheet1!$1:$1048576,6,FALSE)</f>
        <v>NCAC</v>
      </c>
      <c r="E3670" s="54">
        <f>VLOOKUP(Table_for_new_list_price[[#This Row],[ItemCode]],[1]sheet1!$1:$1048576,7,FALSE)</f>
        <v>0</v>
      </c>
      <c r="F3670" s="54" t="str">
        <f>VLOOKUP(Table_for_new_list_price[[#This Row],[ItemCode]],[1]sheet1!$1:$1048576,13,FALSE)</f>
        <v>0</v>
      </c>
      <c r="G3670" s="55" t="str">
        <f>VLOOKUP(Table_for_new_list_price[[#This Row],[ItemCode]],[1]sheet1!$1:$1048576,12,FALSE)</f>
        <v>240</v>
      </c>
      <c r="H3670" s="101">
        <f>VLOOKUP(Table_for_new_list_price[[#This Row],[ItemCode]],[1]sheet1!$1:$1048576,8,FALSE)</f>
        <v>2.41</v>
      </c>
      <c r="I3670" s="51" t="e">
        <f>VLOOKUP(Table_for_new_list_price[[#This Row],[Product Line]],'EDA SHEET'!$C$10:$D$57,2,FALSE)</f>
        <v>#N/A</v>
      </c>
      <c r="J3670" s="53" t="e">
        <f t="shared" si="64"/>
        <v>#N/A</v>
      </c>
      <c r="K3670" s="1" t="str">
        <f>VLOOKUP(Table_for_new_list_price[[#This Row],[ItemCode]],[1]sheet1!$1:$1048576,11,FALSE)</f>
        <v>China</v>
      </c>
    </row>
    <row r="3671" spans="1:11" hidden="1" x14ac:dyDescent="0.3">
      <c r="A3671" t="s">
        <v>925</v>
      </c>
      <c r="B3671" t="str">
        <f>VLOOKUP(Table_for_new_list_price[[#This Row],[ItemCode]],[1]sheet1!$1:$1048576,4,FALSE)</f>
        <v>LEVER HANDLE 5018AB 3/4</v>
      </c>
      <c r="C3671" t="str">
        <f>VLOOKUP(Table_for_new_list_price[[#This Row],[ItemCode]],[1]sheet1!$1:$1048576,5,FALSE)</f>
        <v>670779721712</v>
      </c>
      <c r="D3671" t="str">
        <f>VLOOKUP(Table_for_new_list_price[[#This Row],[ItemCode]],[1]sheet1!$1:$1048576,6,FALSE)</f>
        <v>NCAC</v>
      </c>
      <c r="E3671" s="54">
        <f>VLOOKUP(Table_for_new_list_price[[#This Row],[ItemCode]],[1]sheet1!$1:$1048576,7,FALSE)</f>
        <v>0</v>
      </c>
      <c r="F3671" s="54" t="str">
        <f>VLOOKUP(Table_for_new_list_price[[#This Row],[ItemCode]],[1]sheet1!$1:$1048576,13,FALSE)</f>
        <v>0</v>
      </c>
      <c r="G3671" s="55" t="str">
        <f>VLOOKUP(Table_for_new_list_price[[#This Row],[ItemCode]],[1]sheet1!$1:$1048576,12,FALSE)</f>
        <v>240</v>
      </c>
      <c r="H3671" s="101">
        <f>VLOOKUP(Table_for_new_list_price[[#This Row],[ItemCode]],[1]sheet1!$1:$1048576,8,FALSE)</f>
        <v>5.05</v>
      </c>
      <c r="I3671" s="51" t="e">
        <f>VLOOKUP(Table_for_new_list_price[[#This Row],[Product Line]],'EDA SHEET'!$C$10:$D$57,2,FALSE)</f>
        <v>#N/A</v>
      </c>
      <c r="J3671" s="53" t="e">
        <f t="shared" si="64"/>
        <v>#N/A</v>
      </c>
      <c r="K3671" s="1" t="str">
        <f>VLOOKUP(Table_for_new_list_price[[#This Row],[ItemCode]],[1]sheet1!$1:$1048576,11,FALSE)</f>
        <v>China</v>
      </c>
    </row>
    <row r="3672" spans="1:11" hidden="1" x14ac:dyDescent="0.3">
      <c r="A3672" t="s">
        <v>926</v>
      </c>
      <c r="B3672" t="str">
        <f>VLOOKUP(Table_for_new_list_price[[#This Row],[ItemCode]],[1]sheet1!$1:$1048576,4,FALSE)</f>
        <v>WING HANDLE 5018AB 1/2</v>
      </c>
      <c r="C3672" t="str">
        <f>VLOOKUP(Table_for_new_list_price[[#This Row],[ItemCode]],[1]sheet1!$1:$1048576,5,FALSE)</f>
        <v>670779710471</v>
      </c>
      <c r="D3672" t="str">
        <f>VLOOKUP(Table_for_new_list_price[[#This Row],[ItemCode]],[1]sheet1!$1:$1048576,6,FALSE)</f>
        <v>NCAC</v>
      </c>
      <c r="E3672" s="54">
        <f>VLOOKUP(Table_for_new_list_price[[#This Row],[ItemCode]],[1]sheet1!$1:$1048576,7,FALSE)</f>
        <v>0</v>
      </c>
      <c r="F3672" s="54" t="str">
        <f>VLOOKUP(Table_for_new_list_price[[#This Row],[ItemCode]],[1]sheet1!$1:$1048576,13,FALSE)</f>
        <v>0</v>
      </c>
      <c r="G3672" s="55" t="str">
        <f>VLOOKUP(Table_for_new_list_price[[#This Row],[ItemCode]],[1]sheet1!$1:$1048576,12,FALSE)</f>
        <v>240</v>
      </c>
      <c r="H3672" s="101">
        <f>VLOOKUP(Table_for_new_list_price[[#This Row],[ItemCode]],[1]sheet1!$1:$1048576,8,FALSE)</f>
        <v>7.66</v>
      </c>
      <c r="I3672" s="51" t="e">
        <f>VLOOKUP(Table_for_new_list_price[[#This Row],[Product Line]],'EDA SHEET'!$C$10:$D$57,2,FALSE)</f>
        <v>#N/A</v>
      </c>
      <c r="J3672" s="53" t="e">
        <f t="shared" si="64"/>
        <v>#N/A</v>
      </c>
      <c r="K3672" s="1" t="str">
        <f>VLOOKUP(Table_for_new_list_price[[#This Row],[ItemCode]],[1]sheet1!$1:$1048576,11,FALSE)</f>
        <v>China</v>
      </c>
    </row>
    <row r="3673" spans="1:11" hidden="1" x14ac:dyDescent="0.3">
      <c r="A3673" t="s">
        <v>927</v>
      </c>
      <c r="B3673" t="str">
        <f>VLOOKUP(Table_for_new_list_price[[#This Row],[ItemCode]],[1]sheet1!$1:$1048576,4,FALSE)</f>
        <v>WING HANDLE 5018AB 3/4 - 1</v>
      </c>
      <c r="C3673" t="str">
        <f>VLOOKUP(Table_for_new_list_price[[#This Row],[ItemCode]],[1]sheet1!$1:$1048576,5,FALSE)</f>
        <v>670779710488</v>
      </c>
      <c r="D3673" t="str">
        <f>VLOOKUP(Table_for_new_list_price[[#This Row],[ItemCode]],[1]sheet1!$1:$1048576,6,FALSE)</f>
        <v>NCAC</v>
      </c>
      <c r="E3673" s="54">
        <f>VLOOKUP(Table_for_new_list_price[[#This Row],[ItemCode]],[1]sheet1!$1:$1048576,7,FALSE)</f>
        <v>0</v>
      </c>
      <c r="F3673" s="54" t="str">
        <f>VLOOKUP(Table_for_new_list_price[[#This Row],[ItemCode]],[1]sheet1!$1:$1048576,13,FALSE)</f>
        <v>0</v>
      </c>
      <c r="G3673" s="55" t="str">
        <f>VLOOKUP(Table_for_new_list_price[[#This Row],[ItemCode]],[1]sheet1!$1:$1048576,12,FALSE)</f>
        <v>240</v>
      </c>
      <c r="H3673" s="101">
        <f>VLOOKUP(Table_for_new_list_price[[#This Row],[ItemCode]],[1]sheet1!$1:$1048576,8,FALSE)</f>
        <v>7.66</v>
      </c>
      <c r="I3673" s="51" t="e">
        <f>VLOOKUP(Table_for_new_list_price[[#This Row],[Product Line]],'EDA SHEET'!$C$10:$D$57,2,FALSE)</f>
        <v>#N/A</v>
      </c>
      <c r="J3673" s="53" t="e">
        <f t="shared" si="64"/>
        <v>#N/A</v>
      </c>
      <c r="K3673" s="1" t="str">
        <f>VLOOKUP(Table_for_new_list_price[[#This Row],[ItemCode]],[1]sheet1!$1:$1048576,11,FALSE)</f>
        <v>China</v>
      </c>
    </row>
    <row r="3674" spans="1:11" hidden="1" x14ac:dyDescent="0.3">
      <c r="A3674" t="s">
        <v>1191</v>
      </c>
      <c r="B3674" t="str">
        <f>VLOOKUP(Table_for_new_list_price[[#This Row],[ItemCode]],[1]sheet1!$1:$1048576,4,FALSE)</f>
        <v>LEVER HANDLE 1</v>
      </c>
      <c r="C3674" t="str">
        <f>VLOOKUP(Table_for_new_list_price[[#This Row],[ItemCode]],[1]sheet1!$1:$1048576,5,FALSE)</f>
        <v>670779729596</v>
      </c>
      <c r="D3674" t="str">
        <f>VLOOKUP(Table_for_new_list_price[[#This Row],[ItemCode]],[1]sheet1!$1:$1048576,6,FALSE)</f>
        <v>NCAC</v>
      </c>
      <c r="E3674" s="54">
        <f>VLOOKUP(Table_for_new_list_price[[#This Row],[ItemCode]],[1]sheet1!$1:$1048576,7,FALSE)</f>
        <v>0</v>
      </c>
      <c r="F3674" s="54">
        <f>VLOOKUP(Table_for_new_list_price[[#This Row],[ItemCode]],[1]sheet1!$1:$1048576,13,FALSE)</f>
        <v>0</v>
      </c>
      <c r="G3674" s="55">
        <f>VLOOKUP(Table_for_new_list_price[[#This Row],[ItemCode]],[1]sheet1!$1:$1048576,12,FALSE)</f>
        <v>0</v>
      </c>
      <c r="H3674" s="101">
        <f>VLOOKUP(Table_for_new_list_price[[#This Row],[ItemCode]],[1]sheet1!$1:$1048576,8,FALSE)</f>
        <v>5.05</v>
      </c>
      <c r="I3674" s="51" t="e">
        <f>VLOOKUP(Table_for_new_list_price[[#This Row],[Product Line]],'EDA SHEET'!$C$10:$D$57,2,FALSE)</f>
        <v>#N/A</v>
      </c>
      <c r="J3674" s="53" t="e">
        <f t="shared" si="64"/>
        <v>#N/A</v>
      </c>
      <c r="K3674" s="1" t="str">
        <f>VLOOKUP(Table_for_new_list_price[[#This Row],[ItemCode]],[1]sheet1!$1:$1048576,11,FALSE)</f>
        <v>China</v>
      </c>
    </row>
    <row r="3675" spans="1:11" hidden="1" x14ac:dyDescent="0.3">
      <c r="A3675" t="s">
        <v>1192</v>
      </c>
      <c r="B3675" t="str">
        <f>VLOOKUP(Table_for_new_list_price[[#This Row],[ItemCode]],[1]sheet1!$1:$1048576,4,FALSE)</f>
        <v>LEVER HANDLE 1/2 - 3/4</v>
      </c>
      <c r="C3675" t="str">
        <f>VLOOKUP(Table_for_new_list_price[[#This Row],[ItemCode]],[1]sheet1!$1:$1048576,5,FALSE)</f>
        <v>670779729589</v>
      </c>
      <c r="D3675" t="str">
        <f>VLOOKUP(Table_for_new_list_price[[#This Row],[ItemCode]],[1]sheet1!$1:$1048576,6,FALSE)</f>
        <v>NCAC</v>
      </c>
      <c r="E3675" s="54">
        <f>VLOOKUP(Table_for_new_list_price[[#This Row],[ItemCode]],[1]sheet1!$1:$1048576,7,FALSE)</f>
        <v>0</v>
      </c>
      <c r="F3675" s="54">
        <f>VLOOKUP(Table_for_new_list_price[[#This Row],[ItemCode]],[1]sheet1!$1:$1048576,13,FALSE)</f>
        <v>0</v>
      </c>
      <c r="G3675" s="55">
        <f>VLOOKUP(Table_for_new_list_price[[#This Row],[ItemCode]],[1]sheet1!$1:$1048576,12,FALSE)</f>
        <v>0</v>
      </c>
      <c r="H3675" s="101">
        <f>VLOOKUP(Table_for_new_list_price[[#This Row],[ItemCode]],[1]sheet1!$1:$1048576,8,FALSE)</f>
        <v>2.41</v>
      </c>
      <c r="I3675" s="51" t="e">
        <f>VLOOKUP(Table_for_new_list_price[[#This Row],[Product Line]],'EDA SHEET'!$C$10:$D$57,2,FALSE)</f>
        <v>#N/A</v>
      </c>
      <c r="J3675" s="53" t="e">
        <f t="shared" si="64"/>
        <v>#N/A</v>
      </c>
      <c r="K3675" s="1" t="str">
        <f>VLOOKUP(Table_for_new_list_price[[#This Row],[ItemCode]],[1]sheet1!$1:$1048576,11,FALSE)</f>
        <v>China</v>
      </c>
    </row>
    <row r="3676" spans="1:11" hidden="1" x14ac:dyDescent="0.3">
      <c r="A3676" t="s">
        <v>1196</v>
      </c>
      <c r="B3676" t="str">
        <f>VLOOKUP(Table_for_new_list_price[[#This Row],[ItemCode]],[1]sheet1!$1:$1048576,4,FALSE)</f>
        <v>LEVER HANDLE 1</v>
      </c>
      <c r="C3676" t="str">
        <f>VLOOKUP(Table_for_new_list_price[[#This Row],[ItemCode]],[1]sheet1!$1:$1048576,5,FALSE)</f>
        <v>670779729619</v>
      </c>
      <c r="D3676" t="str">
        <f>VLOOKUP(Table_for_new_list_price[[#This Row],[ItemCode]],[1]sheet1!$1:$1048576,6,FALSE)</f>
        <v>NCAC</v>
      </c>
      <c r="E3676" s="54">
        <f>VLOOKUP(Table_for_new_list_price[[#This Row],[ItemCode]],[1]sheet1!$1:$1048576,7,FALSE)</f>
        <v>0</v>
      </c>
      <c r="F3676" s="54">
        <f>VLOOKUP(Table_for_new_list_price[[#This Row],[ItemCode]],[1]sheet1!$1:$1048576,13,FALSE)</f>
        <v>0</v>
      </c>
      <c r="G3676" s="55">
        <f>VLOOKUP(Table_for_new_list_price[[#This Row],[ItemCode]],[1]sheet1!$1:$1048576,12,FALSE)</f>
        <v>0</v>
      </c>
      <c r="H3676" s="101">
        <f>VLOOKUP(Table_for_new_list_price[[#This Row],[ItemCode]],[1]sheet1!$1:$1048576,8,FALSE)</f>
        <v>5.05</v>
      </c>
      <c r="I3676" s="51" t="e">
        <f>VLOOKUP(Table_for_new_list_price[[#This Row],[Product Line]],'EDA SHEET'!$C$10:$D$57,2,FALSE)</f>
        <v>#N/A</v>
      </c>
      <c r="J3676" s="53" t="e">
        <f t="shared" si="64"/>
        <v>#N/A</v>
      </c>
      <c r="K3676" s="1" t="str">
        <f>VLOOKUP(Table_for_new_list_price[[#This Row],[ItemCode]],[1]sheet1!$1:$1048576,11,FALSE)</f>
        <v>China</v>
      </c>
    </row>
    <row r="3677" spans="1:11" hidden="1" x14ac:dyDescent="0.3">
      <c r="A3677" t="s">
        <v>1197</v>
      </c>
      <c r="B3677" t="str">
        <f>VLOOKUP(Table_for_new_list_price[[#This Row],[ItemCode]],[1]sheet1!$1:$1048576,4,FALSE)</f>
        <v>LEVER HANDLE 1/2 - 3/4</v>
      </c>
      <c r="C3677" t="str">
        <f>VLOOKUP(Table_for_new_list_price[[#This Row],[ItemCode]],[1]sheet1!$1:$1048576,5,FALSE)</f>
        <v>670779729602</v>
      </c>
      <c r="D3677" t="str">
        <f>VLOOKUP(Table_for_new_list_price[[#This Row],[ItemCode]],[1]sheet1!$1:$1048576,6,FALSE)</f>
        <v>NCAC</v>
      </c>
      <c r="E3677" s="54">
        <f>VLOOKUP(Table_for_new_list_price[[#This Row],[ItemCode]],[1]sheet1!$1:$1048576,7,FALSE)</f>
        <v>0</v>
      </c>
      <c r="F3677" s="54">
        <f>VLOOKUP(Table_for_new_list_price[[#This Row],[ItemCode]],[1]sheet1!$1:$1048576,13,FALSE)</f>
        <v>0</v>
      </c>
      <c r="G3677" s="55">
        <f>VLOOKUP(Table_for_new_list_price[[#This Row],[ItemCode]],[1]sheet1!$1:$1048576,12,FALSE)</f>
        <v>0</v>
      </c>
      <c r="H3677" s="101">
        <f>VLOOKUP(Table_for_new_list_price[[#This Row],[ItemCode]],[1]sheet1!$1:$1048576,8,FALSE)</f>
        <v>2.41</v>
      </c>
      <c r="I3677" s="51" t="e">
        <f>VLOOKUP(Table_for_new_list_price[[#This Row],[Product Line]],'EDA SHEET'!$C$10:$D$57,2,FALSE)</f>
        <v>#N/A</v>
      </c>
      <c r="J3677" s="53" t="e">
        <f t="shared" si="64"/>
        <v>#N/A</v>
      </c>
      <c r="K3677" s="1" t="str">
        <f>VLOOKUP(Table_for_new_list_price[[#This Row],[ItemCode]],[1]sheet1!$1:$1048576,11,FALSE)</f>
        <v>China</v>
      </c>
    </row>
    <row r="3678" spans="1:11" hidden="1" x14ac:dyDescent="0.3">
      <c r="A3678" t="s">
        <v>1207</v>
      </c>
      <c r="B3678" t="str">
        <f>VLOOKUP(Table_for_new_list_price[[#This Row],[ItemCode]],[1]sheet1!$1:$1048576,4,FALSE)</f>
        <v>LEVER HANDLE 1</v>
      </c>
      <c r="C3678" t="str">
        <f>VLOOKUP(Table_for_new_list_price[[#This Row],[ItemCode]],[1]sheet1!$1:$1048576,5,FALSE)</f>
        <v>670779729633</v>
      </c>
      <c r="D3678" t="str">
        <f>VLOOKUP(Table_for_new_list_price[[#This Row],[ItemCode]],[1]sheet1!$1:$1048576,6,FALSE)</f>
        <v>NCAC</v>
      </c>
      <c r="E3678" s="54">
        <f>VLOOKUP(Table_for_new_list_price[[#This Row],[ItemCode]],[1]sheet1!$1:$1048576,7,FALSE)</f>
        <v>0</v>
      </c>
      <c r="F3678" s="54">
        <f>VLOOKUP(Table_for_new_list_price[[#This Row],[ItemCode]],[1]sheet1!$1:$1048576,13,FALSE)</f>
        <v>0</v>
      </c>
      <c r="G3678" s="55">
        <f>VLOOKUP(Table_for_new_list_price[[#This Row],[ItemCode]],[1]sheet1!$1:$1048576,12,FALSE)</f>
        <v>0</v>
      </c>
      <c r="H3678" s="101">
        <f>VLOOKUP(Table_for_new_list_price[[#This Row],[ItemCode]],[1]sheet1!$1:$1048576,8,FALSE)</f>
        <v>5.05</v>
      </c>
      <c r="I3678" s="51" t="e">
        <f>VLOOKUP(Table_for_new_list_price[[#This Row],[Product Line]],'EDA SHEET'!$C$10:$D$57,2,FALSE)</f>
        <v>#N/A</v>
      </c>
      <c r="J3678" s="53" t="e">
        <f t="shared" si="64"/>
        <v>#N/A</v>
      </c>
      <c r="K3678" s="1" t="str">
        <f>VLOOKUP(Table_for_new_list_price[[#This Row],[ItemCode]],[1]sheet1!$1:$1048576,11,FALSE)</f>
        <v>China</v>
      </c>
    </row>
    <row r="3679" spans="1:11" hidden="1" x14ac:dyDescent="0.3">
      <c r="A3679" t="s">
        <v>1208</v>
      </c>
      <c r="B3679" t="str">
        <f>VLOOKUP(Table_for_new_list_price[[#This Row],[ItemCode]],[1]sheet1!$1:$1048576,4,FALSE)</f>
        <v>LEVER HANDLE 1/2 - 3/4</v>
      </c>
      <c r="C3679" t="str">
        <f>VLOOKUP(Table_for_new_list_price[[#This Row],[ItemCode]],[1]sheet1!$1:$1048576,5,FALSE)</f>
        <v>670779729626</v>
      </c>
      <c r="D3679" t="str">
        <f>VLOOKUP(Table_for_new_list_price[[#This Row],[ItemCode]],[1]sheet1!$1:$1048576,6,FALSE)</f>
        <v>NCAC</v>
      </c>
      <c r="E3679" s="54">
        <f>VLOOKUP(Table_for_new_list_price[[#This Row],[ItemCode]],[1]sheet1!$1:$1048576,7,FALSE)</f>
        <v>0</v>
      </c>
      <c r="F3679" s="54">
        <f>VLOOKUP(Table_for_new_list_price[[#This Row],[ItemCode]],[1]sheet1!$1:$1048576,13,FALSE)</f>
        <v>0</v>
      </c>
      <c r="G3679" s="55">
        <f>VLOOKUP(Table_for_new_list_price[[#This Row],[ItemCode]],[1]sheet1!$1:$1048576,12,FALSE)</f>
        <v>0</v>
      </c>
      <c r="H3679" s="101">
        <f>VLOOKUP(Table_for_new_list_price[[#This Row],[ItemCode]],[1]sheet1!$1:$1048576,8,FALSE)</f>
        <v>2.41</v>
      </c>
      <c r="I3679" s="51" t="e">
        <f>VLOOKUP(Table_for_new_list_price[[#This Row],[Product Line]],'EDA SHEET'!$C$10:$D$57,2,FALSE)</f>
        <v>#N/A</v>
      </c>
      <c r="J3679" s="53" t="e">
        <f t="shared" si="64"/>
        <v>#N/A</v>
      </c>
      <c r="K3679" s="1" t="str">
        <f>VLOOKUP(Table_for_new_list_price[[#This Row],[ItemCode]],[1]sheet1!$1:$1048576,11,FALSE)</f>
        <v>China</v>
      </c>
    </row>
    <row r="3680" spans="1:11" hidden="1" x14ac:dyDescent="0.3">
      <c r="A3680" t="s">
        <v>1213</v>
      </c>
      <c r="B3680" t="str">
        <f>VLOOKUP(Table_for_new_list_price[[#This Row],[ItemCode]],[1]sheet1!$1:$1048576,4,FALSE)</f>
        <v>LEVER HANDLE 1</v>
      </c>
      <c r="C3680" t="str">
        <f>VLOOKUP(Table_for_new_list_price[[#This Row],[ItemCode]],[1]sheet1!$1:$1048576,5,FALSE)</f>
        <v>670779729657</v>
      </c>
      <c r="D3680" t="str">
        <f>VLOOKUP(Table_for_new_list_price[[#This Row],[ItemCode]],[1]sheet1!$1:$1048576,6,FALSE)</f>
        <v>NCAC</v>
      </c>
      <c r="E3680" s="54">
        <f>VLOOKUP(Table_for_new_list_price[[#This Row],[ItemCode]],[1]sheet1!$1:$1048576,7,FALSE)</f>
        <v>0</v>
      </c>
      <c r="F3680" s="54">
        <f>VLOOKUP(Table_for_new_list_price[[#This Row],[ItemCode]],[1]sheet1!$1:$1048576,13,FALSE)</f>
        <v>0</v>
      </c>
      <c r="G3680" s="55">
        <f>VLOOKUP(Table_for_new_list_price[[#This Row],[ItemCode]],[1]sheet1!$1:$1048576,12,FALSE)</f>
        <v>0</v>
      </c>
      <c r="H3680" s="101">
        <f>VLOOKUP(Table_for_new_list_price[[#This Row],[ItemCode]],[1]sheet1!$1:$1048576,8,FALSE)</f>
        <v>5.05</v>
      </c>
      <c r="I3680" s="51" t="e">
        <f>VLOOKUP(Table_for_new_list_price[[#This Row],[Product Line]],'EDA SHEET'!$C$10:$D$57,2,FALSE)</f>
        <v>#N/A</v>
      </c>
      <c r="J3680" s="53" t="e">
        <f t="shared" si="64"/>
        <v>#N/A</v>
      </c>
      <c r="K3680" s="1" t="str">
        <f>VLOOKUP(Table_for_new_list_price[[#This Row],[ItemCode]],[1]sheet1!$1:$1048576,11,FALSE)</f>
        <v>China</v>
      </c>
    </row>
    <row r="3681" spans="1:11" hidden="1" x14ac:dyDescent="0.3">
      <c r="A3681" t="s">
        <v>1214</v>
      </c>
      <c r="B3681" t="str">
        <f>VLOOKUP(Table_for_new_list_price[[#This Row],[ItemCode]],[1]sheet1!$1:$1048576,4,FALSE)</f>
        <v>LEVER HANDLE 1/2 - 3/4</v>
      </c>
      <c r="C3681" t="str">
        <f>VLOOKUP(Table_for_new_list_price[[#This Row],[ItemCode]],[1]sheet1!$1:$1048576,5,FALSE)</f>
        <v>670779729640</v>
      </c>
      <c r="D3681" t="str">
        <f>VLOOKUP(Table_for_new_list_price[[#This Row],[ItemCode]],[1]sheet1!$1:$1048576,6,FALSE)</f>
        <v>NCAC</v>
      </c>
      <c r="E3681" s="54">
        <f>VLOOKUP(Table_for_new_list_price[[#This Row],[ItemCode]],[1]sheet1!$1:$1048576,7,FALSE)</f>
        <v>0</v>
      </c>
      <c r="F3681" s="54">
        <f>VLOOKUP(Table_for_new_list_price[[#This Row],[ItemCode]],[1]sheet1!$1:$1048576,13,FALSE)</f>
        <v>0</v>
      </c>
      <c r="G3681" s="55">
        <f>VLOOKUP(Table_for_new_list_price[[#This Row],[ItemCode]],[1]sheet1!$1:$1048576,12,FALSE)</f>
        <v>0</v>
      </c>
      <c r="H3681" s="101">
        <f>VLOOKUP(Table_for_new_list_price[[#This Row],[ItemCode]],[1]sheet1!$1:$1048576,8,FALSE)</f>
        <v>2.41</v>
      </c>
      <c r="I3681" s="51" t="e">
        <f>VLOOKUP(Table_for_new_list_price[[#This Row],[Product Line]],'EDA SHEET'!$C$10:$D$57,2,FALSE)</f>
        <v>#N/A</v>
      </c>
      <c r="J3681" s="53" t="e">
        <f t="shared" si="64"/>
        <v>#N/A</v>
      </c>
      <c r="K3681" s="1" t="str">
        <f>VLOOKUP(Table_for_new_list_price[[#This Row],[ItemCode]],[1]sheet1!$1:$1048576,11,FALSE)</f>
        <v>China</v>
      </c>
    </row>
    <row r="3682" spans="1:11" hidden="1" x14ac:dyDescent="0.3">
      <c r="A3682" t="s">
        <v>1293</v>
      </c>
      <c r="B3682" t="str">
        <f>VLOOKUP(Table_for_new_list_price[[#This Row],[ItemCode]],[1]sheet1!$1:$1048576,4,FALSE)</f>
        <v>LEVER HANDLE 1/2</v>
      </c>
      <c r="C3682" t="str">
        <f>VLOOKUP(Table_for_new_list_price[[#This Row],[ItemCode]],[1]sheet1!$1:$1048576,5,FALSE)</f>
        <v>670779730035</v>
      </c>
      <c r="D3682" t="str">
        <f>VLOOKUP(Table_for_new_list_price[[#This Row],[ItemCode]],[1]sheet1!$1:$1048576,6,FALSE)</f>
        <v>NCAC</v>
      </c>
      <c r="E3682" s="54">
        <f>VLOOKUP(Table_for_new_list_price[[#This Row],[ItemCode]],[1]sheet1!$1:$1048576,7,FALSE)</f>
        <v>0</v>
      </c>
      <c r="F3682" s="54">
        <f>VLOOKUP(Table_for_new_list_price[[#This Row],[ItemCode]],[1]sheet1!$1:$1048576,13,FALSE)</f>
        <v>0</v>
      </c>
      <c r="G3682" s="55">
        <f>VLOOKUP(Table_for_new_list_price[[#This Row],[ItemCode]],[1]sheet1!$1:$1048576,12,FALSE)</f>
        <v>0</v>
      </c>
      <c r="H3682" s="101">
        <f>VLOOKUP(Table_for_new_list_price[[#This Row],[ItemCode]],[1]sheet1!$1:$1048576,8,FALSE)</f>
        <v>2.41</v>
      </c>
      <c r="I3682" s="51" t="e">
        <f>VLOOKUP(Table_for_new_list_price[[#This Row],[Product Line]],'EDA SHEET'!$C$10:$D$57,2,FALSE)</f>
        <v>#N/A</v>
      </c>
      <c r="J3682" s="53" t="e">
        <f t="shared" si="64"/>
        <v>#N/A</v>
      </c>
      <c r="K3682" s="1" t="str">
        <f>VLOOKUP(Table_for_new_list_price[[#This Row],[ItemCode]],[1]sheet1!$1:$1048576,11,FALSE)</f>
        <v>China</v>
      </c>
    </row>
    <row r="3683" spans="1:11" hidden="1" x14ac:dyDescent="0.3">
      <c r="A3683" t="s">
        <v>1294</v>
      </c>
      <c r="B3683" t="str">
        <f>VLOOKUP(Table_for_new_list_price[[#This Row],[ItemCode]],[1]sheet1!$1:$1048576,4,FALSE)</f>
        <v>LEVER HANDLE 3/4 - 1</v>
      </c>
      <c r="C3683" t="str">
        <f>VLOOKUP(Table_for_new_list_price[[#This Row],[ItemCode]],[1]sheet1!$1:$1048576,5,FALSE)</f>
        <v>670779730042</v>
      </c>
      <c r="D3683" t="str">
        <f>VLOOKUP(Table_for_new_list_price[[#This Row],[ItemCode]],[1]sheet1!$1:$1048576,6,FALSE)</f>
        <v>NCAC</v>
      </c>
      <c r="E3683" s="54">
        <f>VLOOKUP(Table_for_new_list_price[[#This Row],[ItemCode]],[1]sheet1!$1:$1048576,7,FALSE)</f>
        <v>0</v>
      </c>
      <c r="F3683" s="54">
        <f>VLOOKUP(Table_for_new_list_price[[#This Row],[ItemCode]],[1]sheet1!$1:$1048576,13,FALSE)</f>
        <v>0</v>
      </c>
      <c r="G3683" s="55">
        <f>VLOOKUP(Table_for_new_list_price[[#This Row],[ItemCode]],[1]sheet1!$1:$1048576,12,FALSE)</f>
        <v>0</v>
      </c>
      <c r="H3683" s="101">
        <f>VLOOKUP(Table_for_new_list_price[[#This Row],[ItemCode]],[1]sheet1!$1:$1048576,8,FALSE)</f>
        <v>5.05</v>
      </c>
      <c r="I3683" s="51" t="e">
        <f>VLOOKUP(Table_for_new_list_price[[#This Row],[Product Line]],'EDA SHEET'!$C$10:$D$57,2,FALSE)</f>
        <v>#N/A</v>
      </c>
      <c r="J3683" s="53" t="e">
        <f t="shared" si="64"/>
        <v>#N/A</v>
      </c>
      <c r="K3683" s="1" t="str">
        <f>VLOOKUP(Table_for_new_list_price[[#This Row],[ItemCode]],[1]sheet1!$1:$1048576,11,FALSE)</f>
        <v>China</v>
      </c>
    </row>
    <row r="3684" spans="1:11" hidden="1" x14ac:dyDescent="0.3">
      <c r="A3684" t="s">
        <v>1295</v>
      </c>
      <c r="B3684" t="str">
        <f>VLOOKUP(Table_for_new_list_price[[#This Row],[ItemCode]],[1]sheet1!$1:$1048576,4,FALSE)</f>
        <v>WING HANDLE 5414AB 1/2</v>
      </c>
      <c r="C3684" t="str">
        <f>VLOOKUP(Table_for_new_list_price[[#This Row],[ItemCode]],[1]sheet1!$1:$1048576,5,FALSE)</f>
        <v>670779725611</v>
      </c>
      <c r="D3684" t="str">
        <f>VLOOKUP(Table_for_new_list_price[[#This Row],[ItemCode]],[1]sheet1!$1:$1048576,6,FALSE)</f>
        <v>NCAC</v>
      </c>
      <c r="E3684" s="54">
        <f>VLOOKUP(Table_for_new_list_price[[#This Row],[ItemCode]],[1]sheet1!$1:$1048576,7,FALSE)</f>
        <v>0</v>
      </c>
      <c r="F3684" s="54" t="str">
        <f>VLOOKUP(Table_for_new_list_price[[#This Row],[ItemCode]],[1]sheet1!$1:$1048576,13,FALSE)</f>
        <v>0</v>
      </c>
      <c r="G3684" s="55">
        <f>VLOOKUP(Table_for_new_list_price[[#This Row],[ItemCode]],[1]sheet1!$1:$1048576,12,FALSE)</f>
        <v>0</v>
      </c>
      <c r="H3684" s="101">
        <f>VLOOKUP(Table_for_new_list_price[[#This Row],[ItemCode]],[1]sheet1!$1:$1048576,8,FALSE)</f>
        <v>7.66</v>
      </c>
      <c r="I3684" s="51" t="e">
        <f>VLOOKUP(Table_for_new_list_price[[#This Row],[Product Line]],'EDA SHEET'!$C$10:$D$57,2,FALSE)</f>
        <v>#N/A</v>
      </c>
      <c r="J3684" s="53" t="e">
        <f t="shared" si="64"/>
        <v>#N/A</v>
      </c>
      <c r="K3684" s="1" t="str">
        <f>VLOOKUP(Table_for_new_list_price[[#This Row],[ItemCode]],[1]sheet1!$1:$1048576,11,FALSE)</f>
        <v>China</v>
      </c>
    </row>
    <row r="3685" spans="1:11" hidden="1" x14ac:dyDescent="0.3">
      <c r="A3685" t="s">
        <v>1296</v>
      </c>
      <c r="B3685" t="str">
        <f>VLOOKUP(Table_for_new_list_price[[#This Row],[ItemCode]],[1]sheet1!$1:$1048576,4,FALSE)</f>
        <v>WING HANDLE 5414AB 3/4 - 1</v>
      </c>
      <c r="C3685" t="str">
        <f>VLOOKUP(Table_for_new_list_price[[#This Row],[ItemCode]],[1]sheet1!$1:$1048576,5,FALSE)</f>
        <v>670779725628</v>
      </c>
      <c r="D3685" t="str">
        <f>VLOOKUP(Table_for_new_list_price[[#This Row],[ItemCode]],[1]sheet1!$1:$1048576,6,FALSE)</f>
        <v>NCAC</v>
      </c>
      <c r="E3685" s="54">
        <f>VLOOKUP(Table_for_new_list_price[[#This Row],[ItemCode]],[1]sheet1!$1:$1048576,7,FALSE)</f>
        <v>0</v>
      </c>
      <c r="F3685" s="54" t="str">
        <f>VLOOKUP(Table_for_new_list_price[[#This Row],[ItemCode]],[1]sheet1!$1:$1048576,13,FALSE)</f>
        <v>0</v>
      </c>
      <c r="G3685" s="55" t="str">
        <f>VLOOKUP(Table_for_new_list_price[[#This Row],[ItemCode]],[1]sheet1!$1:$1048576,12,FALSE)</f>
        <v>1000</v>
      </c>
      <c r="H3685" s="101">
        <f>VLOOKUP(Table_for_new_list_price[[#This Row],[ItemCode]],[1]sheet1!$1:$1048576,8,FALSE)</f>
        <v>7.66</v>
      </c>
      <c r="I3685" s="51" t="e">
        <f>VLOOKUP(Table_for_new_list_price[[#This Row],[Product Line]],'EDA SHEET'!$C$10:$D$57,2,FALSE)</f>
        <v>#N/A</v>
      </c>
      <c r="J3685" s="53" t="e">
        <f t="shared" si="64"/>
        <v>#N/A</v>
      </c>
      <c r="K3685" s="1" t="str">
        <f>VLOOKUP(Table_for_new_list_price[[#This Row],[ItemCode]],[1]sheet1!$1:$1048576,11,FALSE)</f>
        <v>China</v>
      </c>
    </row>
    <row r="3686" spans="1:11" hidden="1" x14ac:dyDescent="0.3">
      <c r="A3686" t="s">
        <v>1306</v>
      </c>
      <c r="B3686" t="str">
        <f>VLOOKUP(Table_for_new_list_price[[#This Row],[ItemCode]],[1]sheet1!$1:$1048576,4,FALSE)</f>
        <v>LEVER HANDLE 1-1/4 - 1-1/2</v>
      </c>
      <c r="C3686" t="str">
        <f>VLOOKUP(Table_for_new_list_price[[#This Row],[ItemCode]],[1]sheet1!$1:$1048576,5,FALSE)</f>
        <v>670779729992</v>
      </c>
      <c r="D3686" t="str">
        <f>VLOOKUP(Table_for_new_list_price[[#This Row],[ItemCode]],[1]sheet1!$1:$1048576,6,FALSE)</f>
        <v>NCAC</v>
      </c>
      <c r="E3686" s="54">
        <f>VLOOKUP(Table_for_new_list_price[[#This Row],[ItemCode]],[1]sheet1!$1:$1048576,7,FALSE)</f>
        <v>0</v>
      </c>
      <c r="F3686" s="54">
        <f>VLOOKUP(Table_for_new_list_price[[#This Row],[ItemCode]],[1]sheet1!$1:$1048576,13,FALSE)</f>
        <v>0</v>
      </c>
      <c r="G3686" s="55">
        <f>VLOOKUP(Table_for_new_list_price[[#This Row],[ItemCode]],[1]sheet1!$1:$1048576,12,FALSE)</f>
        <v>0</v>
      </c>
      <c r="H3686" s="101">
        <f>VLOOKUP(Table_for_new_list_price[[#This Row],[ItemCode]],[1]sheet1!$1:$1048576,8,FALSE)</f>
        <v>7.66</v>
      </c>
      <c r="I3686" s="51" t="e">
        <f>VLOOKUP(Table_for_new_list_price[[#This Row],[Product Line]],'EDA SHEET'!$C$10:$D$57,2,FALSE)</f>
        <v>#N/A</v>
      </c>
      <c r="J3686" s="53" t="e">
        <f t="shared" si="64"/>
        <v>#N/A</v>
      </c>
      <c r="K3686" s="1" t="str">
        <f>VLOOKUP(Table_for_new_list_price[[#This Row],[ItemCode]],[1]sheet1!$1:$1048576,11,FALSE)</f>
        <v>China</v>
      </c>
    </row>
    <row r="3687" spans="1:11" hidden="1" x14ac:dyDescent="0.3">
      <c r="A3687" t="s">
        <v>1307</v>
      </c>
      <c r="B3687" t="str">
        <f>VLOOKUP(Table_for_new_list_price[[#This Row],[ItemCode]],[1]sheet1!$1:$1048576,4,FALSE)</f>
        <v>LEVER HANDLE 1/2</v>
      </c>
      <c r="C3687" t="str">
        <f>VLOOKUP(Table_for_new_list_price[[#This Row],[ItemCode]],[1]sheet1!$1:$1048576,5,FALSE)</f>
        <v>670779729978</v>
      </c>
      <c r="D3687" t="str">
        <f>VLOOKUP(Table_for_new_list_price[[#This Row],[ItemCode]],[1]sheet1!$1:$1048576,6,FALSE)</f>
        <v>NCAC</v>
      </c>
      <c r="E3687" s="54">
        <f>VLOOKUP(Table_for_new_list_price[[#This Row],[ItemCode]],[1]sheet1!$1:$1048576,7,FALSE)</f>
        <v>0</v>
      </c>
      <c r="F3687" s="54">
        <f>VLOOKUP(Table_for_new_list_price[[#This Row],[ItemCode]],[1]sheet1!$1:$1048576,13,FALSE)</f>
        <v>0</v>
      </c>
      <c r="G3687" s="55">
        <f>VLOOKUP(Table_for_new_list_price[[#This Row],[ItemCode]],[1]sheet1!$1:$1048576,12,FALSE)</f>
        <v>0</v>
      </c>
      <c r="H3687" s="101">
        <f>VLOOKUP(Table_for_new_list_price[[#This Row],[ItemCode]],[1]sheet1!$1:$1048576,8,FALSE)</f>
        <v>2.41</v>
      </c>
      <c r="I3687" s="51" t="e">
        <f>VLOOKUP(Table_for_new_list_price[[#This Row],[Product Line]],'EDA SHEET'!$C$10:$D$57,2,FALSE)</f>
        <v>#N/A</v>
      </c>
      <c r="J3687" s="53" t="e">
        <f t="shared" si="64"/>
        <v>#N/A</v>
      </c>
      <c r="K3687" s="1" t="str">
        <f>VLOOKUP(Table_for_new_list_price[[#This Row],[ItemCode]],[1]sheet1!$1:$1048576,11,FALSE)</f>
        <v>China</v>
      </c>
    </row>
    <row r="3688" spans="1:11" hidden="1" x14ac:dyDescent="0.3">
      <c r="A3688" t="s">
        <v>1308</v>
      </c>
      <c r="B3688" t="str">
        <f>VLOOKUP(Table_for_new_list_price[[#This Row],[ItemCode]],[1]sheet1!$1:$1048576,4,FALSE)</f>
        <v>LEVER HANDLE 2</v>
      </c>
      <c r="C3688" t="str">
        <f>VLOOKUP(Table_for_new_list_price[[#This Row],[ItemCode]],[1]sheet1!$1:$1048576,5,FALSE)</f>
        <v>670779730004</v>
      </c>
      <c r="D3688" t="str">
        <f>VLOOKUP(Table_for_new_list_price[[#This Row],[ItemCode]],[1]sheet1!$1:$1048576,6,FALSE)</f>
        <v>NCAC</v>
      </c>
      <c r="E3688" s="54">
        <f>VLOOKUP(Table_for_new_list_price[[#This Row],[ItemCode]],[1]sheet1!$1:$1048576,7,FALSE)</f>
        <v>0</v>
      </c>
      <c r="F3688" s="54">
        <f>VLOOKUP(Table_for_new_list_price[[#This Row],[ItemCode]],[1]sheet1!$1:$1048576,13,FALSE)</f>
        <v>0</v>
      </c>
      <c r="G3688" s="55">
        <f>VLOOKUP(Table_for_new_list_price[[#This Row],[ItemCode]],[1]sheet1!$1:$1048576,12,FALSE)</f>
        <v>0</v>
      </c>
      <c r="H3688" s="101">
        <f>VLOOKUP(Table_for_new_list_price[[#This Row],[ItemCode]],[1]sheet1!$1:$1048576,8,FALSE)</f>
        <v>7.89</v>
      </c>
      <c r="I3688" s="51" t="e">
        <f>VLOOKUP(Table_for_new_list_price[[#This Row],[Product Line]],'EDA SHEET'!$C$10:$D$57,2,FALSE)</f>
        <v>#N/A</v>
      </c>
      <c r="J3688" s="53" t="e">
        <f t="shared" si="64"/>
        <v>#N/A</v>
      </c>
      <c r="K3688" s="1" t="str">
        <f>VLOOKUP(Table_for_new_list_price[[#This Row],[ItemCode]],[1]sheet1!$1:$1048576,11,FALSE)</f>
        <v>China</v>
      </c>
    </row>
    <row r="3689" spans="1:11" hidden="1" x14ac:dyDescent="0.3">
      <c r="A3689" t="s">
        <v>1309</v>
      </c>
      <c r="B3689" t="str">
        <f>VLOOKUP(Table_for_new_list_price[[#This Row],[ItemCode]],[1]sheet1!$1:$1048576,4,FALSE)</f>
        <v>LEVER HANDLE 3/4 - 1</v>
      </c>
      <c r="C3689" t="str">
        <f>VLOOKUP(Table_for_new_list_price[[#This Row],[ItemCode]],[1]sheet1!$1:$1048576,5,FALSE)</f>
        <v>670779729985</v>
      </c>
      <c r="D3689" t="str">
        <f>VLOOKUP(Table_for_new_list_price[[#This Row],[ItemCode]],[1]sheet1!$1:$1048576,6,FALSE)</f>
        <v>NCAC</v>
      </c>
      <c r="E3689" s="54">
        <f>VLOOKUP(Table_for_new_list_price[[#This Row],[ItemCode]],[1]sheet1!$1:$1048576,7,FALSE)</f>
        <v>0</v>
      </c>
      <c r="F3689" s="54">
        <f>VLOOKUP(Table_for_new_list_price[[#This Row],[ItemCode]],[1]sheet1!$1:$1048576,13,FALSE)</f>
        <v>0</v>
      </c>
      <c r="G3689" s="55">
        <f>VLOOKUP(Table_for_new_list_price[[#This Row],[ItemCode]],[1]sheet1!$1:$1048576,12,FALSE)</f>
        <v>0</v>
      </c>
      <c r="H3689" s="101">
        <f>VLOOKUP(Table_for_new_list_price[[#This Row],[ItemCode]],[1]sheet1!$1:$1048576,8,FALSE)</f>
        <v>5.05</v>
      </c>
      <c r="I3689" s="51" t="e">
        <f>VLOOKUP(Table_for_new_list_price[[#This Row],[Product Line]],'EDA SHEET'!$C$10:$D$57,2,FALSE)</f>
        <v>#N/A</v>
      </c>
      <c r="J3689" s="53" t="e">
        <f t="shared" si="64"/>
        <v>#N/A</v>
      </c>
      <c r="K3689" s="1" t="str">
        <f>VLOOKUP(Table_for_new_list_price[[#This Row],[ItemCode]],[1]sheet1!$1:$1048576,11,FALSE)</f>
        <v>China</v>
      </c>
    </row>
    <row r="3690" spans="1:11" hidden="1" x14ac:dyDescent="0.3">
      <c r="A3690" t="s">
        <v>1310</v>
      </c>
      <c r="B3690" t="str">
        <f>VLOOKUP(Table_for_new_list_price[[#This Row],[ItemCode]],[1]sheet1!$1:$1048576,4,FALSE)</f>
        <v>WING HANDLE 5415AB 11/4 - 11/2</v>
      </c>
      <c r="C3690" t="str">
        <f>VLOOKUP(Table_for_new_list_price[[#This Row],[ItemCode]],[1]sheet1!$1:$1048576,5,FALSE)</f>
        <v>670779718248</v>
      </c>
      <c r="D3690" t="str">
        <f>VLOOKUP(Table_for_new_list_price[[#This Row],[ItemCode]],[1]sheet1!$1:$1048576,6,FALSE)</f>
        <v>NCAC</v>
      </c>
      <c r="E3690" s="54">
        <f>VLOOKUP(Table_for_new_list_price[[#This Row],[ItemCode]],[1]sheet1!$1:$1048576,7,FALSE)</f>
        <v>0</v>
      </c>
      <c r="F3690" s="54" t="str">
        <f>VLOOKUP(Table_for_new_list_price[[#This Row],[ItemCode]],[1]sheet1!$1:$1048576,13,FALSE)</f>
        <v>0</v>
      </c>
      <c r="G3690" s="55" t="str">
        <f>VLOOKUP(Table_for_new_list_price[[#This Row],[ItemCode]],[1]sheet1!$1:$1048576,12,FALSE)</f>
        <v>500</v>
      </c>
      <c r="H3690" s="101">
        <f>VLOOKUP(Table_for_new_list_price[[#This Row],[ItemCode]],[1]sheet1!$1:$1048576,8,FALSE)</f>
        <v>7.66</v>
      </c>
      <c r="I3690" s="51" t="e">
        <f>VLOOKUP(Table_for_new_list_price[[#This Row],[Product Line]],'EDA SHEET'!$C$10:$D$57,2,FALSE)</f>
        <v>#N/A</v>
      </c>
      <c r="J3690" s="53" t="e">
        <f t="shared" si="64"/>
        <v>#N/A</v>
      </c>
      <c r="K3690" s="1" t="str">
        <f>VLOOKUP(Table_for_new_list_price[[#This Row],[ItemCode]],[1]sheet1!$1:$1048576,11,FALSE)</f>
        <v>China</v>
      </c>
    </row>
    <row r="3691" spans="1:11" hidden="1" x14ac:dyDescent="0.3">
      <c r="A3691" t="s">
        <v>1311</v>
      </c>
      <c r="B3691" t="str">
        <f>VLOOKUP(Table_for_new_list_price[[#This Row],[ItemCode]],[1]sheet1!$1:$1048576,4,FALSE)</f>
        <v>WING HANDLE 5415AB 1/2</v>
      </c>
      <c r="C3691" t="str">
        <f>VLOOKUP(Table_for_new_list_price[[#This Row],[ItemCode]],[1]sheet1!$1:$1048576,5,FALSE)</f>
        <v>670779718224</v>
      </c>
      <c r="D3691" t="str">
        <f>VLOOKUP(Table_for_new_list_price[[#This Row],[ItemCode]],[1]sheet1!$1:$1048576,6,FALSE)</f>
        <v>NCAC</v>
      </c>
      <c r="E3691" s="54">
        <f>VLOOKUP(Table_for_new_list_price[[#This Row],[ItemCode]],[1]sheet1!$1:$1048576,7,FALSE)</f>
        <v>0</v>
      </c>
      <c r="F3691" s="54" t="str">
        <f>VLOOKUP(Table_for_new_list_price[[#This Row],[ItemCode]],[1]sheet1!$1:$1048576,13,FALSE)</f>
        <v>0</v>
      </c>
      <c r="G3691" s="55">
        <f>VLOOKUP(Table_for_new_list_price[[#This Row],[ItemCode]],[1]sheet1!$1:$1048576,12,FALSE)</f>
        <v>0</v>
      </c>
      <c r="H3691" s="101">
        <f>VLOOKUP(Table_for_new_list_price[[#This Row],[ItemCode]],[1]sheet1!$1:$1048576,8,FALSE)</f>
        <v>7.66</v>
      </c>
      <c r="I3691" s="51" t="e">
        <f>VLOOKUP(Table_for_new_list_price[[#This Row],[Product Line]],'EDA SHEET'!$C$10:$D$57,2,FALSE)</f>
        <v>#N/A</v>
      </c>
      <c r="J3691" s="53" t="e">
        <f t="shared" si="64"/>
        <v>#N/A</v>
      </c>
      <c r="K3691" s="1" t="str">
        <f>VLOOKUP(Table_for_new_list_price[[#This Row],[ItemCode]],[1]sheet1!$1:$1048576,11,FALSE)</f>
        <v>China</v>
      </c>
    </row>
    <row r="3692" spans="1:11" hidden="1" x14ac:dyDescent="0.3">
      <c r="A3692" t="s">
        <v>1312</v>
      </c>
      <c r="B3692" t="str">
        <f>VLOOKUP(Table_for_new_list_price[[#This Row],[ItemCode]],[1]sheet1!$1:$1048576,4,FALSE)</f>
        <v>WING HANDLE 5415AB 2</v>
      </c>
      <c r="C3692" t="str">
        <f>VLOOKUP(Table_for_new_list_price[[#This Row],[ItemCode]],[1]sheet1!$1:$1048576,5,FALSE)</f>
        <v>670779718255</v>
      </c>
      <c r="D3692" t="str">
        <f>VLOOKUP(Table_for_new_list_price[[#This Row],[ItemCode]],[1]sheet1!$1:$1048576,6,FALSE)</f>
        <v>NCAC</v>
      </c>
      <c r="E3692" s="54">
        <f>VLOOKUP(Table_for_new_list_price[[#This Row],[ItemCode]],[1]sheet1!$1:$1048576,7,FALSE)</f>
        <v>0</v>
      </c>
      <c r="F3692" s="54" t="str">
        <f>VLOOKUP(Table_for_new_list_price[[#This Row],[ItemCode]],[1]sheet1!$1:$1048576,13,FALSE)</f>
        <v>0</v>
      </c>
      <c r="G3692" s="55">
        <f>VLOOKUP(Table_for_new_list_price[[#This Row],[ItemCode]],[1]sheet1!$1:$1048576,12,FALSE)</f>
        <v>0</v>
      </c>
      <c r="H3692" s="101">
        <f>VLOOKUP(Table_for_new_list_price[[#This Row],[ItemCode]],[1]sheet1!$1:$1048576,8,FALSE)</f>
        <v>9.57</v>
      </c>
      <c r="I3692" s="51" t="e">
        <f>VLOOKUP(Table_for_new_list_price[[#This Row],[Product Line]],'EDA SHEET'!$C$10:$D$57,2,FALSE)</f>
        <v>#N/A</v>
      </c>
      <c r="J3692" s="53" t="e">
        <f t="shared" si="64"/>
        <v>#N/A</v>
      </c>
      <c r="K3692" s="1" t="str">
        <f>VLOOKUP(Table_for_new_list_price[[#This Row],[ItemCode]],[1]sheet1!$1:$1048576,11,FALSE)</f>
        <v>China</v>
      </c>
    </row>
    <row r="3693" spans="1:11" hidden="1" x14ac:dyDescent="0.3">
      <c r="A3693" t="s">
        <v>1313</v>
      </c>
      <c r="B3693" t="str">
        <f>VLOOKUP(Table_for_new_list_price[[#This Row],[ItemCode]],[1]sheet1!$1:$1048576,4,FALSE)</f>
        <v>WING HANDLE 5415AB 3/4 - 1</v>
      </c>
      <c r="C3693" t="str">
        <f>VLOOKUP(Table_for_new_list_price[[#This Row],[ItemCode]],[1]sheet1!$1:$1048576,5,FALSE)</f>
        <v>670779718231</v>
      </c>
      <c r="D3693" t="str">
        <f>VLOOKUP(Table_for_new_list_price[[#This Row],[ItemCode]],[1]sheet1!$1:$1048576,6,FALSE)</f>
        <v>NCAC</v>
      </c>
      <c r="E3693" s="54">
        <f>VLOOKUP(Table_for_new_list_price[[#This Row],[ItemCode]],[1]sheet1!$1:$1048576,7,FALSE)</f>
        <v>0</v>
      </c>
      <c r="F3693" s="54" t="str">
        <f>VLOOKUP(Table_for_new_list_price[[#This Row],[ItemCode]],[1]sheet1!$1:$1048576,13,FALSE)</f>
        <v>0</v>
      </c>
      <c r="G3693" s="55" t="str">
        <f>VLOOKUP(Table_for_new_list_price[[#This Row],[ItemCode]],[1]sheet1!$1:$1048576,12,FALSE)</f>
        <v>1000</v>
      </c>
      <c r="H3693" s="101">
        <f>VLOOKUP(Table_for_new_list_price[[#This Row],[ItemCode]],[1]sheet1!$1:$1048576,8,FALSE)</f>
        <v>7.66</v>
      </c>
      <c r="I3693" s="51" t="e">
        <f>VLOOKUP(Table_for_new_list_price[[#This Row],[Product Line]],'EDA SHEET'!$C$10:$D$57,2,FALSE)</f>
        <v>#N/A</v>
      </c>
      <c r="J3693" s="53" t="e">
        <f t="shared" si="64"/>
        <v>#N/A</v>
      </c>
      <c r="K3693" s="1" t="str">
        <f>VLOOKUP(Table_for_new_list_price[[#This Row],[ItemCode]],[1]sheet1!$1:$1048576,11,FALSE)</f>
        <v>China</v>
      </c>
    </row>
    <row r="3694" spans="1:11" hidden="1" x14ac:dyDescent="0.3">
      <c r="A3694" t="s">
        <v>1317</v>
      </c>
      <c r="B3694" t="str">
        <f>VLOOKUP(Table_for_new_list_price[[#This Row],[ItemCode]],[1]sheet1!$1:$1048576,4,FALSE)</f>
        <v>LEVER HANDLE 1/2</v>
      </c>
      <c r="C3694" t="str">
        <f>VLOOKUP(Table_for_new_list_price[[#This Row],[ItemCode]],[1]sheet1!$1:$1048576,5,FALSE)</f>
        <v>670779730011</v>
      </c>
      <c r="D3694" t="str">
        <f>VLOOKUP(Table_for_new_list_price[[#This Row],[ItemCode]],[1]sheet1!$1:$1048576,6,FALSE)</f>
        <v>NCAC</v>
      </c>
      <c r="E3694" s="54">
        <f>VLOOKUP(Table_for_new_list_price[[#This Row],[ItemCode]],[1]sheet1!$1:$1048576,7,FALSE)</f>
        <v>0</v>
      </c>
      <c r="F3694" s="54">
        <f>VLOOKUP(Table_for_new_list_price[[#This Row],[ItemCode]],[1]sheet1!$1:$1048576,13,FALSE)</f>
        <v>0</v>
      </c>
      <c r="G3694" s="55">
        <f>VLOOKUP(Table_for_new_list_price[[#This Row],[ItemCode]],[1]sheet1!$1:$1048576,12,FALSE)</f>
        <v>0</v>
      </c>
      <c r="H3694" s="101">
        <f>VLOOKUP(Table_for_new_list_price[[#This Row],[ItemCode]],[1]sheet1!$1:$1048576,8,FALSE)</f>
        <v>2.41</v>
      </c>
      <c r="I3694" s="51" t="e">
        <f>VLOOKUP(Table_for_new_list_price[[#This Row],[Product Line]],'EDA SHEET'!$C$10:$D$57,2,FALSE)</f>
        <v>#N/A</v>
      </c>
      <c r="J3694" s="53" t="e">
        <f t="shared" si="64"/>
        <v>#N/A</v>
      </c>
      <c r="K3694" s="1" t="str">
        <f>VLOOKUP(Table_for_new_list_price[[#This Row],[ItemCode]],[1]sheet1!$1:$1048576,11,FALSE)</f>
        <v>China</v>
      </c>
    </row>
    <row r="3695" spans="1:11" hidden="1" x14ac:dyDescent="0.3">
      <c r="A3695" t="s">
        <v>1318</v>
      </c>
      <c r="B3695" t="str">
        <f>VLOOKUP(Table_for_new_list_price[[#This Row],[ItemCode]],[1]sheet1!$1:$1048576,4,FALSE)</f>
        <v>LEVER HANDLE 3/4 - 1</v>
      </c>
      <c r="C3695" t="str">
        <f>VLOOKUP(Table_for_new_list_price[[#This Row],[ItemCode]],[1]sheet1!$1:$1048576,5,FALSE)</f>
        <v>670779730028</v>
      </c>
      <c r="D3695" t="str">
        <f>VLOOKUP(Table_for_new_list_price[[#This Row],[ItemCode]],[1]sheet1!$1:$1048576,6,FALSE)</f>
        <v>NCAC</v>
      </c>
      <c r="E3695" s="54">
        <f>VLOOKUP(Table_for_new_list_price[[#This Row],[ItemCode]],[1]sheet1!$1:$1048576,7,FALSE)</f>
        <v>0</v>
      </c>
      <c r="F3695" s="54">
        <f>VLOOKUP(Table_for_new_list_price[[#This Row],[ItemCode]],[1]sheet1!$1:$1048576,13,FALSE)</f>
        <v>0</v>
      </c>
      <c r="G3695" s="55">
        <f>VLOOKUP(Table_for_new_list_price[[#This Row],[ItemCode]],[1]sheet1!$1:$1048576,12,FALSE)</f>
        <v>0</v>
      </c>
      <c r="H3695" s="101">
        <f>VLOOKUP(Table_for_new_list_price[[#This Row],[ItemCode]],[1]sheet1!$1:$1048576,8,FALSE)</f>
        <v>5.05</v>
      </c>
      <c r="I3695" s="51" t="e">
        <f>VLOOKUP(Table_for_new_list_price[[#This Row],[Product Line]],'EDA SHEET'!$C$10:$D$57,2,FALSE)</f>
        <v>#N/A</v>
      </c>
      <c r="J3695" s="53" t="e">
        <f t="shared" si="64"/>
        <v>#N/A</v>
      </c>
      <c r="K3695" s="1" t="str">
        <f>VLOOKUP(Table_for_new_list_price[[#This Row],[ItemCode]],[1]sheet1!$1:$1048576,11,FALSE)</f>
        <v>China</v>
      </c>
    </row>
    <row r="3696" spans="1:11" hidden="1" x14ac:dyDescent="0.3">
      <c r="A3696" t="s">
        <v>1331</v>
      </c>
      <c r="B3696" t="str">
        <f>VLOOKUP(Table_for_new_list_price[[#This Row],[ItemCode]],[1]sheet1!$1:$1048576,4,FALSE)</f>
        <v>LEVER HANDLE 1/2</v>
      </c>
      <c r="C3696" t="str">
        <f>VLOOKUP(Table_for_new_list_price[[#This Row],[ItemCode]],[1]sheet1!$1:$1048576,5,FALSE)</f>
        <v>670779730059</v>
      </c>
      <c r="D3696" t="str">
        <f>VLOOKUP(Table_for_new_list_price[[#This Row],[ItemCode]],[1]sheet1!$1:$1048576,6,FALSE)</f>
        <v>NCAC</v>
      </c>
      <c r="E3696" s="54">
        <f>VLOOKUP(Table_for_new_list_price[[#This Row],[ItemCode]],[1]sheet1!$1:$1048576,7,FALSE)</f>
        <v>0</v>
      </c>
      <c r="F3696" s="54">
        <f>VLOOKUP(Table_for_new_list_price[[#This Row],[ItemCode]],[1]sheet1!$1:$1048576,13,FALSE)</f>
        <v>0</v>
      </c>
      <c r="G3696" s="55">
        <f>VLOOKUP(Table_for_new_list_price[[#This Row],[ItemCode]],[1]sheet1!$1:$1048576,12,FALSE)</f>
        <v>0</v>
      </c>
      <c r="H3696" s="101">
        <f>VLOOKUP(Table_for_new_list_price[[#This Row],[ItemCode]],[1]sheet1!$1:$1048576,8,FALSE)</f>
        <v>2.41</v>
      </c>
      <c r="I3696" s="51" t="e">
        <f>VLOOKUP(Table_for_new_list_price[[#This Row],[Product Line]],'EDA SHEET'!$C$10:$D$57,2,FALSE)</f>
        <v>#N/A</v>
      </c>
      <c r="J3696" s="53" t="e">
        <f t="shared" si="64"/>
        <v>#N/A</v>
      </c>
      <c r="K3696" s="1" t="str">
        <f>VLOOKUP(Table_for_new_list_price[[#This Row],[ItemCode]],[1]sheet1!$1:$1048576,11,FALSE)</f>
        <v>China</v>
      </c>
    </row>
    <row r="3697" spans="1:11" hidden="1" x14ac:dyDescent="0.3">
      <c r="A3697" t="s">
        <v>1332</v>
      </c>
      <c r="B3697" t="str">
        <f>VLOOKUP(Table_for_new_list_price[[#This Row],[ItemCode]],[1]sheet1!$1:$1048576,4,FALSE)</f>
        <v>LEVER HANDLE 3/4 - 1</v>
      </c>
      <c r="C3697" t="str">
        <f>VLOOKUP(Table_for_new_list_price[[#This Row],[ItemCode]],[1]sheet1!$1:$1048576,5,FALSE)</f>
        <v>670779730066</v>
      </c>
      <c r="D3697" t="str">
        <f>VLOOKUP(Table_for_new_list_price[[#This Row],[ItemCode]],[1]sheet1!$1:$1048576,6,FALSE)</f>
        <v>NCAC</v>
      </c>
      <c r="E3697" s="54">
        <f>VLOOKUP(Table_for_new_list_price[[#This Row],[ItemCode]],[1]sheet1!$1:$1048576,7,FALSE)</f>
        <v>0</v>
      </c>
      <c r="F3697" s="54">
        <f>VLOOKUP(Table_for_new_list_price[[#This Row],[ItemCode]],[1]sheet1!$1:$1048576,13,FALSE)</f>
        <v>0</v>
      </c>
      <c r="G3697" s="55">
        <f>VLOOKUP(Table_for_new_list_price[[#This Row],[ItemCode]],[1]sheet1!$1:$1048576,12,FALSE)</f>
        <v>0</v>
      </c>
      <c r="H3697" s="101">
        <f>VLOOKUP(Table_for_new_list_price[[#This Row],[ItemCode]],[1]sheet1!$1:$1048576,8,FALSE)</f>
        <v>5.05</v>
      </c>
      <c r="I3697" s="51" t="e">
        <f>VLOOKUP(Table_for_new_list_price[[#This Row],[Product Line]],'EDA SHEET'!$C$10:$D$57,2,FALSE)</f>
        <v>#N/A</v>
      </c>
      <c r="J3697" s="53" t="e">
        <f t="shared" si="64"/>
        <v>#N/A</v>
      </c>
      <c r="K3697" s="1" t="str">
        <f>VLOOKUP(Table_for_new_list_price[[#This Row],[ItemCode]],[1]sheet1!$1:$1048576,11,FALSE)</f>
        <v>China</v>
      </c>
    </row>
    <row r="3698" spans="1:11" hidden="1" x14ac:dyDescent="0.3">
      <c r="A3698" t="s">
        <v>1339</v>
      </c>
      <c r="B3698" t="str">
        <f>VLOOKUP(Table_for_new_list_price[[#This Row],[ItemCode]],[1]sheet1!$1:$1048576,4,FALSE)</f>
        <v>LEVER HANDLE 1/2</v>
      </c>
      <c r="C3698" t="str">
        <f>VLOOKUP(Table_for_new_list_price[[#This Row],[ItemCode]],[1]sheet1!$1:$1048576,5,FALSE)</f>
        <v>670779730073</v>
      </c>
      <c r="D3698" t="str">
        <f>VLOOKUP(Table_for_new_list_price[[#This Row],[ItemCode]],[1]sheet1!$1:$1048576,6,FALSE)</f>
        <v>NCAC</v>
      </c>
      <c r="E3698" s="54">
        <f>VLOOKUP(Table_for_new_list_price[[#This Row],[ItemCode]],[1]sheet1!$1:$1048576,7,FALSE)</f>
        <v>0</v>
      </c>
      <c r="F3698" s="54">
        <f>VLOOKUP(Table_for_new_list_price[[#This Row],[ItemCode]],[1]sheet1!$1:$1048576,13,FALSE)</f>
        <v>0</v>
      </c>
      <c r="G3698" s="55">
        <f>VLOOKUP(Table_for_new_list_price[[#This Row],[ItemCode]],[1]sheet1!$1:$1048576,12,FALSE)</f>
        <v>0</v>
      </c>
      <c r="H3698" s="101">
        <f>VLOOKUP(Table_for_new_list_price[[#This Row],[ItemCode]],[1]sheet1!$1:$1048576,8,FALSE)</f>
        <v>2.41</v>
      </c>
      <c r="I3698" s="51" t="e">
        <f>VLOOKUP(Table_for_new_list_price[[#This Row],[Product Line]],'EDA SHEET'!$C$10:$D$57,2,FALSE)</f>
        <v>#N/A</v>
      </c>
      <c r="J3698" s="53" t="e">
        <f t="shared" si="64"/>
        <v>#N/A</v>
      </c>
      <c r="K3698" s="1" t="str">
        <f>VLOOKUP(Table_for_new_list_price[[#This Row],[ItemCode]],[1]sheet1!$1:$1048576,11,FALSE)</f>
        <v>China</v>
      </c>
    </row>
    <row r="3699" spans="1:11" hidden="1" x14ac:dyDescent="0.3">
      <c r="A3699" t="s">
        <v>1340</v>
      </c>
      <c r="B3699" t="str">
        <f>VLOOKUP(Table_for_new_list_price[[#This Row],[ItemCode]],[1]sheet1!$1:$1048576,4,FALSE)</f>
        <v>LEVER HANDLE 3/4 - 1</v>
      </c>
      <c r="C3699" t="str">
        <f>VLOOKUP(Table_for_new_list_price[[#This Row],[ItemCode]],[1]sheet1!$1:$1048576,5,FALSE)</f>
        <v>670779730080</v>
      </c>
      <c r="D3699" t="str">
        <f>VLOOKUP(Table_for_new_list_price[[#This Row],[ItemCode]],[1]sheet1!$1:$1048576,6,FALSE)</f>
        <v>NCAC</v>
      </c>
      <c r="E3699" s="54">
        <f>VLOOKUP(Table_for_new_list_price[[#This Row],[ItemCode]],[1]sheet1!$1:$1048576,7,FALSE)</f>
        <v>0</v>
      </c>
      <c r="F3699" s="54">
        <f>VLOOKUP(Table_for_new_list_price[[#This Row],[ItemCode]],[1]sheet1!$1:$1048576,13,FALSE)</f>
        <v>0</v>
      </c>
      <c r="G3699" s="55">
        <f>VLOOKUP(Table_for_new_list_price[[#This Row],[ItemCode]],[1]sheet1!$1:$1048576,12,FALSE)</f>
        <v>0</v>
      </c>
      <c r="H3699" s="101">
        <f>VLOOKUP(Table_for_new_list_price[[#This Row],[ItemCode]],[1]sheet1!$1:$1048576,8,FALSE)</f>
        <v>5.05</v>
      </c>
      <c r="I3699" s="51" t="e">
        <f>VLOOKUP(Table_for_new_list_price[[#This Row],[Product Line]],'EDA SHEET'!$C$10:$D$57,2,FALSE)</f>
        <v>#N/A</v>
      </c>
      <c r="J3699" s="53" t="e">
        <f t="shared" si="64"/>
        <v>#N/A</v>
      </c>
      <c r="K3699" s="1" t="str">
        <f>VLOOKUP(Table_for_new_list_price[[#This Row],[ItemCode]],[1]sheet1!$1:$1048576,11,FALSE)</f>
        <v>China</v>
      </c>
    </row>
    <row r="3700" spans="1:11" hidden="1" x14ac:dyDescent="0.3">
      <c r="A3700" t="s">
        <v>1347</v>
      </c>
      <c r="B3700" t="str">
        <f>VLOOKUP(Table_for_new_list_price[[#This Row],[ItemCode]],[1]sheet1!$1:$1048576,4,FALSE)</f>
        <v>LEVER HANDLE 1/2</v>
      </c>
      <c r="C3700" t="str">
        <f>VLOOKUP(Table_for_new_list_price[[#This Row],[ItemCode]],[1]sheet1!$1:$1048576,5,FALSE)</f>
        <v>670779730097</v>
      </c>
      <c r="D3700" t="str">
        <f>VLOOKUP(Table_for_new_list_price[[#This Row],[ItemCode]],[1]sheet1!$1:$1048576,6,FALSE)</f>
        <v>NCAC</v>
      </c>
      <c r="E3700" s="54">
        <f>VLOOKUP(Table_for_new_list_price[[#This Row],[ItemCode]],[1]sheet1!$1:$1048576,7,FALSE)</f>
        <v>0</v>
      </c>
      <c r="F3700" s="54">
        <f>VLOOKUP(Table_for_new_list_price[[#This Row],[ItemCode]],[1]sheet1!$1:$1048576,13,FALSE)</f>
        <v>0</v>
      </c>
      <c r="G3700" s="55">
        <f>VLOOKUP(Table_for_new_list_price[[#This Row],[ItemCode]],[1]sheet1!$1:$1048576,12,FALSE)</f>
        <v>0</v>
      </c>
      <c r="H3700" s="101">
        <f>VLOOKUP(Table_for_new_list_price[[#This Row],[ItemCode]],[1]sheet1!$1:$1048576,8,FALSE)</f>
        <v>2.41</v>
      </c>
      <c r="I3700" s="51" t="e">
        <f>VLOOKUP(Table_for_new_list_price[[#This Row],[Product Line]],'EDA SHEET'!$C$10:$D$57,2,FALSE)</f>
        <v>#N/A</v>
      </c>
      <c r="J3700" s="53" t="e">
        <f t="shared" si="64"/>
        <v>#N/A</v>
      </c>
      <c r="K3700" s="1" t="str">
        <f>VLOOKUP(Table_for_new_list_price[[#This Row],[ItemCode]],[1]sheet1!$1:$1048576,11,FALSE)</f>
        <v>China</v>
      </c>
    </row>
    <row r="3701" spans="1:11" hidden="1" x14ac:dyDescent="0.3">
      <c r="A3701" t="s">
        <v>1348</v>
      </c>
      <c r="B3701" t="str">
        <f>VLOOKUP(Table_for_new_list_price[[#This Row],[ItemCode]],[1]sheet1!$1:$1048576,4,FALSE)</f>
        <v>LEVER HANDLE 3/4 - 1</v>
      </c>
      <c r="C3701" t="str">
        <f>VLOOKUP(Table_for_new_list_price[[#This Row],[ItemCode]],[1]sheet1!$1:$1048576,5,FALSE)</f>
        <v>670779730103</v>
      </c>
      <c r="D3701" t="str">
        <f>VLOOKUP(Table_for_new_list_price[[#This Row],[ItemCode]],[1]sheet1!$1:$1048576,6,FALSE)</f>
        <v>NCAC</v>
      </c>
      <c r="E3701" s="54">
        <f>VLOOKUP(Table_for_new_list_price[[#This Row],[ItemCode]],[1]sheet1!$1:$1048576,7,FALSE)</f>
        <v>0</v>
      </c>
      <c r="F3701" s="54">
        <f>VLOOKUP(Table_for_new_list_price[[#This Row],[ItemCode]],[1]sheet1!$1:$1048576,13,FALSE)</f>
        <v>0</v>
      </c>
      <c r="G3701" s="55">
        <f>VLOOKUP(Table_for_new_list_price[[#This Row],[ItemCode]],[1]sheet1!$1:$1048576,12,FALSE)</f>
        <v>0</v>
      </c>
      <c r="H3701" s="101">
        <f>VLOOKUP(Table_for_new_list_price[[#This Row],[ItemCode]],[1]sheet1!$1:$1048576,8,FALSE)</f>
        <v>5.05</v>
      </c>
      <c r="I3701" s="51" t="e">
        <f>VLOOKUP(Table_for_new_list_price[[#This Row],[Product Line]],'EDA SHEET'!$C$10:$D$57,2,FALSE)</f>
        <v>#N/A</v>
      </c>
      <c r="J3701" s="53" t="e">
        <f t="shared" si="64"/>
        <v>#N/A</v>
      </c>
      <c r="K3701" s="1" t="str">
        <f>VLOOKUP(Table_for_new_list_price[[#This Row],[ItemCode]],[1]sheet1!$1:$1048576,11,FALSE)</f>
        <v>China</v>
      </c>
    </row>
    <row r="3702" spans="1:11" hidden="1" x14ac:dyDescent="0.3">
      <c r="A3702" t="s">
        <v>1457</v>
      </c>
      <c r="B3702" t="str">
        <f>VLOOKUP(Table_for_new_list_price[[#This Row],[ItemCode]],[1]sheet1!$1:$1048576,4,FALSE)</f>
        <v>LEVER HANDLE - 1  -  1-1/4</v>
      </c>
      <c r="C3702" t="str">
        <f>VLOOKUP(Table_for_new_list_price[[#This Row],[ItemCode]],[1]sheet1!$1:$1048576,5,FALSE)</f>
        <v>670779557069</v>
      </c>
      <c r="D3702" t="str">
        <f>VLOOKUP(Table_for_new_list_price[[#This Row],[ItemCode]],[1]sheet1!$1:$1048576,6,FALSE)</f>
        <v>NCAC</v>
      </c>
      <c r="E3702" s="54">
        <f>VLOOKUP(Table_for_new_list_price[[#This Row],[ItemCode]],[1]sheet1!$1:$1048576,7,FALSE)</f>
        <v>0</v>
      </c>
      <c r="F3702" s="54" t="str">
        <f>VLOOKUP(Table_for_new_list_price[[#This Row],[ItemCode]],[1]sheet1!$1:$1048576,13,FALSE)</f>
        <v>0</v>
      </c>
      <c r="G3702" s="55" t="str">
        <f>VLOOKUP(Table_for_new_list_price[[#This Row],[ItemCode]],[1]sheet1!$1:$1048576,12,FALSE)</f>
        <v>1</v>
      </c>
      <c r="H3702" s="101">
        <f>VLOOKUP(Table_for_new_list_price[[#This Row],[ItemCode]],[1]sheet1!$1:$1048576,8,FALSE)</f>
        <v>5.82</v>
      </c>
      <c r="I3702" s="51" t="e">
        <f>VLOOKUP(Table_for_new_list_price[[#This Row],[Product Line]],'EDA SHEET'!$C$10:$D$57,2,FALSE)</f>
        <v>#N/A</v>
      </c>
      <c r="J3702" s="53" t="e">
        <f t="shared" si="64"/>
        <v>#N/A</v>
      </c>
      <c r="K3702" s="1" t="str">
        <f>VLOOKUP(Table_for_new_list_price[[#This Row],[ItemCode]],[1]sheet1!$1:$1048576,11,FALSE)</f>
        <v>China</v>
      </c>
    </row>
    <row r="3703" spans="1:11" hidden="1" x14ac:dyDescent="0.3">
      <c r="A3703" t="s">
        <v>1458</v>
      </c>
      <c r="B3703" t="str">
        <f>VLOOKUP(Table_for_new_list_price[[#This Row],[ItemCode]],[1]sheet1!$1:$1048576,4,FALSE)</f>
        <v>LEVER HANDLE - 1-1/2  -  2</v>
      </c>
      <c r="C3703" t="str">
        <f>VLOOKUP(Table_for_new_list_price[[#This Row],[ItemCode]],[1]sheet1!$1:$1048576,5,FALSE)</f>
        <v>670779557083</v>
      </c>
      <c r="D3703" t="str">
        <f>VLOOKUP(Table_for_new_list_price[[#This Row],[ItemCode]],[1]sheet1!$1:$1048576,6,FALSE)</f>
        <v>NCAC</v>
      </c>
      <c r="E3703" s="54">
        <f>VLOOKUP(Table_for_new_list_price[[#This Row],[ItemCode]],[1]sheet1!$1:$1048576,7,FALSE)</f>
        <v>0</v>
      </c>
      <c r="F3703" s="54" t="str">
        <f>VLOOKUP(Table_for_new_list_price[[#This Row],[ItemCode]],[1]sheet1!$1:$1048576,13,FALSE)</f>
        <v>0</v>
      </c>
      <c r="G3703" s="55" t="str">
        <f>VLOOKUP(Table_for_new_list_price[[#This Row],[ItemCode]],[1]sheet1!$1:$1048576,12,FALSE)</f>
        <v>1</v>
      </c>
      <c r="H3703" s="101">
        <f>VLOOKUP(Table_for_new_list_price[[#This Row],[ItemCode]],[1]sheet1!$1:$1048576,8,FALSE)</f>
        <v>7.89</v>
      </c>
      <c r="I3703" s="51" t="e">
        <f>VLOOKUP(Table_for_new_list_price[[#This Row],[Product Line]],'EDA SHEET'!$C$10:$D$57,2,FALSE)</f>
        <v>#N/A</v>
      </c>
      <c r="J3703" s="53" t="e">
        <f t="shared" si="64"/>
        <v>#N/A</v>
      </c>
      <c r="K3703" s="1" t="str">
        <f>VLOOKUP(Table_for_new_list_price[[#This Row],[ItemCode]],[1]sheet1!$1:$1048576,11,FALSE)</f>
        <v>China</v>
      </c>
    </row>
    <row r="3704" spans="1:11" hidden="1" x14ac:dyDescent="0.3">
      <c r="A3704" t="s">
        <v>1459</v>
      </c>
      <c r="B3704" t="str">
        <f>VLOOKUP(Table_for_new_list_price[[#This Row],[ItemCode]],[1]sheet1!$1:$1048576,4,FALSE)</f>
        <v>LEVER HANDLE  - 1/2  -  3/4</v>
      </c>
      <c r="C3704" t="str">
        <f>VLOOKUP(Table_for_new_list_price[[#This Row],[ItemCode]],[1]sheet1!$1:$1048576,5,FALSE)</f>
        <v>670779557045</v>
      </c>
      <c r="D3704" t="str">
        <f>VLOOKUP(Table_for_new_list_price[[#This Row],[ItemCode]],[1]sheet1!$1:$1048576,6,FALSE)</f>
        <v>NCAC</v>
      </c>
      <c r="E3704" s="54">
        <f>VLOOKUP(Table_for_new_list_price[[#This Row],[ItemCode]],[1]sheet1!$1:$1048576,7,FALSE)</f>
        <v>0</v>
      </c>
      <c r="F3704" s="54" t="str">
        <f>VLOOKUP(Table_for_new_list_price[[#This Row],[ItemCode]],[1]sheet1!$1:$1048576,13,FALSE)</f>
        <v>0</v>
      </c>
      <c r="G3704" s="55" t="str">
        <f>VLOOKUP(Table_for_new_list_price[[#This Row],[ItemCode]],[1]sheet1!$1:$1048576,12,FALSE)</f>
        <v>1</v>
      </c>
      <c r="H3704" s="101">
        <f>VLOOKUP(Table_for_new_list_price[[#This Row],[ItemCode]],[1]sheet1!$1:$1048576,8,FALSE)</f>
        <v>5.05</v>
      </c>
      <c r="I3704" s="51" t="e">
        <f>VLOOKUP(Table_for_new_list_price[[#This Row],[Product Line]],'EDA SHEET'!$C$10:$D$57,2,FALSE)</f>
        <v>#N/A</v>
      </c>
      <c r="J3704" s="53" t="e">
        <f t="shared" si="64"/>
        <v>#N/A</v>
      </c>
      <c r="K3704" s="1" t="str">
        <f>VLOOKUP(Table_for_new_list_price[[#This Row],[ItemCode]],[1]sheet1!$1:$1048576,11,FALSE)</f>
        <v>China</v>
      </c>
    </row>
    <row r="3705" spans="1:11" hidden="1" x14ac:dyDescent="0.3">
      <c r="A3705" t="s">
        <v>1460</v>
      </c>
      <c r="B3705" t="str">
        <f>VLOOKUP(Table_for_new_list_price[[#This Row],[ItemCode]],[1]sheet1!$1:$1048576,4,FALSE)</f>
        <v>CUSTOM LEVER HANDLE 1 -  1-1/4</v>
      </c>
      <c r="C3705" t="str">
        <f>VLOOKUP(Table_for_new_list_price[[#This Row],[ItemCode]],[1]sheet1!$1:$1048576,5,FALSE)</f>
        <v>670779556062</v>
      </c>
      <c r="D3705" t="str">
        <f>VLOOKUP(Table_for_new_list_price[[#This Row],[ItemCode]],[1]sheet1!$1:$1048576,6,FALSE)</f>
        <v>NCAC</v>
      </c>
      <c r="E3705" s="54">
        <f>VLOOKUP(Table_for_new_list_price[[#This Row],[ItemCode]],[1]sheet1!$1:$1048576,7,FALSE)</f>
        <v>0</v>
      </c>
      <c r="F3705" s="54" t="str">
        <f>VLOOKUP(Table_for_new_list_price[[#This Row],[ItemCode]],[1]sheet1!$1:$1048576,13,FALSE)</f>
        <v>0</v>
      </c>
      <c r="G3705" s="55" t="str">
        <f>VLOOKUP(Table_for_new_list_price[[#This Row],[ItemCode]],[1]sheet1!$1:$1048576,12,FALSE)</f>
        <v>0</v>
      </c>
      <c r="H3705" s="101">
        <f>VLOOKUP(Table_for_new_list_price[[#This Row],[ItemCode]],[1]sheet1!$1:$1048576,8,FALSE)</f>
        <v>1.33</v>
      </c>
      <c r="I3705" s="51" t="e">
        <f>VLOOKUP(Table_for_new_list_price[[#This Row],[Product Line]],'EDA SHEET'!$C$10:$D$57,2,FALSE)</f>
        <v>#N/A</v>
      </c>
      <c r="J3705" s="53" t="e">
        <f t="shared" si="64"/>
        <v>#N/A</v>
      </c>
      <c r="K3705" s="1" t="str">
        <f>VLOOKUP(Table_for_new_list_price[[#This Row],[ItemCode]],[1]sheet1!$1:$1048576,11,FALSE)</f>
        <v>Italy</v>
      </c>
    </row>
    <row r="3706" spans="1:11" hidden="1" x14ac:dyDescent="0.3">
      <c r="A3706" t="s">
        <v>1461</v>
      </c>
      <c r="B3706" t="str">
        <f>VLOOKUP(Table_for_new_list_price[[#This Row],[ItemCode]],[1]sheet1!$1:$1048576,4,FALSE)</f>
        <v>CUSTOM LEVER HANDLE 1/2 -  3/4</v>
      </c>
      <c r="C3706" t="str">
        <f>VLOOKUP(Table_for_new_list_price[[#This Row],[ItemCode]],[1]sheet1!$1:$1048576,5,FALSE)</f>
        <v>670779556048</v>
      </c>
      <c r="D3706" t="str">
        <f>VLOOKUP(Table_for_new_list_price[[#This Row],[ItemCode]],[1]sheet1!$1:$1048576,6,FALSE)</f>
        <v>NCAC</v>
      </c>
      <c r="E3706" s="54">
        <f>VLOOKUP(Table_for_new_list_price[[#This Row],[ItemCode]],[1]sheet1!$1:$1048576,7,FALSE)</f>
        <v>0</v>
      </c>
      <c r="F3706" s="54" t="str">
        <f>VLOOKUP(Table_for_new_list_price[[#This Row],[ItemCode]],[1]sheet1!$1:$1048576,13,FALSE)</f>
        <v>0</v>
      </c>
      <c r="G3706" s="55" t="str">
        <f>VLOOKUP(Table_for_new_list_price[[#This Row],[ItemCode]],[1]sheet1!$1:$1048576,12,FALSE)</f>
        <v>0</v>
      </c>
      <c r="H3706" s="101">
        <f>VLOOKUP(Table_for_new_list_price[[#This Row],[ItemCode]],[1]sheet1!$1:$1048576,8,FALSE)</f>
        <v>1.33</v>
      </c>
      <c r="I3706" s="51" t="e">
        <f>VLOOKUP(Table_for_new_list_price[[#This Row],[Product Line]],'EDA SHEET'!$C$10:$D$57,2,FALSE)</f>
        <v>#N/A</v>
      </c>
      <c r="J3706" s="53" t="e">
        <f t="shared" si="64"/>
        <v>#N/A</v>
      </c>
      <c r="K3706" s="1" t="str">
        <f>VLOOKUP(Table_for_new_list_price[[#This Row],[ItemCode]],[1]sheet1!$1:$1048576,11,FALSE)</f>
        <v>Italy</v>
      </c>
    </row>
    <row r="3707" spans="1:11" hidden="1" x14ac:dyDescent="0.3">
      <c r="A3707" t="s">
        <v>1462</v>
      </c>
      <c r="B3707" t="str">
        <f>VLOOKUP(Table_for_new_list_price[[#This Row],[ItemCode]],[1]sheet1!$1:$1048576,4,FALSE)</f>
        <v>ExtStem 5592/95 1 - 1-1/4 &amp;</v>
      </c>
      <c r="C3707" t="str">
        <f>VLOOKUP(Table_for_new_list_price[[#This Row],[ItemCode]],[1]sheet1!$1:$1048576,5,FALSE)</f>
        <v>670779708430</v>
      </c>
      <c r="D3707" t="str">
        <f>VLOOKUP(Table_for_new_list_price[[#This Row],[ItemCode]],[1]sheet1!$1:$1048576,6,FALSE)</f>
        <v>NCAC</v>
      </c>
      <c r="E3707" s="54">
        <f>VLOOKUP(Table_for_new_list_price[[#This Row],[ItemCode]],[1]sheet1!$1:$1048576,7,FALSE)</f>
        <v>0</v>
      </c>
      <c r="F3707" s="54" t="str">
        <f>VLOOKUP(Table_for_new_list_price[[#This Row],[ItemCode]],[1]sheet1!$1:$1048576,13,FALSE)</f>
        <v>0</v>
      </c>
      <c r="G3707" s="55" t="str">
        <f>VLOOKUP(Table_for_new_list_price[[#This Row],[ItemCode]],[1]sheet1!$1:$1048576,12,FALSE)</f>
        <v>200</v>
      </c>
      <c r="H3707" s="101">
        <f>VLOOKUP(Table_for_new_list_price[[#This Row],[ItemCode]],[1]sheet1!$1:$1048576,8,FALSE)</f>
        <v>24.65</v>
      </c>
      <c r="I3707" s="51" t="e">
        <f>VLOOKUP(Table_for_new_list_price[[#This Row],[Product Line]],'EDA SHEET'!$C$10:$D$57,2,FALSE)</f>
        <v>#N/A</v>
      </c>
      <c r="J3707" s="53" t="e">
        <f t="shared" si="64"/>
        <v>#N/A</v>
      </c>
      <c r="K3707" s="1" t="str">
        <f>VLOOKUP(Table_for_new_list_price[[#This Row],[ItemCode]],[1]sheet1!$1:$1048576,11,FALSE)</f>
        <v>China</v>
      </c>
    </row>
    <row r="3708" spans="1:11" hidden="1" x14ac:dyDescent="0.3">
      <c r="A3708" t="s">
        <v>1463</v>
      </c>
      <c r="B3708" t="str">
        <f>VLOOKUP(Table_for_new_list_price[[#This Row],[ItemCode]],[1]sheet1!$1:$1048576,4,FALSE)</f>
        <v xml:space="preserve">ExtStem 5592/95 1-1/2 - 2 &amp;			</v>
      </c>
      <c r="C3708" t="str">
        <f>VLOOKUP(Table_for_new_list_price[[#This Row],[ItemCode]],[1]sheet1!$1:$1048576,5,FALSE)</f>
        <v>670779708447</v>
      </c>
      <c r="D3708" t="str">
        <f>VLOOKUP(Table_for_new_list_price[[#This Row],[ItemCode]],[1]sheet1!$1:$1048576,6,FALSE)</f>
        <v>NCAC</v>
      </c>
      <c r="E3708" s="54">
        <f>VLOOKUP(Table_for_new_list_price[[#This Row],[ItemCode]],[1]sheet1!$1:$1048576,7,FALSE)</f>
        <v>0</v>
      </c>
      <c r="F3708" s="54" t="str">
        <f>VLOOKUP(Table_for_new_list_price[[#This Row],[ItemCode]],[1]sheet1!$1:$1048576,13,FALSE)</f>
        <v>0</v>
      </c>
      <c r="G3708" s="55" t="str">
        <f>VLOOKUP(Table_for_new_list_price[[#This Row],[ItemCode]],[1]sheet1!$1:$1048576,12,FALSE)</f>
        <v>100</v>
      </c>
      <c r="H3708" s="101">
        <f>VLOOKUP(Table_for_new_list_price[[#This Row],[ItemCode]],[1]sheet1!$1:$1048576,8,FALSE)</f>
        <v>30.56</v>
      </c>
      <c r="I3708" s="51" t="e">
        <f>VLOOKUP(Table_for_new_list_price[[#This Row],[Product Line]],'EDA SHEET'!$C$10:$D$57,2,FALSE)</f>
        <v>#N/A</v>
      </c>
      <c r="J3708" s="53" t="e">
        <f t="shared" si="64"/>
        <v>#N/A</v>
      </c>
      <c r="K3708" s="1" t="str">
        <f>VLOOKUP(Table_for_new_list_price[[#This Row],[ItemCode]],[1]sheet1!$1:$1048576,11,FALSE)</f>
        <v>China</v>
      </c>
    </row>
    <row r="3709" spans="1:11" hidden="1" x14ac:dyDescent="0.3">
      <c r="A3709" t="s">
        <v>1464</v>
      </c>
      <c r="B3709" t="str">
        <f>VLOOKUP(Table_for_new_list_price[[#This Row],[ItemCode]],[1]sheet1!$1:$1048576,4,FALSE)</f>
        <v>ExtStem 5592/95 1/2 - 3/4 &amp;</v>
      </c>
      <c r="C3709" t="str">
        <f>VLOOKUP(Table_for_new_list_price[[#This Row],[ItemCode]],[1]sheet1!$1:$1048576,5,FALSE)</f>
        <v>670779708423</v>
      </c>
      <c r="D3709" t="str">
        <f>VLOOKUP(Table_for_new_list_price[[#This Row],[ItemCode]],[1]sheet1!$1:$1048576,6,FALSE)</f>
        <v>NCAC</v>
      </c>
      <c r="E3709" s="54">
        <f>VLOOKUP(Table_for_new_list_price[[#This Row],[ItemCode]],[1]sheet1!$1:$1048576,7,FALSE)</f>
        <v>0</v>
      </c>
      <c r="F3709" s="54" t="str">
        <f>VLOOKUP(Table_for_new_list_price[[#This Row],[ItemCode]],[1]sheet1!$1:$1048576,13,FALSE)</f>
        <v>0</v>
      </c>
      <c r="G3709" s="55" t="str">
        <f>VLOOKUP(Table_for_new_list_price[[#This Row],[ItemCode]],[1]sheet1!$1:$1048576,12,FALSE)</f>
        <v>300</v>
      </c>
      <c r="H3709" s="101">
        <f>VLOOKUP(Table_for_new_list_price[[#This Row],[ItemCode]],[1]sheet1!$1:$1048576,8,FALSE)</f>
        <v>20.69</v>
      </c>
      <c r="I3709" s="51" t="e">
        <f>VLOOKUP(Table_for_new_list_price[[#This Row],[Product Line]],'EDA SHEET'!$C$10:$D$57,2,FALSE)</f>
        <v>#N/A</v>
      </c>
      <c r="J3709" s="53" t="e">
        <f t="shared" si="64"/>
        <v>#N/A</v>
      </c>
      <c r="K3709" s="1" t="str">
        <f>VLOOKUP(Table_for_new_list_price[[#This Row],[ItemCode]],[1]sheet1!$1:$1048576,11,FALSE)</f>
        <v>China</v>
      </c>
    </row>
    <row r="3710" spans="1:11" hidden="1" x14ac:dyDescent="0.3">
      <c r="A3710" t="s">
        <v>1465</v>
      </c>
      <c r="B3710" t="str">
        <f>VLOOKUP(Table_for_new_list_price[[#This Row],[ItemCode]],[1]sheet1!$1:$1048576,4,FALSE)</f>
        <v>ExtStem 5592/95 1/4 - 3/8 &amp;</v>
      </c>
      <c r="C3710" t="str">
        <f>VLOOKUP(Table_for_new_list_price[[#This Row],[ItemCode]],[1]sheet1!$1:$1048576,5,FALSE)</f>
        <v>670779710952</v>
      </c>
      <c r="D3710" t="str">
        <f>VLOOKUP(Table_for_new_list_price[[#This Row],[ItemCode]],[1]sheet1!$1:$1048576,6,FALSE)</f>
        <v>NCAC</v>
      </c>
      <c r="E3710" s="54">
        <f>VLOOKUP(Table_for_new_list_price[[#This Row],[ItemCode]],[1]sheet1!$1:$1048576,7,FALSE)</f>
        <v>0</v>
      </c>
      <c r="F3710" s="54" t="str">
        <f>VLOOKUP(Table_for_new_list_price[[#This Row],[ItemCode]],[1]sheet1!$1:$1048576,13,FALSE)</f>
        <v>0</v>
      </c>
      <c r="G3710" s="55" t="str">
        <f>VLOOKUP(Table_for_new_list_price[[#This Row],[ItemCode]],[1]sheet1!$1:$1048576,12,FALSE)</f>
        <v>400</v>
      </c>
      <c r="H3710" s="101">
        <f>VLOOKUP(Table_for_new_list_price[[#This Row],[ItemCode]],[1]sheet1!$1:$1048576,8,FALSE)</f>
        <v>20.69</v>
      </c>
      <c r="I3710" s="51" t="e">
        <f>VLOOKUP(Table_for_new_list_price[[#This Row],[Product Line]],'EDA SHEET'!$C$10:$D$57,2,FALSE)</f>
        <v>#N/A</v>
      </c>
      <c r="J3710" s="53" t="e">
        <f t="shared" si="64"/>
        <v>#N/A</v>
      </c>
      <c r="K3710" s="1" t="str">
        <f>VLOOKUP(Table_for_new_list_price[[#This Row],[ItemCode]],[1]sheet1!$1:$1048576,11,FALSE)</f>
        <v>China</v>
      </c>
    </row>
    <row r="3711" spans="1:11" hidden="1" x14ac:dyDescent="0.3">
      <c r="A3711" t="s">
        <v>1466</v>
      </c>
      <c r="B3711" t="str">
        <f>VLOOKUP(Table_for_new_list_price[[#This Row],[ItemCode]],[1]sheet1!$1:$1048576,4,FALSE)</f>
        <v>ExtStem 5592/95 2-1/2 - 4</v>
      </c>
      <c r="C3711" t="str">
        <f>VLOOKUP(Table_for_new_list_price[[#This Row],[ItemCode]],[1]sheet1!$1:$1048576,5,FALSE)</f>
        <v>670779712178</v>
      </c>
      <c r="D3711" t="str">
        <f>VLOOKUP(Table_for_new_list_price[[#This Row],[ItemCode]],[1]sheet1!$1:$1048576,6,FALSE)</f>
        <v>NCAC</v>
      </c>
      <c r="E3711" s="54">
        <f>VLOOKUP(Table_for_new_list_price[[#This Row],[ItemCode]],[1]sheet1!$1:$1048576,7,FALSE)</f>
        <v>0</v>
      </c>
      <c r="F3711" s="54" t="str">
        <f>VLOOKUP(Table_for_new_list_price[[#This Row],[ItemCode]],[1]sheet1!$1:$1048576,13,FALSE)</f>
        <v>0</v>
      </c>
      <c r="G3711" s="55" t="str">
        <f>VLOOKUP(Table_for_new_list_price[[#This Row],[ItemCode]],[1]sheet1!$1:$1048576,12,FALSE)</f>
        <v>100</v>
      </c>
      <c r="H3711" s="101">
        <f>VLOOKUP(Table_for_new_list_price[[#This Row],[ItemCode]],[1]sheet1!$1:$1048576,8,FALSE)</f>
        <v>59.13</v>
      </c>
      <c r="I3711" s="51" t="e">
        <f>VLOOKUP(Table_for_new_list_price[[#This Row],[Product Line]],'EDA SHEET'!$C$10:$D$57,2,FALSE)</f>
        <v>#N/A</v>
      </c>
      <c r="J3711" s="53" t="e">
        <f t="shared" si="64"/>
        <v>#N/A</v>
      </c>
      <c r="K3711" s="1" t="str">
        <f>VLOOKUP(Table_for_new_list_price[[#This Row],[ItemCode]],[1]sheet1!$1:$1048576,11,FALSE)</f>
        <v>China</v>
      </c>
    </row>
    <row r="3712" spans="1:11" hidden="1" x14ac:dyDescent="0.3">
      <c r="A3712" t="s">
        <v>1467</v>
      </c>
      <c r="B3712" t="str">
        <f>VLOOKUP(Table_for_new_list_price[[#This Row],[ItemCode]],[1]sheet1!$1:$1048576,4,FALSE)</f>
        <v>LEVER HANDLE/NUT KIT 1 - 1 1/4</v>
      </c>
      <c r="C3712">
        <f>VLOOKUP(Table_for_new_list_price[[#This Row],[ItemCode]],[1]sheet1!$1:$1048576,5,FALSE)</f>
        <v>0</v>
      </c>
      <c r="D3712" t="str">
        <f>VLOOKUP(Table_for_new_list_price[[#This Row],[ItemCode]],[1]sheet1!$1:$1048576,6,FALSE)</f>
        <v>NCAC</v>
      </c>
      <c r="E3712" s="54">
        <f>VLOOKUP(Table_for_new_list_price[[#This Row],[ItemCode]],[1]sheet1!$1:$1048576,7,FALSE)</f>
        <v>0</v>
      </c>
      <c r="F3712" s="54" t="str">
        <f>VLOOKUP(Table_for_new_list_price[[#This Row],[ItemCode]],[1]sheet1!$1:$1048576,13,FALSE)</f>
        <v>0</v>
      </c>
      <c r="G3712" s="55" t="str">
        <f>VLOOKUP(Table_for_new_list_price[[#This Row],[ItemCode]],[1]sheet1!$1:$1048576,12,FALSE)</f>
        <v>240</v>
      </c>
      <c r="H3712" s="101">
        <f>VLOOKUP(Table_for_new_list_price[[#This Row],[ItemCode]],[1]sheet1!$1:$1048576,8,FALSE)</f>
        <v>2.41</v>
      </c>
      <c r="I3712" s="51" t="e">
        <f>VLOOKUP(Table_for_new_list_price[[#This Row],[Product Line]],'EDA SHEET'!$C$10:$D$57,2,FALSE)</f>
        <v>#N/A</v>
      </c>
      <c r="J3712" s="53" t="e">
        <f t="shared" si="64"/>
        <v>#N/A</v>
      </c>
      <c r="K3712" s="1" t="str">
        <f>VLOOKUP(Table_for_new_list_price[[#This Row],[ItemCode]],[1]sheet1!$1:$1048576,11,FALSE)</f>
        <v>China</v>
      </c>
    </row>
    <row r="3713" spans="1:11" hidden="1" x14ac:dyDescent="0.3">
      <c r="A3713" t="s">
        <v>1468</v>
      </c>
      <c r="B3713" t="str">
        <f>VLOOKUP(Table_for_new_list_price[[#This Row],[ItemCode]],[1]sheet1!$1:$1048576,4,FALSE)</f>
        <v>LEVER HANDLE/NUT KIT 1-1/2 - 2</v>
      </c>
      <c r="C3713">
        <f>VLOOKUP(Table_for_new_list_price[[#This Row],[ItemCode]],[1]sheet1!$1:$1048576,5,FALSE)</f>
        <v>0</v>
      </c>
      <c r="D3713" t="str">
        <f>VLOOKUP(Table_for_new_list_price[[#This Row],[ItemCode]],[1]sheet1!$1:$1048576,6,FALSE)</f>
        <v>NCAC</v>
      </c>
      <c r="E3713" s="54">
        <f>VLOOKUP(Table_for_new_list_price[[#This Row],[ItemCode]],[1]sheet1!$1:$1048576,7,FALSE)</f>
        <v>0</v>
      </c>
      <c r="F3713" s="54" t="str">
        <f>VLOOKUP(Table_for_new_list_price[[#This Row],[ItemCode]],[1]sheet1!$1:$1048576,13,FALSE)</f>
        <v>0</v>
      </c>
      <c r="G3713" s="55" t="str">
        <f>VLOOKUP(Table_for_new_list_price[[#This Row],[ItemCode]],[1]sheet1!$1:$1048576,12,FALSE)</f>
        <v>150</v>
      </c>
      <c r="H3713" s="101">
        <f>VLOOKUP(Table_for_new_list_price[[#This Row],[ItemCode]],[1]sheet1!$1:$1048576,8,FALSE)</f>
        <v>3.36</v>
      </c>
      <c r="I3713" s="51" t="e">
        <f>VLOOKUP(Table_for_new_list_price[[#This Row],[Product Line]],'EDA SHEET'!$C$10:$D$57,2,FALSE)</f>
        <v>#N/A</v>
      </c>
      <c r="J3713" s="53" t="e">
        <f t="shared" si="64"/>
        <v>#N/A</v>
      </c>
      <c r="K3713" s="1" t="str">
        <f>VLOOKUP(Table_for_new_list_price[[#This Row],[ItemCode]],[1]sheet1!$1:$1048576,11,FALSE)</f>
        <v>China</v>
      </c>
    </row>
    <row r="3714" spans="1:11" hidden="1" x14ac:dyDescent="0.3">
      <c r="A3714" t="s">
        <v>1469</v>
      </c>
      <c r="B3714" t="str">
        <f>VLOOKUP(Table_for_new_list_price[[#This Row],[ItemCode]],[1]sheet1!$1:$1048576,4,FALSE)</f>
        <v>LEVER HANDLE/NUT KIT 1/2 -3/4</v>
      </c>
      <c r="C3714">
        <f>VLOOKUP(Table_for_new_list_price[[#This Row],[ItemCode]],[1]sheet1!$1:$1048576,5,FALSE)</f>
        <v>0</v>
      </c>
      <c r="D3714" t="str">
        <f>VLOOKUP(Table_for_new_list_price[[#This Row],[ItemCode]],[1]sheet1!$1:$1048576,6,FALSE)</f>
        <v>NCAC</v>
      </c>
      <c r="E3714" s="54">
        <f>VLOOKUP(Table_for_new_list_price[[#This Row],[ItemCode]],[1]sheet1!$1:$1048576,7,FALSE)</f>
        <v>0</v>
      </c>
      <c r="F3714" s="54" t="str">
        <f>VLOOKUP(Table_for_new_list_price[[#This Row],[ItemCode]],[1]sheet1!$1:$1048576,13,FALSE)</f>
        <v>0</v>
      </c>
      <c r="G3714" s="55" t="str">
        <f>VLOOKUP(Table_for_new_list_price[[#This Row],[ItemCode]],[1]sheet1!$1:$1048576,12,FALSE)</f>
        <v>350</v>
      </c>
      <c r="H3714" s="101">
        <f>VLOOKUP(Table_for_new_list_price[[#This Row],[ItemCode]],[1]sheet1!$1:$1048576,8,FALSE)</f>
        <v>1.93</v>
      </c>
      <c r="I3714" s="51" t="e">
        <f>VLOOKUP(Table_for_new_list_price[[#This Row],[Product Line]],'EDA SHEET'!$C$10:$D$57,2,FALSE)</f>
        <v>#N/A</v>
      </c>
      <c r="J3714" s="53" t="e">
        <f t="shared" si="64"/>
        <v>#N/A</v>
      </c>
      <c r="K3714" s="1" t="str">
        <f>VLOOKUP(Table_for_new_list_price[[#This Row],[ItemCode]],[1]sheet1!$1:$1048576,11,FALSE)</f>
        <v>China</v>
      </c>
    </row>
    <row r="3715" spans="1:11" hidden="1" x14ac:dyDescent="0.3">
      <c r="A3715" t="s">
        <v>1470</v>
      </c>
      <c r="B3715" t="str">
        <f>VLOOKUP(Table_for_new_list_price[[#This Row],[ItemCode]],[1]sheet1!$1:$1048576,4,FALSE)</f>
        <v>SS HANDLE NUT 1 -1-1/4</v>
      </c>
      <c r="C3715" t="str">
        <f>VLOOKUP(Table_for_new_list_price[[#This Row],[ItemCode]],[1]sheet1!$1:$1048576,5,FALSE)</f>
        <v>670779713724</v>
      </c>
      <c r="D3715" t="str">
        <f>VLOOKUP(Table_for_new_list_price[[#This Row],[ItemCode]],[1]sheet1!$1:$1048576,6,FALSE)</f>
        <v>NCAC</v>
      </c>
      <c r="E3715" s="54">
        <f>VLOOKUP(Table_for_new_list_price[[#This Row],[ItemCode]],[1]sheet1!$1:$1048576,7,FALSE)</f>
        <v>0</v>
      </c>
      <c r="F3715" s="54">
        <f>VLOOKUP(Table_for_new_list_price[[#This Row],[ItemCode]],[1]sheet1!$1:$1048576,13,FALSE)</f>
        <v>0</v>
      </c>
      <c r="G3715" s="55" t="str">
        <f>VLOOKUP(Table_for_new_list_price[[#This Row],[ItemCode]],[1]sheet1!$1:$1048576,12,FALSE)</f>
        <v>1</v>
      </c>
      <c r="H3715" s="101">
        <f>VLOOKUP(Table_for_new_list_price[[#This Row],[ItemCode]],[1]sheet1!$1:$1048576,8,FALSE)</f>
        <v>2.88</v>
      </c>
      <c r="I3715" s="51" t="e">
        <f>VLOOKUP(Table_for_new_list_price[[#This Row],[Product Line]],'EDA SHEET'!$C$10:$D$57,2,FALSE)</f>
        <v>#N/A</v>
      </c>
      <c r="J3715" s="53" t="e">
        <f t="shared" si="64"/>
        <v>#N/A</v>
      </c>
      <c r="K3715" s="1" t="str">
        <f>VLOOKUP(Table_for_new_list_price[[#This Row],[ItemCode]],[1]sheet1!$1:$1048576,11,FALSE)</f>
        <v>China</v>
      </c>
    </row>
    <row r="3716" spans="1:11" hidden="1" x14ac:dyDescent="0.3">
      <c r="A3716" t="s">
        <v>1471</v>
      </c>
      <c r="B3716" t="str">
        <f>VLOOKUP(Table_for_new_list_price[[#This Row],[ItemCode]],[1]sheet1!$1:$1048576,4,FALSE)</f>
        <v>SS HANDLE NUT 1-1/2 - 2</v>
      </c>
      <c r="C3716" t="str">
        <f>VLOOKUP(Table_for_new_list_price[[#This Row],[ItemCode]],[1]sheet1!$1:$1048576,5,FALSE)</f>
        <v>670779713731</v>
      </c>
      <c r="D3716" t="str">
        <f>VLOOKUP(Table_for_new_list_price[[#This Row],[ItemCode]],[1]sheet1!$1:$1048576,6,FALSE)</f>
        <v>NCAC</v>
      </c>
      <c r="E3716" s="54">
        <f>VLOOKUP(Table_for_new_list_price[[#This Row],[ItemCode]],[1]sheet1!$1:$1048576,7,FALSE)</f>
        <v>0</v>
      </c>
      <c r="F3716" s="54">
        <f>VLOOKUP(Table_for_new_list_price[[#This Row],[ItemCode]],[1]sheet1!$1:$1048576,13,FALSE)</f>
        <v>0</v>
      </c>
      <c r="G3716" s="55" t="str">
        <f>VLOOKUP(Table_for_new_list_price[[#This Row],[ItemCode]],[1]sheet1!$1:$1048576,12,FALSE)</f>
        <v>1</v>
      </c>
      <c r="H3716" s="101">
        <f>VLOOKUP(Table_for_new_list_price[[#This Row],[ItemCode]],[1]sheet1!$1:$1048576,8,FALSE)</f>
        <v>3.83</v>
      </c>
      <c r="I3716" s="51" t="e">
        <f>VLOOKUP(Table_for_new_list_price[[#This Row],[Product Line]],'EDA SHEET'!$C$10:$D$57,2,FALSE)</f>
        <v>#N/A</v>
      </c>
      <c r="J3716" s="53" t="e">
        <f t="shared" si="64"/>
        <v>#N/A</v>
      </c>
      <c r="K3716" s="1" t="str">
        <f>VLOOKUP(Table_for_new_list_price[[#This Row],[ItemCode]],[1]sheet1!$1:$1048576,11,FALSE)</f>
        <v>China</v>
      </c>
    </row>
    <row r="3717" spans="1:11" hidden="1" x14ac:dyDescent="0.3">
      <c r="A3717" t="s">
        <v>1472</v>
      </c>
      <c r="B3717" t="str">
        <f>VLOOKUP(Table_for_new_list_price[[#This Row],[ItemCode]],[1]sheet1!$1:$1048576,4,FALSE)</f>
        <v>SS HANDLE NUT 1/2 - 3/4</v>
      </c>
      <c r="C3717" t="str">
        <f>VLOOKUP(Table_for_new_list_price[[#This Row],[ItemCode]],[1]sheet1!$1:$1048576,5,FALSE)</f>
        <v>670779713717</v>
      </c>
      <c r="D3717" t="str">
        <f>VLOOKUP(Table_for_new_list_price[[#This Row],[ItemCode]],[1]sheet1!$1:$1048576,6,FALSE)</f>
        <v>NCAC</v>
      </c>
      <c r="E3717" s="54">
        <f>VLOOKUP(Table_for_new_list_price[[#This Row],[ItemCode]],[1]sheet1!$1:$1048576,7,FALSE)</f>
        <v>0</v>
      </c>
      <c r="F3717" s="54">
        <f>VLOOKUP(Table_for_new_list_price[[#This Row],[ItemCode]],[1]sheet1!$1:$1048576,13,FALSE)</f>
        <v>0</v>
      </c>
      <c r="G3717" s="55" t="str">
        <f>VLOOKUP(Table_for_new_list_price[[#This Row],[ItemCode]],[1]sheet1!$1:$1048576,12,FALSE)</f>
        <v>1</v>
      </c>
      <c r="H3717" s="101">
        <f>VLOOKUP(Table_for_new_list_price[[#This Row],[ItemCode]],[1]sheet1!$1:$1048576,8,FALSE)</f>
        <v>1.93</v>
      </c>
      <c r="I3717" s="51" t="e">
        <f>VLOOKUP(Table_for_new_list_price[[#This Row],[Product Line]],'EDA SHEET'!$C$10:$D$57,2,FALSE)</f>
        <v>#N/A</v>
      </c>
      <c r="J3717" s="53" t="e">
        <f t="shared" si="64"/>
        <v>#N/A</v>
      </c>
      <c r="K3717" s="1" t="str">
        <f>VLOOKUP(Table_for_new_list_price[[#This Row],[ItemCode]],[1]sheet1!$1:$1048576,11,FALSE)</f>
        <v>China</v>
      </c>
    </row>
    <row r="3718" spans="1:11" hidden="1" x14ac:dyDescent="0.3">
      <c r="A3718" t="s">
        <v>1473</v>
      </c>
      <c r="B3718" t="str">
        <f>VLOOKUP(Table_for_new_list_price[[#This Row],[ItemCode]],[1]sheet1!$1:$1048576,4,FALSE)</f>
        <v>SS HANDLE NUT 1/4</v>
      </c>
      <c r="C3718" t="str">
        <f>VLOOKUP(Table_for_new_list_price[[#This Row],[ItemCode]],[1]sheet1!$1:$1048576,5,FALSE)</f>
        <v>670779713700</v>
      </c>
      <c r="D3718" t="str">
        <f>VLOOKUP(Table_for_new_list_price[[#This Row],[ItemCode]],[1]sheet1!$1:$1048576,6,FALSE)</f>
        <v>NCAC</v>
      </c>
      <c r="E3718" s="54">
        <f>VLOOKUP(Table_for_new_list_price[[#This Row],[ItemCode]],[1]sheet1!$1:$1048576,7,FALSE)</f>
        <v>0</v>
      </c>
      <c r="F3718" s="54">
        <f>VLOOKUP(Table_for_new_list_price[[#This Row],[ItemCode]],[1]sheet1!$1:$1048576,13,FALSE)</f>
        <v>0</v>
      </c>
      <c r="G3718" s="55" t="str">
        <f>VLOOKUP(Table_for_new_list_price[[#This Row],[ItemCode]],[1]sheet1!$1:$1048576,12,FALSE)</f>
        <v>1</v>
      </c>
      <c r="H3718" s="101">
        <f>VLOOKUP(Table_for_new_list_price[[#This Row],[ItemCode]],[1]sheet1!$1:$1048576,8,FALSE)</f>
        <v>1.93</v>
      </c>
      <c r="I3718" s="51" t="e">
        <f>VLOOKUP(Table_for_new_list_price[[#This Row],[Product Line]],'EDA SHEET'!$C$10:$D$57,2,FALSE)</f>
        <v>#N/A</v>
      </c>
      <c r="J3718" s="53" t="e">
        <f t="shared" si="64"/>
        <v>#N/A</v>
      </c>
      <c r="K3718" s="1" t="str">
        <f>VLOOKUP(Table_for_new_list_price[[#This Row],[ItemCode]],[1]sheet1!$1:$1048576,11,FALSE)</f>
        <v>China</v>
      </c>
    </row>
    <row r="3719" spans="1:11" hidden="1" x14ac:dyDescent="0.3">
      <c r="A3719" t="s">
        <v>1474</v>
      </c>
      <c r="B3719" t="str">
        <f>VLOOKUP(Table_for_new_list_price[[#This Row],[ItemCode]],[1]sheet1!$1:$1048576,4,FALSE)</f>
        <v>SS HANDLE NUT 2-1/2</v>
      </c>
      <c r="C3719" t="str">
        <f>VLOOKUP(Table_for_new_list_price[[#This Row],[ItemCode]],[1]sheet1!$1:$1048576,5,FALSE)</f>
        <v>670779713748</v>
      </c>
      <c r="D3719" t="str">
        <f>VLOOKUP(Table_for_new_list_price[[#This Row],[ItemCode]],[1]sheet1!$1:$1048576,6,FALSE)</f>
        <v>NCAC</v>
      </c>
      <c r="E3719" s="54">
        <f>VLOOKUP(Table_for_new_list_price[[#This Row],[ItemCode]],[1]sheet1!$1:$1048576,7,FALSE)</f>
        <v>0</v>
      </c>
      <c r="F3719" s="54">
        <f>VLOOKUP(Table_for_new_list_price[[#This Row],[ItemCode]],[1]sheet1!$1:$1048576,13,FALSE)</f>
        <v>0</v>
      </c>
      <c r="G3719" s="55" t="str">
        <f>VLOOKUP(Table_for_new_list_price[[#This Row],[ItemCode]],[1]sheet1!$1:$1048576,12,FALSE)</f>
        <v>1</v>
      </c>
      <c r="H3719" s="101">
        <f>VLOOKUP(Table_for_new_list_price[[#This Row],[ItemCode]],[1]sheet1!$1:$1048576,8,FALSE)</f>
        <v>9.57</v>
      </c>
      <c r="I3719" s="51" t="e">
        <f>VLOOKUP(Table_for_new_list_price[[#This Row],[Product Line]],'EDA SHEET'!$C$10:$D$57,2,FALSE)</f>
        <v>#N/A</v>
      </c>
      <c r="J3719" s="53" t="e">
        <f t="shared" si="64"/>
        <v>#N/A</v>
      </c>
      <c r="K3719" s="1" t="str">
        <f>VLOOKUP(Table_for_new_list_price[[#This Row],[ItemCode]],[1]sheet1!$1:$1048576,11,FALSE)</f>
        <v>China</v>
      </c>
    </row>
    <row r="3720" spans="1:11" hidden="1" x14ac:dyDescent="0.3">
      <c r="A3720" t="s">
        <v>1475</v>
      </c>
      <c r="B3720" t="str">
        <f>VLOOKUP(Table_for_new_list_price[[#This Row],[ItemCode]],[1]sheet1!$1:$1048576,4,FALSE)</f>
        <v>SS LEVER HANDLE 5592/95F 1 - 1</v>
      </c>
      <c r="C3720" t="str">
        <f>VLOOKUP(Table_for_new_list_price[[#This Row],[ItemCode]],[1]sheet1!$1:$1048576,5,FALSE)</f>
        <v>670779728308</v>
      </c>
      <c r="D3720" t="str">
        <f>VLOOKUP(Table_for_new_list_price[[#This Row],[ItemCode]],[1]sheet1!$1:$1048576,6,FALSE)</f>
        <v>NCAC</v>
      </c>
      <c r="E3720" s="54">
        <f>VLOOKUP(Table_for_new_list_price[[#This Row],[ItemCode]],[1]sheet1!$1:$1048576,7,FALSE)</f>
        <v>0</v>
      </c>
      <c r="F3720" s="54">
        <f>VLOOKUP(Table_for_new_list_price[[#This Row],[ItemCode]],[1]sheet1!$1:$1048576,13,FALSE)</f>
        <v>0</v>
      </c>
      <c r="G3720" s="55" t="str">
        <f>VLOOKUP(Table_for_new_list_price[[#This Row],[ItemCode]],[1]sheet1!$1:$1048576,12,FALSE)</f>
        <v>1</v>
      </c>
      <c r="H3720" s="101">
        <f>VLOOKUP(Table_for_new_list_price[[#This Row],[ItemCode]],[1]sheet1!$1:$1048576,8,FALSE)</f>
        <v>26.79</v>
      </c>
      <c r="I3720" s="51" t="e">
        <f>VLOOKUP(Table_for_new_list_price[[#This Row],[Product Line]],'EDA SHEET'!$C$10:$D$57,2,FALSE)</f>
        <v>#N/A</v>
      </c>
      <c r="J3720" s="53" t="e">
        <f t="shared" si="64"/>
        <v>#N/A</v>
      </c>
      <c r="K3720" s="1" t="str">
        <f>VLOOKUP(Table_for_new_list_price[[#This Row],[ItemCode]],[1]sheet1!$1:$1048576,11,FALSE)</f>
        <v>China</v>
      </c>
    </row>
    <row r="3721" spans="1:11" hidden="1" x14ac:dyDescent="0.3">
      <c r="A3721" t="s">
        <v>1476</v>
      </c>
      <c r="B3721" t="str">
        <f>VLOOKUP(Table_for_new_list_price[[#This Row],[ItemCode]],[1]sheet1!$1:$1048576,4,FALSE)</f>
        <v>SS LEVER HANDLE 5592/95F 1 - 1</v>
      </c>
      <c r="C3721" t="str">
        <f>VLOOKUP(Table_for_new_list_price[[#This Row],[ItemCode]],[1]sheet1!$1:$1048576,5,FALSE)</f>
        <v>670779728315</v>
      </c>
      <c r="D3721" t="str">
        <f>VLOOKUP(Table_for_new_list_price[[#This Row],[ItemCode]],[1]sheet1!$1:$1048576,6,FALSE)</f>
        <v>NCAC</v>
      </c>
      <c r="E3721" s="54">
        <f>VLOOKUP(Table_for_new_list_price[[#This Row],[ItemCode]],[1]sheet1!$1:$1048576,7,FALSE)</f>
        <v>0</v>
      </c>
      <c r="F3721" s="54" t="str">
        <f>VLOOKUP(Table_for_new_list_price[[#This Row],[ItemCode]],[1]sheet1!$1:$1048576,13,FALSE)</f>
        <v>0.28</v>
      </c>
      <c r="G3721" s="55" t="str">
        <f>VLOOKUP(Table_for_new_list_price[[#This Row],[ItemCode]],[1]sheet1!$1:$1048576,12,FALSE)</f>
        <v>1</v>
      </c>
      <c r="H3721" s="101">
        <f>VLOOKUP(Table_for_new_list_price[[#This Row],[ItemCode]],[1]sheet1!$1:$1048576,8,FALSE)</f>
        <v>15.85</v>
      </c>
      <c r="I3721" s="51" t="e">
        <f>VLOOKUP(Table_for_new_list_price[[#This Row],[Product Line]],'EDA SHEET'!$C$10:$D$57,2,FALSE)</f>
        <v>#N/A</v>
      </c>
      <c r="J3721" s="53" t="e">
        <f t="shared" ref="J3721:J3773" si="65">H3721*I3721</f>
        <v>#N/A</v>
      </c>
      <c r="K3721" s="1" t="str">
        <f>VLOOKUP(Table_for_new_list_price[[#This Row],[ItemCode]],[1]sheet1!$1:$1048576,11,FALSE)</f>
        <v>China</v>
      </c>
    </row>
    <row r="3722" spans="1:11" hidden="1" x14ac:dyDescent="0.3">
      <c r="A3722" t="s">
        <v>1477</v>
      </c>
      <c r="B3722" t="str">
        <f>VLOOKUP(Table_for_new_list_price[[#This Row],[ItemCode]],[1]sheet1!$1:$1048576,4,FALSE)</f>
        <v>SS LEVER HANDLE 5592/95F 1/2-3</v>
      </c>
      <c r="C3722" t="str">
        <f>VLOOKUP(Table_for_new_list_price[[#This Row],[ItemCode]],[1]sheet1!$1:$1048576,5,FALSE)</f>
        <v>670779728292</v>
      </c>
      <c r="D3722" t="str">
        <f>VLOOKUP(Table_for_new_list_price[[#This Row],[ItemCode]],[1]sheet1!$1:$1048576,6,FALSE)</f>
        <v>NCAC</v>
      </c>
      <c r="E3722" s="54">
        <f>VLOOKUP(Table_for_new_list_price[[#This Row],[ItemCode]],[1]sheet1!$1:$1048576,7,FALSE)</f>
        <v>0</v>
      </c>
      <c r="F3722" s="54">
        <f>VLOOKUP(Table_for_new_list_price[[#This Row],[ItemCode]],[1]sheet1!$1:$1048576,13,FALSE)</f>
        <v>0</v>
      </c>
      <c r="G3722" s="55" t="str">
        <f>VLOOKUP(Table_for_new_list_price[[#This Row],[ItemCode]],[1]sheet1!$1:$1048576,12,FALSE)</f>
        <v>1</v>
      </c>
      <c r="H3722" s="101">
        <f>VLOOKUP(Table_for_new_list_price[[#This Row],[ItemCode]],[1]sheet1!$1:$1048576,8,FALSE)</f>
        <v>17.23</v>
      </c>
      <c r="I3722" s="51" t="e">
        <f>VLOOKUP(Table_for_new_list_price[[#This Row],[Product Line]],'EDA SHEET'!$C$10:$D$57,2,FALSE)</f>
        <v>#N/A</v>
      </c>
      <c r="J3722" s="53" t="e">
        <f t="shared" si="65"/>
        <v>#N/A</v>
      </c>
      <c r="K3722" s="1" t="str">
        <f>VLOOKUP(Table_for_new_list_price[[#This Row],[ItemCode]],[1]sheet1!$1:$1048576,11,FALSE)</f>
        <v>China</v>
      </c>
    </row>
    <row r="3723" spans="1:11" hidden="1" x14ac:dyDescent="0.3">
      <c r="A3723" t="s">
        <v>1478</v>
      </c>
      <c r="B3723" t="str">
        <f>VLOOKUP(Table_for_new_list_price[[#This Row],[ItemCode]],[1]sheet1!$1:$1048576,4,FALSE)</f>
        <v>SS LEVER HANDLE 5592/95F 1/4-3</v>
      </c>
      <c r="C3723" t="str">
        <f>VLOOKUP(Table_for_new_list_price[[#This Row],[ItemCode]],[1]sheet1!$1:$1048576,5,FALSE)</f>
        <v>670779728285</v>
      </c>
      <c r="D3723" t="str">
        <f>VLOOKUP(Table_for_new_list_price[[#This Row],[ItemCode]],[1]sheet1!$1:$1048576,6,FALSE)</f>
        <v>NCAC</v>
      </c>
      <c r="E3723" s="54">
        <f>VLOOKUP(Table_for_new_list_price[[#This Row],[ItemCode]],[1]sheet1!$1:$1048576,7,FALSE)</f>
        <v>0</v>
      </c>
      <c r="F3723" s="54">
        <f>VLOOKUP(Table_for_new_list_price[[#This Row],[ItemCode]],[1]sheet1!$1:$1048576,13,FALSE)</f>
        <v>0</v>
      </c>
      <c r="G3723" s="55" t="str">
        <f>VLOOKUP(Table_for_new_list_price[[#This Row],[ItemCode]],[1]sheet1!$1:$1048576,12,FALSE)</f>
        <v>1</v>
      </c>
      <c r="H3723" s="101">
        <f>VLOOKUP(Table_for_new_list_price[[#This Row],[ItemCode]],[1]sheet1!$1:$1048576,8,FALSE)</f>
        <v>11.48</v>
      </c>
      <c r="I3723" s="51" t="e">
        <f>VLOOKUP(Table_for_new_list_price[[#This Row],[Product Line]],'EDA SHEET'!$C$10:$D$57,2,FALSE)</f>
        <v>#N/A</v>
      </c>
      <c r="J3723" s="53" t="e">
        <f t="shared" si="65"/>
        <v>#N/A</v>
      </c>
      <c r="K3723" s="1" t="str">
        <f>VLOOKUP(Table_for_new_list_price[[#This Row],[ItemCode]],[1]sheet1!$1:$1048576,11,FALSE)</f>
        <v>China</v>
      </c>
    </row>
    <row r="3724" spans="1:11" hidden="1" x14ac:dyDescent="0.3">
      <c r="A3724" t="s">
        <v>1479</v>
      </c>
      <c r="B3724" t="str">
        <f>VLOOKUP(Table_for_new_list_price[[#This Row],[ItemCode]],[1]sheet1!$1:$1048576,4,FALSE)</f>
        <v>SS LEVER HANDLE 5592/95F 2-1/2</v>
      </c>
      <c r="C3724" t="str">
        <f>VLOOKUP(Table_for_new_list_price[[#This Row],[ItemCode]],[1]sheet1!$1:$1048576,5,FALSE)</f>
        <v>670779728322</v>
      </c>
      <c r="D3724" t="str">
        <f>VLOOKUP(Table_for_new_list_price[[#This Row],[ItemCode]],[1]sheet1!$1:$1048576,6,FALSE)</f>
        <v>NCAC</v>
      </c>
      <c r="E3724" s="54">
        <f>VLOOKUP(Table_for_new_list_price[[#This Row],[ItemCode]],[1]sheet1!$1:$1048576,7,FALSE)</f>
        <v>0</v>
      </c>
      <c r="F3724" s="54" t="str">
        <f>VLOOKUP(Table_for_new_list_price[[#This Row],[ItemCode]],[1]sheet1!$1:$1048576,13,FALSE)</f>
        <v>0</v>
      </c>
      <c r="G3724" s="55" t="str">
        <f>VLOOKUP(Table_for_new_list_price[[#This Row],[ItemCode]],[1]sheet1!$1:$1048576,12,FALSE)</f>
        <v>1</v>
      </c>
      <c r="H3724" s="101">
        <f>VLOOKUP(Table_for_new_list_price[[#This Row],[ItemCode]],[1]sheet1!$1:$1048576,8,FALSE)</f>
        <v>57.4</v>
      </c>
      <c r="I3724" s="51" t="e">
        <f>VLOOKUP(Table_for_new_list_price[[#This Row],[Product Line]],'EDA SHEET'!$C$10:$D$57,2,FALSE)</f>
        <v>#N/A</v>
      </c>
      <c r="J3724" s="53" t="e">
        <f t="shared" si="65"/>
        <v>#N/A</v>
      </c>
      <c r="K3724" s="1" t="str">
        <f>VLOOKUP(Table_for_new_list_price[[#This Row],[ItemCode]],[1]sheet1!$1:$1048576,11,FALSE)</f>
        <v>China</v>
      </c>
    </row>
    <row r="3725" spans="1:11" hidden="1" x14ac:dyDescent="0.3">
      <c r="A3725" t="s">
        <v>1480</v>
      </c>
      <c r="B3725" t="str">
        <f>VLOOKUP(Table_for_new_list_price[[#This Row],[ItemCode]],[1]sheet1!$1:$1048576,4,FALSE)</f>
        <v>SS WING HANDLE 5592/95F 1 - 1-</v>
      </c>
      <c r="C3725" t="str">
        <f>VLOOKUP(Table_for_new_list_price[[#This Row],[ItemCode]],[1]sheet1!$1:$1048576,5,FALSE)</f>
        <v>670779713779</v>
      </c>
      <c r="D3725" t="str">
        <f>VLOOKUP(Table_for_new_list_price[[#This Row],[ItemCode]],[1]sheet1!$1:$1048576,6,FALSE)</f>
        <v>NCAC</v>
      </c>
      <c r="E3725" s="54">
        <f>VLOOKUP(Table_for_new_list_price[[#This Row],[ItemCode]],[1]sheet1!$1:$1048576,7,FALSE)</f>
        <v>0</v>
      </c>
      <c r="F3725" s="54">
        <f>VLOOKUP(Table_for_new_list_price[[#This Row],[ItemCode]],[1]sheet1!$1:$1048576,13,FALSE)</f>
        <v>0</v>
      </c>
      <c r="G3725" s="55" t="str">
        <f>VLOOKUP(Table_for_new_list_price[[#This Row],[ItemCode]],[1]sheet1!$1:$1048576,12,FALSE)</f>
        <v>1</v>
      </c>
      <c r="H3725" s="101">
        <f>VLOOKUP(Table_for_new_list_price[[#This Row],[ItemCode]],[1]sheet1!$1:$1048576,8,FALSE)</f>
        <v>26.79</v>
      </c>
      <c r="I3725" s="51" t="e">
        <f>VLOOKUP(Table_for_new_list_price[[#This Row],[Product Line]],'EDA SHEET'!$C$10:$D$57,2,FALSE)</f>
        <v>#N/A</v>
      </c>
      <c r="J3725" s="53" t="e">
        <f t="shared" si="65"/>
        <v>#N/A</v>
      </c>
      <c r="K3725" s="1" t="str">
        <f>VLOOKUP(Table_for_new_list_price[[#This Row],[ItemCode]],[1]sheet1!$1:$1048576,11,FALSE)</f>
        <v>China</v>
      </c>
    </row>
    <row r="3726" spans="1:11" hidden="1" x14ac:dyDescent="0.3">
      <c r="A3726" t="s">
        <v>1481</v>
      </c>
      <c r="B3726" t="str">
        <f>VLOOKUP(Table_for_new_list_price[[#This Row],[ItemCode]],[1]sheet1!$1:$1048576,4,FALSE)</f>
        <v>SS WING HANDLE 5592/95F 1/2-3/</v>
      </c>
      <c r="C3726" t="str">
        <f>VLOOKUP(Table_for_new_list_price[[#This Row],[ItemCode]],[1]sheet1!$1:$1048576,5,FALSE)</f>
        <v>670779713762</v>
      </c>
      <c r="D3726" t="str">
        <f>VLOOKUP(Table_for_new_list_price[[#This Row],[ItemCode]],[1]sheet1!$1:$1048576,6,FALSE)</f>
        <v>NCAC</v>
      </c>
      <c r="E3726" s="54">
        <f>VLOOKUP(Table_for_new_list_price[[#This Row],[ItemCode]],[1]sheet1!$1:$1048576,7,FALSE)</f>
        <v>0</v>
      </c>
      <c r="F3726" s="54">
        <f>VLOOKUP(Table_for_new_list_price[[#This Row],[ItemCode]],[1]sheet1!$1:$1048576,13,FALSE)</f>
        <v>0</v>
      </c>
      <c r="G3726" s="55" t="str">
        <f>VLOOKUP(Table_for_new_list_price[[#This Row],[ItemCode]],[1]sheet1!$1:$1048576,12,FALSE)</f>
        <v>1</v>
      </c>
      <c r="H3726" s="101">
        <f>VLOOKUP(Table_for_new_list_price[[#This Row],[ItemCode]],[1]sheet1!$1:$1048576,8,FALSE)</f>
        <v>17.23</v>
      </c>
      <c r="I3726" s="51" t="e">
        <f>VLOOKUP(Table_for_new_list_price[[#This Row],[Product Line]],'EDA SHEET'!$C$10:$D$57,2,FALSE)</f>
        <v>#N/A</v>
      </c>
      <c r="J3726" s="53" t="e">
        <f t="shared" si="65"/>
        <v>#N/A</v>
      </c>
      <c r="K3726" s="1" t="str">
        <f>VLOOKUP(Table_for_new_list_price[[#This Row],[ItemCode]],[1]sheet1!$1:$1048576,11,FALSE)</f>
        <v>China</v>
      </c>
    </row>
    <row r="3727" spans="1:11" hidden="1" x14ac:dyDescent="0.3">
      <c r="A3727" t="s">
        <v>1482</v>
      </c>
      <c r="B3727" t="str">
        <f>VLOOKUP(Table_for_new_list_price[[#This Row],[ItemCode]],[1]sheet1!$1:$1048576,4,FALSE)</f>
        <v>SS WING HANDLE 5592/95F 1/4</v>
      </c>
      <c r="C3727" t="str">
        <f>VLOOKUP(Table_for_new_list_price[[#This Row],[ItemCode]],[1]sheet1!$1:$1048576,5,FALSE)</f>
        <v>670779713755</v>
      </c>
      <c r="D3727" t="str">
        <f>VLOOKUP(Table_for_new_list_price[[#This Row],[ItemCode]],[1]sheet1!$1:$1048576,6,FALSE)</f>
        <v>NCAC</v>
      </c>
      <c r="E3727" s="54">
        <f>VLOOKUP(Table_for_new_list_price[[#This Row],[ItemCode]],[1]sheet1!$1:$1048576,7,FALSE)</f>
        <v>0</v>
      </c>
      <c r="F3727" s="54">
        <f>VLOOKUP(Table_for_new_list_price[[#This Row],[ItemCode]],[1]sheet1!$1:$1048576,13,FALSE)</f>
        <v>0</v>
      </c>
      <c r="G3727" s="55" t="str">
        <f>VLOOKUP(Table_for_new_list_price[[#This Row],[ItemCode]],[1]sheet1!$1:$1048576,12,FALSE)</f>
        <v>1</v>
      </c>
      <c r="H3727" s="101">
        <f>VLOOKUP(Table_for_new_list_price[[#This Row],[ItemCode]],[1]sheet1!$1:$1048576,8,FALSE)</f>
        <v>11.48</v>
      </c>
      <c r="I3727" s="51" t="e">
        <f>VLOOKUP(Table_for_new_list_price[[#This Row],[Product Line]],'EDA SHEET'!$C$10:$D$57,2,FALSE)</f>
        <v>#N/A</v>
      </c>
      <c r="J3727" s="53" t="e">
        <f t="shared" si="65"/>
        <v>#N/A</v>
      </c>
      <c r="K3727" s="1" t="str">
        <f>VLOOKUP(Table_for_new_list_price[[#This Row],[ItemCode]],[1]sheet1!$1:$1048576,11,FALSE)</f>
        <v>China</v>
      </c>
    </row>
    <row r="3728" spans="1:11" hidden="1" x14ac:dyDescent="0.3">
      <c r="A3728" t="s">
        <v>1483</v>
      </c>
      <c r="B3728" t="str">
        <f>VLOOKUP(Table_for_new_list_price[[#This Row],[ItemCode]],[1]sheet1!$1:$1048576,4,FALSE)</f>
        <v>WING HANDLE 5592/95F 1 - 1-1/4</v>
      </c>
      <c r="C3728" t="str">
        <f>VLOOKUP(Table_for_new_list_price[[#This Row],[ItemCode]],[1]sheet1!$1:$1048576,5,FALSE)</f>
        <v>670779713809</v>
      </c>
      <c r="D3728" t="str">
        <f>VLOOKUP(Table_for_new_list_price[[#This Row],[ItemCode]],[1]sheet1!$1:$1048576,6,FALSE)</f>
        <v>NCAC</v>
      </c>
      <c r="E3728" s="54">
        <f>VLOOKUP(Table_for_new_list_price[[#This Row],[ItemCode]],[1]sheet1!$1:$1048576,7,FALSE)</f>
        <v>0</v>
      </c>
      <c r="F3728" s="54">
        <f>VLOOKUP(Table_for_new_list_price[[#This Row],[ItemCode]],[1]sheet1!$1:$1048576,13,FALSE)</f>
        <v>0</v>
      </c>
      <c r="G3728" s="55" t="str">
        <f>VLOOKUP(Table_for_new_list_price[[#This Row],[ItemCode]],[1]sheet1!$1:$1048576,12,FALSE)</f>
        <v>1</v>
      </c>
      <c r="H3728" s="101">
        <f>VLOOKUP(Table_for_new_list_price[[#This Row],[ItemCode]],[1]sheet1!$1:$1048576,8,FALSE)</f>
        <v>22.97</v>
      </c>
      <c r="I3728" s="51" t="e">
        <f>VLOOKUP(Table_for_new_list_price[[#This Row],[Product Line]],'EDA SHEET'!$C$10:$D$57,2,FALSE)</f>
        <v>#N/A</v>
      </c>
      <c r="J3728" s="53" t="e">
        <f t="shared" si="65"/>
        <v>#N/A</v>
      </c>
      <c r="K3728" s="1" t="str">
        <f>VLOOKUP(Table_for_new_list_price[[#This Row],[ItemCode]],[1]sheet1!$1:$1048576,11,FALSE)</f>
        <v>China</v>
      </c>
    </row>
    <row r="3729" spans="1:11" hidden="1" x14ac:dyDescent="0.3">
      <c r="A3729" t="s">
        <v>1484</v>
      </c>
      <c r="B3729" t="str">
        <f>VLOOKUP(Table_for_new_list_price[[#This Row],[ItemCode]],[1]sheet1!$1:$1048576,4,FALSE)</f>
        <v>WING HANDLE 5592/95F 1/2-3/4</v>
      </c>
      <c r="C3729" t="str">
        <f>VLOOKUP(Table_for_new_list_price[[#This Row],[ItemCode]],[1]sheet1!$1:$1048576,5,FALSE)</f>
        <v>670779713793</v>
      </c>
      <c r="D3729" t="str">
        <f>VLOOKUP(Table_for_new_list_price[[#This Row],[ItemCode]],[1]sheet1!$1:$1048576,6,FALSE)</f>
        <v>NCAC</v>
      </c>
      <c r="E3729" s="54">
        <f>VLOOKUP(Table_for_new_list_price[[#This Row],[ItemCode]],[1]sheet1!$1:$1048576,7,FALSE)</f>
        <v>0</v>
      </c>
      <c r="F3729" s="54">
        <f>VLOOKUP(Table_for_new_list_price[[#This Row],[ItemCode]],[1]sheet1!$1:$1048576,13,FALSE)</f>
        <v>0</v>
      </c>
      <c r="G3729" s="55" t="str">
        <f>VLOOKUP(Table_for_new_list_price[[#This Row],[ItemCode]],[1]sheet1!$1:$1048576,12,FALSE)</f>
        <v>1</v>
      </c>
      <c r="H3729" s="101">
        <f>VLOOKUP(Table_for_new_list_price[[#This Row],[ItemCode]],[1]sheet1!$1:$1048576,8,FALSE)</f>
        <v>13.4</v>
      </c>
      <c r="I3729" s="51" t="e">
        <f>VLOOKUP(Table_for_new_list_price[[#This Row],[Product Line]],'EDA SHEET'!$C$10:$D$57,2,FALSE)</f>
        <v>#N/A</v>
      </c>
      <c r="J3729" s="53" t="e">
        <f t="shared" si="65"/>
        <v>#N/A</v>
      </c>
      <c r="K3729" s="1" t="str">
        <f>VLOOKUP(Table_for_new_list_price[[#This Row],[ItemCode]],[1]sheet1!$1:$1048576,11,FALSE)</f>
        <v>China</v>
      </c>
    </row>
    <row r="3730" spans="1:11" hidden="1" x14ac:dyDescent="0.3">
      <c r="A3730" t="s">
        <v>1485</v>
      </c>
      <c r="B3730" t="str">
        <f>VLOOKUP(Table_for_new_list_price[[#This Row],[ItemCode]],[1]sheet1!$1:$1048576,4,FALSE)</f>
        <v>WING HANDLE 5592/95F 1/4</v>
      </c>
      <c r="C3730" t="str">
        <f>VLOOKUP(Table_for_new_list_price[[#This Row],[ItemCode]],[1]sheet1!$1:$1048576,5,FALSE)</f>
        <v>670779713786</v>
      </c>
      <c r="D3730" t="str">
        <f>VLOOKUP(Table_for_new_list_price[[#This Row],[ItemCode]],[1]sheet1!$1:$1048576,6,FALSE)</f>
        <v>NCAC</v>
      </c>
      <c r="E3730" s="54">
        <f>VLOOKUP(Table_for_new_list_price[[#This Row],[ItemCode]],[1]sheet1!$1:$1048576,7,FALSE)</f>
        <v>0</v>
      </c>
      <c r="F3730" s="54">
        <f>VLOOKUP(Table_for_new_list_price[[#This Row],[ItemCode]],[1]sheet1!$1:$1048576,13,FALSE)</f>
        <v>0</v>
      </c>
      <c r="G3730" s="55" t="str">
        <f>VLOOKUP(Table_for_new_list_price[[#This Row],[ItemCode]],[1]sheet1!$1:$1048576,12,FALSE)</f>
        <v>1</v>
      </c>
      <c r="H3730" s="101">
        <f>VLOOKUP(Table_for_new_list_price[[#This Row],[ItemCode]],[1]sheet1!$1:$1048576,8,FALSE)</f>
        <v>9.57</v>
      </c>
      <c r="I3730" s="51" t="e">
        <f>VLOOKUP(Table_for_new_list_price[[#This Row],[Product Line]],'EDA SHEET'!$C$10:$D$57,2,FALSE)</f>
        <v>#N/A</v>
      </c>
      <c r="J3730" s="53" t="e">
        <f t="shared" si="65"/>
        <v>#N/A</v>
      </c>
      <c r="K3730" s="1" t="str">
        <f>VLOOKUP(Table_for_new_list_price[[#This Row],[ItemCode]],[1]sheet1!$1:$1048576,11,FALSE)</f>
        <v>China</v>
      </c>
    </row>
    <row r="3731" spans="1:11" hidden="1" x14ac:dyDescent="0.3">
      <c r="A3731" t="s">
        <v>1486</v>
      </c>
      <c r="B3731" t="str">
        <f>VLOOKUP(Table_for_new_list_price[[#This Row],[ItemCode]],[1]sheet1!$1:$1048576,4,FALSE)</f>
        <v>WING HNDL KIT GENERIC 1 - 11/4</v>
      </c>
      <c r="C3731" t="str">
        <f>VLOOKUP(Table_for_new_list_price[[#This Row],[ItemCode]],[1]sheet1!$1:$1048576,5,FALSE)</f>
        <v>670779711249</v>
      </c>
      <c r="D3731" t="str">
        <f>VLOOKUP(Table_for_new_list_price[[#This Row],[ItemCode]],[1]sheet1!$1:$1048576,6,FALSE)</f>
        <v>NCAC</v>
      </c>
      <c r="E3731" s="54">
        <f>VLOOKUP(Table_for_new_list_price[[#This Row],[ItemCode]],[1]sheet1!$1:$1048576,7,FALSE)</f>
        <v>0</v>
      </c>
      <c r="F3731" s="54" t="str">
        <f>VLOOKUP(Table_for_new_list_price[[#This Row],[ItemCode]],[1]sheet1!$1:$1048576,13,FALSE)</f>
        <v>0</v>
      </c>
      <c r="G3731" s="55" t="str">
        <f>VLOOKUP(Table_for_new_list_price[[#This Row],[ItemCode]],[1]sheet1!$1:$1048576,12,FALSE)</f>
        <v>160</v>
      </c>
      <c r="H3731" s="101">
        <f>VLOOKUP(Table_for_new_list_price[[#This Row],[ItemCode]],[1]sheet1!$1:$1048576,8,FALSE)</f>
        <v>3.36</v>
      </c>
      <c r="I3731" s="51" t="e">
        <f>VLOOKUP(Table_for_new_list_price[[#This Row],[Product Line]],'EDA SHEET'!$C$10:$D$57,2,FALSE)</f>
        <v>#N/A</v>
      </c>
      <c r="J3731" s="53" t="e">
        <f t="shared" si="65"/>
        <v>#N/A</v>
      </c>
      <c r="K3731" s="1" t="str">
        <f>VLOOKUP(Table_for_new_list_price[[#This Row],[ItemCode]],[1]sheet1!$1:$1048576,11,FALSE)</f>
        <v>China</v>
      </c>
    </row>
    <row r="3732" spans="1:11" hidden="1" x14ac:dyDescent="0.3">
      <c r="A3732" t="s">
        <v>1487</v>
      </c>
      <c r="B3732" t="str">
        <f>VLOOKUP(Table_for_new_list_price[[#This Row],[ItemCode]],[1]sheet1!$1:$1048576,4,FALSE)</f>
        <v>WING HANDLE/NUT KIT 1-1/2 - 2</v>
      </c>
      <c r="C3732" t="str">
        <f>VLOOKUP(Table_for_new_list_price[[#This Row],[ItemCode]],[1]sheet1!$1:$1048576,5,FALSE)</f>
        <v>670779711256</v>
      </c>
      <c r="D3732" t="str">
        <f>VLOOKUP(Table_for_new_list_price[[#This Row],[ItemCode]],[1]sheet1!$1:$1048576,6,FALSE)</f>
        <v>NCAC</v>
      </c>
      <c r="E3732" s="54">
        <f>VLOOKUP(Table_for_new_list_price[[#This Row],[ItemCode]],[1]sheet1!$1:$1048576,7,FALSE)</f>
        <v>0</v>
      </c>
      <c r="F3732" s="54" t="str">
        <f>VLOOKUP(Table_for_new_list_price[[#This Row],[ItemCode]],[1]sheet1!$1:$1048576,13,FALSE)</f>
        <v>0</v>
      </c>
      <c r="G3732" s="55" t="str">
        <f>VLOOKUP(Table_for_new_list_price[[#This Row],[ItemCode]],[1]sheet1!$1:$1048576,12,FALSE)</f>
        <v>100</v>
      </c>
      <c r="H3732" s="101">
        <f>VLOOKUP(Table_for_new_list_price[[#This Row],[ItemCode]],[1]sheet1!$1:$1048576,8,FALSE)</f>
        <v>3.83</v>
      </c>
      <c r="I3732" s="51" t="e">
        <f>VLOOKUP(Table_for_new_list_price[[#This Row],[Product Line]],'EDA SHEET'!$C$10:$D$57,2,FALSE)</f>
        <v>#N/A</v>
      </c>
      <c r="J3732" s="53" t="e">
        <f t="shared" si="65"/>
        <v>#N/A</v>
      </c>
      <c r="K3732" s="1" t="str">
        <f>VLOOKUP(Table_for_new_list_price[[#This Row],[ItemCode]],[1]sheet1!$1:$1048576,11,FALSE)</f>
        <v>China</v>
      </c>
    </row>
    <row r="3733" spans="1:11" hidden="1" x14ac:dyDescent="0.3">
      <c r="A3733" t="s">
        <v>1488</v>
      </c>
      <c r="B3733" t="str">
        <f>VLOOKUP(Table_for_new_list_price[[#This Row],[ItemCode]],[1]sheet1!$1:$1048576,4,FALSE)</f>
        <v>WING HNDL KIT GENERIC 1/2- 3/4</v>
      </c>
      <c r="C3733" t="str">
        <f>VLOOKUP(Table_for_new_list_price[[#This Row],[ItemCode]],[1]sheet1!$1:$1048576,5,FALSE)</f>
        <v>670779711232</v>
      </c>
      <c r="D3733" t="str">
        <f>VLOOKUP(Table_for_new_list_price[[#This Row],[ItemCode]],[1]sheet1!$1:$1048576,6,FALSE)</f>
        <v>NCAC</v>
      </c>
      <c r="E3733" s="54">
        <f>VLOOKUP(Table_for_new_list_price[[#This Row],[ItemCode]],[1]sheet1!$1:$1048576,7,FALSE)</f>
        <v>0</v>
      </c>
      <c r="F3733" s="54" t="str">
        <f>VLOOKUP(Table_for_new_list_price[[#This Row],[ItemCode]],[1]sheet1!$1:$1048576,13,FALSE)</f>
        <v>0</v>
      </c>
      <c r="G3733" s="55" t="str">
        <f>VLOOKUP(Table_for_new_list_price[[#This Row],[ItemCode]],[1]sheet1!$1:$1048576,12,FALSE)</f>
        <v>240</v>
      </c>
      <c r="H3733" s="101">
        <f>VLOOKUP(Table_for_new_list_price[[#This Row],[ItemCode]],[1]sheet1!$1:$1048576,8,FALSE)</f>
        <v>2.41</v>
      </c>
      <c r="I3733" s="51" t="e">
        <f>VLOOKUP(Table_for_new_list_price[[#This Row],[Product Line]],'EDA SHEET'!$C$10:$D$57,2,FALSE)</f>
        <v>#N/A</v>
      </c>
      <c r="J3733" s="53" t="e">
        <f t="shared" si="65"/>
        <v>#N/A</v>
      </c>
      <c r="K3733" s="1" t="str">
        <f>VLOOKUP(Table_for_new_list_price[[#This Row],[ItemCode]],[1]sheet1!$1:$1048576,11,FALSE)</f>
        <v>China</v>
      </c>
    </row>
    <row r="3734" spans="1:11" hidden="1" x14ac:dyDescent="0.3">
      <c r="A3734" t="s">
        <v>1501</v>
      </c>
      <c r="B3734" t="str">
        <f>VLOOKUP(Table_for_new_list_price[[#This Row],[ItemCode]],[1]sheet1!$1:$1048576,4,FALSE)</f>
        <v>LEVER HANDLE 5592AB 1</v>
      </c>
      <c r="C3734" t="str">
        <f>VLOOKUP(Table_for_new_list_price[[#This Row],[ItemCode]],[1]sheet1!$1:$1048576,5,FALSE)</f>
        <v>670779721781</v>
      </c>
      <c r="D3734" t="str">
        <f>VLOOKUP(Table_for_new_list_price[[#This Row],[ItemCode]],[1]sheet1!$1:$1048576,6,FALSE)</f>
        <v>NCAC</v>
      </c>
      <c r="E3734" s="54" t="str">
        <f>VLOOKUP(Table_for_new_list_price[[#This Row],[ItemCode]],[1]sheet1!$1:$1048576,7,FALSE)</f>
        <v>STEEL CARBON</v>
      </c>
      <c r="F3734" s="54" t="str">
        <f>VLOOKUP(Table_for_new_list_price[[#This Row],[ItemCode]],[1]sheet1!$1:$1048576,13,FALSE)</f>
        <v>0</v>
      </c>
      <c r="G3734" s="55" t="str">
        <f>VLOOKUP(Table_for_new_list_price[[#This Row],[ItemCode]],[1]sheet1!$1:$1048576,12,FALSE)</f>
        <v>240</v>
      </c>
      <c r="H3734" s="101">
        <f>VLOOKUP(Table_for_new_list_price[[#This Row],[ItemCode]],[1]sheet1!$1:$1048576,8,FALSE)</f>
        <v>5.82</v>
      </c>
      <c r="I3734" s="51" t="e">
        <f>VLOOKUP(Table_for_new_list_price[[#This Row],[Product Line]],'EDA SHEET'!$C$10:$D$57,2,FALSE)</f>
        <v>#N/A</v>
      </c>
      <c r="J3734" s="53" t="e">
        <f t="shared" si="65"/>
        <v>#N/A</v>
      </c>
      <c r="K3734" s="1" t="str">
        <f>VLOOKUP(Table_for_new_list_price[[#This Row],[ItemCode]],[1]sheet1!$1:$1048576,11,FALSE)</f>
        <v>China</v>
      </c>
    </row>
    <row r="3735" spans="1:11" hidden="1" x14ac:dyDescent="0.3">
      <c r="A3735" t="s">
        <v>1502</v>
      </c>
      <c r="B3735" t="str">
        <f>VLOOKUP(Table_for_new_list_price[[#This Row],[ItemCode]],[1]sheet1!$1:$1048576,4,FALSE)</f>
        <v>LEVER HANDLE 5592AB 1-1/2  2</v>
      </c>
      <c r="C3735" t="str">
        <f>VLOOKUP(Table_for_new_list_price[[#This Row],[ItemCode]],[1]sheet1!$1:$1048576,5,FALSE)</f>
        <v>670779721811</v>
      </c>
      <c r="D3735" t="str">
        <f>VLOOKUP(Table_for_new_list_price[[#This Row],[ItemCode]],[1]sheet1!$1:$1048576,6,FALSE)</f>
        <v>NCAC</v>
      </c>
      <c r="E3735" s="54" t="str">
        <f>VLOOKUP(Table_for_new_list_price[[#This Row],[ItemCode]],[1]sheet1!$1:$1048576,7,FALSE)</f>
        <v>STEEL CARBON</v>
      </c>
      <c r="F3735" s="54" t="str">
        <f>VLOOKUP(Table_for_new_list_price[[#This Row],[ItemCode]],[1]sheet1!$1:$1048576,13,FALSE)</f>
        <v>0.209</v>
      </c>
      <c r="G3735" s="55">
        <f>VLOOKUP(Table_for_new_list_price[[#This Row],[ItemCode]],[1]sheet1!$1:$1048576,12,FALSE)</f>
        <v>0</v>
      </c>
      <c r="H3735" s="101">
        <f>VLOOKUP(Table_for_new_list_price[[#This Row],[ItemCode]],[1]sheet1!$1:$1048576,8,FALSE)</f>
        <v>7.89</v>
      </c>
      <c r="I3735" s="51" t="e">
        <f>VLOOKUP(Table_for_new_list_price[[#This Row],[Product Line]],'EDA SHEET'!$C$10:$D$57,2,FALSE)</f>
        <v>#N/A</v>
      </c>
      <c r="J3735" s="53" t="e">
        <f t="shared" si="65"/>
        <v>#N/A</v>
      </c>
      <c r="K3735" s="1" t="str">
        <f>VLOOKUP(Table_for_new_list_price[[#This Row],[ItemCode]],[1]sheet1!$1:$1048576,11,FALSE)</f>
        <v>China</v>
      </c>
    </row>
    <row r="3736" spans="1:11" hidden="1" x14ac:dyDescent="0.3">
      <c r="A3736" t="s">
        <v>1503</v>
      </c>
      <c r="B3736" t="str">
        <f>VLOOKUP(Table_for_new_list_price[[#This Row],[ItemCode]],[1]sheet1!$1:$1048576,4,FALSE)</f>
        <v>LEVER HANDLE 5592AB 1-1/4</v>
      </c>
      <c r="C3736" t="str">
        <f>VLOOKUP(Table_for_new_list_price[[#This Row],[ItemCode]],[1]sheet1!$1:$1048576,5,FALSE)</f>
        <v>670779721828</v>
      </c>
      <c r="D3736" t="str">
        <f>VLOOKUP(Table_for_new_list_price[[#This Row],[ItemCode]],[1]sheet1!$1:$1048576,6,FALSE)</f>
        <v>NCAC</v>
      </c>
      <c r="E3736" s="54" t="str">
        <f>VLOOKUP(Table_for_new_list_price[[#This Row],[ItemCode]],[1]sheet1!$1:$1048576,7,FALSE)</f>
        <v>STEEL CARBON</v>
      </c>
      <c r="F3736" s="54" t="str">
        <f>VLOOKUP(Table_for_new_list_price[[#This Row],[ItemCode]],[1]sheet1!$1:$1048576,13,FALSE)</f>
        <v>0.154</v>
      </c>
      <c r="G3736" s="55">
        <f>VLOOKUP(Table_for_new_list_price[[#This Row],[ItemCode]],[1]sheet1!$1:$1048576,12,FALSE)</f>
        <v>0</v>
      </c>
      <c r="H3736" s="101">
        <f>VLOOKUP(Table_for_new_list_price[[#This Row],[ItemCode]],[1]sheet1!$1:$1048576,8,FALSE)</f>
        <v>5.82</v>
      </c>
      <c r="I3736" s="51" t="e">
        <f>VLOOKUP(Table_for_new_list_price[[#This Row],[Product Line]],'EDA SHEET'!$C$10:$D$57,2,FALSE)</f>
        <v>#N/A</v>
      </c>
      <c r="J3736" s="53" t="e">
        <f t="shared" si="65"/>
        <v>#N/A</v>
      </c>
      <c r="K3736" s="1" t="str">
        <f>VLOOKUP(Table_for_new_list_price[[#This Row],[ItemCode]],[1]sheet1!$1:$1048576,11,FALSE)</f>
        <v>China</v>
      </c>
    </row>
    <row r="3737" spans="1:11" hidden="1" x14ac:dyDescent="0.3">
      <c r="A3737" t="s">
        <v>1504</v>
      </c>
      <c r="B3737" t="str">
        <f>VLOOKUP(Table_for_new_list_price[[#This Row],[ItemCode]],[1]sheet1!$1:$1048576,4,FALSE)</f>
        <v>LEVER HANDLE 5592AB 1/2-3/4</v>
      </c>
      <c r="C3737" t="str">
        <f>VLOOKUP(Table_for_new_list_price[[#This Row],[ItemCode]],[1]sheet1!$1:$1048576,5,FALSE)</f>
        <v>670779721798</v>
      </c>
      <c r="D3737" t="str">
        <f>VLOOKUP(Table_for_new_list_price[[#This Row],[ItemCode]],[1]sheet1!$1:$1048576,6,FALSE)</f>
        <v>NCAC</v>
      </c>
      <c r="E3737" s="54" t="str">
        <f>VLOOKUP(Table_for_new_list_price[[#This Row],[ItemCode]],[1]sheet1!$1:$1048576,7,FALSE)</f>
        <v>STEEL CARBON</v>
      </c>
      <c r="F3737" s="54" t="str">
        <f>VLOOKUP(Table_for_new_list_price[[#This Row],[ItemCode]],[1]sheet1!$1:$1048576,13,FALSE)</f>
        <v>0</v>
      </c>
      <c r="G3737" s="55" t="str">
        <f>VLOOKUP(Table_for_new_list_price[[#This Row],[ItemCode]],[1]sheet1!$1:$1048576,12,FALSE)</f>
        <v>240</v>
      </c>
      <c r="H3737" s="101">
        <f>VLOOKUP(Table_for_new_list_price[[#This Row],[ItemCode]],[1]sheet1!$1:$1048576,8,FALSE)</f>
        <v>5.05</v>
      </c>
      <c r="I3737" s="51" t="e">
        <f>VLOOKUP(Table_for_new_list_price[[#This Row],[Product Line]],'EDA SHEET'!$C$10:$D$57,2,FALSE)</f>
        <v>#N/A</v>
      </c>
      <c r="J3737" s="53" t="e">
        <f t="shared" si="65"/>
        <v>#N/A</v>
      </c>
      <c r="K3737" s="1" t="str">
        <f>VLOOKUP(Table_for_new_list_price[[#This Row],[ItemCode]],[1]sheet1!$1:$1048576,11,FALSE)</f>
        <v>China</v>
      </c>
    </row>
    <row r="3738" spans="1:11" hidden="1" x14ac:dyDescent="0.3">
      <c r="A3738" t="s">
        <v>1505</v>
      </c>
      <c r="B3738" t="str">
        <f>VLOOKUP(Table_for_new_list_price[[#This Row],[ItemCode]],[1]sheet1!$1:$1048576,4,FALSE)</f>
        <v>LEVER HANDLE 5592AB 1/4</v>
      </c>
      <c r="C3738" t="str">
        <f>VLOOKUP(Table_for_new_list_price[[#This Row],[ItemCode]],[1]sheet1!$1:$1048576,5,FALSE)</f>
        <v>670779721804</v>
      </c>
      <c r="D3738" t="str">
        <f>VLOOKUP(Table_for_new_list_price[[#This Row],[ItemCode]],[1]sheet1!$1:$1048576,6,FALSE)</f>
        <v>NCAC</v>
      </c>
      <c r="E3738" s="54" t="str">
        <f>VLOOKUP(Table_for_new_list_price[[#This Row],[ItemCode]],[1]sheet1!$1:$1048576,7,FALSE)</f>
        <v>STEEL CARBON</v>
      </c>
      <c r="F3738" s="54" t="str">
        <f>VLOOKUP(Table_for_new_list_price[[#This Row],[ItemCode]],[1]sheet1!$1:$1048576,13,FALSE)</f>
        <v>0.073</v>
      </c>
      <c r="G3738" s="55">
        <f>VLOOKUP(Table_for_new_list_price[[#This Row],[ItemCode]],[1]sheet1!$1:$1048576,12,FALSE)</f>
        <v>0</v>
      </c>
      <c r="H3738" s="101">
        <f>VLOOKUP(Table_for_new_list_price[[#This Row],[ItemCode]],[1]sheet1!$1:$1048576,8,FALSE)</f>
        <v>2.41</v>
      </c>
      <c r="I3738" s="51" t="e">
        <f>VLOOKUP(Table_for_new_list_price[[#This Row],[Product Line]],'EDA SHEET'!$C$10:$D$57,2,FALSE)</f>
        <v>#N/A</v>
      </c>
      <c r="J3738" s="53" t="e">
        <f t="shared" si="65"/>
        <v>#N/A</v>
      </c>
      <c r="K3738" s="1" t="str">
        <f>VLOOKUP(Table_for_new_list_price[[#This Row],[ItemCode]],[1]sheet1!$1:$1048576,11,FALSE)</f>
        <v>China</v>
      </c>
    </row>
    <row r="3739" spans="1:11" hidden="1" x14ac:dyDescent="0.3">
      <c r="A3739" t="s">
        <v>1506</v>
      </c>
      <c r="B3739" t="str">
        <f>VLOOKUP(Table_for_new_list_price[[#This Row],[ItemCode]],[1]sheet1!$1:$1048576,4,FALSE)</f>
        <v>LEVER HANDLE 5592AB 2-1/2</v>
      </c>
      <c r="C3739" t="str">
        <f>VLOOKUP(Table_for_new_list_price[[#This Row],[ItemCode]],[1]sheet1!$1:$1048576,5,FALSE)</f>
        <v>670779721835</v>
      </c>
      <c r="D3739" t="str">
        <f>VLOOKUP(Table_for_new_list_price[[#This Row],[ItemCode]],[1]sheet1!$1:$1048576,6,FALSE)</f>
        <v>NCAC</v>
      </c>
      <c r="E3739" s="54" t="str">
        <f>VLOOKUP(Table_for_new_list_price[[#This Row],[ItemCode]],[1]sheet1!$1:$1048576,7,FALSE)</f>
        <v>STEEL CARBON</v>
      </c>
      <c r="F3739" s="54" t="str">
        <f>VLOOKUP(Table_for_new_list_price[[#This Row],[ItemCode]],[1]sheet1!$1:$1048576,13,FALSE)</f>
        <v>0.558</v>
      </c>
      <c r="G3739" s="55">
        <f>VLOOKUP(Table_for_new_list_price[[#This Row],[ItemCode]],[1]sheet1!$1:$1048576,12,FALSE)</f>
        <v>0</v>
      </c>
      <c r="H3739" s="101">
        <f>VLOOKUP(Table_for_new_list_price[[#This Row],[ItemCode]],[1]sheet1!$1:$1048576,8,FALSE)</f>
        <v>30.61</v>
      </c>
      <c r="I3739" s="51" t="e">
        <f>VLOOKUP(Table_for_new_list_price[[#This Row],[Product Line]],'EDA SHEET'!$C$10:$D$57,2,FALSE)</f>
        <v>#N/A</v>
      </c>
      <c r="J3739" s="53" t="e">
        <f t="shared" si="65"/>
        <v>#N/A</v>
      </c>
      <c r="K3739" s="1" t="str">
        <f>VLOOKUP(Table_for_new_list_price[[#This Row],[ItemCode]],[1]sheet1!$1:$1048576,11,FALSE)</f>
        <v>China</v>
      </c>
    </row>
    <row r="3740" spans="1:11" hidden="1" x14ac:dyDescent="0.3">
      <c r="A3740" t="s">
        <v>1507</v>
      </c>
      <c r="B3740" t="str">
        <f>VLOOKUP(Table_for_new_list_price[[#This Row],[ItemCode]],[1]sheet1!$1:$1048576,4,FALSE)</f>
        <v>LEVER HANDLE 5592AB 3</v>
      </c>
      <c r="C3740" t="str">
        <f>VLOOKUP(Table_for_new_list_price[[#This Row],[ItemCode]],[1]sheet1!$1:$1048576,5,FALSE)</f>
        <v>670779721842</v>
      </c>
      <c r="D3740" t="str">
        <f>VLOOKUP(Table_for_new_list_price[[#This Row],[ItemCode]],[1]sheet1!$1:$1048576,6,FALSE)</f>
        <v>NCAC</v>
      </c>
      <c r="E3740" s="54" t="str">
        <f>VLOOKUP(Table_for_new_list_price[[#This Row],[ItemCode]],[1]sheet1!$1:$1048576,7,FALSE)</f>
        <v>STEEL CARBON</v>
      </c>
      <c r="F3740" s="54" t="str">
        <f>VLOOKUP(Table_for_new_list_price[[#This Row],[ItemCode]],[1]sheet1!$1:$1048576,13,FALSE)</f>
        <v>0.823</v>
      </c>
      <c r="G3740" s="55">
        <f>VLOOKUP(Table_for_new_list_price[[#This Row],[ItemCode]],[1]sheet1!$1:$1048576,12,FALSE)</f>
        <v>0</v>
      </c>
      <c r="H3740" s="101">
        <f>VLOOKUP(Table_for_new_list_price[[#This Row],[ItemCode]],[1]sheet1!$1:$1048576,8,FALSE)</f>
        <v>30.61</v>
      </c>
      <c r="I3740" s="51" t="e">
        <f>VLOOKUP(Table_for_new_list_price[[#This Row],[Product Line]],'EDA SHEET'!$C$10:$D$57,2,FALSE)</f>
        <v>#N/A</v>
      </c>
      <c r="J3740" s="53" t="e">
        <f t="shared" si="65"/>
        <v>#N/A</v>
      </c>
      <c r="K3740" s="1" t="str">
        <f>VLOOKUP(Table_for_new_list_price[[#This Row],[ItemCode]],[1]sheet1!$1:$1048576,11,FALSE)</f>
        <v>China</v>
      </c>
    </row>
    <row r="3741" spans="1:11" hidden="1" x14ac:dyDescent="0.3">
      <c r="A3741" t="s">
        <v>1508</v>
      </c>
      <c r="B3741" t="str">
        <f>VLOOKUP(Table_for_new_list_price[[#This Row],[ItemCode]],[1]sheet1!$1:$1048576,4,FALSE)</f>
        <v>LEVER HANDLE 5592AB 4</v>
      </c>
      <c r="C3741" t="str">
        <f>VLOOKUP(Table_for_new_list_price[[#This Row],[ItemCode]],[1]sheet1!$1:$1048576,5,FALSE)</f>
        <v>670779721859</v>
      </c>
      <c r="D3741" t="str">
        <f>VLOOKUP(Table_for_new_list_price[[#This Row],[ItemCode]],[1]sheet1!$1:$1048576,6,FALSE)</f>
        <v>NCAC</v>
      </c>
      <c r="E3741" s="54" t="str">
        <f>VLOOKUP(Table_for_new_list_price[[#This Row],[ItemCode]],[1]sheet1!$1:$1048576,7,FALSE)</f>
        <v>STEEL CARBON</v>
      </c>
      <c r="F3741" s="54" t="str">
        <f>VLOOKUP(Table_for_new_list_price[[#This Row],[ItemCode]],[1]sheet1!$1:$1048576,13,FALSE)</f>
        <v>0.823</v>
      </c>
      <c r="G3741" s="55">
        <f>VLOOKUP(Table_for_new_list_price[[#This Row],[ItemCode]],[1]sheet1!$1:$1048576,12,FALSE)</f>
        <v>0</v>
      </c>
      <c r="H3741" s="101">
        <f>VLOOKUP(Table_for_new_list_price[[#This Row],[ItemCode]],[1]sheet1!$1:$1048576,8,FALSE)</f>
        <v>30.61</v>
      </c>
      <c r="I3741" s="51" t="e">
        <f>VLOOKUP(Table_for_new_list_price[[#This Row],[Product Line]],'EDA SHEET'!$C$10:$D$57,2,FALSE)</f>
        <v>#N/A</v>
      </c>
      <c r="J3741" s="53" t="e">
        <f t="shared" si="65"/>
        <v>#N/A</v>
      </c>
      <c r="K3741" s="1" t="str">
        <f>VLOOKUP(Table_for_new_list_price[[#This Row],[ItemCode]],[1]sheet1!$1:$1048576,11,FALSE)</f>
        <v>China</v>
      </c>
    </row>
    <row r="3742" spans="1:11" hidden="1" x14ac:dyDescent="0.3">
      <c r="A3742" t="s">
        <v>1509</v>
      </c>
      <c r="B3742" t="str">
        <f>VLOOKUP(Table_for_new_list_price[[#This Row],[ItemCode]],[1]sheet1!$1:$1048576,4,FALSE)</f>
        <v>SS LEVER HANDLE 5592AB 1</v>
      </c>
      <c r="C3742" t="str">
        <f>VLOOKUP(Table_for_new_list_price[[#This Row],[ItemCode]],[1]sheet1!$1:$1048576,5,FALSE)</f>
        <v>670779726472</v>
      </c>
      <c r="D3742" t="str">
        <f>VLOOKUP(Table_for_new_list_price[[#This Row],[ItemCode]],[1]sheet1!$1:$1048576,6,FALSE)</f>
        <v>NCAC</v>
      </c>
      <c r="E3742" s="54" t="str">
        <f>VLOOKUP(Table_for_new_list_price[[#This Row],[ItemCode]],[1]sheet1!$1:$1048576,7,FALSE)</f>
        <v>STEEL STAINLESS</v>
      </c>
      <c r="F3742" s="54" t="str">
        <f>VLOOKUP(Table_for_new_list_price[[#This Row],[ItemCode]],[1]sheet1!$1:$1048576,13,FALSE)</f>
        <v>0</v>
      </c>
      <c r="G3742" s="55" t="str">
        <f>VLOOKUP(Table_for_new_list_price[[#This Row],[ItemCode]],[1]sheet1!$1:$1048576,12,FALSE)</f>
        <v>240</v>
      </c>
      <c r="H3742" s="101">
        <f>VLOOKUP(Table_for_new_list_price[[#This Row],[ItemCode]],[1]sheet1!$1:$1048576,8,FALSE)</f>
        <v>10.69</v>
      </c>
      <c r="I3742" s="51" t="e">
        <f>VLOOKUP(Table_for_new_list_price[[#This Row],[Product Line]],'EDA SHEET'!$C$10:$D$57,2,FALSE)</f>
        <v>#N/A</v>
      </c>
      <c r="J3742" s="53" t="e">
        <f t="shared" si="65"/>
        <v>#N/A</v>
      </c>
      <c r="K3742" s="1" t="str">
        <f>VLOOKUP(Table_for_new_list_price[[#This Row],[ItemCode]],[1]sheet1!$1:$1048576,11,FALSE)</f>
        <v>China</v>
      </c>
    </row>
    <row r="3743" spans="1:11" hidden="1" x14ac:dyDescent="0.3">
      <c r="A3743" t="s">
        <v>1510</v>
      </c>
      <c r="B3743" t="str">
        <f>VLOOKUP(Table_for_new_list_price[[#This Row],[ItemCode]],[1]sheet1!$1:$1048576,4,FALSE)</f>
        <v>SS LEVER HANDLE 5592AB 1/2-3/4</v>
      </c>
      <c r="C3743" t="str">
        <f>VLOOKUP(Table_for_new_list_price[[#This Row],[ItemCode]],[1]sheet1!$1:$1048576,5,FALSE)</f>
        <v>670779726465</v>
      </c>
      <c r="D3743" t="str">
        <f>VLOOKUP(Table_for_new_list_price[[#This Row],[ItemCode]],[1]sheet1!$1:$1048576,6,FALSE)</f>
        <v>NCAC</v>
      </c>
      <c r="E3743" s="54" t="str">
        <f>VLOOKUP(Table_for_new_list_price[[#This Row],[ItemCode]],[1]sheet1!$1:$1048576,7,FALSE)</f>
        <v>STEEL STAINLESS</v>
      </c>
      <c r="F3743" s="54" t="str">
        <f>VLOOKUP(Table_for_new_list_price[[#This Row],[ItemCode]],[1]sheet1!$1:$1048576,13,FALSE)</f>
        <v>0</v>
      </c>
      <c r="G3743" s="55" t="str">
        <f>VLOOKUP(Table_for_new_list_price[[#This Row],[ItemCode]],[1]sheet1!$1:$1048576,12,FALSE)</f>
        <v>240</v>
      </c>
      <c r="H3743" s="101">
        <f>VLOOKUP(Table_for_new_list_price[[#This Row],[ItemCode]],[1]sheet1!$1:$1048576,8,FALSE)</f>
        <v>7.52</v>
      </c>
      <c r="I3743" s="51" t="e">
        <f>VLOOKUP(Table_for_new_list_price[[#This Row],[Product Line]],'EDA SHEET'!$C$10:$D$57,2,FALSE)</f>
        <v>#N/A</v>
      </c>
      <c r="J3743" s="53" t="e">
        <f t="shared" si="65"/>
        <v>#N/A</v>
      </c>
      <c r="K3743" s="1" t="str">
        <f>VLOOKUP(Table_for_new_list_price[[#This Row],[ItemCode]],[1]sheet1!$1:$1048576,11,FALSE)</f>
        <v>China</v>
      </c>
    </row>
    <row r="3744" spans="1:11" hidden="1" x14ac:dyDescent="0.3">
      <c r="A3744" t="s">
        <v>1511</v>
      </c>
      <c r="B3744" t="str">
        <f>VLOOKUP(Table_for_new_list_price[[#This Row],[ItemCode]],[1]sheet1!$1:$1048576,4,FALSE)</f>
        <v>WING HANDLE for 5592AB 1 inch</v>
      </c>
      <c r="C3744" t="str">
        <f>VLOOKUP(Table_for_new_list_price[[#This Row],[ItemCode]],[1]sheet1!$1:$1048576,5,FALSE)</f>
        <v>670779706245</v>
      </c>
      <c r="D3744" t="str">
        <f>VLOOKUP(Table_for_new_list_price[[#This Row],[ItemCode]],[1]sheet1!$1:$1048576,6,FALSE)</f>
        <v>NCAC</v>
      </c>
      <c r="E3744" s="54">
        <f>VLOOKUP(Table_for_new_list_price[[#This Row],[ItemCode]],[1]sheet1!$1:$1048576,7,FALSE)</f>
        <v>0</v>
      </c>
      <c r="F3744" s="54" t="str">
        <f>VLOOKUP(Table_for_new_list_price[[#This Row],[ItemCode]],[1]sheet1!$1:$1048576,13,FALSE)</f>
        <v>0</v>
      </c>
      <c r="G3744" s="55" t="str">
        <f>VLOOKUP(Table_for_new_list_price[[#This Row],[ItemCode]],[1]sheet1!$1:$1048576,12,FALSE)</f>
        <v>160</v>
      </c>
      <c r="H3744" s="101">
        <f>VLOOKUP(Table_for_new_list_price[[#This Row],[ItemCode]],[1]sheet1!$1:$1048576,8,FALSE)</f>
        <v>7.82</v>
      </c>
      <c r="I3744" s="51" t="e">
        <f>VLOOKUP(Table_for_new_list_price[[#This Row],[Product Line]],'EDA SHEET'!$C$10:$D$57,2,FALSE)</f>
        <v>#N/A</v>
      </c>
      <c r="J3744" s="53" t="e">
        <f t="shared" si="65"/>
        <v>#N/A</v>
      </c>
      <c r="K3744" s="1" t="str">
        <f>VLOOKUP(Table_for_new_list_price[[#This Row],[ItemCode]],[1]sheet1!$1:$1048576,11,FALSE)</f>
        <v>China</v>
      </c>
    </row>
    <row r="3745" spans="1:11" hidden="1" x14ac:dyDescent="0.3">
      <c r="A3745" t="s">
        <v>1512</v>
      </c>
      <c r="B3745" t="str">
        <f>VLOOKUP(Table_for_new_list_price[[#This Row],[ItemCode]],[1]sheet1!$1:$1048576,4,FALSE)</f>
        <v>WING HANDLE for 5592AB 1/2-3/4</v>
      </c>
      <c r="C3745" t="str">
        <f>VLOOKUP(Table_for_new_list_price[[#This Row],[ItemCode]],[1]sheet1!$1:$1048576,5,FALSE)</f>
        <v>5592AB-WH 1/2</v>
      </c>
      <c r="D3745" t="str">
        <f>VLOOKUP(Table_for_new_list_price[[#This Row],[ItemCode]],[1]sheet1!$1:$1048576,6,FALSE)</f>
        <v>NCAC</v>
      </c>
      <c r="E3745" s="54">
        <f>VLOOKUP(Table_for_new_list_price[[#This Row],[ItemCode]],[1]sheet1!$1:$1048576,7,FALSE)</f>
        <v>0</v>
      </c>
      <c r="F3745" s="54" t="str">
        <f>VLOOKUP(Table_for_new_list_price[[#This Row],[ItemCode]],[1]sheet1!$1:$1048576,13,FALSE)</f>
        <v>0</v>
      </c>
      <c r="G3745" s="55" t="str">
        <f>VLOOKUP(Table_for_new_list_price[[#This Row],[ItemCode]],[1]sheet1!$1:$1048576,12,FALSE)</f>
        <v>240</v>
      </c>
      <c r="H3745" s="101">
        <f>VLOOKUP(Table_for_new_list_price[[#This Row],[ItemCode]],[1]sheet1!$1:$1048576,8,FALSE)</f>
        <v>7.82</v>
      </c>
      <c r="I3745" s="51" t="e">
        <f>VLOOKUP(Table_for_new_list_price[[#This Row],[Product Line]],'EDA SHEET'!$C$10:$D$57,2,FALSE)</f>
        <v>#N/A</v>
      </c>
      <c r="J3745" s="53" t="e">
        <f t="shared" si="65"/>
        <v>#N/A</v>
      </c>
      <c r="K3745" s="1" t="str">
        <f>VLOOKUP(Table_for_new_list_price[[#This Row],[ItemCode]],[1]sheet1!$1:$1048576,11,FALSE)</f>
        <v>China</v>
      </c>
    </row>
    <row r="3746" spans="1:11" hidden="1" x14ac:dyDescent="0.3">
      <c r="A3746" t="s">
        <v>1547</v>
      </c>
      <c r="B3746" t="str">
        <f>VLOOKUP(Table_for_new_list_price[[#This Row],[ItemCode]],[1]sheet1!$1:$1048576,4,FALSE)</f>
        <v>LEVER HANDLE 5595AB 1-11/4</v>
      </c>
      <c r="C3746" t="str">
        <f>VLOOKUP(Table_for_new_list_price[[#This Row],[ItemCode]],[1]sheet1!$1:$1048576,5,FALSE)</f>
        <v>670779721897</v>
      </c>
      <c r="D3746" t="str">
        <f>VLOOKUP(Table_for_new_list_price[[#This Row],[ItemCode]],[1]sheet1!$1:$1048576,6,FALSE)</f>
        <v>NCAC</v>
      </c>
      <c r="E3746" s="54">
        <f>VLOOKUP(Table_for_new_list_price[[#This Row],[ItemCode]],[1]sheet1!$1:$1048576,7,FALSE)</f>
        <v>0</v>
      </c>
      <c r="F3746" s="54">
        <f>VLOOKUP(Table_for_new_list_price[[#This Row],[ItemCode]],[1]sheet1!$1:$1048576,13,FALSE)</f>
        <v>0</v>
      </c>
      <c r="G3746" s="55" t="str">
        <f>VLOOKUP(Table_for_new_list_price[[#This Row],[ItemCode]],[1]sheet1!$1:$1048576,12,FALSE)</f>
        <v>240</v>
      </c>
      <c r="H3746" s="101">
        <f>VLOOKUP(Table_for_new_list_price[[#This Row],[ItemCode]],[1]sheet1!$1:$1048576,8,FALSE)</f>
        <v>5.82</v>
      </c>
      <c r="I3746" s="51" t="e">
        <f>VLOOKUP(Table_for_new_list_price[[#This Row],[Product Line]],'EDA SHEET'!$C$10:$D$57,2,FALSE)</f>
        <v>#N/A</v>
      </c>
      <c r="J3746" s="53" t="e">
        <f t="shared" si="65"/>
        <v>#N/A</v>
      </c>
      <c r="K3746" s="1" t="str">
        <f>VLOOKUP(Table_for_new_list_price[[#This Row],[ItemCode]],[1]sheet1!$1:$1048576,11,FALSE)</f>
        <v>China</v>
      </c>
    </row>
    <row r="3747" spans="1:11" hidden="1" x14ac:dyDescent="0.3">
      <c r="A3747" t="s">
        <v>1548</v>
      </c>
      <c r="B3747" t="str">
        <f>VLOOKUP(Table_for_new_list_price[[#This Row],[ItemCode]],[1]sheet1!$1:$1048576,4,FALSE)</f>
        <v>LEVER HANDLE 5595AB 11/2-2</v>
      </c>
      <c r="C3747" t="str">
        <f>VLOOKUP(Table_for_new_list_price[[#This Row],[ItemCode]],[1]sheet1!$1:$1048576,5,FALSE)</f>
        <v>670779721903</v>
      </c>
      <c r="D3747" t="str">
        <f>VLOOKUP(Table_for_new_list_price[[#This Row],[ItemCode]],[1]sheet1!$1:$1048576,6,FALSE)</f>
        <v>NCAC</v>
      </c>
      <c r="E3747" s="54">
        <f>VLOOKUP(Table_for_new_list_price[[#This Row],[ItemCode]],[1]sheet1!$1:$1048576,7,FALSE)</f>
        <v>0</v>
      </c>
      <c r="F3747" s="54">
        <f>VLOOKUP(Table_for_new_list_price[[#This Row],[ItemCode]],[1]sheet1!$1:$1048576,13,FALSE)</f>
        <v>0</v>
      </c>
      <c r="G3747" s="55" t="str">
        <f>VLOOKUP(Table_for_new_list_price[[#This Row],[ItemCode]],[1]sheet1!$1:$1048576,12,FALSE)</f>
        <v>200</v>
      </c>
      <c r="H3747" s="101">
        <f>VLOOKUP(Table_for_new_list_price[[#This Row],[ItemCode]],[1]sheet1!$1:$1048576,8,FALSE)</f>
        <v>7.89</v>
      </c>
      <c r="I3747" s="51" t="e">
        <f>VLOOKUP(Table_for_new_list_price[[#This Row],[Product Line]],'EDA SHEET'!$C$10:$D$57,2,FALSE)</f>
        <v>#N/A</v>
      </c>
      <c r="J3747" s="53" t="e">
        <f t="shared" si="65"/>
        <v>#N/A</v>
      </c>
      <c r="K3747" s="1" t="str">
        <f>VLOOKUP(Table_for_new_list_price[[#This Row],[ItemCode]],[1]sheet1!$1:$1048576,11,FALSE)</f>
        <v>China</v>
      </c>
    </row>
    <row r="3748" spans="1:11" hidden="1" x14ac:dyDescent="0.3">
      <c r="A3748" t="s">
        <v>1549</v>
      </c>
      <c r="B3748" t="str">
        <f>VLOOKUP(Table_for_new_list_price[[#This Row],[ItemCode]],[1]sheet1!$1:$1048576,4,FALSE)</f>
        <v>LEVER HANDLE 5595AB 1/2-3/4</v>
      </c>
      <c r="C3748" t="str">
        <f>VLOOKUP(Table_for_new_list_price[[#This Row],[ItemCode]],[1]sheet1!$1:$1048576,5,FALSE)</f>
        <v>670779721866</v>
      </c>
      <c r="D3748" t="str">
        <f>VLOOKUP(Table_for_new_list_price[[#This Row],[ItemCode]],[1]sheet1!$1:$1048576,6,FALSE)</f>
        <v>NCAC</v>
      </c>
      <c r="E3748" s="54">
        <f>VLOOKUP(Table_for_new_list_price[[#This Row],[ItemCode]],[1]sheet1!$1:$1048576,7,FALSE)</f>
        <v>0</v>
      </c>
      <c r="F3748" s="54" t="str">
        <f>VLOOKUP(Table_for_new_list_price[[#This Row],[ItemCode]],[1]sheet1!$1:$1048576,13,FALSE)</f>
        <v>0</v>
      </c>
      <c r="G3748" s="55" t="str">
        <f>VLOOKUP(Table_for_new_list_price[[#This Row],[ItemCode]],[1]sheet1!$1:$1048576,12,FALSE)</f>
        <v>240</v>
      </c>
      <c r="H3748" s="101">
        <f>VLOOKUP(Table_for_new_list_price[[#This Row],[ItemCode]],[1]sheet1!$1:$1048576,8,FALSE)</f>
        <v>5.05</v>
      </c>
      <c r="I3748" s="51" t="e">
        <f>VLOOKUP(Table_for_new_list_price[[#This Row],[Product Line]],'EDA SHEET'!$C$10:$D$57,2,FALSE)</f>
        <v>#N/A</v>
      </c>
      <c r="J3748" s="53" t="e">
        <f t="shared" si="65"/>
        <v>#N/A</v>
      </c>
      <c r="K3748" s="1" t="str">
        <f>VLOOKUP(Table_for_new_list_price[[#This Row],[ItemCode]],[1]sheet1!$1:$1048576,11,FALSE)</f>
        <v>China</v>
      </c>
    </row>
    <row r="3749" spans="1:11" hidden="1" x14ac:dyDescent="0.3">
      <c r="A3749" t="s">
        <v>1550</v>
      </c>
      <c r="B3749" t="str">
        <f>VLOOKUP(Table_for_new_list_price[[#This Row],[ItemCode]],[1]sheet1!$1:$1048576,4,FALSE)</f>
        <v>LEVER HANDLE 5595AB 2-1/2</v>
      </c>
      <c r="C3749" t="str">
        <f>VLOOKUP(Table_for_new_list_price[[#This Row],[ItemCode]],[1]sheet1!$1:$1048576,5,FALSE)</f>
        <v>670779721910</v>
      </c>
      <c r="D3749" t="str">
        <f>VLOOKUP(Table_for_new_list_price[[#This Row],[ItemCode]],[1]sheet1!$1:$1048576,6,FALSE)</f>
        <v>NCAC</v>
      </c>
      <c r="E3749" s="54">
        <f>VLOOKUP(Table_for_new_list_price[[#This Row],[ItemCode]],[1]sheet1!$1:$1048576,7,FALSE)</f>
        <v>0</v>
      </c>
      <c r="F3749" s="54">
        <f>VLOOKUP(Table_for_new_list_price[[#This Row],[ItemCode]],[1]sheet1!$1:$1048576,13,FALSE)</f>
        <v>0</v>
      </c>
      <c r="G3749" s="55" t="str">
        <f>VLOOKUP(Table_for_new_list_price[[#This Row],[ItemCode]],[1]sheet1!$1:$1048576,12,FALSE)</f>
        <v>100</v>
      </c>
      <c r="H3749" s="101">
        <f>VLOOKUP(Table_for_new_list_price[[#This Row],[ItemCode]],[1]sheet1!$1:$1048576,8,FALSE)</f>
        <v>30.61</v>
      </c>
      <c r="I3749" s="51" t="e">
        <f>VLOOKUP(Table_for_new_list_price[[#This Row],[Product Line]],'EDA SHEET'!$C$10:$D$57,2,FALSE)</f>
        <v>#N/A</v>
      </c>
      <c r="J3749" s="53" t="e">
        <f t="shared" si="65"/>
        <v>#N/A</v>
      </c>
      <c r="K3749" s="1" t="str">
        <f>VLOOKUP(Table_for_new_list_price[[#This Row],[ItemCode]],[1]sheet1!$1:$1048576,11,FALSE)</f>
        <v>China</v>
      </c>
    </row>
    <row r="3750" spans="1:11" hidden="1" x14ac:dyDescent="0.3">
      <c r="A3750" t="s">
        <v>1551</v>
      </c>
      <c r="B3750" t="str">
        <f>VLOOKUP(Table_for_new_list_price[[#This Row],[ItemCode]],[1]sheet1!$1:$1048576,4,FALSE)</f>
        <v>LEVER HANDLE 5595AB 3</v>
      </c>
      <c r="C3750" t="str">
        <f>VLOOKUP(Table_for_new_list_price[[#This Row],[ItemCode]],[1]sheet1!$1:$1048576,5,FALSE)</f>
        <v>670779721927</v>
      </c>
      <c r="D3750" t="str">
        <f>VLOOKUP(Table_for_new_list_price[[#This Row],[ItemCode]],[1]sheet1!$1:$1048576,6,FALSE)</f>
        <v>NCAC</v>
      </c>
      <c r="E3750" s="54">
        <f>VLOOKUP(Table_for_new_list_price[[#This Row],[ItemCode]],[1]sheet1!$1:$1048576,7,FALSE)</f>
        <v>0</v>
      </c>
      <c r="F3750" s="54">
        <f>VLOOKUP(Table_for_new_list_price[[#This Row],[ItemCode]],[1]sheet1!$1:$1048576,13,FALSE)</f>
        <v>0</v>
      </c>
      <c r="G3750" s="55" t="str">
        <f>VLOOKUP(Table_for_new_list_price[[#This Row],[ItemCode]],[1]sheet1!$1:$1048576,12,FALSE)</f>
        <v>50</v>
      </c>
      <c r="H3750" s="101">
        <f>VLOOKUP(Table_for_new_list_price[[#This Row],[ItemCode]],[1]sheet1!$1:$1048576,8,FALSE)</f>
        <v>30.61</v>
      </c>
      <c r="I3750" s="51" t="e">
        <f>VLOOKUP(Table_for_new_list_price[[#This Row],[Product Line]],'EDA SHEET'!$C$10:$D$57,2,FALSE)</f>
        <v>#N/A</v>
      </c>
      <c r="J3750" s="53" t="e">
        <f t="shared" si="65"/>
        <v>#N/A</v>
      </c>
      <c r="K3750" s="1" t="str">
        <f>VLOOKUP(Table_for_new_list_price[[#This Row],[ItemCode]],[1]sheet1!$1:$1048576,11,FALSE)</f>
        <v>China</v>
      </c>
    </row>
    <row r="3751" spans="1:11" hidden="1" x14ac:dyDescent="0.3">
      <c r="A3751" t="s">
        <v>1552</v>
      </c>
      <c r="B3751" t="str">
        <f>VLOOKUP(Table_for_new_list_price[[#This Row],[ItemCode]],[1]sheet1!$1:$1048576,4,FALSE)</f>
        <v>WING HANDLE for 5595AB 1 1-1/4</v>
      </c>
      <c r="C3751">
        <f>VLOOKUP(Table_for_new_list_price[[#This Row],[ItemCode]],[1]sheet1!$1:$1048576,5,FALSE)</f>
        <v>0</v>
      </c>
      <c r="D3751" t="str">
        <f>VLOOKUP(Table_for_new_list_price[[#This Row],[ItemCode]],[1]sheet1!$1:$1048576,6,FALSE)</f>
        <v>NCAC</v>
      </c>
      <c r="E3751" s="54">
        <f>VLOOKUP(Table_for_new_list_price[[#This Row],[ItemCode]],[1]sheet1!$1:$1048576,7,FALSE)</f>
        <v>0</v>
      </c>
      <c r="F3751" s="54" t="str">
        <f>VLOOKUP(Table_for_new_list_price[[#This Row],[ItemCode]],[1]sheet1!$1:$1048576,13,FALSE)</f>
        <v>0</v>
      </c>
      <c r="G3751" s="55" t="str">
        <f>VLOOKUP(Table_for_new_list_price[[#This Row],[ItemCode]],[1]sheet1!$1:$1048576,12,FALSE)</f>
        <v>160</v>
      </c>
      <c r="H3751" s="101">
        <f>VLOOKUP(Table_for_new_list_price[[#This Row],[ItemCode]],[1]sheet1!$1:$1048576,8,FALSE)</f>
        <v>7.82</v>
      </c>
      <c r="I3751" s="51" t="e">
        <f>VLOOKUP(Table_for_new_list_price[[#This Row],[Product Line]],'EDA SHEET'!$C$10:$D$57,2,FALSE)</f>
        <v>#N/A</v>
      </c>
      <c r="J3751" s="53" t="e">
        <f t="shared" si="65"/>
        <v>#N/A</v>
      </c>
      <c r="K3751" s="1" t="str">
        <f>VLOOKUP(Table_for_new_list_price[[#This Row],[ItemCode]],[1]sheet1!$1:$1048576,11,FALSE)</f>
        <v>China</v>
      </c>
    </row>
    <row r="3752" spans="1:11" hidden="1" x14ac:dyDescent="0.3">
      <c r="A3752" t="s">
        <v>1553</v>
      </c>
      <c r="B3752" t="str">
        <f>VLOOKUP(Table_for_new_list_price[[#This Row],[ItemCode]],[1]sheet1!$1:$1048576,4,FALSE)</f>
        <v>WING HANDLE for 5595AB 1/2-3/4</v>
      </c>
      <c r="C3752" t="str">
        <f>VLOOKUP(Table_for_new_list_price[[#This Row],[ItemCode]],[1]sheet1!$1:$1048576,5,FALSE)</f>
        <v>670779714257</v>
      </c>
      <c r="D3752" t="str">
        <f>VLOOKUP(Table_for_new_list_price[[#This Row],[ItemCode]],[1]sheet1!$1:$1048576,6,FALSE)</f>
        <v>NCAC</v>
      </c>
      <c r="E3752" s="54">
        <f>VLOOKUP(Table_for_new_list_price[[#This Row],[ItemCode]],[1]sheet1!$1:$1048576,7,FALSE)</f>
        <v>0</v>
      </c>
      <c r="F3752" s="54" t="str">
        <f>VLOOKUP(Table_for_new_list_price[[#This Row],[ItemCode]],[1]sheet1!$1:$1048576,13,FALSE)</f>
        <v>0</v>
      </c>
      <c r="G3752" s="55" t="str">
        <f>VLOOKUP(Table_for_new_list_price[[#This Row],[ItemCode]],[1]sheet1!$1:$1048576,12,FALSE)</f>
        <v>240</v>
      </c>
      <c r="H3752" s="101">
        <f>VLOOKUP(Table_for_new_list_price[[#This Row],[ItemCode]],[1]sheet1!$1:$1048576,8,FALSE)</f>
        <v>7.82</v>
      </c>
      <c r="I3752" s="51" t="e">
        <f>VLOOKUP(Table_for_new_list_price[[#This Row],[Product Line]],'EDA SHEET'!$C$10:$D$57,2,FALSE)</f>
        <v>#N/A</v>
      </c>
      <c r="J3752" s="53" t="e">
        <f t="shared" si="65"/>
        <v>#N/A</v>
      </c>
      <c r="K3752" s="1" t="str">
        <f>VLOOKUP(Table_for_new_list_price[[#This Row],[ItemCode]],[1]sheet1!$1:$1048576,11,FALSE)</f>
        <v>China</v>
      </c>
    </row>
    <row r="3753" spans="1:11" hidden="1" x14ac:dyDescent="0.3">
      <c r="A3753" t="s">
        <v>159</v>
      </c>
      <c r="B3753" t="str">
        <f>VLOOKUP(Table_for_new_list_price[[#This Row],[ItemCode]],[1]sheet1!$1:$1048576,4,FALSE)</f>
        <v>SPRING LOADED CHECK - IPS</v>
      </c>
      <c r="C3753" t="str">
        <f>VLOOKUP(Table_for_new_list_price[[#This Row],[ItemCode]],[1]sheet1!$1:$1048576,5,FALSE)</f>
        <v>670779232065</v>
      </c>
      <c r="D3753" t="str">
        <f>VLOOKUP(Table_for_new_list_price[[#This Row],[ItemCode]],[1]sheet1!$1:$1048576,6,FALSE)</f>
        <v>PPCK</v>
      </c>
      <c r="E3753" s="54" t="str">
        <f>VLOOKUP(Table_for_new_list_price[[#This Row],[ItemCode]],[1]sheet1!$1:$1048576,7,FALSE)</f>
        <v>BRASS</v>
      </c>
      <c r="F3753" s="54" t="str">
        <f>VLOOKUP(Table_for_new_list_price[[#This Row],[ItemCode]],[1]sheet1!$1:$1048576,13,FALSE)</f>
        <v>0.52</v>
      </c>
      <c r="G3753" s="55" t="str">
        <f>VLOOKUP(Table_for_new_list_price[[#This Row],[ItemCode]],[1]sheet1!$1:$1048576,12,FALSE)</f>
        <v>72</v>
      </c>
      <c r="H3753" s="101">
        <f>VLOOKUP(Table_for_new_list_price[[#This Row],[ItemCode]],[1]sheet1!$1:$1048576,8,FALSE)</f>
        <v>46.48</v>
      </c>
      <c r="I3753" s="51">
        <f>VLOOKUP(Table_for_new_list_price[[#This Row],[Product Line]],'EDA SHEET'!$C$10:$D$57,2,FALSE)</f>
        <v>0.34699999999999998</v>
      </c>
      <c r="J3753" s="53">
        <f t="shared" si="65"/>
        <v>16.128559999999997</v>
      </c>
      <c r="K3753" s="1" t="str">
        <f>VLOOKUP(Table_for_new_list_price[[#This Row],[ItemCode]],[1]sheet1!$1:$1048576,11,FALSE)</f>
        <v>China</v>
      </c>
    </row>
    <row r="3754" spans="1:11" hidden="1" x14ac:dyDescent="0.3">
      <c r="A3754" t="s">
        <v>4199</v>
      </c>
      <c r="B3754" t="str">
        <f>VLOOKUP(Table_for_new_list_price[[#This Row],[ItemCode]],[1]sheet1!$1:$1048576,4,FALSE)</f>
        <v>SPRING LOADED CHECK - IPS</v>
      </c>
      <c r="C3754" t="str">
        <f>VLOOKUP(Table_for_new_list_price[[#This Row],[ItemCode]],[1]sheet1!$1:$1048576,5,FALSE)</f>
        <v>670779232089</v>
      </c>
      <c r="D3754" t="str">
        <f>VLOOKUP(Table_for_new_list_price[[#This Row],[ItemCode]],[1]sheet1!$1:$1048576,6,FALSE)</f>
        <v>PPCK</v>
      </c>
      <c r="E3754" s="54" t="str">
        <f>VLOOKUP(Table_for_new_list_price[[#This Row],[ItemCode]],[1]sheet1!$1:$1048576,7,FALSE)</f>
        <v>BRASS</v>
      </c>
      <c r="F3754" s="54" t="str">
        <f>VLOOKUP(Table_for_new_list_price[[#This Row],[ItemCode]],[1]sheet1!$1:$1048576,13,FALSE)</f>
        <v>1.04</v>
      </c>
      <c r="G3754" s="55" t="str">
        <f>VLOOKUP(Table_for_new_list_price[[#This Row],[ItemCode]],[1]sheet1!$1:$1048576,12,FALSE)</f>
        <v>24</v>
      </c>
      <c r="H3754" s="101">
        <f>VLOOKUP(Table_for_new_list_price[[#This Row],[ItemCode]],[1]sheet1!$1:$1048576,8,FALSE)</f>
        <v>80.069999999999993</v>
      </c>
      <c r="I3754" s="51">
        <f>VLOOKUP(Table_for_new_list_price[[#This Row],[Product Line]],'EDA SHEET'!$C$10:$D$57,2,FALSE)</f>
        <v>0.34699999999999998</v>
      </c>
      <c r="J3754" s="53">
        <f t="shared" si="65"/>
        <v>27.784289999999995</v>
      </c>
      <c r="K3754" s="1" t="str">
        <f>VLOOKUP(Table_for_new_list_price[[#This Row],[ItemCode]],[1]sheet1!$1:$1048576,11,FALSE)</f>
        <v>China</v>
      </c>
    </row>
    <row r="3755" spans="1:11" hidden="1" x14ac:dyDescent="0.3">
      <c r="A3755" t="s">
        <v>4200</v>
      </c>
      <c r="B3755" t="str">
        <f>VLOOKUP(Table_for_new_list_price[[#This Row],[ItemCode]],[1]sheet1!$1:$1048576,4,FALSE)</f>
        <v>SPRING LOADED CHECK - IPS</v>
      </c>
      <c r="C3755" t="str">
        <f>VLOOKUP(Table_for_new_list_price[[#This Row],[ItemCode]],[1]sheet1!$1:$1048576,5,FALSE)</f>
        <v>670779232072</v>
      </c>
      <c r="D3755" t="str">
        <f>VLOOKUP(Table_for_new_list_price[[#This Row],[ItemCode]],[1]sheet1!$1:$1048576,6,FALSE)</f>
        <v>PPCK</v>
      </c>
      <c r="E3755" s="54" t="str">
        <f>VLOOKUP(Table_for_new_list_price[[#This Row],[ItemCode]],[1]sheet1!$1:$1048576,7,FALSE)</f>
        <v>BRASS</v>
      </c>
      <c r="F3755" s="54" t="str">
        <f>VLOOKUP(Table_for_new_list_price[[#This Row],[ItemCode]],[1]sheet1!$1:$1048576,13,FALSE)</f>
        <v>0.76</v>
      </c>
      <c r="G3755" s="55" t="str">
        <f>VLOOKUP(Table_for_new_list_price[[#This Row],[ItemCode]],[1]sheet1!$1:$1048576,12,FALSE)</f>
        <v>48</v>
      </c>
      <c r="H3755" s="101">
        <f>VLOOKUP(Table_for_new_list_price[[#This Row],[ItemCode]],[1]sheet1!$1:$1048576,8,FALSE)</f>
        <v>60.9</v>
      </c>
      <c r="I3755" s="51">
        <f>VLOOKUP(Table_for_new_list_price[[#This Row],[Product Line]],'EDA SHEET'!$C$10:$D$57,2,FALSE)</f>
        <v>0.34699999999999998</v>
      </c>
      <c r="J3755" s="53">
        <f t="shared" si="65"/>
        <v>21.132299999999997</v>
      </c>
      <c r="K3755" s="1" t="str">
        <f>VLOOKUP(Table_for_new_list_price[[#This Row],[ItemCode]],[1]sheet1!$1:$1048576,11,FALSE)</f>
        <v>China</v>
      </c>
    </row>
    <row r="3756" spans="1:11" hidden="1" x14ac:dyDescent="0.3">
      <c r="A3756" t="s">
        <v>4201</v>
      </c>
      <c r="B3756" t="str">
        <f>VLOOKUP(Table_for_new_list_price[[#This Row],[ItemCode]],[1]sheet1!$1:$1048576,4,FALSE)</f>
        <v>SPRING LOADED CHECK - IPS</v>
      </c>
      <c r="C3756" t="str">
        <f>VLOOKUP(Table_for_new_list_price[[#This Row],[ItemCode]],[1]sheet1!$1:$1048576,5,FALSE)</f>
        <v>670779232041</v>
      </c>
      <c r="D3756" t="str">
        <f>VLOOKUP(Table_for_new_list_price[[#This Row],[ItemCode]],[1]sheet1!$1:$1048576,6,FALSE)</f>
        <v>PPCK</v>
      </c>
      <c r="E3756" s="54" t="str">
        <f>VLOOKUP(Table_for_new_list_price[[#This Row],[ItemCode]],[1]sheet1!$1:$1048576,7,FALSE)</f>
        <v>BRASS</v>
      </c>
      <c r="F3756" s="54" t="str">
        <f>VLOOKUP(Table_for_new_list_price[[#This Row],[ItemCode]],[1]sheet1!$1:$1048576,13,FALSE)</f>
        <v>0.24</v>
      </c>
      <c r="G3756" s="55" t="str">
        <f>VLOOKUP(Table_for_new_list_price[[#This Row],[ItemCode]],[1]sheet1!$1:$1048576,12,FALSE)</f>
        <v>180</v>
      </c>
      <c r="H3756" s="101">
        <f>VLOOKUP(Table_for_new_list_price[[#This Row],[ItemCode]],[1]sheet1!$1:$1048576,8,FALSE)</f>
        <v>28.88</v>
      </c>
      <c r="I3756" s="51">
        <f>VLOOKUP(Table_for_new_list_price[[#This Row],[Product Line]],'EDA SHEET'!$C$10:$D$57,2,FALSE)</f>
        <v>0.34699999999999998</v>
      </c>
      <c r="J3756" s="53">
        <f t="shared" si="65"/>
        <v>10.02136</v>
      </c>
      <c r="K3756" s="1" t="str">
        <f>VLOOKUP(Table_for_new_list_price[[#This Row],[ItemCode]],[1]sheet1!$1:$1048576,11,FALSE)</f>
        <v>China</v>
      </c>
    </row>
    <row r="3757" spans="1:11" hidden="1" x14ac:dyDescent="0.3">
      <c r="A3757" t="s">
        <v>196</v>
      </c>
      <c r="B3757" t="str">
        <f>VLOOKUP(Table_for_new_list_price[[#This Row],[ItemCode]],[1]sheet1!$1:$1048576,4,FALSE)</f>
        <v>BRONZE SWING CHECK VALVE</v>
      </c>
      <c r="C3757" t="str">
        <f>VLOOKUP(Table_for_new_list_price[[#This Row],[ItemCode]],[1]sheet1!$1:$1048576,5,FALSE)</f>
        <v>670779713212</v>
      </c>
      <c r="D3757" t="str">
        <f>VLOOKUP(Table_for_new_list_price[[#This Row],[ItemCode]],[1]sheet1!$1:$1048576,6,FALSE)</f>
        <v>PPCK</v>
      </c>
      <c r="E3757" s="54">
        <f>VLOOKUP(Table_for_new_list_price[[#This Row],[ItemCode]],[1]sheet1!$1:$1048576,7,FALSE)</f>
        <v>0</v>
      </c>
      <c r="F3757" s="54" t="str">
        <f>VLOOKUP(Table_for_new_list_price[[#This Row],[ItemCode]],[1]sheet1!$1:$1048576,13,FALSE)</f>
        <v>1.34</v>
      </c>
      <c r="G3757" s="55" t="str">
        <f>VLOOKUP(Table_for_new_list_price[[#This Row],[ItemCode]],[1]sheet1!$1:$1048576,12,FALSE)</f>
        <v>50</v>
      </c>
      <c r="H3757" s="101">
        <f>VLOOKUP(Table_for_new_list_price[[#This Row],[ItemCode]],[1]sheet1!$1:$1048576,8,FALSE)</f>
        <v>152.91999999999999</v>
      </c>
      <c r="I3757" s="51">
        <f>VLOOKUP(Table_for_new_list_price[[#This Row],[Product Line]],'EDA SHEET'!$C$10:$D$57,2,FALSE)</f>
        <v>0.34699999999999998</v>
      </c>
      <c r="J3757" s="53">
        <f t="shared" si="65"/>
        <v>53.063239999999993</v>
      </c>
      <c r="K3757" s="1" t="str">
        <f>VLOOKUP(Table_for_new_list_price[[#This Row],[ItemCode]],[1]sheet1!$1:$1048576,11,FALSE)</f>
        <v>China</v>
      </c>
    </row>
    <row r="3758" spans="1:11" hidden="1" x14ac:dyDescent="0.3">
      <c r="A3758" t="s">
        <v>197</v>
      </c>
      <c r="B3758" t="str">
        <f>VLOOKUP(Table_for_new_list_price[[#This Row],[ItemCode]],[1]sheet1!$1:$1048576,4,FALSE)</f>
        <v>BRONZE SWING CHECK VALVE</v>
      </c>
      <c r="C3758" t="str">
        <f>VLOOKUP(Table_for_new_list_price[[#This Row],[ItemCode]],[1]sheet1!$1:$1048576,5,FALSE)</f>
        <v>670779713236</v>
      </c>
      <c r="D3758" t="str">
        <f>VLOOKUP(Table_for_new_list_price[[#This Row],[ItemCode]],[1]sheet1!$1:$1048576,6,FALSE)</f>
        <v>PPCK</v>
      </c>
      <c r="E3758" s="54">
        <f>VLOOKUP(Table_for_new_list_price[[#This Row],[ItemCode]],[1]sheet1!$1:$1048576,7,FALSE)</f>
        <v>0</v>
      </c>
      <c r="F3758" s="54" t="str">
        <f>VLOOKUP(Table_for_new_list_price[[#This Row],[ItemCode]],[1]sheet1!$1:$1048576,13,FALSE)</f>
        <v>3.23</v>
      </c>
      <c r="G3758" s="55" t="str">
        <f>VLOOKUP(Table_for_new_list_price[[#This Row],[ItemCode]],[1]sheet1!$1:$1048576,12,FALSE)</f>
        <v>15</v>
      </c>
      <c r="H3758" s="101">
        <f>VLOOKUP(Table_for_new_list_price[[#This Row],[ItemCode]],[1]sheet1!$1:$1048576,8,FALSE)</f>
        <v>303.75</v>
      </c>
      <c r="I3758" s="51">
        <f>VLOOKUP(Table_for_new_list_price[[#This Row],[Product Line]],'EDA SHEET'!$C$10:$D$57,2,FALSE)</f>
        <v>0.34699999999999998</v>
      </c>
      <c r="J3758" s="53">
        <f t="shared" si="65"/>
        <v>105.40124999999999</v>
      </c>
      <c r="K3758" s="1" t="str">
        <f>VLOOKUP(Table_for_new_list_price[[#This Row],[ItemCode]],[1]sheet1!$1:$1048576,11,FALSE)</f>
        <v>China</v>
      </c>
    </row>
    <row r="3759" spans="1:11" hidden="1" x14ac:dyDescent="0.3">
      <c r="A3759" t="s">
        <v>198</v>
      </c>
      <c r="B3759" t="str">
        <f>VLOOKUP(Table_for_new_list_price[[#This Row],[ItemCode]],[1]sheet1!$1:$1048576,4,FALSE)</f>
        <v>BRONZE SWING CHECK VALVE</v>
      </c>
      <c r="C3759" t="str">
        <f>VLOOKUP(Table_for_new_list_price[[#This Row],[ItemCode]],[1]sheet1!$1:$1048576,5,FALSE)</f>
        <v>670779713229</v>
      </c>
      <c r="D3759" t="str">
        <f>VLOOKUP(Table_for_new_list_price[[#This Row],[ItemCode]],[1]sheet1!$1:$1048576,6,FALSE)</f>
        <v>PPCK</v>
      </c>
      <c r="E3759" s="54">
        <f>VLOOKUP(Table_for_new_list_price[[#This Row],[ItemCode]],[1]sheet1!$1:$1048576,7,FALSE)</f>
        <v>0</v>
      </c>
      <c r="F3759" s="54" t="str">
        <f>VLOOKUP(Table_for_new_list_price[[#This Row],[ItemCode]],[1]sheet1!$1:$1048576,13,FALSE)</f>
        <v>2.28</v>
      </c>
      <c r="G3759" s="55" t="str">
        <f>VLOOKUP(Table_for_new_list_price[[#This Row],[ItemCode]],[1]sheet1!$1:$1048576,12,FALSE)</f>
        <v>25</v>
      </c>
      <c r="H3759" s="101">
        <f>VLOOKUP(Table_for_new_list_price[[#This Row],[ItemCode]],[1]sheet1!$1:$1048576,8,FALSE)</f>
        <v>220.72</v>
      </c>
      <c r="I3759" s="51">
        <f>VLOOKUP(Table_for_new_list_price[[#This Row],[Product Line]],'EDA SHEET'!$C$10:$D$57,2,FALSE)</f>
        <v>0.34699999999999998</v>
      </c>
      <c r="J3759" s="53">
        <f t="shared" si="65"/>
        <v>76.589839999999995</v>
      </c>
      <c r="K3759" s="1" t="str">
        <f>VLOOKUP(Table_for_new_list_price[[#This Row],[ItemCode]],[1]sheet1!$1:$1048576,11,FALSE)</f>
        <v>China</v>
      </c>
    </row>
    <row r="3760" spans="1:11" hidden="1" x14ac:dyDescent="0.3">
      <c r="A3760" t="s">
        <v>199</v>
      </c>
      <c r="B3760" t="str">
        <f>VLOOKUP(Table_for_new_list_price[[#This Row],[ItemCode]],[1]sheet1!$1:$1048576,4,FALSE)</f>
        <v>BRONZE SWING CHECK VALVE</v>
      </c>
      <c r="C3760" t="str">
        <f>VLOOKUP(Table_for_new_list_price[[#This Row],[ItemCode]],[1]sheet1!$1:$1048576,5,FALSE)</f>
        <v>670779713199</v>
      </c>
      <c r="D3760" t="str">
        <f>VLOOKUP(Table_for_new_list_price[[#This Row],[ItemCode]],[1]sheet1!$1:$1048576,6,FALSE)</f>
        <v>PPCK</v>
      </c>
      <c r="E3760" s="54">
        <f>VLOOKUP(Table_for_new_list_price[[#This Row],[ItemCode]],[1]sheet1!$1:$1048576,7,FALSE)</f>
        <v>0</v>
      </c>
      <c r="F3760" s="54" t="str">
        <f>VLOOKUP(Table_for_new_list_price[[#This Row],[ItemCode]],[1]sheet1!$1:$1048576,13,FALSE)</f>
        <v>0.58</v>
      </c>
      <c r="G3760" s="55" t="str">
        <f>VLOOKUP(Table_for_new_list_price[[#This Row],[ItemCode]],[1]sheet1!$1:$1048576,12,FALSE)</f>
        <v>100</v>
      </c>
      <c r="H3760" s="101">
        <f>VLOOKUP(Table_for_new_list_price[[#This Row],[ItemCode]],[1]sheet1!$1:$1048576,8,FALSE)</f>
        <v>64.16</v>
      </c>
      <c r="I3760" s="51">
        <f>VLOOKUP(Table_for_new_list_price[[#This Row],[Product Line]],'EDA SHEET'!$C$10:$D$57,2,FALSE)</f>
        <v>0.34699999999999998</v>
      </c>
      <c r="J3760" s="53">
        <f t="shared" si="65"/>
        <v>22.263519999999996</v>
      </c>
      <c r="K3760" s="1" t="str">
        <f>VLOOKUP(Table_for_new_list_price[[#This Row],[ItemCode]],[1]sheet1!$1:$1048576,11,FALSE)</f>
        <v>China</v>
      </c>
    </row>
    <row r="3761" spans="1:11" hidden="1" x14ac:dyDescent="0.3">
      <c r="A3761" t="s">
        <v>200</v>
      </c>
      <c r="B3761" t="str">
        <f>VLOOKUP(Table_for_new_list_price[[#This Row],[ItemCode]],[1]sheet1!$1:$1048576,4,FALSE)</f>
        <v>BRONZE SWING CHECK VALVE</v>
      </c>
      <c r="C3761" t="str">
        <f>VLOOKUP(Table_for_new_list_price[[#This Row],[ItemCode]],[1]sheet1!$1:$1048576,5,FALSE)</f>
        <v>670779716428</v>
      </c>
      <c r="D3761" t="str">
        <f>VLOOKUP(Table_for_new_list_price[[#This Row],[ItemCode]],[1]sheet1!$1:$1048576,6,FALSE)</f>
        <v>PPCK</v>
      </c>
      <c r="E3761" s="54">
        <f>VLOOKUP(Table_for_new_list_price[[#This Row],[ItemCode]],[1]sheet1!$1:$1048576,7,FALSE)</f>
        <v>0</v>
      </c>
      <c r="F3761" s="54" t="str">
        <f>VLOOKUP(Table_for_new_list_price[[#This Row],[ItemCode]],[1]sheet1!$1:$1048576,13,FALSE)</f>
        <v>0.46</v>
      </c>
      <c r="G3761" s="55" t="str">
        <f>VLOOKUP(Table_for_new_list_price[[#This Row],[ItemCode]],[1]sheet1!$1:$1048576,12,FALSE)</f>
        <v>100</v>
      </c>
      <c r="H3761" s="101">
        <f>VLOOKUP(Table_for_new_list_price[[#This Row],[ItemCode]],[1]sheet1!$1:$1048576,8,FALSE)</f>
        <v>64.16</v>
      </c>
      <c r="I3761" s="51">
        <f>VLOOKUP(Table_for_new_list_price[[#This Row],[Product Line]],'EDA SHEET'!$C$10:$D$57,2,FALSE)</f>
        <v>0.34699999999999998</v>
      </c>
      <c r="J3761" s="53">
        <f t="shared" si="65"/>
        <v>22.263519999999996</v>
      </c>
      <c r="K3761" s="1" t="str">
        <f>VLOOKUP(Table_for_new_list_price[[#This Row],[ItemCode]],[1]sheet1!$1:$1048576,11,FALSE)</f>
        <v>China</v>
      </c>
    </row>
    <row r="3762" spans="1:11" hidden="1" x14ac:dyDescent="0.3">
      <c r="A3762" t="s">
        <v>201</v>
      </c>
      <c r="B3762" t="str">
        <f>VLOOKUP(Table_for_new_list_price[[#This Row],[ItemCode]],[1]sheet1!$1:$1048576,4,FALSE)</f>
        <v>BRONZE SWING CHECK VALVE</v>
      </c>
      <c r="C3762" t="str">
        <f>VLOOKUP(Table_for_new_list_price[[#This Row],[ItemCode]],[1]sheet1!$1:$1048576,5,FALSE)</f>
        <v>670779713243</v>
      </c>
      <c r="D3762" t="str">
        <f>VLOOKUP(Table_for_new_list_price[[#This Row],[ItemCode]],[1]sheet1!$1:$1048576,6,FALSE)</f>
        <v>PPCK</v>
      </c>
      <c r="E3762" s="54">
        <f>VLOOKUP(Table_for_new_list_price[[#This Row],[ItemCode]],[1]sheet1!$1:$1048576,7,FALSE)</f>
        <v>0</v>
      </c>
      <c r="F3762" s="54" t="str">
        <f>VLOOKUP(Table_for_new_list_price[[#This Row],[ItemCode]],[1]sheet1!$1:$1048576,13,FALSE)</f>
        <v>5.21</v>
      </c>
      <c r="G3762" s="55" t="str">
        <f>VLOOKUP(Table_for_new_list_price[[#This Row],[ItemCode]],[1]sheet1!$1:$1048576,12,FALSE)</f>
        <v>9</v>
      </c>
      <c r="H3762" s="101">
        <f>VLOOKUP(Table_for_new_list_price[[#This Row],[ItemCode]],[1]sheet1!$1:$1048576,8,FALSE)</f>
        <v>501.58</v>
      </c>
      <c r="I3762" s="51">
        <f>VLOOKUP(Table_for_new_list_price[[#This Row],[Product Line]],'EDA SHEET'!$C$10:$D$57,2,FALSE)</f>
        <v>0.34699999999999998</v>
      </c>
      <c r="J3762" s="53">
        <f t="shared" si="65"/>
        <v>174.04825999999997</v>
      </c>
      <c r="K3762" s="1" t="str">
        <f>VLOOKUP(Table_for_new_list_price[[#This Row],[ItemCode]],[1]sheet1!$1:$1048576,11,FALSE)</f>
        <v>China</v>
      </c>
    </row>
    <row r="3763" spans="1:11" hidden="1" x14ac:dyDescent="0.3">
      <c r="A3763" t="s">
        <v>202</v>
      </c>
      <c r="B3763" t="str">
        <f>VLOOKUP(Table_for_new_list_price[[#This Row],[ItemCode]],[1]sheet1!$1:$1048576,4,FALSE)</f>
        <v>BRONZE SWING CHECK VALVE</v>
      </c>
      <c r="C3763" t="str">
        <f>VLOOKUP(Table_for_new_list_price[[#This Row],[ItemCode]],[1]sheet1!$1:$1048576,5,FALSE)</f>
        <v>670779716466</v>
      </c>
      <c r="D3763" t="str">
        <f>VLOOKUP(Table_for_new_list_price[[#This Row],[ItemCode]],[1]sheet1!$1:$1048576,6,FALSE)</f>
        <v>PPCK</v>
      </c>
      <c r="E3763" s="54" t="str">
        <f>VLOOKUP(Table_for_new_list_price[[#This Row],[ItemCode]],[1]sheet1!$1:$1048576,7,FALSE)</f>
        <v>BRONZE</v>
      </c>
      <c r="F3763" s="54" t="str">
        <f>VLOOKUP(Table_for_new_list_price[[#This Row],[ItemCode]],[1]sheet1!$1:$1048576,13,FALSE)</f>
        <v>8.27</v>
      </c>
      <c r="G3763" s="55" t="str">
        <f>VLOOKUP(Table_for_new_list_price[[#This Row],[ItemCode]],[1]sheet1!$1:$1048576,12,FALSE)</f>
        <v>6</v>
      </c>
      <c r="H3763" s="101">
        <f>VLOOKUP(Table_for_new_list_price[[#This Row],[ItemCode]],[1]sheet1!$1:$1048576,8,FALSE)</f>
        <v>635.95000000000005</v>
      </c>
      <c r="I3763" s="51">
        <f>VLOOKUP(Table_for_new_list_price[[#This Row],[Product Line]],'EDA SHEET'!$C$10:$D$57,2,FALSE)</f>
        <v>0.34699999999999998</v>
      </c>
      <c r="J3763" s="53">
        <f t="shared" si="65"/>
        <v>220.67465000000001</v>
      </c>
      <c r="K3763" s="1" t="str">
        <f>VLOOKUP(Table_for_new_list_price[[#This Row],[ItemCode]],[1]sheet1!$1:$1048576,11,FALSE)</f>
        <v>China</v>
      </c>
    </row>
    <row r="3764" spans="1:11" hidden="1" x14ac:dyDescent="0.3">
      <c r="A3764" t="s">
        <v>203</v>
      </c>
      <c r="B3764" t="str">
        <f>VLOOKUP(Table_for_new_list_price[[#This Row],[ItemCode]],[1]sheet1!$1:$1048576,4,FALSE)</f>
        <v>BRONZE SWING CHECK VALVE</v>
      </c>
      <c r="C3764" t="str">
        <f>VLOOKUP(Table_for_new_list_price[[#This Row],[ItemCode]],[1]sheet1!$1:$1048576,5,FALSE)</f>
        <v>670779714554</v>
      </c>
      <c r="D3764" t="str">
        <f>VLOOKUP(Table_for_new_list_price[[#This Row],[ItemCode]],[1]sheet1!$1:$1048576,6,FALSE)</f>
        <v>PPCK</v>
      </c>
      <c r="E3764" s="54" t="str">
        <f>VLOOKUP(Table_for_new_list_price[[#This Row],[ItemCode]],[1]sheet1!$1:$1048576,7,FALSE)</f>
        <v>BRONZE</v>
      </c>
      <c r="F3764" s="54" t="str">
        <f>VLOOKUP(Table_for_new_list_price[[#This Row],[ItemCode]],[1]sheet1!$1:$1048576,13,FALSE)</f>
        <v>11.73</v>
      </c>
      <c r="G3764" s="55" t="str">
        <f>VLOOKUP(Table_for_new_list_price[[#This Row],[ItemCode]],[1]sheet1!$1:$1048576,12,FALSE)</f>
        <v>4</v>
      </c>
      <c r="H3764" s="101">
        <f>VLOOKUP(Table_for_new_list_price[[#This Row],[ItemCode]],[1]sheet1!$1:$1048576,8,FALSE)</f>
        <v>864.86</v>
      </c>
      <c r="I3764" s="51">
        <f>VLOOKUP(Table_for_new_list_price[[#This Row],[Product Line]],'EDA SHEET'!$C$10:$D$57,2,FALSE)</f>
        <v>0.34699999999999998</v>
      </c>
      <c r="J3764" s="53">
        <f t="shared" si="65"/>
        <v>300.10641999999996</v>
      </c>
      <c r="K3764" s="1" t="str">
        <f>VLOOKUP(Table_for_new_list_price[[#This Row],[ItemCode]],[1]sheet1!$1:$1048576,11,FALSE)</f>
        <v>China</v>
      </c>
    </row>
    <row r="3765" spans="1:11" hidden="1" x14ac:dyDescent="0.3">
      <c r="A3765" t="s">
        <v>204</v>
      </c>
      <c r="B3765" t="str">
        <f>VLOOKUP(Table_for_new_list_price[[#This Row],[ItemCode]],[1]sheet1!$1:$1048576,4,FALSE)</f>
        <v>BRONZE SWING CHECK VALVE</v>
      </c>
      <c r="C3765" t="str">
        <f>VLOOKUP(Table_for_new_list_price[[#This Row],[ItemCode]],[1]sheet1!$1:$1048576,5,FALSE)</f>
        <v>670779713205</v>
      </c>
      <c r="D3765" t="str">
        <f>VLOOKUP(Table_for_new_list_price[[#This Row],[ItemCode]],[1]sheet1!$1:$1048576,6,FALSE)</f>
        <v>PPCK</v>
      </c>
      <c r="E3765" s="54">
        <f>VLOOKUP(Table_for_new_list_price[[#This Row],[ItemCode]],[1]sheet1!$1:$1048576,7,FALSE)</f>
        <v>0</v>
      </c>
      <c r="F3765" s="54" t="str">
        <f>VLOOKUP(Table_for_new_list_price[[#This Row],[ItemCode]],[1]sheet1!$1:$1048576,13,FALSE)</f>
        <v>0.96</v>
      </c>
      <c r="G3765" s="55" t="str">
        <f>VLOOKUP(Table_for_new_list_price[[#This Row],[ItemCode]],[1]sheet1!$1:$1048576,12,FALSE)</f>
        <v>60</v>
      </c>
      <c r="H3765" s="101">
        <f>VLOOKUP(Table_for_new_list_price[[#This Row],[ItemCode]],[1]sheet1!$1:$1048576,8,FALSE)</f>
        <v>103.71</v>
      </c>
      <c r="I3765" s="51">
        <f>VLOOKUP(Table_for_new_list_price[[#This Row],[Product Line]],'EDA SHEET'!$C$10:$D$57,2,FALSE)</f>
        <v>0.34699999999999998</v>
      </c>
      <c r="J3765" s="53">
        <f t="shared" si="65"/>
        <v>35.987369999999999</v>
      </c>
      <c r="K3765" s="1" t="str">
        <f>VLOOKUP(Table_for_new_list_price[[#This Row],[ItemCode]],[1]sheet1!$1:$1048576,11,FALSE)</f>
        <v>China</v>
      </c>
    </row>
    <row r="3766" spans="1:11" hidden="1" x14ac:dyDescent="0.3">
      <c r="A3766" t="s">
        <v>205</v>
      </c>
      <c r="B3766" t="str">
        <f>VLOOKUP(Table_for_new_list_price[[#This Row],[ItemCode]],[1]sheet1!$1:$1048576,4,FALSE)</f>
        <v>BRONZE SWING CHECK VALVE</v>
      </c>
      <c r="C3766" t="str">
        <f>VLOOKUP(Table_for_new_list_price[[#This Row],[ItemCode]],[1]sheet1!$1:$1048576,5,FALSE)</f>
        <v>670779716435</v>
      </c>
      <c r="D3766" t="str">
        <f>VLOOKUP(Table_for_new_list_price[[#This Row],[ItemCode]],[1]sheet1!$1:$1048576,6,FALSE)</f>
        <v>PPCK</v>
      </c>
      <c r="E3766" s="54" t="str">
        <f>VLOOKUP(Table_for_new_list_price[[#This Row],[ItemCode]],[1]sheet1!$1:$1048576,7,FALSE)</f>
        <v>BRONZE</v>
      </c>
      <c r="F3766" s="54" t="str">
        <f>VLOOKUP(Table_for_new_list_price[[#This Row],[ItemCode]],[1]sheet1!$1:$1048576,13,FALSE)</f>
        <v>0.44</v>
      </c>
      <c r="G3766" s="55" t="str">
        <f>VLOOKUP(Table_for_new_list_price[[#This Row],[ItemCode]],[1]sheet1!$1:$1048576,12,FALSE)</f>
        <v>100</v>
      </c>
      <c r="H3766" s="101">
        <f>VLOOKUP(Table_for_new_list_price[[#This Row],[ItemCode]],[1]sheet1!$1:$1048576,8,FALSE)</f>
        <v>64.16</v>
      </c>
      <c r="I3766" s="51">
        <f>VLOOKUP(Table_for_new_list_price[[#This Row],[Product Line]],'EDA SHEET'!$C$10:$D$57,2,FALSE)</f>
        <v>0.34699999999999998</v>
      </c>
      <c r="J3766" s="53">
        <f t="shared" si="65"/>
        <v>22.263519999999996</v>
      </c>
      <c r="K3766" s="1" t="str">
        <f>VLOOKUP(Table_for_new_list_price[[#This Row],[ItemCode]],[1]sheet1!$1:$1048576,11,FALSE)</f>
        <v>China</v>
      </c>
    </row>
    <row r="3767" spans="1:11" hidden="1" x14ac:dyDescent="0.3">
      <c r="A3767" t="s">
        <v>206</v>
      </c>
      <c r="B3767" t="str">
        <f>VLOOKUP(Table_for_new_list_price[[#This Row],[ItemCode]],[1]sheet1!$1:$1048576,4,FALSE)</f>
        <v>BRONZE SWING CHECK VALVE PTFE</v>
      </c>
      <c r="C3767" t="str">
        <f>VLOOKUP(Table_for_new_list_price[[#This Row],[ItemCode]],[1]sheet1!$1:$1048576,5,FALSE)</f>
        <v>670779713274</v>
      </c>
      <c r="D3767" t="str">
        <f>VLOOKUP(Table_for_new_list_price[[#This Row],[ItemCode]],[1]sheet1!$1:$1048576,6,FALSE)</f>
        <v>PPCK</v>
      </c>
      <c r="E3767" s="54">
        <f>VLOOKUP(Table_for_new_list_price[[#This Row],[ItemCode]],[1]sheet1!$1:$1048576,7,FALSE)</f>
        <v>0</v>
      </c>
      <c r="F3767" s="54" t="str">
        <f>VLOOKUP(Table_for_new_list_price[[#This Row],[ItemCode]],[1]sheet1!$1:$1048576,13,FALSE)</f>
        <v>1.36</v>
      </c>
      <c r="G3767" s="55" t="str">
        <f>VLOOKUP(Table_for_new_list_price[[#This Row],[ItemCode]],[1]sheet1!$1:$1048576,12,FALSE)</f>
        <v>50</v>
      </c>
      <c r="H3767" s="101">
        <f>VLOOKUP(Table_for_new_list_price[[#This Row],[ItemCode]],[1]sheet1!$1:$1048576,8,FALSE)</f>
        <v>160.22</v>
      </c>
      <c r="I3767" s="51">
        <f>VLOOKUP(Table_for_new_list_price[[#This Row],[Product Line]],'EDA SHEET'!$C$10:$D$57,2,FALSE)</f>
        <v>0.34699999999999998</v>
      </c>
      <c r="J3767" s="53">
        <f t="shared" si="65"/>
        <v>55.596339999999998</v>
      </c>
      <c r="K3767" s="1" t="str">
        <f>VLOOKUP(Table_for_new_list_price[[#This Row],[ItemCode]],[1]sheet1!$1:$1048576,11,FALSE)</f>
        <v>China</v>
      </c>
    </row>
    <row r="3768" spans="1:11" hidden="1" x14ac:dyDescent="0.3">
      <c r="A3768" t="s">
        <v>207</v>
      </c>
      <c r="B3768" t="str">
        <f>VLOOKUP(Table_for_new_list_price[[#This Row],[ItemCode]],[1]sheet1!$1:$1048576,4,FALSE)</f>
        <v>BRONZE SWING CHECK VALVE PTFE</v>
      </c>
      <c r="C3768" t="str">
        <f>VLOOKUP(Table_for_new_list_price[[#This Row],[ItemCode]],[1]sheet1!$1:$1048576,5,FALSE)</f>
        <v>670779713298</v>
      </c>
      <c r="D3768" t="str">
        <f>VLOOKUP(Table_for_new_list_price[[#This Row],[ItemCode]],[1]sheet1!$1:$1048576,6,FALSE)</f>
        <v>PPCK</v>
      </c>
      <c r="E3768" s="54">
        <f>VLOOKUP(Table_for_new_list_price[[#This Row],[ItemCode]],[1]sheet1!$1:$1048576,7,FALSE)</f>
        <v>0</v>
      </c>
      <c r="F3768" s="54" t="str">
        <f>VLOOKUP(Table_for_new_list_price[[#This Row],[ItemCode]],[1]sheet1!$1:$1048576,13,FALSE)</f>
        <v>3.23</v>
      </c>
      <c r="G3768" s="55" t="str">
        <f>VLOOKUP(Table_for_new_list_price[[#This Row],[ItemCode]],[1]sheet1!$1:$1048576,12,FALSE)</f>
        <v>15</v>
      </c>
      <c r="H3768" s="101">
        <f>VLOOKUP(Table_for_new_list_price[[#This Row],[ItemCode]],[1]sheet1!$1:$1048576,8,FALSE)</f>
        <v>319.07</v>
      </c>
      <c r="I3768" s="51">
        <f>VLOOKUP(Table_for_new_list_price[[#This Row],[Product Line]],'EDA SHEET'!$C$10:$D$57,2,FALSE)</f>
        <v>0.34699999999999998</v>
      </c>
      <c r="J3768" s="53">
        <f t="shared" si="65"/>
        <v>110.71728999999999</v>
      </c>
      <c r="K3768" s="1" t="str">
        <f>VLOOKUP(Table_for_new_list_price[[#This Row],[ItemCode]],[1]sheet1!$1:$1048576,11,FALSE)</f>
        <v>China</v>
      </c>
    </row>
    <row r="3769" spans="1:11" hidden="1" x14ac:dyDescent="0.3">
      <c r="A3769" t="s">
        <v>208</v>
      </c>
      <c r="B3769" t="str">
        <f>VLOOKUP(Table_for_new_list_price[[#This Row],[ItemCode]],[1]sheet1!$1:$1048576,4,FALSE)</f>
        <v>BRONZE SWING CHECK VALVE PTFE</v>
      </c>
      <c r="C3769" t="str">
        <f>VLOOKUP(Table_for_new_list_price[[#This Row],[ItemCode]],[1]sheet1!$1:$1048576,5,FALSE)</f>
        <v>670779713281</v>
      </c>
      <c r="D3769" t="str">
        <f>VLOOKUP(Table_for_new_list_price[[#This Row],[ItemCode]],[1]sheet1!$1:$1048576,6,FALSE)</f>
        <v>PPCK</v>
      </c>
      <c r="E3769" s="54">
        <f>VLOOKUP(Table_for_new_list_price[[#This Row],[ItemCode]],[1]sheet1!$1:$1048576,7,FALSE)</f>
        <v>0</v>
      </c>
      <c r="F3769" s="54" t="str">
        <f>VLOOKUP(Table_for_new_list_price[[#This Row],[ItemCode]],[1]sheet1!$1:$1048576,13,FALSE)</f>
        <v>2.24</v>
      </c>
      <c r="G3769" s="55" t="str">
        <f>VLOOKUP(Table_for_new_list_price[[#This Row],[ItemCode]],[1]sheet1!$1:$1048576,12,FALSE)</f>
        <v>25</v>
      </c>
      <c r="H3769" s="101">
        <f>VLOOKUP(Table_for_new_list_price[[#This Row],[ItemCode]],[1]sheet1!$1:$1048576,8,FALSE)</f>
        <v>230.01</v>
      </c>
      <c r="I3769" s="51">
        <f>VLOOKUP(Table_for_new_list_price[[#This Row],[Product Line]],'EDA SHEET'!$C$10:$D$57,2,FALSE)</f>
        <v>0.34699999999999998</v>
      </c>
      <c r="J3769" s="53">
        <f t="shared" si="65"/>
        <v>79.813469999999995</v>
      </c>
      <c r="K3769" s="1" t="str">
        <f>VLOOKUP(Table_for_new_list_price[[#This Row],[ItemCode]],[1]sheet1!$1:$1048576,11,FALSE)</f>
        <v>China</v>
      </c>
    </row>
    <row r="3770" spans="1:11" hidden="1" x14ac:dyDescent="0.3">
      <c r="A3770" t="s">
        <v>209</v>
      </c>
      <c r="B3770" t="str">
        <f>VLOOKUP(Table_for_new_list_price[[#This Row],[ItemCode]],[1]sheet1!$1:$1048576,4,FALSE)</f>
        <v>BRONZE SWING CHECK VALVE PTFE</v>
      </c>
      <c r="C3770" t="str">
        <f>VLOOKUP(Table_for_new_list_price[[#This Row],[ItemCode]],[1]sheet1!$1:$1048576,5,FALSE)</f>
        <v>670779713250</v>
      </c>
      <c r="D3770" t="str">
        <f>VLOOKUP(Table_for_new_list_price[[#This Row],[ItemCode]],[1]sheet1!$1:$1048576,6,FALSE)</f>
        <v>PPCK</v>
      </c>
      <c r="E3770" s="54">
        <f>VLOOKUP(Table_for_new_list_price[[#This Row],[ItemCode]],[1]sheet1!$1:$1048576,7,FALSE)</f>
        <v>0</v>
      </c>
      <c r="F3770" s="54" t="str">
        <f>VLOOKUP(Table_for_new_list_price[[#This Row],[ItemCode]],[1]sheet1!$1:$1048576,13,FALSE)</f>
        <v>0.58</v>
      </c>
      <c r="G3770" s="55" t="str">
        <f>VLOOKUP(Table_for_new_list_price[[#This Row],[ItemCode]],[1]sheet1!$1:$1048576,12,FALSE)</f>
        <v>100</v>
      </c>
      <c r="H3770" s="101">
        <f>VLOOKUP(Table_for_new_list_price[[#This Row],[ItemCode]],[1]sheet1!$1:$1048576,8,FALSE)</f>
        <v>67.36</v>
      </c>
      <c r="I3770" s="51">
        <f>VLOOKUP(Table_for_new_list_price[[#This Row],[Product Line]],'EDA SHEET'!$C$10:$D$57,2,FALSE)</f>
        <v>0.34699999999999998</v>
      </c>
      <c r="J3770" s="53">
        <f t="shared" si="65"/>
        <v>23.373919999999998</v>
      </c>
      <c r="K3770" s="1" t="str">
        <f>VLOOKUP(Table_for_new_list_price[[#This Row],[ItemCode]],[1]sheet1!$1:$1048576,11,FALSE)</f>
        <v>China</v>
      </c>
    </row>
    <row r="3771" spans="1:11" hidden="1" x14ac:dyDescent="0.3">
      <c r="A3771" t="s">
        <v>210</v>
      </c>
      <c r="B3771" t="str">
        <f>VLOOKUP(Table_for_new_list_price[[#This Row],[ItemCode]],[1]sheet1!$1:$1048576,4,FALSE)</f>
        <v>BRONZE SWING CHECK VALVE PTFE</v>
      </c>
      <c r="C3771" t="str">
        <f>VLOOKUP(Table_for_new_list_price[[#This Row],[ItemCode]],[1]sheet1!$1:$1048576,5,FALSE)</f>
        <v>670779716442</v>
      </c>
      <c r="D3771" t="str">
        <f>VLOOKUP(Table_for_new_list_price[[#This Row],[ItemCode]],[1]sheet1!$1:$1048576,6,FALSE)</f>
        <v>PPCK</v>
      </c>
      <c r="E3771" s="54" t="str">
        <f>VLOOKUP(Table_for_new_list_price[[#This Row],[ItemCode]],[1]sheet1!$1:$1048576,7,FALSE)</f>
        <v>BRONZE</v>
      </c>
      <c r="F3771" s="54" t="str">
        <f>VLOOKUP(Table_for_new_list_price[[#This Row],[ItemCode]],[1]sheet1!$1:$1048576,13,FALSE)</f>
        <v>0.47</v>
      </c>
      <c r="G3771" s="55" t="str">
        <f>VLOOKUP(Table_for_new_list_price[[#This Row],[ItemCode]],[1]sheet1!$1:$1048576,12,FALSE)</f>
        <v>100</v>
      </c>
      <c r="H3771" s="101">
        <f>VLOOKUP(Table_for_new_list_price[[#This Row],[ItemCode]],[1]sheet1!$1:$1048576,8,FALSE)</f>
        <v>67.36</v>
      </c>
      <c r="I3771" s="51">
        <f>VLOOKUP(Table_for_new_list_price[[#This Row],[Product Line]],'EDA SHEET'!$C$10:$D$57,2,FALSE)</f>
        <v>0.34699999999999998</v>
      </c>
      <c r="J3771" s="53">
        <f t="shared" si="65"/>
        <v>23.373919999999998</v>
      </c>
      <c r="K3771" s="1" t="str">
        <f>VLOOKUP(Table_for_new_list_price[[#This Row],[ItemCode]],[1]sheet1!$1:$1048576,11,FALSE)</f>
        <v>China</v>
      </c>
    </row>
    <row r="3772" spans="1:11" hidden="1" x14ac:dyDescent="0.3">
      <c r="A3772" t="s">
        <v>211</v>
      </c>
      <c r="B3772" t="str">
        <f>VLOOKUP(Table_for_new_list_price[[#This Row],[ItemCode]],[1]sheet1!$1:$1048576,4,FALSE)</f>
        <v>BRONZE SWING CHECK VALVE PTFE</v>
      </c>
      <c r="C3772" t="str">
        <f>VLOOKUP(Table_for_new_list_price[[#This Row],[ItemCode]],[1]sheet1!$1:$1048576,5,FALSE)</f>
        <v>670779713304</v>
      </c>
      <c r="D3772" t="str">
        <f>VLOOKUP(Table_for_new_list_price[[#This Row],[ItemCode]],[1]sheet1!$1:$1048576,6,FALSE)</f>
        <v>PPCK</v>
      </c>
      <c r="E3772" s="54">
        <f>VLOOKUP(Table_for_new_list_price[[#This Row],[ItemCode]],[1]sheet1!$1:$1048576,7,FALSE)</f>
        <v>0</v>
      </c>
      <c r="F3772" s="54" t="str">
        <f>VLOOKUP(Table_for_new_list_price[[#This Row],[ItemCode]],[1]sheet1!$1:$1048576,13,FALSE)</f>
        <v>5.21</v>
      </c>
      <c r="G3772" s="55" t="str">
        <f>VLOOKUP(Table_for_new_list_price[[#This Row],[ItemCode]],[1]sheet1!$1:$1048576,12,FALSE)</f>
        <v>9</v>
      </c>
      <c r="H3772" s="101">
        <f>VLOOKUP(Table_for_new_list_price[[#This Row],[ItemCode]],[1]sheet1!$1:$1048576,8,FALSE)</f>
        <v>533.20000000000005</v>
      </c>
      <c r="I3772" s="51">
        <f>VLOOKUP(Table_for_new_list_price[[#This Row],[Product Line]],'EDA SHEET'!$C$10:$D$57,2,FALSE)</f>
        <v>0.34699999999999998</v>
      </c>
      <c r="J3772" s="53">
        <f t="shared" si="65"/>
        <v>185.0204</v>
      </c>
      <c r="K3772" s="1" t="str">
        <f>VLOOKUP(Table_for_new_list_price[[#This Row],[ItemCode]],[1]sheet1!$1:$1048576,11,FALSE)</f>
        <v>China</v>
      </c>
    </row>
    <row r="3773" spans="1:11" hidden="1" x14ac:dyDescent="0.3">
      <c r="A3773" t="s">
        <v>212</v>
      </c>
      <c r="B3773" t="str">
        <f>VLOOKUP(Table_for_new_list_price[[#This Row],[ItemCode]],[1]sheet1!$1:$1048576,4,FALSE)</f>
        <v>BRONZE SWING CHECK VALVE PTFE</v>
      </c>
      <c r="C3773" t="str">
        <f>VLOOKUP(Table_for_new_list_price[[#This Row],[ItemCode]],[1]sheet1!$1:$1048576,5,FALSE)</f>
        <v>670779716480</v>
      </c>
      <c r="D3773" t="str">
        <f>VLOOKUP(Table_for_new_list_price[[#This Row],[ItemCode]],[1]sheet1!$1:$1048576,6,FALSE)</f>
        <v>PPCK</v>
      </c>
      <c r="E3773" s="54" t="str">
        <f>VLOOKUP(Table_for_new_list_price[[#This Row],[ItemCode]],[1]sheet1!$1:$1048576,7,FALSE)</f>
        <v>BRONZE</v>
      </c>
      <c r="F3773" s="54" t="str">
        <f>VLOOKUP(Table_for_new_list_price[[#This Row],[ItemCode]],[1]sheet1!$1:$1048576,13,FALSE)</f>
        <v>8.47</v>
      </c>
      <c r="G3773" s="55" t="str">
        <f>VLOOKUP(Table_for_new_list_price[[#This Row],[ItemCode]],[1]sheet1!$1:$1048576,12,FALSE)</f>
        <v>6</v>
      </c>
      <c r="H3773" s="101">
        <f>VLOOKUP(Table_for_new_list_price[[#This Row],[ItemCode]],[1]sheet1!$1:$1048576,8,FALSE)</f>
        <v>663.51</v>
      </c>
      <c r="I3773" s="51">
        <f>VLOOKUP(Table_for_new_list_price[[#This Row],[Product Line]],'EDA SHEET'!$C$10:$D$57,2,FALSE)</f>
        <v>0.34699999999999998</v>
      </c>
      <c r="J3773" s="53">
        <f t="shared" si="65"/>
        <v>230.23796999999999</v>
      </c>
      <c r="K3773" s="1" t="str">
        <f>VLOOKUP(Table_for_new_list_price[[#This Row],[ItemCode]],[1]sheet1!$1:$1048576,11,FALSE)</f>
        <v>China</v>
      </c>
    </row>
    <row r="3774" spans="1:11" hidden="1" x14ac:dyDescent="0.3">
      <c r="A3774" t="s">
        <v>213</v>
      </c>
      <c r="B3774" t="str">
        <f>VLOOKUP(Table_for_new_list_price[[#This Row],[ItemCode]],[1]sheet1!$1:$1048576,4,FALSE)</f>
        <v>BRONZE SWING CHECK VALVE PTFE</v>
      </c>
      <c r="C3774" t="str">
        <f>VLOOKUP(Table_for_new_list_price[[#This Row],[ItemCode]],[1]sheet1!$1:$1048576,5,FALSE)</f>
        <v>670779716497</v>
      </c>
      <c r="D3774" t="str">
        <f>VLOOKUP(Table_for_new_list_price[[#This Row],[ItemCode]],[1]sheet1!$1:$1048576,6,FALSE)</f>
        <v>PPCK</v>
      </c>
      <c r="E3774" s="54" t="str">
        <f>VLOOKUP(Table_for_new_list_price[[#This Row],[ItemCode]],[1]sheet1!$1:$1048576,7,FALSE)</f>
        <v>BRONZE</v>
      </c>
      <c r="F3774" s="54" t="str">
        <f>VLOOKUP(Table_for_new_list_price[[#This Row],[ItemCode]],[1]sheet1!$1:$1048576,13,FALSE)</f>
        <v>12.06</v>
      </c>
      <c r="G3774" s="55" t="str">
        <f>VLOOKUP(Table_for_new_list_price[[#This Row],[ItemCode]],[1]sheet1!$1:$1048576,12,FALSE)</f>
        <v>4</v>
      </c>
      <c r="H3774" s="101">
        <f>VLOOKUP(Table_for_new_list_price[[#This Row],[ItemCode]],[1]sheet1!$1:$1048576,8,FALSE)</f>
        <v>892.39</v>
      </c>
      <c r="I3774" s="51">
        <f>VLOOKUP(Table_for_new_list_price[[#This Row],[Product Line]],'EDA SHEET'!$C$10:$D$57,2,FALSE)</f>
        <v>0.34699999999999998</v>
      </c>
      <c r="J3774" s="53">
        <f t="shared" ref="J3774:J3837" si="66">H3774*I3774</f>
        <v>309.65932999999995</v>
      </c>
      <c r="K3774" s="1" t="str">
        <f>VLOOKUP(Table_for_new_list_price[[#This Row],[ItemCode]],[1]sheet1!$1:$1048576,11,FALSE)</f>
        <v>China</v>
      </c>
    </row>
    <row r="3775" spans="1:11" hidden="1" x14ac:dyDescent="0.3">
      <c r="A3775" t="s">
        <v>214</v>
      </c>
      <c r="B3775" t="str">
        <f>VLOOKUP(Table_for_new_list_price[[#This Row],[ItemCode]],[1]sheet1!$1:$1048576,4,FALSE)</f>
        <v>BRONZE SWING CHECK VALVE PTFE</v>
      </c>
      <c r="C3775" t="str">
        <f>VLOOKUP(Table_for_new_list_price[[#This Row],[ItemCode]],[1]sheet1!$1:$1048576,5,FALSE)</f>
        <v>670779713267</v>
      </c>
      <c r="D3775" t="str">
        <f>VLOOKUP(Table_for_new_list_price[[#This Row],[ItemCode]],[1]sheet1!$1:$1048576,6,FALSE)</f>
        <v>PPCK</v>
      </c>
      <c r="E3775" s="54">
        <f>VLOOKUP(Table_for_new_list_price[[#This Row],[ItemCode]],[1]sheet1!$1:$1048576,7,FALSE)</f>
        <v>0</v>
      </c>
      <c r="F3775" s="54" t="str">
        <f>VLOOKUP(Table_for_new_list_price[[#This Row],[ItemCode]],[1]sheet1!$1:$1048576,13,FALSE)</f>
        <v>1.04</v>
      </c>
      <c r="G3775" s="55" t="str">
        <f>VLOOKUP(Table_for_new_list_price[[#This Row],[ItemCode]],[1]sheet1!$1:$1048576,12,FALSE)</f>
        <v>60</v>
      </c>
      <c r="H3775" s="101">
        <f>VLOOKUP(Table_for_new_list_price[[#This Row],[ItemCode]],[1]sheet1!$1:$1048576,8,FALSE)</f>
        <v>108.34</v>
      </c>
      <c r="I3775" s="51">
        <f>VLOOKUP(Table_for_new_list_price[[#This Row],[Product Line]],'EDA SHEET'!$C$10:$D$57,2,FALSE)</f>
        <v>0.34699999999999998</v>
      </c>
      <c r="J3775" s="53">
        <f t="shared" si="66"/>
        <v>37.593980000000002</v>
      </c>
      <c r="K3775" s="1" t="str">
        <f>VLOOKUP(Table_for_new_list_price[[#This Row],[ItemCode]],[1]sheet1!$1:$1048576,11,FALSE)</f>
        <v>China</v>
      </c>
    </row>
    <row r="3776" spans="1:11" hidden="1" x14ac:dyDescent="0.3">
      <c r="A3776" t="s">
        <v>215</v>
      </c>
      <c r="B3776" t="str">
        <f>VLOOKUP(Table_for_new_list_price[[#This Row],[ItemCode]],[1]sheet1!$1:$1048576,4,FALSE)</f>
        <v>BRONZE SWING CHECK VALVE PTFE</v>
      </c>
      <c r="C3776" t="str">
        <f>VLOOKUP(Table_for_new_list_price[[#This Row],[ItemCode]],[1]sheet1!$1:$1048576,5,FALSE)</f>
        <v>670779716459</v>
      </c>
      <c r="D3776" t="str">
        <f>VLOOKUP(Table_for_new_list_price[[#This Row],[ItemCode]],[1]sheet1!$1:$1048576,6,FALSE)</f>
        <v>PPCK</v>
      </c>
      <c r="E3776" s="54" t="str">
        <f>VLOOKUP(Table_for_new_list_price[[#This Row],[ItemCode]],[1]sheet1!$1:$1048576,7,FALSE)</f>
        <v>BRONZE</v>
      </c>
      <c r="F3776" s="54" t="str">
        <f>VLOOKUP(Table_for_new_list_price[[#This Row],[ItemCode]],[1]sheet1!$1:$1048576,13,FALSE)</f>
        <v>0.45</v>
      </c>
      <c r="G3776" s="55" t="str">
        <f>VLOOKUP(Table_for_new_list_price[[#This Row],[ItemCode]],[1]sheet1!$1:$1048576,12,FALSE)</f>
        <v>100</v>
      </c>
      <c r="H3776" s="101">
        <f>VLOOKUP(Table_for_new_list_price[[#This Row],[ItemCode]],[1]sheet1!$1:$1048576,8,FALSE)</f>
        <v>67.36</v>
      </c>
      <c r="I3776" s="51">
        <f>VLOOKUP(Table_for_new_list_price[[#This Row],[Product Line]],'EDA SHEET'!$C$10:$D$57,2,FALSE)</f>
        <v>0.34699999999999998</v>
      </c>
      <c r="J3776" s="53">
        <f t="shared" si="66"/>
        <v>23.373919999999998</v>
      </c>
      <c r="K3776" s="1" t="str">
        <f>VLOOKUP(Table_for_new_list_price[[#This Row],[ItemCode]],[1]sheet1!$1:$1048576,11,FALSE)</f>
        <v>China</v>
      </c>
    </row>
    <row r="3777" spans="1:11" hidden="1" x14ac:dyDescent="0.3">
      <c r="A3777" t="s">
        <v>216</v>
      </c>
      <c r="B3777" t="str">
        <f>VLOOKUP(Table_for_new_list_price[[#This Row],[ItemCode]],[1]sheet1!$1:$1048576,4,FALSE)</f>
        <v>BRASS SWING CHECK IPS</v>
      </c>
      <c r="C3777" t="str">
        <f>VLOOKUP(Table_for_new_list_price[[#This Row],[ItemCode]],[1]sheet1!$1:$1048576,5,FALSE)</f>
        <v>670779217086</v>
      </c>
      <c r="D3777" t="str">
        <f>VLOOKUP(Table_for_new_list_price[[#This Row],[ItemCode]],[1]sheet1!$1:$1048576,6,FALSE)</f>
        <v>PPCK</v>
      </c>
      <c r="E3777" s="54" t="str">
        <f>VLOOKUP(Table_for_new_list_price[[#This Row],[ItemCode]],[1]sheet1!$1:$1048576,7,FALSE)</f>
        <v>BRASS</v>
      </c>
      <c r="F3777" s="54" t="str">
        <f>VLOOKUP(Table_for_new_list_price[[#This Row],[ItemCode]],[1]sheet1!$1:$1048576,13,FALSE)</f>
        <v>3.24</v>
      </c>
      <c r="G3777" s="55" t="str">
        <f>VLOOKUP(Table_for_new_list_price[[#This Row],[ItemCode]],[1]sheet1!$1:$1048576,12,FALSE)</f>
        <v>18</v>
      </c>
      <c r="H3777" s="101">
        <f>VLOOKUP(Table_for_new_list_price[[#This Row],[ItemCode]],[1]sheet1!$1:$1048576,8,FALSE)</f>
        <v>165.8</v>
      </c>
      <c r="I3777" s="51">
        <f>VLOOKUP(Table_for_new_list_price[[#This Row],[Product Line]],'EDA SHEET'!$C$10:$D$57,2,FALSE)</f>
        <v>0.34699999999999998</v>
      </c>
      <c r="J3777" s="53">
        <f t="shared" si="66"/>
        <v>57.532600000000002</v>
      </c>
      <c r="K3777" s="1" t="str">
        <f>VLOOKUP(Table_for_new_list_price[[#This Row],[ItemCode]],[1]sheet1!$1:$1048576,11,FALSE)</f>
        <v>Italy</v>
      </c>
    </row>
    <row r="3778" spans="1:11" hidden="1" x14ac:dyDescent="0.3">
      <c r="A3778" t="s">
        <v>217</v>
      </c>
      <c r="B3778" t="str">
        <f>VLOOKUP(Table_for_new_list_price[[#This Row],[ItemCode]],[1]sheet1!$1:$1048576,4,FALSE)</f>
        <v>BRASS SWING CHECK IPS</v>
      </c>
      <c r="C3778" t="str">
        <f>VLOOKUP(Table_for_new_list_price[[#This Row],[ItemCode]],[1]sheet1!$1:$1048576,5,FALSE)</f>
        <v>670779217079</v>
      </c>
      <c r="D3778" t="str">
        <f>VLOOKUP(Table_for_new_list_price[[#This Row],[ItemCode]],[1]sheet1!$1:$1048576,6,FALSE)</f>
        <v>PPCK</v>
      </c>
      <c r="E3778" s="54" t="str">
        <f>VLOOKUP(Table_for_new_list_price[[#This Row],[ItemCode]],[1]sheet1!$1:$1048576,7,FALSE)</f>
        <v>BRASS</v>
      </c>
      <c r="F3778" s="54" t="str">
        <f>VLOOKUP(Table_for_new_list_price[[#This Row],[ItemCode]],[1]sheet1!$1:$1048576,13,FALSE)</f>
        <v>2.23</v>
      </c>
      <c r="G3778" s="55" t="str">
        <f>VLOOKUP(Table_for_new_list_price[[#This Row],[ItemCode]],[1]sheet1!$1:$1048576,12,FALSE)</f>
        <v>24</v>
      </c>
      <c r="H3778" s="101">
        <f>VLOOKUP(Table_for_new_list_price[[#This Row],[ItemCode]],[1]sheet1!$1:$1048576,8,FALSE)</f>
        <v>138.16</v>
      </c>
      <c r="I3778" s="51">
        <f>VLOOKUP(Table_for_new_list_price[[#This Row],[Product Line]],'EDA SHEET'!$C$10:$D$57,2,FALSE)</f>
        <v>0.34699999999999998</v>
      </c>
      <c r="J3778" s="53">
        <f t="shared" si="66"/>
        <v>47.941519999999997</v>
      </c>
      <c r="K3778" s="1" t="str">
        <f>VLOOKUP(Table_for_new_list_price[[#This Row],[ItemCode]],[1]sheet1!$1:$1048576,11,FALSE)</f>
        <v>Italy</v>
      </c>
    </row>
    <row r="3779" spans="1:11" hidden="1" x14ac:dyDescent="0.3">
      <c r="A3779" t="s">
        <v>218</v>
      </c>
      <c r="B3779" t="str">
        <f>VLOOKUP(Table_for_new_list_price[[#This Row],[ItemCode]],[1]sheet1!$1:$1048576,4,FALSE)</f>
        <v>BRASS SWING CHECK IPS</v>
      </c>
      <c r="C3779" t="str">
        <f>VLOOKUP(Table_for_new_list_price[[#This Row],[ItemCode]],[1]sheet1!$1:$1048576,5,FALSE)</f>
        <v>670779217048</v>
      </c>
      <c r="D3779" t="str">
        <f>VLOOKUP(Table_for_new_list_price[[#This Row],[ItemCode]],[1]sheet1!$1:$1048576,6,FALSE)</f>
        <v>PPCK</v>
      </c>
      <c r="E3779" s="54" t="str">
        <f>VLOOKUP(Table_for_new_list_price[[#This Row],[ItemCode]],[1]sheet1!$1:$1048576,7,FALSE)</f>
        <v>BRASS</v>
      </c>
      <c r="F3779" s="54" t="str">
        <f>VLOOKUP(Table_for_new_list_price[[#This Row],[ItemCode]],[1]sheet1!$1:$1048576,13,FALSE)</f>
        <v>0.58</v>
      </c>
      <c r="G3779" s="55" t="str">
        <f>VLOOKUP(Table_for_new_list_price[[#This Row],[ItemCode]],[1]sheet1!$1:$1048576,12,FALSE)</f>
        <v>80</v>
      </c>
      <c r="H3779" s="101">
        <f>VLOOKUP(Table_for_new_list_price[[#This Row],[ItemCode]],[1]sheet1!$1:$1048576,8,FALSE)</f>
        <v>53.99</v>
      </c>
      <c r="I3779" s="51">
        <f>VLOOKUP(Table_for_new_list_price[[#This Row],[Product Line]],'EDA SHEET'!$C$10:$D$57,2,FALSE)</f>
        <v>0.34699999999999998</v>
      </c>
      <c r="J3779" s="53">
        <f t="shared" si="66"/>
        <v>18.734529999999999</v>
      </c>
      <c r="K3779" s="1" t="str">
        <f>VLOOKUP(Table_for_new_list_price[[#This Row],[ItemCode]],[1]sheet1!$1:$1048576,11,FALSE)</f>
        <v>Italy</v>
      </c>
    </row>
    <row r="3780" spans="1:11" hidden="1" x14ac:dyDescent="0.3">
      <c r="A3780" t="s">
        <v>219</v>
      </c>
      <c r="B3780" t="str">
        <f>VLOOKUP(Table_for_new_list_price[[#This Row],[ItemCode]],[1]sheet1!$1:$1048576,4,FALSE)</f>
        <v>BRASS SWING CHECK IPS</v>
      </c>
      <c r="C3780" t="str">
        <f>VLOOKUP(Table_for_new_list_price[[#This Row],[ItemCode]],[1]sheet1!$1:$1048576,5,FALSE)</f>
        <v>670779217055</v>
      </c>
      <c r="D3780" t="str">
        <f>VLOOKUP(Table_for_new_list_price[[#This Row],[ItemCode]],[1]sheet1!$1:$1048576,6,FALSE)</f>
        <v>PPCK</v>
      </c>
      <c r="E3780" s="54" t="str">
        <f>VLOOKUP(Table_for_new_list_price[[#This Row],[ItemCode]],[1]sheet1!$1:$1048576,7,FALSE)</f>
        <v>BRASS</v>
      </c>
      <c r="F3780" s="54" t="str">
        <f>VLOOKUP(Table_for_new_list_price[[#This Row],[ItemCode]],[1]sheet1!$1:$1048576,13,FALSE)</f>
        <v>0.92</v>
      </c>
      <c r="G3780" s="55" t="str">
        <f>VLOOKUP(Table_for_new_list_price[[#This Row],[ItemCode]],[1]sheet1!$1:$1048576,12,FALSE)</f>
        <v>60</v>
      </c>
      <c r="H3780" s="101">
        <f>VLOOKUP(Table_for_new_list_price[[#This Row],[ItemCode]],[1]sheet1!$1:$1048576,8,FALSE)</f>
        <v>71.95</v>
      </c>
      <c r="I3780" s="51">
        <f>VLOOKUP(Table_for_new_list_price[[#This Row],[Product Line]],'EDA SHEET'!$C$10:$D$57,2,FALSE)</f>
        <v>0.34699999999999998</v>
      </c>
      <c r="J3780" s="53">
        <f t="shared" si="66"/>
        <v>24.966649999999998</v>
      </c>
      <c r="K3780" s="1" t="str">
        <f>VLOOKUP(Table_for_new_list_price[[#This Row],[ItemCode]],[1]sheet1!$1:$1048576,11,FALSE)</f>
        <v>Italy</v>
      </c>
    </row>
    <row r="3781" spans="1:11" hidden="1" x14ac:dyDescent="0.3">
      <c r="A3781" t="s">
        <v>341</v>
      </c>
      <c r="B3781" t="str">
        <f>VLOOKUP(Table_for_new_list_price[[#This Row],[ItemCode]],[1]sheet1!$1:$1048576,4,FALSE)</f>
        <v>BRASS SWING CHECK VALVE</v>
      </c>
      <c r="C3781" t="str">
        <f>VLOOKUP(Table_for_new_list_price[[#This Row],[ItemCode]],[1]sheet1!$1:$1048576,5,FALSE)</f>
        <v>670779721989</v>
      </c>
      <c r="D3781" t="str">
        <f>VLOOKUP(Table_for_new_list_price[[#This Row],[ItemCode]],[1]sheet1!$1:$1048576,6,FALSE)</f>
        <v>PPCK</v>
      </c>
      <c r="E3781" s="54" t="str">
        <f>VLOOKUP(Table_for_new_list_price[[#This Row],[ItemCode]],[1]sheet1!$1:$1048576,7,FALSE)</f>
        <v>BRASS</v>
      </c>
      <c r="F3781" s="54" t="str">
        <f>VLOOKUP(Table_for_new_list_price[[#This Row],[ItemCode]],[1]sheet1!$1:$1048576,13,FALSE)</f>
        <v>1.02</v>
      </c>
      <c r="G3781" s="55" t="str">
        <f>VLOOKUP(Table_for_new_list_price[[#This Row],[ItemCode]],[1]sheet1!$1:$1048576,12,FALSE)</f>
        <v>60</v>
      </c>
      <c r="H3781" s="101">
        <f>VLOOKUP(Table_for_new_list_price[[#This Row],[ItemCode]],[1]sheet1!$1:$1048576,8,FALSE)</f>
        <v>44.89</v>
      </c>
      <c r="I3781" s="51">
        <f>VLOOKUP(Table_for_new_list_price[[#This Row],[Product Line]],'EDA SHEET'!$C$10:$D$57,2,FALSE)</f>
        <v>0.34699999999999998</v>
      </c>
      <c r="J3781" s="53">
        <f t="shared" si="66"/>
        <v>15.576829999999999</v>
      </c>
      <c r="K3781" s="1" t="str">
        <f>VLOOKUP(Table_for_new_list_price[[#This Row],[ItemCode]],[1]sheet1!$1:$1048576,11,FALSE)</f>
        <v>China</v>
      </c>
    </row>
    <row r="3782" spans="1:11" hidden="1" x14ac:dyDescent="0.3">
      <c r="A3782" t="s">
        <v>342</v>
      </c>
      <c r="B3782" t="str">
        <f>VLOOKUP(Table_for_new_list_price[[#This Row],[ItemCode]],[1]sheet1!$1:$1048576,4,FALSE)</f>
        <v>BRASS SWING CHECK VALVE</v>
      </c>
      <c r="C3782" t="str">
        <f>VLOOKUP(Table_for_new_list_price[[#This Row],[ItemCode]],[1]sheet1!$1:$1048576,5,FALSE)</f>
        <v>670779722009</v>
      </c>
      <c r="D3782" t="str">
        <f>VLOOKUP(Table_for_new_list_price[[#This Row],[ItemCode]],[1]sheet1!$1:$1048576,6,FALSE)</f>
        <v>PPCK</v>
      </c>
      <c r="E3782" s="54" t="str">
        <f>VLOOKUP(Table_for_new_list_price[[#This Row],[ItemCode]],[1]sheet1!$1:$1048576,7,FALSE)</f>
        <v>BRASS</v>
      </c>
      <c r="F3782" s="54" t="str">
        <f>VLOOKUP(Table_for_new_list_price[[#This Row],[ItemCode]],[1]sheet1!$1:$1048576,13,FALSE)</f>
        <v>1.92</v>
      </c>
      <c r="G3782" s="55" t="str">
        <f>VLOOKUP(Table_for_new_list_price[[#This Row],[ItemCode]],[1]sheet1!$1:$1048576,12,FALSE)</f>
        <v>30</v>
      </c>
      <c r="H3782" s="101">
        <f>VLOOKUP(Table_for_new_list_price[[#This Row],[ItemCode]],[1]sheet1!$1:$1048576,8,FALSE)</f>
        <v>94.57</v>
      </c>
      <c r="I3782" s="51">
        <f>VLOOKUP(Table_for_new_list_price[[#This Row],[Product Line]],'EDA SHEET'!$C$10:$D$57,2,FALSE)</f>
        <v>0.34699999999999998</v>
      </c>
      <c r="J3782" s="53">
        <f t="shared" si="66"/>
        <v>32.815789999999993</v>
      </c>
      <c r="K3782" s="1" t="str">
        <f>VLOOKUP(Table_for_new_list_price[[#This Row],[ItemCode]],[1]sheet1!$1:$1048576,11,FALSE)</f>
        <v>China</v>
      </c>
    </row>
    <row r="3783" spans="1:11" hidden="1" x14ac:dyDescent="0.3">
      <c r="A3783" t="s">
        <v>343</v>
      </c>
      <c r="B3783" t="str">
        <f>VLOOKUP(Table_for_new_list_price[[#This Row],[ItemCode]],[1]sheet1!$1:$1048576,4,FALSE)</f>
        <v>BRASS SWING CHECK VALVE</v>
      </c>
      <c r="C3783" t="str">
        <f>VLOOKUP(Table_for_new_list_price[[#This Row],[ItemCode]],[1]sheet1!$1:$1048576,5,FALSE)</f>
        <v>670779721996</v>
      </c>
      <c r="D3783" t="str">
        <f>VLOOKUP(Table_for_new_list_price[[#This Row],[ItemCode]],[1]sheet1!$1:$1048576,6,FALSE)</f>
        <v>PPCK</v>
      </c>
      <c r="E3783" s="54" t="str">
        <f>VLOOKUP(Table_for_new_list_price[[#This Row],[ItemCode]],[1]sheet1!$1:$1048576,7,FALSE)</f>
        <v>BRASS</v>
      </c>
      <c r="F3783" s="54" t="str">
        <f>VLOOKUP(Table_for_new_list_price[[#This Row],[ItemCode]],[1]sheet1!$1:$1048576,13,FALSE)</f>
        <v>1.43</v>
      </c>
      <c r="G3783" s="55" t="str">
        <f>VLOOKUP(Table_for_new_list_price[[#This Row],[ItemCode]],[1]sheet1!$1:$1048576,12,FALSE)</f>
        <v>40</v>
      </c>
      <c r="H3783" s="101">
        <f>VLOOKUP(Table_for_new_list_price[[#This Row],[ItemCode]],[1]sheet1!$1:$1048576,8,FALSE)</f>
        <v>66.02</v>
      </c>
      <c r="I3783" s="51">
        <f>VLOOKUP(Table_for_new_list_price[[#This Row],[Product Line]],'EDA SHEET'!$C$10:$D$57,2,FALSE)</f>
        <v>0.34699999999999998</v>
      </c>
      <c r="J3783" s="53">
        <f t="shared" si="66"/>
        <v>22.908939999999998</v>
      </c>
      <c r="K3783" s="1" t="str">
        <f>VLOOKUP(Table_for_new_list_price[[#This Row],[ItemCode]],[1]sheet1!$1:$1048576,11,FALSE)</f>
        <v>China</v>
      </c>
    </row>
    <row r="3784" spans="1:11" hidden="1" x14ac:dyDescent="0.3">
      <c r="A3784" t="s">
        <v>344</v>
      </c>
      <c r="B3784" t="str">
        <f>VLOOKUP(Table_for_new_list_price[[#This Row],[ItemCode]],[1]sheet1!$1:$1048576,4,FALSE)</f>
        <v>BRASS SWING CHECK VALVE</v>
      </c>
      <c r="C3784" t="str">
        <f>VLOOKUP(Table_for_new_list_price[[#This Row],[ItemCode]],[1]sheet1!$1:$1048576,5,FALSE)</f>
        <v>670779721965</v>
      </c>
      <c r="D3784" t="str">
        <f>VLOOKUP(Table_for_new_list_price[[#This Row],[ItemCode]],[1]sheet1!$1:$1048576,6,FALSE)</f>
        <v>PPCK</v>
      </c>
      <c r="E3784" s="54" t="str">
        <f>VLOOKUP(Table_for_new_list_price[[#This Row],[ItemCode]],[1]sheet1!$1:$1048576,7,FALSE)</f>
        <v>BRASS</v>
      </c>
      <c r="F3784" s="54" t="str">
        <f>VLOOKUP(Table_for_new_list_price[[#This Row],[ItemCode]],[1]sheet1!$1:$1048576,13,FALSE)</f>
        <v>.45</v>
      </c>
      <c r="G3784" s="55" t="str">
        <f>VLOOKUP(Table_for_new_list_price[[#This Row],[ItemCode]],[1]sheet1!$1:$1048576,12,FALSE)</f>
        <v>120</v>
      </c>
      <c r="H3784" s="101">
        <f>VLOOKUP(Table_for_new_list_price[[#This Row],[ItemCode]],[1]sheet1!$1:$1048576,8,FALSE)</f>
        <v>25.96</v>
      </c>
      <c r="I3784" s="51">
        <f>VLOOKUP(Table_for_new_list_price[[#This Row],[Product Line]],'EDA SHEET'!$C$10:$D$57,2,FALSE)</f>
        <v>0.34699999999999998</v>
      </c>
      <c r="J3784" s="53">
        <f t="shared" si="66"/>
        <v>9.0081199999999999</v>
      </c>
      <c r="K3784" s="1" t="str">
        <f>VLOOKUP(Table_for_new_list_price[[#This Row],[ItemCode]],[1]sheet1!$1:$1048576,11,FALSE)</f>
        <v>China</v>
      </c>
    </row>
    <row r="3785" spans="1:11" hidden="1" x14ac:dyDescent="0.3">
      <c r="A3785" t="s">
        <v>345</v>
      </c>
      <c r="B3785" t="str">
        <f>VLOOKUP(Table_for_new_list_price[[#This Row],[ItemCode]],[1]sheet1!$1:$1048576,4,FALSE)</f>
        <v>BRASS SWING CHECK VALVE</v>
      </c>
      <c r="C3785" t="str">
        <f>VLOOKUP(Table_for_new_list_price[[#This Row],[ItemCode]],[1]sheet1!$1:$1048576,5,FALSE)</f>
        <v>670779722016</v>
      </c>
      <c r="D3785" t="str">
        <f>VLOOKUP(Table_for_new_list_price[[#This Row],[ItemCode]],[1]sheet1!$1:$1048576,6,FALSE)</f>
        <v>PPCK</v>
      </c>
      <c r="E3785" s="54" t="str">
        <f>VLOOKUP(Table_for_new_list_price[[#This Row],[ItemCode]],[1]sheet1!$1:$1048576,7,FALSE)</f>
        <v>BRASS</v>
      </c>
      <c r="F3785" s="54" t="str">
        <f>VLOOKUP(Table_for_new_list_price[[#This Row],[ItemCode]],[1]sheet1!$1:$1048576,13,FALSE)</f>
        <v>2.71</v>
      </c>
      <c r="G3785" s="55" t="str">
        <f>VLOOKUP(Table_for_new_list_price[[#This Row],[ItemCode]],[1]sheet1!$1:$1048576,12,FALSE)</f>
        <v>24</v>
      </c>
      <c r="H3785" s="101">
        <f>VLOOKUP(Table_for_new_list_price[[#This Row],[ItemCode]],[1]sheet1!$1:$1048576,8,FALSE)</f>
        <v>134.08000000000001</v>
      </c>
      <c r="I3785" s="51">
        <f>VLOOKUP(Table_for_new_list_price[[#This Row],[Product Line]],'EDA SHEET'!$C$10:$D$57,2,FALSE)</f>
        <v>0.34699999999999998</v>
      </c>
      <c r="J3785" s="53">
        <f t="shared" si="66"/>
        <v>46.525759999999998</v>
      </c>
      <c r="K3785" s="1" t="str">
        <f>VLOOKUP(Table_for_new_list_price[[#This Row],[ItemCode]],[1]sheet1!$1:$1048576,11,FALSE)</f>
        <v>China</v>
      </c>
    </row>
    <row r="3786" spans="1:11" hidden="1" x14ac:dyDescent="0.3">
      <c r="A3786" t="s">
        <v>346</v>
      </c>
      <c r="B3786" t="str">
        <f>VLOOKUP(Table_for_new_list_price[[#This Row],[ItemCode]],[1]sheet1!$1:$1048576,4,FALSE)</f>
        <v>BRASS SWING CHECK VALVE</v>
      </c>
      <c r="C3786" t="str">
        <f>VLOOKUP(Table_for_new_list_price[[#This Row],[ItemCode]],[1]sheet1!$1:$1048576,5,FALSE)</f>
        <v>670779722023</v>
      </c>
      <c r="D3786" t="str">
        <f>VLOOKUP(Table_for_new_list_price[[#This Row],[ItemCode]],[1]sheet1!$1:$1048576,6,FALSE)</f>
        <v>PPCK</v>
      </c>
      <c r="E3786" s="54" t="str">
        <f>VLOOKUP(Table_for_new_list_price[[#This Row],[ItemCode]],[1]sheet1!$1:$1048576,7,FALSE)</f>
        <v>BRASS</v>
      </c>
      <c r="F3786" s="54" t="str">
        <f>VLOOKUP(Table_for_new_list_price[[#This Row],[ItemCode]],[1]sheet1!$1:$1048576,13,FALSE)</f>
        <v>5.81</v>
      </c>
      <c r="G3786" s="55" t="str">
        <f>VLOOKUP(Table_for_new_list_price[[#This Row],[ItemCode]],[1]sheet1!$1:$1048576,12,FALSE)</f>
        <v>12</v>
      </c>
      <c r="H3786" s="101">
        <f>VLOOKUP(Table_for_new_list_price[[#This Row],[ItemCode]],[1]sheet1!$1:$1048576,8,FALSE)</f>
        <v>237.96</v>
      </c>
      <c r="I3786" s="51">
        <f>VLOOKUP(Table_for_new_list_price[[#This Row],[Product Line]],'EDA SHEET'!$C$10:$D$57,2,FALSE)</f>
        <v>0.34699999999999998</v>
      </c>
      <c r="J3786" s="53">
        <f t="shared" si="66"/>
        <v>82.572119999999998</v>
      </c>
      <c r="K3786" s="1" t="str">
        <f>VLOOKUP(Table_for_new_list_price[[#This Row],[ItemCode]],[1]sheet1!$1:$1048576,11,FALSE)</f>
        <v>China</v>
      </c>
    </row>
    <row r="3787" spans="1:11" hidden="1" x14ac:dyDescent="0.3">
      <c r="A3787" t="s">
        <v>347</v>
      </c>
      <c r="B3787" t="str">
        <f>VLOOKUP(Table_for_new_list_price[[#This Row],[ItemCode]],[1]sheet1!$1:$1048576,4,FALSE)</f>
        <v>BRASS SWING CHECK VALVE</v>
      </c>
      <c r="C3787" t="str">
        <f>VLOOKUP(Table_for_new_list_price[[#This Row],[ItemCode]],[1]sheet1!$1:$1048576,5,FALSE)</f>
        <v>670779722030</v>
      </c>
      <c r="D3787" t="str">
        <f>VLOOKUP(Table_for_new_list_price[[#This Row],[ItemCode]],[1]sheet1!$1:$1048576,6,FALSE)</f>
        <v>PPCK</v>
      </c>
      <c r="E3787" s="54" t="str">
        <f>VLOOKUP(Table_for_new_list_price[[#This Row],[ItemCode]],[1]sheet1!$1:$1048576,7,FALSE)</f>
        <v>BRASS</v>
      </c>
      <c r="F3787" s="54" t="str">
        <f>VLOOKUP(Table_for_new_list_price[[#This Row],[ItemCode]],[1]sheet1!$1:$1048576,13,FALSE)</f>
        <v>7.62</v>
      </c>
      <c r="G3787" s="55" t="str">
        <f>VLOOKUP(Table_for_new_list_price[[#This Row],[ItemCode]],[1]sheet1!$1:$1048576,12,FALSE)</f>
        <v>6</v>
      </c>
      <c r="H3787" s="101">
        <f>VLOOKUP(Table_for_new_list_price[[#This Row],[ItemCode]],[1]sheet1!$1:$1048576,8,FALSE)</f>
        <v>324.5</v>
      </c>
      <c r="I3787" s="51">
        <f>VLOOKUP(Table_for_new_list_price[[#This Row],[Product Line]],'EDA SHEET'!$C$10:$D$57,2,FALSE)</f>
        <v>0.34699999999999998</v>
      </c>
      <c r="J3787" s="53">
        <f t="shared" si="66"/>
        <v>112.60149999999999</v>
      </c>
      <c r="K3787" s="1" t="str">
        <f>VLOOKUP(Table_for_new_list_price[[#This Row],[ItemCode]],[1]sheet1!$1:$1048576,11,FALSE)</f>
        <v>China</v>
      </c>
    </row>
    <row r="3788" spans="1:11" hidden="1" x14ac:dyDescent="0.3">
      <c r="A3788" t="s">
        <v>348</v>
      </c>
      <c r="B3788" t="str">
        <f>VLOOKUP(Table_for_new_list_price[[#This Row],[ItemCode]],[1]sheet1!$1:$1048576,4,FALSE)</f>
        <v>BRASS SWING CHECK VALVE</v>
      </c>
      <c r="C3788" t="str">
        <f>VLOOKUP(Table_for_new_list_price[[#This Row],[ItemCode]],[1]sheet1!$1:$1048576,5,FALSE)</f>
        <v>670779721972</v>
      </c>
      <c r="D3788" t="str">
        <f>VLOOKUP(Table_for_new_list_price[[#This Row],[ItemCode]],[1]sheet1!$1:$1048576,6,FALSE)</f>
        <v>PPCK</v>
      </c>
      <c r="E3788" s="54" t="str">
        <f>VLOOKUP(Table_for_new_list_price[[#This Row],[ItemCode]],[1]sheet1!$1:$1048576,7,FALSE)</f>
        <v>BRASS</v>
      </c>
      <c r="F3788" s="54" t="str">
        <f>VLOOKUP(Table_for_new_list_price[[#This Row],[ItemCode]],[1]sheet1!$1:$1048576,13,FALSE)</f>
        <v>.65</v>
      </c>
      <c r="G3788" s="55" t="str">
        <f>VLOOKUP(Table_for_new_list_price[[#This Row],[ItemCode]],[1]sheet1!$1:$1048576,12,FALSE)</f>
        <v>80</v>
      </c>
      <c r="H3788" s="101">
        <f>VLOOKUP(Table_for_new_list_price[[#This Row],[ItemCode]],[1]sheet1!$1:$1048576,8,FALSE)</f>
        <v>32.700000000000003</v>
      </c>
      <c r="I3788" s="51">
        <f>VLOOKUP(Table_for_new_list_price[[#This Row],[Product Line]],'EDA SHEET'!$C$10:$D$57,2,FALSE)</f>
        <v>0.34699999999999998</v>
      </c>
      <c r="J3788" s="53">
        <f t="shared" si="66"/>
        <v>11.3469</v>
      </c>
      <c r="K3788" s="1" t="str">
        <f>VLOOKUP(Table_for_new_list_price[[#This Row],[ItemCode]],[1]sheet1!$1:$1048576,11,FALSE)</f>
        <v>China</v>
      </c>
    </row>
    <row r="3789" spans="1:11" hidden="1" x14ac:dyDescent="0.3">
      <c r="A3789" t="s">
        <v>349</v>
      </c>
      <c r="B3789" t="str">
        <f>VLOOKUP(Table_for_new_list_price[[#This Row],[ItemCode]],[1]sheet1!$1:$1048576,4,FALSE)</f>
        <v>BRASS SWING CHECK VALVE</v>
      </c>
      <c r="C3789" t="str">
        <f>VLOOKUP(Table_for_new_list_price[[#This Row],[ItemCode]],[1]sheet1!$1:$1048576,5,FALSE)</f>
        <v>670779722047</v>
      </c>
      <c r="D3789" t="str">
        <f>VLOOKUP(Table_for_new_list_price[[#This Row],[ItemCode]],[1]sheet1!$1:$1048576,6,FALSE)</f>
        <v>PPCK</v>
      </c>
      <c r="E3789" s="54" t="str">
        <f>VLOOKUP(Table_for_new_list_price[[#This Row],[ItemCode]],[1]sheet1!$1:$1048576,7,FALSE)</f>
        <v>BRASS</v>
      </c>
      <c r="F3789" s="54" t="str">
        <f>VLOOKUP(Table_for_new_list_price[[#This Row],[ItemCode]],[1]sheet1!$1:$1048576,13,FALSE)</f>
        <v>12.14</v>
      </c>
      <c r="G3789" s="55" t="str">
        <f>VLOOKUP(Table_for_new_list_price[[#This Row],[ItemCode]],[1]sheet1!$1:$1048576,12,FALSE)</f>
        <v>4</v>
      </c>
      <c r="H3789" s="101">
        <f>VLOOKUP(Table_for_new_list_price[[#This Row],[ItemCode]],[1]sheet1!$1:$1048576,8,FALSE)</f>
        <v>528.59</v>
      </c>
      <c r="I3789" s="51">
        <f>VLOOKUP(Table_for_new_list_price[[#This Row],[Product Line]],'EDA SHEET'!$C$10:$D$57,2,FALSE)</f>
        <v>0.34699999999999998</v>
      </c>
      <c r="J3789" s="53">
        <f t="shared" si="66"/>
        <v>183.42072999999999</v>
      </c>
      <c r="K3789" s="1" t="str">
        <f>VLOOKUP(Table_for_new_list_price[[#This Row],[ItemCode]],[1]sheet1!$1:$1048576,11,FALSE)</f>
        <v>China</v>
      </c>
    </row>
    <row r="3790" spans="1:11" hidden="1" x14ac:dyDescent="0.3">
      <c r="A3790" t="s">
        <v>86</v>
      </c>
      <c r="B3790" t="str">
        <f>VLOOKUP(Table_for_new_list_price[[#This Row],[ItemCode]],[1]sheet1!$1:$1048576,4,FALSE)</f>
        <v>BRASS GATE VLV IPS CROSS-H 1</v>
      </c>
      <c r="C3790" t="str">
        <f>VLOOKUP(Table_for_new_list_price[[#This Row],[ItemCode]],[1]sheet1!$1:$1048576,5,FALSE)</f>
        <v>670779731872</v>
      </c>
      <c r="D3790" t="str">
        <f>VLOOKUP(Table_for_new_list_price[[#This Row],[ItemCode]],[1]sheet1!$1:$1048576,6,FALSE)</f>
        <v>PPGA</v>
      </c>
      <c r="E3790" s="54">
        <f>VLOOKUP(Table_for_new_list_price[[#This Row],[ItemCode]],[1]sheet1!$1:$1048576,7,FALSE)</f>
        <v>0</v>
      </c>
      <c r="F3790" s="54" t="str">
        <f>VLOOKUP(Table_for_new_list_price[[#This Row],[ItemCode]],[1]sheet1!$1:$1048576,13,FALSE)</f>
        <v>1.22</v>
      </c>
      <c r="G3790" s="55" t="str">
        <f>VLOOKUP(Table_for_new_list_price[[#This Row],[ItemCode]],[1]sheet1!$1:$1048576,12,FALSE)</f>
        <v>20</v>
      </c>
      <c r="H3790" s="101">
        <f>VLOOKUP(Table_for_new_list_price[[#This Row],[ItemCode]],[1]sheet1!$1:$1048576,8,FALSE)</f>
        <v>57.35</v>
      </c>
      <c r="I3790" s="51">
        <f>VLOOKUP(Table_for_new_list_price[[#This Row],[Product Line]],'EDA SHEET'!$C$10:$D$57,2,FALSE)</f>
        <v>0.34699999999999998</v>
      </c>
      <c r="J3790" s="53">
        <f t="shared" si="66"/>
        <v>19.900449999999999</v>
      </c>
      <c r="K3790" s="1" t="str">
        <f>VLOOKUP(Table_for_new_list_price[[#This Row],[ItemCode]],[1]sheet1!$1:$1048576,11,FALSE)</f>
        <v>Italy</v>
      </c>
    </row>
    <row r="3791" spans="1:11" hidden="1" x14ac:dyDescent="0.3">
      <c r="A3791" t="s">
        <v>87</v>
      </c>
      <c r="B3791" t="str">
        <f>VLOOKUP(Table_for_new_list_price[[#This Row],[ItemCode]],[1]sheet1!$1:$1048576,4,FALSE)</f>
        <v>BRASS GTE VLV IPS CROSS-H 1-1/</v>
      </c>
      <c r="C3791" t="str">
        <f>VLOOKUP(Table_for_new_list_price[[#This Row],[ItemCode]],[1]sheet1!$1:$1048576,5,FALSE)</f>
        <v>670779731896</v>
      </c>
      <c r="D3791" t="str">
        <f>VLOOKUP(Table_for_new_list_price[[#This Row],[ItemCode]],[1]sheet1!$1:$1048576,6,FALSE)</f>
        <v>PPGA</v>
      </c>
      <c r="E3791" s="54" t="str">
        <f>VLOOKUP(Table_for_new_list_price[[#This Row],[ItemCode]],[1]sheet1!$1:$1048576,7,FALSE)</f>
        <v>BRASS</v>
      </c>
      <c r="F3791" s="54" t="str">
        <f>VLOOKUP(Table_for_new_list_price[[#This Row],[ItemCode]],[1]sheet1!$1:$1048576,13,FALSE)</f>
        <v>2.5</v>
      </c>
      <c r="G3791" s="55" t="str">
        <f>VLOOKUP(Table_for_new_list_price[[#This Row],[ItemCode]],[1]sheet1!$1:$1048576,12,FALSE)</f>
        <v>15</v>
      </c>
      <c r="H3791" s="101">
        <f>VLOOKUP(Table_for_new_list_price[[#This Row],[ItemCode]],[1]sheet1!$1:$1048576,8,FALSE)</f>
        <v>108.88</v>
      </c>
      <c r="I3791" s="51">
        <f>VLOOKUP(Table_for_new_list_price[[#This Row],[Product Line]],'EDA SHEET'!$C$10:$D$57,2,FALSE)</f>
        <v>0.34699999999999998</v>
      </c>
      <c r="J3791" s="53">
        <f t="shared" si="66"/>
        <v>37.781359999999992</v>
      </c>
      <c r="K3791" s="1" t="str">
        <f>VLOOKUP(Table_for_new_list_price[[#This Row],[ItemCode]],[1]sheet1!$1:$1048576,11,FALSE)</f>
        <v>Italy</v>
      </c>
    </row>
    <row r="3792" spans="1:11" hidden="1" x14ac:dyDescent="0.3">
      <c r="A3792" t="s">
        <v>88</v>
      </c>
      <c r="B3792" t="str">
        <f>VLOOKUP(Table_for_new_list_price[[#This Row],[ItemCode]],[1]sheet1!$1:$1048576,4,FALSE)</f>
        <v>BRASS GTE VLV IPS CROSS-H 1-1/</v>
      </c>
      <c r="C3792" t="str">
        <f>VLOOKUP(Table_for_new_list_price[[#This Row],[ItemCode]],[1]sheet1!$1:$1048576,5,FALSE)</f>
        <v>670779731889</v>
      </c>
      <c r="D3792" t="str">
        <f>VLOOKUP(Table_for_new_list_price[[#This Row],[ItemCode]],[1]sheet1!$1:$1048576,6,FALSE)</f>
        <v>PPGA</v>
      </c>
      <c r="E3792" s="54" t="str">
        <f>VLOOKUP(Table_for_new_list_price[[#This Row],[ItemCode]],[1]sheet1!$1:$1048576,7,FALSE)</f>
        <v>BRASS</v>
      </c>
      <c r="F3792" s="54" t="str">
        <f>VLOOKUP(Table_for_new_list_price[[#This Row],[ItemCode]],[1]sheet1!$1:$1048576,13,FALSE)</f>
        <v>1.86</v>
      </c>
      <c r="G3792" s="55" t="str">
        <f>VLOOKUP(Table_for_new_list_price[[#This Row],[ItemCode]],[1]sheet1!$1:$1048576,12,FALSE)</f>
        <v>20</v>
      </c>
      <c r="H3792" s="101">
        <f>VLOOKUP(Table_for_new_list_price[[#This Row],[ItemCode]],[1]sheet1!$1:$1048576,8,FALSE)</f>
        <v>83.31</v>
      </c>
      <c r="I3792" s="51">
        <f>VLOOKUP(Table_for_new_list_price[[#This Row],[Product Line]],'EDA SHEET'!$C$10:$D$57,2,FALSE)</f>
        <v>0.34699999999999998</v>
      </c>
      <c r="J3792" s="53">
        <f t="shared" si="66"/>
        <v>28.908569999999997</v>
      </c>
      <c r="K3792" s="1" t="str">
        <f>VLOOKUP(Table_for_new_list_price[[#This Row],[ItemCode]],[1]sheet1!$1:$1048576,11,FALSE)</f>
        <v>Italy</v>
      </c>
    </row>
    <row r="3793" spans="1:11" hidden="1" x14ac:dyDescent="0.3">
      <c r="A3793" t="s">
        <v>89</v>
      </c>
      <c r="B3793" t="str">
        <f>VLOOKUP(Table_for_new_list_price[[#This Row],[ItemCode]],[1]sheet1!$1:$1048576,4,FALSE)</f>
        <v>BRASS GATE VLV IPS CROSS-H 1/2</v>
      </c>
      <c r="C3793" t="str">
        <f>VLOOKUP(Table_for_new_list_price[[#This Row],[ItemCode]],[1]sheet1!$1:$1048576,5,FALSE)</f>
        <v>670779731858</v>
      </c>
      <c r="D3793" t="str">
        <f>VLOOKUP(Table_for_new_list_price[[#This Row],[ItemCode]],[1]sheet1!$1:$1048576,6,FALSE)</f>
        <v>PPGA</v>
      </c>
      <c r="E3793" s="54" t="str">
        <f>VLOOKUP(Table_for_new_list_price[[#This Row],[ItemCode]],[1]sheet1!$1:$1048576,7,FALSE)</f>
        <v>BRASS</v>
      </c>
      <c r="F3793" s="54" t="str">
        <f>VLOOKUP(Table_for_new_list_price[[#This Row],[ItemCode]],[1]sheet1!$1:$1048576,13,FALSE)</f>
        <v>0.58</v>
      </c>
      <c r="G3793" s="55" t="str">
        <f>VLOOKUP(Table_for_new_list_price[[#This Row],[ItemCode]],[1]sheet1!$1:$1048576,12,FALSE)</f>
        <v>50</v>
      </c>
      <c r="H3793" s="101">
        <f>VLOOKUP(Table_for_new_list_price[[#This Row],[ItemCode]],[1]sheet1!$1:$1048576,8,FALSE)</f>
        <v>33.549999999999997</v>
      </c>
      <c r="I3793" s="51">
        <f>VLOOKUP(Table_for_new_list_price[[#This Row],[Product Line]],'EDA SHEET'!$C$10:$D$57,2,FALSE)</f>
        <v>0.34699999999999998</v>
      </c>
      <c r="J3793" s="53">
        <f t="shared" si="66"/>
        <v>11.641849999999998</v>
      </c>
      <c r="K3793" s="1" t="str">
        <f>VLOOKUP(Table_for_new_list_price[[#This Row],[ItemCode]],[1]sheet1!$1:$1048576,11,FALSE)</f>
        <v>Italy</v>
      </c>
    </row>
    <row r="3794" spans="1:11" hidden="1" x14ac:dyDescent="0.3">
      <c r="A3794" t="s">
        <v>90</v>
      </c>
      <c r="B3794" t="str">
        <f>VLOOKUP(Table_for_new_list_price[[#This Row],[ItemCode]],[1]sheet1!$1:$1048576,4,FALSE)</f>
        <v>BRASS GATE VLV IPS CROSS-H 2</v>
      </c>
      <c r="C3794" t="str">
        <f>VLOOKUP(Table_for_new_list_price[[#This Row],[ItemCode]],[1]sheet1!$1:$1048576,5,FALSE)</f>
        <v>670779731902</v>
      </c>
      <c r="D3794" t="str">
        <f>VLOOKUP(Table_for_new_list_price[[#This Row],[ItemCode]],[1]sheet1!$1:$1048576,6,FALSE)</f>
        <v>PPGA</v>
      </c>
      <c r="E3794" s="54" t="str">
        <f>VLOOKUP(Table_for_new_list_price[[#This Row],[ItemCode]],[1]sheet1!$1:$1048576,7,FALSE)</f>
        <v>BRASS</v>
      </c>
      <c r="F3794" s="54" t="str">
        <f>VLOOKUP(Table_for_new_list_price[[#This Row],[ItemCode]],[1]sheet1!$1:$1048576,13,FALSE)</f>
        <v>4.21</v>
      </c>
      <c r="G3794" s="55" t="str">
        <f>VLOOKUP(Table_for_new_list_price[[#This Row],[ItemCode]],[1]sheet1!$1:$1048576,12,FALSE)</f>
        <v>10</v>
      </c>
      <c r="H3794" s="101">
        <f>VLOOKUP(Table_for_new_list_price[[#This Row],[ItemCode]],[1]sheet1!$1:$1048576,8,FALSE)</f>
        <v>162.38999999999999</v>
      </c>
      <c r="I3794" s="51">
        <f>VLOOKUP(Table_for_new_list_price[[#This Row],[Product Line]],'EDA SHEET'!$C$10:$D$57,2,FALSE)</f>
        <v>0.34699999999999998</v>
      </c>
      <c r="J3794" s="53">
        <f t="shared" si="66"/>
        <v>56.349329999999988</v>
      </c>
      <c r="K3794" s="1" t="str">
        <f>VLOOKUP(Table_for_new_list_price[[#This Row],[ItemCode]],[1]sheet1!$1:$1048576,11,FALSE)</f>
        <v>Italy</v>
      </c>
    </row>
    <row r="3795" spans="1:11" hidden="1" x14ac:dyDescent="0.3">
      <c r="A3795" t="s">
        <v>91</v>
      </c>
      <c r="B3795" t="str">
        <f>VLOOKUP(Table_for_new_list_price[[#This Row],[ItemCode]],[1]sheet1!$1:$1048576,4,FALSE)</f>
        <v>BRASS GATE VALVE IPS</v>
      </c>
      <c r="C3795" t="str">
        <f>VLOOKUP(Table_for_new_list_price[[#This Row],[ItemCode]],[1]sheet1!$1:$1048576,5,FALSE)</f>
        <v>670779182063</v>
      </c>
      <c r="D3795" t="str">
        <f>VLOOKUP(Table_for_new_list_price[[#This Row],[ItemCode]],[1]sheet1!$1:$1048576,6,FALSE)</f>
        <v>PPGA</v>
      </c>
      <c r="E3795" s="54" t="str">
        <f>VLOOKUP(Table_for_new_list_price[[#This Row],[ItemCode]],[1]sheet1!$1:$1048576,7,FALSE)</f>
        <v>BRASS</v>
      </c>
      <c r="F3795" s="54" t="str">
        <f>VLOOKUP(Table_for_new_list_price[[#This Row],[ItemCode]],[1]sheet1!$1:$1048576,13,FALSE)</f>
        <v>1.22</v>
      </c>
      <c r="G3795" s="55" t="str">
        <f>VLOOKUP(Table_for_new_list_price[[#This Row],[ItemCode]],[1]sheet1!$1:$1048576,12,FALSE)</f>
        <v>20</v>
      </c>
      <c r="H3795" s="101">
        <f>VLOOKUP(Table_for_new_list_price[[#This Row],[ItemCode]],[1]sheet1!$1:$1048576,8,FALSE)</f>
        <v>57.35</v>
      </c>
      <c r="I3795" s="51">
        <f>VLOOKUP(Table_for_new_list_price[[#This Row],[Product Line]],'EDA SHEET'!$C$10:$D$57,2,FALSE)</f>
        <v>0.34699999999999998</v>
      </c>
      <c r="J3795" s="53">
        <f t="shared" si="66"/>
        <v>19.900449999999999</v>
      </c>
      <c r="K3795" s="1" t="str">
        <f>VLOOKUP(Table_for_new_list_price[[#This Row],[ItemCode]],[1]sheet1!$1:$1048576,11,FALSE)</f>
        <v>Italy</v>
      </c>
    </row>
    <row r="3796" spans="1:11" hidden="1" x14ac:dyDescent="0.3">
      <c r="A3796" t="s">
        <v>92</v>
      </c>
      <c r="B3796" t="str">
        <f>VLOOKUP(Table_for_new_list_price[[#This Row],[ItemCode]],[1]sheet1!$1:$1048576,4,FALSE)</f>
        <v>BRASS GATE VAVE IPS</v>
      </c>
      <c r="C3796" t="str">
        <f>VLOOKUP(Table_for_new_list_price[[#This Row],[ItemCode]],[1]sheet1!$1:$1048576,5,FALSE)</f>
        <v>670779182087</v>
      </c>
      <c r="D3796" t="str">
        <f>VLOOKUP(Table_for_new_list_price[[#This Row],[ItemCode]],[1]sheet1!$1:$1048576,6,FALSE)</f>
        <v>PPGA</v>
      </c>
      <c r="E3796" s="54" t="str">
        <f>VLOOKUP(Table_for_new_list_price[[#This Row],[ItemCode]],[1]sheet1!$1:$1048576,7,FALSE)</f>
        <v>BRASS</v>
      </c>
      <c r="F3796" s="54" t="str">
        <f>VLOOKUP(Table_for_new_list_price[[#This Row],[ItemCode]],[1]sheet1!$1:$1048576,13,FALSE)</f>
        <v>2.5</v>
      </c>
      <c r="G3796" s="55" t="str">
        <f>VLOOKUP(Table_for_new_list_price[[#This Row],[ItemCode]],[1]sheet1!$1:$1048576,12,FALSE)</f>
        <v>15</v>
      </c>
      <c r="H3796" s="101">
        <f>VLOOKUP(Table_for_new_list_price[[#This Row],[ItemCode]],[1]sheet1!$1:$1048576,8,FALSE)</f>
        <v>108.88</v>
      </c>
      <c r="I3796" s="51">
        <f>VLOOKUP(Table_for_new_list_price[[#This Row],[Product Line]],'EDA SHEET'!$C$10:$D$57,2,FALSE)</f>
        <v>0.34699999999999998</v>
      </c>
      <c r="J3796" s="53">
        <f t="shared" si="66"/>
        <v>37.781359999999992</v>
      </c>
      <c r="K3796" s="1" t="str">
        <f>VLOOKUP(Table_for_new_list_price[[#This Row],[ItemCode]],[1]sheet1!$1:$1048576,11,FALSE)</f>
        <v>Italy</v>
      </c>
    </row>
    <row r="3797" spans="1:11" hidden="1" x14ac:dyDescent="0.3">
      <c r="A3797" t="s">
        <v>93</v>
      </c>
      <c r="B3797" t="str">
        <f>VLOOKUP(Table_for_new_list_price[[#This Row],[ItemCode]],[1]sheet1!$1:$1048576,4,FALSE)</f>
        <v>BRASS GATE VAVE IPS</v>
      </c>
      <c r="C3797" t="str">
        <f>VLOOKUP(Table_for_new_list_price[[#This Row],[ItemCode]],[1]sheet1!$1:$1048576,5,FALSE)</f>
        <v>670779182070</v>
      </c>
      <c r="D3797" t="str">
        <f>VLOOKUP(Table_for_new_list_price[[#This Row],[ItemCode]],[1]sheet1!$1:$1048576,6,FALSE)</f>
        <v>PPGA</v>
      </c>
      <c r="E3797" s="54" t="str">
        <f>VLOOKUP(Table_for_new_list_price[[#This Row],[ItemCode]],[1]sheet1!$1:$1048576,7,FALSE)</f>
        <v>BRASS</v>
      </c>
      <c r="F3797" s="54" t="str">
        <f>VLOOKUP(Table_for_new_list_price[[#This Row],[ItemCode]],[1]sheet1!$1:$1048576,13,FALSE)</f>
        <v>1.86</v>
      </c>
      <c r="G3797" s="55" t="str">
        <f>VLOOKUP(Table_for_new_list_price[[#This Row],[ItemCode]],[1]sheet1!$1:$1048576,12,FALSE)</f>
        <v>20</v>
      </c>
      <c r="H3797" s="101">
        <f>VLOOKUP(Table_for_new_list_price[[#This Row],[ItemCode]],[1]sheet1!$1:$1048576,8,FALSE)</f>
        <v>83.31</v>
      </c>
      <c r="I3797" s="51">
        <f>VLOOKUP(Table_for_new_list_price[[#This Row],[Product Line]],'EDA SHEET'!$C$10:$D$57,2,FALSE)</f>
        <v>0.34699999999999998</v>
      </c>
      <c r="J3797" s="53">
        <f t="shared" si="66"/>
        <v>28.908569999999997</v>
      </c>
      <c r="K3797" s="1" t="str">
        <f>VLOOKUP(Table_for_new_list_price[[#This Row],[ItemCode]],[1]sheet1!$1:$1048576,11,FALSE)</f>
        <v>Italy</v>
      </c>
    </row>
    <row r="3798" spans="1:11" hidden="1" x14ac:dyDescent="0.3">
      <c r="A3798" t="s">
        <v>94</v>
      </c>
      <c r="B3798" t="str">
        <f>VLOOKUP(Table_for_new_list_price[[#This Row],[ItemCode]],[1]sheet1!$1:$1048576,4,FALSE)</f>
        <v>BRASS GATE VAVE IPS</v>
      </c>
      <c r="C3798" t="str">
        <f>VLOOKUP(Table_for_new_list_price[[#This Row],[ItemCode]],[1]sheet1!$1:$1048576,5,FALSE)</f>
        <v>670779182049</v>
      </c>
      <c r="D3798" t="str">
        <f>VLOOKUP(Table_for_new_list_price[[#This Row],[ItemCode]],[1]sheet1!$1:$1048576,6,FALSE)</f>
        <v>PPGA</v>
      </c>
      <c r="E3798" s="54" t="str">
        <f>VLOOKUP(Table_for_new_list_price[[#This Row],[ItemCode]],[1]sheet1!$1:$1048576,7,FALSE)</f>
        <v>BRASS</v>
      </c>
      <c r="F3798" s="54" t="str">
        <f>VLOOKUP(Table_for_new_list_price[[#This Row],[ItemCode]],[1]sheet1!$1:$1048576,13,FALSE)</f>
        <v>0.58</v>
      </c>
      <c r="G3798" s="55" t="str">
        <f>VLOOKUP(Table_for_new_list_price[[#This Row],[ItemCode]],[1]sheet1!$1:$1048576,12,FALSE)</f>
        <v>50</v>
      </c>
      <c r="H3798" s="101">
        <f>VLOOKUP(Table_for_new_list_price[[#This Row],[ItemCode]],[1]sheet1!$1:$1048576,8,FALSE)</f>
        <v>33.549999999999997</v>
      </c>
      <c r="I3798" s="51">
        <f>VLOOKUP(Table_for_new_list_price[[#This Row],[Product Line]],'EDA SHEET'!$C$10:$D$57,2,FALSE)</f>
        <v>0.34699999999999998</v>
      </c>
      <c r="J3798" s="53">
        <f t="shared" si="66"/>
        <v>11.641849999999998</v>
      </c>
      <c r="K3798" s="1" t="str">
        <f>VLOOKUP(Table_for_new_list_price[[#This Row],[ItemCode]],[1]sheet1!$1:$1048576,11,FALSE)</f>
        <v>Italy</v>
      </c>
    </row>
    <row r="3799" spans="1:11" hidden="1" x14ac:dyDescent="0.3">
      <c r="A3799" t="s">
        <v>95</v>
      </c>
      <c r="B3799" t="str">
        <f>VLOOKUP(Table_for_new_list_price[[#This Row],[ItemCode]],[1]sheet1!$1:$1048576,4,FALSE)</f>
        <v>BRASS GATE VAVE IPS</v>
      </c>
      <c r="C3799" t="str">
        <f>VLOOKUP(Table_for_new_list_price[[#This Row],[ItemCode]],[1]sheet1!$1:$1048576,5,FALSE)</f>
        <v>670779182025</v>
      </c>
      <c r="D3799" t="str">
        <f>VLOOKUP(Table_for_new_list_price[[#This Row],[ItemCode]],[1]sheet1!$1:$1048576,6,FALSE)</f>
        <v>PPGA</v>
      </c>
      <c r="E3799" s="54" t="str">
        <f>VLOOKUP(Table_for_new_list_price[[#This Row],[ItemCode]],[1]sheet1!$1:$1048576,7,FALSE)</f>
        <v>BRASS</v>
      </c>
      <c r="F3799" s="54" t="str">
        <f>VLOOKUP(Table_for_new_list_price[[#This Row],[ItemCode]],[1]sheet1!$1:$1048576,13,FALSE)</f>
        <v>0.46</v>
      </c>
      <c r="G3799" s="55" t="str">
        <f>VLOOKUP(Table_for_new_list_price[[#This Row],[ItemCode]],[1]sheet1!$1:$1048576,12,FALSE)</f>
        <v>80</v>
      </c>
      <c r="H3799" s="101">
        <f>VLOOKUP(Table_for_new_list_price[[#This Row],[ItemCode]],[1]sheet1!$1:$1048576,8,FALSE)</f>
        <v>33.549999999999997</v>
      </c>
      <c r="I3799" s="51">
        <f>VLOOKUP(Table_for_new_list_price[[#This Row],[Product Line]],'EDA SHEET'!$C$10:$D$57,2,FALSE)</f>
        <v>0.34699999999999998</v>
      </c>
      <c r="J3799" s="53">
        <f t="shared" si="66"/>
        <v>11.641849999999998</v>
      </c>
      <c r="K3799" s="1" t="str">
        <f>VLOOKUP(Table_for_new_list_price[[#This Row],[ItemCode]],[1]sheet1!$1:$1048576,11,FALSE)</f>
        <v>Italy</v>
      </c>
    </row>
    <row r="3800" spans="1:11" hidden="1" x14ac:dyDescent="0.3">
      <c r="A3800" t="s">
        <v>96</v>
      </c>
      <c r="B3800" t="str">
        <f>VLOOKUP(Table_for_new_list_price[[#This Row],[ItemCode]],[1]sheet1!$1:$1048576,4,FALSE)</f>
        <v>BRASS GATE VAVE IPS</v>
      </c>
      <c r="C3800" t="str">
        <f>VLOOKUP(Table_for_new_list_price[[#This Row],[ItemCode]],[1]sheet1!$1:$1048576,5,FALSE)</f>
        <v>670779182209</v>
      </c>
      <c r="D3800" t="str">
        <f>VLOOKUP(Table_for_new_list_price[[#This Row],[ItemCode]],[1]sheet1!$1:$1048576,6,FALSE)</f>
        <v>PPGA</v>
      </c>
      <c r="E3800" s="54" t="str">
        <f>VLOOKUP(Table_for_new_list_price[[#This Row],[ItemCode]],[1]sheet1!$1:$1048576,7,FALSE)</f>
        <v>BRASS</v>
      </c>
      <c r="F3800" s="54" t="str">
        <f>VLOOKUP(Table_for_new_list_price[[#This Row],[ItemCode]],[1]sheet1!$1:$1048576,13,FALSE)</f>
        <v>4.21</v>
      </c>
      <c r="G3800" s="55" t="str">
        <f>VLOOKUP(Table_for_new_list_price[[#This Row],[ItemCode]],[1]sheet1!$1:$1048576,12,FALSE)</f>
        <v>10</v>
      </c>
      <c r="H3800" s="101">
        <f>VLOOKUP(Table_for_new_list_price[[#This Row],[ItemCode]],[1]sheet1!$1:$1048576,8,FALSE)</f>
        <v>162.38999999999999</v>
      </c>
      <c r="I3800" s="51">
        <f>VLOOKUP(Table_for_new_list_price[[#This Row],[Product Line]],'EDA SHEET'!$C$10:$D$57,2,FALSE)</f>
        <v>0.34699999999999998</v>
      </c>
      <c r="J3800" s="53">
        <f t="shared" si="66"/>
        <v>56.349329999999988</v>
      </c>
      <c r="K3800" s="1" t="str">
        <f>VLOOKUP(Table_for_new_list_price[[#This Row],[ItemCode]],[1]sheet1!$1:$1048576,11,FALSE)</f>
        <v>Italy</v>
      </c>
    </row>
    <row r="3801" spans="1:11" hidden="1" x14ac:dyDescent="0.3">
      <c r="A3801" t="s">
        <v>97</v>
      </c>
      <c r="B3801" t="str">
        <f>VLOOKUP(Table_for_new_list_price[[#This Row],[ItemCode]],[1]sheet1!$1:$1048576,4,FALSE)</f>
        <v>BRASS GATE VAVE IPS</v>
      </c>
      <c r="C3801" t="str">
        <f>VLOOKUP(Table_for_new_list_price[[#This Row],[ItemCode]],[1]sheet1!$1:$1048576,5,FALSE)</f>
        <v>670779182254</v>
      </c>
      <c r="D3801" t="str">
        <f>VLOOKUP(Table_for_new_list_price[[#This Row],[ItemCode]],[1]sheet1!$1:$1048576,6,FALSE)</f>
        <v>PPGA</v>
      </c>
      <c r="E3801" s="54" t="str">
        <f>VLOOKUP(Table_for_new_list_price[[#This Row],[ItemCode]],[1]sheet1!$1:$1048576,7,FALSE)</f>
        <v>BRASS</v>
      </c>
      <c r="F3801" s="54" t="str">
        <f>VLOOKUP(Table_for_new_list_price[[#This Row],[ItemCode]],[1]sheet1!$1:$1048576,13,FALSE)</f>
        <v>7.03</v>
      </c>
      <c r="G3801" s="55" t="str">
        <f>VLOOKUP(Table_for_new_list_price[[#This Row],[ItemCode]],[1]sheet1!$1:$1048576,12,FALSE)</f>
        <v>6</v>
      </c>
      <c r="H3801" s="101">
        <f>VLOOKUP(Table_for_new_list_price[[#This Row],[ItemCode]],[1]sheet1!$1:$1048576,8,FALSE)</f>
        <v>326.29000000000002</v>
      </c>
      <c r="I3801" s="51">
        <f>VLOOKUP(Table_for_new_list_price[[#This Row],[Product Line]],'EDA SHEET'!$C$10:$D$57,2,FALSE)</f>
        <v>0.34699999999999998</v>
      </c>
      <c r="J3801" s="53">
        <f t="shared" si="66"/>
        <v>113.22263</v>
      </c>
      <c r="K3801" s="1" t="str">
        <f>VLOOKUP(Table_for_new_list_price[[#This Row],[ItemCode]],[1]sheet1!$1:$1048576,11,FALSE)</f>
        <v>Italy</v>
      </c>
    </row>
    <row r="3802" spans="1:11" hidden="1" x14ac:dyDescent="0.3">
      <c r="A3802" t="s">
        <v>98</v>
      </c>
      <c r="B3802" t="str">
        <f>VLOOKUP(Table_for_new_list_price[[#This Row],[ItemCode]],[1]sheet1!$1:$1048576,4,FALSE)</f>
        <v>BRASS GATE VALVE IPS</v>
      </c>
      <c r="C3802" t="str">
        <f>VLOOKUP(Table_for_new_list_price[[#This Row],[ItemCode]],[1]sheet1!$1:$1048576,5,FALSE)</f>
        <v>670779182308</v>
      </c>
      <c r="D3802" t="str">
        <f>VLOOKUP(Table_for_new_list_price[[#This Row],[ItemCode]],[1]sheet1!$1:$1048576,6,FALSE)</f>
        <v>PPGA</v>
      </c>
      <c r="E3802" s="54" t="str">
        <f>VLOOKUP(Table_for_new_list_price[[#This Row],[ItemCode]],[1]sheet1!$1:$1048576,7,FALSE)</f>
        <v>BRASS</v>
      </c>
      <c r="F3802" s="54" t="str">
        <f>VLOOKUP(Table_for_new_list_price[[#This Row],[ItemCode]],[1]sheet1!$1:$1048576,13,FALSE)</f>
        <v>8.82</v>
      </c>
      <c r="G3802" s="55" t="str">
        <f>VLOOKUP(Table_for_new_list_price[[#This Row],[ItemCode]],[1]sheet1!$1:$1048576,12,FALSE)</f>
        <v>4</v>
      </c>
      <c r="H3802" s="101">
        <f>VLOOKUP(Table_for_new_list_price[[#This Row],[ItemCode]],[1]sheet1!$1:$1048576,8,FALSE)</f>
        <v>461.51</v>
      </c>
      <c r="I3802" s="51">
        <f>VLOOKUP(Table_for_new_list_price[[#This Row],[Product Line]],'EDA SHEET'!$C$10:$D$57,2,FALSE)</f>
        <v>0.34699999999999998</v>
      </c>
      <c r="J3802" s="53">
        <f t="shared" si="66"/>
        <v>160.14397</v>
      </c>
      <c r="K3802" s="1" t="str">
        <f>VLOOKUP(Table_for_new_list_price[[#This Row],[ItemCode]],[1]sheet1!$1:$1048576,11,FALSE)</f>
        <v>Italy</v>
      </c>
    </row>
    <row r="3803" spans="1:11" hidden="1" x14ac:dyDescent="0.3">
      <c r="A3803" t="s">
        <v>99</v>
      </c>
      <c r="B3803" t="str">
        <f>VLOOKUP(Table_for_new_list_price[[#This Row],[ItemCode]],[1]sheet1!$1:$1048576,4,FALSE)</f>
        <v>BRASS GATE VALVE IPS</v>
      </c>
      <c r="C3803" t="str">
        <f>VLOOKUP(Table_for_new_list_price[[#This Row],[ItemCode]],[1]sheet1!$1:$1048576,5,FALSE)</f>
        <v>670779182056</v>
      </c>
      <c r="D3803" t="str">
        <f>VLOOKUP(Table_for_new_list_price[[#This Row],[ItemCode]],[1]sheet1!$1:$1048576,6,FALSE)</f>
        <v>PPGA</v>
      </c>
      <c r="E3803" s="54" t="str">
        <f>VLOOKUP(Table_for_new_list_price[[#This Row],[ItemCode]],[1]sheet1!$1:$1048576,7,FALSE)</f>
        <v>BRASS</v>
      </c>
      <c r="F3803" s="54" t="str">
        <f>VLOOKUP(Table_for_new_list_price[[#This Row],[ItemCode]],[1]sheet1!$1:$1048576,13,FALSE)</f>
        <v>0.82</v>
      </c>
      <c r="G3803" s="55" t="str">
        <f>VLOOKUP(Table_for_new_list_price[[#This Row],[ItemCode]],[1]sheet1!$1:$1048576,12,FALSE)</f>
        <v>50</v>
      </c>
      <c r="H3803" s="101">
        <f>VLOOKUP(Table_for_new_list_price[[#This Row],[ItemCode]],[1]sheet1!$1:$1048576,8,FALSE)</f>
        <v>41.22</v>
      </c>
      <c r="I3803" s="51">
        <f>VLOOKUP(Table_for_new_list_price[[#This Row],[Product Line]],'EDA SHEET'!$C$10:$D$57,2,FALSE)</f>
        <v>0.34699999999999998</v>
      </c>
      <c r="J3803" s="53">
        <f t="shared" si="66"/>
        <v>14.303339999999999</v>
      </c>
      <c r="K3803" s="1" t="str">
        <f>VLOOKUP(Table_for_new_list_price[[#This Row],[ItemCode]],[1]sheet1!$1:$1048576,11,FALSE)</f>
        <v>Italy</v>
      </c>
    </row>
    <row r="3804" spans="1:11" hidden="1" x14ac:dyDescent="0.3">
      <c r="A3804" t="s">
        <v>100</v>
      </c>
      <c r="B3804" t="str">
        <f>VLOOKUP(Table_for_new_list_price[[#This Row],[ItemCode]],[1]sheet1!$1:$1048576,4,FALSE)</f>
        <v>BRASS GATE VAVE IPS</v>
      </c>
      <c r="C3804" t="str">
        <f>VLOOKUP(Table_for_new_list_price[[#This Row],[ItemCode]],[1]sheet1!$1:$1048576,5,FALSE)</f>
        <v>670779182032</v>
      </c>
      <c r="D3804" t="str">
        <f>VLOOKUP(Table_for_new_list_price[[#This Row],[ItemCode]],[1]sheet1!$1:$1048576,6,FALSE)</f>
        <v>PPGA</v>
      </c>
      <c r="E3804" s="54" t="str">
        <f>VLOOKUP(Table_for_new_list_price[[#This Row],[ItemCode]],[1]sheet1!$1:$1048576,7,FALSE)</f>
        <v>BRASS</v>
      </c>
      <c r="F3804" s="54" t="str">
        <f>VLOOKUP(Table_for_new_list_price[[#This Row],[ItemCode]],[1]sheet1!$1:$1048576,13,FALSE)</f>
        <v>0.42</v>
      </c>
      <c r="G3804" s="55" t="str">
        <f>VLOOKUP(Table_for_new_list_price[[#This Row],[ItemCode]],[1]sheet1!$1:$1048576,12,FALSE)</f>
        <v>60</v>
      </c>
      <c r="H3804" s="101">
        <f>VLOOKUP(Table_for_new_list_price[[#This Row],[ItemCode]],[1]sheet1!$1:$1048576,8,FALSE)</f>
        <v>33.549999999999997</v>
      </c>
      <c r="I3804" s="51">
        <f>VLOOKUP(Table_for_new_list_price[[#This Row],[Product Line]],'EDA SHEET'!$C$10:$D$57,2,FALSE)</f>
        <v>0.34699999999999998</v>
      </c>
      <c r="J3804" s="53">
        <f t="shared" si="66"/>
        <v>11.641849999999998</v>
      </c>
      <c r="K3804" s="1" t="str">
        <f>VLOOKUP(Table_for_new_list_price[[#This Row],[ItemCode]],[1]sheet1!$1:$1048576,11,FALSE)</f>
        <v>Italy</v>
      </c>
    </row>
    <row r="3805" spans="1:11" hidden="1" x14ac:dyDescent="0.3">
      <c r="A3805" t="s">
        <v>113</v>
      </c>
      <c r="B3805" t="str">
        <f>VLOOKUP(Table_for_new_list_price[[#This Row],[ItemCode]],[1]sheet1!$1:$1048576,4,FALSE)</f>
        <v>BRONZE GATE VALVE</v>
      </c>
      <c r="C3805" t="str">
        <f>VLOOKUP(Table_for_new_list_price[[#This Row],[ItemCode]],[1]sheet1!$1:$1048576,5,FALSE)</f>
        <v>670779711768</v>
      </c>
      <c r="D3805" t="str">
        <f>VLOOKUP(Table_for_new_list_price[[#This Row],[ItemCode]],[1]sheet1!$1:$1048576,6,FALSE)</f>
        <v>PPGA</v>
      </c>
      <c r="E3805" s="54" t="str">
        <f>VLOOKUP(Table_for_new_list_price[[#This Row],[ItemCode]],[1]sheet1!$1:$1048576,7,FALSE)</f>
        <v>BRONZE</v>
      </c>
      <c r="F3805" s="54" t="str">
        <f>VLOOKUP(Table_for_new_list_price[[#This Row],[ItemCode]],[1]sheet1!$1:$1048576,13,FALSE)</f>
        <v>1.82</v>
      </c>
      <c r="G3805" s="55" t="str">
        <f>VLOOKUP(Table_for_new_list_price[[#This Row],[ItemCode]],[1]sheet1!$1:$1048576,12,FALSE)</f>
        <v>40</v>
      </c>
      <c r="H3805" s="101">
        <f>VLOOKUP(Table_for_new_list_price[[#This Row],[ItemCode]],[1]sheet1!$1:$1048576,8,FALSE)</f>
        <v>158.13999999999999</v>
      </c>
      <c r="I3805" s="51">
        <f>VLOOKUP(Table_for_new_list_price[[#This Row],[Product Line]],'EDA SHEET'!$C$10:$D$57,2,FALSE)</f>
        <v>0.34699999999999998</v>
      </c>
      <c r="J3805" s="53">
        <f t="shared" si="66"/>
        <v>54.874579999999995</v>
      </c>
      <c r="K3805" s="1" t="str">
        <f>VLOOKUP(Table_for_new_list_price[[#This Row],[ItemCode]],[1]sheet1!$1:$1048576,11,FALSE)</f>
        <v>China</v>
      </c>
    </row>
    <row r="3806" spans="1:11" hidden="1" x14ac:dyDescent="0.3">
      <c r="A3806" t="s">
        <v>114</v>
      </c>
      <c r="B3806" t="str">
        <f>VLOOKUP(Table_for_new_list_price[[#This Row],[ItemCode]],[1]sheet1!$1:$1048576,4,FALSE)</f>
        <v>BRONZE GATE VALVE</v>
      </c>
      <c r="C3806" t="str">
        <f>VLOOKUP(Table_for_new_list_price[[#This Row],[ItemCode]],[1]sheet1!$1:$1048576,5,FALSE)</f>
        <v>670779711782</v>
      </c>
      <c r="D3806" t="str">
        <f>VLOOKUP(Table_for_new_list_price[[#This Row],[ItemCode]],[1]sheet1!$1:$1048576,6,FALSE)</f>
        <v>PPGA</v>
      </c>
      <c r="E3806" s="54" t="str">
        <f>VLOOKUP(Table_for_new_list_price[[#This Row],[ItemCode]],[1]sheet1!$1:$1048576,7,FALSE)</f>
        <v>BRONZE</v>
      </c>
      <c r="F3806" s="54" t="str">
        <f>VLOOKUP(Table_for_new_list_price[[#This Row],[ItemCode]],[1]sheet1!$1:$1048576,13,FALSE)</f>
        <v>3.45</v>
      </c>
      <c r="G3806" s="55" t="str">
        <f>VLOOKUP(Table_for_new_list_price[[#This Row],[ItemCode]],[1]sheet1!$1:$1048576,12,FALSE)</f>
        <v>18</v>
      </c>
      <c r="H3806" s="101">
        <f>VLOOKUP(Table_for_new_list_price[[#This Row],[ItemCode]],[1]sheet1!$1:$1048576,8,FALSE)</f>
        <v>256.52999999999997</v>
      </c>
      <c r="I3806" s="51">
        <f>VLOOKUP(Table_for_new_list_price[[#This Row],[Product Line]],'EDA SHEET'!$C$10:$D$57,2,FALSE)</f>
        <v>0.34699999999999998</v>
      </c>
      <c r="J3806" s="53">
        <f t="shared" si="66"/>
        <v>89.015909999999991</v>
      </c>
      <c r="K3806" s="1" t="str">
        <f>VLOOKUP(Table_for_new_list_price[[#This Row],[ItemCode]],[1]sheet1!$1:$1048576,11,FALSE)</f>
        <v>China</v>
      </c>
    </row>
    <row r="3807" spans="1:11" hidden="1" x14ac:dyDescent="0.3">
      <c r="A3807" t="s">
        <v>115</v>
      </c>
      <c r="B3807" t="str">
        <f>VLOOKUP(Table_for_new_list_price[[#This Row],[ItemCode]],[1]sheet1!$1:$1048576,4,FALSE)</f>
        <v>BRONZE GATE VALVE</v>
      </c>
      <c r="C3807" t="str">
        <f>VLOOKUP(Table_for_new_list_price[[#This Row],[ItemCode]],[1]sheet1!$1:$1048576,5,FALSE)</f>
        <v>670779711775</v>
      </c>
      <c r="D3807" t="str">
        <f>VLOOKUP(Table_for_new_list_price[[#This Row],[ItemCode]],[1]sheet1!$1:$1048576,6,FALSE)</f>
        <v>PPGA</v>
      </c>
      <c r="E3807" s="54" t="str">
        <f>VLOOKUP(Table_for_new_list_price[[#This Row],[ItemCode]],[1]sheet1!$1:$1048576,7,FALSE)</f>
        <v>BRONZE</v>
      </c>
      <c r="F3807" s="54" t="str">
        <f>VLOOKUP(Table_for_new_list_price[[#This Row],[ItemCode]],[1]sheet1!$1:$1048576,13,FALSE)</f>
        <v>2.52</v>
      </c>
      <c r="G3807" s="55" t="str">
        <f>VLOOKUP(Table_for_new_list_price[[#This Row],[ItemCode]],[1]sheet1!$1:$1048576,12,FALSE)</f>
        <v>20</v>
      </c>
      <c r="H3807" s="101">
        <f>VLOOKUP(Table_for_new_list_price[[#This Row],[ItemCode]],[1]sheet1!$1:$1048576,8,FALSE)</f>
        <v>196.13</v>
      </c>
      <c r="I3807" s="51">
        <f>VLOOKUP(Table_for_new_list_price[[#This Row],[Product Line]],'EDA SHEET'!$C$10:$D$57,2,FALSE)</f>
        <v>0.34699999999999998</v>
      </c>
      <c r="J3807" s="53">
        <f t="shared" si="66"/>
        <v>68.057109999999994</v>
      </c>
      <c r="K3807" s="1" t="str">
        <f>VLOOKUP(Table_for_new_list_price[[#This Row],[ItemCode]],[1]sheet1!$1:$1048576,11,FALSE)</f>
        <v>China</v>
      </c>
    </row>
    <row r="3808" spans="1:11" hidden="1" x14ac:dyDescent="0.3">
      <c r="A3808" t="s">
        <v>116</v>
      </c>
      <c r="B3808" t="str">
        <f>VLOOKUP(Table_for_new_list_price[[#This Row],[ItemCode]],[1]sheet1!$1:$1048576,4,FALSE)</f>
        <v>BRONZE GATE VALVE</v>
      </c>
      <c r="C3808" t="str">
        <f>VLOOKUP(Table_for_new_list_price[[#This Row],[ItemCode]],[1]sheet1!$1:$1048576,5,FALSE)</f>
        <v>670779711744</v>
      </c>
      <c r="D3808" t="str">
        <f>VLOOKUP(Table_for_new_list_price[[#This Row],[ItemCode]],[1]sheet1!$1:$1048576,6,FALSE)</f>
        <v>PPGA</v>
      </c>
      <c r="E3808" s="54" t="str">
        <f>VLOOKUP(Table_for_new_list_price[[#This Row],[ItemCode]],[1]sheet1!$1:$1048576,7,FALSE)</f>
        <v>BRONZE</v>
      </c>
      <c r="F3808" s="54" t="str">
        <f>VLOOKUP(Table_for_new_list_price[[#This Row],[ItemCode]],[1]sheet1!$1:$1048576,13,FALSE)</f>
        <v>.75</v>
      </c>
      <c r="G3808" s="55" t="str">
        <f>VLOOKUP(Table_for_new_list_price[[#This Row],[ItemCode]],[1]sheet1!$1:$1048576,12,FALSE)</f>
        <v>72</v>
      </c>
      <c r="H3808" s="101">
        <f>VLOOKUP(Table_for_new_list_price[[#This Row],[ItemCode]],[1]sheet1!$1:$1048576,8,FALSE)</f>
        <v>60.83</v>
      </c>
      <c r="I3808" s="51">
        <f>VLOOKUP(Table_for_new_list_price[[#This Row],[Product Line]],'EDA SHEET'!$C$10:$D$57,2,FALSE)</f>
        <v>0.34699999999999998</v>
      </c>
      <c r="J3808" s="53">
        <f t="shared" si="66"/>
        <v>21.108009999999997</v>
      </c>
      <c r="K3808" s="1" t="str">
        <f>VLOOKUP(Table_for_new_list_price[[#This Row],[ItemCode]],[1]sheet1!$1:$1048576,11,FALSE)</f>
        <v>China</v>
      </c>
    </row>
    <row r="3809" spans="1:11" hidden="1" x14ac:dyDescent="0.3">
      <c r="A3809" t="s">
        <v>117</v>
      </c>
      <c r="B3809" t="str">
        <f>VLOOKUP(Table_for_new_list_price[[#This Row],[ItemCode]],[1]sheet1!$1:$1048576,4,FALSE)</f>
        <v>BRONZE GATE VALVE</v>
      </c>
      <c r="C3809" t="str">
        <f>VLOOKUP(Table_for_new_list_price[[#This Row],[ItemCode]],[1]sheet1!$1:$1048576,5,FALSE)</f>
        <v>670779711799</v>
      </c>
      <c r="D3809" t="str">
        <f>VLOOKUP(Table_for_new_list_price[[#This Row],[ItemCode]],[1]sheet1!$1:$1048576,6,FALSE)</f>
        <v>PPGA</v>
      </c>
      <c r="E3809" s="54" t="str">
        <f>VLOOKUP(Table_for_new_list_price[[#This Row],[ItemCode]],[1]sheet1!$1:$1048576,7,FALSE)</f>
        <v>BRONZE</v>
      </c>
      <c r="F3809" s="54" t="str">
        <f>VLOOKUP(Table_for_new_list_price[[#This Row],[ItemCode]],[1]sheet1!$1:$1048576,13,FALSE)</f>
        <v>4.95</v>
      </c>
      <c r="G3809" s="55" t="str">
        <f>VLOOKUP(Table_for_new_list_price[[#This Row],[ItemCode]],[1]sheet1!$1:$1048576,12,FALSE)</f>
        <v>6</v>
      </c>
      <c r="H3809" s="101">
        <f>VLOOKUP(Table_for_new_list_price[[#This Row],[ItemCode]],[1]sheet1!$1:$1048576,8,FALSE)</f>
        <v>376.45</v>
      </c>
      <c r="I3809" s="51">
        <f>VLOOKUP(Table_for_new_list_price[[#This Row],[Product Line]],'EDA SHEET'!$C$10:$D$57,2,FALSE)</f>
        <v>0.34699999999999998</v>
      </c>
      <c r="J3809" s="53">
        <f t="shared" si="66"/>
        <v>130.62814999999998</v>
      </c>
      <c r="K3809" s="1" t="str">
        <f>VLOOKUP(Table_for_new_list_price[[#This Row],[ItemCode]],[1]sheet1!$1:$1048576,11,FALSE)</f>
        <v>China</v>
      </c>
    </row>
    <row r="3810" spans="1:11" hidden="1" x14ac:dyDescent="0.3">
      <c r="A3810" t="s">
        <v>118</v>
      </c>
      <c r="B3810" t="str">
        <f>VLOOKUP(Table_for_new_list_price[[#This Row],[ItemCode]],[1]sheet1!$1:$1048576,4,FALSE)</f>
        <v>BRONZE GATE VALVE</v>
      </c>
      <c r="C3810" t="str">
        <f>VLOOKUP(Table_for_new_list_price[[#This Row],[ItemCode]],[1]sheet1!$1:$1048576,5,FALSE)</f>
        <v>670779711751</v>
      </c>
      <c r="D3810" t="str">
        <f>VLOOKUP(Table_for_new_list_price[[#This Row],[ItemCode]],[1]sheet1!$1:$1048576,6,FALSE)</f>
        <v>PPGA</v>
      </c>
      <c r="E3810" s="54" t="str">
        <f>VLOOKUP(Table_for_new_list_price[[#This Row],[ItemCode]],[1]sheet1!$1:$1048576,7,FALSE)</f>
        <v>BRONZE</v>
      </c>
      <c r="F3810" s="54" t="str">
        <f>VLOOKUP(Table_for_new_list_price[[#This Row],[ItemCode]],[1]sheet1!$1:$1048576,13,FALSE)</f>
        <v>1.23</v>
      </c>
      <c r="G3810" s="55" t="str">
        <f>VLOOKUP(Table_for_new_list_price[[#This Row],[ItemCode]],[1]sheet1!$1:$1048576,12,FALSE)</f>
        <v>36</v>
      </c>
      <c r="H3810" s="101">
        <f>VLOOKUP(Table_for_new_list_price[[#This Row],[ItemCode]],[1]sheet1!$1:$1048576,8,FALSE)</f>
        <v>91.26</v>
      </c>
      <c r="I3810" s="51">
        <f>VLOOKUP(Table_for_new_list_price[[#This Row],[Product Line]],'EDA SHEET'!$C$10:$D$57,2,FALSE)</f>
        <v>0.34699999999999998</v>
      </c>
      <c r="J3810" s="53">
        <f t="shared" si="66"/>
        <v>31.66722</v>
      </c>
      <c r="K3810" s="1" t="str">
        <f>VLOOKUP(Table_for_new_list_price[[#This Row],[ItemCode]],[1]sheet1!$1:$1048576,11,FALSE)</f>
        <v>China</v>
      </c>
    </row>
    <row r="3811" spans="1:11" hidden="1" x14ac:dyDescent="0.3">
      <c r="A3811" t="s">
        <v>438</v>
      </c>
      <c r="B3811" t="str">
        <f>VLOOKUP(Table_for_new_list_price[[#This Row],[ItemCode]],[1]sheet1!$1:$1048576,4,FALSE)</f>
        <v>BRONZE GATE VALVE</v>
      </c>
      <c r="C3811" t="str">
        <f>VLOOKUP(Table_for_new_list_price[[#This Row],[ItemCode]],[1]sheet1!$1:$1048576,5,FALSE)</f>
        <v>670779711935</v>
      </c>
      <c r="D3811" t="str">
        <f>VLOOKUP(Table_for_new_list_price[[#This Row],[ItemCode]],[1]sheet1!$1:$1048576,6,FALSE)</f>
        <v>PPGA</v>
      </c>
      <c r="E3811" s="54" t="str">
        <f>VLOOKUP(Table_for_new_list_price[[#This Row],[ItemCode]],[1]sheet1!$1:$1048576,7,FALSE)</f>
        <v>BRONZE</v>
      </c>
      <c r="F3811" s="54" t="str">
        <f>VLOOKUP(Table_for_new_list_price[[#This Row],[ItemCode]],[1]sheet1!$1:$1048576,13,FALSE)</f>
        <v>1.53</v>
      </c>
      <c r="G3811" s="55" t="str">
        <f>VLOOKUP(Table_for_new_list_price[[#This Row],[ItemCode]],[1]sheet1!$1:$1048576,12,FALSE)</f>
        <v>45</v>
      </c>
      <c r="H3811" s="101">
        <f>VLOOKUP(Table_for_new_list_price[[#This Row],[ItemCode]],[1]sheet1!$1:$1048576,8,FALSE)</f>
        <v>141.94</v>
      </c>
      <c r="I3811" s="51">
        <f>VLOOKUP(Table_for_new_list_price[[#This Row],[Product Line]],'EDA SHEET'!$C$10:$D$57,2,FALSE)</f>
        <v>0.34699999999999998</v>
      </c>
      <c r="J3811" s="53">
        <f t="shared" si="66"/>
        <v>49.253179999999993</v>
      </c>
      <c r="K3811" s="1" t="str">
        <f>VLOOKUP(Table_for_new_list_price[[#This Row],[ItemCode]],[1]sheet1!$1:$1048576,11,FALSE)</f>
        <v>China</v>
      </c>
    </row>
    <row r="3812" spans="1:11" hidden="1" x14ac:dyDescent="0.3">
      <c r="A3812" t="s">
        <v>439</v>
      </c>
      <c r="B3812" t="str">
        <f>VLOOKUP(Table_for_new_list_price[[#This Row],[ItemCode]],[1]sheet1!$1:$1048576,4,FALSE)</f>
        <v>BRONZE GATE VALVE</v>
      </c>
      <c r="C3812" t="str">
        <f>VLOOKUP(Table_for_new_list_price[[#This Row],[ItemCode]],[1]sheet1!$1:$1048576,5,FALSE)</f>
        <v>670779711959</v>
      </c>
      <c r="D3812" t="str">
        <f>VLOOKUP(Table_for_new_list_price[[#This Row],[ItemCode]],[1]sheet1!$1:$1048576,6,FALSE)</f>
        <v>PPGA</v>
      </c>
      <c r="E3812" s="54" t="str">
        <f>VLOOKUP(Table_for_new_list_price[[#This Row],[ItemCode]],[1]sheet1!$1:$1048576,7,FALSE)</f>
        <v>BRONZE</v>
      </c>
      <c r="F3812" s="54" t="str">
        <f>VLOOKUP(Table_for_new_list_price[[#This Row],[ItemCode]],[1]sheet1!$1:$1048576,13,FALSE)</f>
        <v>3.15</v>
      </c>
      <c r="G3812" s="55" t="str">
        <f>VLOOKUP(Table_for_new_list_price[[#This Row],[ItemCode]],[1]sheet1!$1:$1048576,12,FALSE)</f>
        <v>25</v>
      </c>
      <c r="H3812" s="101">
        <f>VLOOKUP(Table_for_new_list_price[[#This Row],[ItemCode]],[1]sheet1!$1:$1048576,8,FALSE)</f>
        <v>240.9</v>
      </c>
      <c r="I3812" s="51">
        <f>VLOOKUP(Table_for_new_list_price[[#This Row],[Product Line]],'EDA SHEET'!$C$10:$D$57,2,FALSE)</f>
        <v>0.34699999999999998</v>
      </c>
      <c r="J3812" s="53">
        <f t="shared" si="66"/>
        <v>83.592299999999994</v>
      </c>
      <c r="K3812" s="1" t="str">
        <f>VLOOKUP(Table_for_new_list_price[[#This Row],[ItemCode]],[1]sheet1!$1:$1048576,11,FALSE)</f>
        <v>China</v>
      </c>
    </row>
    <row r="3813" spans="1:11" hidden="1" x14ac:dyDescent="0.3">
      <c r="A3813" t="s">
        <v>440</v>
      </c>
      <c r="B3813" t="str">
        <f>VLOOKUP(Table_for_new_list_price[[#This Row],[ItemCode]],[1]sheet1!$1:$1048576,4,FALSE)</f>
        <v>BRONZE GATE VALVE</v>
      </c>
      <c r="C3813" t="str">
        <f>VLOOKUP(Table_for_new_list_price[[#This Row],[ItemCode]],[1]sheet1!$1:$1048576,5,FALSE)</f>
        <v>670779711942</v>
      </c>
      <c r="D3813" t="str">
        <f>VLOOKUP(Table_for_new_list_price[[#This Row],[ItemCode]],[1]sheet1!$1:$1048576,6,FALSE)</f>
        <v>PPGA</v>
      </c>
      <c r="E3813" s="54" t="str">
        <f>VLOOKUP(Table_for_new_list_price[[#This Row],[ItemCode]],[1]sheet1!$1:$1048576,7,FALSE)</f>
        <v>BRONZE</v>
      </c>
      <c r="F3813" s="54" t="str">
        <f>VLOOKUP(Table_for_new_list_price[[#This Row],[ItemCode]],[1]sheet1!$1:$1048576,13,FALSE)</f>
        <v>2.22</v>
      </c>
      <c r="G3813" s="55" t="str">
        <f>VLOOKUP(Table_for_new_list_price[[#This Row],[ItemCode]],[1]sheet1!$1:$1048576,12,FALSE)</f>
        <v>25</v>
      </c>
      <c r="H3813" s="101">
        <f>VLOOKUP(Table_for_new_list_price[[#This Row],[ItemCode]],[1]sheet1!$1:$1048576,8,FALSE)</f>
        <v>181.87</v>
      </c>
      <c r="I3813" s="51">
        <f>VLOOKUP(Table_for_new_list_price[[#This Row],[Product Line]],'EDA SHEET'!$C$10:$D$57,2,FALSE)</f>
        <v>0.34699999999999998</v>
      </c>
      <c r="J3813" s="53">
        <f t="shared" si="66"/>
        <v>63.108889999999995</v>
      </c>
      <c r="K3813" s="1" t="str">
        <f>VLOOKUP(Table_for_new_list_price[[#This Row],[ItemCode]],[1]sheet1!$1:$1048576,11,FALSE)</f>
        <v>China</v>
      </c>
    </row>
    <row r="3814" spans="1:11" hidden="1" x14ac:dyDescent="0.3">
      <c r="A3814" t="s">
        <v>441</v>
      </c>
      <c r="B3814" t="str">
        <f>VLOOKUP(Table_for_new_list_price[[#This Row],[ItemCode]],[1]sheet1!$1:$1048576,4,FALSE)</f>
        <v>BRONZE GATE VALVE</v>
      </c>
      <c r="C3814" t="str">
        <f>VLOOKUP(Table_for_new_list_price[[#This Row],[ItemCode]],[1]sheet1!$1:$1048576,5,FALSE)</f>
        <v>670779711911</v>
      </c>
      <c r="D3814" t="str">
        <f>VLOOKUP(Table_for_new_list_price[[#This Row],[ItemCode]],[1]sheet1!$1:$1048576,6,FALSE)</f>
        <v>PPGA</v>
      </c>
      <c r="E3814" s="54" t="str">
        <f>VLOOKUP(Table_for_new_list_price[[#This Row],[ItemCode]],[1]sheet1!$1:$1048576,7,FALSE)</f>
        <v>BRONZE</v>
      </c>
      <c r="F3814" s="54" t="str">
        <f>VLOOKUP(Table_for_new_list_price[[#This Row],[ItemCode]],[1]sheet1!$1:$1048576,13,FALSE)</f>
        <v>0.6</v>
      </c>
      <c r="G3814" s="55" t="str">
        <f>VLOOKUP(Table_for_new_list_price[[#This Row],[ItemCode]],[1]sheet1!$1:$1048576,12,FALSE)</f>
        <v>60</v>
      </c>
      <c r="H3814" s="101">
        <f>VLOOKUP(Table_for_new_list_price[[#This Row],[ItemCode]],[1]sheet1!$1:$1048576,8,FALSE)</f>
        <v>56.28</v>
      </c>
      <c r="I3814" s="51">
        <f>VLOOKUP(Table_for_new_list_price[[#This Row],[Product Line]],'EDA SHEET'!$C$10:$D$57,2,FALSE)</f>
        <v>0.34699999999999998</v>
      </c>
      <c r="J3814" s="53">
        <f t="shared" si="66"/>
        <v>19.529159999999997</v>
      </c>
      <c r="K3814" s="1" t="str">
        <f>VLOOKUP(Table_for_new_list_price[[#This Row],[ItemCode]],[1]sheet1!$1:$1048576,11,FALSE)</f>
        <v>China</v>
      </c>
    </row>
    <row r="3815" spans="1:11" hidden="1" x14ac:dyDescent="0.3">
      <c r="A3815" t="s">
        <v>442</v>
      </c>
      <c r="B3815" t="str">
        <f>VLOOKUP(Table_for_new_list_price[[#This Row],[ItemCode]],[1]sheet1!$1:$1048576,4,FALSE)</f>
        <v>BRONZE GATE VALVE</v>
      </c>
      <c r="C3815" t="str">
        <f>VLOOKUP(Table_for_new_list_price[[#This Row],[ItemCode]],[1]sheet1!$1:$1048576,5,FALSE)</f>
        <v>670779711966</v>
      </c>
      <c r="D3815" t="str">
        <f>VLOOKUP(Table_for_new_list_price[[#This Row],[ItemCode]],[1]sheet1!$1:$1048576,6,FALSE)</f>
        <v>PPGA</v>
      </c>
      <c r="E3815" s="54" t="str">
        <f>VLOOKUP(Table_for_new_list_price[[#This Row],[ItemCode]],[1]sheet1!$1:$1048576,7,FALSE)</f>
        <v>BRONZE</v>
      </c>
      <c r="F3815" s="54" t="str">
        <f>VLOOKUP(Table_for_new_list_price[[#This Row],[ItemCode]],[1]sheet1!$1:$1048576,13,FALSE)</f>
        <v>4.43</v>
      </c>
      <c r="G3815" s="55" t="str">
        <f>VLOOKUP(Table_for_new_list_price[[#This Row],[ItemCode]],[1]sheet1!$1:$1048576,12,FALSE)</f>
        <v>12</v>
      </c>
      <c r="H3815" s="101">
        <f>VLOOKUP(Table_for_new_list_price[[#This Row],[ItemCode]],[1]sheet1!$1:$1048576,8,FALSE)</f>
        <v>351.13</v>
      </c>
      <c r="I3815" s="51">
        <f>VLOOKUP(Table_for_new_list_price[[#This Row],[Product Line]],'EDA SHEET'!$C$10:$D$57,2,FALSE)</f>
        <v>0.34699999999999998</v>
      </c>
      <c r="J3815" s="53">
        <f t="shared" si="66"/>
        <v>121.84210999999999</v>
      </c>
      <c r="K3815" s="1" t="str">
        <f>VLOOKUP(Table_for_new_list_price[[#This Row],[ItemCode]],[1]sheet1!$1:$1048576,11,FALSE)</f>
        <v>China</v>
      </c>
    </row>
    <row r="3816" spans="1:11" hidden="1" x14ac:dyDescent="0.3">
      <c r="A3816" t="s">
        <v>443</v>
      </c>
      <c r="B3816" t="str">
        <f>VLOOKUP(Table_for_new_list_price[[#This Row],[ItemCode]],[1]sheet1!$1:$1048576,4,FALSE)</f>
        <v>BRONZE GATE VALVE</v>
      </c>
      <c r="C3816" t="str">
        <f>VLOOKUP(Table_for_new_list_price[[#This Row],[ItemCode]],[1]sheet1!$1:$1048576,5,FALSE)</f>
        <v>670779711928</v>
      </c>
      <c r="D3816" t="str">
        <f>VLOOKUP(Table_for_new_list_price[[#This Row],[ItemCode]],[1]sheet1!$1:$1048576,6,FALSE)</f>
        <v>PPGA</v>
      </c>
      <c r="E3816" s="54" t="str">
        <f>VLOOKUP(Table_for_new_list_price[[#This Row],[ItemCode]],[1]sheet1!$1:$1048576,7,FALSE)</f>
        <v>BRONZE</v>
      </c>
      <c r="F3816" s="54" t="str">
        <f>VLOOKUP(Table_for_new_list_price[[#This Row],[ItemCode]],[1]sheet1!$1:$1048576,13,FALSE)</f>
        <v>0.92</v>
      </c>
      <c r="G3816" s="55" t="str">
        <f>VLOOKUP(Table_for_new_list_price[[#This Row],[ItemCode]],[1]sheet1!$1:$1048576,12,FALSE)</f>
        <v>50</v>
      </c>
      <c r="H3816" s="101">
        <f>VLOOKUP(Table_for_new_list_price[[#This Row],[ItemCode]],[1]sheet1!$1:$1048576,8,FALSE)</f>
        <v>82.76</v>
      </c>
      <c r="I3816" s="51">
        <f>VLOOKUP(Table_for_new_list_price[[#This Row],[Product Line]],'EDA SHEET'!$C$10:$D$57,2,FALSE)</f>
        <v>0.34699999999999998</v>
      </c>
      <c r="J3816" s="53">
        <f t="shared" si="66"/>
        <v>28.71772</v>
      </c>
      <c r="K3816" s="1" t="str">
        <f>VLOOKUP(Table_for_new_list_price[[#This Row],[ItemCode]],[1]sheet1!$1:$1048576,11,FALSE)</f>
        <v>China</v>
      </c>
    </row>
    <row r="3817" spans="1:11" hidden="1" x14ac:dyDescent="0.3">
      <c r="A3817" t="s">
        <v>1215</v>
      </c>
      <c r="B3817" t="str">
        <f>VLOOKUP(Table_for_new_list_price[[#This Row],[ItemCode]],[1]sheet1!$1:$1048576,4,FALSE)</f>
        <v>POLY BALL VALVE THD END</v>
      </c>
      <c r="C3817" t="str">
        <f>VLOOKUP(Table_for_new_list_price[[#This Row],[ItemCode]],[1]sheet1!$1:$1048576,5,FALSE)</f>
        <v>670779571065</v>
      </c>
      <c r="D3817" t="str">
        <f>VLOOKUP(Table_for_new_list_price[[#This Row],[ItemCode]],[1]sheet1!$1:$1048576,6,FALSE)</f>
        <v>PVCV</v>
      </c>
      <c r="E3817" s="54" t="str">
        <f>VLOOKUP(Table_for_new_list_price[[#This Row],[ItemCode]],[1]sheet1!$1:$1048576,7,FALSE)</f>
        <v>POLYPROPYLENE</v>
      </c>
      <c r="F3817" s="54" t="str">
        <f>VLOOKUP(Table_for_new_list_price[[#This Row],[ItemCode]],[1]sheet1!$1:$1048576,13,FALSE)</f>
        <v>0.58</v>
      </c>
      <c r="G3817" s="55" t="str">
        <f>VLOOKUP(Table_for_new_list_price[[#This Row],[ItemCode]],[1]sheet1!$1:$1048576,12,FALSE)</f>
        <v>40</v>
      </c>
      <c r="H3817" s="101">
        <f>VLOOKUP(Table_for_new_list_price[[#This Row],[ItemCode]],[1]sheet1!$1:$1048576,8,FALSE)</f>
        <v>25.27</v>
      </c>
      <c r="I3817" s="51">
        <f>VLOOKUP(Table_for_new_list_price[[#This Row],[Product Line]],'EDA SHEET'!$C$10:$D$57,2,FALSE)</f>
        <v>0.34699999999999998</v>
      </c>
      <c r="J3817" s="53">
        <f t="shared" si="66"/>
        <v>8.7686899999999994</v>
      </c>
      <c r="K3817" s="1" t="str">
        <f>VLOOKUP(Table_for_new_list_price[[#This Row],[ItemCode]],[1]sheet1!$1:$1048576,11,FALSE)</f>
        <v>Italy</v>
      </c>
    </row>
    <row r="3818" spans="1:11" hidden="1" x14ac:dyDescent="0.3">
      <c r="A3818" t="s">
        <v>1216</v>
      </c>
      <c r="B3818" t="str">
        <f>VLOOKUP(Table_for_new_list_price[[#This Row],[ItemCode]],[1]sheet1!$1:$1048576,4,FALSE)</f>
        <v>POLY BALL VALVE THD END</v>
      </c>
      <c r="C3818" t="str">
        <f>VLOOKUP(Table_for_new_list_price[[#This Row],[ItemCode]],[1]sheet1!$1:$1048576,5,FALSE)</f>
        <v>670779571089</v>
      </c>
      <c r="D3818" t="str">
        <f>VLOOKUP(Table_for_new_list_price[[#This Row],[ItemCode]],[1]sheet1!$1:$1048576,6,FALSE)</f>
        <v>PVCV</v>
      </c>
      <c r="E3818" s="54" t="str">
        <f>VLOOKUP(Table_for_new_list_price[[#This Row],[ItemCode]],[1]sheet1!$1:$1048576,7,FALSE)</f>
        <v>POLYPROPYLENE</v>
      </c>
      <c r="F3818" s="54" t="str">
        <f>VLOOKUP(Table_for_new_list_price[[#This Row],[ItemCode]],[1]sheet1!$1:$1048576,13,FALSE)</f>
        <v>1.63</v>
      </c>
      <c r="G3818" s="55" t="str">
        <f>VLOOKUP(Table_for_new_list_price[[#This Row],[ItemCode]],[1]sheet1!$1:$1048576,12,FALSE)</f>
        <v>20</v>
      </c>
      <c r="H3818" s="101">
        <f>VLOOKUP(Table_for_new_list_price[[#This Row],[ItemCode]],[1]sheet1!$1:$1048576,8,FALSE)</f>
        <v>77.91</v>
      </c>
      <c r="I3818" s="51">
        <f>VLOOKUP(Table_for_new_list_price[[#This Row],[Product Line]],'EDA SHEET'!$C$10:$D$57,2,FALSE)</f>
        <v>0.34699999999999998</v>
      </c>
      <c r="J3818" s="53">
        <f t="shared" si="66"/>
        <v>27.034769999999998</v>
      </c>
      <c r="K3818" s="1" t="str">
        <f>VLOOKUP(Table_for_new_list_price[[#This Row],[ItemCode]],[1]sheet1!$1:$1048576,11,FALSE)</f>
        <v>Italy</v>
      </c>
    </row>
    <row r="3819" spans="1:11" hidden="1" x14ac:dyDescent="0.3">
      <c r="A3819" t="s">
        <v>1217</v>
      </c>
      <c r="B3819" t="str">
        <f>VLOOKUP(Table_for_new_list_price[[#This Row],[ItemCode]],[1]sheet1!$1:$1048576,4,FALSE)</f>
        <v>POLY BALL VALVE THD END</v>
      </c>
      <c r="C3819" t="str">
        <f>VLOOKUP(Table_for_new_list_price[[#This Row],[ItemCode]],[1]sheet1!$1:$1048576,5,FALSE)</f>
        <v>670779571072</v>
      </c>
      <c r="D3819" t="str">
        <f>VLOOKUP(Table_for_new_list_price[[#This Row],[ItemCode]],[1]sheet1!$1:$1048576,6,FALSE)</f>
        <v>PVCV</v>
      </c>
      <c r="E3819" s="54" t="str">
        <f>VLOOKUP(Table_for_new_list_price[[#This Row],[ItemCode]],[1]sheet1!$1:$1048576,7,FALSE)</f>
        <v>POLYPROPYLENE</v>
      </c>
      <c r="F3819" s="54" t="str">
        <f>VLOOKUP(Table_for_new_list_price[[#This Row],[ItemCode]],[1]sheet1!$1:$1048576,13,FALSE)</f>
        <v>0.94</v>
      </c>
      <c r="G3819" s="55" t="str">
        <f>VLOOKUP(Table_for_new_list_price[[#This Row],[ItemCode]],[1]sheet1!$1:$1048576,12,FALSE)</f>
        <v>30</v>
      </c>
      <c r="H3819" s="101">
        <f>VLOOKUP(Table_for_new_list_price[[#This Row],[ItemCode]],[1]sheet1!$1:$1048576,8,FALSE)</f>
        <v>56.98</v>
      </c>
      <c r="I3819" s="51">
        <f>VLOOKUP(Table_for_new_list_price[[#This Row],[Product Line]],'EDA SHEET'!$C$10:$D$57,2,FALSE)</f>
        <v>0.34699999999999998</v>
      </c>
      <c r="J3819" s="53">
        <f t="shared" si="66"/>
        <v>19.772059999999996</v>
      </c>
      <c r="K3819" s="1" t="str">
        <f>VLOOKUP(Table_for_new_list_price[[#This Row],[ItemCode]],[1]sheet1!$1:$1048576,11,FALSE)</f>
        <v>Italy</v>
      </c>
    </row>
    <row r="3820" spans="1:11" hidden="1" x14ac:dyDescent="0.3">
      <c r="A3820" t="s">
        <v>1218</v>
      </c>
      <c r="B3820" t="str">
        <f>VLOOKUP(Table_for_new_list_price[[#This Row],[ItemCode]],[1]sheet1!$1:$1048576,4,FALSE)</f>
        <v>POLY BALL VALVE THD END</v>
      </c>
      <c r="C3820" t="str">
        <f>VLOOKUP(Table_for_new_list_price[[#This Row],[ItemCode]],[1]sheet1!$1:$1048576,5,FALSE)</f>
        <v>670779571041</v>
      </c>
      <c r="D3820" t="str">
        <f>VLOOKUP(Table_for_new_list_price[[#This Row],[ItemCode]],[1]sheet1!$1:$1048576,6,FALSE)</f>
        <v>PVCV</v>
      </c>
      <c r="E3820" s="54" t="str">
        <f>VLOOKUP(Table_for_new_list_price[[#This Row],[ItemCode]],[1]sheet1!$1:$1048576,7,FALSE)</f>
        <v>POLYPROPYLENE</v>
      </c>
      <c r="F3820" s="54" t="str">
        <f>VLOOKUP(Table_for_new_list_price[[#This Row],[ItemCode]],[1]sheet1!$1:$1048576,13,FALSE)</f>
        <v>0.24</v>
      </c>
      <c r="G3820" s="55" t="str">
        <f>VLOOKUP(Table_for_new_list_price[[#This Row],[ItemCode]],[1]sheet1!$1:$1048576,12,FALSE)</f>
        <v>60</v>
      </c>
      <c r="H3820" s="101">
        <f>VLOOKUP(Table_for_new_list_price[[#This Row],[ItemCode]],[1]sheet1!$1:$1048576,8,FALSE)</f>
        <v>14.06</v>
      </c>
      <c r="I3820" s="51">
        <f>VLOOKUP(Table_for_new_list_price[[#This Row],[Product Line]],'EDA SHEET'!$C$10:$D$57,2,FALSE)</f>
        <v>0.34699999999999998</v>
      </c>
      <c r="J3820" s="53">
        <f t="shared" si="66"/>
        <v>4.8788200000000002</v>
      </c>
      <c r="K3820" s="1" t="str">
        <f>VLOOKUP(Table_for_new_list_price[[#This Row],[ItemCode]],[1]sheet1!$1:$1048576,11,FALSE)</f>
        <v>Italy</v>
      </c>
    </row>
    <row r="3821" spans="1:11" hidden="1" x14ac:dyDescent="0.3">
      <c r="A3821" t="s">
        <v>1219</v>
      </c>
      <c r="B3821" t="str">
        <f>VLOOKUP(Table_for_new_list_price[[#This Row],[ItemCode]],[1]sheet1!$1:$1048576,4,FALSE)</f>
        <v>POLY BALL VALVE THD END</v>
      </c>
      <c r="C3821" t="str">
        <f>VLOOKUP(Table_for_new_list_price[[#This Row],[ItemCode]],[1]sheet1!$1:$1048576,5,FALSE)</f>
        <v>670779571201</v>
      </c>
      <c r="D3821" t="str">
        <f>VLOOKUP(Table_for_new_list_price[[#This Row],[ItemCode]],[1]sheet1!$1:$1048576,6,FALSE)</f>
        <v>PVCV</v>
      </c>
      <c r="E3821" s="54" t="str">
        <f>VLOOKUP(Table_for_new_list_price[[#This Row],[ItemCode]],[1]sheet1!$1:$1048576,7,FALSE)</f>
        <v>POLYPROPYLENE</v>
      </c>
      <c r="F3821" s="54" t="str">
        <f>VLOOKUP(Table_for_new_list_price[[#This Row],[ItemCode]],[1]sheet1!$1:$1048576,13,FALSE)</f>
        <v>2.42</v>
      </c>
      <c r="G3821" s="55" t="str">
        <f>VLOOKUP(Table_for_new_list_price[[#This Row],[ItemCode]],[1]sheet1!$1:$1048576,12,FALSE)</f>
        <v>10</v>
      </c>
      <c r="H3821" s="101">
        <f>VLOOKUP(Table_for_new_list_price[[#This Row],[ItemCode]],[1]sheet1!$1:$1048576,8,FALSE)</f>
        <v>100.13</v>
      </c>
      <c r="I3821" s="51">
        <f>VLOOKUP(Table_for_new_list_price[[#This Row],[Product Line]],'EDA SHEET'!$C$10:$D$57,2,FALSE)</f>
        <v>0.34699999999999998</v>
      </c>
      <c r="J3821" s="53">
        <f t="shared" si="66"/>
        <v>34.745109999999997</v>
      </c>
      <c r="K3821" s="1" t="str">
        <f>VLOOKUP(Table_for_new_list_price[[#This Row],[ItemCode]],[1]sheet1!$1:$1048576,11,FALSE)</f>
        <v>Italy</v>
      </c>
    </row>
    <row r="3822" spans="1:11" hidden="1" x14ac:dyDescent="0.3">
      <c r="A3822" t="s">
        <v>1220</v>
      </c>
      <c r="B3822" t="str">
        <f>VLOOKUP(Table_for_new_list_price[[#This Row],[ItemCode]],[1]sheet1!$1:$1048576,4,FALSE)</f>
        <v>POLY BALL VALVE THD END</v>
      </c>
      <c r="C3822" t="str">
        <f>VLOOKUP(Table_for_new_list_price[[#This Row],[ItemCode]],[1]sheet1!$1:$1048576,5,FALSE)</f>
        <v>670779571058</v>
      </c>
      <c r="D3822" t="str">
        <f>VLOOKUP(Table_for_new_list_price[[#This Row],[ItemCode]],[1]sheet1!$1:$1048576,6,FALSE)</f>
        <v>PVCV</v>
      </c>
      <c r="E3822" s="54" t="str">
        <f>VLOOKUP(Table_for_new_list_price[[#This Row],[ItemCode]],[1]sheet1!$1:$1048576,7,FALSE)</f>
        <v>POLYPROPYLENE</v>
      </c>
      <c r="F3822" s="54" t="str">
        <f>VLOOKUP(Table_for_new_list_price[[#This Row],[ItemCode]],[1]sheet1!$1:$1048576,13,FALSE)</f>
        <v>0.34</v>
      </c>
      <c r="G3822" s="55" t="str">
        <f>VLOOKUP(Table_for_new_list_price[[#This Row],[ItemCode]],[1]sheet1!$1:$1048576,12,FALSE)</f>
        <v>50</v>
      </c>
      <c r="H3822" s="101">
        <f>VLOOKUP(Table_for_new_list_price[[#This Row],[ItemCode]],[1]sheet1!$1:$1048576,8,FALSE)</f>
        <v>17.14</v>
      </c>
      <c r="I3822" s="51">
        <f>VLOOKUP(Table_for_new_list_price[[#This Row],[Product Line]],'EDA SHEET'!$C$10:$D$57,2,FALSE)</f>
        <v>0.34699999999999998</v>
      </c>
      <c r="J3822" s="53">
        <f t="shared" si="66"/>
        <v>5.9475799999999994</v>
      </c>
      <c r="K3822" s="1" t="str">
        <f>VLOOKUP(Table_for_new_list_price[[#This Row],[ItemCode]],[1]sheet1!$1:$1048576,11,FALSE)</f>
        <v>Italy</v>
      </c>
    </row>
    <row r="3823" spans="1:11" hidden="1" x14ac:dyDescent="0.3">
      <c r="A3823" t="s">
        <v>3941</v>
      </c>
      <c r="B3823" t="str">
        <f>VLOOKUP(Table_for_new_list_price[[#This Row],[ItemCode]],[1]sheet1!$1:$1048576,4,FALSE)</f>
        <v>PP ARCTIC BALL HOSE BIBB</v>
      </c>
      <c r="C3823" t="str">
        <f>VLOOKUP(Table_for_new_list_price[[#This Row],[ItemCode]],[1]sheet1!$1:$1048576,5,FALSE)</f>
        <v>670779305042</v>
      </c>
      <c r="D3823" t="str">
        <f>VLOOKUP(Table_for_new_list_price[[#This Row],[ItemCode]],[1]sheet1!$1:$1048576,6,FALSE)</f>
        <v>PVCV</v>
      </c>
      <c r="E3823" s="54" t="str">
        <f>VLOOKUP(Table_for_new_list_price[[#This Row],[ItemCode]],[1]sheet1!$1:$1048576,7,FALSE)</f>
        <v>POLYPROPYLENE</v>
      </c>
      <c r="F3823" s="54" t="str">
        <f>VLOOKUP(Table_for_new_list_price[[#This Row],[ItemCode]],[1]sheet1!$1:$1048576,13,FALSE)</f>
        <v>.25</v>
      </c>
      <c r="G3823" s="55" t="str">
        <f>VLOOKUP(Table_for_new_list_price[[#This Row],[ItemCode]],[1]sheet1!$1:$1048576,12,FALSE)</f>
        <v>80</v>
      </c>
      <c r="H3823" s="101">
        <f>VLOOKUP(Table_for_new_list_price[[#This Row],[ItemCode]],[1]sheet1!$1:$1048576,8,FALSE)</f>
        <v>18.260000000000002</v>
      </c>
      <c r="I3823" s="51">
        <f>VLOOKUP(Table_for_new_list_price[[#This Row],[Product Line]],'EDA SHEET'!$C$10:$D$57,2,FALSE)</f>
        <v>0.34699999999999998</v>
      </c>
      <c r="J3823" s="53">
        <f t="shared" si="66"/>
        <v>6.33622</v>
      </c>
      <c r="K3823" s="1" t="str">
        <f>VLOOKUP(Table_for_new_list_price[[#This Row],[ItemCode]],[1]sheet1!$1:$1048576,11,FALSE)</f>
        <v>Italy</v>
      </c>
    </row>
    <row r="3824" spans="1:11" hidden="1" x14ac:dyDescent="0.3">
      <c r="A3824" t="s">
        <v>3942</v>
      </c>
      <c r="B3824" t="str">
        <f>VLOOKUP(Table_for_new_list_price[[#This Row],[ItemCode]],[1]sheet1!$1:$1048576,4,FALSE)</f>
        <v>PP ARCTIC BALL HOSE BIBB</v>
      </c>
      <c r="C3824" t="str">
        <f>VLOOKUP(Table_for_new_list_price[[#This Row],[ItemCode]],[1]sheet1!$1:$1048576,5,FALSE)</f>
        <v>670779305059</v>
      </c>
      <c r="D3824" t="str">
        <f>VLOOKUP(Table_for_new_list_price[[#This Row],[ItemCode]],[1]sheet1!$1:$1048576,6,FALSE)</f>
        <v>PVCV</v>
      </c>
      <c r="E3824" s="54" t="str">
        <f>VLOOKUP(Table_for_new_list_price[[#This Row],[ItemCode]],[1]sheet1!$1:$1048576,7,FALSE)</f>
        <v>POLYPROPYLENE</v>
      </c>
      <c r="F3824" s="54" t="str">
        <f>VLOOKUP(Table_for_new_list_price[[#This Row],[ItemCode]],[1]sheet1!$1:$1048576,13,FALSE)</f>
        <v>.30</v>
      </c>
      <c r="G3824" s="55" t="str">
        <f>VLOOKUP(Table_for_new_list_price[[#This Row],[ItemCode]],[1]sheet1!$1:$1048576,12,FALSE)</f>
        <v>60</v>
      </c>
      <c r="H3824" s="101">
        <f>VLOOKUP(Table_for_new_list_price[[#This Row],[ItemCode]],[1]sheet1!$1:$1048576,8,FALSE)</f>
        <v>20.079999999999998</v>
      </c>
      <c r="I3824" s="51">
        <f>VLOOKUP(Table_for_new_list_price[[#This Row],[Product Line]],'EDA SHEET'!$C$10:$D$57,2,FALSE)</f>
        <v>0.34699999999999998</v>
      </c>
      <c r="J3824" s="53">
        <f t="shared" si="66"/>
        <v>6.9677599999999993</v>
      </c>
      <c r="K3824" s="1" t="str">
        <f>VLOOKUP(Table_for_new_list_price[[#This Row],[ItemCode]],[1]sheet1!$1:$1048576,11,FALSE)</f>
        <v>Italy</v>
      </c>
    </row>
    <row r="3825" spans="1:11" hidden="1" x14ac:dyDescent="0.3">
      <c r="A3825" t="s">
        <v>1728</v>
      </c>
      <c r="B3825" t="str">
        <f>VLOOKUP(Table_for_new_list_price[[#This Row],[ItemCode]],[1]sheet1!$1:$1048576,4,FALSE)</f>
        <v>HANDWHEEL FOR RADIATOR VALVES</v>
      </c>
      <c r="C3825">
        <f>VLOOKUP(Table_for_new_list_price[[#This Row],[ItemCode]],[1]sheet1!$1:$1048576,5,FALSE)</f>
        <v>0</v>
      </c>
      <c r="D3825" t="str">
        <f>VLOOKUP(Table_for_new_list_price[[#This Row],[ItemCode]],[1]sheet1!$1:$1048576,6,FALSE)</f>
        <v>RADV</v>
      </c>
      <c r="E3825" s="54" t="str">
        <f>VLOOKUP(Table_for_new_list_price[[#This Row],[ItemCode]],[1]sheet1!$1:$1048576,7,FALSE)</f>
        <v>BRASS</v>
      </c>
      <c r="F3825" s="54">
        <f>VLOOKUP(Table_for_new_list_price[[#This Row],[ItemCode]],[1]sheet1!$1:$1048576,13,FALSE)</f>
        <v>0</v>
      </c>
      <c r="G3825" s="55" t="str">
        <f>VLOOKUP(Table_for_new_list_price[[#This Row],[ItemCode]],[1]sheet1!$1:$1048576,12,FALSE)</f>
        <v>1</v>
      </c>
      <c r="H3825" s="101">
        <f>VLOOKUP(Table_for_new_list_price[[#This Row],[ItemCode]],[1]sheet1!$1:$1048576,8,FALSE)</f>
        <v>1.4</v>
      </c>
      <c r="I3825" s="51">
        <f>VLOOKUP(Table_for_new_list_price[[#This Row],[Product Line]],'EDA SHEET'!$C$10:$D$57,2,FALSE)</f>
        <v>0.34699999999999998</v>
      </c>
      <c r="J3825" s="53">
        <f t="shared" si="66"/>
        <v>0.48579999999999995</v>
      </c>
      <c r="K3825" s="1" t="str">
        <f>VLOOKUP(Table_for_new_list_price[[#This Row],[ItemCode]],[1]sheet1!$1:$1048576,11,FALSE)</f>
        <v>China</v>
      </c>
    </row>
    <row r="3826" spans="1:11" hidden="1" x14ac:dyDescent="0.3">
      <c r="A3826" t="s">
        <v>1730</v>
      </c>
      <c r="B3826" t="str">
        <f>VLOOKUP(Table_for_new_list_price[[#This Row],[ItemCode]],[1]sheet1!$1:$1048576,4,FALSE)</f>
        <v>STEAM RADIATOR ANGLE FxM UNION</v>
      </c>
      <c r="C3826" t="str">
        <f>VLOOKUP(Table_for_new_list_price[[#This Row],[ItemCode]],[1]sheet1!$1:$1048576,5,FALSE)</f>
        <v>670779909066</v>
      </c>
      <c r="D3826" t="str">
        <f>VLOOKUP(Table_for_new_list_price[[#This Row],[ItemCode]],[1]sheet1!$1:$1048576,6,FALSE)</f>
        <v>RADV</v>
      </c>
      <c r="E3826" s="54" t="str">
        <f>VLOOKUP(Table_for_new_list_price[[#This Row],[ItemCode]],[1]sheet1!$1:$1048576,7,FALSE)</f>
        <v>BRASS</v>
      </c>
      <c r="F3826" s="54" t="str">
        <f>VLOOKUP(Table_for_new_list_price[[#This Row],[ItemCode]],[1]sheet1!$1:$1048576,13,FALSE)</f>
        <v>1.36</v>
      </c>
      <c r="G3826" s="55" t="str">
        <f>VLOOKUP(Table_for_new_list_price[[#This Row],[ItemCode]],[1]sheet1!$1:$1048576,12,FALSE)</f>
        <v>36</v>
      </c>
      <c r="H3826" s="101">
        <f>VLOOKUP(Table_for_new_list_price[[#This Row],[ItemCode]],[1]sheet1!$1:$1048576,8,FALSE)</f>
        <v>89.21</v>
      </c>
      <c r="I3826" s="51">
        <f>VLOOKUP(Table_for_new_list_price[[#This Row],[Product Line]],'EDA SHEET'!$C$10:$D$57,2,FALSE)</f>
        <v>0.34699999999999998</v>
      </c>
      <c r="J3826" s="53">
        <f t="shared" si="66"/>
        <v>30.955869999999997</v>
      </c>
      <c r="K3826" s="1" t="str">
        <f>VLOOKUP(Table_for_new_list_price[[#This Row],[ItemCode]],[1]sheet1!$1:$1048576,11,FALSE)</f>
        <v>China</v>
      </c>
    </row>
    <row r="3827" spans="1:11" hidden="1" x14ac:dyDescent="0.3">
      <c r="A3827" t="s">
        <v>1731</v>
      </c>
      <c r="B3827" t="str">
        <f>VLOOKUP(Table_for_new_list_price[[#This Row],[ItemCode]],[1]sheet1!$1:$1048576,4,FALSE)</f>
        <v>STEAM RADIATOR ANGLE FxM UNION</v>
      </c>
      <c r="C3827" t="str">
        <f>VLOOKUP(Table_for_new_list_price[[#This Row],[ItemCode]],[1]sheet1!$1:$1048576,5,FALSE)</f>
        <v>670779909080</v>
      </c>
      <c r="D3827" t="str">
        <f>VLOOKUP(Table_for_new_list_price[[#This Row],[ItemCode]],[1]sheet1!$1:$1048576,6,FALSE)</f>
        <v>RADV</v>
      </c>
      <c r="E3827" s="54" t="str">
        <f>VLOOKUP(Table_for_new_list_price[[#This Row],[ItemCode]],[1]sheet1!$1:$1048576,7,FALSE)</f>
        <v>BRASS</v>
      </c>
      <c r="F3827" s="54" t="str">
        <f>VLOOKUP(Table_for_new_list_price[[#This Row],[ItemCode]],[1]sheet1!$1:$1048576,13,FALSE)</f>
        <v>3.08</v>
      </c>
      <c r="G3827" s="55" t="str">
        <f>VLOOKUP(Table_for_new_list_price[[#This Row],[ItemCode]],[1]sheet1!$1:$1048576,12,FALSE)</f>
        <v>16</v>
      </c>
      <c r="H3827" s="101">
        <f>VLOOKUP(Table_for_new_list_price[[#This Row],[ItemCode]],[1]sheet1!$1:$1048576,8,FALSE)</f>
        <v>180.03</v>
      </c>
      <c r="I3827" s="51">
        <f>VLOOKUP(Table_for_new_list_price[[#This Row],[Product Line]],'EDA SHEET'!$C$10:$D$57,2,FALSE)</f>
        <v>0.34699999999999998</v>
      </c>
      <c r="J3827" s="53">
        <f t="shared" si="66"/>
        <v>62.470409999999994</v>
      </c>
      <c r="K3827" s="1" t="str">
        <f>VLOOKUP(Table_for_new_list_price[[#This Row],[ItemCode]],[1]sheet1!$1:$1048576,11,FALSE)</f>
        <v>China</v>
      </c>
    </row>
    <row r="3828" spans="1:11" hidden="1" x14ac:dyDescent="0.3">
      <c r="A3828" t="s">
        <v>1732</v>
      </c>
      <c r="B3828" t="str">
        <f>VLOOKUP(Table_for_new_list_price[[#This Row],[ItemCode]],[1]sheet1!$1:$1048576,4,FALSE)</f>
        <v>STEAM RADIATOR ANGLE FxM UNION</v>
      </c>
      <c r="C3828" t="str">
        <f>VLOOKUP(Table_for_new_list_price[[#This Row],[ItemCode]],[1]sheet1!$1:$1048576,5,FALSE)</f>
        <v>670779909073</v>
      </c>
      <c r="D3828" t="str">
        <f>VLOOKUP(Table_for_new_list_price[[#This Row],[ItemCode]],[1]sheet1!$1:$1048576,6,FALSE)</f>
        <v>RADV</v>
      </c>
      <c r="E3828" s="54" t="str">
        <f>VLOOKUP(Table_for_new_list_price[[#This Row],[ItemCode]],[1]sheet1!$1:$1048576,7,FALSE)</f>
        <v>BRASS</v>
      </c>
      <c r="F3828" s="54" t="str">
        <f>VLOOKUP(Table_for_new_list_price[[#This Row],[ItemCode]],[1]sheet1!$1:$1048576,13,FALSE)</f>
        <v>2.08</v>
      </c>
      <c r="G3828" s="55" t="str">
        <f>VLOOKUP(Table_for_new_list_price[[#This Row],[ItemCode]],[1]sheet1!$1:$1048576,12,FALSE)</f>
        <v>24</v>
      </c>
      <c r="H3828" s="101">
        <f>VLOOKUP(Table_for_new_list_price[[#This Row],[ItemCode]],[1]sheet1!$1:$1048576,8,FALSE)</f>
        <v>116.86</v>
      </c>
      <c r="I3828" s="51">
        <f>VLOOKUP(Table_for_new_list_price[[#This Row],[Product Line]],'EDA SHEET'!$C$10:$D$57,2,FALSE)</f>
        <v>0.34699999999999998</v>
      </c>
      <c r="J3828" s="53">
        <f t="shared" si="66"/>
        <v>40.550419999999995</v>
      </c>
      <c r="K3828" s="1" t="str">
        <f>VLOOKUP(Table_for_new_list_price[[#This Row],[ItemCode]],[1]sheet1!$1:$1048576,11,FALSE)</f>
        <v>China</v>
      </c>
    </row>
    <row r="3829" spans="1:11" hidden="1" x14ac:dyDescent="0.3">
      <c r="A3829" t="s">
        <v>1733</v>
      </c>
      <c r="B3829" t="str">
        <f>VLOOKUP(Table_for_new_list_price[[#This Row],[ItemCode]],[1]sheet1!$1:$1048576,4,FALSE)</f>
        <v>STEAM RADIATOR ANGLE FxM UNION</v>
      </c>
      <c r="C3829" t="str">
        <f>VLOOKUP(Table_for_new_list_price[[#This Row],[ItemCode]],[1]sheet1!$1:$1048576,5,FALSE)</f>
        <v>670779909042</v>
      </c>
      <c r="D3829" t="str">
        <f>VLOOKUP(Table_for_new_list_price[[#This Row],[ItemCode]],[1]sheet1!$1:$1048576,6,FALSE)</f>
        <v>RADV</v>
      </c>
      <c r="E3829" s="54" t="str">
        <f>VLOOKUP(Table_for_new_list_price[[#This Row],[ItemCode]],[1]sheet1!$1:$1048576,7,FALSE)</f>
        <v>BRASS</v>
      </c>
      <c r="F3829" s="54" t="str">
        <f>VLOOKUP(Table_for_new_list_price[[#This Row],[ItemCode]],[1]sheet1!$1:$1048576,13,FALSE)</f>
        <v>0.82</v>
      </c>
      <c r="G3829" s="55" t="str">
        <f>VLOOKUP(Table_for_new_list_price[[#This Row],[ItemCode]],[1]sheet1!$1:$1048576,12,FALSE)</f>
        <v>60</v>
      </c>
      <c r="H3829" s="101">
        <f>VLOOKUP(Table_for_new_list_price[[#This Row],[ItemCode]],[1]sheet1!$1:$1048576,8,FALSE)</f>
        <v>67.31</v>
      </c>
      <c r="I3829" s="51">
        <f>VLOOKUP(Table_for_new_list_price[[#This Row],[Product Line]],'EDA SHEET'!$C$10:$D$57,2,FALSE)</f>
        <v>0.34699999999999998</v>
      </c>
      <c r="J3829" s="53">
        <f t="shared" si="66"/>
        <v>23.356569999999998</v>
      </c>
      <c r="K3829" s="1" t="str">
        <f>VLOOKUP(Table_for_new_list_price[[#This Row],[ItemCode]],[1]sheet1!$1:$1048576,11,FALSE)</f>
        <v>China</v>
      </c>
    </row>
    <row r="3830" spans="1:11" hidden="1" x14ac:dyDescent="0.3">
      <c r="A3830" t="s">
        <v>1734</v>
      </c>
      <c r="B3830" t="str">
        <f>VLOOKUP(Table_for_new_list_price[[#This Row],[ItemCode]],[1]sheet1!$1:$1048576,4,FALSE)</f>
        <v>STEAM RADIATOR ANGLE FxM UNION</v>
      </c>
      <c r="C3830" t="str">
        <f>VLOOKUP(Table_for_new_list_price[[#This Row],[ItemCode]],[1]sheet1!$1:$1048576,5,FALSE)</f>
        <v>670779909059</v>
      </c>
      <c r="D3830" t="str">
        <f>VLOOKUP(Table_for_new_list_price[[#This Row],[ItemCode]],[1]sheet1!$1:$1048576,6,FALSE)</f>
        <v>RADV</v>
      </c>
      <c r="E3830" s="54" t="str">
        <f>VLOOKUP(Table_for_new_list_price[[#This Row],[ItemCode]],[1]sheet1!$1:$1048576,7,FALSE)</f>
        <v>BRASS</v>
      </c>
      <c r="F3830" s="54" t="str">
        <f>VLOOKUP(Table_for_new_list_price[[#This Row],[ItemCode]],[1]sheet1!$1:$1048576,13,FALSE)</f>
        <v>1.12</v>
      </c>
      <c r="G3830" s="55" t="str">
        <f>VLOOKUP(Table_for_new_list_price[[#This Row],[ItemCode]],[1]sheet1!$1:$1048576,12,FALSE)</f>
        <v>48</v>
      </c>
      <c r="H3830" s="101">
        <f>VLOOKUP(Table_for_new_list_price[[#This Row],[ItemCode]],[1]sheet1!$1:$1048576,8,FALSE)</f>
        <v>82.17</v>
      </c>
      <c r="I3830" s="51">
        <f>VLOOKUP(Table_for_new_list_price[[#This Row],[Product Line]],'EDA SHEET'!$C$10:$D$57,2,FALSE)</f>
        <v>0.34699999999999998</v>
      </c>
      <c r="J3830" s="53">
        <f t="shared" si="66"/>
        <v>28.512989999999999</v>
      </c>
      <c r="K3830" s="1" t="str">
        <f>VLOOKUP(Table_for_new_list_price[[#This Row],[ItemCode]],[1]sheet1!$1:$1048576,11,FALSE)</f>
        <v>China</v>
      </c>
    </row>
    <row r="3831" spans="1:11" hidden="1" x14ac:dyDescent="0.3">
      <c r="A3831" t="s">
        <v>1735</v>
      </c>
      <c r="B3831" t="str">
        <f>VLOOKUP(Table_for_new_list_price[[#This Row],[ItemCode]],[1]sheet1!$1:$1048576,4,FALSE)</f>
        <v>BRS HOTWTR VENT ANGLE RADIATOR</v>
      </c>
      <c r="C3831" t="str">
        <f>VLOOKUP(Table_for_new_list_price[[#This Row],[ItemCode]],[1]sheet1!$1:$1048576,5,FALSE)</f>
        <v>670779711331</v>
      </c>
      <c r="D3831" t="str">
        <f>VLOOKUP(Table_for_new_list_price[[#This Row],[ItemCode]],[1]sheet1!$1:$1048576,6,FALSE)</f>
        <v>RADV</v>
      </c>
      <c r="E3831" s="54" t="str">
        <f>VLOOKUP(Table_for_new_list_price[[#This Row],[ItemCode]],[1]sheet1!$1:$1048576,7,FALSE)</f>
        <v>BRASS</v>
      </c>
      <c r="F3831" s="54" t="str">
        <f>VLOOKUP(Table_for_new_list_price[[#This Row],[ItemCode]],[1]sheet1!$1:$1048576,13,FALSE)</f>
        <v>1.46</v>
      </c>
      <c r="G3831" s="55" t="str">
        <f>VLOOKUP(Table_for_new_list_price[[#This Row],[ItemCode]],[1]sheet1!$1:$1048576,12,FALSE)</f>
        <v>36</v>
      </c>
      <c r="H3831" s="101">
        <f>VLOOKUP(Table_for_new_list_price[[#This Row],[ItemCode]],[1]sheet1!$1:$1048576,8,FALSE)</f>
        <v>73.13</v>
      </c>
      <c r="I3831" s="51">
        <f>VLOOKUP(Table_for_new_list_price[[#This Row],[Product Line]],'EDA SHEET'!$C$10:$D$57,2,FALSE)</f>
        <v>0.34699999999999998</v>
      </c>
      <c r="J3831" s="53">
        <f t="shared" si="66"/>
        <v>25.376109999999997</v>
      </c>
      <c r="K3831" s="1" t="str">
        <f>VLOOKUP(Table_for_new_list_price[[#This Row],[ItemCode]],[1]sheet1!$1:$1048576,11,FALSE)</f>
        <v>China</v>
      </c>
    </row>
    <row r="3832" spans="1:11" hidden="1" x14ac:dyDescent="0.3">
      <c r="A3832" t="s">
        <v>1736</v>
      </c>
      <c r="B3832" t="str">
        <f>VLOOKUP(Table_for_new_list_price[[#This Row],[ItemCode]],[1]sheet1!$1:$1048576,4,FALSE)</f>
        <v>BRS HOTWTR VENT ANGLE RADIATOR</v>
      </c>
      <c r="C3832" t="str">
        <f>VLOOKUP(Table_for_new_list_price[[#This Row],[ItemCode]],[1]sheet1!$1:$1048576,5,FALSE)</f>
        <v>670779714240</v>
      </c>
      <c r="D3832" t="str">
        <f>VLOOKUP(Table_for_new_list_price[[#This Row],[ItemCode]],[1]sheet1!$1:$1048576,6,FALSE)</f>
        <v>RADV</v>
      </c>
      <c r="E3832" s="54" t="str">
        <f>VLOOKUP(Table_for_new_list_price[[#This Row],[ItemCode]],[1]sheet1!$1:$1048576,7,FALSE)</f>
        <v>BRASS</v>
      </c>
      <c r="F3832" s="54" t="str">
        <f>VLOOKUP(Table_for_new_list_price[[#This Row],[ItemCode]],[1]sheet1!$1:$1048576,13,FALSE)</f>
        <v>3.28</v>
      </c>
      <c r="G3832" s="55" t="str">
        <f>VLOOKUP(Table_for_new_list_price[[#This Row],[ItemCode]],[1]sheet1!$1:$1048576,12,FALSE)</f>
        <v>16</v>
      </c>
      <c r="H3832" s="101">
        <f>VLOOKUP(Table_for_new_list_price[[#This Row],[ItemCode]],[1]sheet1!$1:$1048576,8,FALSE)</f>
        <v>160.93</v>
      </c>
      <c r="I3832" s="51">
        <f>VLOOKUP(Table_for_new_list_price[[#This Row],[Product Line]],'EDA SHEET'!$C$10:$D$57,2,FALSE)</f>
        <v>0.34699999999999998</v>
      </c>
      <c r="J3832" s="53">
        <f t="shared" si="66"/>
        <v>55.842709999999997</v>
      </c>
      <c r="K3832" s="1" t="str">
        <f>VLOOKUP(Table_for_new_list_price[[#This Row],[ItemCode]],[1]sheet1!$1:$1048576,11,FALSE)</f>
        <v>China</v>
      </c>
    </row>
    <row r="3833" spans="1:11" hidden="1" x14ac:dyDescent="0.3">
      <c r="A3833" t="s">
        <v>1737</v>
      </c>
      <c r="B3833" t="str">
        <f>VLOOKUP(Table_for_new_list_price[[#This Row],[ItemCode]],[1]sheet1!$1:$1048576,4,FALSE)</f>
        <v>BRS HOTWTR VENT ANGLE RADIATOR</v>
      </c>
      <c r="C3833" t="str">
        <f>VLOOKUP(Table_for_new_list_price[[#This Row],[ItemCode]],[1]sheet1!$1:$1048576,5,FALSE)</f>
        <v>670779711348</v>
      </c>
      <c r="D3833" t="str">
        <f>VLOOKUP(Table_for_new_list_price[[#This Row],[ItemCode]],[1]sheet1!$1:$1048576,6,FALSE)</f>
        <v>RADV</v>
      </c>
      <c r="E3833" s="54" t="str">
        <f>VLOOKUP(Table_for_new_list_price[[#This Row],[ItemCode]],[1]sheet1!$1:$1048576,7,FALSE)</f>
        <v>BRASS</v>
      </c>
      <c r="F3833" s="54" t="str">
        <f>VLOOKUP(Table_for_new_list_price[[#This Row],[ItemCode]],[1]sheet1!$1:$1048576,13,FALSE)</f>
        <v>2.06</v>
      </c>
      <c r="G3833" s="55" t="str">
        <f>VLOOKUP(Table_for_new_list_price[[#This Row],[ItemCode]],[1]sheet1!$1:$1048576,12,FALSE)</f>
        <v>24</v>
      </c>
      <c r="H3833" s="101">
        <f>VLOOKUP(Table_for_new_list_price[[#This Row],[ItemCode]],[1]sheet1!$1:$1048576,8,FALSE)</f>
        <v>92.32</v>
      </c>
      <c r="I3833" s="51">
        <f>VLOOKUP(Table_for_new_list_price[[#This Row],[Product Line]],'EDA SHEET'!$C$10:$D$57,2,FALSE)</f>
        <v>0.34699999999999998</v>
      </c>
      <c r="J3833" s="53">
        <f t="shared" si="66"/>
        <v>32.035039999999995</v>
      </c>
      <c r="K3833" s="1" t="str">
        <f>VLOOKUP(Table_for_new_list_price[[#This Row],[ItemCode]],[1]sheet1!$1:$1048576,11,FALSE)</f>
        <v>China</v>
      </c>
    </row>
    <row r="3834" spans="1:11" hidden="1" x14ac:dyDescent="0.3">
      <c r="A3834" t="s">
        <v>1738</v>
      </c>
      <c r="B3834" t="str">
        <f>VLOOKUP(Table_for_new_list_price[[#This Row],[ItemCode]],[1]sheet1!$1:$1048576,4,FALSE)</f>
        <v>BRS HOTWTR VENT ANGLE RADIATOR</v>
      </c>
      <c r="C3834" t="str">
        <f>VLOOKUP(Table_for_new_list_price[[#This Row],[ItemCode]],[1]sheet1!$1:$1048576,5,FALSE)</f>
        <v>670779711317</v>
      </c>
      <c r="D3834" t="str">
        <f>VLOOKUP(Table_for_new_list_price[[#This Row],[ItemCode]],[1]sheet1!$1:$1048576,6,FALSE)</f>
        <v>RADV</v>
      </c>
      <c r="E3834" s="54" t="str">
        <f>VLOOKUP(Table_for_new_list_price[[#This Row],[ItemCode]],[1]sheet1!$1:$1048576,7,FALSE)</f>
        <v>BRASS</v>
      </c>
      <c r="F3834" s="54" t="str">
        <f>VLOOKUP(Table_for_new_list_price[[#This Row],[ItemCode]],[1]sheet1!$1:$1048576,13,FALSE)</f>
        <v>0.74</v>
      </c>
      <c r="G3834" s="55" t="str">
        <f>VLOOKUP(Table_for_new_list_price[[#This Row],[ItemCode]],[1]sheet1!$1:$1048576,12,FALSE)</f>
        <v>60</v>
      </c>
      <c r="H3834" s="101">
        <f>VLOOKUP(Table_for_new_list_price[[#This Row],[ItemCode]],[1]sheet1!$1:$1048576,8,FALSE)</f>
        <v>40.15</v>
      </c>
      <c r="I3834" s="51">
        <v>0.5</v>
      </c>
      <c r="J3834" s="53">
        <f t="shared" si="66"/>
        <v>20.074999999999999</v>
      </c>
      <c r="K3834" s="1" t="str">
        <f>VLOOKUP(Table_for_new_list_price[[#This Row],[ItemCode]],[1]sheet1!$1:$1048576,11,FALSE)</f>
        <v>China</v>
      </c>
    </row>
    <row r="3835" spans="1:11" hidden="1" x14ac:dyDescent="0.3">
      <c r="A3835" t="s">
        <v>1739</v>
      </c>
      <c r="B3835" t="str">
        <f>VLOOKUP(Table_for_new_list_price[[#This Row],[ItemCode]],[1]sheet1!$1:$1048576,4,FALSE)</f>
        <v>BRS HOTWTR VENT ANGLE RADIATOR</v>
      </c>
      <c r="C3835" t="str">
        <f>VLOOKUP(Table_for_new_list_price[[#This Row],[ItemCode]],[1]sheet1!$1:$1048576,5,FALSE)</f>
        <v>670779711324</v>
      </c>
      <c r="D3835" t="str">
        <f>VLOOKUP(Table_for_new_list_price[[#This Row],[ItemCode]],[1]sheet1!$1:$1048576,6,FALSE)</f>
        <v>RADV</v>
      </c>
      <c r="E3835" s="54" t="str">
        <f>VLOOKUP(Table_for_new_list_price[[#This Row],[ItemCode]],[1]sheet1!$1:$1048576,7,FALSE)</f>
        <v>BRASS</v>
      </c>
      <c r="F3835" s="54" t="str">
        <f>VLOOKUP(Table_for_new_list_price[[#This Row],[ItemCode]],[1]sheet1!$1:$1048576,13,FALSE)</f>
        <v>1.14</v>
      </c>
      <c r="G3835" s="55" t="str">
        <f>VLOOKUP(Table_for_new_list_price[[#This Row],[ItemCode]],[1]sheet1!$1:$1048576,12,FALSE)</f>
        <v>48</v>
      </c>
      <c r="H3835" s="101">
        <f>VLOOKUP(Table_for_new_list_price[[#This Row],[ItemCode]],[1]sheet1!$1:$1048576,8,FALSE)</f>
        <v>59.54</v>
      </c>
      <c r="I3835" s="51">
        <v>0.5</v>
      </c>
      <c r="J3835" s="53">
        <f t="shared" si="66"/>
        <v>29.77</v>
      </c>
      <c r="K3835" s="1" t="str">
        <f>VLOOKUP(Table_for_new_list_price[[#This Row],[ItemCode]],[1]sheet1!$1:$1048576,11,FALSE)</f>
        <v>China</v>
      </c>
    </row>
    <row r="3836" spans="1:11" hidden="1" x14ac:dyDescent="0.3">
      <c r="A3836" t="s">
        <v>1740</v>
      </c>
      <c r="B3836" t="str">
        <f>VLOOKUP(Table_for_new_list_price[[#This Row],[ItemCode]],[1]sheet1!$1:$1048576,4,FALSE)</f>
        <v>BRS HOTWTR VENT ANGLE RADIATOR</v>
      </c>
      <c r="C3836" t="str">
        <f>VLOOKUP(Table_for_new_list_price[[#This Row],[ItemCode]],[1]sheet1!$1:$1048576,5,FALSE)</f>
        <v>670779905044</v>
      </c>
      <c r="D3836" t="str">
        <f>VLOOKUP(Table_for_new_list_price[[#This Row],[ItemCode]],[1]sheet1!$1:$1048576,6,FALSE)</f>
        <v>RADV</v>
      </c>
      <c r="E3836" s="54" t="str">
        <f>VLOOKUP(Table_for_new_list_price[[#This Row],[ItemCode]],[1]sheet1!$1:$1048576,7,FALSE)</f>
        <v>BRASS</v>
      </c>
      <c r="F3836" s="54" t="str">
        <f>VLOOKUP(Table_for_new_list_price[[#This Row],[ItemCode]],[1]sheet1!$1:$1048576,13,FALSE)</f>
        <v>0.62</v>
      </c>
      <c r="G3836" s="55" t="str">
        <f>VLOOKUP(Table_for_new_list_price[[#This Row],[ItemCode]],[1]sheet1!$1:$1048576,12,FALSE)</f>
        <v>60</v>
      </c>
      <c r="H3836" s="101">
        <f>VLOOKUP(Table_for_new_list_price[[#This Row],[ItemCode]],[1]sheet1!$1:$1048576,8,FALSE)</f>
        <v>44.52</v>
      </c>
      <c r="I3836" s="51">
        <v>0.5</v>
      </c>
      <c r="J3836" s="53">
        <f t="shared" si="66"/>
        <v>22.26</v>
      </c>
      <c r="K3836" s="1" t="str">
        <f>VLOOKUP(Table_for_new_list_price[[#This Row],[ItemCode]],[1]sheet1!$1:$1048576,11,FALSE)</f>
        <v>China</v>
      </c>
    </row>
    <row r="3837" spans="1:11" hidden="1" x14ac:dyDescent="0.3">
      <c r="A3837" t="s">
        <v>1741</v>
      </c>
      <c r="B3837" t="str">
        <f>VLOOKUP(Table_for_new_list_price[[#This Row],[ItemCode]],[1]sheet1!$1:$1048576,4,FALSE)</f>
        <v>BRS HOTWTR VENT ANGLE RADIATOR</v>
      </c>
      <c r="C3837" t="str">
        <f>VLOOKUP(Table_for_new_list_price[[#This Row],[ItemCode]],[1]sheet1!$1:$1048576,5,FALSE)</f>
        <v>670779905051</v>
      </c>
      <c r="D3837" t="str">
        <f>VLOOKUP(Table_for_new_list_price[[#This Row],[ItemCode]],[1]sheet1!$1:$1048576,6,FALSE)</f>
        <v>RADV</v>
      </c>
      <c r="E3837" s="54" t="str">
        <f>VLOOKUP(Table_for_new_list_price[[#This Row],[ItemCode]],[1]sheet1!$1:$1048576,7,FALSE)</f>
        <v>BRASS</v>
      </c>
      <c r="F3837" s="54" t="str">
        <f>VLOOKUP(Table_for_new_list_price[[#This Row],[ItemCode]],[1]sheet1!$1:$1048576,13,FALSE)</f>
        <v>0.76</v>
      </c>
      <c r="G3837" s="55" t="str">
        <f>VLOOKUP(Table_for_new_list_price[[#This Row],[ItemCode]],[1]sheet1!$1:$1048576,12,FALSE)</f>
        <v>48</v>
      </c>
      <c r="H3837" s="101">
        <f>VLOOKUP(Table_for_new_list_price[[#This Row],[ItemCode]],[1]sheet1!$1:$1048576,8,FALSE)</f>
        <v>69.48</v>
      </c>
      <c r="I3837" s="51">
        <v>0.5</v>
      </c>
      <c r="J3837" s="53">
        <f t="shared" si="66"/>
        <v>34.74</v>
      </c>
      <c r="K3837" s="1" t="str">
        <f>VLOOKUP(Table_for_new_list_price[[#This Row],[ItemCode]],[1]sheet1!$1:$1048576,11,FALSE)</f>
        <v>China</v>
      </c>
    </row>
    <row r="3838" spans="1:11" hidden="1" x14ac:dyDescent="0.3">
      <c r="A3838" t="s">
        <v>1742</v>
      </c>
      <c r="B3838" t="str">
        <f>VLOOKUP(Table_for_new_list_price[[#This Row],[ItemCode]],[1]sheet1!$1:$1048576,4,FALSE)</f>
        <v>RADIATOR GATE VALVE FxM UNION</v>
      </c>
      <c r="C3838" t="str">
        <f>VLOOKUP(Table_for_new_list_price[[#This Row],[ItemCode]],[1]sheet1!$1:$1048576,5,FALSE)</f>
        <v>670779726366</v>
      </c>
      <c r="D3838" t="str">
        <f>VLOOKUP(Table_for_new_list_price[[#This Row],[ItemCode]],[1]sheet1!$1:$1048576,6,FALSE)</f>
        <v>RADV</v>
      </c>
      <c r="E3838" s="54" t="str">
        <f>VLOOKUP(Table_for_new_list_price[[#This Row],[ItemCode]],[1]sheet1!$1:$1048576,7,FALSE)</f>
        <v>BRONZE</v>
      </c>
      <c r="F3838" s="54" t="str">
        <f>VLOOKUP(Table_for_new_list_price[[#This Row],[ItemCode]],[1]sheet1!$1:$1048576,13,FALSE)</f>
        <v>1.72</v>
      </c>
      <c r="G3838" s="55" t="str">
        <f>VLOOKUP(Table_for_new_list_price[[#This Row],[ItemCode]],[1]sheet1!$1:$1048576,12,FALSE)</f>
        <v>36</v>
      </c>
      <c r="H3838" s="101">
        <f>VLOOKUP(Table_for_new_list_price[[#This Row],[ItemCode]],[1]sheet1!$1:$1048576,8,FALSE)</f>
        <v>169.22</v>
      </c>
      <c r="I3838" s="51">
        <v>0.5</v>
      </c>
      <c r="J3838" s="53">
        <f t="shared" ref="J3838:J3899" si="67">H3838*I3838</f>
        <v>84.61</v>
      </c>
      <c r="K3838" s="1" t="str">
        <f>VLOOKUP(Table_for_new_list_price[[#This Row],[ItemCode]],[1]sheet1!$1:$1048576,11,FALSE)</f>
        <v>China</v>
      </c>
    </row>
    <row r="3839" spans="1:11" hidden="1" x14ac:dyDescent="0.3">
      <c r="A3839" t="s">
        <v>1743</v>
      </c>
      <c r="B3839" t="str">
        <f>VLOOKUP(Table_for_new_list_price[[#This Row],[ItemCode]],[1]sheet1!$1:$1048576,4,FALSE)</f>
        <v>RADIATOR GATE VALVE FxM UNION</v>
      </c>
      <c r="C3839" t="str">
        <f>VLOOKUP(Table_for_new_list_price[[#This Row],[ItemCode]],[1]sheet1!$1:$1048576,5,FALSE)</f>
        <v>670779726380</v>
      </c>
      <c r="D3839" t="str">
        <f>VLOOKUP(Table_for_new_list_price[[#This Row],[ItemCode]],[1]sheet1!$1:$1048576,6,FALSE)</f>
        <v>RADV</v>
      </c>
      <c r="E3839" s="54" t="str">
        <f>VLOOKUP(Table_for_new_list_price[[#This Row],[ItemCode]],[1]sheet1!$1:$1048576,7,FALSE)</f>
        <v>BRONZE</v>
      </c>
      <c r="F3839" s="54" t="str">
        <f>VLOOKUP(Table_for_new_list_price[[#This Row],[ItemCode]],[1]sheet1!$1:$1048576,13,FALSE)</f>
        <v>3.44</v>
      </c>
      <c r="G3839" s="55" t="str">
        <f>VLOOKUP(Table_for_new_list_price[[#This Row],[ItemCode]],[1]sheet1!$1:$1048576,12,FALSE)</f>
        <v>16</v>
      </c>
      <c r="H3839" s="101">
        <f>VLOOKUP(Table_for_new_list_price[[#This Row],[ItemCode]],[1]sheet1!$1:$1048576,8,FALSE)</f>
        <v>300.2</v>
      </c>
      <c r="I3839" s="51">
        <v>0.5</v>
      </c>
      <c r="J3839" s="53">
        <f t="shared" si="67"/>
        <v>150.1</v>
      </c>
      <c r="K3839" s="1" t="str">
        <f>VLOOKUP(Table_for_new_list_price[[#This Row],[ItemCode]],[1]sheet1!$1:$1048576,11,FALSE)</f>
        <v>China</v>
      </c>
    </row>
    <row r="3840" spans="1:11" hidden="1" x14ac:dyDescent="0.3">
      <c r="A3840" t="s">
        <v>1744</v>
      </c>
      <c r="B3840" t="str">
        <f>VLOOKUP(Table_for_new_list_price[[#This Row],[ItemCode]],[1]sheet1!$1:$1048576,4,FALSE)</f>
        <v>RADIATOR GATE VALVE FxM UNION</v>
      </c>
      <c r="C3840" t="str">
        <f>VLOOKUP(Table_for_new_list_price[[#This Row],[ItemCode]],[1]sheet1!$1:$1048576,5,FALSE)</f>
        <v>670779726373</v>
      </c>
      <c r="D3840" t="str">
        <f>VLOOKUP(Table_for_new_list_price[[#This Row],[ItemCode]],[1]sheet1!$1:$1048576,6,FALSE)</f>
        <v>RADV</v>
      </c>
      <c r="E3840" s="54" t="str">
        <f>VLOOKUP(Table_for_new_list_price[[#This Row],[ItemCode]],[1]sheet1!$1:$1048576,7,FALSE)</f>
        <v>BRONZE</v>
      </c>
      <c r="F3840" s="54" t="str">
        <f>VLOOKUP(Table_for_new_list_price[[#This Row],[ItemCode]],[1]sheet1!$1:$1048576,13,FALSE)</f>
        <v>2.48</v>
      </c>
      <c r="G3840" s="55" t="str">
        <f>VLOOKUP(Table_for_new_list_price[[#This Row],[ItemCode]],[1]sheet1!$1:$1048576,12,FALSE)</f>
        <v>24</v>
      </c>
      <c r="H3840" s="101">
        <f>VLOOKUP(Table_for_new_list_price[[#This Row],[ItemCode]],[1]sheet1!$1:$1048576,8,FALSE)</f>
        <v>238.51</v>
      </c>
      <c r="I3840" s="51">
        <v>0.5</v>
      </c>
      <c r="J3840" s="53">
        <f t="shared" si="67"/>
        <v>119.255</v>
      </c>
      <c r="K3840" s="1" t="str">
        <f>VLOOKUP(Table_for_new_list_price[[#This Row],[ItemCode]],[1]sheet1!$1:$1048576,11,FALSE)</f>
        <v>China</v>
      </c>
    </row>
    <row r="3841" spans="1:11" hidden="1" x14ac:dyDescent="0.3">
      <c r="A3841" t="s">
        <v>1745</v>
      </c>
      <c r="B3841" t="str">
        <f>VLOOKUP(Table_for_new_list_price[[#This Row],[ItemCode]],[1]sheet1!$1:$1048576,4,FALSE)</f>
        <v>RADIATOR GATE VALVE FxM UNION</v>
      </c>
      <c r="C3841" t="str">
        <f>VLOOKUP(Table_for_new_list_price[[#This Row],[ItemCode]],[1]sheet1!$1:$1048576,5,FALSE)</f>
        <v>670779726342</v>
      </c>
      <c r="D3841" t="str">
        <f>VLOOKUP(Table_for_new_list_price[[#This Row],[ItemCode]],[1]sheet1!$1:$1048576,6,FALSE)</f>
        <v>RADV</v>
      </c>
      <c r="E3841" s="54" t="str">
        <f>VLOOKUP(Table_for_new_list_price[[#This Row],[ItemCode]],[1]sheet1!$1:$1048576,7,FALSE)</f>
        <v>BRONZE</v>
      </c>
      <c r="F3841" s="54" t="str">
        <f>VLOOKUP(Table_for_new_list_price[[#This Row],[ItemCode]],[1]sheet1!$1:$1048576,13,FALSE)</f>
        <v>.81</v>
      </c>
      <c r="G3841" s="55" t="str">
        <f>VLOOKUP(Table_for_new_list_price[[#This Row],[ItemCode]],[1]sheet1!$1:$1048576,12,FALSE)</f>
        <v>60</v>
      </c>
      <c r="H3841" s="101">
        <f>VLOOKUP(Table_for_new_list_price[[#This Row],[ItemCode]],[1]sheet1!$1:$1048576,8,FALSE)</f>
        <v>83.24</v>
      </c>
      <c r="I3841" s="51">
        <v>0.5</v>
      </c>
      <c r="J3841" s="53">
        <f t="shared" si="67"/>
        <v>41.62</v>
      </c>
      <c r="K3841" s="1" t="str">
        <f>VLOOKUP(Table_for_new_list_price[[#This Row],[ItemCode]],[1]sheet1!$1:$1048576,11,FALSE)</f>
        <v>China</v>
      </c>
    </row>
    <row r="3842" spans="1:11" hidden="1" x14ac:dyDescent="0.3">
      <c r="A3842" t="s">
        <v>1746</v>
      </c>
      <c r="B3842" t="str">
        <f>VLOOKUP(Table_for_new_list_price[[#This Row],[ItemCode]],[1]sheet1!$1:$1048576,4,FALSE)</f>
        <v>RADIATOR GATE VALVE FxM UNION</v>
      </c>
      <c r="C3842" t="str">
        <f>VLOOKUP(Table_for_new_list_price[[#This Row],[ItemCode]],[1]sheet1!$1:$1048576,5,FALSE)</f>
        <v>670779726359</v>
      </c>
      <c r="D3842" t="str">
        <f>VLOOKUP(Table_for_new_list_price[[#This Row],[ItemCode]],[1]sheet1!$1:$1048576,6,FALSE)</f>
        <v>RADV</v>
      </c>
      <c r="E3842" s="54" t="str">
        <f>VLOOKUP(Table_for_new_list_price[[#This Row],[ItemCode]],[1]sheet1!$1:$1048576,7,FALSE)</f>
        <v>BRONZE</v>
      </c>
      <c r="F3842" s="54" t="str">
        <f>VLOOKUP(Table_for_new_list_price[[#This Row],[ItemCode]],[1]sheet1!$1:$1048576,13,FALSE)</f>
        <v>1.12</v>
      </c>
      <c r="G3842" s="55" t="str">
        <f>VLOOKUP(Table_for_new_list_price[[#This Row],[ItemCode]],[1]sheet1!$1:$1048576,12,FALSE)</f>
        <v>48</v>
      </c>
      <c r="H3842" s="101">
        <f>VLOOKUP(Table_for_new_list_price[[#This Row],[ItemCode]],[1]sheet1!$1:$1048576,8,FALSE)</f>
        <v>115.56</v>
      </c>
      <c r="I3842" s="51">
        <v>0.5</v>
      </c>
      <c r="J3842" s="53">
        <f t="shared" si="67"/>
        <v>57.78</v>
      </c>
      <c r="K3842" s="1" t="str">
        <f>VLOOKUP(Table_for_new_list_price[[#This Row],[ItemCode]],[1]sheet1!$1:$1048576,11,FALSE)</f>
        <v>China</v>
      </c>
    </row>
    <row r="3843" spans="1:11" hidden="1" x14ac:dyDescent="0.3">
      <c r="A3843" t="s">
        <v>1747</v>
      </c>
      <c r="B3843" t="str">
        <f>VLOOKUP(Table_for_new_list_price[[#This Row],[ItemCode]],[1]sheet1!$1:$1048576,4,FALSE)</f>
        <v>STEAM CONVECTOR FxF UNION</v>
      </c>
      <c r="C3843" t="str">
        <f>VLOOKUP(Table_for_new_list_price[[#This Row],[ItemCode]],[1]sheet1!$1:$1048576,5,FALSE)</f>
        <v>670779908069</v>
      </c>
      <c r="D3843" t="str">
        <f>VLOOKUP(Table_for_new_list_price[[#This Row],[ItemCode]],[1]sheet1!$1:$1048576,6,FALSE)</f>
        <v>RADV</v>
      </c>
      <c r="E3843" s="54" t="str">
        <f>VLOOKUP(Table_for_new_list_price[[#This Row],[ItemCode]],[1]sheet1!$1:$1048576,7,FALSE)</f>
        <v>BRONZE</v>
      </c>
      <c r="F3843" s="54" t="str">
        <f>VLOOKUP(Table_for_new_list_price[[#This Row],[ItemCode]],[1]sheet1!$1:$1048576,13,FALSE)</f>
        <v>1.8</v>
      </c>
      <c r="G3843" s="55" t="str">
        <f>VLOOKUP(Table_for_new_list_price[[#This Row],[ItemCode]],[1]sheet1!$1:$1048576,12,FALSE)</f>
        <v>48</v>
      </c>
      <c r="H3843" s="101">
        <f>VLOOKUP(Table_for_new_list_price[[#This Row],[ItemCode]],[1]sheet1!$1:$1048576,8,FALSE)</f>
        <v>59.24</v>
      </c>
      <c r="I3843" s="51">
        <v>0.5</v>
      </c>
      <c r="J3843" s="53">
        <f t="shared" si="67"/>
        <v>29.62</v>
      </c>
      <c r="K3843" s="1" t="str">
        <f>VLOOKUP(Table_for_new_list_price[[#This Row],[ItemCode]],[1]sheet1!$1:$1048576,11,FALSE)</f>
        <v>Taiwan</v>
      </c>
    </row>
    <row r="3844" spans="1:11" hidden="1" x14ac:dyDescent="0.3">
      <c r="A3844" t="s">
        <v>1748</v>
      </c>
      <c r="B3844" t="str">
        <f>VLOOKUP(Table_for_new_list_price[[#This Row],[ItemCode]],[1]sheet1!$1:$1048576,4,FALSE)</f>
        <v>STEAM CONVECTOR FxF UNION</v>
      </c>
      <c r="C3844" t="str">
        <f>VLOOKUP(Table_for_new_list_price[[#This Row],[ItemCode]],[1]sheet1!$1:$1048576,5,FALSE)</f>
        <v>670779908076</v>
      </c>
      <c r="D3844" t="str">
        <f>VLOOKUP(Table_for_new_list_price[[#This Row],[ItemCode]],[1]sheet1!$1:$1048576,6,FALSE)</f>
        <v>RADV</v>
      </c>
      <c r="E3844" s="54" t="str">
        <f>VLOOKUP(Table_for_new_list_price[[#This Row],[ItemCode]],[1]sheet1!$1:$1048576,7,FALSE)</f>
        <v>BRONZE</v>
      </c>
      <c r="F3844" s="54" t="str">
        <f>VLOOKUP(Table_for_new_list_price[[#This Row],[ItemCode]],[1]sheet1!$1:$1048576,13,FALSE)</f>
        <v>2.4</v>
      </c>
      <c r="G3844" s="55" t="str">
        <f>VLOOKUP(Table_for_new_list_price[[#This Row],[ItemCode]],[1]sheet1!$1:$1048576,12,FALSE)</f>
        <v>24</v>
      </c>
      <c r="H3844" s="101">
        <f>VLOOKUP(Table_for_new_list_price[[#This Row],[ItemCode]],[1]sheet1!$1:$1048576,8,FALSE)</f>
        <v>78.02</v>
      </c>
      <c r="I3844" s="51">
        <v>0.5</v>
      </c>
      <c r="J3844" s="53">
        <f t="shared" si="67"/>
        <v>39.01</v>
      </c>
      <c r="K3844" s="1" t="str">
        <f>VLOOKUP(Table_for_new_list_price[[#This Row],[ItemCode]],[1]sheet1!$1:$1048576,11,FALSE)</f>
        <v>Taiwan</v>
      </c>
    </row>
    <row r="3845" spans="1:11" hidden="1" x14ac:dyDescent="0.3">
      <c r="A3845" t="s">
        <v>1749</v>
      </c>
      <c r="B3845" t="str">
        <f>VLOOKUP(Table_for_new_list_price[[#This Row],[ItemCode]],[1]sheet1!$1:$1048576,4,FALSE)</f>
        <v>PURGE  -  BALANCING VALVE CXC</v>
      </c>
      <c r="C3845" t="str">
        <f>VLOOKUP(Table_for_new_list_price[[#This Row],[ItemCode]],[1]sheet1!$1:$1048576,5,FALSE)</f>
        <v>670779911069</v>
      </c>
      <c r="D3845" t="str">
        <f>VLOOKUP(Table_for_new_list_price[[#This Row],[ItemCode]],[1]sheet1!$1:$1048576,6,FALSE)</f>
        <v>RADV</v>
      </c>
      <c r="E3845" s="54" t="str">
        <f>VLOOKUP(Table_for_new_list_price[[#This Row],[ItemCode]],[1]sheet1!$1:$1048576,7,FALSE)</f>
        <v>BRONZE</v>
      </c>
      <c r="F3845" s="54" t="str">
        <f>VLOOKUP(Table_for_new_list_price[[#This Row],[ItemCode]],[1]sheet1!$1:$1048576,13,FALSE)</f>
        <v>0.68</v>
      </c>
      <c r="G3845" s="55" t="str">
        <f>VLOOKUP(Table_for_new_list_price[[#This Row],[ItemCode]],[1]sheet1!$1:$1048576,12,FALSE)</f>
        <v>72</v>
      </c>
      <c r="H3845" s="101">
        <f>VLOOKUP(Table_for_new_list_price[[#This Row],[ItemCode]],[1]sheet1!$1:$1048576,8,FALSE)</f>
        <v>41.37</v>
      </c>
      <c r="I3845" s="51">
        <v>0.5</v>
      </c>
      <c r="J3845" s="53">
        <f t="shared" si="67"/>
        <v>20.684999999999999</v>
      </c>
      <c r="K3845" s="1" t="str">
        <f>VLOOKUP(Table_for_new_list_price[[#This Row],[ItemCode]],[1]sheet1!$1:$1048576,11,FALSE)</f>
        <v>China</v>
      </c>
    </row>
    <row r="3846" spans="1:11" hidden="1" x14ac:dyDescent="0.3">
      <c r="A3846" t="s">
        <v>1750</v>
      </c>
      <c r="B3846" t="str">
        <f>VLOOKUP(Table_for_new_list_price[[#This Row],[ItemCode]],[1]sheet1!$1:$1048576,4,FALSE)</f>
        <v>PURGE  -  BALANCING VALVE CXC</v>
      </c>
      <c r="C3846" t="str">
        <f>VLOOKUP(Table_for_new_list_price[[#This Row],[ItemCode]],[1]sheet1!$1:$1048576,5,FALSE)</f>
        <v>670779911076</v>
      </c>
      <c r="D3846" t="str">
        <f>VLOOKUP(Table_for_new_list_price[[#This Row],[ItemCode]],[1]sheet1!$1:$1048576,6,FALSE)</f>
        <v>RADV</v>
      </c>
      <c r="E3846" s="54" t="str">
        <f>VLOOKUP(Table_for_new_list_price[[#This Row],[ItemCode]],[1]sheet1!$1:$1048576,7,FALSE)</f>
        <v>BRONZE</v>
      </c>
      <c r="F3846" s="54" t="str">
        <f>VLOOKUP(Table_for_new_list_price[[#This Row],[ItemCode]],[1]sheet1!$1:$1048576,13,FALSE)</f>
        <v>0.94</v>
      </c>
      <c r="G3846" s="55" t="str">
        <f>VLOOKUP(Table_for_new_list_price[[#This Row],[ItemCode]],[1]sheet1!$1:$1048576,12,FALSE)</f>
        <v>60</v>
      </c>
      <c r="H3846" s="101">
        <f>VLOOKUP(Table_for_new_list_price[[#This Row],[ItemCode]],[1]sheet1!$1:$1048576,8,FALSE)</f>
        <v>48.72</v>
      </c>
      <c r="I3846" s="51">
        <v>0.5</v>
      </c>
      <c r="J3846" s="53">
        <f t="shared" si="67"/>
        <v>24.36</v>
      </c>
      <c r="K3846" s="1" t="str">
        <f>VLOOKUP(Table_for_new_list_price[[#This Row],[ItemCode]],[1]sheet1!$1:$1048576,11,FALSE)</f>
        <v>China</v>
      </c>
    </row>
    <row r="3847" spans="1:11" hidden="1" x14ac:dyDescent="0.3">
      <c r="A3847" t="s">
        <v>1751</v>
      </c>
      <c r="B3847" t="str">
        <f>VLOOKUP(Table_for_new_list_price[[#This Row],[ItemCode]],[1]sheet1!$1:$1048576,4,FALSE)</f>
        <v>PURGE  -  BALANCING VALVE CXC</v>
      </c>
      <c r="C3847" t="str">
        <f>VLOOKUP(Table_for_new_list_price[[#This Row],[ItemCode]],[1]sheet1!$1:$1048576,5,FALSE)</f>
        <v>670779911052</v>
      </c>
      <c r="D3847" t="str">
        <f>VLOOKUP(Table_for_new_list_price[[#This Row],[ItemCode]],[1]sheet1!$1:$1048576,6,FALSE)</f>
        <v>RADV</v>
      </c>
      <c r="E3847" s="54" t="str">
        <f>VLOOKUP(Table_for_new_list_price[[#This Row],[ItemCode]],[1]sheet1!$1:$1048576,7,FALSE)</f>
        <v>BRONZE</v>
      </c>
      <c r="F3847" s="54" t="str">
        <f>VLOOKUP(Table_for_new_list_price[[#This Row],[ItemCode]],[1]sheet1!$1:$1048576,13,FALSE)</f>
        <v>0.52</v>
      </c>
      <c r="G3847" s="55" t="str">
        <f>VLOOKUP(Table_for_new_list_price[[#This Row],[ItemCode]],[1]sheet1!$1:$1048576,12,FALSE)</f>
        <v>108</v>
      </c>
      <c r="H3847" s="101">
        <f>VLOOKUP(Table_for_new_list_price[[#This Row],[ItemCode]],[1]sheet1!$1:$1048576,8,FALSE)</f>
        <v>31.98</v>
      </c>
      <c r="I3847" s="51">
        <v>0.5</v>
      </c>
      <c r="J3847" s="53">
        <f t="shared" si="67"/>
        <v>15.99</v>
      </c>
      <c r="K3847" s="1" t="str">
        <f>VLOOKUP(Table_for_new_list_price[[#This Row],[ItemCode]],[1]sheet1!$1:$1048576,11,FALSE)</f>
        <v>China</v>
      </c>
    </row>
    <row r="3848" spans="1:11" hidden="1" x14ac:dyDescent="0.3">
      <c r="A3848" t="s">
        <v>1752</v>
      </c>
      <c r="B3848" t="str">
        <f>VLOOKUP(Table_for_new_list_price[[#This Row],[ItemCode]],[1]sheet1!$1:$1048576,4,FALSE)</f>
        <v>RADIATOR BALANCING VALVE CXC</v>
      </c>
      <c r="C3848" t="str">
        <f>VLOOKUP(Table_for_new_list_price[[#This Row],[ItemCode]],[1]sheet1!$1:$1048576,5,FALSE)</f>
        <v>670779897066</v>
      </c>
      <c r="D3848" t="str">
        <f>VLOOKUP(Table_for_new_list_price[[#This Row],[ItemCode]],[1]sheet1!$1:$1048576,6,FALSE)</f>
        <v>RADV</v>
      </c>
      <c r="E3848" s="54" t="str">
        <f>VLOOKUP(Table_for_new_list_price[[#This Row],[ItemCode]],[1]sheet1!$1:$1048576,7,FALSE)</f>
        <v>BRONZE</v>
      </c>
      <c r="F3848" s="54" t="str">
        <f>VLOOKUP(Table_for_new_list_price[[#This Row],[ItemCode]],[1]sheet1!$1:$1048576,13,FALSE)</f>
        <v>0.74</v>
      </c>
      <c r="G3848" s="55" t="str">
        <f>VLOOKUP(Table_for_new_list_price[[#This Row],[ItemCode]],[1]sheet1!$1:$1048576,12,FALSE)</f>
        <v>45</v>
      </c>
      <c r="H3848" s="101">
        <f>VLOOKUP(Table_for_new_list_price[[#This Row],[ItemCode]],[1]sheet1!$1:$1048576,8,FALSE)</f>
        <v>31.48</v>
      </c>
      <c r="I3848" s="51">
        <v>0.5</v>
      </c>
      <c r="J3848" s="53">
        <f t="shared" si="67"/>
        <v>15.74</v>
      </c>
      <c r="K3848" s="1" t="str">
        <f>VLOOKUP(Table_for_new_list_price[[#This Row],[ItemCode]],[1]sheet1!$1:$1048576,11,FALSE)</f>
        <v>Taiwan</v>
      </c>
    </row>
    <row r="3849" spans="1:11" hidden="1" x14ac:dyDescent="0.3">
      <c r="A3849" t="s">
        <v>1753</v>
      </c>
      <c r="B3849" t="str">
        <f>VLOOKUP(Table_for_new_list_price[[#This Row],[ItemCode]],[1]sheet1!$1:$1048576,4,FALSE)</f>
        <v>RADIATOR BALANCING VALVE CXC</v>
      </c>
      <c r="C3849" t="str">
        <f>VLOOKUP(Table_for_new_list_price[[#This Row],[ItemCode]],[1]sheet1!$1:$1048576,5,FALSE)</f>
        <v>670779897042</v>
      </c>
      <c r="D3849" t="str">
        <f>VLOOKUP(Table_for_new_list_price[[#This Row],[ItemCode]],[1]sheet1!$1:$1048576,6,FALSE)</f>
        <v>RADV</v>
      </c>
      <c r="E3849" s="54" t="str">
        <f>VLOOKUP(Table_for_new_list_price[[#This Row],[ItemCode]],[1]sheet1!$1:$1048576,7,FALSE)</f>
        <v>BRONZE</v>
      </c>
      <c r="F3849" s="54" t="str">
        <f>VLOOKUP(Table_for_new_list_price[[#This Row],[ItemCode]],[1]sheet1!$1:$1048576,13,FALSE)</f>
        <v>0.34</v>
      </c>
      <c r="G3849" s="55" t="str">
        <f>VLOOKUP(Table_for_new_list_price[[#This Row],[ItemCode]],[1]sheet1!$1:$1048576,12,FALSE)</f>
        <v>80</v>
      </c>
      <c r="H3849" s="101">
        <f>VLOOKUP(Table_for_new_list_price[[#This Row],[ItemCode]],[1]sheet1!$1:$1048576,8,FALSE)</f>
        <v>17.170000000000002</v>
      </c>
      <c r="I3849" s="51">
        <v>0.5</v>
      </c>
      <c r="J3849" s="53">
        <f t="shared" si="67"/>
        <v>8.5850000000000009</v>
      </c>
      <c r="K3849" s="1" t="str">
        <f>VLOOKUP(Table_for_new_list_price[[#This Row],[ItemCode]],[1]sheet1!$1:$1048576,11,FALSE)</f>
        <v>Taiwan</v>
      </c>
    </row>
    <row r="3850" spans="1:11" hidden="1" x14ac:dyDescent="0.3">
      <c r="A3850" t="s">
        <v>1754</v>
      </c>
      <c r="B3850" t="str">
        <f>VLOOKUP(Table_for_new_list_price[[#This Row],[ItemCode]],[1]sheet1!$1:$1048576,4,FALSE)</f>
        <v>RADIATOR BALANCING VALVE CXC</v>
      </c>
      <c r="C3850" t="str">
        <f>VLOOKUP(Table_for_new_list_price[[#This Row],[ItemCode]],[1]sheet1!$1:$1048576,5,FALSE)</f>
        <v>670779897059</v>
      </c>
      <c r="D3850" t="str">
        <f>VLOOKUP(Table_for_new_list_price[[#This Row],[ItemCode]],[1]sheet1!$1:$1048576,6,FALSE)</f>
        <v>RADV</v>
      </c>
      <c r="E3850" s="54" t="str">
        <f>VLOOKUP(Table_for_new_list_price[[#This Row],[ItemCode]],[1]sheet1!$1:$1048576,7,FALSE)</f>
        <v>BRONZE</v>
      </c>
      <c r="F3850" s="54" t="str">
        <f>VLOOKUP(Table_for_new_list_price[[#This Row],[ItemCode]],[1]sheet1!$1:$1048576,13,FALSE)</f>
        <v>0.52</v>
      </c>
      <c r="G3850" s="55" t="str">
        <f>VLOOKUP(Table_for_new_list_price[[#This Row],[ItemCode]],[1]sheet1!$1:$1048576,12,FALSE)</f>
        <v>60</v>
      </c>
      <c r="H3850" s="101">
        <f>VLOOKUP(Table_for_new_list_price[[#This Row],[ItemCode]],[1]sheet1!$1:$1048576,8,FALSE)</f>
        <v>23.08</v>
      </c>
      <c r="I3850" s="51">
        <v>0.5</v>
      </c>
      <c r="J3850" s="53">
        <f t="shared" si="67"/>
        <v>11.54</v>
      </c>
      <c r="K3850" s="1" t="str">
        <f>VLOOKUP(Table_for_new_list_price[[#This Row],[ItemCode]],[1]sheet1!$1:$1048576,11,FALSE)</f>
        <v>Taiwan</v>
      </c>
    </row>
    <row r="3851" spans="1:11" hidden="1" x14ac:dyDescent="0.3">
      <c r="A3851" t="s">
        <v>1755</v>
      </c>
      <c r="B3851" t="str">
        <f>VLOOKUP(Table_for_new_list_price[[#This Row],[ItemCode]],[1]sheet1!$1:$1048576,4,FALSE)</f>
        <v>SLOT BALANCING VALVE FxM UNION</v>
      </c>
      <c r="C3851" t="str">
        <f>VLOOKUP(Table_for_new_list_price[[#This Row],[ItemCode]],[1]sheet1!$1:$1048576,5,FALSE)</f>
        <v>670779902043</v>
      </c>
      <c r="D3851" t="str">
        <f>VLOOKUP(Table_for_new_list_price[[#This Row],[ItemCode]],[1]sheet1!$1:$1048576,6,FALSE)</f>
        <v>RADV</v>
      </c>
      <c r="E3851" s="54" t="str">
        <f>VLOOKUP(Table_for_new_list_price[[#This Row],[ItemCode]],[1]sheet1!$1:$1048576,7,FALSE)</f>
        <v>BRONZE</v>
      </c>
      <c r="F3851" s="54" t="str">
        <f>VLOOKUP(Table_for_new_list_price[[#This Row],[ItemCode]],[1]sheet1!$1:$1048576,13,FALSE)</f>
        <v>0.64</v>
      </c>
      <c r="G3851" s="55" t="str">
        <f>VLOOKUP(Table_for_new_list_price[[#This Row],[ItemCode]],[1]sheet1!$1:$1048576,12,FALSE)</f>
        <v>80</v>
      </c>
      <c r="H3851" s="101">
        <f>VLOOKUP(Table_for_new_list_price[[#This Row],[ItemCode]],[1]sheet1!$1:$1048576,8,FALSE)</f>
        <v>57.04</v>
      </c>
      <c r="I3851" s="51">
        <v>0.5</v>
      </c>
      <c r="J3851" s="53">
        <f t="shared" si="67"/>
        <v>28.52</v>
      </c>
      <c r="K3851" s="1" t="str">
        <f>VLOOKUP(Table_for_new_list_price[[#This Row],[ItemCode]],[1]sheet1!$1:$1048576,11,FALSE)</f>
        <v>Taiwan</v>
      </c>
    </row>
    <row r="3852" spans="1:11" hidden="1" x14ac:dyDescent="0.3">
      <c r="A3852" t="s">
        <v>1756</v>
      </c>
      <c r="B3852" t="str">
        <f>VLOOKUP(Table_for_new_list_price[[#This Row],[ItemCode]],[1]sheet1!$1:$1048576,4,FALSE)</f>
        <v>SLOT BALANCING VALVE FxM UNION</v>
      </c>
      <c r="C3852" t="str">
        <f>VLOOKUP(Table_for_new_list_price[[#This Row],[ItemCode]],[1]sheet1!$1:$1048576,5,FALSE)</f>
        <v>670779902050</v>
      </c>
      <c r="D3852" t="str">
        <f>VLOOKUP(Table_for_new_list_price[[#This Row],[ItemCode]],[1]sheet1!$1:$1048576,6,FALSE)</f>
        <v>RADV</v>
      </c>
      <c r="E3852" s="54" t="str">
        <f>VLOOKUP(Table_for_new_list_price[[#This Row],[ItemCode]],[1]sheet1!$1:$1048576,7,FALSE)</f>
        <v>BRONZE</v>
      </c>
      <c r="F3852" s="54" t="str">
        <f>VLOOKUP(Table_for_new_list_price[[#This Row],[ItemCode]],[1]sheet1!$1:$1048576,13,FALSE)</f>
        <v>1.02</v>
      </c>
      <c r="G3852" s="55" t="str">
        <f>VLOOKUP(Table_for_new_list_price[[#This Row],[ItemCode]],[1]sheet1!$1:$1048576,12,FALSE)</f>
        <v>40</v>
      </c>
      <c r="H3852" s="101">
        <f>VLOOKUP(Table_for_new_list_price[[#This Row],[ItemCode]],[1]sheet1!$1:$1048576,8,FALSE)</f>
        <v>85.59</v>
      </c>
      <c r="I3852" s="51">
        <v>0.5</v>
      </c>
      <c r="J3852" s="53">
        <f t="shared" si="67"/>
        <v>42.795000000000002</v>
      </c>
      <c r="K3852" s="1" t="str">
        <f>VLOOKUP(Table_for_new_list_price[[#This Row],[ItemCode]],[1]sheet1!$1:$1048576,11,FALSE)</f>
        <v>Taiwan</v>
      </c>
    </row>
    <row r="3853" spans="1:11" hidden="1" x14ac:dyDescent="0.3">
      <c r="A3853" t="s">
        <v>1757</v>
      </c>
      <c r="B3853" t="str">
        <f>VLOOKUP(Table_for_new_list_price[[#This Row],[ItemCode]],[1]sheet1!$1:$1048576,4,FALSE)</f>
        <v>STRAIGHT CIRCULATOR CxM UNION</v>
      </c>
      <c r="C3853" t="str">
        <f>VLOOKUP(Table_for_new_list_price[[#This Row],[ItemCode]],[1]sheet1!$1:$1048576,5,FALSE)</f>
        <v>670779903057</v>
      </c>
      <c r="D3853" t="str">
        <f>VLOOKUP(Table_for_new_list_price[[#This Row],[ItemCode]],[1]sheet1!$1:$1048576,6,FALSE)</f>
        <v>RADV</v>
      </c>
      <c r="E3853" s="54" t="str">
        <f>VLOOKUP(Table_for_new_list_price[[#This Row],[ItemCode]],[1]sheet1!$1:$1048576,7,FALSE)</f>
        <v>BRONZE</v>
      </c>
      <c r="F3853" s="54" t="str">
        <f>VLOOKUP(Table_for_new_list_price[[#This Row],[ItemCode]],[1]sheet1!$1:$1048576,13,FALSE)</f>
        <v>0.48</v>
      </c>
      <c r="G3853" s="55" t="str">
        <f>VLOOKUP(Table_for_new_list_price[[#This Row],[ItemCode]],[1]sheet1!$1:$1048576,12,FALSE)</f>
        <v>40</v>
      </c>
      <c r="H3853" s="101">
        <f>VLOOKUP(Table_for_new_list_price[[#This Row],[ItemCode]],[1]sheet1!$1:$1048576,8,FALSE)</f>
        <v>81.290000000000006</v>
      </c>
      <c r="I3853" s="51">
        <v>0.5</v>
      </c>
      <c r="J3853" s="53">
        <f t="shared" si="67"/>
        <v>40.645000000000003</v>
      </c>
      <c r="K3853" s="1" t="str">
        <f>VLOOKUP(Table_for_new_list_price[[#This Row],[ItemCode]],[1]sheet1!$1:$1048576,11,FALSE)</f>
        <v>Taiwan</v>
      </c>
    </row>
    <row r="3854" spans="1:11" hidden="1" x14ac:dyDescent="0.3">
      <c r="A3854" t="s">
        <v>1758</v>
      </c>
      <c r="B3854" t="str">
        <f>VLOOKUP(Table_for_new_list_price[[#This Row],[ItemCode]],[1]sheet1!$1:$1048576,4,FALSE)</f>
        <v>SLOT BALANCING VALVE CxM UNION</v>
      </c>
      <c r="C3854" t="str">
        <f>VLOOKUP(Table_for_new_list_price[[#This Row],[ItemCode]],[1]sheet1!$1:$1048576,5,FALSE)</f>
        <v>670779901046</v>
      </c>
      <c r="D3854" t="str">
        <f>VLOOKUP(Table_for_new_list_price[[#This Row],[ItemCode]],[1]sheet1!$1:$1048576,6,FALSE)</f>
        <v>RADV</v>
      </c>
      <c r="E3854" s="54" t="str">
        <f>VLOOKUP(Table_for_new_list_price[[#This Row],[ItemCode]],[1]sheet1!$1:$1048576,7,FALSE)</f>
        <v>BRONZE</v>
      </c>
      <c r="F3854" s="54" t="str">
        <f>VLOOKUP(Table_for_new_list_price[[#This Row],[ItemCode]],[1]sheet1!$1:$1048576,13,FALSE)</f>
        <v>0.68</v>
      </c>
      <c r="G3854" s="55" t="str">
        <f>VLOOKUP(Table_for_new_list_price[[#This Row],[ItemCode]],[1]sheet1!$1:$1048576,12,FALSE)</f>
        <v>80</v>
      </c>
      <c r="H3854" s="101">
        <f>VLOOKUP(Table_for_new_list_price[[#This Row],[ItemCode]],[1]sheet1!$1:$1048576,8,FALSE)</f>
        <v>57.04</v>
      </c>
      <c r="I3854" s="51">
        <v>0.5</v>
      </c>
      <c r="J3854" s="53">
        <f t="shared" si="67"/>
        <v>28.52</v>
      </c>
      <c r="K3854" s="1" t="str">
        <f>VLOOKUP(Table_for_new_list_price[[#This Row],[ItemCode]],[1]sheet1!$1:$1048576,11,FALSE)</f>
        <v>Taiwan</v>
      </c>
    </row>
    <row r="3855" spans="1:11" hidden="1" x14ac:dyDescent="0.3">
      <c r="A3855" t="s">
        <v>1759</v>
      </c>
      <c r="B3855" t="str">
        <f>VLOOKUP(Table_for_new_list_price[[#This Row],[ItemCode]],[1]sheet1!$1:$1048576,4,FALSE)</f>
        <v>SLOT BALANCING VALVE CxM UNION</v>
      </c>
      <c r="C3855" t="str">
        <f>VLOOKUP(Table_for_new_list_price[[#This Row],[ItemCode]],[1]sheet1!$1:$1048576,5,FALSE)</f>
        <v>670779901053</v>
      </c>
      <c r="D3855" t="str">
        <f>VLOOKUP(Table_for_new_list_price[[#This Row],[ItemCode]],[1]sheet1!$1:$1048576,6,FALSE)</f>
        <v>RADV</v>
      </c>
      <c r="E3855" s="54" t="str">
        <f>VLOOKUP(Table_for_new_list_price[[#This Row],[ItemCode]],[1]sheet1!$1:$1048576,7,FALSE)</f>
        <v>BRONZE</v>
      </c>
      <c r="F3855" s="54" t="str">
        <f>VLOOKUP(Table_for_new_list_price[[#This Row],[ItemCode]],[1]sheet1!$1:$1048576,13,FALSE)</f>
        <v>1.04</v>
      </c>
      <c r="G3855" s="55" t="str">
        <f>VLOOKUP(Table_for_new_list_price[[#This Row],[ItemCode]],[1]sheet1!$1:$1048576,12,FALSE)</f>
        <v>40</v>
      </c>
      <c r="H3855" s="101">
        <f>VLOOKUP(Table_for_new_list_price[[#This Row],[ItemCode]],[1]sheet1!$1:$1048576,8,FALSE)</f>
        <v>85.59</v>
      </c>
      <c r="I3855" s="51">
        <v>0.5</v>
      </c>
      <c r="J3855" s="53">
        <f t="shared" si="67"/>
        <v>42.795000000000002</v>
      </c>
      <c r="K3855" s="1" t="str">
        <f>VLOOKUP(Table_for_new_list_price[[#This Row],[ItemCode]],[1]sheet1!$1:$1048576,11,FALSE)</f>
        <v>Taiwan</v>
      </c>
    </row>
    <row r="3856" spans="1:11" hidden="1" x14ac:dyDescent="0.3">
      <c r="A3856" t="s">
        <v>1760</v>
      </c>
      <c r="B3856" t="str">
        <f>VLOOKUP(Table_for_new_list_price[[#This Row],[ItemCode]],[1]sheet1!$1:$1048576,4,FALSE)</f>
        <v>RADIATOR UNION ELBOW FxM UNION</v>
      </c>
      <c r="C3856" t="str">
        <f>VLOOKUP(Table_for_new_list_price[[#This Row],[ItemCode]],[1]sheet1!$1:$1048576,5,FALSE)</f>
        <v>670779915074</v>
      </c>
      <c r="D3856" t="str">
        <f>VLOOKUP(Table_for_new_list_price[[#This Row],[ItemCode]],[1]sheet1!$1:$1048576,6,FALSE)</f>
        <v>RADV</v>
      </c>
      <c r="E3856" s="54" t="str">
        <f>VLOOKUP(Table_for_new_list_price[[#This Row],[ItemCode]],[1]sheet1!$1:$1048576,7,FALSE)</f>
        <v>BRONZE</v>
      </c>
      <c r="F3856" s="54" t="str">
        <f>VLOOKUP(Table_for_new_list_price[[#This Row],[ItemCode]],[1]sheet1!$1:$1048576,13,FALSE)</f>
        <v>1.47</v>
      </c>
      <c r="G3856" s="55" t="str">
        <f>VLOOKUP(Table_for_new_list_price[[#This Row],[ItemCode]],[1]sheet1!$1:$1048576,12,FALSE)</f>
        <v>50</v>
      </c>
      <c r="H3856" s="101">
        <f>VLOOKUP(Table_for_new_list_price[[#This Row],[ItemCode]],[1]sheet1!$1:$1048576,8,FALSE)</f>
        <v>56.79</v>
      </c>
      <c r="I3856" s="51">
        <v>0.5</v>
      </c>
      <c r="J3856" s="53">
        <f t="shared" si="67"/>
        <v>28.395</v>
      </c>
      <c r="K3856" s="1" t="str">
        <f>VLOOKUP(Table_for_new_list_price[[#This Row],[ItemCode]],[1]sheet1!$1:$1048576,11,FALSE)</f>
        <v>Taiwan</v>
      </c>
    </row>
    <row r="3857" spans="1:11" hidden="1" x14ac:dyDescent="0.3">
      <c r="A3857" t="s">
        <v>1761</v>
      </c>
      <c r="B3857" t="str">
        <f>VLOOKUP(Table_for_new_list_price[[#This Row],[ItemCode]],[1]sheet1!$1:$1048576,4,FALSE)</f>
        <v>BRASS RADIATOR ELBOW FxM UNION</v>
      </c>
      <c r="C3857" t="str">
        <f>VLOOKUP(Table_for_new_list_price[[#This Row],[ItemCode]],[1]sheet1!$1:$1048576,5,FALSE)</f>
        <v>670779711379</v>
      </c>
      <c r="D3857" t="str">
        <f>VLOOKUP(Table_for_new_list_price[[#This Row],[ItemCode]],[1]sheet1!$1:$1048576,6,FALSE)</f>
        <v>RADV</v>
      </c>
      <c r="E3857" s="54" t="str">
        <f>VLOOKUP(Table_for_new_list_price[[#This Row],[ItemCode]],[1]sheet1!$1:$1048576,7,FALSE)</f>
        <v>BRASS</v>
      </c>
      <c r="F3857" s="54" t="str">
        <f>VLOOKUP(Table_for_new_list_price[[#This Row],[ItemCode]],[1]sheet1!$1:$1048576,13,FALSE)</f>
        <v>0.76</v>
      </c>
      <c r="G3857" s="55" t="str">
        <f>VLOOKUP(Table_for_new_list_price[[#This Row],[ItemCode]],[1]sheet1!$1:$1048576,12,FALSE)</f>
        <v>60</v>
      </c>
      <c r="H3857" s="101">
        <f>VLOOKUP(Table_for_new_list_price[[#This Row],[ItemCode]],[1]sheet1!$1:$1048576,8,FALSE)</f>
        <v>49.9</v>
      </c>
      <c r="I3857" s="51">
        <v>0.5</v>
      </c>
      <c r="J3857" s="53">
        <f t="shared" si="67"/>
        <v>24.95</v>
      </c>
      <c r="K3857" s="1" t="str">
        <f>VLOOKUP(Table_for_new_list_price[[#This Row],[ItemCode]],[1]sheet1!$1:$1048576,11,FALSE)</f>
        <v>China</v>
      </c>
    </row>
    <row r="3858" spans="1:11" hidden="1" x14ac:dyDescent="0.3">
      <c r="A3858" t="s">
        <v>1762</v>
      </c>
      <c r="B3858" t="str">
        <f>VLOOKUP(Table_for_new_list_price[[#This Row],[ItemCode]],[1]sheet1!$1:$1048576,4,FALSE)</f>
        <v>BRASS RADIATOR ELBOW FxM UNION</v>
      </c>
      <c r="C3858" t="str">
        <f>VLOOKUP(Table_for_new_list_price[[#This Row],[ItemCode]],[1]sheet1!$1:$1048576,5,FALSE)</f>
        <v>670779711386</v>
      </c>
      <c r="D3858" t="str">
        <f>VLOOKUP(Table_for_new_list_price[[#This Row],[ItemCode]],[1]sheet1!$1:$1048576,6,FALSE)</f>
        <v>RADV</v>
      </c>
      <c r="E3858" s="54" t="str">
        <f>VLOOKUP(Table_for_new_list_price[[#This Row],[ItemCode]],[1]sheet1!$1:$1048576,7,FALSE)</f>
        <v>BRASS</v>
      </c>
      <c r="F3858" s="54" t="str">
        <f>VLOOKUP(Table_for_new_list_price[[#This Row],[ItemCode]],[1]sheet1!$1:$1048576,13,FALSE)</f>
        <v>1.46</v>
      </c>
      <c r="G3858" s="55" t="str">
        <f>VLOOKUP(Table_for_new_list_price[[#This Row],[ItemCode]],[1]sheet1!$1:$1048576,12,FALSE)</f>
        <v>40</v>
      </c>
      <c r="H3858" s="101">
        <f>VLOOKUP(Table_for_new_list_price[[#This Row],[ItemCode]],[1]sheet1!$1:$1048576,8,FALSE)</f>
        <v>75.63</v>
      </c>
      <c r="I3858" s="51">
        <v>0.5</v>
      </c>
      <c r="J3858" s="53">
        <f t="shared" si="67"/>
        <v>37.814999999999998</v>
      </c>
      <c r="K3858" s="1" t="str">
        <f>VLOOKUP(Table_for_new_list_price[[#This Row],[ItemCode]],[1]sheet1!$1:$1048576,11,FALSE)</f>
        <v>China</v>
      </c>
    </row>
    <row r="3859" spans="1:11" hidden="1" x14ac:dyDescent="0.3">
      <c r="A3859" t="s">
        <v>1763</v>
      </c>
      <c r="B3859" t="str">
        <f>VLOOKUP(Table_for_new_list_price[[#This Row],[ItemCode]],[1]sheet1!$1:$1048576,4,FALSE)</f>
        <v>BRASS RADIATOR ELBOW FxM UNION</v>
      </c>
      <c r="C3859" t="str">
        <f>VLOOKUP(Table_for_new_list_price[[#This Row],[ItemCode]],[1]sheet1!$1:$1048576,5,FALSE)</f>
        <v>670779711355</v>
      </c>
      <c r="D3859" t="str">
        <f>VLOOKUP(Table_for_new_list_price[[#This Row],[ItemCode]],[1]sheet1!$1:$1048576,6,FALSE)</f>
        <v>RADV</v>
      </c>
      <c r="E3859" s="54" t="str">
        <f>VLOOKUP(Table_for_new_list_price[[#This Row],[ItemCode]],[1]sheet1!$1:$1048576,7,FALSE)</f>
        <v>BRASS</v>
      </c>
      <c r="F3859" s="54" t="str">
        <f>VLOOKUP(Table_for_new_list_price[[#This Row],[ItemCode]],[1]sheet1!$1:$1048576,13,FALSE)</f>
        <v>0.34</v>
      </c>
      <c r="G3859" s="55" t="str">
        <f>VLOOKUP(Table_for_new_list_price[[#This Row],[ItemCode]],[1]sheet1!$1:$1048576,12,FALSE)</f>
        <v>100</v>
      </c>
      <c r="H3859" s="101">
        <f>VLOOKUP(Table_for_new_list_price[[#This Row],[ItemCode]],[1]sheet1!$1:$1048576,8,FALSE)</f>
        <v>28.86</v>
      </c>
      <c r="I3859" s="51">
        <v>0.5</v>
      </c>
      <c r="J3859" s="53">
        <f t="shared" si="67"/>
        <v>14.43</v>
      </c>
      <c r="K3859" s="1" t="str">
        <f>VLOOKUP(Table_for_new_list_price[[#This Row],[ItemCode]],[1]sheet1!$1:$1048576,11,FALSE)</f>
        <v>China</v>
      </c>
    </row>
    <row r="3860" spans="1:11" hidden="1" x14ac:dyDescent="0.3">
      <c r="A3860" t="s">
        <v>1764</v>
      </c>
      <c r="B3860" t="str">
        <f>VLOOKUP(Table_for_new_list_price[[#This Row],[ItemCode]],[1]sheet1!$1:$1048576,4,FALSE)</f>
        <v>BRASS RADIATOR ELBOW FxM UNION</v>
      </c>
      <c r="C3860" t="str">
        <f>VLOOKUP(Table_for_new_list_price[[#This Row],[ItemCode]],[1]sheet1!$1:$1048576,5,FALSE)</f>
        <v>670779711362</v>
      </c>
      <c r="D3860" t="str">
        <f>VLOOKUP(Table_for_new_list_price[[#This Row],[ItemCode]],[1]sheet1!$1:$1048576,6,FALSE)</f>
        <v>RADV</v>
      </c>
      <c r="E3860" s="54" t="str">
        <f>VLOOKUP(Table_for_new_list_price[[#This Row],[ItemCode]],[1]sheet1!$1:$1048576,7,FALSE)</f>
        <v>BRASS</v>
      </c>
      <c r="F3860" s="54" t="str">
        <f>VLOOKUP(Table_for_new_list_price[[#This Row],[ItemCode]],[1]sheet1!$1:$1048576,13,FALSE)</f>
        <v>0.5</v>
      </c>
      <c r="G3860" s="55" t="str">
        <f>VLOOKUP(Table_for_new_list_price[[#This Row],[ItemCode]],[1]sheet1!$1:$1048576,12,FALSE)</f>
        <v>100</v>
      </c>
      <c r="H3860" s="101">
        <f>VLOOKUP(Table_for_new_list_price[[#This Row],[ItemCode]],[1]sheet1!$1:$1048576,8,FALSE)</f>
        <v>34.72</v>
      </c>
      <c r="I3860" s="51">
        <v>0.5</v>
      </c>
      <c r="J3860" s="53">
        <f t="shared" si="67"/>
        <v>17.36</v>
      </c>
      <c r="K3860" s="1" t="str">
        <f>VLOOKUP(Table_for_new_list_price[[#This Row],[ItemCode]],[1]sheet1!$1:$1048576,11,FALSE)</f>
        <v>China</v>
      </c>
    </row>
    <row r="3861" spans="1:11" hidden="1" x14ac:dyDescent="0.3">
      <c r="A3861" t="s">
        <v>1765</v>
      </c>
      <c r="B3861" t="str">
        <f>VLOOKUP(Table_for_new_list_price[[#This Row],[ItemCode]],[1]sheet1!$1:$1048576,4,FALSE)</f>
        <v>RADIATOR UNION ELBOW CxM UNION</v>
      </c>
      <c r="C3861" t="str">
        <f>VLOOKUP(Table_for_new_list_price[[#This Row],[ItemCode]],[1]sheet1!$1:$1048576,5,FALSE)</f>
        <v>670779714202</v>
      </c>
      <c r="D3861" t="str">
        <f>VLOOKUP(Table_for_new_list_price[[#This Row],[ItemCode]],[1]sheet1!$1:$1048576,6,FALSE)</f>
        <v>RADV</v>
      </c>
      <c r="E3861" s="54" t="str">
        <f>VLOOKUP(Table_for_new_list_price[[#This Row],[ItemCode]],[1]sheet1!$1:$1048576,7,FALSE)</f>
        <v>BRONZE</v>
      </c>
      <c r="F3861" s="54" t="str">
        <f>VLOOKUP(Table_for_new_list_price[[#This Row],[ItemCode]],[1]sheet1!$1:$1048576,13,FALSE)</f>
        <v>.37</v>
      </c>
      <c r="G3861" s="55" t="str">
        <f>VLOOKUP(Table_for_new_list_price[[#This Row],[ItemCode]],[1]sheet1!$1:$1048576,12,FALSE)</f>
        <v>100</v>
      </c>
      <c r="H3861" s="101">
        <f>VLOOKUP(Table_for_new_list_price[[#This Row],[ItemCode]],[1]sheet1!$1:$1048576,8,FALSE)</f>
        <v>28.86</v>
      </c>
      <c r="I3861" s="51">
        <v>0.5</v>
      </c>
      <c r="J3861" s="53">
        <f t="shared" si="67"/>
        <v>14.43</v>
      </c>
      <c r="K3861" s="1" t="str">
        <f>VLOOKUP(Table_for_new_list_price[[#This Row],[ItemCode]],[1]sheet1!$1:$1048576,11,FALSE)</f>
        <v>China</v>
      </c>
    </row>
    <row r="3862" spans="1:11" hidden="1" x14ac:dyDescent="0.3">
      <c r="A3862" t="s">
        <v>1766</v>
      </c>
      <c r="B3862" t="str">
        <f>VLOOKUP(Table_for_new_list_price[[#This Row],[ItemCode]],[1]sheet1!$1:$1048576,4,FALSE)</f>
        <v>RADIATOR UNION ELBOW CxM UNION</v>
      </c>
      <c r="C3862" t="str">
        <f>VLOOKUP(Table_for_new_list_price[[#This Row],[ItemCode]],[1]sheet1!$1:$1048576,5,FALSE)</f>
        <v>670779714219</v>
      </c>
      <c r="D3862" t="str">
        <f>VLOOKUP(Table_for_new_list_price[[#This Row],[ItemCode]],[1]sheet1!$1:$1048576,6,FALSE)</f>
        <v>RADV</v>
      </c>
      <c r="E3862" s="54" t="str">
        <f>VLOOKUP(Table_for_new_list_price[[#This Row],[ItemCode]],[1]sheet1!$1:$1048576,7,FALSE)</f>
        <v>BRONZE</v>
      </c>
      <c r="F3862" s="54" t="str">
        <f>VLOOKUP(Table_for_new_list_price[[#This Row],[ItemCode]],[1]sheet1!$1:$1048576,13,FALSE)</f>
        <v>0.54</v>
      </c>
      <c r="G3862" s="55" t="str">
        <f>VLOOKUP(Table_for_new_list_price[[#This Row],[ItemCode]],[1]sheet1!$1:$1048576,12,FALSE)</f>
        <v>100</v>
      </c>
      <c r="H3862" s="101">
        <f>VLOOKUP(Table_for_new_list_price[[#This Row],[ItemCode]],[1]sheet1!$1:$1048576,8,FALSE)</f>
        <v>34.72</v>
      </c>
      <c r="I3862" s="51">
        <v>0.5</v>
      </c>
      <c r="J3862" s="53">
        <f t="shared" si="67"/>
        <v>17.36</v>
      </c>
      <c r="K3862" s="1" t="str">
        <f>VLOOKUP(Table_for_new_list_price[[#This Row],[ItemCode]],[1]sheet1!$1:$1048576,11,FALSE)</f>
        <v>China</v>
      </c>
    </row>
    <row r="3863" spans="1:11" hidden="1" x14ac:dyDescent="0.3">
      <c r="A3863" t="s">
        <v>985</v>
      </c>
      <c r="B3863" t="str">
        <f>VLOOKUP(Table_for_new_list_price[[#This Row],[ItemCode]],[1]sheet1!$1:$1048576,4,FALSE)</f>
        <v>AUTO RELIEF BV IPS C/W LCK HDL</v>
      </c>
      <c r="C3863" t="str">
        <f>VLOOKUP(Table_for_new_list_price[[#This Row],[ItemCode]],[1]sheet1!$1:$1048576,5,FALSE)</f>
        <v>670779542065</v>
      </c>
      <c r="D3863" t="str">
        <f>VLOOKUP(Table_for_new_list_price[[#This Row],[ItemCode]],[1]sheet1!$1:$1048576,6,FALSE)</f>
        <v>RWPP</v>
      </c>
      <c r="E3863" s="54" t="str">
        <f>VLOOKUP(Table_for_new_list_price[[#This Row],[ItemCode]],[1]sheet1!$1:$1048576,7,FALSE)</f>
        <v>BRASS</v>
      </c>
      <c r="F3863" s="54" t="str">
        <f>VLOOKUP(Table_for_new_list_price[[#This Row],[ItemCode]],[1]sheet1!$1:$1048576,13,FALSE)</f>
        <v>1.4</v>
      </c>
      <c r="G3863" s="55" t="str">
        <f>VLOOKUP(Table_for_new_list_price[[#This Row],[ItemCode]],[1]sheet1!$1:$1048576,12,FALSE)</f>
        <v>45</v>
      </c>
      <c r="H3863" s="101">
        <f>VLOOKUP(Table_for_new_list_price[[#This Row],[ItemCode]],[1]sheet1!$1:$1048576,8,FALSE)</f>
        <v>93.3</v>
      </c>
      <c r="I3863" s="51">
        <v>0.5</v>
      </c>
      <c r="J3863" s="53">
        <f t="shared" si="67"/>
        <v>46.65</v>
      </c>
      <c r="K3863" s="1" t="str">
        <f>VLOOKUP(Table_for_new_list_price[[#This Row],[ItemCode]],[1]sheet1!$1:$1048576,11,FALSE)</f>
        <v>Italy</v>
      </c>
    </row>
    <row r="3864" spans="1:11" hidden="1" x14ac:dyDescent="0.3">
      <c r="A3864" t="s">
        <v>986</v>
      </c>
      <c r="B3864" t="str">
        <f>VLOOKUP(Table_for_new_list_price[[#This Row],[ItemCode]],[1]sheet1!$1:$1048576,4,FALSE)</f>
        <v>AUTO RELIEF BV IPS C/W LCK HDL</v>
      </c>
      <c r="C3864" t="str">
        <f>VLOOKUP(Table_for_new_list_price[[#This Row],[ItemCode]],[1]sheet1!$1:$1048576,5,FALSE)</f>
        <v>670779542089</v>
      </c>
      <c r="D3864" t="str">
        <f>VLOOKUP(Table_for_new_list_price[[#This Row],[ItemCode]],[1]sheet1!$1:$1048576,6,FALSE)</f>
        <v>RWPP</v>
      </c>
      <c r="E3864" s="54" t="str">
        <f>VLOOKUP(Table_for_new_list_price[[#This Row],[ItemCode]],[1]sheet1!$1:$1048576,7,FALSE)</f>
        <v>BRASS</v>
      </c>
      <c r="F3864" s="54" t="str">
        <f>VLOOKUP(Table_for_new_list_price[[#This Row],[ItemCode]],[1]sheet1!$1:$1048576,13,FALSE)</f>
        <v>3.54</v>
      </c>
      <c r="G3864" s="55" t="str">
        <f>VLOOKUP(Table_for_new_list_price[[#This Row],[ItemCode]],[1]sheet1!$1:$1048576,12,FALSE)</f>
        <v>24</v>
      </c>
      <c r="H3864" s="101">
        <f>VLOOKUP(Table_for_new_list_price[[#This Row],[ItemCode]],[1]sheet1!$1:$1048576,8,FALSE)</f>
        <v>204.04</v>
      </c>
      <c r="I3864" s="51">
        <v>0.5</v>
      </c>
      <c r="J3864" s="53">
        <f t="shared" si="67"/>
        <v>102.02</v>
      </c>
      <c r="K3864" s="1" t="str">
        <f>VLOOKUP(Table_for_new_list_price[[#This Row],[ItemCode]],[1]sheet1!$1:$1048576,11,FALSE)</f>
        <v>Italy</v>
      </c>
    </row>
    <row r="3865" spans="1:11" hidden="1" x14ac:dyDescent="0.3">
      <c r="A3865" t="s">
        <v>987</v>
      </c>
      <c r="B3865" t="str">
        <f>VLOOKUP(Table_for_new_list_price[[#This Row],[ItemCode]],[1]sheet1!$1:$1048576,4,FALSE)</f>
        <v>AUTO RELIEF BV IPS C/W LCK HDL</v>
      </c>
      <c r="C3865" t="str">
        <f>VLOOKUP(Table_for_new_list_price[[#This Row],[ItemCode]],[1]sheet1!$1:$1048576,5,FALSE)</f>
        <v>670779542072</v>
      </c>
      <c r="D3865" t="str">
        <f>VLOOKUP(Table_for_new_list_price[[#This Row],[ItemCode]],[1]sheet1!$1:$1048576,6,FALSE)</f>
        <v>RWPP</v>
      </c>
      <c r="E3865" s="54" t="str">
        <f>VLOOKUP(Table_for_new_list_price[[#This Row],[ItemCode]],[1]sheet1!$1:$1048576,7,FALSE)</f>
        <v>BRASS</v>
      </c>
      <c r="F3865" s="54" t="str">
        <f>VLOOKUP(Table_for_new_list_price[[#This Row],[ItemCode]],[1]sheet1!$1:$1048576,13,FALSE)</f>
        <v>2.16</v>
      </c>
      <c r="G3865" s="55" t="str">
        <f>VLOOKUP(Table_for_new_list_price[[#This Row],[ItemCode]],[1]sheet1!$1:$1048576,12,FALSE)</f>
        <v>30</v>
      </c>
      <c r="H3865" s="101">
        <f>VLOOKUP(Table_for_new_list_price[[#This Row],[ItemCode]],[1]sheet1!$1:$1048576,8,FALSE)</f>
        <v>133.74</v>
      </c>
      <c r="I3865" s="51">
        <v>0.5</v>
      </c>
      <c r="J3865" s="53">
        <f t="shared" si="67"/>
        <v>66.87</v>
      </c>
      <c r="K3865" s="1" t="str">
        <f>VLOOKUP(Table_for_new_list_price[[#This Row],[ItemCode]],[1]sheet1!$1:$1048576,11,FALSE)</f>
        <v>Italy</v>
      </c>
    </row>
    <row r="3866" spans="1:11" hidden="1" x14ac:dyDescent="0.3">
      <c r="A3866" t="s">
        <v>988</v>
      </c>
      <c r="B3866" t="str">
        <f>VLOOKUP(Table_for_new_list_price[[#This Row],[ItemCode]],[1]sheet1!$1:$1048576,4,FALSE)</f>
        <v>AUTO RELIEF BV IPS C/W LCK HDL</v>
      </c>
      <c r="C3866" t="str">
        <f>VLOOKUP(Table_for_new_list_price[[#This Row],[ItemCode]],[1]sheet1!$1:$1048576,5,FALSE)</f>
        <v>670779542041</v>
      </c>
      <c r="D3866" t="str">
        <f>VLOOKUP(Table_for_new_list_price[[#This Row],[ItemCode]],[1]sheet1!$1:$1048576,6,FALSE)</f>
        <v>RWPP</v>
      </c>
      <c r="E3866" s="54" t="str">
        <f>VLOOKUP(Table_for_new_list_price[[#This Row],[ItemCode]],[1]sheet1!$1:$1048576,7,FALSE)</f>
        <v>BRASS</v>
      </c>
      <c r="F3866" s="54" t="str">
        <f>VLOOKUP(Table_for_new_list_price[[#This Row],[ItemCode]],[1]sheet1!$1:$1048576,13,FALSE)</f>
        <v>0.6</v>
      </c>
      <c r="G3866" s="55" t="str">
        <f>VLOOKUP(Table_for_new_list_price[[#This Row],[ItemCode]],[1]sheet1!$1:$1048576,12,FALSE)</f>
        <v>80</v>
      </c>
      <c r="H3866" s="101">
        <f>VLOOKUP(Table_for_new_list_price[[#This Row],[ItemCode]],[1]sheet1!$1:$1048576,8,FALSE)</f>
        <v>44.62</v>
      </c>
      <c r="I3866" s="51">
        <v>0.5</v>
      </c>
      <c r="J3866" s="53">
        <f t="shared" si="67"/>
        <v>22.31</v>
      </c>
      <c r="K3866" s="1" t="str">
        <f>VLOOKUP(Table_for_new_list_price[[#This Row],[ItemCode]],[1]sheet1!$1:$1048576,11,FALSE)</f>
        <v>Italy</v>
      </c>
    </row>
    <row r="3867" spans="1:11" hidden="1" x14ac:dyDescent="0.3">
      <c r="A3867" t="s">
        <v>989</v>
      </c>
      <c r="B3867" t="str">
        <f>VLOOKUP(Table_for_new_list_price[[#This Row],[ItemCode]],[1]sheet1!$1:$1048576,4,FALSE)</f>
        <v>AUTO RELIEF BV IPS C/W LCK HDL</v>
      </c>
      <c r="C3867" t="str">
        <f>VLOOKUP(Table_for_new_list_price[[#This Row],[ItemCode]],[1]sheet1!$1:$1048576,5,FALSE)</f>
        <v>670779542201</v>
      </c>
      <c r="D3867" t="str">
        <f>VLOOKUP(Table_for_new_list_price[[#This Row],[ItemCode]],[1]sheet1!$1:$1048576,6,FALSE)</f>
        <v>RWPP</v>
      </c>
      <c r="E3867" s="54" t="str">
        <f>VLOOKUP(Table_for_new_list_price[[#This Row],[ItemCode]],[1]sheet1!$1:$1048576,7,FALSE)</f>
        <v>BRASS</v>
      </c>
      <c r="F3867" s="54" t="str">
        <f>VLOOKUP(Table_for_new_list_price[[#This Row],[ItemCode]],[1]sheet1!$1:$1048576,13,FALSE)</f>
        <v>5.7</v>
      </c>
      <c r="G3867" s="55" t="str">
        <f>VLOOKUP(Table_for_new_list_price[[#This Row],[ItemCode]],[1]sheet1!$1:$1048576,12,FALSE)</f>
        <v>15</v>
      </c>
      <c r="H3867" s="101">
        <f>VLOOKUP(Table_for_new_list_price[[#This Row],[ItemCode]],[1]sheet1!$1:$1048576,8,FALSE)</f>
        <v>274.25</v>
      </c>
      <c r="I3867" s="51">
        <v>0.5</v>
      </c>
      <c r="J3867" s="53">
        <f t="shared" si="67"/>
        <v>137.125</v>
      </c>
      <c r="K3867" s="1" t="str">
        <f>VLOOKUP(Table_for_new_list_price[[#This Row],[ItemCode]],[1]sheet1!$1:$1048576,11,FALSE)</f>
        <v>Italy</v>
      </c>
    </row>
    <row r="3868" spans="1:11" hidden="1" x14ac:dyDescent="0.3">
      <c r="A3868" t="s">
        <v>990</v>
      </c>
      <c r="B3868" t="str">
        <f>VLOOKUP(Table_for_new_list_price[[#This Row],[ItemCode]],[1]sheet1!$1:$1048576,4,FALSE)</f>
        <v>AUTO RELIEF BV IPS C/W LCK HDL</v>
      </c>
      <c r="C3868" t="str">
        <f>VLOOKUP(Table_for_new_list_price[[#This Row],[ItemCode]],[1]sheet1!$1:$1048576,5,FALSE)</f>
        <v>670779542058</v>
      </c>
      <c r="D3868" t="str">
        <f>VLOOKUP(Table_for_new_list_price[[#This Row],[ItemCode]],[1]sheet1!$1:$1048576,6,FALSE)</f>
        <v>RWPP</v>
      </c>
      <c r="E3868" s="54" t="str">
        <f>VLOOKUP(Table_for_new_list_price[[#This Row],[ItemCode]],[1]sheet1!$1:$1048576,7,FALSE)</f>
        <v>BRASS</v>
      </c>
      <c r="F3868" s="54" t="str">
        <f>VLOOKUP(Table_for_new_list_price[[#This Row],[ItemCode]],[1]sheet1!$1:$1048576,13,FALSE)</f>
        <v>0.84</v>
      </c>
      <c r="G3868" s="55" t="str">
        <f>VLOOKUP(Table_for_new_list_price[[#This Row],[ItemCode]],[1]sheet1!$1:$1048576,12,FALSE)</f>
        <v>60</v>
      </c>
      <c r="H3868" s="101">
        <f>VLOOKUP(Table_for_new_list_price[[#This Row],[ItemCode]],[1]sheet1!$1:$1048576,8,FALSE)</f>
        <v>59.68</v>
      </c>
      <c r="I3868" s="51">
        <v>0.5</v>
      </c>
      <c r="J3868" s="53">
        <f t="shared" si="67"/>
        <v>29.84</v>
      </c>
      <c r="K3868" s="1" t="str">
        <f>VLOOKUP(Table_for_new_list_price[[#This Row],[ItemCode]],[1]sheet1!$1:$1048576,11,FALSE)</f>
        <v>Italy</v>
      </c>
    </row>
    <row r="3869" spans="1:11" hidden="1" x14ac:dyDescent="0.3">
      <c r="A3869" t="s">
        <v>1443</v>
      </c>
      <c r="B3869" t="str">
        <f>VLOOKUP(Table_for_new_list_price[[#This Row],[ItemCode]],[1]sheet1!$1:$1048576,4,FALSE)</f>
        <v>BALL MALE X FEMALE THREADED</v>
      </c>
      <c r="C3869" t="str">
        <f>VLOOKUP(Table_for_new_list_price[[#This Row],[ItemCode]],[1]sheet1!$1:$1048576,5,FALSE)</f>
        <v>670779537061</v>
      </c>
      <c r="D3869" t="str">
        <f>VLOOKUP(Table_for_new_list_price[[#This Row],[ItemCode]],[1]sheet1!$1:$1048576,6,FALSE)</f>
        <v>RWPP</v>
      </c>
      <c r="E3869" s="54" t="str">
        <f>VLOOKUP(Table_for_new_list_price[[#This Row],[ItemCode]],[1]sheet1!$1:$1048576,7,FALSE)</f>
        <v>BRASS</v>
      </c>
      <c r="F3869" s="54" t="str">
        <f>VLOOKUP(Table_for_new_list_price[[#This Row],[ItemCode]],[1]sheet1!$1:$1048576,13,FALSE)</f>
        <v>1.04</v>
      </c>
      <c r="G3869" s="55" t="str">
        <f>VLOOKUP(Table_for_new_list_price[[#This Row],[ItemCode]],[1]sheet1!$1:$1048576,12,FALSE)</f>
        <v>45</v>
      </c>
      <c r="H3869" s="101">
        <f>VLOOKUP(Table_for_new_list_price[[#This Row],[ItemCode]],[1]sheet1!$1:$1048576,8,FALSE)</f>
        <v>40.270000000000003</v>
      </c>
      <c r="I3869" s="51">
        <v>0.5</v>
      </c>
      <c r="J3869" s="53">
        <f t="shared" si="67"/>
        <v>20.135000000000002</v>
      </c>
      <c r="K3869" s="1" t="str">
        <f>VLOOKUP(Table_for_new_list_price[[#This Row],[ItemCode]],[1]sheet1!$1:$1048576,11,FALSE)</f>
        <v>China</v>
      </c>
    </row>
    <row r="3870" spans="1:11" hidden="1" x14ac:dyDescent="0.3">
      <c r="A3870" t="s">
        <v>1444</v>
      </c>
      <c r="B3870" t="str">
        <f>VLOOKUP(Table_for_new_list_price[[#This Row],[ItemCode]],[1]sheet1!$1:$1048576,4,FALSE)</f>
        <v>BALL MALE X FEMALE THREADED</v>
      </c>
      <c r="C3870" t="str">
        <f>VLOOKUP(Table_for_new_list_price[[#This Row],[ItemCode]],[1]sheet1!$1:$1048576,5,FALSE)</f>
        <v>670779537085</v>
      </c>
      <c r="D3870" t="str">
        <f>VLOOKUP(Table_for_new_list_price[[#This Row],[ItemCode]],[1]sheet1!$1:$1048576,6,FALSE)</f>
        <v>RWPP</v>
      </c>
      <c r="E3870" s="54" t="str">
        <f>VLOOKUP(Table_for_new_list_price[[#This Row],[ItemCode]],[1]sheet1!$1:$1048576,7,FALSE)</f>
        <v>BRASS</v>
      </c>
      <c r="F3870" s="54" t="str">
        <f>VLOOKUP(Table_for_new_list_price[[#This Row],[ItemCode]],[1]sheet1!$1:$1048576,13,FALSE)</f>
        <v>1.94</v>
      </c>
      <c r="G3870" s="55" t="str">
        <f>VLOOKUP(Table_for_new_list_price[[#This Row],[ItemCode]],[1]sheet1!$1:$1048576,12,FALSE)</f>
        <v>24</v>
      </c>
      <c r="H3870" s="101">
        <f>VLOOKUP(Table_for_new_list_price[[#This Row],[ItemCode]],[1]sheet1!$1:$1048576,8,FALSE)</f>
        <v>91.87</v>
      </c>
      <c r="I3870" s="51">
        <v>0.5</v>
      </c>
      <c r="J3870" s="53">
        <f t="shared" si="67"/>
        <v>45.935000000000002</v>
      </c>
      <c r="K3870" s="1" t="str">
        <f>VLOOKUP(Table_for_new_list_price[[#This Row],[ItemCode]],[1]sheet1!$1:$1048576,11,FALSE)</f>
        <v>China</v>
      </c>
    </row>
    <row r="3871" spans="1:11" hidden="1" x14ac:dyDescent="0.3">
      <c r="A3871" t="s">
        <v>1445</v>
      </c>
      <c r="B3871" t="str">
        <f>VLOOKUP(Table_for_new_list_price[[#This Row],[ItemCode]],[1]sheet1!$1:$1048576,4,FALSE)</f>
        <v>BALL MALE X FEMALE THREADED</v>
      </c>
      <c r="C3871" t="str">
        <f>VLOOKUP(Table_for_new_list_price[[#This Row],[ItemCode]],[1]sheet1!$1:$1048576,5,FALSE)</f>
        <v>670779537078</v>
      </c>
      <c r="D3871" t="str">
        <f>VLOOKUP(Table_for_new_list_price[[#This Row],[ItemCode]],[1]sheet1!$1:$1048576,6,FALSE)</f>
        <v>RWPP</v>
      </c>
      <c r="E3871" s="54" t="str">
        <f>VLOOKUP(Table_for_new_list_price[[#This Row],[ItemCode]],[1]sheet1!$1:$1048576,7,FALSE)</f>
        <v>BRASS</v>
      </c>
      <c r="F3871" s="54" t="str">
        <f>VLOOKUP(Table_for_new_list_price[[#This Row],[ItemCode]],[1]sheet1!$1:$1048576,13,FALSE)</f>
        <v>1.4</v>
      </c>
      <c r="G3871" s="55" t="str">
        <f>VLOOKUP(Table_for_new_list_price[[#This Row],[ItemCode]],[1]sheet1!$1:$1048576,12,FALSE)</f>
        <v>30</v>
      </c>
      <c r="H3871" s="101">
        <f>VLOOKUP(Table_for_new_list_price[[#This Row],[ItemCode]],[1]sheet1!$1:$1048576,8,FALSE)</f>
        <v>57.31</v>
      </c>
      <c r="I3871" s="51">
        <v>0.5</v>
      </c>
      <c r="J3871" s="53">
        <f t="shared" si="67"/>
        <v>28.655000000000001</v>
      </c>
      <c r="K3871" s="1" t="str">
        <f>VLOOKUP(Table_for_new_list_price[[#This Row],[ItemCode]],[1]sheet1!$1:$1048576,11,FALSE)</f>
        <v>China</v>
      </c>
    </row>
    <row r="3872" spans="1:11" hidden="1" x14ac:dyDescent="0.3">
      <c r="A3872" t="s">
        <v>1446</v>
      </c>
      <c r="B3872" t="str">
        <f>VLOOKUP(Table_for_new_list_price[[#This Row],[ItemCode]],[1]sheet1!$1:$1048576,4,FALSE)</f>
        <v>BALL MALE X FEMALE THREADED</v>
      </c>
      <c r="C3872" t="str">
        <f>VLOOKUP(Table_for_new_list_price[[#This Row],[ItemCode]],[1]sheet1!$1:$1048576,5,FALSE)</f>
        <v>670779537047</v>
      </c>
      <c r="D3872" t="str">
        <f>VLOOKUP(Table_for_new_list_price[[#This Row],[ItemCode]],[1]sheet1!$1:$1048576,6,FALSE)</f>
        <v>RWPP</v>
      </c>
      <c r="E3872" s="54" t="str">
        <f>VLOOKUP(Table_for_new_list_price[[#This Row],[ItemCode]],[1]sheet1!$1:$1048576,7,FALSE)</f>
        <v>BRASS</v>
      </c>
      <c r="F3872" s="54" t="str">
        <f>VLOOKUP(Table_for_new_list_price[[#This Row],[ItemCode]],[1]sheet1!$1:$1048576,13,FALSE)</f>
        <v>0.44</v>
      </c>
      <c r="G3872" s="55" t="str">
        <f>VLOOKUP(Table_for_new_list_price[[#This Row],[ItemCode]],[1]sheet1!$1:$1048576,12,FALSE)</f>
        <v>80</v>
      </c>
      <c r="H3872" s="101">
        <f>VLOOKUP(Table_for_new_list_price[[#This Row],[ItemCode]],[1]sheet1!$1:$1048576,8,FALSE)</f>
        <v>18.62</v>
      </c>
      <c r="I3872" s="51">
        <v>0.5</v>
      </c>
      <c r="J3872" s="53">
        <f t="shared" si="67"/>
        <v>9.31</v>
      </c>
      <c r="K3872" s="1" t="str">
        <f>VLOOKUP(Table_for_new_list_price[[#This Row],[ItemCode]],[1]sheet1!$1:$1048576,11,FALSE)</f>
        <v>China</v>
      </c>
    </row>
    <row r="3873" spans="1:11" hidden="1" x14ac:dyDescent="0.3">
      <c r="A3873" t="s">
        <v>1447</v>
      </c>
      <c r="B3873" t="str">
        <f>VLOOKUP(Table_for_new_list_price[[#This Row],[ItemCode]],[1]sheet1!$1:$1048576,4,FALSE)</f>
        <v>BALL MALE X FEMALE THREADED</v>
      </c>
      <c r="C3873" t="str">
        <f>VLOOKUP(Table_for_new_list_price[[#This Row],[ItemCode]],[1]sheet1!$1:$1048576,5,FALSE)</f>
        <v>670779537207</v>
      </c>
      <c r="D3873" t="str">
        <f>VLOOKUP(Table_for_new_list_price[[#This Row],[ItemCode]],[1]sheet1!$1:$1048576,6,FALSE)</f>
        <v>RWPP</v>
      </c>
      <c r="E3873" s="54" t="str">
        <f>VLOOKUP(Table_for_new_list_price[[#This Row],[ItemCode]],[1]sheet1!$1:$1048576,7,FALSE)</f>
        <v>BRASS</v>
      </c>
      <c r="F3873" s="54" t="str">
        <f>VLOOKUP(Table_for_new_list_price[[#This Row],[ItemCode]],[1]sheet1!$1:$1048576,13,FALSE)</f>
        <v>3.1</v>
      </c>
      <c r="G3873" s="55" t="str">
        <f>VLOOKUP(Table_for_new_list_price[[#This Row],[ItemCode]],[1]sheet1!$1:$1048576,12,FALSE)</f>
        <v>15</v>
      </c>
      <c r="H3873" s="101">
        <f>VLOOKUP(Table_for_new_list_price[[#This Row],[ItemCode]],[1]sheet1!$1:$1048576,8,FALSE)</f>
        <v>133.94</v>
      </c>
      <c r="I3873" s="51">
        <v>0.5</v>
      </c>
      <c r="J3873" s="53">
        <f t="shared" si="67"/>
        <v>66.97</v>
      </c>
      <c r="K3873" s="1" t="str">
        <f>VLOOKUP(Table_for_new_list_price[[#This Row],[ItemCode]],[1]sheet1!$1:$1048576,11,FALSE)</f>
        <v>China</v>
      </c>
    </row>
    <row r="3874" spans="1:11" hidden="1" x14ac:dyDescent="0.3">
      <c r="A3874" t="s">
        <v>1448</v>
      </c>
      <c r="B3874" t="str">
        <f>VLOOKUP(Table_for_new_list_price[[#This Row],[ItemCode]],[1]sheet1!$1:$1048576,4,FALSE)</f>
        <v>BALL MALE X FEMALE THREADED</v>
      </c>
      <c r="C3874" t="str">
        <f>VLOOKUP(Table_for_new_list_price[[#This Row],[ItemCode]],[1]sheet1!$1:$1048576,5,FALSE)</f>
        <v>670779537054</v>
      </c>
      <c r="D3874" t="str">
        <f>VLOOKUP(Table_for_new_list_price[[#This Row],[ItemCode]],[1]sheet1!$1:$1048576,6,FALSE)</f>
        <v>RWPP</v>
      </c>
      <c r="E3874" s="54" t="str">
        <f>VLOOKUP(Table_for_new_list_price[[#This Row],[ItemCode]],[1]sheet1!$1:$1048576,7,FALSE)</f>
        <v>BRASS</v>
      </c>
      <c r="F3874" s="54" t="str">
        <f>VLOOKUP(Table_for_new_list_price[[#This Row],[ItemCode]],[1]sheet1!$1:$1048576,13,FALSE)</f>
        <v>0.6</v>
      </c>
      <c r="G3874" s="55" t="str">
        <f>VLOOKUP(Table_for_new_list_price[[#This Row],[ItemCode]],[1]sheet1!$1:$1048576,12,FALSE)</f>
        <v>60</v>
      </c>
      <c r="H3874" s="101">
        <f>VLOOKUP(Table_for_new_list_price[[#This Row],[ItemCode]],[1]sheet1!$1:$1048576,8,FALSE)</f>
        <v>27.14</v>
      </c>
      <c r="I3874" s="51">
        <v>0.5</v>
      </c>
      <c r="J3874" s="53">
        <f t="shared" si="67"/>
        <v>13.57</v>
      </c>
      <c r="K3874" s="1" t="str">
        <f>VLOOKUP(Table_for_new_list_price[[#This Row],[ItemCode]],[1]sheet1!$1:$1048576,11,FALSE)</f>
        <v>China</v>
      </c>
    </row>
    <row r="3875" spans="1:11" hidden="1" x14ac:dyDescent="0.3">
      <c r="A3875" t="s">
        <v>3915</v>
      </c>
      <c r="B3875" t="e">
        <f>VLOOKUP(Table_for_new_list_price[[#This Row],[ItemCode]],[1]sheet1!$1:$1048576,4,FALSE)</f>
        <v>#N/A</v>
      </c>
      <c r="C3875" t="e">
        <f>VLOOKUP(Table_for_new_list_price[[#This Row],[ItemCode]],[1]sheet1!$1:$1048576,5,FALSE)</f>
        <v>#N/A</v>
      </c>
      <c r="D3875" t="e">
        <f>VLOOKUP(Table_for_new_list_price[[#This Row],[ItemCode]],[1]sheet1!$1:$1048576,6,FALSE)</f>
        <v>#N/A</v>
      </c>
      <c r="E3875" s="54" t="e">
        <f>VLOOKUP(Table_for_new_list_price[[#This Row],[ItemCode]],[1]sheet1!$1:$1048576,7,FALSE)</f>
        <v>#N/A</v>
      </c>
      <c r="F3875" s="54" t="e">
        <f>VLOOKUP(Table_for_new_list_price[[#This Row],[ItemCode]],[1]sheet1!$1:$1048576,13,FALSE)</f>
        <v>#N/A</v>
      </c>
      <c r="G3875" s="55" t="e">
        <f>VLOOKUP(Table_for_new_list_price[[#This Row],[ItemCode]],[1]sheet1!$1:$1048576,12,FALSE)</f>
        <v>#N/A</v>
      </c>
      <c r="H3875" s="101" t="e">
        <f>VLOOKUP(Table_for_new_list_price[[#This Row],[ItemCode]],[1]sheet1!$1:$1048576,8,FALSE)</f>
        <v>#N/A</v>
      </c>
      <c r="I3875" s="51">
        <v>0.5</v>
      </c>
      <c r="J3875" s="53" t="e">
        <f t="shared" si="67"/>
        <v>#N/A</v>
      </c>
      <c r="K3875" s="1" t="e">
        <f>VLOOKUP(Table_for_new_list_price[[#This Row],[ItemCode]],[1]sheet1!$1:$1048576,11,FALSE)</f>
        <v>#N/A</v>
      </c>
    </row>
    <row r="3876" spans="1:11" hidden="1" x14ac:dyDescent="0.3">
      <c r="A3876" t="s">
        <v>3927</v>
      </c>
      <c r="B3876" t="str">
        <f>VLOOKUP(Table_for_new_list_price[[#This Row],[ItemCode]],[1]sheet1!$1:$1048576,4,FALSE)</f>
        <v>BRASS SILLCOCK CXC</v>
      </c>
      <c r="C3876" t="str">
        <f>VLOOKUP(Table_for_new_list_price[[#This Row],[ItemCode]],[1]sheet1!$1:$1048576,5,FALSE)</f>
        <v>670779272047</v>
      </c>
      <c r="D3876" t="str">
        <f>VLOOKUP(Table_for_new_list_price[[#This Row],[ItemCode]],[1]sheet1!$1:$1048576,6,FALSE)</f>
        <v>RWPP</v>
      </c>
      <c r="E3876" s="54" t="str">
        <f>VLOOKUP(Table_for_new_list_price[[#This Row],[ItemCode]],[1]sheet1!$1:$1048576,7,FALSE)</f>
        <v>BRASS</v>
      </c>
      <c r="F3876" s="54" t="str">
        <f>VLOOKUP(Table_for_new_list_price[[#This Row],[ItemCode]],[1]sheet1!$1:$1048576,13,FALSE)</f>
        <v>0.48</v>
      </c>
      <c r="G3876" s="55" t="str">
        <f>VLOOKUP(Table_for_new_list_price[[#This Row],[ItemCode]],[1]sheet1!$1:$1048576,12,FALSE)</f>
        <v>48</v>
      </c>
      <c r="H3876" s="101">
        <f>VLOOKUP(Table_for_new_list_price[[#This Row],[ItemCode]],[1]sheet1!$1:$1048576,8,FALSE)</f>
        <v>23.36</v>
      </c>
      <c r="I3876" s="51">
        <v>0.5</v>
      </c>
      <c r="J3876" s="53">
        <f t="shared" si="67"/>
        <v>11.68</v>
      </c>
      <c r="K3876" s="1" t="str">
        <f>VLOOKUP(Table_for_new_list_price[[#This Row],[ItemCode]],[1]sheet1!$1:$1048576,11,FALSE)</f>
        <v>China</v>
      </c>
    </row>
    <row r="3877" spans="1:11" hidden="1" x14ac:dyDescent="0.3">
      <c r="A3877" t="s">
        <v>3932</v>
      </c>
      <c r="B3877" t="str">
        <f>VLOOKUP(Table_for_new_list_price[[#This Row],[ItemCode]],[1]sheet1!$1:$1048576,4,FALSE)</f>
        <v>QTR TURN SILLCOCK C X HOSE</v>
      </c>
      <c r="C3877" t="str">
        <f>VLOOKUP(Table_for_new_list_price[[#This Row],[ItemCode]],[1]sheet1!$1:$1048576,5,FALSE)</f>
        <v>670779700076</v>
      </c>
      <c r="D3877" t="str">
        <f>VLOOKUP(Table_for_new_list_price[[#This Row],[ItemCode]],[1]sheet1!$1:$1048576,6,FALSE)</f>
        <v>RWPP</v>
      </c>
      <c r="E3877" s="54" t="str">
        <f>VLOOKUP(Table_for_new_list_price[[#This Row],[ItemCode]],[1]sheet1!$1:$1048576,7,FALSE)</f>
        <v>BRASS</v>
      </c>
      <c r="F3877" s="54" t="str">
        <f>VLOOKUP(Table_for_new_list_price[[#This Row],[ItemCode]],[1]sheet1!$1:$1048576,13,FALSE)</f>
        <v>0.34</v>
      </c>
      <c r="G3877" s="55" t="str">
        <f>VLOOKUP(Table_for_new_list_price[[#This Row],[ItemCode]],[1]sheet1!$1:$1048576,12,FALSE)</f>
        <v>48</v>
      </c>
      <c r="H3877" s="101">
        <f>VLOOKUP(Table_for_new_list_price[[#This Row],[ItemCode]],[1]sheet1!$1:$1048576,8,FALSE)</f>
        <v>22.51</v>
      </c>
      <c r="I3877" s="51">
        <v>0.5</v>
      </c>
      <c r="J3877" s="53">
        <f t="shared" si="67"/>
        <v>11.255000000000001</v>
      </c>
      <c r="K3877" s="1" t="str">
        <f>VLOOKUP(Table_for_new_list_price[[#This Row],[ItemCode]],[1]sheet1!$1:$1048576,11,FALSE)</f>
        <v>China</v>
      </c>
    </row>
    <row r="3878" spans="1:11" hidden="1" x14ac:dyDescent="0.3">
      <c r="A3878" t="s">
        <v>3937</v>
      </c>
      <c r="B3878" t="str">
        <f>VLOOKUP(Table_for_new_list_price[[#This Row],[ItemCode]],[1]sheet1!$1:$1048576,4,FALSE)</f>
        <v>POLY HOSE BIBB</v>
      </c>
      <c r="C3878" t="str">
        <f>VLOOKUP(Table_for_new_list_price[[#This Row],[ItemCode]],[1]sheet1!$1:$1048576,5,FALSE)</f>
        <v>670779302041</v>
      </c>
      <c r="D3878" t="str">
        <f>VLOOKUP(Table_for_new_list_price[[#This Row],[ItemCode]],[1]sheet1!$1:$1048576,6,FALSE)</f>
        <v>RWPP</v>
      </c>
      <c r="E3878" s="54">
        <f>VLOOKUP(Table_for_new_list_price[[#This Row],[ItemCode]],[1]sheet1!$1:$1048576,7,FALSE)</f>
        <v>0</v>
      </c>
      <c r="F3878" s="54" t="str">
        <f>VLOOKUP(Table_for_new_list_price[[#This Row],[ItemCode]],[1]sheet1!$1:$1048576,13,FALSE)</f>
        <v>0.18</v>
      </c>
      <c r="G3878" s="55" t="str">
        <f>VLOOKUP(Table_for_new_list_price[[#This Row],[ItemCode]],[1]sheet1!$1:$1048576,12,FALSE)</f>
        <v>60</v>
      </c>
      <c r="H3878" s="101">
        <f>VLOOKUP(Table_for_new_list_price[[#This Row],[ItemCode]],[1]sheet1!$1:$1048576,8,FALSE)</f>
        <v>18.260000000000002</v>
      </c>
      <c r="I3878" s="51">
        <v>0.5</v>
      </c>
      <c r="J3878" s="53">
        <f t="shared" si="67"/>
        <v>9.1300000000000008</v>
      </c>
      <c r="K3878" s="1" t="str">
        <f>VLOOKUP(Table_for_new_list_price[[#This Row],[ItemCode]],[1]sheet1!$1:$1048576,11,FALSE)</f>
        <v>Italy</v>
      </c>
    </row>
    <row r="3879" spans="1:11" hidden="1" x14ac:dyDescent="0.3">
      <c r="A3879" t="s">
        <v>3938</v>
      </c>
      <c r="B3879" t="str">
        <f>VLOOKUP(Table_for_new_list_price[[#This Row],[ItemCode]],[1]sheet1!$1:$1048576,4,FALSE)</f>
        <v>POLY HOSE BIBB</v>
      </c>
      <c r="C3879" t="str">
        <f>VLOOKUP(Table_for_new_list_price[[#This Row],[ItemCode]],[1]sheet1!$1:$1048576,5,FALSE)</f>
        <v>670779302058</v>
      </c>
      <c r="D3879" t="str">
        <f>VLOOKUP(Table_for_new_list_price[[#This Row],[ItemCode]],[1]sheet1!$1:$1048576,6,FALSE)</f>
        <v>RWPP</v>
      </c>
      <c r="E3879" s="54">
        <f>VLOOKUP(Table_for_new_list_price[[#This Row],[ItemCode]],[1]sheet1!$1:$1048576,7,FALSE)</f>
        <v>0</v>
      </c>
      <c r="F3879" s="54" t="str">
        <f>VLOOKUP(Table_for_new_list_price[[#This Row],[ItemCode]],[1]sheet1!$1:$1048576,13,FALSE)</f>
        <v>0.16</v>
      </c>
      <c r="G3879" s="55" t="str">
        <f>VLOOKUP(Table_for_new_list_price[[#This Row],[ItemCode]],[1]sheet1!$1:$1048576,12,FALSE)</f>
        <v>50</v>
      </c>
      <c r="H3879" s="101">
        <f>VLOOKUP(Table_for_new_list_price[[#This Row],[ItemCode]],[1]sheet1!$1:$1048576,8,FALSE)</f>
        <v>20.079999999999998</v>
      </c>
      <c r="I3879" s="51">
        <v>0.5</v>
      </c>
      <c r="J3879" s="53">
        <f t="shared" si="67"/>
        <v>10.039999999999999</v>
      </c>
      <c r="K3879" s="1" t="str">
        <f>VLOOKUP(Table_for_new_list_price[[#This Row],[ItemCode]],[1]sheet1!$1:$1048576,11,FALSE)</f>
        <v>Italy</v>
      </c>
    </row>
    <row r="3880" spans="1:11" hidden="1" x14ac:dyDescent="0.3">
      <c r="A3880" t="s">
        <v>3939</v>
      </c>
      <c r="B3880" t="str">
        <f>VLOOKUP(Table_for_new_list_price[[#This Row],[ItemCode]],[1]sheet1!$1:$1048576,4,FALSE)</f>
        <v>POLY HOSE BIBB BLUE HANDLE</v>
      </c>
      <c r="C3880" t="str">
        <f>VLOOKUP(Table_for_new_list_price[[#This Row],[ItemCode]],[1]sheet1!$1:$1048576,5,FALSE)</f>
        <v>670779715933</v>
      </c>
      <c r="D3880" t="str">
        <f>VLOOKUP(Table_for_new_list_price[[#This Row],[ItemCode]],[1]sheet1!$1:$1048576,6,FALSE)</f>
        <v>RWPP</v>
      </c>
      <c r="E3880" s="54">
        <f>VLOOKUP(Table_for_new_list_price[[#This Row],[ItemCode]],[1]sheet1!$1:$1048576,7,FALSE)</f>
        <v>0</v>
      </c>
      <c r="F3880" s="54" t="str">
        <f>VLOOKUP(Table_for_new_list_price[[#This Row],[ItemCode]],[1]sheet1!$1:$1048576,13,FALSE)</f>
        <v>0.18</v>
      </c>
      <c r="G3880" s="55" t="str">
        <f>VLOOKUP(Table_for_new_list_price[[#This Row],[ItemCode]],[1]sheet1!$1:$1048576,12,FALSE)</f>
        <v>60</v>
      </c>
      <c r="H3880" s="101">
        <f>VLOOKUP(Table_for_new_list_price[[#This Row],[ItemCode]],[1]sheet1!$1:$1048576,8,FALSE)</f>
        <v>18.260000000000002</v>
      </c>
      <c r="I3880" s="51">
        <v>0.5</v>
      </c>
      <c r="J3880" s="53">
        <f t="shared" si="67"/>
        <v>9.1300000000000008</v>
      </c>
      <c r="K3880" s="1" t="str">
        <f>VLOOKUP(Table_for_new_list_price[[#This Row],[ItemCode]],[1]sheet1!$1:$1048576,11,FALSE)</f>
        <v>Italy</v>
      </c>
    </row>
    <row r="3881" spans="1:11" hidden="1" x14ac:dyDescent="0.3">
      <c r="A3881" t="s">
        <v>3940</v>
      </c>
      <c r="B3881" t="str">
        <f>VLOOKUP(Table_for_new_list_price[[#This Row],[ItemCode]],[1]sheet1!$1:$1048576,4,FALSE)</f>
        <v>POLY HOSE BIBB BLUE HANDLE</v>
      </c>
      <c r="C3881" t="str">
        <f>VLOOKUP(Table_for_new_list_price[[#This Row],[ItemCode]],[1]sheet1!$1:$1048576,5,FALSE)</f>
        <v>670779715940</v>
      </c>
      <c r="D3881" t="str">
        <f>VLOOKUP(Table_for_new_list_price[[#This Row],[ItemCode]],[1]sheet1!$1:$1048576,6,FALSE)</f>
        <v>RWPP</v>
      </c>
      <c r="E3881" s="54">
        <f>VLOOKUP(Table_for_new_list_price[[#This Row],[ItemCode]],[1]sheet1!$1:$1048576,7,FALSE)</f>
        <v>0</v>
      </c>
      <c r="F3881" s="54" t="str">
        <f>VLOOKUP(Table_for_new_list_price[[#This Row],[ItemCode]],[1]sheet1!$1:$1048576,13,FALSE)</f>
        <v>0.16</v>
      </c>
      <c r="G3881" s="55" t="str">
        <f>VLOOKUP(Table_for_new_list_price[[#This Row],[ItemCode]],[1]sheet1!$1:$1048576,12,FALSE)</f>
        <v>50</v>
      </c>
      <c r="H3881" s="101">
        <f>VLOOKUP(Table_for_new_list_price[[#This Row],[ItemCode]],[1]sheet1!$1:$1048576,8,FALSE)</f>
        <v>20.079999999999998</v>
      </c>
      <c r="I3881" s="51">
        <v>0.5</v>
      </c>
      <c r="J3881" s="53">
        <f t="shared" si="67"/>
        <v>10.039999999999999</v>
      </c>
      <c r="K3881" s="1" t="str">
        <f>VLOOKUP(Table_for_new_list_price[[#This Row],[ItemCode]],[1]sheet1!$1:$1048576,11,FALSE)</f>
        <v>Italy</v>
      </c>
    </row>
    <row r="3882" spans="1:11" hidden="1" x14ac:dyDescent="0.3">
      <c r="A3882" t="s">
        <v>3943</v>
      </c>
      <c r="B3882" t="str">
        <f>VLOOKUP(Table_for_new_list_price[[#This Row],[ItemCode]],[1]sheet1!$1:$1048576,4,FALSE)</f>
        <v>BRASS NO-KINK HOSE BIBB</v>
      </c>
      <c r="C3882" t="str">
        <f>VLOOKUP(Table_for_new_list_price[[#This Row],[ItemCode]],[1]sheet1!$1:$1048576,5,FALSE)</f>
        <v>670779312057</v>
      </c>
      <c r="D3882" t="str">
        <f>VLOOKUP(Table_for_new_list_price[[#This Row],[ItemCode]],[1]sheet1!$1:$1048576,6,FALSE)</f>
        <v>RWPP</v>
      </c>
      <c r="E3882" s="54" t="str">
        <f>VLOOKUP(Table_for_new_list_price[[#This Row],[ItemCode]],[1]sheet1!$1:$1048576,7,FALSE)</f>
        <v>BRASS</v>
      </c>
      <c r="F3882" s="54" t="str">
        <f>VLOOKUP(Table_for_new_list_price[[#This Row],[ItemCode]],[1]sheet1!$1:$1048576,13,FALSE)</f>
        <v>0.34</v>
      </c>
      <c r="G3882" s="55" t="str">
        <f>VLOOKUP(Table_for_new_list_price[[#This Row],[ItemCode]],[1]sheet1!$1:$1048576,12,FALSE)</f>
        <v>48</v>
      </c>
      <c r="H3882" s="101">
        <f>VLOOKUP(Table_for_new_list_price[[#This Row],[ItemCode]],[1]sheet1!$1:$1048576,8,FALSE)</f>
        <v>18.149999999999999</v>
      </c>
      <c r="I3882" s="51">
        <v>0.5</v>
      </c>
      <c r="J3882" s="53">
        <f t="shared" si="67"/>
        <v>9.0749999999999993</v>
      </c>
      <c r="K3882" s="1" t="str">
        <f>VLOOKUP(Table_for_new_list_price[[#This Row],[ItemCode]],[1]sheet1!$1:$1048576,11,FALSE)</f>
        <v>China</v>
      </c>
    </row>
    <row r="3883" spans="1:11" hidden="1" x14ac:dyDescent="0.3">
      <c r="A3883" t="s">
        <v>3944</v>
      </c>
      <c r="B3883" t="str">
        <f>VLOOKUP(Table_for_new_list_price[[#This Row],[ItemCode]],[1]sheet1!$1:$1048576,4,FALSE)</f>
        <v>BRASS NO-KINK BALL HOSE BIBB</v>
      </c>
      <c r="C3883" t="str">
        <f>VLOOKUP(Table_for_new_list_price[[#This Row],[ItemCode]],[1]sheet1!$1:$1048576,5,FALSE)</f>
        <v>670779315041</v>
      </c>
      <c r="D3883" t="str">
        <f>VLOOKUP(Table_for_new_list_price[[#This Row],[ItemCode]],[1]sheet1!$1:$1048576,6,FALSE)</f>
        <v>RWPP</v>
      </c>
      <c r="E3883" s="54" t="str">
        <f>VLOOKUP(Table_for_new_list_price[[#This Row],[ItemCode]],[1]sheet1!$1:$1048576,7,FALSE)</f>
        <v>BRASS</v>
      </c>
      <c r="F3883" s="54" t="str">
        <f>VLOOKUP(Table_for_new_list_price[[#This Row],[ItemCode]],[1]sheet1!$1:$1048576,13,FALSE)</f>
        <v>0.4</v>
      </c>
      <c r="G3883" s="55" t="str">
        <f>VLOOKUP(Table_for_new_list_price[[#This Row],[ItemCode]],[1]sheet1!$1:$1048576,12,FALSE)</f>
        <v>80</v>
      </c>
      <c r="H3883" s="101">
        <f>VLOOKUP(Table_for_new_list_price[[#This Row],[ItemCode]],[1]sheet1!$1:$1048576,8,FALSE)</f>
        <v>25.33</v>
      </c>
      <c r="I3883" s="51">
        <v>0.5</v>
      </c>
      <c r="J3883" s="53">
        <f t="shared" si="67"/>
        <v>12.664999999999999</v>
      </c>
      <c r="K3883" s="1" t="str">
        <f>VLOOKUP(Table_for_new_list_price[[#This Row],[ItemCode]],[1]sheet1!$1:$1048576,11,FALSE)</f>
        <v>China</v>
      </c>
    </row>
    <row r="3884" spans="1:11" hidden="1" x14ac:dyDescent="0.3">
      <c r="A3884" t="s">
        <v>3945</v>
      </c>
      <c r="B3884" t="str">
        <f>VLOOKUP(Table_for_new_list_price[[#This Row],[ItemCode]],[1]sheet1!$1:$1048576,4,FALSE)</f>
        <v>BRASS NO-KINK BALL HOSE BIBB</v>
      </c>
      <c r="C3884" t="str">
        <f>VLOOKUP(Table_for_new_list_price[[#This Row],[ItemCode]],[1]sheet1!$1:$1048576,5,FALSE)</f>
        <v>670779315058</v>
      </c>
      <c r="D3884" t="str">
        <f>VLOOKUP(Table_for_new_list_price[[#This Row],[ItemCode]],[1]sheet1!$1:$1048576,6,FALSE)</f>
        <v>RWPP</v>
      </c>
      <c r="E3884" s="54" t="str">
        <f>VLOOKUP(Table_for_new_list_price[[#This Row],[ItemCode]],[1]sheet1!$1:$1048576,7,FALSE)</f>
        <v>BRASS</v>
      </c>
      <c r="F3884" s="54" t="str">
        <f>VLOOKUP(Table_for_new_list_price[[#This Row],[ItemCode]],[1]sheet1!$1:$1048576,13,FALSE)</f>
        <v>0.48</v>
      </c>
      <c r="G3884" s="55" t="str">
        <f>VLOOKUP(Table_for_new_list_price[[#This Row],[ItemCode]],[1]sheet1!$1:$1048576,12,FALSE)</f>
        <v>60</v>
      </c>
      <c r="H3884" s="101">
        <f>VLOOKUP(Table_for_new_list_price[[#This Row],[ItemCode]],[1]sheet1!$1:$1048576,8,FALSE)</f>
        <v>35</v>
      </c>
      <c r="I3884" s="51">
        <v>0.5</v>
      </c>
      <c r="J3884" s="53">
        <f t="shared" si="67"/>
        <v>17.5</v>
      </c>
      <c r="K3884" s="1" t="str">
        <f>VLOOKUP(Table_for_new_list_price[[#This Row],[ItemCode]],[1]sheet1!$1:$1048576,11,FALSE)</f>
        <v>China</v>
      </c>
    </row>
    <row r="3885" spans="1:11" hidden="1" x14ac:dyDescent="0.3">
      <c r="A3885" t="s">
        <v>3956</v>
      </c>
      <c r="B3885" t="str">
        <f>VLOOKUP(Table_for_new_list_price[[#This Row],[ItemCode]],[1]sheet1!$1:$1048576,4,FALSE)</f>
        <v>BRASS NO-KINK BOILER DRN MNPT</v>
      </c>
      <c r="C3885" t="str">
        <f>VLOOKUP(Table_for_new_list_price[[#This Row],[ItemCode]],[1]sheet1!$1:$1048576,5,FALSE)</f>
        <v>670779493046</v>
      </c>
      <c r="D3885" t="str">
        <f>VLOOKUP(Table_for_new_list_price[[#This Row],[ItemCode]],[1]sheet1!$1:$1048576,6,FALSE)</f>
        <v>RWPP</v>
      </c>
      <c r="E3885" s="54" t="str">
        <f>VLOOKUP(Table_for_new_list_price[[#This Row],[ItemCode]],[1]sheet1!$1:$1048576,7,FALSE)</f>
        <v>BRASS</v>
      </c>
      <c r="F3885" s="54" t="str">
        <f>VLOOKUP(Table_for_new_list_price[[#This Row],[ItemCode]],[1]sheet1!$1:$1048576,13,FALSE)</f>
        <v>0.46</v>
      </c>
      <c r="G3885" s="55" t="str">
        <f>VLOOKUP(Table_for_new_list_price[[#This Row],[ItemCode]],[1]sheet1!$1:$1048576,12,FALSE)</f>
        <v>48</v>
      </c>
      <c r="H3885" s="101">
        <f>VLOOKUP(Table_for_new_list_price[[#This Row],[ItemCode]],[1]sheet1!$1:$1048576,8,FALSE)</f>
        <v>20.57</v>
      </c>
      <c r="I3885" s="51">
        <v>0.5</v>
      </c>
      <c r="J3885" s="53">
        <f t="shared" si="67"/>
        <v>10.285</v>
      </c>
      <c r="K3885" s="1" t="str">
        <f>VLOOKUP(Table_for_new_list_price[[#This Row],[ItemCode]],[1]sheet1!$1:$1048576,11,FALSE)</f>
        <v>China</v>
      </c>
    </row>
    <row r="3886" spans="1:11" hidden="1" x14ac:dyDescent="0.3">
      <c r="A3886" t="s">
        <v>3957</v>
      </c>
      <c r="B3886" t="str">
        <f>VLOOKUP(Table_for_new_list_price[[#This Row],[ItemCode]],[1]sheet1!$1:$1048576,4,FALSE)</f>
        <v>BRASS NO-KINK BOILER DRN MNPT</v>
      </c>
      <c r="C3886" t="str">
        <f>VLOOKUP(Table_for_new_list_price[[#This Row],[ItemCode]],[1]sheet1!$1:$1048576,5,FALSE)</f>
        <v>670779493053</v>
      </c>
      <c r="D3886" t="str">
        <f>VLOOKUP(Table_for_new_list_price[[#This Row],[ItemCode]],[1]sheet1!$1:$1048576,6,FALSE)</f>
        <v>RWPP</v>
      </c>
      <c r="E3886" s="54" t="str">
        <f>VLOOKUP(Table_for_new_list_price[[#This Row],[ItemCode]],[1]sheet1!$1:$1048576,7,FALSE)</f>
        <v>BRASS</v>
      </c>
      <c r="F3886" s="54" t="str">
        <f>VLOOKUP(Table_for_new_list_price[[#This Row],[ItemCode]],[1]sheet1!$1:$1048576,13,FALSE)</f>
        <v>0.46</v>
      </c>
      <c r="G3886" s="55" t="str">
        <f>VLOOKUP(Table_for_new_list_price[[#This Row],[ItemCode]],[1]sheet1!$1:$1048576,12,FALSE)</f>
        <v>48</v>
      </c>
      <c r="H3886" s="101">
        <f>VLOOKUP(Table_for_new_list_price[[#This Row],[ItemCode]],[1]sheet1!$1:$1048576,8,FALSE)</f>
        <v>23.36</v>
      </c>
      <c r="I3886" s="51">
        <v>0.5</v>
      </c>
      <c r="J3886" s="53">
        <f t="shared" si="67"/>
        <v>11.68</v>
      </c>
      <c r="K3886" s="1" t="str">
        <f>VLOOKUP(Table_for_new_list_price[[#This Row],[ItemCode]],[1]sheet1!$1:$1048576,11,FALSE)</f>
        <v>China</v>
      </c>
    </row>
    <row r="3887" spans="1:11" hidden="1" x14ac:dyDescent="0.3">
      <c r="A3887" t="s">
        <v>3960</v>
      </c>
      <c r="B3887" t="str">
        <f>VLOOKUP(Table_for_new_list_price[[#This Row],[ItemCode]],[1]sheet1!$1:$1048576,4,FALSE)</f>
        <v>BRASS NO-KINK BOILER DRN FNPT</v>
      </c>
      <c r="C3887" t="str">
        <f>VLOOKUP(Table_for_new_list_price[[#This Row],[ItemCode]],[1]sheet1!$1:$1048576,5,FALSE)</f>
        <v>670779492056</v>
      </c>
      <c r="D3887" t="str">
        <f>VLOOKUP(Table_for_new_list_price[[#This Row],[ItemCode]],[1]sheet1!$1:$1048576,6,FALSE)</f>
        <v>RWPP</v>
      </c>
      <c r="E3887" s="54" t="str">
        <f>VLOOKUP(Table_for_new_list_price[[#This Row],[ItemCode]],[1]sheet1!$1:$1048576,7,FALSE)</f>
        <v>BRASS</v>
      </c>
      <c r="F3887" s="54" t="str">
        <f>VLOOKUP(Table_for_new_list_price[[#This Row],[ItemCode]],[1]sheet1!$1:$1048576,13,FALSE)</f>
        <v>0.46</v>
      </c>
      <c r="G3887" s="55" t="str">
        <f>VLOOKUP(Table_for_new_list_price[[#This Row],[ItemCode]],[1]sheet1!$1:$1048576,12,FALSE)</f>
        <v>48</v>
      </c>
      <c r="H3887" s="101">
        <f>VLOOKUP(Table_for_new_list_price[[#This Row],[ItemCode]],[1]sheet1!$1:$1048576,8,FALSE)</f>
        <v>25.36</v>
      </c>
      <c r="I3887" s="51">
        <v>0.5</v>
      </c>
      <c r="J3887" s="53">
        <f t="shared" si="67"/>
        <v>12.68</v>
      </c>
      <c r="K3887" s="1" t="str">
        <f>VLOOKUP(Table_for_new_list_price[[#This Row],[ItemCode]],[1]sheet1!$1:$1048576,11,FALSE)</f>
        <v>China</v>
      </c>
    </row>
    <row r="3888" spans="1:11" hidden="1" x14ac:dyDescent="0.3">
      <c r="A3888" t="s">
        <v>3963</v>
      </c>
      <c r="B3888" t="str">
        <f>VLOOKUP(Table_for_new_list_price[[#This Row],[ItemCode]],[1]sheet1!$1:$1048576,4,FALSE)</f>
        <v>QTR TURN BOILER DRAIN M X HOSE</v>
      </c>
      <c r="C3888" t="str">
        <f>VLOOKUP(Table_for_new_list_price[[#This Row],[ItemCode]],[1]sheet1!$1:$1048576,5,FALSE)</f>
        <v>670779700014</v>
      </c>
      <c r="D3888" t="str">
        <f>VLOOKUP(Table_for_new_list_price[[#This Row],[ItemCode]],[1]sheet1!$1:$1048576,6,FALSE)</f>
        <v>RWPP</v>
      </c>
      <c r="E3888" s="54" t="str">
        <f>VLOOKUP(Table_for_new_list_price[[#This Row],[ItemCode]],[1]sheet1!$1:$1048576,7,FALSE)</f>
        <v>BRASS</v>
      </c>
      <c r="F3888" s="54" t="str">
        <f>VLOOKUP(Table_for_new_list_price[[#This Row],[ItemCode]],[1]sheet1!$1:$1048576,13,FALSE)</f>
        <v>0.3</v>
      </c>
      <c r="G3888" s="55" t="str">
        <f>VLOOKUP(Table_for_new_list_price[[#This Row],[ItemCode]],[1]sheet1!$1:$1048576,12,FALSE)</f>
        <v>48</v>
      </c>
      <c r="H3888" s="101">
        <f>VLOOKUP(Table_for_new_list_price[[#This Row],[ItemCode]],[1]sheet1!$1:$1048576,8,FALSE)</f>
        <v>20.04</v>
      </c>
      <c r="I3888" s="51">
        <v>0.5</v>
      </c>
      <c r="J3888" s="53">
        <f t="shared" si="67"/>
        <v>10.02</v>
      </c>
      <c r="K3888" s="1" t="str">
        <f>VLOOKUP(Table_for_new_list_price[[#This Row],[ItemCode]],[1]sheet1!$1:$1048576,11,FALSE)</f>
        <v>China</v>
      </c>
    </row>
    <row r="3889" spans="1:11" hidden="1" x14ac:dyDescent="0.3">
      <c r="A3889" t="s">
        <v>3964</v>
      </c>
      <c r="B3889" t="str">
        <f>VLOOKUP(Table_for_new_list_price[[#This Row],[ItemCode]],[1]sheet1!$1:$1048576,4,FALSE)</f>
        <v>QTR TURN BOILER DRAIN M X HOSE</v>
      </c>
      <c r="C3889" t="str">
        <f>VLOOKUP(Table_for_new_list_price[[#This Row],[ItemCode]],[1]sheet1!$1:$1048576,5,FALSE)</f>
        <v>670779700021</v>
      </c>
      <c r="D3889" t="str">
        <f>VLOOKUP(Table_for_new_list_price[[#This Row],[ItemCode]],[1]sheet1!$1:$1048576,6,FALSE)</f>
        <v>RWPP</v>
      </c>
      <c r="E3889" s="54" t="str">
        <f>VLOOKUP(Table_for_new_list_price[[#This Row],[ItemCode]],[1]sheet1!$1:$1048576,7,FALSE)</f>
        <v>BRASS</v>
      </c>
      <c r="F3889" s="54" t="str">
        <f>VLOOKUP(Table_for_new_list_price[[#This Row],[ItemCode]],[1]sheet1!$1:$1048576,13,FALSE)</f>
        <v>0.34</v>
      </c>
      <c r="G3889" s="55" t="str">
        <f>VLOOKUP(Table_for_new_list_price[[#This Row],[ItemCode]],[1]sheet1!$1:$1048576,12,FALSE)</f>
        <v>48</v>
      </c>
      <c r="H3889" s="101">
        <f>VLOOKUP(Table_for_new_list_price[[#This Row],[ItemCode]],[1]sheet1!$1:$1048576,8,FALSE)</f>
        <v>22.72</v>
      </c>
      <c r="I3889" s="51">
        <v>0.5</v>
      </c>
      <c r="J3889" s="53">
        <f t="shared" si="67"/>
        <v>11.36</v>
      </c>
      <c r="K3889" s="1" t="str">
        <f>VLOOKUP(Table_for_new_list_price[[#This Row],[ItemCode]],[1]sheet1!$1:$1048576,11,FALSE)</f>
        <v>China</v>
      </c>
    </row>
    <row r="3890" spans="1:11" hidden="1" x14ac:dyDescent="0.3">
      <c r="A3890" t="s">
        <v>3969</v>
      </c>
      <c r="B3890" t="str">
        <f>VLOOKUP(Table_for_new_list_price[[#This Row],[ItemCode]],[1]sheet1!$1:$1048576,4,FALSE)</f>
        <v>QTR TURN BOILER DRAIN F X HOSE</v>
      </c>
      <c r="C3890" t="str">
        <f>VLOOKUP(Table_for_new_list_price[[#This Row],[ItemCode]],[1]sheet1!$1:$1048576,5,FALSE)</f>
        <v>670779700045</v>
      </c>
      <c r="D3890" t="str">
        <f>VLOOKUP(Table_for_new_list_price[[#This Row],[ItemCode]],[1]sheet1!$1:$1048576,6,FALSE)</f>
        <v>RWPP</v>
      </c>
      <c r="E3890" s="54" t="str">
        <f>VLOOKUP(Table_for_new_list_price[[#This Row],[ItemCode]],[1]sheet1!$1:$1048576,7,FALSE)</f>
        <v>BRASS</v>
      </c>
      <c r="F3890" s="54" t="str">
        <f>VLOOKUP(Table_for_new_list_price[[#This Row],[ItemCode]],[1]sheet1!$1:$1048576,13,FALSE)</f>
        <v>0.32</v>
      </c>
      <c r="G3890" s="55" t="str">
        <f>VLOOKUP(Table_for_new_list_price[[#This Row],[ItemCode]],[1]sheet1!$1:$1048576,12,FALSE)</f>
        <v>48</v>
      </c>
      <c r="H3890" s="101">
        <f>VLOOKUP(Table_for_new_list_price[[#This Row],[ItemCode]],[1]sheet1!$1:$1048576,8,FALSE)</f>
        <v>22.72</v>
      </c>
      <c r="I3890" s="51">
        <v>0.5</v>
      </c>
      <c r="J3890" s="53">
        <f t="shared" si="67"/>
        <v>11.36</v>
      </c>
      <c r="K3890" s="1" t="str">
        <f>VLOOKUP(Table_for_new_list_price[[#This Row],[ItemCode]],[1]sheet1!$1:$1048576,11,FALSE)</f>
        <v>China</v>
      </c>
    </row>
    <row r="3891" spans="1:11" hidden="1" x14ac:dyDescent="0.3">
      <c r="A3891" t="s">
        <v>734</v>
      </c>
      <c r="B3891" t="str">
        <f>VLOOKUP(Table_for_new_list_price[[#This Row],[ItemCode]],[1]sheet1!$1:$1048576,4,FALSE)</f>
        <v>BALL VALVE SS BODY 1-PC IPS</v>
      </c>
      <c r="C3891" t="str">
        <f>VLOOKUP(Table_for_new_list_price[[#This Row],[ItemCode]],[1]sheet1!$1:$1048576,5,FALSE)</f>
        <v>670779455068</v>
      </c>
      <c r="D3891" t="str">
        <f>VLOOKUP(Table_for_new_list_price[[#This Row],[ItemCode]],[1]sheet1!$1:$1048576,6,FALSE)</f>
        <v>SSCS</v>
      </c>
      <c r="E3891" s="54" t="str">
        <f>VLOOKUP(Table_for_new_list_price[[#This Row],[ItemCode]],[1]sheet1!$1:$1048576,7,FALSE)</f>
        <v>STEEL STAINLESS</v>
      </c>
      <c r="F3891" s="54" t="str">
        <f>VLOOKUP(Table_for_new_list_price[[#This Row],[ItemCode]],[1]sheet1!$1:$1048576,13,FALSE)</f>
        <v>0.97</v>
      </c>
      <c r="G3891" s="55" t="str">
        <f>VLOOKUP(Table_for_new_list_price[[#This Row],[ItemCode]],[1]sheet1!$1:$1048576,12,FALSE)</f>
        <v>50</v>
      </c>
      <c r="H3891" s="101">
        <f>VLOOKUP(Table_for_new_list_price[[#This Row],[ItemCode]],[1]sheet1!$1:$1048576,8,FALSE)</f>
        <v>39.93</v>
      </c>
      <c r="I3891" s="51">
        <v>0.5</v>
      </c>
      <c r="J3891" s="53">
        <f t="shared" si="67"/>
        <v>19.965</v>
      </c>
      <c r="K3891" s="1" t="str">
        <f>VLOOKUP(Table_for_new_list_price[[#This Row],[ItemCode]],[1]sheet1!$1:$1048576,11,FALSE)</f>
        <v>China</v>
      </c>
    </row>
    <row r="3892" spans="1:11" hidden="1" x14ac:dyDescent="0.3">
      <c r="A3892" t="s">
        <v>736</v>
      </c>
      <c r="B3892" t="str">
        <f>VLOOKUP(Table_for_new_list_price[[#This Row],[ItemCode]],[1]sheet1!$1:$1048576,4,FALSE)</f>
        <v>BALL VALVE SS BODY 1-PC IPS</v>
      </c>
      <c r="C3892" t="str">
        <f>VLOOKUP(Table_for_new_list_price[[#This Row],[ItemCode]],[1]sheet1!$1:$1048576,5,FALSE)</f>
        <v>670779455082</v>
      </c>
      <c r="D3892" t="str">
        <f>VLOOKUP(Table_for_new_list_price[[#This Row],[ItemCode]],[1]sheet1!$1:$1048576,6,FALSE)</f>
        <v>SSCS</v>
      </c>
      <c r="E3892" s="54" t="str">
        <f>VLOOKUP(Table_for_new_list_price[[#This Row],[ItemCode]],[1]sheet1!$1:$1048576,7,FALSE)</f>
        <v>STEEL STAINLESS</v>
      </c>
      <c r="F3892" s="54" t="str">
        <f>VLOOKUP(Table_for_new_list_price[[#This Row],[ItemCode]],[1]sheet1!$1:$1048576,13,FALSE)</f>
        <v>2.02</v>
      </c>
      <c r="G3892" s="55" t="str">
        <f>VLOOKUP(Table_for_new_list_price[[#This Row],[ItemCode]],[1]sheet1!$1:$1048576,12,FALSE)</f>
        <v>25</v>
      </c>
      <c r="H3892" s="101">
        <f>VLOOKUP(Table_for_new_list_price[[#This Row],[ItemCode]],[1]sheet1!$1:$1048576,8,FALSE)</f>
        <v>79.239999999999995</v>
      </c>
      <c r="I3892" s="51">
        <v>0.5</v>
      </c>
      <c r="J3892" s="53">
        <f t="shared" si="67"/>
        <v>39.619999999999997</v>
      </c>
      <c r="K3892" s="1" t="str">
        <f>VLOOKUP(Table_for_new_list_price[[#This Row],[ItemCode]],[1]sheet1!$1:$1048576,11,FALSE)</f>
        <v>China</v>
      </c>
    </row>
    <row r="3893" spans="1:11" hidden="1" x14ac:dyDescent="0.3">
      <c r="A3893" t="s">
        <v>737</v>
      </c>
      <c r="B3893" t="str">
        <f>VLOOKUP(Table_for_new_list_price[[#This Row],[ItemCode]],[1]sheet1!$1:$1048576,4,FALSE)</f>
        <v>BALL VALVE SS BODY 1-PC IPS</v>
      </c>
      <c r="C3893" t="str">
        <f>VLOOKUP(Table_for_new_list_price[[#This Row],[ItemCode]],[1]sheet1!$1:$1048576,5,FALSE)</f>
        <v>670779455075</v>
      </c>
      <c r="D3893" t="str">
        <f>VLOOKUP(Table_for_new_list_price[[#This Row],[ItemCode]],[1]sheet1!$1:$1048576,6,FALSE)</f>
        <v>SSCS</v>
      </c>
      <c r="E3893" s="54" t="str">
        <f>VLOOKUP(Table_for_new_list_price[[#This Row],[ItemCode]],[1]sheet1!$1:$1048576,7,FALSE)</f>
        <v>STEEL STAINLESS</v>
      </c>
      <c r="F3893" s="54" t="str">
        <f>VLOOKUP(Table_for_new_list_price[[#This Row],[ItemCode]],[1]sheet1!$1:$1048576,13,FALSE)</f>
        <v>1.56</v>
      </c>
      <c r="G3893" s="55" t="str">
        <f>VLOOKUP(Table_for_new_list_price[[#This Row],[ItemCode]],[1]sheet1!$1:$1048576,12,FALSE)</f>
        <v>50</v>
      </c>
      <c r="H3893" s="101">
        <f>VLOOKUP(Table_for_new_list_price[[#This Row],[ItemCode]],[1]sheet1!$1:$1048576,8,FALSE)</f>
        <v>61.88</v>
      </c>
      <c r="I3893" s="51">
        <v>0.5</v>
      </c>
      <c r="J3893" s="53">
        <f t="shared" si="67"/>
        <v>30.94</v>
      </c>
      <c r="K3893" s="1" t="str">
        <f>VLOOKUP(Table_for_new_list_price[[#This Row],[ItemCode]],[1]sheet1!$1:$1048576,11,FALSE)</f>
        <v>China</v>
      </c>
    </row>
    <row r="3894" spans="1:11" hidden="1" x14ac:dyDescent="0.3">
      <c r="A3894" t="s">
        <v>738</v>
      </c>
      <c r="B3894" t="str">
        <f>VLOOKUP(Table_for_new_list_price[[#This Row],[ItemCode]],[1]sheet1!$1:$1048576,4,FALSE)</f>
        <v>BALL VALVE SS BODY 1-PC IPS</v>
      </c>
      <c r="C3894" t="str">
        <f>VLOOKUP(Table_for_new_list_price[[#This Row],[ItemCode]],[1]sheet1!$1:$1048576,5,FALSE)</f>
        <v>670779455044</v>
      </c>
      <c r="D3894" t="str">
        <f>VLOOKUP(Table_for_new_list_price[[#This Row],[ItemCode]],[1]sheet1!$1:$1048576,6,FALSE)</f>
        <v>SSCS</v>
      </c>
      <c r="E3894" s="54" t="str">
        <f>VLOOKUP(Table_for_new_list_price[[#This Row],[ItemCode]],[1]sheet1!$1:$1048576,7,FALSE)</f>
        <v>STEEL STAINLESS</v>
      </c>
      <c r="F3894" s="54" t="str">
        <f>VLOOKUP(Table_for_new_list_price[[#This Row],[ItemCode]],[1]sheet1!$1:$1048576,13,FALSE)</f>
        <v>0.38</v>
      </c>
      <c r="G3894" s="55" t="str">
        <f>VLOOKUP(Table_for_new_list_price[[#This Row],[ItemCode]],[1]sheet1!$1:$1048576,12,FALSE)</f>
        <v>100</v>
      </c>
      <c r="H3894" s="101">
        <f>VLOOKUP(Table_for_new_list_price[[#This Row],[ItemCode]],[1]sheet1!$1:$1048576,8,FALSE)</f>
        <v>24.58</v>
      </c>
      <c r="I3894" s="51">
        <v>0.5</v>
      </c>
      <c r="J3894" s="53">
        <f t="shared" si="67"/>
        <v>12.29</v>
      </c>
      <c r="K3894" s="1" t="str">
        <f>VLOOKUP(Table_for_new_list_price[[#This Row],[ItemCode]],[1]sheet1!$1:$1048576,11,FALSE)</f>
        <v>China</v>
      </c>
    </row>
    <row r="3895" spans="1:11" hidden="1" x14ac:dyDescent="0.3">
      <c r="A3895" t="s">
        <v>739</v>
      </c>
      <c r="B3895" t="str">
        <f>VLOOKUP(Table_for_new_list_price[[#This Row],[ItemCode]],[1]sheet1!$1:$1048576,4,FALSE)</f>
        <v>BALL VALVE SS BODY 1-PC IPS</v>
      </c>
      <c r="C3895" t="str">
        <f>VLOOKUP(Table_for_new_list_price[[#This Row],[ItemCode]],[1]sheet1!$1:$1048576,5,FALSE)</f>
        <v>670779455020</v>
      </c>
      <c r="D3895" t="str">
        <f>VLOOKUP(Table_for_new_list_price[[#This Row],[ItemCode]],[1]sheet1!$1:$1048576,6,FALSE)</f>
        <v>SSCS</v>
      </c>
      <c r="E3895" s="54" t="str">
        <f>VLOOKUP(Table_for_new_list_price[[#This Row],[ItemCode]],[1]sheet1!$1:$1048576,7,FALSE)</f>
        <v>STEEL STAINLESS</v>
      </c>
      <c r="F3895" s="54" t="str">
        <f>VLOOKUP(Table_for_new_list_price[[#This Row],[ItemCode]],[1]sheet1!$1:$1048576,13,FALSE)</f>
        <v>0.14</v>
      </c>
      <c r="G3895" s="55" t="str">
        <f>VLOOKUP(Table_for_new_list_price[[#This Row],[ItemCode]],[1]sheet1!$1:$1048576,12,FALSE)</f>
        <v>100</v>
      </c>
      <c r="H3895" s="101">
        <f>VLOOKUP(Table_for_new_list_price[[#This Row],[ItemCode]],[1]sheet1!$1:$1048576,8,FALSE)</f>
        <v>21.89</v>
      </c>
      <c r="I3895" s="51">
        <v>0.5</v>
      </c>
      <c r="J3895" s="53">
        <f t="shared" si="67"/>
        <v>10.945</v>
      </c>
      <c r="K3895" s="1" t="str">
        <f>VLOOKUP(Table_for_new_list_price[[#This Row],[ItemCode]],[1]sheet1!$1:$1048576,11,FALSE)</f>
        <v>China</v>
      </c>
    </row>
    <row r="3896" spans="1:11" hidden="1" x14ac:dyDescent="0.3">
      <c r="A3896" t="s">
        <v>740</v>
      </c>
      <c r="B3896" t="str">
        <f>VLOOKUP(Table_for_new_list_price[[#This Row],[ItemCode]],[1]sheet1!$1:$1048576,4,FALSE)</f>
        <v>BALL VALVE SS BODY 1-PC IPS</v>
      </c>
      <c r="C3896" t="str">
        <f>VLOOKUP(Table_for_new_list_price[[#This Row],[ItemCode]],[1]sheet1!$1:$1048576,5,FALSE)</f>
        <v>670779455204</v>
      </c>
      <c r="D3896" t="str">
        <f>VLOOKUP(Table_for_new_list_price[[#This Row],[ItemCode]],[1]sheet1!$1:$1048576,6,FALSE)</f>
        <v>SSCS</v>
      </c>
      <c r="E3896" s="54" t="str">
        <f>VLOOKUP(Table_for_new_list_price[[#This Row],[ItemCode]],[1]sheet1!$1:$1048576,7,FALSE)</f>
        <v>STEEL STAINLESS</v>
      </c>
      <c r="F3896" s="54" t="str">
        <f>VLOOKUP(Table_for_new_list_price[[#This Row],[ItemCode]],[1]sheet1!$1:$1048576,13,FALSE)</f>
        <v>3</v>
      </c>
      <c r="G3896" s="55" t="str">
        <f>VLOOKUP(Table_for_new_list_price[[#This Row],[ItemCode]],[1]sheet1!$1:$1048576,12,FALSE)</f>
        <v>20</v>
      </c>
      <c r="H3896" s="101">
        <f>VLOOKUP(Table_for_new_list_price[[#This Row],[ItemCode]],[1]sheet1!$1:$1048576,8,FALSE)</f>
        <v>130.75</v>
      </c>
      <c r="I3896" s="51">
        <v>0.5</v>
      </c>
      <c r="J3896" s="53">
        <f t="shared" si="67"/>
        <v>65.375</v>
      </c>
      <c r="K3896" s="1" t="str">
        <f>VLOOKUP(Table_for_new_list_price[[#This Row],[ItemCode]],[1]sheet1!$1:$1048576,11,FALSE)</f>
        <v>China</v>
      </c>
    </row>
    <row r="3897" spans="1:11" hidden="1" x14ac:dyDescent="0.3">
      <c r="A3897" t="s">
        <v>741</v>
      </c>
      <c r="B3897" t="str">
        <f>VLOOKUP(Table_for_new_list_price[[#This Row],[ItemCode]],[1]sheet1!$1:$1048576,4,FALSE)</f>
        <v>BALL VALVE SS BODY 1-PC IPS</v>
      </c>
      <c r="C3897" t="str">
        <f>VLOOKUP(Table_for_new_list_price[[#This Row],[ItemCode]],[1]sheet1!$1:$1048576,5,FALSE)</f>
        <v>670779455051</v>
      </c>
      <c r="D3897" t="str">
        <f>VLOOKUP(Table_for_new_list_price[[#This Row],[ItemCode]],[1]sheet1!$1:$1048576,6,FALSE)</f>
        <v>SSCS</v>
      </c>
      <c r="E3897" s="54" t="str">
        <f>VLOOKUP(Table_for_new_list_price[[#This Row],[ItemCode]],[1]sheet1!$1:$1048576,7,FALSE)</f>
        <v>STEEL STAINLESS</v>
      </c>
      <c r="F3897" s="54" t="str">
        <f>VLOOKUP(Table_for_new_list_price[[#This Row],[ItemCode]],[1]sheet1!$1:$1048576,13,FALSE)</f>
        <v>0.64</v>
      </c>
      <c r="G3897" s="55" t="str">
        <f>VLOOKUP(Table_for_new_list_price[[#This Row],[ItemCode]],[1]sheet1!$1:$1048576,12,FALSE)</f>
        <v>100</v>
      </c>
      <c r="H3897" s="101">
        <f>VLOOKUP(Table_for_new_list_price[[#This Row],[ItemCode]],[1]sheet1!$1:$1048576,8,FALSE)</f>
        <v>27.17</v>
      </c>
      <c r="I3897" s="51">
        <v>0.5</v>
      </c>
      <c r="J3897" s="53">
        <f t="shared" si="67"/>
        <v>13.585000000000001</v>
      </c>
      <c r="K3897" s="1" t="str">
        <f>VLOOKUP(Table_for_new_list_price[[#This Row],[ItemCode]],[1]sheet1!$1:$1048576,11,FALSE)</f>
        <v>China</v>
      </c>
    </row>
    <row r="3898" spans="1:11" hidden="1" x14ac:dyDescent="0.3">
      <c r="A3898" t="s">
        <v>742</v>
      </c>
      <c r="B3898" t="str">
        <f>VLOOKUP(Table_for_new_list_price[[#This Row],[ItemCode]],[1]sheet1!$1:$1048576,4,FALSE)</f>
        <v>BALL VALVE SS BODY 1-PC IPS</v>
      </c>
      <c r="C3898" t="str">
        <f>VLOOKUP(Table_for_new_list_price[[#This Row],[ItemCode]],[1]sheet1!$1:$1048576,5,FALSE)</f>
        <v>670779455037</v>
      </c>
      <c r="D3898" t="str">
        <f>VLOOKUP(Table_for_new_list_price[[#This Row],[ItemCode]],[1]sheet1!$1:$1048576,6,FALSE)</f>
        <v>SSCS</v>
      </c>
      <c r="E3898" s="54">
        <f>VLOOKUP(Table_for_new_list_price[[#This Row],[ItemCode]],[1]sheet1!$1:$1048576,7,FALSE)</f>
        <v>0</v>
      </c>
      <c r="F3898" s="54" t="str">
        <f>VLOOKUP(Table_for_new_list_price[[#This Row],[ItemCode]],[1]sheet1!$1:$1048576,13,FALSE)</f>
        <v>0.28</v>
      </c>
      <c r="G3898" s="55" t="str">
        <f>VLOOKUP(Table_for_new_list_price[[#This Row],[ItemCode]],[1]sheet1!$1:$1048576,12,FALSE)</f>
        <v>100</v>
      </c>
      <c r="H3898" s="101">
        <f>VLOOKUP(Table_for_new_list_price[[#This Row],[ItemCode]],[1]sheet1!$1:$1048576,8,FALSE)</f>
        <v>21.89</v>
      </c>
      <c r="I3898" s="51">
        <v>0.5</v>
      </c>
      <c r="J3898" s="53">
        <f t="shared" si="67"/>
        <v>10.945</v>
      </c>
      <c r="K3898" s="1" t="str">
        <f>VLOOKUP(Table_for_new_list_price[[#This Row],[ItemCode]],[1]sheet1!$1:$1048576,11,FALSE)</f>
        <v>China</v>
      </c>
    </row>
    <row r="3899" spans="1:11" hidden="1" x14ac:dyDescent="0.3">
      <c r="A3899" t="s">
        <v>761</v>
      </c>
      <c r="B3899" t="str">
        <f>VLOOKUP(Table_for_new_list_price[[#This Row],[ItemCode]],[1]sheet1!$1:$1048576,4,FALSE)</f>
        <v>BALL VALVE SS BODY 3-PC IPS</v>
      </c>
      <c r="C3899" t="str">
        <f>VLOOKUP(Table_for_new_list_price[[#This Row],[ItemCode]],[1]sheet1!$1:$1048576,5,FALSE)</f>
        <v>670779466064</v>
      </c>
      <c r="D3899" t="str">
        <f>VLOOKUP(Table_for_new_list_price[[#This Row],[ItemCode]],[1]sheet1!$1:$1048576,6,FALSE)</f>
        <v>SSCS</v>
      </c>
      <c r="E3899" s="54" t="str">
        <f>VLOOKUP(Table_for_new_list_price[[#This Row],[ItemCode]],[1]sheet1!$1:$1048576,7,FALSE)</f>
        <v>STEEL STAINLESS</v>
      </c>
      <c r="F3899" s="54" t="str">
        <f>VLOOKUP(Table_for_new_list_price[[#This Row],[ItemCode]],[1]sheet1!$1:$1048576,13,FALSE)</f>
        <v>2.4</v>
      </c>
      <c r="G3899" s="55" t="str">
        <f>VLOOKUP(Table_for_new_list_price[[#This Row],[ItemCode]],[1]sheet1!$1:$1048576,12,FALSE)</f>
        <v>20</v>
      </c>
      <c r="H3899" s="101">
        <f>VLOOKUP(Table_for_new_list_price[[#This Row],[ItemCode]],[1]sheet1!$1:$1048576,8,FALSE)</f>
        <v>122.63</v>
      </c>
      <c r="I3899" s="51">
        <v>0.5</v>
      </c>
      <c r="J3899" s="53">
        <f t="shared" si="67"/>
        <v>61.314999999999998</v>
      </c>
      <c r="K3899" s="1" t="str">
        <f>VLOOKUP(Table_for_new_list_price[[#This Row],[ItemCode]],[1]sheet1!$1:$1048576,11,FALSE)</f>
        <v>China</v>
      </c>
    </row>
    <row r="3900" spans="1:11" hidden="1" x14ac:dyDescent="0.3">
      <c r="A3900" t="s">
        <v>762</v>
      </c>
      <c r="B3900" t="str">
        <f>VLOOKUP(Table_for_new_list_price[[#This Row],[ItemCode]],[1]sheet1!$1:$1048576,4,FALSE)</f>
        <v>BALL VALVE SS BODY 3-PC IPS</v>
      </c>
      <c r="C3900" t="str">
        <f>VLOOKUP(Table_for_new_list_price[[#This Row],[ItemCode]],[1]sheet1!$1:$1048576,5,FALSE)</f>
        <v>670779466088</v>
      </c>
      <c r="D3900" t="str">
        <f>VLOOKUP(Table_for_new_list_price[[#This Row],[ItemCode]],[1]sheet1!$1:$1048576,6,FALSE)</f>
        <v>SSCS</v>
      </c>
      <c r="E3900" s="54" t="str">
        <f>VLOOKUP(Table_for_new_list_price[[#This Row],[ItemCode]],[1]sheet1!$1:$1048576,7,FALSE)</f>
        <v>STEEL STAINLESS</v>
      </c>
      <c r="F3900" s="54" t="str">
        <f>VLOOKUP(Table_for_new_list_price[[#This Row],[ItemCode]],[1]sheet1!$1:$1048576,13,FALSE)</f>
        <v>5.4</v>
      </c>
      <c r="G3900" s="55" t="str">
        <f>VLOOKUP(Table_for_new_list_price[[#This Row],[ItemCode]],[1]sheet1!$1:$1048576,12,FALSE)</f>
        <v>8</v>
      </c>
      <c r="H3900" s="101">
        <f>VLOOKUP(Table_for_new_list_price[[#This Row],[ItemCode]],[1]sheet1!$1:$1048576,8,FALSE)</f>
        <v>232.5</v>
      </c>
      <c r="I3900" s="51">
        <v>0.5</v>
      </c>
      <c r="J3900" s="53">
        <f t="shared" ref="J3900:J3930" si="68">H3900*I3900</f>
        <v>116.25</v>
      </c>
      <c r="K3900" s="1" t="str">
        <f>VLOOKUP(Table_for_new_list_price[[#This Row],[ItemCode]],[1]sheet1!$1:$1048576,11,FALSE)</f>
        <v>China</v>
      </c>
    </row>
    <row r="3901" spans="1:11" hidden="1" x14ac:dyDescent="0.3">
      <c r="A3901" t="s">
        <v>763</v>
      </c>
      <c r="B3901" t="str">
        <f>VLOOKUP(Table_for_new_list_price[[#This Row],[ItemCode]],[1]sheet1!$1:$1048576,4,FALSE)</f>
        <v>BALL VALVE SS BODY 3-PC IPS</v>
      </c>
      <c r="C3901" t="str">
        <f>VLOOKUP(Table_for_new_list_price[[#This Row],[ItemCode]],[1]sheet1!$1:$1048576,5,FALSE)</f>
        <v>670779466071</v>
      </c>
      <c r="D3901" t="str">
        <f>VLOOKUP(Table_for_new_list_price[[#This Row],[ItemCode]],[1]sheet1!$1:$1048576,6,FALSE)</f>
        <v>SSCS</v>
      </c>
      <c r="E3901" s="54" t="str">
        <f>VLOOKUP(Table_for_new_list_price[[#This Row],[ItemCode]],[1]sheet1!$1:$1048576,7,FALSE)</f>
        <v>STEEL STAINLESS</v>
      </c>
      <c r="F3901" s="54" t="str">
        <f>VLOOKUP(Table_for_new_list_price[[#This Row],[ItemCode]],[1]sheet1!$1:$1048576,13,FALSE)</f>
        <v>4.24</v>
      </c>
      <c r="G3901" s="55" t="str">
        <f>VLOOKUP(Table_for_new_list_price[[#This Row],[ItemCode]],[1]sheet1!$1:$1048576,12,FALSE)</f>
        <v>10</v>
      </c>
      <c r="H3901" s="101">
        <f>VLOOKUP(Table_for_new_list_price[[#This Row],[ItemCode]],[1]sheet1!$1:$1048576,8,FALSE)</f>
        <v>175.09</v>
      </c>
      <c r="I3901" s="51">
        <v>0.5</v>
      </c>
      <c r="J3901" s="53">
        <f t="shared" si="68"/>
        <v>87.545000000000002</v>
      </c>
      <c r="K3901" s="1" t="str">
        <f>VLOOKUP(Table_for_new_list_price[[#This Row],[ItemCode]],[1]sheet1!$1:$1048576,11,FALSE)</f>
        <v>China</v>
      </c>
    </row>
    <row r="3902" spans="1:11" hidden="1" x14ac:dyDescent="0.3">
      <c r="A3902" t="s">
        <v>764</v>
      </c>
      <c r="B3902" t="str">
        <f>VLOOKUP(Table_for_new_list_price[[#This Row],[ItemCode]],[1]sheet1!$1:$1048576,4,FALSE)</f>
        <v>BALL VALVE SS BODY 3-PC IPS</v>
      </c>
      <c r="C3902" t="str">
        <f>VLOOKUP(Table_for_new_list_price[[#This Row],[ItemCode]],[1]sheet1!$1:$1048576,5,FALSE)</f>
        <v>670779466040</v>
      </c>
      <c r="D3902" t="str">
        <f>VLOOKUP(Table_for_new_list_price[[#This Row],[ItemCode]],[1]sheet1!$1:$1048576,6,FALSE)</f>
        <v>SSCS</v>
      </c>
      <c r="E3902" s="54" t="str">
        <f>VLOOKUP(Table_for_new_list_price[[#This Row],[ItemCode]],[1]sheet1!$1:$1048576,7,FALSE)</f>
        <v>STEEL STAINLESS</v>
      </c>
      <c r="F3902" s="54" t="str">
        <f>VLOOKUP(Table_for_new_list_price[[#This Row],[ItemCode]],[1]sheet1!$1:$1048576,13,FALSE)</f>
        <v>1.32</v>
      </c>
      <c r="G3902" s="55" t="str">
        <f>VLOOKUP(Table_for_new_list_price[[#This Row],[ItemCode]],[1]sheet1!$1:$1048576,12,FALSE)</f>
        <v>50</v>
      </c>
      <c r="H3902" s="101">
        <f>VLOOKUP(Table_for_new_list_price[[#This Row],[ItemCode]],[1]sheet1!$1:$1048576,8,FALSE)</f>
        <v>64.8</v>
      </c>
      <c r="I3902" s="51">
        <v>0.5</v>
      </c>
      <c r="J3902" s="53">
        <f t="shared" si="68"/>
        <v>32.4</v>
      </c>
      <c r="K3902" s="1" t="str">
        <f>VLOOKUP(Table_for_new_list_price[[#This Row],[ItemCode]],[1]sheet1!$1:$1048576,11,FALSE)</f>
        <v>China</v>
      </c>
    </row>
    <row r="3903" spans="1:11" hidden="1" x14ac:dyDescent="0.3">
      <c r="A3903" t="s">
        <v>765</v>
      </c>
      <c r="B3903" t="str">
        <f>VLOOKUP(Table_for_new_list_price[[#This Row],[ItemCode]],[1]sheet1!$1:$1048576,4,FALSE)</f>
        <v>BALL VALVE SS BODY 3-PC IPS</v>
      </c>
      <c r="C3903" t="str">
        <f>VLOOKUP(Table_for_new_list_price[[#This Row],[ItemCode]],[1]sheet1!$1:$1048576,5,FALSE)</f>
        <v>670779466026</v>
      </c>
      <c r="D3903" t="str">
        <f>VLOOKUP(Table_for_new_list_price[[#This Row],[ItemCode]],[1]sheet1!$1:$1048576,6,FALSE)</f>
        <v>SSCS</v>
      </c>
      <c r="E3903" s="54" t="str">
        <f>VLOOKUP(Table_for_new_list_price[[#This Row],[ItemCode]],[1]sheet1!$1:$1048576,7,FALSE)</f>
        <v>STEEL STAINLESS</v>
      </c>
      <c r="F3903" s="54" t="str">
        <f>VLOOKUP(Table_for_new_list_price[[#This Row],[ItemCode]],[1]sheet1!$1:$1048576,13,FALSE)</f>
        <v>0.92</v>
      </c>
      <c r="G3903" s="55" t="str">
        <f>VLOOKUP(Table_for_new_list_price[[#This Row],[ItemCode]],[1]sheet1!$1:$1048576,12,FALSE)</f>
        <v>50</v>
      </c>
      <c r="H3903" s="101">
        <f>VLOOKUP(Table_for_new_list_price[[#This Row],[ItemCode]],[1]sheet1!$1:$1048576,8,FALSE)</f>
        <v>60.28</v>
      </c>
      <c r="I3903" s="51">
        <v>0.5</v>
      </c>
      <c r="J3903" s="53">
        <f t="shared" si="68"/>
        <v>30.14</v>
      </c>
      <c r="K3903" s="1" t="str">
        <f>VLOOKUP(Table_for_new_list_price[[#This Row],[ItemCode]],[1]sheet1!$1:$1048576,11,FALSE)</f>
        <v>China</v>
      </c>
    </row>
    <row r="3904" spans="1:11" hidden="1" x14ac:dyDescent="0.3">
      <c r="A3904" t="s">
        <v>766</v>
      </c>
      <c r="B3904" t="str">
        <f>VLOOKUP(Table_for_new_list_price[[#This Row],[ItemCode]],[1]sheet1!$1:$1048576,4,FALSE)</f>
        <v>BALL VALVE SS BODY 3-PC IPS</v>
      </c>
      <c r="C3904" t="str">
        <f>VLOOKUP(Table_for_new_list_price[[#This Row],[ItemCode]],[1]sheet1!$1:$1048576,5,FALSE)</f>
        <v>670779466200</v>
      </c>
      <c r="D3904" t="str">
        <f>VLOOKUP(Table_for_new_list_price[[#This Row],[ItemCode]],[1]sheet1!$1:$1048576,6,FALSE)</f>
        <v>SSCS</v>
      </c>
      <c r="E3904" s="54" t="str">
        <f>VLOOKUP(Table_for_new_list_price[[#This Row],[ItemCode]],[1]sheet1!$1:$1048576,7,FALSE)</f>
        <v>STEEL STAINLESS</v>
      </c>
      <c r="F3904" s="54" t="str">
        <f>VLOOKUP(Table_for_new_list_price[[#This Row],[ItemCode]],[1]sheet1!$1:$1048576,13,FALSE)</f>
        <v>8.64</v>
      </c>
      <c r="G3904" s="55" t="str">
        <f>VLOOKUP(Table_for_new_list_price[[#This Row],[ItemCode]],[1]sheet1!$1:$1048576,12,FALSE)</f>
        <v>6</v>
      </c>
      <c r="H3904" s="101">
        <f>VLOOKUP(Table_for_new_list_price[[#This Row],[ItemCode]],[1]sheet1!$1:$1048576,8,FALSE)</f>
        <v>298.16000000000003</v>
      </c>
      <c r="I3904" s="51">
        <v>0.5</v>
      </c>
      <c r="J3904" s="53">
        <f t="shared" si="68"/>
        <v>149.08000000000001</v>
      </c>
      <c r="K3904" s="1" t="str">
        <f>VLOOKUP(Table_for_new_list_price[[#This Row],[ItemCode]],[1]sheet1!$1:$1048576,11,FALSE)</f>
        <v>China</v>
      </c>
    </row>
    <row r="3905" spans="1:11" hidden="1" x14ac:dyDescent="0.3">
      <c r="A3905" t="s">
        <v>767</v>
      </c>
      <c r="B3905" t="str">
        <f>VLOOKUP(Table_for_new_list_price[[#This Row],[ItemCode]],[1]sheet1!$1:$1048576,4,FALSE)</f>
        <v>BALL VALVE SS BODY 3-PC IPS</v>
      </c>
      <c r="C3905" t="str">
        <f>VLOOKUP(Table_for_new_list_price[[#This Row],[ItemCode]],[1]sheet1!$1:$1048576,5,FALSE)</f>
        <v>670779466057</v>
      </c>
      <c r="D3905" t="str">
        <f>VLOOKUP(Table_for_new_list_price[[#This Row],[ItemCode]],[1]sheet1!$1:$1048576,6,FALSE)</f>
        <v>SSCS</v>
      </c>
      <c r="E3905" s="54" t="str">
        <f>VLOOKUP(Table_for_new_list_price[[#This Row],[ItemCode]],[1]sheet1!$1:$1048576,7,FALSE)</f>
        <v>STEEL STAINLESS</v>
      </c>
      <c r="F3905" s="54" t="str">
        <f>VLOOKUP(Table_for_new_list_price[[#This Row],[ItemCode]],[1]sheet1!$1:$1048576,13,FALSE)</f>
        <v>2.09</v>
      </c>
      <c r="G3905" s="55" t="str">
        <f>VLOOKUP(Table_for_new_list_price[[#This Row],[ItemCode]],[1]sheet1!$1:$1048576,12,FALSE)</f>
        <v>40</v>
      </c>
      <c r="H3905" s="101">
        <f>VLOOKUP(Table_for_new_list_price[[#This Row],[ItemCode]],[1]sheet1!$1:$1048576,8,FALSE)</f>
        <v>86.93</v>
      </c>
      <c r="I3905" s="51">
        <v>0.5</v>
      </c>
      <c r="J3905" s="53">
        <f t="shared" si="68"/>
        <v>43.465000000000003</v>
      </c>
      <c r="K3905" s="1" t="str">
        <f>VLOOKUP(Table_for_new_list_price[[#This Row],[ItemCode]],[1]sheet1!$1:$1048576,11,FALSE)</f>
        <v>China</v>
      </c>
    </row>
    <row r="3906" spans="1:11" hidden="1" x14ac:dyDescent="0.3">
      <c r="A3906" t="s">
        <v>768</v>
      </c>
      <c r="B3906" t="str">
        <f>VLOOKUP(Table_for_new_list_price[[#This Row],[ItemCode]],[1]sheet1!$1:$1048576,4,FALSE)</f>
        <v>BALL VALVE SS BODY 3-PC IPS</v>
      </c>
      <c r="C3906" t="str">
        <f>VLOOKUP(Table_for_new_list_price[[#This Row],[ItemCode]],[1]sheet1!$1:$1048576,5,FALSE)</f>
        <v>670779466033</v>
      </c>
      <c r="D3906" t="str">
        <f>VLOOKUP(Table_for_new_list_price[[#This Row],[ItemCode]],[1]sheet1!$1:$1048576,6,FALSE)</f>
        <v>SSCS</v>
      </c>
      <c r="E3906" s="54" t="str">
        <f>VLOOKUP(Table_for_new_list_price[[#This Row],[ItemCode]],[1]sheet1!$1:$1048576,7,FALSE)</f>
        <v>STEEL STAINLESS</v>
      </c>
      <c r="F3906" s="54" t="str">
        <f>VLOOKUP(Table_for_new_list_price[[#This Row],[ItemCode]],[1]sheet1!$1:$1048576,13,FALSE)</f>
        <v>0.82</v>
      </c>
      <c r="G3906" s="55" t="str">
        <f>VLOOKUP(Table_for_new_list_price[[#This Row],[ItemCode]],[1]sheet1!$1:$1048576,12,FALSE)</f>
        <v>50</v>
      </c>
      <c r="H3906" s="101">
        <f>VLOOKUP(Table_for_new_list_price[[#This Row],[ItemCode]],[1]sheet1!$1:$1048576,8,FALSE)</f>
        <v>60.28</v>
      </c>
      <c r="I3906" s="51">
        <f>VLOOKUP(Table_for_new_list_price[[#This Row],[Product Line]],'EDA SHEET'!$C$10:$D$57,2,FALSE)</f>
        <v>0.34699999999999998</v>
      </c>
      <c r="J3906" s="53">
        <f t="shared" si="68"/>
        <v>20.917159999999999</v>
      </c>
      <c r="K3906" s="1" t="str">
        <f>VLOOKUP(Table_for_new_list_price[[#This Row],[ItemCode]],[1]sheet1!$1:$1048576,11,FALSE)</f>
        <v>China</v>
      </c>
    </row>
    <row r="3907" spans="1:11" hidden="1" x14ac:dyDescent="0.3">
      <c r="A3907" t="s">
        <v>769</v>
      </c>
      <c r="B3907" t="str">
        <f>VLOOKUP(Table_for_new_list_price[[#This Row],[ItemCode]],[1]sheet1!$1:$1048576,4,FALSE)</f>
        <v>BALL VALVE SS BODY 2-PC IPS</v>
      </c>
      <c r="C3907" t="str">
        <f>VLOOKUP(Table_for_new_list_price[[#This Row],[ItemCode]],[1]sheet1!$1:$1048576,5,FALSE)</f>
        <v>670779488066</v>
      </c>
      <c r="D3907" t="str">
        <f>VLOOKUP(Table_for_new_list_price[[#This Row],[ItemCode]],[1]sheet1!$1:$1048576,6,FALSE)</f>
        <v>SSCS</v>
      </c>
      <c r="E3907" s="54" t="str">
        <f>VLOOKUP(Table_for_new_list_price[[#This Row],[ItemCode]],[1]sheet1!$1:$1048576,7,FALSE)</f>
        <v>STEEL STAINLESS</v>
      </c>
      <c r="F3907" s="54" t="str">
        <f>VLOOKUP(Table_for_new_list_price[[#This Row],[ItemCode]],[1]sheet1!$1:$1048576,13,FALSE)</f>
        <v>2.62</v>
      </c>
      <c r="G3907" s="55" t="str">
        <f>VLOOKUP(Table_for_new_list_price[[#This Row],[ItemCode]],[1]sheet1!$1:$1048576,12,FALSE)</f>
        <v>25</v>
      </c>
      <c r="H3907" s="101">
        <f>VLOOKUP(Table_for_new_list_price[[#This Row],[ItemCode]],[1]sheet1!$1:$1048576,8,FALSE)</f>
        <v>96.58</v>
      </c>
      <c r="I3907" s="51">
        <f>VLOOKUP(Table_for_new_list_price[[#This Row],[Product Line]],'EDA SHEET'!$C$10:$D$57,2,FALSE)</f>
        <v>0.34699999999999998</v>
      </c>
      <c r="J3907" s="53">
        <f t="shared" si="68"/>
        <v>33.513259999999995</v>
      </c>
      <c r="K3907" s="1" t="str">
        <f>VLOOKUP(Table_for_new_list_price[[#This Row],[ItemCode]],[1]sheet1!$1:$1048576,11,FALSE)</f>
        <v>China</v>
      </c>
    </row>
    <row r="3908" spans="1:11" hidden="1" x14ac:dyDescent="0.3">
      <c r="A3908" t="s">
        <v>770</v>
      </c>
      <c r="B3908" t="str">
        <f>VLOOKUP(Table_for_new_list_price[[#This Row],[ItemCode]],[1]sheet1!$1:$1048576,4,FALSE)</f>
        <v>BALL VALVE SS BODY 2-PC IPS</v>
      </c>
      <c r="C3908" t="str">
        <f>VLOOKUP(Table_for_new_list_price[[#This Row],[ItemCode]],[1]sheet1!$1:$1048576,5,FALSE)</f>
        <v>670779488080</v>
      </c>
      <c r="D3908" t="str">
        <f>VLOOKUP(Table_for_new_list_price[[#This Row],[ItemCode]],[1]sheet1!$1:$1048576,6,FALSE)</f>
        <v>SSCS</v>
      </c>
      <c r="E3908" s="54" t="str">
        <f>VLOOKUP(Table_for_new_list_price[[#This Row],[ItemCode]],[1]sheet1!$1:$1048576,7,FALSE)</f>
        <v>STEEL STAINLESS</v>
      </c>
      <c r="F3908" s="54" t="str">
        <f>VLOOKUP(Table_for_new_list_price[[#This Row],[ItemCode]],[1]sheet1!$1:$1048576,13,FALSE)</f>
        <v>6.5</v>
      </c>
      <c r="G3908" s="55" t="str">
        <f>VLOOKUP(Table_for_new_list_price[[#This Row],[ItemCode]],[1]sheet1!$1:$1048576,12,FALSE)</f>
        <v>10</v>
      </c>
      <c r="H3908" s="101">
        <f>VLOOKUP(Table_for_new_list_price[[#This Row],[ItemCode]],[1]sheet1!$1:$1048576,8,FALSE)</f>
        <v>192.57</v>
      </c>
      <c r="I3908" s="51">
        <f>VLOOKUP(Table_for_new_list_price[[#This Row],[Product Line]],'EDA SHEET'!$C$10:$D$57,2,FALSE)</f>
        <v>0.34699999999999998</v>
      </c>
      <c r="J3908" s="53">
        <f t="shared" si="68"/>
        <v>66.821789999999993</v>
      </c>
      <c r="K3908" s="1" t="str">
        <f>VLOOKUP(Table_for_new_list_price[[#This Row],[ItemCode]],[1]sheet1!$1:$1048576,11,FALSE)</f>
        <v>China</v>
      </c>
    </row>
    <row r="3909" spans="1:11" hidden="1" x14ac:dyDescent="0.3">
      <c r="A3909" t="s">
        <v>771</v>
      </c>
      <c r="B3909" t="str">
        <f>VLOOKUP(Table_for_new_list_price[[#This Row],[ItemCode]],[1]sheet1!$1:$1048576,4,FALSE)</f>
        <v>BALL VALVE SS BODY 2-PC IPS</v>
      </c>
      <c r="C3909" t="str">
        <f>VLOOKUP(Table_for_new_list_price[[#This Row],[ItemCode]],[1]sheet1!$1:$1048576,5,FALSE)</f>
        <v>670779488073</v>
      </c>
      <c r="D3909" t="str">
        <f>VLOOKUP(Table_for_new_list_price[[#This Row],[ItemCode]],[1]sheet1!$1:$1048576,6,FALSE)</f>
        <v>SSCS</v>
      </c>
      <c r="E3909" s="54" t="str">
        <f>VLOOKUP(Table_for_new_list_price[[#This Row],[ItemCode]],[1]sheet1!$1:$1048576,7,FALSE)</f>
        <v>STEEL STAINLESS</v>
      </c>
      <c r="F3909" s="54" t="str">
        <f>VLOOKUP(Table_for_new_list_price[[#This Row],[ItemCode]],[1]sheet1!$1:$1048576,13,FALSE)</f>
        <v>4.24</v>
      </c>
      <c r="G3909" s="55" t="str">
        <f>VLOOKUP(Table_for_new_list_price[[#This Row],[ItemCode]],[1]sheet1!$1:$1048576,12,FALSE)</f>
        <v>15</v>
      </c>
      <c r="H3909" s="101">
        <f>VLOOKUP(Table_for_new_list_price[[#This Row],[ItemCode]],[1]sheet1!$1:$1048576,8,FALSE)</f>
        <v>135.88999999999999</v>
      </c>
      <c r="I3909" s="51">
        <f>VLOOKUP(Table_for_new_list_price[[#This Row],[Product Line]],'EDA SHEET'!$C$10:$D$57,2,FALSE)</f>
        <v>0.34699999999999998</v>
      </c>
      <c r="J3909" s="53">
        <f t="shared" si="68"/>
        <v>47.153829999999992</v>
      </c>
      <c r="K3909" s="1" t="str">
        <f>VLOOKUP(Table_for_new_list_price[[#This Row],[ItemCode]],[1]sheet1!$1:$1048576,11,FALSE)</f>
        <v>China</v>
      </c>
    </row>
    <row r="3910" spans="1:11" hidden="1" x14ac:dyDescent="0.3">
      <c r="A3910" t="s">
        <v>772</v>
      </c>
      <c r="B3910" t="str">
        <f>VLOOKUP(Table_for_new_list_price[[#This Row],[ItemCode]],[1]sheet1!$1:$1048576,4,FALSE)</f>
        <v>BALL VALVE SS BODY 2-PC IPS</v>
      </c>
      <c r="C3910" t="str">
        <f>VLOOKUP(Table_for_new_list_price[[#This Row],[ItemCode]],[1]sheet1!$1:$1048576,5,FALSE)</f>
        <v>670779488042</v>
      </c>
      <c r="D3910" t="str">
        <f>VLOOKUP(Table_for_new_list_price[[#This Row],[ItemCode]],[1]sheet1!$1:$1048576,6,FALSE)</f>
        <v>SSCS</v>
      </c>
      <c r="E3910" s="54" t="str">
        <f>VLOOKUP(Table_for_new_list_price[[#This Row],[ItemCode]],[1]sheet1!$1:$1048576,7,FALSE)</f>
        <v>STEEL STAINLESS</v>
      </c>
      <c r="F3910" s="54" t="str">
        <f>VLOOKUP(Table_for_new_list_price[[#This Row],[ItemCode]],[1]sheet1!$1:$1048576,13,FALSE)</f>
        <v>1.1</v>
      </c>
      <c r="G3910" s="55" t="str">
        <f>VLOOKUP(Table_for_new_list_price[[#This Row],[ItemCode]],[1]sheet1!$1:$1048576,12,FALSE)</f>
        <v>60</v>
      </c>
      <c r="H3910" s="101">
        <f>VLOOKUP(Table_for_new_list_price[[#This Row],[ItemCode]],[1]sheet1!$1:$1048576,8,FALSE)</f>
        <v>43.77</v>
      </c>
      <c r="I3910" s="51">
        <f>VLOOKUP(Table_for_new_list_price[[#This Row],[Product Line]],'EDA SHEET'!$C$10:$D$57,2,FALSE)</f>
        <v>0.34699999999999998</v>
      </c>
      <c r="J3910" s="53">
        <f t="shared" si="68"/>
        <v>15.188190000000001</v>
      </c>
      <c r="K3910" s="1" t="str">
        <f>VLOOKUP(Table_for_new_list_price[[#This Row],[ItemCode]],[1]sheet1!$1:$1048576,11,FALSE)</f>
        <v>China</v>
      </c>
    </row>
    <row r="3911" spans="1:11" hidden="1" x14ac:dyDescent="0.3">
      <c r="A3911" t="s">
        <v>773</v>
      </c>
      <c r="B3911" t="str">
        <f>VLOOKUP(Table_for_new_list_price[[#This Row],[ItemCode]],[1]sheet1!$1:$1048576,4,FALSE)</f>
        <v>BALL VALVE SS BODY 2-PC IPS</v>
      </c>
      <c r="C3911" t="str">
        <f>VLOOKUP(Table_for_new_list_price[[#This Row],[ItemCode]],[1]sheet1!$1:$1048576,5,FALSE)</f>
        <v>670779488028</v>
      </c>
      <c r="D3911" t="str">
        <f>VLOOKUP(Table_for_new_list_price[[#This Row],[ItemCode]],[1]sheet1!$1:$1048576,6,FALSE)</f>
        <v>SSCS</v>
      </c>
      <c r="E3911" s="54" t="str">
        <f>VLOOKUP(Table_for_new_list_price[[#This Row],[ItemCode]],[1]sheet1!$1:$1048576,7,FALSE)</f>
        <v>STEEL STAINLESS</v>
      </c>
      <c r="F3911" s="54" t="str">
        <f>VLOOKUP(Table_for_new_list_price[[#This Row],[ItemCode]],[1]sheet1!$1:$1048576,13,FALSE)</f>
        <v>0.74</v>
      </c>
      <c r="G3911" s="55" t="str">
        <f>VLOOKUP(Table_for_new_list_price[[#This Row],[ItemCode]],[1]sheet1!$1:$1048576,12,FALSE)</f>
        <v>80</v>
      </c>
      <c r="H3911" s="101">
        <f>VLOOKUP(Table_for_new_list_price[[#This Row],[ItemCode]],[1]sheet1!$1:$1048576,8,FALSE)</f>
        <v>39.549999999999997</v>
      </c>
      <c r="I3911" s="51">
        <f>VLOOKUP(Table_for_new_list_price[[#This Row],[Product Line]],'EDA SHEET'!$C$10:$D$57,2,FALSE)</f>
        <v>0.34699999999999998</v>
      </c>
      <c r="J3911" s="53">
        <f t="shared" si="68"/>
        <v>13.723849999999999</v>
      </c>
      <c r="K3911" s="1" t="str">
        <f>VLOOKUP(Table_for_new_list_price[[#This Row],[ItemCode]],[1]sheet1!$1:$1048576,11,FALSE)</f>
        <v>China</v>
      </c>
    </row>
    <row r="3912" spans="1:11" hidden="1" x14ac:dyDescent="0.3">
      <c r="A3912" t="s">
        <v>774</v>
      </c>
      <c r="B3912" t="str">
        <f>VLOOKUP(Table_for_new_list_price[[#This Row],[ItemCode]],[1]sheet1!$1:$1048576,4,FALSE)</f>
        <v>BALL VALVE SS BODY 2-PC IPS</v>
      </c>
      <c r="C3912" t="str">
        <f>VLOOKUP(Table_for_new_list_price[[#This Row],[ItemCode]],[1]sheet1!$1:$1048576,5,FALSE)</f>
        <v>670779488202</v>
      </c>
      <c r="D3912" t="str">
        <f>VLOOKUP(Table_for_new_list_price[[#This Row],[ItemCode]],[1]sheet1!$1:$1048576,6,FALSE)</f>
        <v>SSCS</v>
      </c>
      <c r="E3912" s="54" t="str">
        <f>VLOOKUP(Table_for_new_list_price[[#This Row],[ItemCode]],[1]sheet1!$1:$1048576,7,FALSE)</f>
        <v>STEEL STAINLESS</v>
      </c>
      <c r="F3912" s="54" t="str">
        <f>VLOOKUP(Table_for_new_list_price[[#This Row],[ItemCode]],[1]sheet1!$1:$1048576,13,FALSE)</f>
        <v>9.84</v>
      </c>
      <c r="G3912" s="55" t="str">
        <f>VLOOKUP(Table_for_new_list_price[[#This Row],[ItemCode]],[1]sheet1!$1:$1048576,12,FALSE)</f>
        <v>8</v>
      </c>
      <c r="H3912" s="101">
        <f>VLOOKUP(Table_for_new_list_price[[#This Row],[ItemCode]],[1]sheet1!$1:$1048576,8,FALSE)</f>
        <v>298.64999999999998</v>
      </c>
      <c r="I3912" s="51">
        <f>VLOOKUP(Table_for_new_list_price[[#This Row],[Product Line]],'EDA SHEET'!$C$10:$D$57,2,FALSE)</f>
        <v>0.34699999999999998</v>
      </c>
      <c r="J3912" s="53">
        <f t="shared" si="68"/>
        <v>103.63154999999999</v>
      </c>
      <c r="K3912" s="1" t="str">
        <f>VLOOKUP(Table_for_new_list_price[[#This Row],[ItemCode]],[1]sheet1!$1:$1048576,11,FALSE)</f>
        <v>China</v>
      </c>
    </row>
    <row r="3913" spans="1:11" hidden="1" x14ac:dyDescent="0.3">
      <c r="A3913" t="s">
        <v>775</v>
      </c>
      <c r="B3913" t="str">
        <f>VLOOKUP(Table_for_new_list_price[[#This Row],[ItemCode]],[1]sheet1!$1:$1048576,4,FALSE)</f>
        <v>BALL VALVE SS BODY 2-PC IPS</v>
      </c>
      <c r="C3913" t="str">
        <f>VLOOKUP(Table_for_new_list_price[[#This Row],[ItemCode]],[1]sheet1!$1:$1048576,5,FALSE)</f>
        <v>670779488059</v>
      </c>
      <c r="D3913" t="str">
        <f>VLOOKUP(Table_for_new_list_price[[#This Row],[ItemCode]],[1]sheet1!$1:$1048576,6,FALSE)</f>
        <v>SSCS</v>
      </c>
      <c r="E3913" s="54" t="str">
        <f>VLOOKUP(Table_for_new_list_price[[#This Row],[ItemCode]],[1]sheet1!$1:$1048576,7,FALSE)</f>
        <v>STEEL STAINLESS</v>
      </c>
      <c r="F3913" s="54" t="str">
        <f>VLOOKUP(Table_for_new_list_price[[#This Row],[ItemCode]],[1]sheet1!$1:$1048576,13,FALSE)</f>
        <v>1.62</v>
      </c>
      <c r="G3913" s="55" t="str">
        <f>VLOOKUP(Table_for_new_list_price[[#This Row],[ItemCode]],[1]sheet1!$1:$1048576,12,FALSE)</f>
        <v>30</v>
      </c>
      <c r="H3913" s="101">
        <f>VLOOKUP(Table_for_new_list_price[[#This Row],[ItemCode]],[1]sheet1!$1:$1048576,8,FALSE)</f>
        <v>57.75</v>
      </c>
      <c r="I3913" s="51">
        <f>VLOOKUP(Table_for_new_list_price[[#This Row],[Product Line]],'EDA SHEET'!$C$10:$D$57,2,FALSE)</f>
        <v>0.34699999999999998</v>
      </c>
      <c r="J3913" s="53">
        <f t="shared" si="68"/>
        <v>20.039249999999999</v>
      </c>
      <c r="K3913" s="1" t="str">
        <f>VLOOKUP(Table_for_new_list_price[[#This Row],[ItemCode]],[1]sheet1!$1:$1048576,11,FALSE)</f>
        <v>China</v>
      </c>
    </row>
    <row r="3914" spans="1:11" hidden="1" x14ac:dyDescent="0.3">
      <c r="A3914" t="s">
        <v>776</v>
      </c>
      <c r="B3914" t="str">
        <f>VLOOKUP(Table_for_new_list_price[[#This Row],[ItemCode]],[1]sheet1!$1:$1048576,4,FALSE)</f>
        <v>BALL VALVE SS BODY 2-PC IPS</v>
      </c>
      <c r="C3914" t="str">
        <f>VLOOKUP(Table_for_new_list_price[[#This Row],[ItemCode]],[1]sheet1!$1:$1048576,5,FALSE)</f>
        <v>670779488035</v>
      </c>
      <c r="D3914" t="str">
        <f>VLOOKUP(Table_for_new_list_price[[#This Row],[ItemCode]],[1]sheet1!$1:$1048576,6,FALSE)</f>
        <v>SSCS</v>
      </c>
      <c r="E3914" s="54" t="str">
        <f>VLOOKUP(Table_for_new_list_price[[#This Row],[ItemCode]],[1]sheet1!$1:$1048576,7,FALSE)</f>
        <v>STEEL STAINLESS</v>
      </c>
      <c r="F3914" s="54" t="str">
        <f>VLOOKUP(Table_for_new_list_price[[#This Row],[ItemCode]],[1]sheet1!$1:$1048576,13,FALSE)</f>
        <v>0.7</v>
      </c>
      <c r="G3914" s="55" t="str">
        <f>VLOOKUP(Table_for_new_list_price[[#This Row],[ItemCode]],[1]sheet1!$1:$1048576,12,FALSE)</f>
        <v>80</v>
      </c>
      <c r="H3914" s="101">
        <f>VLOOKUP(Table_for_new_list_price[[#This Row],[ItemCode]],[1]sheet1!$1:$1048576,8,FALSE)</f>
        <v>39.549999999999997</v>
      </c>
      <c r="I3914" s="51">
        <f>VLOOKUP(Table_for_new_list_price[[#This Row],[Product Line]],'EDA SHEET'!$C$10:$D$57,2,FALSE)</f>
        <v>0.34699999999999998</v>
      </c>
      <c r="J3914" s="53">
        <f t="shared" si="68"/>
        <v>13.723849999999999</v>
      </c>
      <c r="K3914" s="1" t="str">
        <f>VLOOKUP(Table_for_new_list_price[[#This Row],[ItemCode]],[1]sheet1!$1:$1048576,11,FALSE)</f>
        <v>China</v>
      </c>
    </row>
    <row r="3915" spans="1:11" hidden="1" x14ac:dyDescent="0.3">
      <c r="A3915" t="s">
        <v>777</v>
      </c>
      <c r="B3915" t="str">
        <f>VLOOKUP(Table_for_new_list_price[[#This Row],[ItemCode]],[1]sheet1!$1:$1048576,4,FALSE)</f>
        <v>LEVER HANDLE 1 - 1-1/4 IN</v>
      </c>
      <c r="C3915" t="str">
        <f>VLOOKUP(Table_for_new_list_price[[#This Row],[ItemCode]],[1]sheet1!$1:$1048576,5,FALSE)</f>
        <v>670779700601</v>
      </c>
      <c r="D3915" t="str">
        <f>VLOOKUP(Table_for_new_list_price[[#This Row],[ItemCode]],[1]sheet1!$1:$1048576,6,FALSE)</f>
        <v>SSCS</v>
      </c>
      <c r="E3915" s="54" t="str">
        <f>VLOOKUP(Table_for_new_list_price[[#This Row],[ItemCode]],[1]sheet1!$1:$1048576,7,FALSE)</f>
        <v>STEEL STAINLESS</v>
      </c>
      <c r="F3915" s="54">
        <f>VLOOKUP(Table_for_new_list_price[[#This Row],[ItemCode]],[1]sheet1!$1:$1048576,13,FALSE)</f>
        <v>0</v>
      </c>
      <c r="G3915" s="55" t="str">
        <f>VLOOKUP(Table_for_new_list_price[[#This Row],[ItemCode]],[1]sheet1!$1:$1048576,12,FALSE)</f>
        <v>1</v>
      </c>
      <c r="H3915" s="101">
        <f>VLOOKUP(Table_for_new_list_price[[#This Row],[ItemCode]],[1]sheet1!$1:$1048576,8,FALSE)</f>
        <v>33.5</v>
      </c>
      <c r="I3915" s="51">
        <f>VLOOKUP(Table_for_new_list_price[[#This Row],[Product Line]],'EDA SHEET'!$C$10:$D$57,2,FALSE)</f>
        <v>0.34699999999999998</v>
      </c>
      <c r="J3915" s="53">
        <f t="shared" si="68"/>
        <v>11.624499999999999</v>
      </c>
      <c r="K3915" s="1" t="str">
        <f>VLOOKUP(Table_for_new_list_price[[#This Row],[ItemCode]],[1]sheet1!$1:$1048576,11,FALSE)</f>
        <v>China</v>
      </c>
    </row>
    <row r="3916" spans="1:11" hidden="1" x14ac:dyDescent="0.3">
      <c r="A3916" t="s">
        <v>778</v>
      </c>
      <c r="B3916" t="str">
        <f>VLOOKUP(Table_for_new_list_price[[#This Row],[ItemCode]],[1]sheet1!$1:$1048576,4,FALSE)</f>
        <v>LEVER HANDLE 1/4 - 3/8 IN</v>
      </c>
      <c r="C3916" t="str">
        <f>VLOOKUP(Table_for_new_list_price[[#This Row],[ItemCode]],[1]sheet1!$1:$1048576,5,FALSE)</f>
        <v>670779700571</v>
      </c>
      <c r="D3916" t="str">
        <f>VLOOKUP(Table_for_new_list_price[[#This Row],[ItemCode]],[1]sheet1!$1:$1048576,6,FALSE)</f>
        <v>SSCS</v>
      </c>
      <c r="E3916" s="54" t="str">
        <f>VLOOKUP(Table_for_new_list_price[[#This Row],[ItemCode]],[1]sheet1!$1:$1048576,7,FALSE)</f>
        <v>STEEL STAINLESS</v>
      </c>
      <c r="F3916" s="54">
        <f>VLOOKUP(Table_for_new_list_price[[#This Row],[ItemCode]],[1]sheet1!$1:$1048576,13,FALSE)</f>
        <v>0</v>
      </c>
      <c r="G3916" s="55" t="str">
        <f>VLOOKUP(Table_for_new_list_price[[#This Row],[ItemCode]],[1]sheet1!$1:$1048576,12,FALSE)</f>
        <v>1</v>
      </c>
      <c r="H3916" s="101">
        <f>VLOOKUP(Table_for_new_list_price[[#This Row],[ItemCode]],[1]sheet1!$1:$1048576,8,FALSE)</f>
        <v>18.61</v>
      </c>
      <c r="I3916" s="51">
        <f>VLOOKUP(Table_for_new_list_price[[#This Row],[Product Line]],'EDA SHEET'!$C$10:$D$57,2,FALSE)</f>
        <v>0.34699999999999998</v>
      </c>
      <c r="J3916" s="53">
        <f t="shared" si="68"/>
        <v>6.4576699999999994</v>
      </c>
      <c r="K3916" s="1" t="str">
        <f>VLOOKUP(Table_for_new_list_price[[#This Row],[ItemCode]],[1]sheet1!$1:$1048576,11,FALSE)</f>
        <v>China</v>
      </c>
    </row>
    <row r="3917" spans="1:11" hidden="1" x14ac:dyDescent="0.3">
      <c r="A3917" t="s">
        <v>1583</v>
      </c>
      <c r="B3917" t="str">
        <f>VLOOKUP(Table_for_new_list_price[[#This Row],[ItemCode]],[1]sheet1!$1:$1048576,4,FALSE)</f>
        <v>BALL CARBON STEEL 1-PC IPS</v>
      </c>
      <c r="C3917" t="str">
        <f>VLOOKUP(Table_for_new_list_price[[#This Row],[ItemCode]],[1]sheet1!$1:$1048576,5,FALSE)</f>
        <v>670779755069</v>
      </c>
      <c r="D3917" t="str">
        <f>VLOOKUP(Table_for_new_list_price[[#This Row],[ItemCode]],[1]sheet1!$1:$1048576,6,FALSE)</f>
        <v>SSCS</v>
      </c>
      <c r="E3917" s="54" t="str">
        <f>VLOOKUP(Table_for_new_list_price[[#This Row],[ItemCode]],[1]sheet1!$1:$1048576,7,FALSE)</f>
        <v>STEEL CARBON</v>
      </c>
      <c r="F3917" s="54" t="str">
        <f>VLOOKUP(Table_for_new_list_price[[#This Row],[ItemCode]],[1]sheet1!$1:$1048576,13,FALSE)</f>
        <v>2.18</v>
      </c>
      <c r="G3917" s="55" t="str">
        <f>VLOOKUP(Table_for_new_list_price[[#This Row],[ItemCode]],[1]sheet1!$1:$1048576,12,FALSE)</f>
        <v>30</v>
      </c>
      <c r="H3917" s="101">
        <f>VLOOKUP(Table_for_new_list_price[[#This Row],[ItemCode]],[1]sheet1!$1:$1048576,8,FALSE)</f>
        <v>72.31</v>
      </c>
      <c r="I3917" s="51">
        <v>0.5</v>
      </c>
      <c r="J3917" s="53">
        <f t="shared" si="68"/>
        <v>36.155000000000001</v>
      </c>
      <c r="K3917" s="1" t="str">
        <f>VLOOKUP(Table_for_new_list_price[[#This Row],[ItemCode]],[1]sheet1!$1:$1048576,11,FALSE)</f>
        <v>China</v>
      </c>
    </row>
    <row r="3918" spans="1:11" hidden="1" x14ac:dyDescent="0.3">
      <c r="A3918" t="s">
        <v>1584</v>
      </c>
      <c r="B3918" t="str">
        <f>VLOOKUP(Table_for_new_list_price[[#This Row],[ItemCode]],[1]sheet1!$1:$1048576,4,FALSE)</f>
        <v>BALL CARBON STEEL 1-PC IPS</v>
      </c>
      <c r="C3918" t="str">
        <f>VLOOKUP(Table_for_new_list_price[[#This Row],[ItemCode]],[1]sheet1!$1:$1048576,5,FALSE)</f>
        <v>670779755083</v>
      </c>
      <c r="D3918" t="str">
        <f>VLOOKUP(Table_for_new_list_price[[#This Row],[ItemCode]],[1]sheet1!$1:$1048576,6,FALSE)</f>
        <v>SSCS</v>
      </c>
      <c r="E3918" s="54" t="str">
        <f>VLOOKUP(Table_for_new_list_price[[#This Row],[ItemCode]],[1]sheet1!$1:$1048576,7,FALSE)</f>
        <v>STEEL CARBON</v>
      </c>
      <c r="F3918" s="54" t="str">
        <f>VLOOKUP(Table_for_new_list_price[[#This Row],[ItemCode]],[1]sheet1!$1:$1048576,13,FALSE)</f>
        <v>4.02</v>
      </c>
      <c r="G3918" s="55" t="str">
        <f>VLOOKUP(Table_for_new_list_price[[#This Row],[ItemCode]],[1]sheet1!$1:$1048576,12,FALSE)</f>
        <v>12</v>
      </c>
      <c r="H3918" s="101">
        <f>VLOOKUP(Table_for_new_list_price[[#This Row],[ItemCode]],[1]sheet1!$1:$1048576,8,FALSE)</f>
        <v>134.88999999999999</v>
      </c>
      <c r="I3918" s="51">
        <v>0.5</v>
      </c>
      <c r="J3918" s="53">
        <f t="shared" si="68"/>
        <v>67.444999999999993</v>
      </c>
      <c r="K3918" s="1" t="str">
        <f>VLOOKUP(Table_for_new_list_price[[#This Row],[ItemCode]],[1]sheet1!$1:$1048576,11,FALSE)</f>
        <v>China</v>
      </c>
    </row>
    <row r="3919" spans="1:11" hidden="1" x14ac:dyDescent="0.3">
      <c r="A3919" t="s">
        <v>1585</v>
      </c>
      <c r="B3919" t="str">
        <f>VLOOKUP(Table_for_new_list_price[[#This Row],[ItemCode]],[1]sheet1!$1:$1048576,4,FALSE)</f>
        <v>BALL CARBON STEEL 1-PC IPS</v>
      </c>
      <c r="C3919" t="str">
        <f>VLOOKUP(Table_for_new_list_price[[#This Row],[ItemCode]],[1]sheet1!$1:$1048576,5,FALSE)</f>
        <v>670779755076</v>
      </c>
      <c r="D3919" t="str">
        <f>VLOOKUP(Table_for_new_list_price[[#This Row],[ItemCode]],[1]sheet1!$1:$1048576,6,FALSE)</f>
        <v>SSCS</v>
      </c>
      <c r="E3919" s="54" t="str">
        <f>VLOOKUP(Table_for_new_list_price[[#This Row],[ItemCode]],[1]sheet1!$1:$1048576,7,FALSE)</f>
        <v>STEEL CARBON</v>
      </c>
      <c r="F3919" s="54" t="str">
        <f>VLOOKUP(Table_for_new_list_price[[#This Row],[ItemCode]],[1]sheet1!$1:$1048576,13,FALSE)</f>
        <v>3.3</v>
      </c>
      <c r="G3919" s="55" t="str">
        <f>VLOOKUP(Table_for_new_list_price[[#This Row],[ItemCode]],[1]sheet1!$1:$1048576,12,FALSE)</f>
        <v>20</v>
      </c>
      <c r="H3919" s="101">
        <f>VLOOKUP(Table_for_new_list_price[[#This Row],[ItemCode]],[1]sheet1!$1:$1048576,8,FALSE)</f>
        <v>91.8</v>
      </c>
      <c r="I3919" s="51">
        <v>0.5</v>
      </c>
      <c r="J3919" s="53">
        <f t="shared" si="68"/>
        <v>45.9</v>
      </c>
      <c r="K3919" s="1" t="str">
        <f>VLOOKUP(Table_for_new_list_price[[#This Row],[ItemCode]],[1]sheet1!$1:$1048576,11,FALSE)</f>
        <v>China</v>
      </c>
    </row>
    <row r="3920" spans="1:11" hidden="1" x14ac:dyDescent="0.3">
      <c r="A3920" t="s">
        <v>1586</v>
      </c>
      <c r="B3920" t="str">
        <f>VLOOKUP(Table_for_new_list_price[[#This Row],[ItemCode]],[1]sheet1!$1:$1048576,4,FALSE)</f>
        <v>BALL CARBON STEEL 1-PC IPS</v>
      </c>
      <c r="C3920" t="str">
        <f>VLOOKUP(Table_for_new_list_price[[#This Row],[ItemCode]],[1]sheet1!$1:$1048576,5,FALSE)</f>
        <v>670779755045</v>
      </c>
      <c r="D3920" t="str">
        <f>VLOOKUP(Table_for_new_list_price[[#This Row],[ItemCode]],[1]sheet1!$1:$1048576,6,FALSE)</f>
        <v>SSCS</v>
      </c>
      <c r="E3920" s="54" t="str">
        <f>VLOOKUP(Table_for_new_list_price[[#This Row],[ItemCode]],[1]sheet1!$1:$1048576,7,FALSE)</f>
        <v>STEEL CARBON</v>
      </c>
      <c r="F3920" s="54" t="str">
        <f>VLOOKUP(Table_for_new_list_price[[#This Row],[ItemCode]],[1]sheet1!$1:$1048576,13,FALSE)</f>
        <v>0.82</v>
      </c>
      <c r="G3920" s="55" t="str">
        <f>VLOOKUP(Table_for_new_list_price[[#This Row],[ItemCode]],[1]sheet1!$1:$1048576,12,FALSE)</f>
        <v>50</v>
      </c>
      <c r="H3920" s="101">
        <f>VLOOKUP(Table_for_new_list_price[[#This Row],[ItemCode]],[1]sheet1!$1:$1048576,8,FALSE)</f>
        <v>33.9</v>
      </c>
      <c r="I3920" s="51">
        <v>0.5</v>
      </c>
      <c r="J3920" s="53">
        <f t="shared" si="68"/>
        <v>16.95</v>
      </c>
      <c r="K3920" s="1" t="str">
        <f>VLOOKUP(Table_for_new_list_price[[#This Row],[ItemCode]],[1]sheet1!$1:$1048576,11,FALSE)</f>
        <v>China</v>
      </c>
    </row>
    <row r="3921" spans="1:11" hidden="1" x14ac:dyDescent="0.3">
      <c r="A3921" t="s">
        <v>1587</v>
      </c>
      <c r="B3921" t="str">
        <f>VLOOKUP(Table_for_new_list_price[[#This Row],[ItemCode]],[1]sheet1!$1:$1048576,4,FALSE)</f>
        <v>BALL CARBON STEEL 1-PC IPS</v>
      </c>
      <c r="C3921" t="str">
        <f>VLOOKUP(Table_for_new_list_price[[#This Row],[ItemCode]],[1]sheet1!$1:$1048576,5,FALSE)</f>
        <v>670779755205</v>
      </c>
      <c r="D3921" t="str">
        <f>VLOOKUP(Table_for_new_list_price[[#This Row],[ItemCode]],[1]sheet1!$1:$1048576,6,FALSE)</f>
        <v>SSCS</v>
      </c>
      <c r="E3921" s="54" t="str">
        <f>VLOOKUP(Table_for_new_list_price[[#This Row],[ItemCode]],[1]sheet1!$1:$1048576,7,FALSE)</f>
        <v>STEEL CARBON</v>
      </c>
      <c r="F3921" s="54" t="str">
        <f>VLOOKUP(Table_for_new_list_price[[#This Row],[ItemCode]],[1]sheet1!$1:$1048576,13,FALSE)</f>
        <v>6.62</v>
      </c>
      <c r="G3921" s="55" t="str">
        <f>VLOOKUP(Table_for_new_list_price[[#This Row],[ItemCode]],[1]sheet1!$1:$1048576,12,FALSE)</f>
        <v>10</v>
      </c>
      <c r="H3921" s="101">
        <f>VLOOKUP(Table_for_new_list_price[[#This Row],[ItemCode]],[1]sheet1!$1:$1048576,8,FALSE)</f>
        <v>203.63</v>
      </c>
      <c r="I3921" s="51">
        <v>0.5</v>
      </c>
      <c r="J3921" s="53">
        <f t="shared" si="68"/>
        <v>101.815</v>
      </c>
      <c r="K3921" s="1" t="str">
        <f>VLOOKUP(Table_for_new_list_price[[#This Row],[ItemCode]],[1]sheet1!$1:$1048576,11,FALSE)</f>
        <v>China</v>
      </c>
    </row>
    <row r="3922" spans="1:11" hidden="1" x14ac:dyDescent="0.3">
      <c r="A3922" t="s">
        <v>1588</v>
      </c>
      <c r="B3922" t="str">
        <f>VLOOKUP(Table_for_new_list_price[[#This Row],[ItemCode]],[1]sheet1!$1:$1048576,4,FALSE)</f>
        <v>BALL CARBON STEEL 1-PC IPS</v>
      </c>
      <c r="C3922" t="str">
        <f>VLOOKUP(Table_for_new_list_price[[#This Row],[ItemCode]],[1]sheet1!$1:$1048576,5,FALSE)</f>
        <v>670779755052</v>
      </c>
      <c r="D3922" t="str">
        <f>VLOOKUP(Table_for_new_list_price[[#This Row],[ItemCode]],[1]sheet1!$1:$1048576,6,FALSE)</f>
        <v>SSCS</v>
      </c>
      <c r="E3922" s="54" t="str">
        <f>VLOOKUP(Table_for_new_list_price[[#This Row],[ItemCode]],[1]sheet1!$1:$1048576,7,FALSE)</f>
        <v>STEEL CARBON</v>
      </c>
      <c r="F3922" s="54" t="str">
        <f>VLOOKUP(Table_for_new_list_price[[#This Row],[ItemCode]],[1]sheet1!$1:$1048576,13,FALSE)</f>
        <v>1.16</v>
      </c>
      <c r="G3922" s="55" t="str">
        <f>VLOOKUP(Table_for_new_list_price[[#This Row],[ItemCode]],[1]sheet1!$1:$1048576,12,FALSE)</f>
        <v>50</v>
      </c>
      <c r="H3922" s="101">
        <f>VLOOKUP(Table_for_new_list_price[[#This Row],[ItemCode]],[1]sheet1!$1:$1048576,8,FALSE)</f>
        <v>47.22</v>
      </c>
      <c r="I3922" s="51">
        <v>0.5</v>
      </c>
      <c r="J3922" s="53">
        <f t="shared" si="68"/>
        <v>23.61</v>
      </c>
      <c r="K3922" s="1" t="str">
        <f>VLOOKUP(Table_for_new_list_price[[#This Row],[ItemCode]],[1]sheet1!$1:$1048576,11,FALSE)</f>
        <v>China</v>
      </c>
    </row>
    <row r="3923" spans="1:11" hidden="1" x14ac:dyDescent="0.3">
      <c r="A3923" t="s">
        <v>1589</v>
      </c>
      <c r="B3923" t="str">
        <f>VLOOKUP(Table_for_new_list_price[[#This Row],[ItemCode]],[1]sheet1!$1:$1048576,4,FALSE)</f>
        <v>BALL CARBON STEEL 2-PC IPS</v>
      </c>
      <c r="C3923" t="str">
        <f>VLOOKUP(Table_for_new_list_price[[#This Row],[ItemCode]],[1]sheet1!$1:$1048576,5,FALSE)</f>
        <v>670779777061</v>
      </c>
      <c r="D3923" t="str">
        <f>VLOOKUP(Table_for_new_list_price[[#This Row],[ItemCode]],[1]sheet1!$1:$1048576,6,FALSE)</f>
        <v>SSCS</v>
      </c>
      <c r="E3923" s="54" t="str">
        <f>VLOOKUP(Table_for_new_list_price[[#This Row],[ItemCode]],[1]sheet1!$1:$1048576,7,FALSE)</f>
        <v>STEEL CARBON</v>
      </c>
      <c r="F3923" s="54" t="str">
        <f>VLOOKUP(Table_for_new_list_price[[#This Row],[ItemCode]],[1]sheet1!$1:$1048576,13,FALSE)</f>
        <v>2.64</v>
      </c>
      <c r="G3923" s="55" t="str">
        <f>VLOOKUP(Table_for_new_list_price[[#This Row],[ItemCode]],[1]sheet1!$1:$1048576,12,FALSE)</f>
        <v>20</v>
      </c>
      <c r="H3923" s="101">
        <f>VLOOKUP(Table_for_new_list_price[[#This Row],[ItemCode]],[1]sheet1!$1:$1048576,8,FALSE)</f>
        <v>124.97</v>
      </c>
      <c r="I3923" s="51">
        <f>'EDA SHEET'!$D$6</f>
        <v>0.34699999999999998</v>
      </c>
      <c r="J3923" s="53">
        <f t="shared" si="68"/>
        <v>43.36459</v>
      </c>
      <c r="K3923" s="1" t="str">
        <f>VLOOKUP(Table_for_new_list_price[[#This Row],[ItemCode]],[1]sheet1!$1:$1048576,11,FALSE)</f>
        <v>China</v>
      </c>
    </row>
    <row r="3924" spans="1:11" hidden="1" x14ac:dyDescent="0.3">
      <c r="A3924" t="s">
        <v>1590</v>
      </c>
      <c r="B3924" t="str">
        <f>VLOOKUP(Table_for_new_list_price[[#This Row],[ItemCode]],[1]sheet1!$1:$1048576,4,FALSE)</f>
        <v>BALL CARBON STEEL 2-PC IPS</v>
      </c>
      <c r="C3924" t="str">
        <f>VLOOKUP(Table_for_new_list_price[[#This Row],[ItemCode]],[1]sheet1!$1:$1048576,5,FALSE)</f>
        <v>670779777085</v>
      </c>
      <c r="D3924" t="str">
        <f>VLOOKUP(Table_for_new_list_price[[#This Row],[ItemCode]],[1]sheet1!$1:$1048576,6,FALSE)</f>
        <v>SSCS</v>
      </c>
      <c r="E3924" s="54" t="str">
        <f>VLOOKUP(Table_for_new_list_price[[#This Row],[ItemCode]],[1]sheet1!$1:$1048576,7,FALSE)</f>
        <v>STEEL CARBON</v>
      </c>
      <c r="F3924" s="54" t="str">
        <f>VLOOKUP(Table_for_new_list_price[[#This Row],[ItemCode]],[1]sheet1!$1:$1048576,13,FALSE)</f>
        <v>6.42</v>
      </c>
      <c r="G3924" s="55" t="str">
        <f>VLOOKUP(Table_for_new_list_price[[#This Row],[ItemCode]],[1]sheet1!$1:$1048576,12,FALSE)</f>
        <v>10</v>
      </c>
      <c r="H3924" s="101">
        <f>VLOOKUP(Table_for_new_list_price[[#This Row],[ItemCode]],[1]sheet1!$1:$1048576,8,FALSE)</f>
        <v>228.15</v>
      </c>
      <c r="I3924" s="51">
        <f>'EDA SHEET'!$D$6</f>
        <v>0.34699999999999998</v>
      </c>
      <c r="J3924" s="53">
        <f t="shared" si="68"/>
        <v>79.168049999999994</v>
      </c>
      <c r="K3924" s="1" t="str">
        <f>VLOOKUP(Table_for_new_list_price[[#This Row],[ItemCode]],[1]sheet1!$1:$1048576,11,FALSE)</f>
        <v>China</v>
      </c>
    </row>
    <row r="3925" spans="1:11" hidden="1" x14ac:dyDescent="0.3">
      <c r="A3925" t="s">
        <v>1591</v>
      </c>
      <c r="B3925" t="str">
        <f>VLOOKUP(Table_for_new_list_price[[#This Row],[ItemCode]],[1]sheet1!$1:$1048576,4,FALSE)</f>
        <v>BALL CARBON STEEL 2-PC IPS</v>
      </c>
      <c r="C3925" t="str">
        <f>VLOOKUP(Table_for_new_list_price[[#This Row],[ItemCode]],[1]sheet1!$1:$1048576,5,FALSE)</f>
        <v>670779777078</v>
      </c>
      <c r="D3925" t="str">
        <f>VLOOKUP(Table_for_new_list_price[[#This Row],[ItemCode]],[1]sheet1!$1:$1048576,6,FALSE)</f>
        <v>SSCS</v>
      </c>
      <c r="E3925" s="54" t="str">
        <f>VLOOKUP(Table_for_new_list_price[[#This Row],[ItemCode]],[1]sheet1!$1:$1048576,7,FALSE)</f>
        <v>STEEL CARBON</v>
      </c>
      <c r="F3925" s="54" t="str">
        <f>VLOOKUP(Table_for_new_list_price[[#This Row],[ItemCode]],[1]sheet1!$1:$1048576,13,FALSE)</f>
        <v>4.21</v>
      </c>
      <c r="G3925" s="55" t="str">
        <f>VLOOKUP(Table_for_new_list_price[[#This Row],[ItemCode]],[1]sheet1!$1:$1048576,12,FALSE)</f>
        <v>20</v>
      </c>
      <c r="H3925" s="101">
        <f>VLOOKUP(Table_for_new_list_price[[#This Row],[ItemCode]],[1]sheet1!$1:$1048576,8,FALSE)</f>
        <v>203.95</v>
      </c>
      <c r="I3925" s="51">
        <f>'EDA SHEET'!$D$6</f>
        <v>0.34699999999999998</v>
      </c>
      <c r="J3925" s="53">
        <f t="shared" si="68"/>
        <v>70.770649999999989</v>
      </c>
      <c r="K3925" s="1" t="str">
        <f>VLOOKUP(Table_for_new_list_price[[#This Row],[ItemCode]],[1]sheet1!$1:$1048576,11,FALSE)</f>
        <v>China</v>
      </c>
    </row>
    <row r="3926" spans="1:11" hidden="1" x14ac:dyDescent="0.3">
      <c r="A3926" t="s">
        <v>1592</v>
      </c>
      <c r="B3926" t="str">
        <f>VLOOKUP(Table_for_new_list_price[[#This Row],[ItemCode]],[1]sheet1!$1:$1048576,4,FALSE)</f>
        <v>BALL CARBON STEEL 2-PC IPS</v>
      </c>
      <c r="C3926" t="str">
        <f>VLOOKUP(Table_for_new_list_price[[#This Row],[ItemCode]],[1]sheet1!$1:$1048576,5,FALSE)</f>
        <v>670779777047</v>
      </c>
      <c r="D3926" t="str">
        <f>VLOOKUP(Table_for_new_list_price[[#This Row],[ItemCode]],[1]sheet1!$1:$1048576,6,FALSE)</f>
        <v>SSCS</v>
      </c>
      <c r="E3926" s="54" t="str">
        <f>VLOOKUP(Table_for_new_list_price[[#This Row],[ItemCode]],[1]sheet1!$1:$1048576,7,FALSE)</f>
        <v>STEEL CARBON</v>
      </c>
      <c r="F3926" s="54" t="str">
        <f>VLOOKUP(Table_for_new_list_price[[#This Row],[ItemCode]],[1]sheet1!$1:$1048576,13,FALSE)</f>
        <v>1.14</v>
      </c>
      <c r="G3926" s="55" t="str">
        <f>VLOOKUP(Table_for_new_list_price[[#This Row],[ItemCode]],[1]sheet1!$1:$1048576,12,FALSE)</f>
        <v>50</v>
      </c>
      <c r="H3926" s="101">
        <f>VLOOKUP(Table_for_new_list_price[[#This Row],[ItemCode]],[1]sheet1!$1:$1048576,8,FALSE)</f>
        <v>71.27</v>
      </c>
      <c r="I3926" s="51">
        <f>'EDA SHEET'!$D$6</f>
        <v>0.34699999999999998</v>
      </c>
      <c r="J3926" s="53">
        <f t="shared" si="68"/>
        <v>24.730689999999996</v>
      </c>
      <c r="K3926" s="1" t="str">
        <f>VLOOKUP(Table_for_new_list_price[[#This Row],[ItemCode]],[1]sheet1!$1:$1048576,11,FALSE)</f>
        <v>China</v>
      </c>
    </row>
    <row r="3927" spans="1:11" hidden="1" x14ac:dyDescent="0.3">
      <c r="A3927" t="s">
        <v>1593</v>
      </c>
      <c r="B3927" t="str">
        <f>VLOOKUP(Table_for_new_list_price[[#This Row],[ItemCode]],[1]sheet1!$1:$1048576,4,FALSE)</f>
        <v>BALL CARBON STEEL 2-PC IPS</v>
      </c>
      <c r="C3927" t="str">
        <f>VLOOKUP(Table_for_new_list_price[[#This Row],[ItemCode]],[1]sheet1!$1:$1048576,5,FALSE)</f>
        <v>670779777023</v>
      </c>
      <c r="D3927" t="str">
        <f>VLOOKUP(Table_for_new_list_price[[#This Row],[ItemCode]],[1]sheet1!$1:$1048576,6,FALSE)</f>
        <v>SSCS</v>
      </c>
      <c r="E3927" s="54" t="str">
        <f>VLOOKUP(Table_for_new_list_price[[#This Row],[ItemCode]],[1]sheet1!$1:$1048576,7,FALSE)</f>
        <v>STEEL CARBON</v>
      </c>
      <c r="F3927" s="54" t="str">
        <f>VLOOKUP(Table_for_new_list_price[[#This Row],[ItemCode]],[1]sheet1!$1:$1048576,13,FALSE)</f>
        <v>0.74</v>
      </c>
      <c r="G3927" s="55" t="str">
        <f>VLOOKUP(Table_for_new_list_price[[#This Row],[ItemCode]],[1]sheet1!$1:$1048576,12,FALSE)</f>
        <v>50</v>
      </c>
      <c r="H3927" s="101">
        <f>VLOOKUP(Table_for_new_list_price[[#This Row],[ItemCode]],[1]sheet1!$1:$1048576,8,FALSE)</f>
        <v>55.48</v>
      </c>
      <c r="I3927" s="51">
        <f>'EDA SHEET'!$D$6</f>
        <v>0.34699999999999998</v>
      </c>
      <c r="J3927" s="53">
        <f t="shared" si="68"/>
        <v>19.251559999999998</v>
      </c>
      <c r="K3927" s="1" t="str">
        <f>VLOOKUP(Table_for_new_list_price[[#This Row],[ItemCode]],[1]sheet1!$1:$1048576,11,FALSE)</f>
        <v>China</v>
      </c>
    </row>
    <row r="3928" spans="1:11" hidden="1" x14ac:dyDescent="0.3">
      <c r="A3928" t="s">
        <v>1594</v>
      </c>
      <c r="B3928" t="str">
        <f>VLOOKUP(Table_for_new_list_price[[#This Row],[ItemCode]],[1]sheet1!$1:$1048576,4,FALSE)</f>
        <v>BALL CARBON STEEL 2-PC IPS</v>
      </c>
      <c r="C3928" t="str">
        <f>VLOOKUP(Table_for_new_list_price[[#This Row],[ItemCode]],[1]sheet1!$1:$1048576,5,FALSE)</f>
        <v>670779777207</v>
      </c>
      <c r="D3928" t="str">
        <f>VLOOKUP(Table_for_new_list_price[[#This Row],[ItemCode]],[1]sheet1!$1:$1048576,6,FALSE)</f>
        <v>SSCS</v>
      </c>
      <c r="E3928" s="54" t="str">
        <f>VLOOKUP(Table_for_new_list_price[[#This Row],[ItemCode]],[1]sheet1!$1:$1048576,7,FALSE)</f>
        <v>STEEL CARBON</v>
      </c>
      <c r="F3928" s="54" t="str">
        <f>VLOOKUP(Table_for_new_list_price[[#This Row],[ItemCode]],[1]sheet1!$1:$1048576,13,FALSE)</f>
        <v>9.83</v>
      </c>
      <c r="G3928" s="55" t="str">
        <f>VLOOKUP(Table_for_new_list_price[[#This Row],[ItemCode]],[1]sheet1!$1:$1048576,12,FALSE)</f>
        <v>6</v>
      </c>
      <c r="H3928" s="101">
        <f>VLOOKUP(Table_for_new_list_price[[#This Row],[ItemCode]],[1]sheet1!$1:$1048576,8,FALSE)</f>
        <v>296.29000000000002</v>
      </c>
      <c r="I3928" s="51">
        <f>'EDA SHEET'!$D$6</f>
        <v>0.34699999999999998</v>
      </c>
      <c r="J3928" s="53">
        <f t="shared" si="68"/>
        <v>102.81263</v>
      </c>
      <c r="K3928" s="1" t="str">
        <f>VLOOKUP(Table_for_new_list_price[[#This Row],[ItemCode]],[1]sheet1!$1:$1048576,11,FALSE)</f>
        <v>China</v>
      </c>
    </row>
    <row r="3929" spans="1:11" hidden="1" x14ac:dyDescent="0.3">
      <c r="A3929" t="s">
        <v>1595</v>
      </c>
      <c r="B3929" t="str">
        <f>VLOOKUP(Table_for_new_list_price[[#This Row],[ItemCode]],[1]sheet1!$1:$1048576,4,FALSE)</f>
        <v>BALL CARBON STEEL 2-PC IPS</v>
      </c>
      <c r="C3929" t="str">
        <f>VLOOKUP(Table_for_new_list_price[[#This Row],[ItemCode]],[1]sheet1!$1:$1048576,5,FALSE)</f>
        <v>670779777054</v>
      </c>
      <c r="D3929" t="str">
        <f>VLOOKUP(Table_for_new_list_price[[#This Row],[ItemCode]],[1]sheet1!$1:$1048576,6,FALSE)</f>
        <v>SSCS</v>
      </c>
      <c r="E3929" s="54" t="str">
        <f>VLOOKUP(Table_for_new_list_price[[#This Row],[ItemCode]],[1]sheet1!$1:$1048576,7,FALSE)</f>
        <v>STEEL CARBON</v>
      </c>
      <c r="F3929" s="54" t="str">
        <f>VLOOKUP(Table_for_new_list_price[[#This Row],[ItemCode]],[1]sheet1!$1:$1048576,13,FALSE)</f>
        <v>1.58</v>
      </c>
      <c r="G3929" s="55" t="str">
        <f>VLOOKUP(Table_for_new_list_price[[#This Row],[ItemCode]],[1]sheet1!$1:$1048576,12,FALSE)</f>
        <v>30</v>
      </c>
      <c r="H3929" s="101">
        <f>VLOOKUP(Table_for_new_list_price[[#This Row],[ItemCode]],[1]sheet1!$1:$1048576,8,FALSE)</f>
        <v>87.68</v>
      </c>
      <c r="I3929" s="51">
        <f>'EDA SHEET'!$D$6</f>
        <v>0.34699999999999998</v>
      </c>
      <c r="J3929" s="53">
        <f t="shared" si="68"/>
        <v>30.424959999999999</v>
      </c>
      <c r="K3929" s="1" t="str">
        <f>VLOOKUP(Table_for_new_list_price[[#This Row],[ItemCode]],[1]sheet1!$1:$1048576,11,FALSE)</f>
        <v>China</v>
      </c>
    </row>
    <row r="3930" spans="1:11" hidden="1" x14ac:dyDescent="0.3">
      <c r="A3930" t="s">
        <v>1596</v>
      </c>
      <c r="B3930" t="str">
        <f>VLOOKUP(Table_for_new_list_price[[#This Row],[ItemCode]],[1]sheet1!$1:$1048576,4,FALSE)</f>
        <v>BALL CARBON STEEL 2-PC IPS</v>
      </c>
      <c r="C3930" t="str">
        <f>VLOOKUP(Table_for_new_list_price[[#This Row],[ItemCode]],[1]sheet1!$1:$1048576,5,FALSE)</f>
        <v>670779777030</v>
      </c>
      <c r="D3930" t="str">
        <f>VLOOKUP(Table_for_new_list_price[[#This Row],[ItemCode]],[1]sheet1!$1:$1048576,6,FALSE)</f>
        <v>SSCS</v>
      </c>
      <c r="E3930" s="54" t="str">
        <f>VLOOKUP(Table_for_new_list_price[[#This Row],[ItemCode]],[1]sheet1!$1:$1048576,7,FALSE)</f>
        <v>STEEL CARBON</v>
      </c>
      <c r="F3930" s="54" t="str">
        <f>VLOOKUP(Table_for_new_list_price[[#This Row],[ItemCode]],[1]sheet1!$1:$1048576,13,FALSE)</f>
        <v>0.82</v>
      </c>
      <c r="G3930" s="55" t="str">
        <f>VLOOKUP(Table_for_new_list_price[[#This Row],[ItemCode]],[1]sheet1!$1:$1048576,12,FALSE)</f>
        <v>50</v>
      </c>
      <c r="H3930" s="101">
        <f>VLOOKUP(Table_for_new_list_price[[#This Row],[ItemCode]],[1]sheet1!$1:$1048576,8,FALSE)</f>
        <v>55.48</v>
      </c>
      <c r="I3930" s="51">
        <f>'EDA SHEET'!$D$6</f>
        <v>0.34699999999999998</v>
      </c>
      <c r="J3930" s="53">
        <f t="shared" si="68"/>
        <v>19.251559999999998</v>
      </c>
      <c r="K3930" s="1" t="str">
        <f>VLOOKUP(Table_for_new_list_price[[#This Row],[ItemCode]],[1]sheet1!$1:$1048576,11,FALSE)</f>
        <v>China</v>
      </c>
    </row>
    <row r="3931" spans="1:11" hidden="1" x14ac:dyDescent="0.3">
      <c r="A3931" t="s">
        <v>1694</v>
      </c>
      <c r="B3931" t="str">
        <f>VLOOKUP(Table_for_new_list_price[[#This Row],[ItemCode]],[1]sheet1!$1:$1048576,4,FALSE)</f>
        <v>GLOBE STAINLESS STEEL IPS</v>
      </c>
      <c r="C3931" t="str">
        <f>VLOOKUP(Table_for_new_list_price[[#This Row],[ItemCode]],[1]sheet1!$1:$1048576,5,FALSE)</f>
        <v>670779880068</v>
      </c>
      <c r="D3931" t="str">
        <f>VLOOKUP(Table_for_new_list_price[[#This Row],[ItemCode]],[1]sheet1!$1:$1048576,6,FALSE)</f>
        <v>SSCS</v>
      </c>
      <c r="E3931" s="54" t="str">
        <f>VLOOKUP(Table_for_new_list_price[[#This Row],[ItemCode]],[1]sheet1!$1:$1048576,7,FALSE)</f>
        <v>STEEL STAINLESS</v>
      </c>
      <c r="F3931" s="54" t="str">
        <f>VLOOKUP(Table_for_new_list_price[[#This Row],[ItemCode]],[1]sheet1!$1:$1048576,13,FALSE)</f>
        <v>1.83</v>
      </c>
      <c r="G3931" s="55" t="str">
        <f>VLOOKUP(Table_for_new_list_price[[#This Row],[ItemCode]],[1]sheet1!$1:$1048576,12,FALSE)</f>
        <v>24</v>
      </c>
      <c r="H3931" s="101">
        <f>VLOOKUP(Table_for_new_list_price[[#This Row],[ItemCode]],[1]sheet1!$1:$1048576,8,FALSE)</f>
        <v>87.6</v>
      </c>
      <c r="I3931" s="51">
        <f>VLOOKUP(Table_for_new_list_price[[#This Row],[Product Line]],'EDA SHEET'!$C$10:$D$57,2,FALSE)</f>
        <v>0.34699999999999998</v>
      </c>
      <c r="J3931" s="53">
        <f t="shared" ref="J3931:J3962" si="69">H3931*I3931</f>
        <v>30.397199999999994</v>
      </c>
      <c r="K3931" s="1" t="str">
        <f>VLOOKUP(Table_for_new_list_price[[#This Row],[ItemCode]],[1]sheet1!$1:$1048576,11,FALSE)</f>
        <v>China</v>
      </c>
    </row>
    <row r="3932" spans="1:11" hidden="1" x14ac:dyDescent="0.3">
      <c r="A3932" t="s">
        <v>1695</v>
      </c>
      <c r="B3932" t="str">
        <f>VLOOKUP(Table_for_new_list_price[[#This Row],[ItemCode]],[1]sheet1!$1:$1048576,4,FALSE)</f>
        <v>GLOBE STAINLESS STEEL IPS</v>
      </c>
      <c r="C3932" t="str">
        <f>VLOOKUP(Table_for_new_list_price[[#This Row],[ItemCode]],[1]sheet1!$1:$1048576,5,FALSE)</f>
        <v>670779880082</v>
      </c>
      <c r="D3932" t="str">
        <f>VLOOKUP(Table_for_new_list_price[[#This Row],[ItemCode]],[1]sheet1!$1:$1048576,6,FALSE)</f>
        <v>SSCS</v>
      </c>
      <c r="E3932" s="54" t="str">
        <f>VLOOKUP(Table_for_new_list_price[[#This Row],[ItemCode]],[1]sheet1!$1:$1048576,7,FALSE)</f>
        <v>STEEL STAINLESS</v>
      </c>
      <c r="F3932" s="54" t="str">
        <f>VLOOKUP(Table_for_new_list_price[[#This Row],[ItemCode]],[1]sheet1!$1:$1048576,13,FALSE)</f>
        <v>4.21</v>
      </c>
      <c r="G3932" s="55" t="str">
        <f>VLOOKUP(Table_for_new_list_price[[#This Row],[ItemCode]],[1]sheet1!$1:$1048576,12,FALSE)</f>
        <v>10</v>
      </c>
      <c r="H3932" s="101">
        <f>VLOOKUP(Table_for_new_list_price[[#This Row],[ItemCode]],[1]sheet1!$1:$1048576,8,FALSE)</f>
        <v>158.82</v>
      </c>
      <c r="I3932" s="51">
        <f>VLOOKUP(Table_for_new_list_price[[#This Row],[Product Line]],'EDA SHEET'!$C$10:$D$57,2,FALSE)</f>
        <v>0.34699999999999998</v>
      </c>
      <c r="J3932" s="53">
        <f t="shared" si="69"/>
        <v>55.110539999999993</v>
      </c>
      <c r="K3932" s="1" t="str">
        <f>VLOOKUP(Table_for_new_list_price[[#This Row],[ItemCode]],[1]sheet1!$1:$1048576,11,FALSE)</f>
        <v>China</v>
      </c>
    </row>
    <row r="3933" spans="1:11" hidden="1" x14ac:dyDescent="0.3">
      <c r="A3933" t="s">
        <v>1696</v>
      </c>
      <c r="B3933" t="str">
        <f>VLOOKUP(Table_for_new_list_price[[#This Row],[ItemCode]],[1]sheet1!$1:$1048576,4,FALSE)</f>
        <v>GLOBE STAINLESS STEEL IPS</v>
      </c>
      <c r="C3933" t="str">
        <f>VLOOKUP(Table_for_new_list_price[[#This Row],[ItemCode]],[1]sheet1!$1:$1048576,5,FALSE)</f>
        <v>670779880075</v>
      </c>
      <c r="D3933" t="str">
        <f>VLOOKUP(Table_for_new_list_price[[#This Row],[ItemCode]],[1]sheet1!$1:$1048576,6,FALSE)</f>
        <v>SSCS</v>
      </c>
      <c r="E3933" s="54" t="str">
        <f>VLOOKUP(Table_for_new_list_price[[#This Row],[ItemCode]],[1]sheet1!$1:$1048576,7,FALSE)</f>
        <v>STEEL STAINLESS</v>
      </c>
      <c r="F3933" s="54" t="str">
        <f>VLOOKUP(Table_for_new_list_price[[#This Row],[ItemCode]],[1]sheet1!$1:$1048576,13,FALSE)</f>
        <v>2.84</v>
      </c>
      <c r="G3933" s="55" t="str">
        <f>VLOOKUP(Table_for_new_list_price[[#This Row],[ItemCode]],[1]sheet1!$1:$1048576,12,FALSE)</f>
        <v>15</v>
      </c>
      <c r="H3933" s="101">
        <f>VLOOKUP(Table_for_new_list_price[[#This Row],[ItemCode]],[1]sheet1!$1:$1048576,8,FALSE)</f>
        <v>114.96</v>
      </c>
      <c r="I3933" s="51">
        <f>VLOOKUP(Table_for_new_list_price[[#This Row],[Product Line]],'EDA SHEET'!$C$10:$D$57,2,FALSE)</f>
        <v>0.34699999999999998</v>
      </c>
      <c r="J3933" s="53">
        <f t="shared" si="69"/>
        <v>39.891119999999994</v>
      </c>
      <c r="K3933" s="1" t="str">
        <f>VLOOKUP(Table_for_new_list_price[[#This Row],[ItemCode]],[1]sheet1!$1:$1048576,11,FALSE)</f>
        <v>China</v>
      </c>
    </row>
    <row r="3934" spans="1:11" hidden="1" x14ac:dyDescent="0.3">
      <c r="A3934" t="s">
        <v>1697</v>
      </c>
      <c r="B3934" t="str">
        <f>VLOOKUP(Table_for_new_list_price[[#This Row],[ItemCode]],[1]sheet1!$1:$1048576,4,FALSE)</f>
        <v>GLOBE STAINLESS STEEL IPS</v>
      </c>
      <c r="C3934" t="str">
        <f>VLOOKUP(Table_for_new_list_price[[#This Row],[ItemCode]],[1]sheet1!$1:$1048576,5,FALSE)</f>
        <v>670779880044</v>
      </c>
      <c r="D3934" t="str">
        <f>VLOOKUP(Table_for_new_list_price[[#This Row],[ItemCode]],[1]sheet1!$1:$1048576,6,FALSE)</f>
        <v>SSCS</v>
      </c>
      <c r="E3934" s="54" t="str">
        <f>VLOOKUP(Table_for_new_list_price[[#This Row],[ItemCode]],[1]sheet1!$1:$1048576,7,FALSE)</f>
        <v>STEEL STAINLESS</v>
      </c>
      <c r="F3934" s="54" t="str">
        <f>VLOOKUP(Table_for_new_list_price[[#This Row],[ItemCode]],[1]sheet1!$1:$1048576,13,FALSE)</f>
        <v>0.84</v>
      </c>
      <c r="G3934" s="55" t="str">
        <f>VLOOKUP(Table_for_new_list_price[[#This Row],[ItemCode]],[1]sheet1!$1:$1048576,12,FALSE)</f>
        <v>50</v>
      </c>
      <c r="H3934" s="101">
        <f>VLOOKUP(Table_for_new_list_price[[#This Row],[ItemCode]],[1]sheet1!$1:$1048576,8,FALSE)</f>
        <v>49.24</v>
      </c>
      <c r="I3934" s="51">
        <f>VLOOKUP(Table_for_new_list_price[[#This Row],[Product Line]],'EDA SHEET'!$C$10:$D$57,2,FALSE)</f>
        <v>0.34699999999999998</v>
      </c>
      <c r="J3934" s="53">
        <f t="shared" si="69"/>
        <v>17.086279999999999</v>
      </c>
      <c r="K3934" s="1" t="str">
        <f>VLOOKUP(Table_for_new_list_price[[#This Row],[ItemCode]],[1]sheet1!$1:$1048576,11,FALSE)</f>
        <v>China</v>
      </c>
    </row>
    <row r="3935" spans="1:11" hidden="1" x14ac:dyDescent="0.3">
      <c r="A3935" t="s">
        <v>1698</v>
      </c>
      <c r="B3935" t="str">
        <f>VLOOKUP(Table_for_new_list_price[[#This Row],[ItemCode]],[1]sheet1!$1:$1048576,4,FALSE)</f>
        <v>GLOBE STAINLESS STEEL IPS</v>
      </c>
      <c r="C3935" t="str">
        <f>VLOOKUP(Table_for_new_list_price[[#This Row],[ItemCode]],[1]sheet1!$1:$1048576,5,FALSE)</f>
        <v>670779880204</v>
      </c>
      <c r="D3935" t="str">
        <f>VLOOKUP(Table_for_new_list_price[[#This Row],[ItemCode]],[1]sheet1!$1:$1048576,6,FALSE)</f>
        <v>SSCS</v>
      </c>
      <c r="E3935" s="54" t="str">
        <f>VLOOKUP(Table_for_new_list_price[[#This Row],[ItemCode]],[1]sheet1!$1:$1048576,7,FALSE)</f>
        <v>STEEL STAINLESS</v>
      </c>
      <c r="F3935" s="54" t="str">
        <f>VLOOKUP(Table_for_new_list_price[[#This Row],[ItemCode]],[1]sheet1!$1:$1048576,13,FALSE)</f>
        <v>5.6</v>
      </c>
      <c r="G3935" s="55" t="str">
        <f>VLOOKUP(Table_for_new_list_price[[#This Row],[ItemCode]],[1]sheet1!$1:$1048576,12,FALSE)</f>
        <v>8</v>
      </c>
      <c r="H3935" s="101">
        <f>VLOOKUP(Table_for_new_list_price[[#This Row],[ItemCode]],[1]sheet1!$1:$1048576,8,FALSE)</f>
        <v>224.54</v>
      </c>
      <c r="I3935" s="51">
        <f>VLOOKUP(Table_for_new_list_price[[#This Row],[Product Line]],'EDA SHEET'!$C$10:$D$57,2,FALSE)</f>
        <v>0.34699999999999998</v>
      </c>
      <c r="J3935" s="53">
        <f t="shared" si="69"/>
        <v>77.915379999999985</v>
      </c>
      <c r="K3935" s="1" t="str">
        <f>VLOOKUP(Table_for_new_list_price[[#This Row],[ItemCode]],[1]sheet1!$1:$1048576,11,FALSE)</f>
        <v>China</v>
      </c>
    </row>
    <row r="3936" spans="1:11" hidden="1" x14ac:dyDescent="0.3">
      <c r="A3936" t="s">
        <v>1699</v>
      </c>
      <c r="B3936" t="str">
        <f>VLOOKUP(Table_for_new_list_price[[#This Row],[ItemCode]],[1]sheet1!$1:$1048576,4,FALSE)</f>
        <v>GLOBE STAINLESS STEEL IPS</v>
      </c>
      <c r="C3936" t="str">
        <f>VLOOKUP(Table_for_new_list_price[[#This Row],[ItemCode]],[1]sheet1!$1:$1048576,5,FALSE)</f>
        <v>670779880051</v>
      </c>
      <c r="D3936" t="str">
        <f>VLOOKUP(Table_for_new_list_price[[#This Row],[ItemCode]],[1]sheet1!$1:$1048576,6,FALSE)</f>
        <v>SSCS</v>
      </c>
      <c r="E3936" s="54" t="str">
        <f>VLOOKUP(Table_for_new_list_price[[#This Row],[ItemCode]],[1]sheet1!$1:$1048576,7,FALSE)</f>
        <v>STEEL STAINLESS</v>
      </c>
      <c r="F3936" s="54" t="str">
        <f>VLOOKUP(Table_for_new_list_price[[#This Row],[ItemCode]],[1]sheet1!$1:$1048576,13,FALSE)</f>
        <v>1.28</v>
      </c>
      <c r="G3936" s="55" t="str">
        <f>VLOOKUP(Table_for_new_list_price[[#This Row],[ItemCode]],[1]sheet1!$1:$1048576,12,FALSE)</f>
        <v>48</v>
      </c>
      <c r="H3936" s="101">
        <f>VLOOKUP(Table_for_new_list_price[[#This Row],[ItemCode]],[1]sheet1!$1:$1048576,8,FALSE)</f>
        <v>65.709999999999994</v>
      </c>
      <c r="I3936" s="51">
        <f>VLOOKUP(Table_for_new_list_price[[#This Row],[Product Line]],'EDA SHEET'!$C$10:$D$57,2,FALSE)</f>
        <v>0.34699999999999998</v>
      </c>
      <c r="J3936" s="53">
        <f t="shared" si="69"/>
        <v>22.801369999999995</v>
      </c>
      <c r="K3936" s="1" t="str">
        <f>VLOOKUP(Table_for_new_list_price[[#This Row],[ItemCode]],[1]sheet1!$1:$1048576,11,FALSE)</f>
        <v>China</v>
      </c>
    </row>
    <row r="3937" spans="1:11" hidden="1" x14ac:dyDescent="0.3">
      <c r="A3937" t="s">
        <v>1700</v>
      </c>
      <c r="B3937" t="str">
        <f>VLOOKUP(Table_for_new_list_price[[#This Row],[ItemCode]],[1]sheet1!$1:$1048576,4,FALSE)</f>
        <v>GATE STAINLESS STEEL IPS</v>
      </c>
      <c r="C3937" t="str">
        <f>VLOOKUP(Table_for_new_list_price[[#This Row],[ItemCode]],[1]sheet1!$1:$1048576,5,FALSE)</f>
        <v>670779882062</v>
      </c>
      <c r="D3937" t="str">
        <f>VLOOKUP(Table_for_new_list_price[[#This Row],[ItemCode]],[1]sheet1!$1:$1048576,6,FALSE)</f>
        <v>SSCS</v>
      </c>
      <c r="E3937" s="54" t="str">
        <f>VLOOKUP(Table_for_new_list_price[[#This Row],[ItemCode]],[1]sheet1!$1:$1048576,7,FALSE)</f>
        <v>STEEL STAINLESS</v>
      </c>
      <c r="F3937" s="54" t="str">
        <f>VLOOKUP(Table_for_new_list_price[[#This Row],[ItemCode]],[1]sheet1!$1:$1048576,13,FALSE)</f>
        <v>1.68</v>
      </c>
      <c r="G3937" s="55" t="str">
        <f>VLOOKUP(Table_for_new_list_price[[#This Row],[ItemCode]],[1]sheet1!$1:$1048576,12,FALSE)</f>
        <v>24</v>
      </c>
      <c r="H3937" s="101">
        <f>VLOOKUP(Table_for_new_list_price[[#This Row],[ItemCode]],[1]sheet1!$1:$1048576,8,FALSE)</f>
        <v>114.96</v>
      </c>
      <c r="I3937" s="51">
        <f>VLOOKUP(Table_for_new_list_price[[#This Row],[Product Line]],'EDA SHEET'!$C$10:$D$57,2,FALSE)</f>
        <v>0.34699999999999998</v>
      </c>
      <c r="J3937" s="53">
        <f t="shared" si="69"/>
        <v>39.891119999999994</v>
      </c>
      <c r="K3937" s="1" t="str">
        <f>VLOOKUP(Table_for_new_list_price[[#This Row],[ItemCode]],[1]sheet1!$1:$1048576,11,FALSE)</f>
        <v>China</v>
      </c>
    </row>
    <row r="3938" spans="1:11" hidden="1" x14ac:dyDescent="0.3">
      <c r="A3938" t="s">
        <v>1701</v>
      </c>
      <c r="B3938" t="str">
        <f>VLOOKUP(Table_for_new_list_price[[#This Row],[ItemCode]],[1]sheet1!$1:$1048576,4,FALSE)</f>
        <v>GATE STAINLESS STEEL IPS</v>
      </c>
      <c r="C3938" t="str">
        <f>VLOOKUP(Table_for_new_list_price[[#This Row],[ItemCode]],[1]sheet1!$1:$1048576,5,FALSE)</f>
        <v>670779882086</v>
      </c>
      <c r="D3938" t="str">
        <f>VLOOKUP(Table_for_new_list_price[[#This Row],[ItemCode]],[1]sheet1!$1:$1048576,6,FALSE)</f>
        <v>SSCS</v>
      </c>
      <c r="E3938" s="54" t="str">
        <f>VLOOKUP(Table_for_new_list_price[[#This Row],[ItemCode]],[1]sheet1!$1:$1048576,7,FALSE)</f>
        <v>STEEL STAINLESS</v>
      </c>
      <c r="F3938" s="54" t="str">
        <f>VLOOKUP(Table_for_new_list_price[[#This Row],[ItemCode]],[1]sheet1!$1:$1048576,13,FALSE)</f>
        <v>2.35</v>
      </c>
      <c r="G3938" s="55" t="str">
        <f>VLOOKUP(Table_for_new_list_price[[#This Row],[ItemCode]],[1]sheet1!$1:$1048576,12,FALSE)</f>
        <v>10</v>
      </c>
      <c r="H3938" s="101">
        <f>VLOOKUP(Table_for_new_list_price[[#This Row],[ItemCode]],[1]sheet1!$1:$1048576,8,FALSE)</f>
        <v>202.59</v>
      </c>
      <c r="I3938" s="51">
        <f>VLOOKUP(Table_for_new_list_price[[#This Row],[Product Line]],'EDA SHEET'!$C$10:$D$57,2,FALSE)</f>
        <v>0.34699999999999998</v>
      </c>
      <c r="J3938" s="53">
        <f t="shared" si="69"/>
        <v>70.298729999999992</v>
      </c>
      <c r="K3938" s="1" t="str">
        <f>VLOOKUP(Table_for_new_list_price[[#This Row],[ItemCode]],[1]sheet1!$1:$1048576,11,FALSE)</f>
        <v>China</v>
      </c>
    </row>
    <row r="3939" spans="1:11" hidden="1" x14ac:dyDescent="0.3">
      <c r="A3939" t="s">
        <v>1702</v>
      </c>
      <c r="B3939" t="str">
        <f>VLOOKUP(Table_for_new_list_price[[#This Row],[ItemCode]],[1]sheet1!$1:$1048576,4,FALSE)</f>
        <v>GATE STAINLESS STEEL IPS</v>
      </c>
      <c r="C3939" t="str">
        <f>VLOOKUP(Table_for_new_list_price[[#This Row],[ItemCode]],[1]sheet1!$1:$1048576,5,FALSE)</f>
        <v>670779882079</v>
      </c>
      <c r="D3939" t="str">
        <f>VLOOKUP(Table_for_new_list_price[[#This Row],[ItemCode]],[1]sheet1!$1:$1048576,6,FALSE)</f>
        <v>SSCS</v>
      </c>
      <c r="E3939" s="54" t="str">
        <f>VLOOKUP(Table_for_new_list_price[[#This Row],[ItemCode]],[1]sheet1!$1:$1048576,7,FALSE)</f>
        <v>STEEL STAINLESS</v>
      </c>
      <c r="F3939" s="54" t="str">
        <f>VLOOKUP(Table_for_new_list_price[[#This Row],[ItemCode]],[1]sheet1!$1:$1048576,13,FALSE)</f>
        <v>2.42</v>
      </c>
      <c r="G3939" s="55" t="str">
        <f>VLOOKUP(Table_for_new_list_price[[#This Row],[ItemCode]],[1]sheet1!$1:$1048576,12,FALSE)</f>
        <v>16</v>
      </c>
      <c r="H3939" s="101">
        <f>VLOOKUP(Table_for_new_list_price[[#This Row],[ItemCode]],[1]sheet1!$1:$1048576,8,FALSE)</f>
        <v>147.83000000000001</v>
      </c>
      <c r="I3939" s="51">
        <f>VLOOKUP(Table_for_new_list_price[[#This Row],[Product Line]],'EDA SHEET'!$C$10:$D$57,2,FALSE)</f>
        <v>0.34699999999999998</v>
      </c>
      <c r="J3939" s="53">
        <f t="shared" si="69"/>
        <v>51.29701</v>
      </c>
      <c r="K3939" s="1" t="str">
        <f>VLOOKUP(Table_for_new_list_price[[#This Row],[ItemCode]],[1]sheet1!$1:$1048576,11,FALSE)</f>
        <v>China</v>
      </c>
    </row>
    <row r="3940" spans="1:11" hidden="1" x14ac:dyDescent="0.3">
      <c r="A3940" t="s">
        <v>1703</v>
      </c>
      <c r="B3940" t="str">
        <f>VLOOKUP(Table_for_new_list_price[[#This Row],[ItemCode]],[1]sheet1!$1:$1048576,4,FALSE)</f>
        <v>GATE STAINLESS STEEL IPS</v>
      </c>
      <c r="C3940" t="str">
        <f>VLOOKUP(Table_for_new_list_price[[#This Row],[ItemCode]],[1]sheet1!$1:$1048576,5,FALSE)</f>
        <v>670779882048</v>
      </c>
      <c r="D3940" t="str">
        <f>VLOOKUP(Table_for_new_list_price[[#This Row],[ItemCode]],[1]sheet1!$1:$1048576,6,FALSE)</f>
        <v>SSCS</v>
      </c>
      <c r="E3940" s="54" t="str">
        <f>VLOOKUP(Table_for_new_list_price[[#This Row],[ItemCode]],[1]sheet1!$1:$1048576,7,FALSE)</f>
        <v>STEEL STAINLESS</v>
      </c>
      <c r="F3940" s="54" t="str">
        <f>VLOOKUP(Table_for_new_list_price[[#This Row],[ItemCode]],[1]sheet1!$1:$1048576,13,FALSE)</f>
        <v>0.9</v>
      </c>
      <c r="G3940" s="55" t="str">
        <f>VLOOKUP(Table_for_new_list_price[[#This Row],[ItemCode]],[1]sheet1!$1:$1048576,12,FALSE)</f>
        <v>50</v>
      </c>
      <c r="H3940" s="101">
        <f>VLOOKUP(Table_for_new_list_price[[#This Row],[ItemCode]],[1]sheet1!$1:$1048576,8,FALSE)</f>
        <v>76.709999999999994</v>
      </c>
      <c r="I3940" s="51">
        <f>VLOOKUP(Table_for_new_list_price[[#This Row],[Product Line]],'EDA SHEET'!$C$10:$D$57,2,FALSE)</f>
        <v>0.34699999999999998</v>
      </c>
      <c r="J3940" s="53">
        <f t="shared" si="69"/>
        <v>26.618369999999995</v>
      </c>
      <c r="K3940" s="1" t="str">
        <f>VLOOKUP(Table_for_new_list_price[[#This Row],[ItemCode]],[1]sheet1!$1:$1048576,11,FALSE)</f>
        <v>China</v>
      </c>
    </row>
    <row r="3941" spans="1:11" hidden="1" x14ac:dyDescent="0.3">
      <c r="A3941" t="s">
        <v>1704</v>
      </c>
      <c r="B3941" t="str">
        <f>VLOOKUP(Table_for_new_list_price[[#This Row],[ItemCode]],[1]sheet1!$1:$1048576,4,FALSE)</f>
        <v>GATE STAINLESS STEEL IPS</v>
      </c>
      <c r="C3941" t="str">
        <f>VLOOKUP(Table_for_new_list_price[[#This Row],[ItemCode]],[1]sheet1!$1:$1048576,5,FALSE)</f>
        <v>670779882208</v>
      </c>
      <c r="D3941" t="str">
        <f>VLOOKUP(Table_for_new_list_price[[#This Row],[ItemCode]],[1]sheet1!$1:$1048576,6,FALSE)</f>
        <v>SSCS</v>
      </c>
      <c r="E3941" s="54" t="str">
        <f>VLOOKUP(Table_for_new_list_price[[#This Row],[ItemCode]],[1]sheet1!$1:$1048576,7,FALSE)</f>
        <v>STEEL STAINLESS</v>
      </c>
      <c r="F3941" s="54" t="str">
        <f>VLOOKUP(Table_for_new_list_price[[#This Row],[ItemCode]],[1]sheet1!$1:$1048576,13,FALSE)</f>
        <v>4.64</v>
      </c>
      <c r="G3941" s="55" t="str">
        <f>VLOOKUP(Table_for_new_list_price[[#This Row],[ItemCode]],[1]sheet1!$1:$1048576,12,FALSE)</f>
        <v>10</v>
      </c>
      <c r="H3941" s="101">
        <f>VLOOKUP(Table_for_new_list_price[[#This Row],[ItemCode]],[1]sheet1!$1:$1048576,8,FALSE)</f>
        <v>284.77999999999997</v>
      </c>
      <c r="I3941" s="51">
        <f>VLOOKUP(Table_for_new_list_price[[#This Row],[Product Line]],'EDA SHEET'!$C$10:$D$57,2,FALSE)</f>
        <v>0.34699999999999998</v>
      </c>
      <c r="J3941" s="53">
        <f t="shared" si="69"/>
        <v>98.81865999999998</v>
      </c>
      <c r="K3941" s="1" t="str">
        <f>VLOOKUP(Table_for_new_list_price[[#This Row],[ItemCode]],[1]sheet1!$1:$1048576,11,FALSE)</f>
        <v>China</v>
      </c>
    </row>
    <row r="3942" spans="1:11" hidden="1" x14ac:dyDescent="0.3">
      <c r="A3942" t="s">
        <v>1705</v>
      </c>
      <c r="B3942" t="str">
        <f>VLOOKUP(Table_for_new_list_price[[#This Row],[ItemCode]],[1]sheet1!$1:$1048576,4,FALSE)</f>
        <v>GATE STAINLESS STEEL IPS</v>
      </c>
      <c r="C3942" t="str">
        <f>VLOOKUP(Table_for_new_list_price[[#This Row],[ItemCode]],[1]sheet1!$1:$1048576,5,FALSE)</f>
        <v>670779882055</v>
      </c>
      <c r="D3942" t="str">
        <f>VLOOKUP(Table_for_new_list_price[[#This Row],[ItemCode]],[1]sheet1!$1:$1048576,6,FALSE)</f>
        <v>SSCS</v>
      </c>
      <c r="E3942" s="54" t="str">
        <f>VLOOKUP(Table_for_new_list_price[[#This Row],[ItemCode]],[1]sheet1!$1:$1048576,7,FALSE)</f>
        <v>STEEL STAINLESS</v>
      </c>
      <c r="F3942" s="54" t="str">
        <f>VLOOKUP(Table_for_new_list_price[[#This Row],[ItemCode]],[1]sheet1!$1:$1048576,13,FALSE)</f>
        <v>1.16</v>
      </c>
      <c r="G3942" s="55" t="str">
        <f>VLOOKUP(Table_for_new_list_price[[#This Row],[ItemCode]],[1]sheet1!$1:$1048576,12,FALSE)</f>
        <v>48</v>
      </c>
      <c r="H3942" s="101">
        <f>VLOOKUP(Table_for_new_list_price[[#This Row],[ItemCode]],[1]sheet1!$1:$1048576,8,FALSE)</f>
        <v>82.12</v>
      </c>
      <c r="I3942" s="51">
        <f>VLOOKUP(Table_for_new_list_price[[#This Row],[Product Line]],'EDA SHEET'!$C$10:$D$57,2,FALSE)</f>
        <v>0.34699999999999998</v>
      </c>
      <c r="J3942" s="53">
        <f t="shared" si="69"/>
        <v>28.495639999999998</v>
      </c>
      <c r="K3942" s="1" t="str">
        <f>VLOOKUP(Table_for_new_list_price[[#This Row],[ItemCode]],[1]sheet1!$1:$1048576,11,FALSE)</f>
        <v>China</v>
      </c>
    </row>
    <row r="3943" spans="1:11" hidden="1" x14ac:dyDescent="0.3">
      <c r="A3943" t="s">
        <v>1706</v>
      </c>
      <c r="B3943" t="str">
        <f>VLOOKUP(Table_for_new_list_price[[#This Row],[ItemCode]],[1]sheet1!$1:$1048576,4,FALSE)</f>
        <v>CHECK STAINLESS STEEL IPS</v>
      </c>
      <c r="C3943" t="str">
        <f>VLOOKUP(Table_for_new_list_price[[#This Row],[ItemCode]],[1]sheet1!$1:$1048576,5,FALSE)</f>
        <v>670779884066</v>
      </c>
      <c r="D3943" t="str">
        <f>VLOOKUP(Table_for_new_list_price[[#This Row],[ItemCode]],[1]sheet1!$1:$1048576,6,FALSE)</f>
        <v>SSCS</v>
      </c>
      <c r="E3943" s="54" t="str">
        <f>VLOOKUP(Table_for_new_list_price[[#This Row],[ItemCode]],[1]sheet1!$1:$1048576,7,FALSE)</f>
        <v>STEEL STAINLESS</v>
      </c>
      <c r="F3943" s="54" t="str">
        <f>VLOOKUP(Table_for_new_list_price[[#This Row],[ItemCode]],[1]sheet1!$1:$1048576,13,FALSE)</f>
        <v>1.49</v>
      </c>
      <c r="G3943" s="55" t="str">
        <f>VLOOKUP(Table_for_new_list_price[[#This Row],[ItemCode]],[1]sheet1!$1:$1048576,12,FALSE)</f>
        <v>24</v>
      </c>
      <c r="H3943" s="101">
        <f>VLOOKUP(Table_for_new_list_price[[#This Row],[ItemCode]],[1]sheet1!$1:$1048576,8,FALSE)</f>
        <v>54.76</v>
      </c>
      <c r="I3943" s="51">
        <f>VLOOKUP(Table_for_new_list_price[[#This Row],[Product Line]],'EDA SHEET'!$C$10:$D$57,2,FALSE)</f>
        <v>0.34699999999999998</v>
      </c>
      <c r="J3943" s="53">
        <f t="shared" si="69"/>
        <v>19.001719999999999</v>
      </c>
      <c r="K3943" s="1" t="str">
        <f>VLOOKUP(Table_for_new_list_price[[#This Row],[ItemCode]],[1]sheet1!$1:$1048576,11,FALSE)</f>
        <v>China</v>
      </c>
    </row>
    <row r="3944" spans="1:11" hidden="1" x14ac:dyDescent="0.3">
      <c r="A3944" t="s">
        <v>1707</v>
      </c>
      <c r="B3944" t="str">
        <f>VLOOKUP(Table_for_new_list_price[[#This Row],[ItemCode]],[1]sheet1!$1:$1048576,4,FALSE)</f>
        <v>CHECK STAINLESS STEEL IPS</v>
      </c>
      <c r="C3944" t="str">
        <f>VLOOKUP(Table_for_new_list_price[[#This Row],[ItemCode]],[1]sheet1!$1:$1048576,5,FALSE)</f>
        <v>670779884080</v>
      </c>
      <c r="D3944" t="str">
        <f>VLOOKUP(Table_for_new_list_price[[#This Row],[ItemCode]],[1]sheet1!$1:$1048576,6,FALSE)</f>
        <v>SSCS</v>
      </c>
      <c r="E3944" s="54" t="str">
        <f>VLOOKUP(Table_for_new_list_price[[#This Row],[ItemCode]],[1]sheet1!$1:$1048576,7,FALSE)</f>
        <v>STEEL STAINLESS</v>
      </c>
      <c r="F3944" s="54" t="str">
        <f>VLOOKUP(Table_for_new_list_price[[#This Row],[ItemCode]],[1]sheet1!$1:$1048576,13,FALSE)</f>
        <v>3.2</v>
      </c>
      <c r="G3944" s="55" t="str">
        <f>VLOOKUP(Table_for_new_list_price[[#This Row],[ItemCode]],[1]sheet1!$1:$1048576,12,FALSE)</f>
        <v>15</v>
      </c>
      <c r="H3944" s="101">
        <f>VLOOKUP(Table_for_new_list_price[[#This Row],[ItemCode]],[1]sheet1!$1:$1048576,8,FALSE)</f>
        <v>109.48</v>
      </c>
      <c r="I3944" s="51">
        <f>VLOOKUP(Table_for_new_list_price[[#This Row],[Product Line]],'EDA SHEET'!$C$10:$D$57,2,FALSE)</f>
        <v>0.34699999999999998</v>
      </c>
      <c r="J3944" s="53">
        <f t="shared" si="69"/>
        <v>37.989559999999997</v>
      </c>
      <c r="K3944" s="1" t="str">
        <f>VLOOKUP(Table_for_new_list_price[[#This Row],[ItemCode]],[1]sheet1!$1:$1048576,11,FALSE)</f>
        <v>China</v>
      </c>
    </row>
    <row r="3945" spans="1:11" hidden="1" x14ac:dyDescent="0.3">
      <c r="A3945" t="s">
        <v>1708</v>
      </c>
      <c r="B3945" t="str">
        <f>VLOOKUP(Table_for_new_list_price[[#This Row],[ItemCode]],[1]sheet1!$1:$1048576,4,FALSE)</f>
        <v>CHECK STAINLESS STEEL IPS</v>
      </c>
      <c r="C3945" t="str">
        <f>VLOOKUP(Table_for_new_list_price[[#This Row],[ItemCode]],[1]sheet1!$1:$1048576,5,FALSE)</f>
        <v>670779884073</v>
      </c>
      <c r="D3945" t="str">
        <f>VLOOKUP(Table_for_new_list_price[[#This Row],[ItemCode]],[1]sheet1!$1:$1048576,6,FALSE)</f>
        <v>SSCS</v>
      </c>
      <c r="E3945" s="54" t="str">
        <f>VLOOKUP(Table_for_new_list_price[[#This Row],[ItemCode]],[1]sheet1!$1:$1048576,7,FALSE)</f>
        <v>STEEL STAINLESS</v>
      </c>
      <c r="F3945" s="54" t="str">
        <f>VLOOKUP(Table_for_new_list_price[[#This Row],[ItemCode]],[1]sheet1!$1:$1048576,13,FALSE)</f>
        <v>2.41</v>
      </c>
      <c r="G3945" s="55" t="str">
        <f>VLOOKUP(Table_for_new_list_price[[#This Row],[ItemCode]],[1]sheet1!$1:$1048576,12,FALSE)</f>
        <v>26</v>
      </c>
      <c r="H3945" s="101">
        <f>VLOOKUP(Table_for_new_list_price[[#This Row],[ItemCode]],[1]sheet1!$1:$1048576,8,FALSE)</f>
        <v>93.07</v>
      </c>
      <c r="I3945" s="51">
        <f>VLOOKUP(Table_for_new_list_price[[#This Row],[Product Line]],'EDA SHEET'!$C$10:$D$57,2,FALSE)</f>
        <v>0.34699999999999998</v>
      </c>
      <c r="J3945" s="53">
        <f t="shared" si="69"/>
        <v>32.295289999999994</v>
      </c>
      <c r="K3945" s="1" t="str">
        <f>VLOOKUP(Table_for_new_list_price[[#This Row],[ItemCode]],[1]sheet1!$1:$1048576,11,FALSE)</f>
        <v>China</v>
      </c>
    </row>
    <row r="3946" spans="1:11" hidden="1" x14ac:dyDescent="0.3">
      <c r="A3946" t="s">
        <v>1709</v>
      </c>
      <c r="B3946" t="str">
        <f>VLOOKUP(Table_for_new_list_price[[#This Row],[ItemCode]],[1]sheet1!$1:$1048576,4,FALSE)</f>
        <v>CHECK STAINLESS STEEL IPS</v>
      </c>
      <c r="C3946" t="str">
        <f>VLOOKUP(Table_for_new_list_price[[#This Row],[ItemCode]],[1]sheet1!$1:$1048576,5,FALSE)</f>
        <v>670779884042</v>
      </c>
      <c r="D3946" t="str">
        <f>VLOOKUP(Table_for_new_list_price[[#This Row],[ItemCode]],[1]sheet1!$1:$1048576,6,FALSE)</f>
        <v>SSCS</v>
      </c>
      <c r="E3946" s="54" t="str">
        <f>VLOOKUP(Table_for_new_list_price[[#This Row],[ItemCode]],[1]sheet1!$1:$1048576,7,FALSE)</f>
        <v>STEEL STAINLESS</v>
      </c>
      <c r="F3946" s="54" t="str">
        <f>VLOOKUP(Table_for_new_list_price[[#This Row],[ItemCode]],[1]sheet1!$1:$1048576,13,FALSE)</f>
        <v>0.72</v>
      </c>
      <c r="G3946" s="55" t="str">
        <f>VLOOKUP(Table_for_new_list_price[[#This Row],[ItemCode]],[1]sheet1!$1:$1048576,12,FALSE)</f>
        <v>48</v>
      </c>
      <c r="H3946" s="101">
        <f>VLOOKUP(Table_for_new_list_price[[#This Row],[ItemCode]],[1]sheet1!$1:$1048576,8,FALSE)</f>
        <v>38.35</v>
      </c>
      <c r="I3946" s="51">
        <f>VLOOKUP(Table_for_new_list_price[[#This Row],[Product Line]],'EDA SHEET'!$C$10:$D$57,2,FALSE)</f>
        <v>0.34699999999999998</v>
      </c>
      <c r="J3946" s="53">
        <f t="shared" si="69"/>
        <v>13.307449999999999</v>
      </c>
      <c r="K3946" s="1" t="str">
        <f>VLOOKUP(Table_for_new_list_price[[#This Row],[ItemCode]],[1]sheet1!$1:$1048576,11,FALSE)</f>
        <v>China</v>
      </c>
    </row>
    <row r="3947" spans="1:11" hidden="1" x14ac:dyDescent="0.3">
      <c r="A3947" t="s">
        <v>1710</v>
      </c>
      <c r="B3947" t="str">
        <f>VLOOKUP(Table_for_new_list_price[[#This Row],[ItemCode]],[1]sheet1!$1:$1048576,4,FALSE)</f>
        <v>CHECK STAINLESS STEEL IPS</v>
      </c>
      <c r="C3947" t="str">
        <f>VLOOKUP(Table_for_new_list_price[[#This Row],[ItemCode]],[1]sheet1!$1:$1048576,5,FALSE)</f>
        <v>670779884202</v>
      </c>
      <c r="D3947" t="str">
        <f>VLOOKUP(Table_for_new_list_price[[#This Row],[ItemCode]],[1]sheet1!$1:$1048576,6,FALSE)</f>
        <v>SSCS</v>
      </c>
      <c r="E3947" s="54" t="str">
        <f>VLOOKUP(Table_for_new_list_price[[#This Row],[ItemCode]],[1]sheet1!$1:$1048576,7,FALSE)</f>
        <v>STEEL STAINLESS</v>
      </c>
      <c r="F3947" s="54" t="str">
        <f>VLOOKUP(Table_for_new_list_price[[#This Row],[ItemCode]],[1]sheet1!$1:$1048576,13,FALSE)</f>
        <v>5.07</v>
      </c>
      <c r="G3947" s="55" t="str">
        <f>VLOOKUP(Table_for_new_list_price[[#This Row],[ItemCode]],[1]sheet1!$1:$1048576,12,FALSE)</f>
        <v>12</v>
      </c>
      <c r="H3947" s="101">
        <f>VLOOKUP(Table_for_new_list_price[[#This Row],[ItemCode]],[1]sheet1!$1:$1048576,8,FALSE)</f>
        <v>180.71</v>
      </c>
      <c r="I3947" s="51">
        <f>VLOOKUP(Table_for_new_list_price[[#This Row],[Product Line]],'EDA SHEET'!$C$10:$D$57,2,FALSE)</f>
        <v>0.34699999999999998</v>
      </c>
      <c r="J3947" s="53">
        <f t="shared" si="69"/>
        <v>62.70637</v>
      </c>
      <c r="K3947" s="1" t="str">
        <f>VLOOKUP(Table_for_new_list_price[[#This Row],[ItemCode]],[1]sheet1!$1:$1048576,11,FALSE)</f>
        <v>China</v>
      </c>
    </row>
    <row r="3948" spans="1:11" hidden="1" x14ac:dyDescent="0.3">
      <c r="A3948" t="s">
        <v>1711</v>
      </c>
      <c r="B3948" t="str">
        <f>VLOOKUP(Table_for_new_list_price[[#This Row],[ItemCode]],[1]sheet1!$1:$1048576,4,FALSE)</f>
        <v>CHECK STAINLESS STEEL IPS</v>
      </c>
      <c r="C3948" t="str">
        <f>VLOOKUP(Table_for_new_list_price[[#This Row],[ItemCode]],[1]sheet1!$1:$1048576,5,FALSE)</f>
        <v>670779884059</v>
      </c>
      <c r="D3948" t="str">
        <f>VLOOKUP(Table_for_new_list_price[[#This Row],[ItemCode]],[1]sheet1!$1:$1048576,6,FALSE)</f>
        <v>SSCS</v>
      </c>
      <c r="E3948" s="54" t="str">
        <f>VLOOKUP(Table_for_new_list_price[[#This Row],[ItemCode]],[1]sheet1!$1:$1048576,7,FALSE)</f>
        <v>STEEL STAINLESS</v>
      </c>
      <c r="F3948" s="54" t="str">
        <f>VLOOKUP(Table_for_new_list_price[[#This Row],[ItemCode]],[1]sheet1!$1:$1048576,13,FALSE)</f>
        <v>0.98</v>
      </c>
      <c r="G3948" s="55" t="str">
        <f>VLOOKUP(Table_for_new_list_price[[#This Row],[ItemCode]],[1]sheet1!$1:$1048576,12,FALSE)</f>
        <v>48</v>
      </c>
      <c r="H3948" s="101">
        <f>VLOOKUP(Table_for_new_list_price[[#This Row],[ItemCode]],[1]sheet1!$1:$1048576,8,FALSE)</f>
        <v>49.24</v>
      </c>
      <c r="I3948" s="51">
        <f>VLOOKUP(Table_for_new_list_price[[#This Row],[Product Line]],'EDA SHEET'!$C$10:$D$57,2,FALSE)</f>
        <v>0.34699999999999998</v>
      </c>
      <c r="J3948" s="53">
        <f t="shared" si="69"/>
        <v>17.086279999999999</v>
      </c>
      <c r="K3948" s="1" t="str">
        <f>VLOOKUP(Table_for_new_list_price[[#This Row],[ItemCode]],[1]sheet1!$1:$1048576,11,FALSE)</f>
        <v>China</v>
      </c>
    </row>
    <row r="3949" spans="1:11" hidden="1" x14ac:dyDescent="0.3">
      <c r="A3949" t="s">
        <v>1712</v>
      </c>
      <c r="B3949" t="str">
        <f>VLOOKUP(Table_for_new_list_price[[#This Row],[ItemCode]],[1]sheet1!$1:$1048576,4,FALSE)</f>
        <v>SS316 IN-LINE CHECK VALVE NPT</v>
      </c>
      <c r="C3949" t="str">
        <f>VLOOKUP(Table_for_new_list_price[[#This Row],[ItemCode]],[1]sheet1!$1:$1048576,5,FALSE)</f>
        <v>670779726564</v>
      </c>
      <c r="D3949" t="str">
        <f>VLOOKUP(Table_for_new_list_price[[#This Row],[ItemCode]],[1]sheet1!$1:$1048576,6,FALSE)</f>
        <v>SSCS</v>
      </c>
      <c r="E3949" s="54" t="str">
        <f>VLOOKUP(Table_for_new_list_price[[#This Row],[ItemCode]],[1]sheet1!$1:$1048576,7,FALSE)</f>
        <v>STEEL STAINLESS</v>
      </c>
      <c r="F3949" s="54" t="str">
        <f>VLOOKUP(Table_for_new_list_price[[#This Row],[ItemCode]],[1]sheet1!$1:$1048576,13,FALSE)</f>
        <v>.72</v>
      </c>
      <c r="G3949" s="55" t="str">
        <f>VLOOKUP(Table_for_new_list_price[[#This Row],[ItemCode]],[1]sheet1!$1:$1048576,12,FALSE)</f>
        <v>80</v>
      </c>
      <c r="H3949" s="101">
        <f>VLOOKUP(Table_for_new_list_price[[#This Row],[ItemCode]],[1]sheet1!$1:$1048576,8,FALSE)</f>
        <v>49.26</v>
      </c>
      <c r="I3949" s="51">
        <f>VLOOKUP(Table_for_new_list_price[[#This Row],[Product Line]],'EDA SHEET'!$C$10:$D$57,2,FALSE)</f>
        <v>0.34699999999999998</v>
      </c>
      <c r="J3949" s="53">
        <f t="shared" si="69"/>
        <v>17.093219999999999</v>
      </c>
      <c r="K3949" s="1" t="str">
        <f>VLOOKUP(Table_for_new_list_price[[#This Row],[ItemCode]],[1]sheet1!$1:$1048576,11,FALSE)</f>
        <v>China</v>
      </c>
    </row>
    <row r="3950" spans="1:11" hidden="1" x14ac:dyDescent="0.3">
      <c r="A3950" t="s">
        <v>1713</v>
      </c>
      <c r="B3950" t="str">
        <f>VLOOKUP(Table_for_new_list_price[[#This Row],[ItemCode]],[1]sheet1!$1:$1048576,4,FALSE)</f>
        <v>SS316 IN-LINE CHECK VALVE NPT</v>
      </c>
      <c r="C3950" t="str">
        <f>VLOOKUP(Table_for_new_list_price[[#This Row],[ItemCode]],[1]sheet1!$1:$1048576,5,FALSE)</f>
        <v>670779726588</v>
      </c>
      <c r="D3950" t="str">
        <f>VLOOKUP(Table_for_new_list_price[[#This Row],[ItemCode]],[1]sheet1!$1:$1048576,6,FALSE)</f>
        <v>SSCS</v>
      </c>
      <c r="E3950" s="54" t="str">
        <f>VLOOKUP(Table_for_new_list_price[[#This Row],[ItemCode]],[1]sheet1!$1:$1048576,7,FALSE)</f>
        <v>STEEL STAINLESS</v>
      </c>
      <c r="F3950" s="54" t="str">
        <f>VLOOKUP(Table_for_new_list_price[[#This Row],[ItemCode]],[1]sheet1!$1:$1048576,13,FALSE)</f>
        <v>1.63</v>
      </c>
      <c r="G3950" s="55" t="str">
        <f>VLOOKUP(Table_for_new_list_price[[#This Row],[ItemCode]],[1]sheet1!$1:$1048576,12,FALSE)</f>
        <v>20</v>
      </c>
      <c r="H3950" s="101">
        <f>VLOOKUP(Table_for_new_list_price[[#This Row],[ItemCode]],[1]sheet1!$1:$1048576,8,FALSE)</f>
        <v>109.5</v>
      </c>
      <c r="I3950" s="51">
        <f>VLOOKUP(Table_for_new_list_price[[#This Row],[Product Line]],'EDA SHEET'!$C$10:$D$57,2,FALSE)</f>
        <v>0.34699999999999998</v>
      </c>
      <c r="J3950" s="53">
        <f t="shared" si="69"/>
        <v>37.996499999999997</v>
      </c>
      <c r="K3950" s="1" t="str">
        <f>VLOOKUP(Table_for_new_list_price[[#This Row],[ItemCode]],[1]sheet1!$1:$1048576,11,FALSE)</f>
        <v>China</v>
      </c>
    </row>
    <row r="3951" spans="1:11" hidden="1" x14ac:dyDescent="0.3">
      <c r="A3951" t="s">
        <v>1714</v>
      </c>
      <c r="B3951" t="str">
        <f>VLOOKUP(Table_for_new_list_price[[#This Row],[ItemCode]],[1]sheet1!$1:$1048576,4,FALSE)</f>
        <v>SS316 IN-LINE CHECK VALVE NPT</v>
      </c>
      <c r="C3951" t="str">
        <f>VLOOKUP(Table_for_new_list_price[[#This Row],[ItemCode]],[1]sheet1!$1:$1048576,5,FALSE)</f>
        <v>670779726571</v>
      </c>
      <c r="D3951" t="str">
        <f>VLOOKUP(Table_for_new_list_price[[#This Row],[ItemCode]],[1]sheet1!$1:$1048576,6,FALSE)</f>
        <v>SSCS</v>
      </c>
      <c r="E3951" s="54" t="str">
        <f>VLOOKUP(Table_for_new_list_price[[#This Row],[ItemCode]],[1]sheet1!$1:$1048576,7,FALSE)</f>
        <v>STEEL STAINLESS</v>
      </c>
      <c r="F3951" s="54" t="str">
        <f>VLOOKUP(Table_for_new_list_price[[#This Row],[ItemCode]],[1]sheet1!$1:$1048576,13,FALSE)</f>
        <v>1.10</v>
      </c>
      <c r="G3951" s="55" t="str">
        <f>VLOOKUP(Table_for_new_list_price[[#This Row],[ItemCode]],[1]sheet1!$1:$1048576,12,FALSE)</f>
        <v>40</v>
      </c>
      <c r="H3951" s="101">
        <f>VLOOKUP(Table_for_new_list_price[[#This Row],[ItemCode]],[1]sheet1!$1:$1048576,8,FALSE)</f>
        <v>76.709999999999994</v>
      </c>
      <c r="I3951" s="51">
        <f>VLOOKUP(Table_for_new_list_price[[#This Row],[Product Line]],'EDA SHEET'!$C$10:$D$57,2,FALSE)</f>
        <v>0.34699999999999998</v>
      </c>
      <c r="J3951" s="53">
        <f t="shared" si="69"/>
        <v>26.618369999999995</v>
      </c>
      <c r="K3951" s="1" t="str">
        <f>VLOOKUP(Table_for_new_list_price[[#This Row],[ItemCode]],[1]sheet1!$1:$1048576,11,FALSE)</f>
        <v>China</v>
      </c>
    </row>
    <row r="3952" spans="1:11" hidden="1" x14ac:dyDescent="0.3">
      <c r="A3952" t="s">
        <v>1715</v>
      </c>
      <c r="B3952" t="str">
        <f>VLOOKUP(Table_for_new_list_price[[#This Row],[ItemCode]],[1]sheet1!$1:$1048576,4,FALSE)</f>
        <v>SS316 IN-LINE CHECK VALVE NPT</v>
      </c>
      <c r="C3952" t="str">
        <f>VLOOKUP(Table_for_new_list_price[[#This Row],[ItemCode]],[1]sheet1!$1:$1048576,5,FALSE)</f>
        <v>670779726540</v>
      </c>
      <c r="D3952" t="str">
        <f>VLOOKUP(Table_for_new_list_price[[#This Row],[ItemCode]],[1]sheet1!$1:$1048576,6,FALSE)</f>
        <v>SSCS</v>
      </c>
      <c r="E3952" s="54" t="str">
        <f>VLOOKUP(Table_for_new_list_price[[#This Row],[ItemCode]],[1]sheet1!$1:$1048576,7,FALSE)</f>
        <v>STEEL STAINLESS</v>
      </c>
      <c r="F3952" s="54" t="str">
        <f>VLOOKUP(Table_for_new_list_price[[#This Row],[ItemCode]],[1]sheet1!$1:$1048576,13,FALSE)</f>
        <v>.35</v>
      </c>
      <c r="G3952" s="55" t="str">
        <f>VLOOKUP(Table_for_new_list_price[[#This Row],[ItemCode]],[1]sheet1!$1:$1048576,12,FALSE)</f>
        <v>150</v>
      </c>
      <c r="H3952" s="101">
        <f>VLOOKUP(Table_for_new_list_price[[#This Row],[ItemCode]],[1]sheet1!$1:$1048576,8,FALSE)</f>
        <v>21.89</v>
      </c>
      <c r="I3952" s="51">
        <f>VLOOKUP(Table_for_new_list_price[[#This Row],[Product Line]],'EDA SHEET'!$C$10:$D$57,2,FALSE)</f>
        <v>0.34699999999999998</v>
      </c>
      <c r="J3952" s="53">
        <f t="shared" si="69"/>
        <v>7.5958299999999994</v>
      </c>
      <c r="K3952" s="1" t="str">
        <f>VLOOKUP(Table_for_new_list_price[[#This Row],[ItemCode]],[1]sheet1!$1:$1048576,11,FALSE)</f>
        <v>China</v>
      </c>
    </row>
    <row r="3953" spans="1:11" hidden="1" x14ac:dyDescent="0.3">
      <c r="A3953" t="s">
        <v>1716</v>
      </c>
      <c r="B3953" t="str">
        <f>VLOOKUP(Table_for_new_list_price[[#This Row],[ItemCode]],[1]sheet1!$1:$1048576,4,FALSE)</f>
        <v>SS316 IN-LINE CHECK VALVE NPT</v>
      </c>
      <c r="C3953" t="str">
        <f>VLOOKUP(Table_for_new_list_price[[#This Row],[ItemCode]],[1]sheet1!$1:$1048576,5,FALSE)</f>
        <v>670779726595</v>
      </c>
      <c r="D3953" t="str">
        <f>VLOOKUP(Table_for_new_list_price[[#This Row],[ItemCode]],[1]sheet1!$1:$1048576,6,FALSE)</f>
        <v>SSCS</v>
      </c>
      <c r="E3953" s="54" t="str">
        <f>VLOOKUP(Table_for_new_list_price[[#This Row],[ItemCode]],[1]sheet1!$1:$1048576,7,FALSE)</f>
        <v>STEEL STAINLESS</v>
      </c>
      <c r="F3953" s="54" t="str">
        <f>VLOOKUP(Table_for_new_list_price[[#This Row],[ItemCode]],[1]sheet1!$1:$1048576,13,FALSE)</f>
        <v>2.27</v>
      </c>
      <c r="G3953" s="55" t="str">
        <f>VLOOKUP(Table_for_new_list_price[[#This Row],[ItemCode]],[1]sheet1!$1:$1048576,12,FALSE)</f>
        <v>20</v>
      </c>
      <c r="H3953" s="101">
        <f>VLOOKUP(Table_for_new_list_price[[#This Row],[ItemCode]],[1]sheet1!$1:$1048576,8,FALSE)</f>
        <v>142.37</v>
      </c>
      <c r="I3953" s="51">
        <f>VLOOKUP(Table_for_new_list_price[[#This Row],[Product Line]],'EDA SHEET'!$C$10:$D$57,2,FALSE)</f>
        <v>0.34699999999999998</v>
      </c>
      <c r="J3953" s="53">
        <f t="shared" si="69"/>
        <v>49.402389999999997</v>
      </c>
      <c r="K3953" s="1" t="str">
        <f>VLOOKUP(Table_for_new_list_price[[#This Row],[ItemCode]],[1]sheet1!$1:$1048576,11,FALSE)</f>
        <v>China</v>
      </c>
    </row>
    <row r="3954" spans="1:11" hidden="1" x14ac:dyDescent="0.3">
      <c r="A3954" t="s">
        <v>1717</v>
      </c>
      <c r="B3954" t="str">
        <f>VLOOKUP(Table_for_new_list_price[[#This Row],[ItemCode]],[1]sheet1!$1:$1048576,4,FALSE)</f>
        <v>SS316 IN-LINE CHECK VALVE NPT</v>
      </c>
      <c r="C3954" t="str">
        <f>VLOOKUP(Table_for_new_list_price[[#This Row],[ItemCode]],[1]sheet1!$1:$1048576,5,FALSE)</f>
        <v>670779726557</v>
      </c>
      <c r="D3954" t="str">
        <f>VLOOKUP(Table_for_new_list_price[[#This Row],[ItemCode]],[1]sheet1!$1:$1048576,6,FALSE)</f>
        <v>SSCS</v>
      </c>
      <c r="E3954" s="54" t="str">
        <f>VLOOKUP(Table_for_new_list_price[[#This Row],[ItemCode]],[1]sheet1!$1:$1048576,7,FALSE)</f>
        <v>STEEL STAINLESS</v>
      </c>
      <c r="F3954" s="54" t="str">
        <f>VLOOKUP(Table_for_new_list_price[[#This Row],[ItemCode]],[1]sheet1!$1:$1048576,13,FALSE)</f>
        <v>.52</v>
      </c>
      <c r="G3954" s="55" t="str">
        <f>VLOOKUP(Table_for_new_list_price[[#This Row],[ItemCode]],[1]sheet1!$1:$1048576,12,FALSE)</f>
        <v>100</v>
      </c>
      <c r="H3954" s="101">
        <f>VLOOKUP(Table_for_new_list_price[[#This Row],[ItemCode]],[1]sheet1!$1:$1048576,8,FALSE)</f>
        <v>38.35</v>
      </c>
      <c r="I3954" s="51">
        <f>VLOOKUP(Table_for_new_list_price[[#This Row],[Product Line]],'EDA SHEET'!$C$10:$D$57,2,FALSE)</f>
        <v>0.34699999999999998</v>
      </c>
      <c r="J3954" s="53">
        <f t="shared" si="69"/>
        <v>13.307449999999999</v>
      </c>
      <c r="K3954" s="1" t="str">
        <f>VLOOKUP(Table_for_new_list_price[[#This Row],[ItemCode]],[1]sheet1!$1:$1048576,11,FALSE)</f>
        <v>China</v>
      </c>
    </row>
    <row r="3955" spans="1:11" hidden="1" x14ac:dyDescent="0.3">
      <c r="A3955" t="s">
        <v>1718</v>
      </c>
      <c r="B3955" t="str">
        <f>VLOOKUP(Table_for_new_list_price[[#This Row],[ItemCode]],[1]sheet1!$1:$1048576,4,FALSE)</f>
        <v>STRAINER STAINLESS STEEL IPS</v>
      </c>
      <c r="C3955" t="str">
        <f>VLOOKUP(Table_for_new_list_price[[#This Row],[ItemCode]],[1]sheet1!$1:$1048576,5,FALSE)</f>
        <v>670779889061</v>
      </c>
      <c r="D3955" t="str">
        <f>VLOOKUP(Table_for_new_list_price[[#This Row],[ItemCode]],[1]sheet1!$1:$1048576,6,FALSE)</f>
        <v>SSCS</v>
      </c>
      <c r="E3955" s="54" t="str">
        <f>VLOOKUP(Table_for_new_list_price[[#This Row],[ItemCode]],[1]sheet1!$1:$1048576,7,FALSE)</f>
        <v>STEEL STAINLESS</v>
      </c>
      <c r="F3955" s="54" t="str">
        <f>VLOOKUP(Table_for_new_list_price[[#This Row],[ItemCode]],[1]sheet1!$1:$1048576,13,FALSE)</f>
        <v>1.96</v>
      </c>
      <c r="G3955" s="55" t="str">
        <f>VLOOKUP(Table_for_new_list_price[[#This Row],[ItemCode]],[1]sheet1!$1:$1048576,12,FALSE)</f>
        <v>40</v>
      </c>
      <c r="H3955" s="101">
        <f>VLOOKUP(Table_for_new_list_price[[#This Row],[ItemCode]],[1]sheet1!$1:$1048576,8,FALSE)</f>
        <v>60.24</v>
      </c>
      <c r="I3955" s="51">
        <f>VLOOKUP(Table_for_new_list_price[[#This Row],[Product Line]],'EDA SHEET'!$C$10:$D$57,2,FALSE)</f>
        <v>0.34699999999999998</v>
      </c>
      <c r="J3955" s="53">
        <f t="shared" si="69"/>
        <v>20.903279999999999</v>
      </c>
      <c r="K3955" s="1" t="str">
        <f>VLOOKUP(Table_for_new_list_price[[#This Row],[ItemCode]],[1]sheet1!$1:$1048576,11,FALSE)</f>
        <v>China</v>
      </c>
    </row>
    <row r="3956" spans="1:11" hidden="1" x14ac:dyDescent="0.3">
      <c r="A3956" t="s">
        <v>1719</v>
      </c>
      <c r="B3956" t="str">
        <f>VLOOKUP(Table_for_new_list_price[[#This Row],[ItemCode]],[1]sheet1!$1:$1048576,4,FALSE)</f>
        <v>STRAINER STAINLESS STEEL IPS</v>
      </c>
      <c r="C3956" t="str">
        <f>VLOOKUP(Table_for_new_list_price[[#This Row],[ItemCode]],[1]sheet1!$1:$1048576,5,FALSE)</f>
        <v>670779889085</v>
      </c>
      <c r="D3956" t="str">
        <f>VLOOKUP(Table_for_new_list_price[[#This Row],[ItemCode]],[1]sheet1!$1:$1048576,6,FALSE)</f>
        <v>SSCS</v>
      </c>
      <c r="E3956" s="54" t="str">
        <f>VLOOKUP(Table_for_new_list_price[[#This Row],[ItemCode]],[1]sheet1!$1:$1048576,7,FALSE)</f>
        <v>STEEL STAINLESS</v>
      </c>
      <c r="F3956" s="54" t="str">
        <f>VLOOKUP(Table_for_new_list_price[[#This Row],[ItemCode]],[1]sheet1!$1:$1048576,13,FALSE)</f>
        <v>2.54</v>
      </c>
      <c r="G3956" s="55" t="str">
        <f>VLOOKUP(Table_for_new_list_price[[#This Row],[ItemCode]],[1]sheet1!$1:$1048576,12,FALSE)</f>
        <v>15</v>
      </c>
      <c r="H3956" s="101">
        <f>VLOOKUP(Table_for_new_list_price[[#This Row],[ItemCode]],[1]sheet1!$1:$1048576,8,FALSE)</f>
        <v>93.07</v>
      </c>
      <c r="I3956" s="51">
        <f>VLOOKUP(Table_for_new_list_price[[#This Row],[Product Line]],'EDA SHEET'!$C$10:$D$57,2,FALSE)</f>
        <v>0.34699999999999998</v>
      </c>
      <c r="J3956" s="53">
        <f t="shared" si="69"/>
        <v>32.295289999999994</v>
      </c>
      <c r="K3956" s="1" t="str">
        <f>VLOOKUP(Table_for_new_list_price[[#This Row],[ItemCode]],[1]sheet1!$1:$1048576,11,FALSE)</f>
        <v>China</v>
      </c>
    </row>
    <row r="3957" spans="1:11" hidden="1" x14ac:dyDescent="0.3">
      <c r="A3957" t="s">
        <v>1720</v>
      </c>
      <c r="B3957" t="str">
        <f>VLOOKUP(Table_for_new_list_price[[#This Row],[ItemCode]],[1]sheet1!$1:$1048576,4,FALSE)</f>
        <v>STRAINER STAINLESS STEEL IPS</v>
      </c>
      <c r="C3957" t="str">
        <f>VLOOKUP(Table_for_new_list_price[[#This Row],[ItemCode]],[1]sheet1!$1:$1048576,5,FALSE)</f>
        <v>670779889078</v>
      </c>
      <c r="D3957" t="str">
        <f>VLOOKUP(Table_for_new_list_price[[#This Row],[ItemCode]],[1]sheet1!$1:$1048576,6,FALSE)</f>
        <v>SSCS</v>
      </c>
      <c r="E3957" s="54" t="str">
        <f>VLOOKUP(Table_for_new_list_price[[#This Row],[ItemCode]],[1]sheet1!$1:$1048576,7,FALSE)</f>
        <v>STEEL STAINLESS</v>
      </c>
      <c r="F3957" s="54" t="str">
        <f>VLOOKUP(Table_for_new_list_price[[#This Row],[ItemCode]],[1]sheet1!$1:$1048576,13,FALSE)</f>
        <v>2.04</v>
      </c>
      <c r="G3957" s="55" t="str">
        <f>VLOOKUP(Table_for_new_list_price[[#This Row],[ItemCode]],[1]sheet1!$1:$1048576,12,FALSE)</f>
        <v>30</v>
      </c>
      <c r="H3957" s="101">
        <f>VLOOKUP(Table_for_new_list_price[[#This Row],[ItemCode]],[1]sheet1!$1:$1048576,8,FALSE)</f>
        <v>76.709999999999994</v>
      </c>
      <c r="I3957" s="51">
        <f>VLOOKUP(Table_for_new_list_price[[#This Row],[Product Line]],'EDA SHEET'!$C$10:$D$57,2,FALSE)</f>
        <v>0.34699999999999998</v>
      </c>
      <c r="J3957" s="53">
        <f t="shared" si="69"/>
        <v>26.618369999999995</v>
      </c>
      <c r="K3957" s="1" t="str">
        <f>VLOOKUP(Table_for_new_list_price[[#This Row],[ItemCode]],[1]sheet1!$1:$1048576,11,FALSE)</f>
        <v>China</v>
      </c>
    </row>
    <row r="3958" spans="1:11" hidden="1" x14ac:dyDescent="0.3">
      <c r="A3958" t="s">
        <v>1721</v>
      </c>
      <c r="B3958" t="str">
        <f>VLOOKUP(Table_for_new_list_price[[#This Row],[ItemCode]],[1]sheet1!$1:$1048576,4,FALSE)</f>
        <v>STRAINER STAINLESS STEEL IPS</v>
      </c>
      <c r="C3958" t="str">
        <f>VLOOKUP(Table_for_new_list_price[[#This Row],[ItemCode]],[1]sheet1!$1:$1048576,5,FALSE)</f>
        <v>670779889047</v>
      </c>
      <c r="D3958" t="str">
        <f>VLOOKUP(Table_for_new_list_price[[#This Row],[ItemCode]],[1]sheet1!$1:$1048576,6,FALSE)</f>
        <v>SSCS</v>
      </c>
      <c r="E3958" s="54" t="str">
        <f>VLOOKUP(Table_for_new_list_price[[#This Row],[ItemCode]],[1]sheet1!$1:$1048576,7,FALSE)</f>
        <v>STEEL STAINLESS</v>
      </c>
      <c r="F3958" s="54" t="str">
        <f>VLOOKUP(Table_for_new_list_price[[#This Row],[ItemCode]],[1]sheet1!$1:$1048576,13,FALSE)</f>
        <v>0.52</v>
      </c>
      <c r="G3958" s="55" t="str">
        <f>VLOOKUP(Table_for_new_list_price[[#This Row],[ItemCode]],[1]sheet1!$1:$1048576,12,FALSE)</f>
        <v>150</v>
      </c>
      <c r="H3958" s="101">
        <f>VLOOKUP(Table_for_new_list_price[[#This Row],[ItemCode]],[1]sheet1!$1:$1048576,8,FALSE)</f>
        <v>27.35</v>
      </c>
      <c r="I3958" s="51">
        <f>VLOOKUP(Table_for_new_list_price[[#This Row],[Product Line]],'EDA SHEET'!$C$10:$D$57,2,FALSE)</f>
        <v>0.34699999999999998</v>
      </c>
      <c r="J3958" s="53">
        <f t="shared" si="69"/>
        <v>9.4904499999999992</v>
      </c>
      <c r="K3958" s="1" t="str">
        <f>VLOOKUP(Table_for_new_list_price[[#This Row],[ItemCode]],[1]sheet1!$1:$1048576,11,FALSE)</f>
        <v>China</v>
      </c>
    </row>
    <row r="3959" spans="1:11" hidden="1" x14ac:dyDescent="0.3">
      <c r="A3959" t="s">
        <v>1722</v>
      </c>
      <c r="B3959" t="str">
        <f>VLOOKUP(Table_for_new_list_price[[#This Row],[ItemCode]],[1]sheet1!$1:$1048576,4,FALSE)</f>
        <v>STRAINER STAINLESS STEEL IPS</v>
      </c>
      <c r="C3959" t="str">
        <f>VLOOKUP(Table_for_new_list_price[[#This Row],[ItemCode]],[1]sheet1!$1:$1048576,5,FALSE)</f>
        <v>670779889207</v>
      </c>
      <c r="D3959" t="str">
        <f>VLOOKUP(Table_for_new_list_price[[#This Row],[ItemCode]],[1]sheet1!$1:$1048576,6,FALSE)</f>
        <v>SSCS</v>
      </c>
      <c r="E3959" s="54" t="str">
        <f>VLOOKUP(Table_for_new_list_price[[#This Row],[ItemCode]],[1]sheet1!$1:$1048576,7,FALSE)</f>
        <v>STEEL STAINLESS</v>
      </c>
      <c r="F3959" s="54" t="str">
        <f>VLOOKUP(Table_for_new_list_price[[#This Row],[ItemCode]],[1]sheet1!$1:$1048576,13,FALSE)</f>
        <v>4.12</v>
      </c>
      <c r="G3959" s="55" t="str">
        <f>VLOOKUP(Table_for_new_list_price[[#This Row],[ItemCode]],[1]sheet1!$1:$1048576,12,FALSE)</f>
        <v>10</v>
      </c>
      <c r="H3959" s="101">
        <f>VLOOKUP(Table_for_new_list_price[[#This Row],[ItemCode]],[1]sheet1!$1:$1048576,8,FALSE)</f>
        <v>175.18</v>
      </c>
      <c r="I3959" s="51">
        <f>VLOOKUP(Table_for_new_list_price[[#This Row],[Product Line]],'EDA SHEET'!$C$10:$D$57,2,FALSE)</f>
        <v>0.34699999999999998</v>
      </c>
      <c r="J3959" s="53">
        <f t="shared" si="69"/>
        <v>60.787459999999996</v>
      </c>
      <c r="K3959" s="1" t="str">
        <f>VLOOKUP(Table_for_new_list_price[[#This Row],[ItemCode]],[1]sheet1!$1:$1048576,11,FALSE)</f>
        <v>China</v>
      </c>
    </row>
    <row r="3960" spans="1:11" hidden="1" x14ac:dyDescent="0.3">
      <c r="A3960" t="s">
        <v>1723</v>
      </c>
      <c r="B3960" t="str">
        <f>VLOOKUP(Table_for_new_list_price[[#This Row],[ItemCode]],[1]sheet1!$1:$1048576,4,FALSE)</f>
        <v>STRAINER STAINLESS STEEL IPS</v>
      </c>
      <c r="C3960" t="str">
        <f>VLOOKUP(Table_for_new_list_price[[#This Row],[ItemCode]],[1]sheet1!$1:$1048576,5,FALSE)</f>
        <v>670779889054</v>
      </c>
      <c r="D3960" t="str">
        <f>VLOOKUP(Table_for_new_list_price[[#This Row],[ItemCode]],[1]sheet1!$1:$1048576,6,FALSE)</f>
        <v>SSCS</v>
      </c>
      <c r="E3960" s="54" t="str">
        <f>VLOOKUP(Table_for_new_list_price[[#This Row],[ItemCode]],[1]sheet1!$1:$1048576,7,FALSE)</f>
        <v>STEEL STAINLESS</v>
      </c>
      <c r="F3960" s="54" t="str">
        <f>VLOOKUP(Table_for_new_list_price[[#This Row],[ItemCode]],[1]sheet1!$1:$1048576,13,FALSE)</f>
        <v>1.32</v>
      </c>
      <c r="G3960" s="55" t="str">
        <f>VLOOKUP(Table_for_new_list_price[[#This Row],[ItemCode]],[1]sheet1!$1:$1048576,12,FALSE)</f>
        <v>70</v>
      </c>
      <c r="H3960" s="101">
        <f>VLOOKUP(Table_for_new_list_price[[#This Row],[ItemCode]],[1]sheet1!$1:$1048576,8,FALSE)</f>
        <v>43.83</v>
      </c>
      <c r="I3960" s="51">
        <f>VLOOKUP(Table_for_new_list_price[[#This Row],[Product Line]],'EDA SHEET'!$C$10:$D$57,2,FALSE)</f>
        <v>0.34699999999999998</v>
      </c>
      <c r="J3960" s="53">
        <f t="shared" si="69"/>
        <v>15.209009999999997</v>
      </c>
      <c r="K3960" s="1" t="str">
        <f>VLOOKUP(Table_for_new_list_price[[#This Row],[ItemCode]],[1]sheet1!$1:$1048576,11,FALSE)</f>
        <v>China</v>
      </c>
    </row>
    <row r="3961" spans="1:11" hidden="1" x14ac:dyDescent="0.3">
      <c r="A3961" t="s">
        <v>533</v>
      </c>
      <c r="B3961" t="str">
        <f>VLOOKUP(Table_for_new_list_price[[#This Row],[ItemCode]],[1]sheet1!$1:$1048576,4,FALSE)</f>
        <v>PERFORATION SCREEN</v>
      </c>
      <c r="C3961" t="str">
        <f>VLOOKUP(Table_for_new_list_price[[#This Row],[ItemCode]],[1]sheet1!$1:$1048576,5,FALSE)</f>
        <v>670779028064</v>
      </c>
      <c r="D3961" t="str">
        <f>VLOOKUP(Table_for_new_list_price[[#This Row],[ItemCode]],[1]sheet1!$1:$1048576,6,FALSE)</f>
        <v>STAC</v>
      </c>
      <c r="E3961" s="54">
        <f>VLOOKUP(Table_for_new_list_price[[#This Row],[ItemCode]],[1]sheet1!$1:$1048576,7,FALSE)</f>
        <v>0</v>
      </c>
      <c r="F3961" s="54" t="str">
        <f>VLOOKUP(Table_for_new_list_price[[#This Row],[ItemCode]],[1]sheet1!$1:$1048576,13,FALSE)</f>
        <v>0.02</v>
      </c>
      <c r="G3961" s="55" t="str">
        <f>VLOOKUP(Table_for_new_list_price[[#This Row],[ItemCode]],[1]sheet1!$1:$1048576,12,FALSE)</f>
        <v>1</v>
      </c>
      <c r="H3961" s="101">
        <f>VLOOKUP(Table_for_new_list_price[[#This Row],[ItemCode]],[1]sheet1!$1:$1048576,8,FALSE)</f>
        <v>13.74</v>
      </c>
      <c r="I3961" s="51" t="e">
        <f>VLOOKUP(Table_for_new_list_price[[#This Row],[Product Line]],'EDA SHEET'!$C$10:$D$57,2,FALSE)</f>
        <v>#N/A</v>
      </c>
      <c r="J3961" s="53" t="e">
        <f t="shared" si="69"/>
        <v>#N/A</v>
      </c>
      <c r="K3961" s="1" t="str">
        <f>VLOOKUP(Table_for_new_list_price[[#This Row],[ItemCode]],[1]sheet1!$1:$1048576,11,FALSE)</f>
        <v>China</v>
      </c>
    </row>
    <row r="3962" spans="1:11" hidden="1" x14ac:dyDescent="0.3">
      <c r="A3962" t="s">
        <v>534</v>
      </c>
      <c r="B3962" t="str">
        <f>VLOOKUP(Table_for_new_list_price[[#This Row],[ItemCode]],[1]sheet1!$1:$1048576,4,FALSE)</f>
        <v>PERFORATION SCREEN</v>
      </c>
      <c r="C3962" t="str">
        <f>VLOOKUP(Table_for_new_list_price[[#This Row],[ItemCode]],[1]sheet1!$1:$1048576,5,FALSE)</f>
        <v>670779028088</v>
      </c>
      <c r="D3962" t="str">
        <f>VLOOKUP(Table_for_new_list_price[[#This Row],[ItemCode]],[1]sheet1!$1:$1048576,6,FALSE)</f>
        <v>STAC</v>
      </c>
      <c r="E3962" s="54">
        <f>VLOOKUP(Table_for_new_list_price[[#This Row],[ItemCode]],[1]sheet1!$1:$1048576,7,FALSE)</f>
        <v>0</v>
      </c>
      <c r="F3962" s="54" t="str">
        <f>VLOOKUP(Table_for_new_list_price[[#This Row],[ItemCode]],[1]sheet1!$1:$1048576,13,FALSE)</f>
        <v>0.03</v>
      </c>
      <c r="G3962" s="55" t="str">
        <f>VLOOKUP(Table_for_new_list_price[[#This Row],[ItemCode]],[1]sheet1!$1:$1048576,12,FALSE)</f>
        <v>1</v>
      </c>
      <c r="H3962" s="101">
        <f>VLOOKUP(Table_for_new_list_price[[#This Row],[ItemCode]],[1]sheet1!$1:$1048576,8,FALSE)</f>
        <v>22.46</v>
      </c>
      <c r="I3962" s="51" t="e">
        <f>VLOOKUP(Table_for_new_list_price[[#This Row],[Product Line]],'EDA SHEET'!$C$10:$D$57,2,FALSE)</f>
        <v>#N/A</v>
      </c>
      <c r="J3962" s="53" t="e">
        <f t="shared" si="69"/>
        <v>#N/A</v>
      </c>
      <c r="K3962" s="1" t="str">
        <f>VLOOKUP(Table_for_new_list_price[[#This Row],[ItemCode]],[1]sheet1!$1:$1048576,11,FALSE)</f>
        <v>China</v>
      </c>
    </row>
    <row r="3963" spans="1:11" hidden="1" x14ac:dyDescent="0.3">
      <c r="A3963" t="s">
        <v>535</v>
      </c>
      <c r="B3963" t="str">
        <f>VLOOKUP(Table_for_new_list_price[[#This Row],[ItemCode]],[1]sheet1!$1:$1048576,4,FALSE)</f>
        <v>PERFORATION SCREEN</v>
      </c>
      <c r="C3963" t="str">
        <f>VLOOKUP(Table_for_new_list_price[[#This Row],[ItemCode]],[1]sheet1!$1:$1048576,5,FALSE)</f>
        <v>670779028071</v>
      </c>
      <c r="D3963" t="str">
        <f>VLOOKUP(Table_for_new_list_price[[#This Row],[ItemCode]],[1]sheet1!$1:$1048576,6,FALSE)</f>
        <v>STAC</v>
      </c>
      <c r="E3963" s="54">
        <f>VLOOKUP(Table_for_new_list_price[[#This Row],[ItemCode]],[1]sheet1!$1:$1048576,7,FALSE)</f>
        <v>0</v>
      </c>
      <c r="F3963" s="54" t="str">
        <f>VLOOKUP(Table_for_new_list_price[[#This Row],[ItemCode]],[1]sheet1!$1:$1048576,13,FALSE)</f>
        <v>0.02</v>
      </c>
      <c r="G3963" s="55" t="str">
        <f>VLOOKUP(Table_for_new_list_price[[#This Row],[ItemCode]],[1]sheet1!$1:$1048576,12,FALSE)</f>
        <v>1</v>
      </c>
      <c r="H3963" s="101">
        <f>VLOOKUP(Table_for_new_list_price[[#This Row],[ItemCode]],[1]sheet1!$1:$1048576,8,FALSE)</f>
        <v>16.53</v>
      </c>
      <c r="I3963" s="51" t="e">
        <f>VLOOKUP(Table_for_new_list_price[[#This Row],[Product Line]],'EDA SHEET'!$C$10:$D$57,2,FALSE)</f>
        <v>#N/A</v>
      </c>
      <c r="J3963" s="53" t="e">
        <f t="shared" ref="J3963:J3991" si="70">H3963*I3963</f>
        <v>#N/A</v>
      </c>
      <c r="K3963" s="1" t="str">
        <f>VLOOKUP(Table_for_new_list_price[[#This Row],[ItemCode]],[1]sheet1!$1:$1048576,11,FALSE)</f>
        <v>China</v>
      </c>
    </row>
    <row r="3964" spans="1:11" hidden="1" x14ac:dyDescent="0.3">
      <c r="A3964" t="s">
        <v>536</v>
      </c>
      <c r="B3964" t="str">
        <f>VLOOKUP(Table_for_new_list_price[[#This Row],[ItemCode]],[1]sheet1!$1:$1048576,4,FALSE)</f>
        <v>PERFORATION SCREEN</v>
      </c>
      <c r="C3964" t="str">
        <f>VLOOKUP(Table_for_new_list_price[[#This Row],[ItemCode]],[1]sheet1!$1:$1048576,5,FALSE)</f>
        <v>670779028040</v>
      </c>
      <c r="D3964" t="str">
        <f>VLOOKUP(Table_for_new_list_price[[#This Row],[ItemCode]],[1]sheet1!$1:$1048576,6,FALSE)</f>
        <v>STAC</v>
      </c>
      <c r="E3964" s="54">
        <f>VLOOKUP(Table_for_new_list_price[[#This Row],[ItemCode]],[1]sheet1!$1:$1048576,7,FALSE)</f>
        <v>0</v>
      </c>
      <c r="F3964" s="54" t="str">
        <f>VLOOKUP(Table_for_new_list_price[[#This Row],[ItemCode]],[1]sheet1!$1:$1048576,13,FALSE)</f>
        <v>0.01</v>
      </c>
      <c r="G3964" s="55" t="str">
        <f>VLOOKUP(Table_for_new_list_price[[#This Row],[ItemCode]],[1]sheet1!$1:$1048576,12,FALSE)</f>
        <v>1</v>
      </c>
      <c r="H3964" s="101">
        <f>VLOOKUP(Table_for_new_list_price[[#This Row],[ItemCode]],[1]sheet1!$1:$1048576,8,FALSE)</f>
        <v>8.93</v>
      </c>
      <c r="I3964" s="51" t="e">
        <f>VLOOKUP(Table_for_new_list_price[[#This Row],[Product Line]],'EDA SHEET'!$C$10:$D$57,2,FALSE)</f>
        <v>#N/A</v>
      </c>
      <c r="J3964" s="53" t="e">
        <f t="shared" si="70"/>
        <v>#N/A</v>
      </c>
      <c r="K3964" s="1" t="str">
        <f>VLOOKUP(Table_for_new_list_price[[#This Row],[ItemCode]],[1]sheet1!$1:$1048576,11,FALSE)</f>
        <v>China</v>
      </c>
    </row>
    <row r="3965" spans="1:11" hidden="1" x14ac:dyDescent="0.3">
      <c r="A3965" t="s">
        <v>537</v>
      </c>
      <c r="B3965" t="str">
        <f>VLOOKUP(Table_for_new_list_price[[#This Row],[ItemCode]],[1]sheet1!$1:$1048576,4,FALSE)</f>
        <v>PERFORATION SCREEN</v>
      </c>
      <c r="C3965" t="str">
        <f>VLOOKUP(Table_for_new_list_price[[#This Row],[ItemCode]],[1]sheet1!$1:$1048576,5,FALSE)</f>
        <v>670779028200</v>
      </c>
      <c r="D3965" t="str">
        <f>VLOOKUP(Table_for_new_list_price[[#This Row],[ItemCode]],[1]sheet1!$1:$1048576,6,FALSE)</f>
        <v>STAC</v>
      </c>
      <c r="E3965" s="54">
        <f>VLOOKUP(Table_for_new_list_price[[#This Row],[ItemCode]],[1]sheet1!$1:$1048576,7,FALSE)</f>
        <v>0</v>
      </c>
      <c r="F3965" s="54" t="str">
        <f>VLOOKUP(Table_for_new_list_price[[#This Row],[ItemCode]],[1]sheet1!$1:$1048576,13,FALSE)</f>
        <v>0.04</v>
      </c>
      <c r="G3965" s="55" t="str">
        <f>VLOOKUP(Table_for_new_list_price[[#This Row],[ItemCode]],[1]sheet1!$1:$1048576,12,FALSE)</f>
        <v>1</v>
      </c>
      <c r="H3965" s="101">
        <f>VLOOKUP(Table_for_new_list_price[[#This Row],[ItemCode]],[1]sheet1!$1:$1048576,8,FALSE)</f>
        <v>34.75</v>
      </c>
      <c r="I3965" s="51" t="e">
        <f>VLOOKUP(Table_for_new_list_price[[#This Row],[Product Line]],'EDA SHEET'!$C$10:$D$57,2,FALSE)</f>
        <v>#N/A</v>
      </c>
      <c r="J3965" s="53" t="e">
        <f t="shared" si="70"/>
        <v>#N/A</v>
      </c>
      <c r="K3965" s="1" t="str">
        <f>VLOOKUP(Table_for_new_list_price[[#This Row],[ItemCode]],[1]sheet1!$1:$1048576,11,FALSE)</f>
        <v>China</v>
      </c>
    </row>
    <row r="3966" spans="1:11" hidden="1" x14ac:dyDescent="0.3">
      <c r="A3966" t="s">
        <v>538</v>
      </c>
      <c r="B3966" t="str">
        <f>VLOOKUP(Table_for_new_list_price[[#This Row],[ItemCode]],[1]sheet1!$1:$1048576,4,FALSE)</f>
        <v>PERFORATION SCREEN</v>
      </c>
      <c r="C3966" t="str">
        <f>VLOOKUP(Table_for_new_list_price[[#This Row],[ItemCode]],[1]sheet1!$1:$1048576,5,FALSE)</f>
        <v>670779028057</v>
      </c>
      <c r="D3966" t="str">
        <f>VLOOKUP(Table_for_new_list_price[[#This Row],[ItemCode]],[1]sheet1!$1:$1048576,6,FALSE)</f>
        <v>STAC</v>
      </c>
      <c r="E3966" s="54">
        <f>VLOOKUP(Table_for_new_list_price[[#This Row],[ItemCode]],[1]sheet1!$1:$1048576,7,FALSE)</f>
        <v>0</v>
      </c>
      <c r="F3966" s="54" t="str">
        <f>VLOOKUP(Table_for_new_list_price[[#This Row],[ItemCode]],[1]sheet1!$1:$1048576,13,FALSE)</f>
        <v>0.01</v>
      </c>
      <c r="G3966" s="55" t="str">
        <f>VLOOKUP(Table_for_new_list_price[[#This Row],[ItemCode]],[1]sheet1!$1:$1048576,12,FALSE)</f>
        <v>1</v>
      </c>
      <c r="H3966" s="101">
        <f>VLOOKUP(Table_for_new_list_price[[#This Row],[ItemCode]],[1]sheet1!$1:$1048576,8,FALSE)</f>
        <v>9.65</v>
      </c>
      <c r="I3966" s="51" t="e">
        <f>VLOOKUP(Table_for_new_list_price[[#This Row],[Product Line]],'EDA SHEET'!$C$10:$D$57,2,FALSE)</f>
        <v>#N/A</v>
      </c>
      <c r="J3966" s="53" t="e">
        <f t="shared" si="70"/>
        <v>#N/A</v>
      </c>
      <c r="K3966" s="1" t="str">
        <f>VLOOKUP(Table_for_new_list_price[[#This Row],[ItemCode]],[1]sheet1!$1:$1048576,11,FALSE)</f>
        <v>China</v>
      </c>
    </row>
    <row r="3967" spans="1:11" hidden="1" x14ac:dyDescent="0.3">
      <c r="A3967" t="s">
        <v>539</v>
      </c>
      <c r="B3967" t="str">
        <f>VLOOKUP(Table_for_new_list_price[[#This Row],[ItemCode]],[1]sheet1!$1:$1048576,4,FALSE)</f>
        <v>100 MESH SCREEN</v>
      </c>
      <c r="C3967" t="str">
        <f>VLOOKUP(Table_for_new_list_price[[#This Row],[ItemCode]],[1]sheet1!$1:$1048576,5,FALSE)</f>
        <v>670779035062</v>
      </c>
      <c r="D3967" t="str">
        <f>VLOOKUP(Table_for_new_list_price[[#This Row],[ItemCode]],[1]sheet1!$1:$1048576,6,FALSE)</f>
        <v>STAC</v>
      </c>
      <c r="E3967" s="54">
        <f>VLOOKUP(Table_for_new_list_price[[#This Row],[ItemCode]],[1]sheet1!$1:$1048576,7,FALSE)</f>
        <v>0</v>
      </c>
      <c r="F3967" s="54" t="str">
        <f>VLOOKUP(Table_for_new_list_price[[#This Row],[ItemCode]],[1]sheet1!$1:$1048576,13,FALSE)</f>
        <v>0</v>
      </c>
      <c r="G3967" s="55" t="str">
        <f>VLOOKUP(Table_for_new_list_price[[#This Row],[ItemCode]],[1]sheet1!$1:$1048576,12,FALSE)</f>
        <v>1</v>
      </c>
      <c r="H3967" s="101">
        <f>VLOOKUP(Table_for_new_list_price[[#This Row],[ItemCode]],[1]sheet1!$1:$1048576,8,FALSE)</f>
        <v>39.520000000000003</v>
      </c>
      <c r="I3967" s="51" t="e">
        <f>VLOOKUP(Table_for_new_list_price[[#This Row],[Product Line]],'EDA SHEET'!$C$10:$D$57,2,FALSE)</f>
        <v>#N/A</v>
      </c>
      <c r="J3967" s="53" t="e">
        <f t="shared" si="70"/>
        <v>#N/A</v>
      </c>
      <c r="K3967" s="1" t="str">
        <f>VLOOKUP(Table_for_new_list_price[[#This Row],[ItemCode]],[1]sheet1!$1:$1048576,11,FALSE)</f>
        <v>China</v>
      </c>
    </row>
    <row r="3968" spans="1:11" hidden="1" x14ac:dyDescent="0.3">
      <c r="A3968" t="s">
        <v>540</v>
      </c>
      <c r="B3968" t="str">
        <f>VLOOKUP(Table_for_new_list_price[[#This Row],[ItemCode]],[1]sheet1!$1:$1048576,4,FALSE)</f>
        <v>100 MESH SCREEN</v>
      </c>
      <c r="C3968" t="str">
        <f>VLOOKUP(Table_for_new_list_price[[#This Row],[ItemCode]],[1]sheet1!$1:$1048576,5,FALSE)</f>
        <v>670779035208</v>
      </c>
      <c r="D3968" t="str">
        <f>VLOOKUP(Table_for_new_list_price[[#This Row],[ItemCode]],[1]sheet1!$1:$1048576,6,FALSE)</f>
        <v>STAC</v>
      </c>
      <c r="E3968" s="54">
        <f>VLOOKUP(Table_for_new_list_price[[#This Row],[ItemCode]],[1]sheet1!$1:$1048576,7,FALSE)</f>
        <v>0</v>
      </c>
      <c r="F3968" s="54" t="str">
        <f>VLOOKUP(Table_for_new_list_price[[#This Row],[ItemCode]],[1]sheet1!$1:$1048576,13,FALSE)</f>
        <v>0</v>
      </c>
      <c r="G3968" s="55" t="str">
        <f>VLOOKUP(Table_for_new_list_price[[#This Row],[ItemCode]],[1]sheet1!$1:$1048576,12,FALSE)</f>
        <v>1</v>
      </c>
      <c r="H3968" s="101">
        <f>VLOOKUP(Table_for_new_list_price[[#This Row],[ItemCode]],[1]sheet1!$1:$1048576,8,FALSE)</f>
        <v>97.38</v>
      </c>
      <c r="I3968" s="51" t="e">
        <f>VLOOKUP(Table_for_new_list_price[[#This Row],[Product Line]],'EDA SHEET'!$C$10:$D$57,2,FALSE)</f>
        <v>#N/A</v>
      </c>
      <c r="J3968" s="53" t="e">
        <f t="shared" si="70"/>
        <v>#N/A</v>
      </c>
      <c r="K3968" s="1" t="str">
        <f>VLOOKUP(Table_for_new_list_price[[#This Row],[ItemCode]],[1]sheet1!$1:$1048576,11,FALSE)</f>
        <v>China</v>
      </c>
    </row>
    <row r="3969" spans="1:11" hidden="1" x14ac:dyDescent="0.3">
      <c r="A3969" t="s">
        <v>541</v>
      </c>
      <c r="B3969" t="str">
        <f>VLOOKUP(Table_for_new_list_price[[#This Row],[ItemCode]],[1]sheet1!$1:$1048576,4,FALSE)</f>
        <v>20 MESH SCREEN</v>
      </c>
      <c r="C3969" t="str">
        <f>VLOOKUP(Table_for_new_list_price[[#This Row],[ItemCode]],[1]sheet1!$1:$1048576,5,FALSE)</f>
        <v>670779024066</v>
      </c>
      <c r="D3969" t="str">
        <f>VLOOKUP(Table_for_new_list_price[[#This Row],[ItemCode]],[1]sheet1!$1:$1048576,6,FALSE)</f>
        <v>STAC</v>
      </c>
      <c r="E3969" s="54">
        <f>VLOOKUP(Table_for_new_list_price[[#This Row],[ItemCode]],[1]sheet1!$1:$1048576,7,FALSE)</f>
        <v>0</v>
      </c>
      <c r="F3969" s="54" t="str">
        <f>VLOOKUP(Table_for_new_list_price[[#This Row],[ItemCode]],[1]sheet1!$1:$1048576,13,FALSE)</f>
        <v>0.01</v>
      </c>
      <c r="G3969" s="55" t="str">
        <f>VLOOKUP(Table_for_new_list_price[[#This Row],[ItemCode]],[1]sheet1!$1:$1048576,12,FALSE)</f>
        <v>1</v>
      </c>
      <c r="H3969" s="101">
        <f>VLOOKUP(Table_for_new_list_price[[#This Row],[ItemCode]],[1]sheet1!$1:$1048576,8,FALSE)</f>
        <v>20.7</v>
      </c>
      <c r="I3969" s="51" t="e">
        <f>VLOOKUP(Table_for_new_list_price[[#This Row],[Product Line]],'EDA SHEET'!$C$10:$D$57,2,FALSE)</f>
        <v>#N/A</v>
      </c>
      <c r="J3969" s="53" t="e">
        <f t="shared" si="70"/>
        <v>#N/A</v>
      </c>
      <c r="K3969" s="1" t="str">
        <f>VLOOKUP(Table_for_new_list_price[[#This Row],[ItemCode]],[1]sheet1!$1:$1048576,11,FALSE)</f>
        <v>China</v>
      </c>
    </row>
    <row r="3970" spans="1:11" hidden="1" x14ac:dyDescent="0.3">
      <c r="A3970" t="s">
        <v>542</v>
      </c>
      <c r="B3970" t="str">
        <f>VLOOKUP(Table_for_new_list_price[[#This Row],[ItemCode]],[1]sheet1!$1:$1048576,4,FALSE)</f>
        <v>20 MESH SCREEN</v>
      </c>
      <c r="C3970" t="str">
        <f>VLOOKUP(Table_for_new_list_price[[#This Row],[ItemCode]],[1]sheet1!$1:$1048576,5,FALSE)</f>
        <v>670779721156</v>
      </c>
      <c r="D3970" t="str">
        <f>VLOOKUP(Table_for_new_list_price[[#This Row],[ItemCode]],[1]sheet1!$1:$1048576,6,FALSE)</f>
        <v>STAC</v>
      </c>
      <c r="E3970" s="54">
        <f>VLOOKUP(Table_for_new_list_price[[#This Row],[ItemCode]],[1]sheet1!$1:$1048576,7,FALSE)</f>
        <v>0</v>
      </c>
      <c r="F3970" s="54" t="str">
        <f>VLOOKUP(Table_for_new_list_price[[#This Row],[ItemCode]],[1]sheet1!$1:$1048576,13,FALSE)</f>
        <v>0.01</v>
      </c>
      <c r="G3970" s="55" t="str">
        <f>VLOOKUP(Table_for_new_list_price[[#This Row],[ItemCode]],[1]sheet1!$1:$1048576,12,FALSE)</f>
        <v>1</v>
      </c>
      <c r="H3970" s="101">
        <f>VLOOKUP(Table_for_new_list_price[[#This Row],[ItemCode]],[1]sheet1!$1:$1048576,8,FALSE)</f>
        <v>50.41</v>
      </c>
      <c r="I3970" s="51" t="e">
        <f>VLOOKUP(Table_for_new_list_price[[#This Row],[Product Line]],'EDA SHEET'!$C$10:$D$57,2,FALSE)</f>
        <v>#N/A</v>
      </c>
      <c r="J3970" s="53" t="e">
        <f t="shared" si="70"/>
        <v>#N/A</v>
      </c>
      <c r="K3970" s="1" t="str">
        <f>VLOOKUP(Table_for_new_list_price[[#This Row],[ItemCode]],[1]sheet1!$1:$1048576,11,FALSE)</f>
        <v>China</v>
      </c>
    </row>
    <row r="3971" spans="1:11" hidden="1" x14ac:dyDescent="0.3">
      <c r="A3971" t="s">
        <v>543</v>
      </c>
      <c r="B3971" t="str">
        <f>VLOOKUP(Table_for_new_list_price[[#This Row],[ItemCode]],[1]sheet1!$1:$1048576,4,FALSE)</f>
        <v>20 MESH SCREEN</v>
      </c>
      <c r="C3971" t="str">
        <f>VLOOKUP(Table_for_new_list_price[[#This Row],[ItemCode]],[1]sheet1!$1:$1048576,5,FALSE)</f>
        <v>670779721149</v>
      </c>
      <c r="D3971" t="str">
        <f>VLOOKUP(Table_for_new_list_price[[#This Row],[ItemCode]],[1]sheet1!$1:$1048576,6,FALSE)</f>
        <v>STAC</v>
      </c>
      <c r="E3971" s="54">
        <f>VLOOKUP(Table_for_new_list_price[[#This Row],[ItemCode]],[1]sheet1!$1:$1048576,7,FALSE)</f>
        <v>0</v>
      </c>
      <c r="F3971" s="54" t="str">
        <f>VLOOKUP(Table_for_new_list_price[[#This Row],[ItemCode]],[1]sheet1!$1:$1048576,13,FALSE)</f>
        <v>0.01</v>
      </c>
      <c r="G3971" s="55" t="str">
        <f>VLOOKUP(Table_for_new_list_price[[#This Row],[ItemCode]],[1]sheet1!$1:$1048576,12,FALSE)</f>
        <v>1</v>
      </c>
      <c r="H3971" s="101">
        <f>VLOOKUP(Table_for_new_list_price[[#This Row],[ItemCode]],[1]sheet1!$1:$1048576,8,FALSE)</f>
        <v>50.41</v>
      </c>
      <c r="I3971" s="51" t="e">
        <f>VLOOKUP(Table_for_new_list_price[[#This Row],[Product Line]],'EDA SHEET'!$C$10:$D$57,2,FALSE)</f>
        <v>#N/A</v>
      </c>
      <c r="J3971" s="53" t="e">
        <f t="shared" si="70"/>
        <v>#N/A</v>
      </c>
      <c r="K3971" s="1" t="str">
        <f>VLOOKUP(Table_for_new_list_price[[#This Row],[ItemCode]],[1]sheet1!$1:$1048576,11,FALSE)</f>
        <v>China</v>
      </c>
    </row>
    <row r="3972" spans="1:11" hidden="1" x14ac:dyDescent="0.3">
      <c r="A3972" t="s">
        <v>544</v>
      </c>
      <c r="B3972" t="str">
        <f>VLOOKUP(Table_for_new_list_price[[#This Row],[ItemCode]],[1]sheet1!$1:$1048576,4,FALSE)</f>
        <v>20 MESH SCREEN</v>
      </c>
      <c r="C3972" t="str">
        <f>VLOOKUP(Table_for_new_list_price[[#This Row],[ItemCode]],[1]sheet1!$1:$1048576,5,FALSE)</f>
        <v>670779024042</v>
      </c>
      <c r="D3972" t="str">
        <f>VLOOKUP(Table_for_new_list_price[[#This Row],[ItemCode]],[1]sheet1!$1:$1048576,6,FALSE)</f>
        <v>STAC</v>
      </c>
      <c r="E3972" s="54">
        <f>VLOOKUP(Table_for_new_list_price[[#This Row],[ItemCode]],[1]sheet1!$1:$1048576,7,FALSE)</f>
        <v>0</v>
      </c>
      <c r="F3972" s="54" t="str">
        <f>VLOOKUP(Table_for_new_list_price[[#This Row],[ItemCode]],[1]sheet1!$1:$1048576,13,FALSE)</f>
        <v>0.01</v>
      </c>
      <c r="G3972" s="55" t="str">
        <f>VLOOKUP(Table_for_new_list_price[[#This Row],[ItemCode]],[1]sheet1!$1:$1048576,12,FALSE)</f>
        <v>1</v>
      </c>
      <c r="H3972" s="101">
        <f>VLOOKUP(Table_for_new_list_price[[#This Row],[ItemCode]],[1]sheet1!$1:$1048576,8,FALSE)</f>
        <v>13.15</v>
      </c>
      <c r="I3972" s="51" t="e">
        <f>VLOOKUP(Table_for_new_list_price[[#This Row],[Product Line]],'EDA SHEET'!$C$10:$D$57,2,FALSE)</f>
        <v>#N/A</v>
      </c>
      <c r="J3972" s="53" t="e">
        <f t="shared" si="70"/>
        <v>#N/A</v>
      </c>
      <c r="K3972" s="1" t="str">
        <f>VLOOKUP(Table_for_new_list_price[[#This Row],[ItemCode]],[1]sheet1!$1:$1048576,11,FALSE)</f>
        <v>China</v>
      </c>
    </row>
    <row r="3973" spans="1:11" hidden="1" x14ac:dyDescent="0.3">
      <c r="A3973" t="s">
        <v>545</v>
      </c>
      <c r="B3973" t="str">
        <f>VLOOKUP(Table_for_new_list_price[[#This Row],[ItemCode]],[1]sheet1!$1:$1048576,4,FALSE)</f>
        <v>20 MESH SCREEN</v>
      </c>
      <c r="C3973" t="str">
        <f>VLOOKUP(Table_for_new_list_price[[#This Row],[ItemCode]],[1]sheet1!$1:$1048576,5,FALSE)</f>
        <v>670779024202</v>
      </c>
      <c r="D3973" t="str">
        <f>VLOOKUP(Table_for_new_list_price[[#This Row],[ItemCode]],[1]sheet1!$1:$1048576,6,FALSE)</f>
        <v>STAC</v>
      </c>
      <c r="E3973" s="54">
        <f>VLOOKUP(Table_for_new_list_price[[#This Row],[ItemCode]],[1]sheet1!$1:$1048576,7,FALSE)</f>
        <v>0</v>
      </c>
      <c r="F3973" s="54" t="str">
        <f>VLOOKUP(Table_for_new_list_price[[#This Row],[ItemCode]],[1]sheet1!$1:$1048576,13,FALSE)</f>
        <v>0.01</v>
      </c>
      <c r="G3973" s="55" t="str">
        <f>VLOOKUP(Table_for_new_list_price[[#This Row],[ItemCode]],[1]sheet1!$1:$1048576,12,FALSE)</f>
        <v>1</v>
      </c>
      <c r="H3973" s="101">
        <f>VLOOKUP(Table_for_new_list_price[[#This Row],[ItemCode]],[1]sheet1!$1:$1048576,8,FALSE)</f>
        <v>50.41</v>
      </c>
      <c r="I3973" s="51" t="e">
        <f>VLOOKUP(Table_for_new_list_price[[#This Row],[Product Line]],'EDA SHEET'!$C$10:$D$57,2,FALSE)</f>
        <v>#N/A</v>
      </c>
      <c r="J3973" s="53" t="e">
        <f t="shared" si="70"/>
        <v>#N/A</v>
      </c>
      <c r="K3973" s="1" t="str">
        <f>VLOOKUP(Table_for_new_list_price[[#This Row],[ItemCode]],[1]sheet1!$1:$1048576,11,FALSE)</f>
        <v>China</v>
      </c>
    </row>
    <row r="3974" spans="1:11" hidden="1" x14ac:dyDescent="0.3">
      <c r="A3974" t="s">
        <v>546</v>
      </c>
      <c r="B3974" t="str">
        <f>VLOOKUP(Table_for_new_list_price[[#This Row],[ItemCode]],[1]sheet1!$1:$1048576,4,FALSE)</f>
        <v>20 MESH SCREEN</v>
      </c>
      <c r="C3974" t="str">
        <f>VLOOKUP(Table_for_new_list_price[[#This Row],[ItemCode]],[1]sheet1!$1:$1048576,5,FALSE)</f>
        <v>670779024059</v>
      </c>
      <c r="D3974" t="str">
        <f>VLOOKUP(Table_for_new_list_price[[#This Row],[ItemCode]],[1]sheet1!$1:$1048576,6,FALSE)</f>
        <v>STAC</v>
      </c>
      <c r="E3974" s="54">
        <f>VLOOKUP(Table_for_new_list_price[[#This Row],[ItemCode]],[1]sheet1!$1:$1048576,7,FALSE)</f>
        <v>0</v>
      </c>
      <c r="F3974" s="54" t="str">
        <f>VLOOKUP(Table_for_new_list_price[[#This Row],[ItemCode]],[1]sheet1!$1:$1048576,13,FALSE)</f>
        <v>0.01</v>
      </c>
      <c r="G3974" s="55" t="str">
        <f>VLOOKUP(Table_for_new_list_price[[#This Row],[ItemCode]],[1]sheet1!$1:$1048576,12,FALSE)</f>
        <v>1</v>
      </c>
      <c r="H3974" s="101">
        <f>VLOOKUP(Table_for_new_list_price[[#This Row],[ItemCode]],[1]sheet1!$1:$1048576,8,FALSE)</f>
        <v>15.07</v>
      </c>
      <c r="I3974" s="51" t="e">
        <f>VLOOKUP(Table_for_new_list_price[[#This Row],[Product Line]],'EDA SHEET'!$C$10:$D$57,2,FALSE)</f>
        <v>#N/A</v>
      </c>
      <c r="J3974" s="53" t="e">
        <f t="shared" si="70"/>
        <v>#N/A</v>
      </c>
      <c r="K3974" s="1" t="str">
        <f>VLOOKUP(Table_for_new_list_price[[#This Row],[ItemCode]],[1]sheet1!$1:$1048576,11,FALSE)</f>
        <v>China</v>
      </c>
    </row>
    <row r="3975" spans="1:11" hidden="1" x14ac:dyDescent="0.3">
      <c r="A3975" t="s">
        <v>547</v>
      </c>
      <c r="B3975" t="str">
        <f>VLOOKUP(Table_for_new_list_price[[#This Row],[ItemCode]],[1]sheet1!$1:$1048576,4,FALSE)</f>
        <v>40 MESH SCREEN</v>
      </c>
      <c r="C3975" t="str">
        <f>VLOOKUP(Table_for_new_list_price[[#This Row],[ItemCode]],[1]sheet1!$1:$1048576,5,FALSE)</f>
        <v>670779025063</v>
      </c>
      <c r="D3975" t="str">
        <f>VLOOKUP(Table_for_new_list_price[[#This Row],[ItemCode]],[1]sheet1!$1:$1048576,6,FALSE)</f>
        <v>STAC</v>
      </c>
      <c r="E3975" s="54">
        <f>VLOOKUP(Table_for_new_list_price[[#This Row],[ItemCode]],[1]sheet1!$1:$1048576,7,FALSE)</f>
        <v>0</v>
      </c>
      <c r="F3975" s="54" t="str">
        <f>VLOOKUP(Table_for_new_list_price[[#This Row],[ItemCode]],[1]sheet1!$1:$1048576,13,FALSE)</f>
        <v>0.01</v>
      </c>
      <c r="G3975" s="55" t="str">
        <f>VLOOKUP(Table_for_new_list_price[[#This Row],[ItemCode]],[1]sheet1!$1:$1048576,12,FALSE)</f>
        <v>1</v>
      </c>
      <c r="H3975" s="101">
        <f>VLOOKUP(Table_for_new_list_price[[#This Row],[ItemCode]],[1]sheet1!$1:$1048576,8,FALSE)</f>
        <v>20.66</v>
      </c>
      <c r="I3975" s="51" t="e">
        <f>VLOOKUP(Table_for_new_list_price[[#This Row],[Product Line]],'EDA SHEET'!$C$10:$D$57,2,FALSE)</f>
        <v>#N/A</v>
      </c>
      <c r="J3975" s="53" t="e">
        <f t="shared" si="70"/>
        <v>#N/A</v>
      </c>
      <c r="K3975" s="1" t="str">
        <f>VLOOKUP(Table_for_new_list_price[[#This Row],[ItemCode]],[1]sheet1!$1:$1048576,11,FALSE)</f>
        <v>China</v>
      </c>
    </row>
    <row r="3976" spans="1:11" hidden="1" x14ac:dyDescent="0.3">
      <c r="A3976" t="s">
        <v>548</v>
      </c>
      <c r="B3976" t="str">
        <f>VLOOKUP(Table_for_new_list_price[[#This Row],[ItemCode]],[1]sheet1!$1:$1048576,4,FALSE)</f>
        <v>40 MESH SCREEN</v>
      </c>
      <c r="C3976" t="str">
        <f>VLOOKUP(Table_for_new_list_price[[#This Row],[ItemCode]],[1]sheet1!$1:$1048576,5,FALSE)</f>
        <v>670779025049</v>
      </c>
      <c r="D3976" t="str">
        <f>VLOOKUP(Table_for_new_list_price[[#This Row],[ItemCode]],[1]sheet1!$1:$1048576,6,FALSE)</f>
        <v>STAC</v>
      </c>
      <c r="E3976" s="54">
        <f>VLOOKUP(Table_for_new_list_price[[#This Row],[ItemCode]],[1]sheet1!$1:$1048576,7,FALSE)</f>
        <v>0</v>
      </c>
      <c r="F3976" s="54" t="str">
        <f>VLOOKUP(Table_for_new_list_price[[#This Row],[ItemCode]],[1]sheet1!$1:$1048576,13,FALSE)</f>
        <v>0.01</v>
      </c>
      <c r="G3976" s="55" t="str">
        <f>VLOOKUP(Table_for_new_list_price[[#This Row],[ItemCode]],[1]sheet1!$1:$1048576,12,FALSE)</f>
        <v>1</v>
      </c>
      <c r="H3976" s="101">
        <f>VLOOKUP(Table_for_new_list_price[[#This Row],[ItemCode]],[1]sheet1!$1:$1048576,8,FALSE)</f>
        <v>13.09</v>
      </c>
      <c r="I3976" s="51" t="e">
        <f>VLOOKUP(Table_for_new_list_price[[#This Row],[Product Line]],'EDA SHEET'!$C$10:$D$57,2,FALSE)</f>
        <v>#N/A</v>
      </c>
      <c r="J3976" s="53" t="e">
        <f t="shared" si="70"/>
        <v>#N/A</v>
      </c>
      <c r="K3976" s="1" t="str">
        <f>VLOOKUP(Table_for_new_list_price[[#This Row],[ItemCode]],[1]sheet1!$1:$1048576,11,FALSE)</f>
        <v>China</v>
      </c>
    </row>
    <row r="3977" spans="1:11" hidden="1" x14ac:dyDescent="0.3">
      <c r="A3977" t="s">
        <v>549</v>
      </c>
      <c r="B3977" t="str">
        <f>VLOOKUP(Table_for_new_list_price[[#This Row],[ItemCode]],[1]sheet1!$1:$1048576,4,FALSE)</f>
        <v>40 MESH SCREEN</v>
      </c>
      <c r="C3977" t="str">
        <f>VLOOKUP(Table_for_new_list_price[[#This Row],[ItemCode]],[1]sheet1!$1:$1048576,5,FALSE)</f>
        <v>670779025209</v>
      </c>
      <c r="D3977" t="str">
        <f>VLOOKUP(Table_for_new_list_price[[#This Row],[ItemCode]],[1]sheet1!$1:$1048576,6,FALSE)</f>
        <v>STAC</v>
      </c>
      <c r="E3977" s="54">
        <f>VLOOKUP(Table_for_new_list_price[[#This Row],[ItemCode]],[1]sheet1!$1:$1048576,7,FALSE)</f>
        <v>0</v>
      </c>
      <c r="F3977" s="54" t="str">
        <f>VLOOKUP(Table_for_new_list_price[[#This Row],[ItemCode]],[1]sheet1!$1:$1048576,13,FALSE)</f>
        <v>0.01</v>
      </c>
      <c r="G3977" s="55" t="str">
        <f>VLOOKUP(Table_for_new_list_price[[#This Row],[ItemCode]],[1]sheet1!$1:$1048576,12,FALSE)</f>
        <v>1</v>
      </c>
      <c r="H3977" s="101">
        <f>VLOOKUP(Table_for_new_list_price[[#This Row],[ItemCode]],[1]sheet1!$1:$1048576,8,FALSE)</f>
        <v>48.15</v>
      </c>
      <c r="I3977" s="51" t="e">
        <f>VLOOKUP(Table_for_new_list_price[[#This Row],[Product Line]],'EDA SHEET'!$C$10:$D$57,2,FALSE)</f>
        <v>#N/A</v>
      </c>
      <c r="J3977" s="53" t="e">
        <f t="shared" si="70"/>
        <v>#N/A</v>
      </c>
      <c r="K3977" s="1" t="str">
        <f>VLOOKUP(Table_for_new_list_price[[#This Row],[ItemCode]],[1]sheet1!$1:$1048576,11,FALSE)</f>
        <v>China</v>
      </c>
    </row>
    <row r="3978" spans="1:11" hidden="1" x14ac:dyDescent="0.3">
      <c r="A3978" t="s">
        <v>550</v>
      </c>
      <c r="B3978" t="str">
        <f>VLOOKUP(Table_for_new_list_price[[#This Row],[ItemCode]],[1]sheet1!$1:$1048576,4,FALSE)</f>
        <v>40 MESH SCREEN</v>
      </c>
      <c r="C3978" t="str">
        <f>VLOOKUP(Table_for_new_list_price[[#This Row],[ItemCode]],[1]sheet1!$1:$1048576,5,FALSE)</f>
        <v>670779025056</v>
      </c>
      <c r="D3978" t="str">
        <f>VLOOKUP(Table_for_new_list_price[[#This Row],[ItemCode]],[1]sheet1!$1:$1048576,6,FALSE)</f>
        <v>STAC</v>
      </c>
      <c r="E3978" s="54">
        <f>VLOOKUP(Table_for_new_list_price[[#This Row],[ItemCode]],[1]sheet1!$1:$1048576,7,FALSE)</f>
        <v>0</v>
      </c>
      <c r="F3978" s="54" t="str">
        <f>VLOOKUP(Table_for_new_list_price[[#This Row],[ItemCode]],[1]sheet1!$1:$1048576,13,FALSE)</f>
        <v>0.01</v>
      </c>
      <c r="G3978" s="55" t="str">
        <f>VLOOKUP(Table_for_new_list_price[[#This Row],[ItemCode]],[1]sheet1!$1:$1048576,12,FALSE)</f>
        <v>1</v>
      </c>
      <c r="H3978" s="101">
        <f>VLOOKUP(Table_for_new_list_price[[#This Row],[ItemCode]],[1]sheet1!$1:$1048576,8,FALSE)</f>
        <v>15</v>
      </c>
      <c r="I3978" s="51" t="e">
        <f>VLOOKUP(Table_for_new_list_price[[#This Row],[Product Line]],'EDA SHEET'!$C$10:$D$57,2,FALSE)</f>
        <v>#N/A</v>
      </c>
      <c r="J3978" s="53" t="e">
        <f t="shared" si="70"/>
        <v>#N/A</v>
      </c>
      <c r="K3978" s="1" t="str">
        <f>VLOOKUP(Table_for_new_list_price[[#This Row],[ItemCode]],[1]sheet1!$1:$1048576,11,FALSE)</f>
        <v>China</v>
      </c>
    </row>
    <row r="3979" spans="1:11" hidden="1" x14ac:dyDescent="0.3">
      <c r="A3979" t="s">
        <v>551</v>
      </c>
      <c r="B3979" t="str">
        <f>VLOOKUP(Table_for_new_list_price[[#This Row],[ItemCode]],[1]sheet1!$1:$1048576,4,FALSE)</f>
        <v>60 MESH SCREEN</v>
      </c>
      <c r="C3979" t="str">
        <f>VLOOKUP(Table_for_new_list_price[[#This Row],[ItemCode]],[1]sheet1!$1:$1048576,5,FALSE)</f>
        <v>670779029061</v>
      </c>
      <c r="D3979" t="str">
        <f>VLOOKUP(Table_for_new_list_price[[#This Row],[ItemCode]],[1]sheet1!$1:$1048576,6,FALSE)</f>
        <v>STAC</v>
      </c>
      <c r="E3979" s="54">
        <f>VLOOKUP(Table_for_new_list_price[[#This Row],[ItemCode]],[1]sheet1!$1:$1048576,7,FALSE)</f>
        <v>0</v>
      </c>
      <c r="F3979" s="54" t="str">
        <f>VLOOKUP(Table_for_new_list_price[[#This Row],[ItemCode]],[1]sheet1!$1:$1048576,13,FALSE)</f>
        <v>0</v>
      </c>
      <c r="G3979" s="55" t="str">
        <f>VLOOKUP(Table_for_new_list_price[[#This Row],[ItemCode]],[1]sheet1!$1:$1048576,12,FALSE)</f>
        <v>1</v>
      </c>
      <c r="H3979" s="101">
        <f>VLOOKUP(Table_for_new_list_price[[#This Row],[ItemCode]],[1]sheet1!$1:$1048576,8,FALSE)</f>
        <v>24.75</v>
      </c>
      <c r="I3979" s="51" t="e">
        <f>VLOOKUP(Table_for_new_list_price[[#This Row],[Product Line]],'EDA SHEET'!$C$10:$D$57,2,FALSE)</f>
        <v>#N/A</v>
      </c>
      <c r="J3979" s="53" t="e">
        <f t="shared" si="70"/>
        <v>#N/A</v>
      </c>
      <c r="K3979" s="1" t="str">
        <f>VLOOKUP(Table_for_new_list_price[[#This Row],[ItemCode]],[1]sheet1!$1:$1048576,11,FALSE)</f>
        <v>China</v>
      </c>
    </row>
    <row r="3980" spans="1:11" hidden="1" x14ac:dyDescent="0.3">
      <c r="A3980" t="s">
        <v>552</v>
      </c>
      <c r="B3980" t="str">
        <f>VLOOKUP(Table_for_new_list_price[[#This Row],[ItemCode]],[1]sheet1!$1:$1048576,4,FALSE)</f>
        <v>60 MESH SCREEN</v>
      </c>
      <c r="C3980" t="str">
        <f>VLOOKUP(Table_for_new_list_price[[#This Row],[ItemCode]],[1]sheet1!$1:$1048576,5,FALSE)</f>
        <v>670779029207</v>
      </c>
      <c r="D3980" t="str">
        <f>VLOOKUP(Table_for_new_list_price[[#This Row],[ItemCode]],[1]sheet1!$1:$1048576,6,FALSE)</f>
        <v>STAC</v>
      </c>
      <c r="E3980" s="54">
        <f>VLOOKUP(Table_for_new_list_price[[#This Row],[ItemCode]],[1]sheet1!$1:$1048576,7,FALSE)</f>
        <v>0</v>
      </c>
      <c r="F3980" s="54" t="str">
        <f>VLOOKUP(Table_for_new_list_price[[#This Row],[ItemCode]],[1]sheet1!$1:$1048576,13,FALSE)</f>
        <v>0</v>
      </c>
      <c r="G3980" s="55" t="str">
        <f>VLOOKUP(Table_for_new_list_price[[#This Row],[ItemCode]],[1]sheet1!$1:$1048576,12,FALSE)</f>
        <v>1</v>
      </c>
      <c r="H3980" s="101">
        <f>VLOOKUP(Table_for_new_list_price[[#This Row],[ItemCode]],[1]sheet1!$1:$1048576,8,FALSE)</f>
        <v>60.71</v>
      </c>
      <c r="I3980" s="51" t="e">
        <f>VLOOKUP(Table_for_new_list_price[[#This Row],[Product Line]],'EDA SHEET'!$C$10:$D$57,2,FALSE)</f>
        <v>#N/A</v>
      </c>
      <c r="J3980" s="53" t="e">
        <f t="shared" si="70"/>
        <v>#N/A</v>
      </c>
      <c r="K3980" s="1" t="str">
        <f>VLOOKUP(Table_for_new_list_price[[#This Row],[ItemCode]],[1]sheet1!$1:$1048576,11,FALSE)</f>
        <v>China</v>
      </c>
    </row>
    <row r="3981" spans="1:11" hidden="1" x14ac:dyDescent="0.3">
      <c r="A3981" t="s">
        <v>553</v>
      </c>
      <c r="B3981" t="str">
        <f>VLOOKUP(Table_for_new_list_price[[#This Row],[ItemCode]],[1]sheet1!$1:$1048576,4,FALSE)</f>
        <v>60 MESH SCREEN</v>
      </c>
      <c r="C3981" t="str">
        <f>VLOOKUP(Table_for_new_list_price[[#This Row],[ItemCode]],[1]sheet1!$1:$1048576,5,FALSE)</f>
        <v>670779029054</v>
      </c>
      <c r="D3981" t="str">
        <f>VLOOKUP(Table_for_new_list_price[[#This Row],[ItemCode]],[1]sheet1!$1:$1048576,6,FALSE)</f>
        <v>STAC</v>
      </c>
      <c r="E3981" s="54">
        <f>VLOOKUP(Table_for_new_list_price[[#This Row],[ItemCode]],[1]sheet1!$1:$1048576,7,FALSE)</f>
        <v>0</v>
      </c>
      <c r="F3981" s="54" t="str">
        <f>VLOOKUP(Table_for_new_list_price[[#This Row],[ItemCode]],[1]sheet1!$1:$1048576,13,FALSE)</f>
        <v>0</v>
      </c>
      <c r="G3981" s="55" t="str">
        <f>VLOOKUP(Table_for_new_list_price[[#This Row],[ItemCode]],[1]sheet1!$1:$1048576,12,FALSE)</f>
        <v>1</v>
      </c>
      <c r="H3981" s="101">
        <f>VLOOKUP(Table_for_new_list_price[[#This Row],[ItemCode]],[1]sheet1!$1:$1048576,8,FALSE)</f>
        <v>20.76</v>
      </c>
      <c r="I3981" s="51" t="e">
        <f>VLOOKUP(Table_for_new_list_price[[#This Row],[Product Line]],'EDA SHEET'!$C$10:$D$57,2,FALSE)</f>
        <v>#N/A</v>
      </c>
      <c r="J3981" s="53" t="e">
        <f t="shared" si="70"/>
        <v>#N/A</v>
      </c>
      <c r="K3981" s="1" t="str">
        <f>VLOOKUP(Table_for_new_list_price[[#This Row],[ItemCode]],[1]sheet1!$1:$1048576,11,FALSE)</f>
        <v>China</v>
      </c>
    </row>
    <row r="3982" spans="1:11" hidden="1" x14ac:dyDescent="0.3">
      <c r="A3982" t="s">
        <v>554</v>
      </c>
      <c r="B3982" t="str">
        <f>VLOOKUP(Table_for_new_list_price[[#This Row],[ItemCode]],[1]sheet1!$1:$1048576,4,FALSE)</f>
        <v>CAP</v>
      </c>
      <c r="C3982" t="str">
        <f>VLOOKUP(Table_for_new_list_price[[#This Row],[ItemCode]],[1]sheet1!$1:$1048576,5,FALSE)</f>
        <v>670779036069</v>
      </c>
      <c r="D3982" t="str">
        <f>VLOOKUP(Table_for_new_list_price[[#This Row],[ItemCode]],[1]sheet1!$1:$1048576,6,FALSE)</f>
        <v>STAC</v>
      </c>
      <c r="E3982" s="54">
        <f>VLOOKUP(Table_for_new_list_price[[#This Row],[ItemCode]],[1]sheet1!$1:$1048576,7,FALSE)</f>
        <v>0</v>
      </c>
      <c r="F3982" s="54" t="str">
        <f>VLOOKUP(Table_for_new_list_price[[#This Row],[ItemCode]],[1]sheet1!$1:$1048576,13,FALSE)</f>
        <v>0.33</v>
      </c>
      <c r="G3982" s="55" t="str">
        <f>VLOOKUP(Table_for_new_list_price[[#This Row],[ItemCode]],[1]sheet1!$1:$1048576,12,FALSE)</f>
        <v>1</v>
      </c>
      <c r="H3982" s="101">
        <f>VLOOKUP(Table_for_new_list_price[[#This Row],[ItemCode]],[1]sheet1!$1:$1048576,8,FALSE)</f>
        <v>11.42</v>
      </c>
      <c r="I3982" s="51" t="e">
        <f>VLOOKUP(Table_for_new_list_price[[#This Row],[Product Line]],'EDA SHEET'!$C$10:$D$57,2,FALSE)</f>
        <v>#N/A</v>
      </c>
      <c r="J3982" s="53" t="e">
        <f t="shared" si="70"/>
        <v>#N/A</v>
      </c>
      <c r="K3982" s="1" t="str">
        <f>VLOOKUP(Table_for_new_list_price[[#This Row],[ItemCode]],[1]sheet1!$1:$1048576,11,FALSE)</f>
        <v>China</v>
      </c>
    </row>
    <row r="3983" spans="1:11" hidden="1" x14ac:dyDescent="0.3">
      <c r="A3983" t="s">
        <v>555</v>
      </c>
      <c r="B3983" t="str">
        <f>VLOOKUP(Table_for_new_list_price[[#This Row],[ItemCode]],[1]sheet1!$1:$1048576,4,FALSE)</f>
        <v>CAP</v>
      </c>
      <c r="C3983" t="str">
        <f>VLOOKUP(Table_for_new_list_price[[#This Row],[ItemCode]],[1]sheet1!$1:$1048576,5,FALSE)</f>
        <v>670779036205</v>
      </c>
      <c r="D3983" t="str">
        <f>VLOOKUP(Table_for_new_list_price[[#This Row],[ItemCode]],[1]sheet1!$1:$1048576,6,FALSE)</f>
        <v>STAC</v>
      </c>
      <c r="E3983" s="54">
        <f>VLOOKUP(Table_for_new_list_price[[#This Row],[ItemCode]],[1]sheet1!$1:$1048576,7,FALSE)</f>
        <v>0</v>
      </c>
      <c r="F3983" s="54" t="str">
        <f>VLOOKUP(Table_for_new_list_price[[#This Row],[ItemCode]],[1]sheet1!$1:$1048576,13,FALSE)</f>
        <v>0.86</v>
      </c>
      <c r="G3983" s="55" t="str">
        <f>VLOOKUP(Table_for_new_list_price[[#This Row],[ItemCode]],[1]sheet1!$1:$1048576,12,FALSE)</f>
        <v>1</v>
      </c>
      <c r="H3983" s="101">
        <f>VLOOKUP(Table_for_new_list_price[[#This Row],[ItemCode]],[1]sheet1!$1:$1048576,8,FALSE)</f>
        <v>27.57</v>
      </c>
      <c r="I3983" s="51" t="e">
        <f>VLOOKUP(Table_for_new_list_price[[#This Row],[Product Line]],'EDA SHEET'!$C$10:$D$57,2,FALSE)</f>
        <v>#N/A</v>
      </c>
      <c r="J3983" s="53" t="e">
        <f t="shared" si="70"/>
        <v>#N/A</v>
      </c>
      <c r="K3983" s="1" t="str">
        <f>VLOOKUP(Table_for_new_list_price[[#This Row],[ItemCode]],[1]sheet1!$1:$1048576,11,FALSE)</f>
        <v>China</v>
      </c>
    </row>
    <row r="3984" spans="1:11" hidden="1" x14ac:dyDescent="0.3">
      <c r="A3984" t="s">
        <v>556</v>
      </c>
      <c r="B3984" t="str">
        <f>VLOOKUP(Table_for_new_list_price[[#This Row],[ItemCode]],[1]sheet1!$1:$1048576,4,FALSE)</f>
        <v>CAP</v>
      </c>
      <c r="C3984" t="str">
        <f>VLOOKUP(Table_for_new_list_price[[#This Row],[ItemCode]],[1]sheet1!$1:$1048576,5,FALSE)</f>
        <v>670779036052</v>
      </c>
      <c r="D3984" t="str">
        <f>VLOOKUP(Table_for_new_list_price[[#This Row],[ItemCode]],[1]sheet1!$1:$1048576,6,FALSE)</f>
        <v>STAC</v>
      </c>
      <c r="E3984" s="54">
        <f>VLOOKUP(Table_for_new_list_price[[#This Row],[ItemCode]],[1]sheet1!$1:$1048576,7,FALSE)</f>
        <v>0</v>
      </c>
      <c r="F3984" s="54" t="str">
        <f>VLOOKUP(Table_for_new_list_price[[#This Row],[ItemCode]],[1]sheet1!$1:$1048576,13,FALSE)</f>
        <v>0.2</v>
      </c>
      <c r="G3984" s="55" t="str">
        <f>VLOOKUP(Table_for_new_list_price[[#This Row],[ItemCode]],[1]sheet1!$1:$1048576,12,FALSE)</f>
        <v>1</v>
      </c>
      <c r="H3984" s="101">
        <f>VLOOKUP(Table_for_new_list_price[[#This Row],[ItemCode]],[1]sheet1!$1:$1048576,8,FALSE)</f>
        <v>8.81</v>
      </c>
      <c r="I3984" s="51" t="e">
        <f>VLOOKUP(Table_for_new_list_price[[#This Row],[Product Line]],'EDA SHEET'!$C$10:$D$57,2,FALSE)</f>
        <v>#N/A</v>
      </c>
      <c r="J3984" s="53" t="e">
        <f t="shared" si="70"/>
        <v>#N/A</v>
      </c>
      <c r="K3984" s="1" t="str">
        <f>VLOOKUP(Table_for_new_list_price[[#This Row],[ItemCode]],[1]sheet1!$1:$1048576,11,FALSE)</f>
        <v>China</v>
      </c>
    </row>
    <row r="3985" spans="1:11" hidden="1" x14ac:dyDescent="0.3">
      <c r="A3985" t="s">
        <v>557</v>
      </c>
      <c r="B3985" t="str">
        <f>VLOOKUP(Table_for_new_list_price[[#This Row],[ItemCode]],[1]sheet1!$1:$1048576,4,FALSE)</f>
        <v>CAP</v>
      </c>
      <c r="C3985" t="str">
        <f>VLOOKUP(Table_for_new_list_price[[#This Row],[ItemCode]],[1]sheet1!$1:$1048576,5,FALSE)</f>
        <v>670779037066</v>
      </c>
      <c r="D3985" t="str">
        <f>VLOOKUP(Table_for_new_list_price[[#This Row],[ItemCode]],[1]sheet1!$1:$1048576,6,FALSE)</f>
        <v>STAC</v>
      </c>
      <c r="E3985" s="54">
        <f>VLOOKUP(Table_for_new_list_price[[#This Row],[ItemCode]],[1]sheet1!$1:$1048576,7,FALSE)</f>
        <v>0</v>
      </c>
      <c r="F3985" s="54" t="str">
        <f>VLOOKUP(Table_for_new_list_price[[#This Row],[ItemCode]],[1]sheet1!$1:$1048576,13,FALSE)</f>
        <v>0.31</v>
      </c>
      <c r="G3985" s="55" t="str">
        <f>VLOOKUP(Table_for_new_list_price[[#This Row],[ItemCode]],[1]sheet1!$1:$1048576,12,FALSE)</f>
        <v>1</v>
      </c>
      <c r="H3985" s="101">
        <f>VLOOKUP(Table_for_new_list_price[[#This Row],[ItemCode]],[1]sheet1!$1:$1048576,8,FALSE)</f>
        <v>16.32</v>
      </c>
      <c r="I3985" s="51" t="e">
        <f>VLOOKUP(Table_for_new_list_price[[#This Row],[Product Line]],'EDA SHEET'!$C$10:$D$57,2,FALSE)</f>
        <v>#N/A</v>
      </c>
      <c r="J3985" s="53" t="e">
        <f t="shared" si="70"/>
        <v>#N/A</v>
      </c>
      <c r="K3985" s="1" t="str">
        <f>VLOOKUP(Table_for_new_list_price[[#This Row],[ItemCode]],[1]sheet1!$1:$1048576,11,FALSE)</f>
        <v>China</v>
      </c>
    </row>
    <row r="3986" spans="1:11" hidden="1" x14ac:dyDescent="0.3">
      <c r="A3986" t="s">
        <v>558</v>
      </c>
      <c r="B3986" t="str">
        <f>VLOOKUP(Table_for_new_list_price[[#This Row],[ItemCode]],[1]sheet1!$1:$1048576,4,FALSE)</f>
        <v>CAP</v>
      </c>
      <c r="C3986" t="str">
        <f>VLOOKUP(Table_for_new_list_price[[#This Row],[ItemCode]],[1]sheet1!$1:$1048576,5,FALSE)</f>
        <v>670779037202</v>
      </c>
      <c r="D3986" t="str">
        <f>VLOOKUP(Table_for_new_list_price[[#This Row],[ItemCode]],[1]sheet1!$1:$1048576,6,FALSE)</f>
        <v>STAC</v>
      </c>
      <c r="E3986" s="54">
        <f>VLOOKUP(Table_for_new_list_price[[#This Row],[ItemCode]],[1]sheet1!$1:$1048576,7,FALSE)</f>
        <v>0</v>
      </c>
      <c r="F3986" s="54" t="str">
        <f>VLOOKUP(Table_for_new_list_price[[#This Row],[ItemCode]],[1]sheet1!$1:$1048576,13,FALSE)</f>
        <v>0.83</v>
      </c>
      <c r="G3986" s="55" t="str">
        <f>VLOOKUP(Table_for_new_list_price[[#This Row],[ItemCode]],[1]sheet1!$1:$1048576,12,FALSE)</f>
        <v>1</v>
      </c>
      <c r="H3986" s="101">
        <f>VLOOKUP(Table_for_new_list_price[[#This Row],[ItemCode]],[1]sheet1!$1:$1048576,8,FALSE)</f>
        <v>39.39</v>
      </c>
      <c r="I3986" s="51" t="e">
        <f>VLOOKUP(Table_for_new_list_price[[#This Row],[Product Line]],'EDA SHEET'!$C$10:$D$57,2,FALSE)</f>
        <v>#N/A</v>
      </c>
      <c r="J3986" s="53" t="e">
        <f t="shared" si="70"/>
        <v>#N/A</v>
      </c>
      <c r="K3986" s="1" t="str">
        <f>VLOOKUP(Table_for_new_list_price[[#This Row],[ItemCode]],[1]sheet1!$1:$1048576,11,FALSE)</f>
        <v>China</v>
      </c>
    </row>
    <row r="3987" spans="1:11" hidden="1" x14ac:dyDescent="0.3">
      <c r="A3987" t="s">
        <v>559</v>
      </c>
      <c r="B3987" t="str">
        <f>VLOOKUP(Table_for_new_list_price[[#This Row],[ItemCode]],[1]sheet1!$1:$1048576,4,FALSE)</f>
        <v>CAP</v>
      </c>
      <c r="C3987" t="str">
        <f>VLOOKUP(Table_for_new_list_price[[#This Row],[ItemCode]],[1]sheet1!$1:$1048576,5,FALSE)</f>
        <v>670779037059</v>
      </c>
      <c r="D3987" t="str">
        <f>VLOOKUP(Table_for_new_list_price[[#This Row],[ItemCode]],[1]sheet1!$1:$1048576,6,FALSE)</f>
        <v>STAC</v>
      </c>
      <c r="E3987" s="54">
        <f>VLOOKUP(Table_for_new_list_price[[#This Row],[ItemCode]],[1]sheet1!$1:$1048576,7,FALSE)</f>
        <v>0</v>
      </c>
      <c r="F3987" s="54" t="str">
        <f>VLOOKUP(Table_for_new_list_price[[#This Row],[ItemCode]],[1]sheet1!$1:$1048576,13,FALSE)</f>
        <v>0.19</v>
      </c>
      <c r="G3987" s="55" t="str">
        <f>VLOOKUP(Table_for_new_list_price[[#This Row],[ItemCode]],[1]sheet1!$1:$1048576,12,FALSE)</f>
        <v>1</v>
      </c>
      <c r="H3987" s="101">
        <f>VLOOKUP(Table_for_new_list_price[[#This Row],[ItemCode]],[1]sheet1!$1:$1048576,8,FALSE)</f>
        <v>12.6</v>
      </c>
      <c r="I3987" s="51" t="e">
        <f>VLOOKUP(Table_for_new_list_price[[#This Row],[Product Line]],'EDA SHEET'!$C$10:$D$57,2,FALSE)</f>
        <v>#N/A</v>
      </c>
      <c r="J3987" s="53" t="e">
        <f t="shared" si="70"/>
        <v>#N/A</v>
      </c>
      <c r="K3987" s="1" t="str">
        <f>VLOOKUP(Table_for_new_list_price[[#This Row],[ItemCode]],[1]sheet1!$1:$1048576,11,FALSE)</f>
        <v>China</v>
      </c>
    </row>
    <row r="3988" spans="1:11" hidden="1" x14ac:dyDescent="0.3">
      <c r="A3988" t="s">
        <v>574</v>
      </c>
      <c r="B3988" t="str">
        <f>VLOOKUP(Table_for_new_list_price[[#This Row],[ItemCode]],[1]sheet1!$1:$1048576,4,FALSE)</f>
        <v>380AB/387AB/92ST-S-P GASKET</v>
      </c>
      <c r="C3988">
        <f>VLOOKUP(Table_for_new_list_price[[#This Row],[ItemCode]],[1]sheet1!$1:$1048576,5,FALSE)</f>
        <v>0</v>
      </c>
      <c r="D3988" t="str">
        <f>VLOOKUP(Table_for_new_list_price[[#This Row],[ItemCode]],[1]sheet1!$1:$1048576,6,FALSE)</f>
        <v>STAC</v>
      </c>
      <c r="E3988" s="54">
        <f>VLOOKUP(Table_for_new_list_price[[#This Row],[ItemCode]],[1]sheet1!$1:$1048576,7,FALSE)</f>
        <v>0</v>
      </c>
      <c r="F3988" s="54" t="str">
        <f>VLOOKUP(Table_for_new_list_price[[#This Row],[ItemCode]],[1]sheet1!$1:$1048576,13,FALSE)</f>
        <v>0</v>
      </c>
      <c r="G3988" s="55" t="str">
        <f>VLOOKUP(Table_for_new_list_price[[#This Row],[ItemCode]],[1]sheet1!$1:$1048576,12,FALSE)</f>
        <v>1</v>
      </c>
      <c r="H3988" s="101">
        <f>VLOOKUP(Table_for_new_list_price[[#This Row],[ItemCode]],[1]sheet1!$1:$1048576,8,FALSE)</f>
        <v>2.2599999999999998</v>
      </c>
      <c r="I3988" s="51" t="e">
        <f>VLOOKUP(Table_for_new_list_price[[#This Row],[Product Line]],'EDA SHEET'!$C$10:$D$57,2,FALSE)</f>
        <v>#N/A</v>
      </c>
      <c r="J3988" s="53" t="e">
        <f t="shared" si="70"/>
        <v>#N/A</v>
      </c>
      <c r="K3988" s="1" t="str">
        <f>VLOOKUP(Table_for_new_list_price[[#This Row],[ItemCode]],[1]sheet1!$1:$1048576,11,FALSE)</f>
        <v>China</v>
      </c>
    </row>
    <row r="3989" spans="1:11" hidden="1" x14ac:dyDescent="0.3">
      <c r="A3989" t="s">
        <v>575</v>
      </c>
      <c r="B3989" t="str">
        <f>VLOOKUP(Table_for_new_list_price[[#This Row],[ItemCode]],[1]sheet1!$1:$1048576,4,FALSE)</f>
        <v>380AB/387AB/92ST-S-P GASKET</v>
      </c>
      <c r="C3989">
        <f>VLOOKUP(Table_for_new_list_price[[#This Row],[ItemCode]],[1]sheet1!$1:$1048576,5,FALSE)</f>
        <v>0</v>
      </c>
      <c r="D3989" t="str">
        <f>VLOOKUP(Table_for_new_list_price[[#This Row],[ItemCode]],[1]sheet1!$1:$1048576,6,FALSE)</f>
        <v>STAC</v>
      </c>
      <c r="E3989" s="54">
        <f>VLOOKUP(Table_for_new_list_price[[#This Row],[ItemCode]],[1]sheet1!$1:$1048576,7,FALSE)</f>
        <v>0</v>
      </c>
      <c r="F3989" s="54" t="str">
        <f>VLOOKUP(Table_for_new_list_price[[#This Row],[ItemCode]],[1]sheet1!$1:$1048576,13,FALSE)</f>
        <v>0.01</v>
      </c>
      <c r="G3989" s="55" t="str">
        <f>VLOOKUP(Table_for_new_list_price[[#This Row],[ItemCode]],[1]sheet1!$1:$1048576,12,FALSE)</f>
        <v>1</v>
      </c>
      <c r="H3989" s="101">
        <f>VLOOKUP(Table_for_new_list_price[[#This Row],[ItemCode]],[1]sheet1!$1:$1048576,8,FALSE)</f>
        <v>4.51</v>
      </c>
      <c r="I3989" s="51" t="e">
        <f>VLOOKUP(Table_for_new_list_price[[#This Row],[Product Line]],'EDA SHEET'!$C$10:$D$57,2,FALSE)</f>
        <v>#N/A</v>
      </c>
      <c r="J3989" s="53" t="e">
        <f t="shared" si="70"/>
        <v>#N/A</v>
      </c>
      <c r="K3989" s="1" t="str">
        <f>VLOOKUP(Table_for_new_list_price[[#This Row],[ItemCode]],[1]sheet1!$1:$1048576,11,FALSE)</f>
        <v>China</v>
      </c>
    </row>
    <row r="3990" spans="1:11" hidden="1" x14ac:dyDescent="0.3">
      <c r="A3990" t="s">
        <v>576</v>
      </c>
      <c r="B3990" t="str">
        <f>VLOOKUP(Table_for_new_list_price[[#This Row],[ItemCode]],[1]sheet1!$1:$1048576,4,FALSE)</f>
        <v>380AB/387AB/92ST-S-P GASKET</v>
      </c>
      <c r="C3990">
        <f>VLOOKUP(Table_for_new_list_price[[#This Row],[ItemCode]],[1]sheet1!$1:$1048576,5,FALSE)</f>
        <v>0</v>
      </c>
      <c r="D3990" t="str">
        <f>VLOOKUP(Table_for_new_list_price[[#This Row],[ItemCode]],[1]sheet1!$1:$1048576,6,FALSE)</f>
        <v>STAC</v>
      </c>
      <c r="E3990" s="54">
        <f>VLOOKUP(Table_for_new_list_price[[#This Row],[ItemCode]],[1]sheet1!$1:$1048576,7,FALSE)</f>
        <v>0</v>
      </c>
      <c r="F3990" s="54" t="str">
        <f>VLOOKUP(Table_for_new_list_price[[#This Row],[ItemCode]],[1]sheet1!$1:$1048576,13,FALSE)</f>
        <v>0.01</v>
      </c>
      <c r="G3990" s="55" t="str">
        <f>VLOOKUP(Table_for_new_list_price[[#This Row],[ItemCode]],[1]sheet1!$1:$1048576,12,FALSE)</f>
        <v>1</v>
      </c>
      <c r="H3990" s="101">
        <f>VLOOKUP(Table_for_new_list_price[[#This Row],[ItemCode]],[1]sheet1!$1:$1048576,8,FALSE)</f>
        <v>4.51</v>
      </c>
      <c r="I3990" s="51" t="e">
        <f>VLOOKUP(Table_for_new_list_price[[#This Row],[Product Line]],'EDA SHEET'!$C$10:$D$57,2,FALSE)</f>
        <v>#N/A</v>
      </c>
      <c r="J3990" s="53" t="e">
        <f t="shared" si="70"/>
        <v>#N/A</v>
      </c>
      <c r="K3990" s="1" t="str">
        <f>VLOOKUP(Table_for_new_list_price[[#This Row],[ItemCode]],[1]sheet1!$1:$1048576,11,FALSE)</f>
        <v>China</v>
      </c>
    </row>
    <row r="3991" spans="1:11" hidden="1" x14ac:dyDescent="0.3">
      <c r="A3991" t="s">
        <v>577</v>
      </c>
      <c r="B3991" t="str">
        <f>VLOOKUP(Table_for_new_list_price[[#This Row],[ItemCode]],[1]sheet1!$1:$1048576,4,FALSE)</f>
        <v>380AB/387AB/92ST-S-P GASKET</v>
      </c>
      <c r="C3991">
        <f>VLOOKUP(Table_for_new_list_price[[#This Row],[ItemCode]],[1]sheet1!$1:$1048576,5,FALSE)</f>
        <v>0</v>
      </c>
      <c r="D3991" t="str">
        <f>VLOOKUP(Table_for_new_list_price[[#This Row],[ItemCode]],[1]sheet1!$1:$1048576,6,FALSE)</f>
        <v>STAC</v>
      </c>
      <c r="E3991" s="54">
        <f>VLOOKUP(Table_for_new_list_price[[#This Row],[ItemCode]],[1]sheet1!$1:$1048576,7,FALSE)</f>
        <v>0</v>
      </c>
      <c r="F3991" s="54" t="str">
        <f>VLOOKUP(Table_for_new_list_price[[#This Row],[ItemCode]],[1]sheet1!$1:$1048576,13,FALSE)</f>
        <v>0.01</v>
      </c>
      <c r="G3991" s="55" t="str">
        <f>VLOOKUP(Table_for_new_list_price[[#This Row],[ItemCode]],[1]sheet1!$1:$1048576,12,FALSE)</f>
        <v>1</v>
      </c>
      <c r="H3991" s="101">
        <f>VLOOKUP(Table_for_new_list_price[[#This Row],[ItemCode]],[1]sheet1!$1:$1048576,8,FALSE)</f>
        <v>2.2599999999999998</v>
      </c>
      <c r="I3991" s="51" t="e">
        <f>VLOOKUP(Table_for_new_list_price[[#This Row],[Product Line]],'EDA SHEET'!$C$10:$D$57,2,FALSE)</f>
        <v>#N/A</v>
      </c>
      <c r="J3991" s="53" t="e">
        <f t="shared" si="70"/>
        <v>#N/A</v>
      </c>
      <c r="K3991" s="1" t="str">
        <f>VLOOKUP(Table_for_new_list_price[[#This Row],[ItemCode]],[1]sheet1!$1:$1048576,11,FALSE)</f>
        <v>China</v>
      </c>
    </row>
    <row r="3992" spans="1:11" hidden="1" x14ac:dyDescent="0.3">
      <c r="A3992" t="s">
        <v>578</v>
      </c>
      <c r="B3992" t="str">
        <f>VLOOKUP(Table_for_new_list_price[[#This Row],[ItemCode]],[1]sheet1!$1:$1048576,4,FALSE)</f>
        <v>380AB/387AB/92ST-S-P GASKET</v>
      </c>
      <c r="C3992">
        <f>VLOOKUP(Table_for_new_list_price[[#This Row],[ItemCode]],[1]sheet1!$1:$1048576,5,FALSE)</f>
        <v>0</v>
      </c>
      <c r="D3992" t="str">
        <f>VLOOKUP(Table_for_new_list_price[[#This Row],[ItemCode]],[1]sheet1!$1:$1048576,6,FALSE)</f>
        <v>STAC</v>
      </c>
      <c r="E3992" s="54">
        <f>VLOOKUP(Table_for_new_list_price[[#This Row],[ItemCode]],[1]sheet1!$1:$1048576,7,FALSE)</f>
        <v>0</v>
      </c>
      <c r="F3992" s="54" t="str">
        <f>VLOOKUP(Table_for_new_list_price[[#This Row],[ItemCode]],[1]sheet1!$1:$1048576,13,FALSE)</f>
        <v>0.01</v>
      </c>
      <c r="G3992" s="55" t="str">
        <f>VLOOKUP(Table_for_new_list_price[[#This Row],[ItemCode]],[1]sheet1!$1:$1048576,12,FALSE)</f>
        <v>1</v>
      </c>
      <c r="H3992" s="101">
        <f>VLOOKUP(Table_for_new_list_price[[#This Row],[ItemCode]],[1]sheet1!$1:$1048576,8,FALSE)</f>
        <v>6.02</v>
      </c>
      <c r="I3992" s="51" t="e">
        <f>VLOOKUP(Table_for_new_list_price[[#This Row],[Product Line]],'EDA SHEET'!$C$10:$D$57,2,FALSE)</f>
        <v>#N/A</v>
      </c>
      <c r="J3992" s="53" t="e">
        <f t="shared" ref="J3992:J4023" si="71">H3992*I3992</f>
        <v>#N/A</v>
      </c>
      <c r="K3992" s="1" t="str">
        <f>VLOOKUP(Table_for_new_list_price[[#This Row],[ItemCode]],[1]sheet1!$1:$1048576,11,FALSE)</f>
        <v>China</v>
      </c>
    </row>
    <row r="3993" spans="1:11" hidden="1" x14ac:dyDescent="0.3">
      <c r="A3993" t="s">
        <v>579</v>
      </c>
      <c r="B3993" t="str">
        <f>VLOOKUP(Table_for_new_list_price[[#This Row],[ItemCode]],[1]sheet1!$1:$1048576,4,FALSE)</f>
        <v>380AB/387AB/92ST-S-P GASKET</v>
      </c>
      <c r="C3993" t="str">
        <f>VLOOKUP(Table_for_new_list_price[[#This Row],[ItemCode]],[1]sheet1!$1:$1048576,5,FALSE)</f>
        <v>670779038056</v>
      </c>
      <c r="D3993" t="str">
        <f>VLOOKUP(Table_for_new_list_price[[#This Row],[ItemCode]],[1]sheet1!$1:$1048576,6,FALSE)</f>
        <v>STAC</v>
      </c>
      <c r="E3993" s="54">
        <f>VLOOKUP(Table_for_new_list_price[[#This Row],[ItemCode]],[1]sheet1!$1:$1048576,7,FALSE)</f>
        <v>0</v>
      </c>
      <c r="F3993" s="54" t="str">
        <f>VLOOKUP(Table_for_new_list_price[[#This Row],[ItemCode]],[1]sheet1!$1:$1048576,13,FALSE)</f>
        <v>0.01</v>
      </c>
      <c r="G3993" s="55" t="str">
        <f>VLOOKUP(Table_for_new_list_price[[#This Row],[ItemCode]],[1]sheet1!$1:$1048576,12,FALSE)</f>
        <v>1</v>
      </c>
      <c r="H3993" s="101">
        <f>VLOOKUP(Table_for_new_list_price[[#This Row],[ItemCode]],[1]sheet1!$1:$1048576,8,FALSE)</f>
        <v>2.2599999999999998</v>
      </c>
      <c r="I3993" s="51" t="e">
        <f>VLOOKUP(Table_for_new_list_price[[#This Row],[Product Line]],'EDA SHEET'!$C$10:$D$57,2,FALSE)</f>
        <v>#N/A</v>
      </c>
      <c r="J3993" s="53" t="e">
        <f t="shared" si="71"/>
        <v>#N/A</v>
      </c>
      <c r="K3993" s="1" t="str">
        <f>VLOOKUP(Table_for_new_list_price[[#This Row],[ItemCode]],[1]sheet1!$1:$1048576,11,FALSE)</f>
        <v>China</v>
      </c>
    </row>
    <row r="3994" spans="1:11" hidden="1" x14ac:dyDescent="0.3">
      <c r="A3994" t="s">
        <v>595</v>
      </c>
      <c r="B3994" t="str">
        <f>VLOOKUP(Table_for_new_list_price[[#This Row],[ItemCode]],[1]sheet1!$1:$1048576,4,FALSE)</f>
        <v>STD REPLACEMENT BOLT FOR 381</v>
      </c>
      <c r="C3994">
        <f>VLOOKUP(Table_for_new_list_price[[#This Row],[ItemCode]],[1]sheet1!$1:$1048576,5,FALSE)</f>
        <v>0</v>
      </c>
      <c r="D3994" t="str">
        <f>VLOOKUP(Table_for_new_list_price[[#This Row],[ItemCode]],[1]sheet1!$1:$1048576,6,FALSE)</f>
        <v>STAC</v>
      </c>
      <c r="E3994" s="54">
        <f>VLOOKUP(Table_for_new_list_price[[#This Row],[ItemCode]],[1]sheet1!$1:$1048576,7,FALSE)</f>
        <v>0</v>
      </c>
      <c r="F3994" s="54" t="str">
        <f>VLOOKUP(Table_for_new_list_price[[#This Row],[ItemCode]],[1]sheet1!$1:$1048576,13,FALSE)</f>
        <v>0</v>
      </c>
      <c r="G3994" s="55" t="str">
        <f>VLOOKUP(Table_for_new_list_price[[#This Row],[ItemCode]],[1]sheet1!$1:$1048576,12,FALSE)</f>
        <v>1</v>
      </c>
      <c r="H3994" s="101">
        <f>VLOOKUP(Table_for_new_list_price[[#This Row],[ItemCode]],[1]sheet1!$1:$1048576,8,FALSE)</f>
        <v>12.53</v>
      </c>
      <c r="I3994" s="51" t="e">
        <f>VLOOKUP(Table_for_new_list_price[[#This Row],[Product Line]],'EDA SHEET'!$C$10:$D$57,2,FALSE)</f>
        <v>#N/A</v>
      </c>
      <c r="J3994" s="53" t="e">
        <f t="shared" si="71"/>
        <v>#N/A</v>
      </c>
      <c r="K3994" s="1" t="str">
        <f>VLOOKUP(Table_for_new_list_price[[#This Row],[ItemCode]],[1]sheet1!$1:$1048576,11,FALSE)</f>
        <v>China</v>
      </c>
    </row>
    <row r="3995" spans="1:11" hidden="1" x14ac:dyDescent="0.3">
      <c r="A3995" t="s">
        <v>596</v>
      </c>
      <c r="B3995" t="str">
        <f>VLOOKUP(Table_for_new_list_price[[#This Row],[ItemCode]],[1]sheet1!$1:$1048576,4,FALSE)</f>
        <v>STD REPLACEMENT BOLT FOR 381</v>
      </c>
      <c r="C3995">
        <f>VLOOKUP(Table_for_new_list_price[[#This Row],[ItemCode]],[1]sheet1!$1:$1048576,5,FALSE)</f>
        <v>0</v>
      </c>
      <c r="D3995" t="str">
        <f>VLOOKUP(Table_for_new_list_price[[#This Row],[ItemCode]],[1]sheet1!$1:$1048576,6,FALSE)</f>
        <v>STAC</v>
      </c>
      <c r="E3995" s="54">
        <f>VLOOKUP(Table_for_new_list_price[[#This Row],[ItemCode]],[1]sheet1!$1:$1048576,7,FALSE)</f>
        <v>0</v>
      </c>
      <c r="F3995" s="54" t="str">
        <f>VLOOKUP(Table_for_new_list_price[[#This Row],[ItemCode]],[1]sheet1!$1:$1048576,13,FALSE)</f>
        <v>0</v>
      </c>
      <c r="G3995" s="55" t="str">
        <f>VLOOKUP(Table_for_new_list_price[[#This Row],[ItemCode]],[1]sheet1!$1:$1048576,12,FALSE)</f>
        <v>1</v>
      </c>
      <c r="H3995" s="101">
        <f>VLOOKUP(Table_for_new_list_price[[#This Row],[ItemCode]],[1]sheet1!$1:$1048576,8,FALSE)</f>
        <v>13.92</v>
      </c>
      <c r="I3995" s="51" t="e">
        <f>VLOOKUP(Table_for_new_list_price[[#This Row],[Product Line]],'EDA SHEET'!$C$10:$D$57,2,FALSE)</f>
        <v>#N/A</v>
      </c>
      <c r="J3995" s="53" t="e">
        <f t="shared" si="71"/>
        <v>#N/A</v>
      </c>
      <c r="K3995" s="1" t="str">
        <f>VLOOKUP(Table_for_new_list_price[[#This Row],[ItemCode]],[1]sheet1!$1:$1048576,11,FALSE)</f>
        <v>China</v>
      </c>
    </row>
    <row r="3996" spans="1:11" hidden="1" x14ac:dyDescent="0.3">
      <c r="A3996" t="s">
        <v>597</v>
      </c>
      <c r="B3996" t="str">
        <f>VLOOKUP(Table_for_new_list_price[[#This Row],[ItemCode]],[1]sheet1!$1:$1048576,4,FALSE)</f>
        <v>STD REPLACEMENT BOLT FOR 381</v>
      </c>
      <c r="C3996">
        <f>VLOOKUP(Table_for_new_list_price[[#This Row],[ItemCode]],[1]sheet1!$1:$1048576,5,FALSE)</f>
        <v>0</v>
      </c>
      <c r="D3996" t="str">
        <f>VLOOKUP(Table_for_new_list_price[[#This Row],[ItemCode]],[1]sheet1!$1:$1048576,6,FALSE)</f>
        <v>STAC</v>
      </c>
      <c r="E3996" s="54">
        <f>VLOOKUP(Table_for_new_list_price[[#This Row],[ItemCode]],[1]sheet1!$1:$1048576,7,FALSE)</f>
        <v>0</v>
      </c>
      <c r="F3996" s="54" t="str">
        <f>VLOOKUP(Table_for_new_list_price[[#This Row],[ItemCode]],[1]sheet1!$1:$1048576,13,FALSE)</f>
        <v>0</v>
      </c>
      <c r="G3996" s="55" t="str">
        <f>VLOOKUP(Table_for_new_list_price[[#This Row],[ItemCode]],[1]sheet1!$1:$1048576,12,FALSE)</f>
        <v>1</v>
      </c>
      <c r="H3996" s="101">
        <f>VLOOKUP(Table_for_new_list_price[[#This Row],[ItemCode]],[1]sheet1!$1:$1048576,8,FALSE)</f>
        <v>5.57</v>
      </c>
      <c r="I3996" s="51" t="e">
        <f>VLOOKUP(Table_for_new_list_price[[#This Row],[Product Line]],'EDA SHEET'!$C$10:$D$57,2,FALSE)</f>
        <v>#N/A</v>
      </c>
      <c r="J3996" s="53" t="e">
        <f t="shared" si="71"/>
        <v>#N/A</v>
      </c>
      <c r="K3996" s="1" t="str">
        <f>VLOOKUP(Table_for_new_list_price[[#This Row],[ItemCode]],[1]sheet1!$1:$1048576,11,FALSE)</f>
        <v>China</v>
      </c>
    </row>
    <row r="3997" spans="1:11" hidden="1" x14ac:dyDescent="0.3">
      <c r="A3997" t="s">
        <v>598</v>
      </c>
      <c r="B3997" t="str">
        <f>VLOOKUP(Table_for_new_list_price[[#This Row],[ItemCode]],[1]sheet1!$1:$1048576,4,FALSE)</f>
        <v>STD REPLACEMENT BOLT FOR 381</v>
      </c>
      <c r="C3997">
        <f>VLOOKUP(Table_for_new_list_price[[#This Row],[ItemCode]],[1]sheet1!$1:$1048576,5,FALSE)</f>
        <v>0</v>
      </c>
      <c r="D3997" t="str">
        <f>VLOOKUP(Table_for_new_list_price[[#This Row],[ItemCode]],[1]sheet1!$1:$1048576,6,FALSE)</f>
        <v>STAC</v>
      </c>
      <c r="E3997" s="54">
        <f>VLOOKUP(Table_for_new_list_price[[#This Row],[ItemCode]],[1]sheet1!$1:$1048576,7,FALSE)</f>
        <v>0</v>
      </c>
      <c r="F3997" s="54" t="str">
        <f>VLOOKUP(Table_for_new_list_price[[#This Row],[ItemCode]],[1]sheet1!$1:$1048576,13,FALSE)</f>
        <v>0</v>
      </c>
      <c r="G3997" s="55" t="str">
        <f>VLOOKUP(Table_for_new_list_price[[#This Row],[ItemCode]],[1]sheet1!$1:$1048576,12,FALSE)</f>
        <v>1</v>
      </c>
      <c r="H3997" s="101">
        <f>VLOOKUP(Table_for_new_list_price[[#This Row],[ItemCode]],[1]sheet1!$1:$1048576,8,FALSE)</f>
        <v>5.57</v>
      </c>
      <c r="I3997" s="51" t="e">
        <f>VLOOKUP(Table_for_new_list_price[[#This Row],[Product Line]],'EDA SHEET'!$C$10:$D$57,2,FALSE)</f>
        <v>#N/A</v>
      </c>
      <c r="J3997" s="53" t="e">
        <f t="shared" si="71"/>
        <v>#N/A</v>
      </c>
      <c r="K3997" s="1" t="str">
        <f>VLOOKUP(Table_for_new_list_price[[#This Row],[ItemCode]],[1]sheet1!$1:$1048576,11,FALSE)</f>
        <v>China</v>
      </c>
    </row>
    <row r="3998" spans="1:11" hidden="1" x14ac:dyDescent="0.3">
      <c r="A3998" t="s">
        <v>599</v>
      </c>
      <c r="B3998" t="str">
        <f>VLOOKUP(Table_for_new_list_price[[#This Row],[ItemCode]],[1]sheet1!$1:$1048576,4,FALSE)</f>
        <v>STD REPLACEMENT BOLT FOR 381</v>
      </c>
      <c r="C3998">
        <f>VLOOKUP(Table_for_new_list_price[[#This Row],[ItemCode]],[1]sheet1!$1:$1048576,5,FALSE)</f>
        <v>0</v>
      </c>
      <c r="D3998" t="str">
        <f>VLOOKUP(Table_for_new_list_price[[#This Row],[ItemCode]],[1]sheet1!$1:$1048576,6,FALSE)</f>
        <v>STAC</v>
      </c>
      <c r="E3998" s="54">
        <f>VLOOKUP(Table_for_new_list_price[[#This Row],[ItemCode]],[1]sheet1!$1:$1048576,7,FALSE)</f>
        <v>0</v>
      </c>
      <c r="F3998" s="54" t="str">
        <f>VLOOKUP(Table_for_new_list_price[[#This Row],[ItemCode]],[1]sheet1!$1:$1048576,13,FALSE)</f>
        <v>0</v>
      </c>
      <c r="G3998" s="55" t="str">
        <f>VLOOKUP(Table_for_new_list_price[[#This Row],[ItemCode]],[1]sheet1!$1:$1048576,12,FALSE)</f>
        <v>1</v>
      </c>
      <c r="H3998" s="101">
        <f>VLOOKUP(Table_for_new_list_price[[#This Row],[ItemCode]],[1]sheet1!$1:$1048576,8,FALSE)</f>
        <v>6.96</v>
      </c>
      <c r="I3998" s="51" t="e">
        <f>VLOOKUP(Table_for_new_list_price[[#This Row],[Product Line]],'EDA SHEET'!$C$10:$D$57,2,FALSE)</f>
        <v>#N/A</v>
      </c>
      <c r="J3998" s="53" t="e">
        <f t="shared" si="71"/>
        <v>#N/A</v>
      </c>
      <c r="K3998" s="1" t="str">
        <f>VLOOKUP(Table_for_new_list_price[[#This Row],[ItemCode]],[1]sheet1!$1:$1048576,11,FALSE)</f>
        <v>China</v>
      </c>
    </row>
    <row r="3999" spans="1:11" hidden="1" x14ac:dyDescent="0.3">
      <c r="A3999" t="s">
        <v>600</v>
      </c>
      <c r="B3999" t="str">
        <f>VLOOKUP(Table_for_new_list_price[[#This Row],[ItemCode]],[1]sheet1!$1:$1048576,4,FALSE)</f>
        <v>STD REPLACEMENT BOLT FOR 381</v>
      </c>
      <c r="C3999">
        <f>VLOOKUP(Table_for_new_list_price[[#This Row],[ItemCode]],[1]sheet1!$1:$1048576,5,FALSE)</f>
        <v>0</v>
      </c>
      <c r="D3999" t="str">
        <f>VLOOKUP(Table_for_new_list_price[[#This Row],[ItemCode]],[1]sheet1!$1:$1048576,6,FALSE)</f>
        <v>STAC</v>
      </c>
      <c r="E3999" s="54">
        <f>VLOOKUP(Table_for_new_list_price[[#This Row],[ItemCode]],[1]sheet1!$1:$1048576,7,FALSE)</f>
        <v>0</v>
      </c>
      <c r="F3999" s="54" t="str">
        <f>VLOOKUP(Table_for_new_list_price[[#This Row],[ItemCode]],[1]sheet1!$1:$1048576,13,FALSE)</f>
        <v>0</v>
      </c>
      <c r="G3999" s="55" t="str">
        <f>VLOOKUP(Table_for_new_list_price[[#This Row],[ItemCode]],[1]sheet1!$1:$1048576,12,FALSE)</f>
        <v>1</v>
      </c>
      <c r="H3999" s="101">
        <f>VLOOKUP(Table_for_new_list_price[[#This Row],[ItemCode]],[1]sheet1!$1:$1048576,8,FALSE)</f>
        <v>8.35</v>
      </c>
      <c r="I3999" s="51" t="e">
        <f>VLOOKUP(Table_for_new_list_price[[#This Row],[Product Line]],'EDA SHEET'!$C$10:$D$57,2,FALSE)</f>
        <v>#N/A</v>
      </c>
      <c r="J3999" s="53" t="e">
        <f t="shared" si="71"/>
        <v>#N/A</v>
      </c>
      <c r="K3999" s="1" t="str">
        <f>VLOOKUP(Table_for_new_list_price[[#This Row],[ItemCode]],[1]sheet1!$1:$1048576,11,FALSE)</f>
        <v>China</v>
      </c>
    </row>
    <row r="4000" spans="1:11" hidden="1" x14ac:dyDescent="0.3">
      <c r="A4000" t="s">
        <v>601</v>
      </c>
      <c r="B4000" t="str">
        <f>VLOOKUP(Table_for_new_list_price[[#This Row],[ItemCode]],[1]sheet1!$1:$1048576,4,FALSE)</f>
        <v>STD REPLACEMENT BOLT FOR 381</v>
      </c>
      <c r="C4000">
        <f>VLOOKUP(Table_for_new_list_price[[#This Row],[ItemCode]],[1]sheet1!$1:$1048576,5,FALSE)</f>
        <v>0</v>
      </c>
      <c r="D4000" t="str">
        <f>VLOOKUP(Table_for_new_list_price[[#This Row],[ItemCode]],[1]sheet1!$1:$1048576,6,FALSE)</f>
        <v>STAC</v>
      </c>
      <c r="E4000" s="54">
        <f>VLOOKUP(Table_for_new_list_price[[#This Row],[ItemCode]],[1]sheet1!$1:$1048576,7,FALSE)</f>
        <v>0</v>
      </c>
      <c r="F4000" s="54" t="str">
        <f>VLOOKUP(Table_for_new_list_price[[#This Row],[ItemCode]],[1]sheet1!$1:$1048576,13,FALSE)</f>
        <v>0</v>
      </c>
      <c r="G4000" s="55" t="str">
        <f>VLOOKUP(Table_for_new_list_price[[#This Row],[ItemCode]],[1]sheet1!$1:$1048576,12,FALSE)</f>
        <v>1</v>
      </c>
      <c r="H4000" s="101">
        <f>VLOOKUP(Table_for_new_list_price[[#This Row],[ItemCode]],[1]sheet1!$1:$1048576,8,FALSE)</f>
        <v>9.75</v>
      </c>
      <c r="I4000" s="51" t="e">
        <f>VLOOKUP(Table_for_new_list_price[[#This Row],[Product Line]],'EDA SHEET'!$C$10:$D$57,2,FALSE)</f>
        <v>#N/A</v>
      </c>
      <c r="J4000" s="53" t="e">
        <f t="shared" si="71"/>
        <v>#N/A</v>
      </c>
      <c r="K4000" s="1" t="str">
        <f>VLOOKUP(Table_for_new_list_price[[#This Row],[ItemCode]],[1]sheet1!$1:$1048576,11,FALSE)</f>
        <v>China</v>
      </c>
    </row>
    <row r="4001" spans="1:11" hidden="1" x14ac:dyDescent="0.3">
      <c r="A4001" t="s">
        <v>602</v>
      </c>
      <c r="B4001" t="str">
        <f>VLOOKUP(Table_for_new_list_price[[#This Row],[ItemCode]],[1]sheet1!$1:$1048576,4,FALSE)</f>
        <v>STD REPLACEMENT BOLT FOR 381</v>
      </c>
      <c r="C4001">
        <f>VLOOKUP(Table_for_new_list_price[[#This Row],[ItemCode]],[1]sheet1!$1:$1048576,5,FALSE)</f>
        <v>0</v>
      </c>
      <c r="D4001" t="str">
        <f>VLOOKUP(Table_for_new_list_price[[#This Row],[ItemCode]],[1]sheet1!$1:$1048576,6,FALSE)</f>
        <v>STAC</v>
      </c>
      <c r="E4001" s="54">
        <f>VLOOKUP(Table_for_new_list_price[[#This Row],[ItemCode]],[1]sheet1!$1:$1048576,7,FALSE)</f>
        <v>0</v>
      </c>
      <c r="F4001" s="54" t="str">
        <f>VLOOKUP(Table_for_new_list_price[[#This Row],[ItemCode]],[1]sheet1!$1:$1048576,13,FALSE)</f>
        <v>0</v>
      </c>
      <c r="G4001" s="55" t="str">
        <f>VLOOKUP(Table_for_new_list_price[[#This Row],[ItemCode]],[1]sheet1!$1:$1048576,12,FALSE)</f>
        <v>1</v>
      </c>
      <c r="H4001" s="101">
        <f>VLOOKUP(Table_for_new_list_price[[#This Row],[ItemCode]],[1]sheet1!$1:$1048576,8,FALSE)</f>
        <v>9.75</v>
      </c>
      <c r="I4001" s="51" t="e">
        <f>VLOOKUP(Table_for_new_list_price[[#This Row],[Product Line]],'EDA SHEET'!$C$10:$D$57,2,FALSE)</f>
        <v>#N/A</v>
      </c>
      <c r="J4001" s="53" t="e">
        <f t="shared" si="71"/>
        <v>#N/A</v>
      </c>
      <c r="K4001" s="1" t="str">
        <f>VLOOKUP(Table_for_new_list_price[[#This Row],[ItemCode]],[1]sheet1!$1:$1048576,11,FALSE)</f>
        <v>China</v>
      </c>
    </row>
    <row r="4002" spans="1:11" hidden="1" x14ac:dyDescent="0.3">
      <c r="A4002" t="s">
        <v>603</v>
      </c>
      <c r="B4002" t="str">
        <f>VLOOKUP(Table_for_new_list_price[[#This Row],[ItemCode]],[1]sheet1!$1:$1048576,4,FALSE)</f>
        <v>STD REPLACEMENT BOLT FOR 381</v>
      </c>
      <c r="C4002">
        <f>VLOOKUP(Table_for_new_list_price[[#This Row],[ItemCode]],[1]sheet1!$1:$1048576,5,FALSE)</f>
        <v>0</v>
      </c>
      <c r="D4002" t="str">
        <f>VLOOKUP(Table_for_new_list_price[[#This Row],[ItemCode]],[1]sheet1!$1:$1048576,6,FALSE)</f>
        <v>STAC</v>
      </c>
      <c r="E4002" s="54">
        <f>VLOOKUP(Table_for_new_list_price[[#This Row],[ItemCode]],[1]sheet1!$1:$1048576,7,FALSE)</f>
        <v>0</v>
      </c>
      <c r="F4002" s="54" t="str">
        <f>VLOOKUP(Table_for_new_list_price[[#This Row],[ItemCode]],[1]sheet1!$1:$1048576,13,FALSE)</f>
        <v>0</v>
      </c>
      <c r="G4002" s="55" t="str">
        <f>VLOOKUP(Table_for_new_list_price[[#This Row],[ItemCode]],[1]sheet1!$1:$1048576,12,FALSE)</f>
        <v>1</v>
      </c>
      <c r="H4002" s="101">
        <f>VLOOKUP(Table_for_new_list_price[[#This Row],[ItemCode]],[1]sheet1!$1:$1048576,8,FALSE)</f>
        <v>11.13</v>
      </c>
      <c r="I4002" s="51" t="e">
        <f>VLOOKUP(Table_for_new_list_price[[#This Row],[Product Line]],'EDA SHEET'!$C$10:$D$57,2,FALSE)</f>
        <v>#N/A</v>
      </c>
      <c r="J4002" s="53" t="e">
        <f t="shared" si="71"/>
        <v>#N/A</v>
      </c>
      <c r="K4002" s="1" t="str">
        <f>VLOOKUP(Table_for_new_list_price[[#This Row],[ItemCode]],[1]sheet1!$1:$1048576,11,FALSE)</f>
        <v>China</v>
      </c>
    </row>
    <row r="4003" spans="1:11" hidden="1" x14ac:dyDescent="0.3">
      <c r="A4003" t="s">
        <v>604</v>
      </c>
      <c r="B4003" t="str">
        <f>VLOOKUP(Table_for_new_list_price[[#This Row],[ItemCode]],[1]sheet1!$1:$1048576,4,FALSE)</f>
        <v>GASKET for 381 STRAINER</v>
      </c>
      <c r="C4003" t="str">
        <f>VLOOKUP(Table_for_new_list_price[[#This Row],[ItemCode]],[1]sheet1!$1:$1048576,5,FALSE)</f>
        <v>670779059105</v>
      </c>
      <c r="D4003" t="str">
        <f>VLOOKUP(Table_for_new_list_price[[#This Row],[ItemCode]],[1]sheet1!$1:$1048576,6,FALSE)</f>
        <v>STAC</v>
      </c>
      <c r="E4003" s="54">
        <f>VLOOKUP(Table_for_new_list_price[[#This Row],[ItemCode]],[1]sheet1!$1:$1048576,7,FALSE)</f>
        <v>0</v>
      </c>
      <c r="F4003" s="54" t="str">
        <f>VLOOKUP(Table_for_new_list_price[[#This Row],[ItemCode]],[1]sheet1!$1:$1048576,13,FALSE)</f>
        <v>0</v>
      </c>
      <c r="G4003" s="55" t="str">
        <f>VLOOKUP(Table_for_new_list_price[[#This Row],[ItemCode]],[1]sheet1!$1:$1048576,12,FALSE)</f>
        <v>1</v>
      </c>
      <c r="H4003" s="101">
        <f>VLOOKUP(Table_for_new_list_price[[#This Row],[ItemCode]],[1]sheet1!$1:$1048576,8,FALSE)</f>
        <v>60.12</v>
      </c>
      <c r="I4003" s="51" t="e">
        <f>VLOOKUP(Table_for_new_list_price[[#This Row],[Product Line]],'EDA SHEET'!$C$10:$D$57,2,FALSE)</f>
        <v>#N/A</v>
      </c>
      <c r="J4003" s="53" t="e">
        <f t="shared" si="71"/>
        <v>#N/A</v>
      </c>
      <c r="K4003" s="1" t="str">
        <f>VLOOKUP(Table_for_new_list_price[[#This Row],[ItemCode]],[1]sheet1!$1:$1048576,11,FALSE)</f>
        <v>China</v>
      </c>
    </row>
    <row r="4004" spans="1:11" hidden="1" x14ac:dyDescent="0.3">
      <c r="A4004" t="s">
        <v>605</v>
      </c>
      <c r="B4004" t="str">
        <f>VLOOKUP(Table_for_new_list_price[[#This Row],[ItemCode]],[1]sheet1!$1:$1048576,4,FALSE)</f>
        <v>GASKET for 381 STRAINER</v>
      </c>
      <c r="C4004" t="str">
        <f>VLOOKUP(Table_for_new_list_price[[#This Row],[ItemCode]],[1]sheet1!$1:$1048576,5,FALSE)</f>
        <v>670779059129</v>
      </c>
      <c r="D4004" t="str">
        <f>VLOOKUP(Table_for_new_list_price[[#This Row],[ItemCode]],[1]sheet1!$1:$1048576,6,FALSE)</f>
        <v>STAC</v>
      </c>
      <c r="E4004" s="54">
        <f>VLOOKUP(Table_for_new_list_price[[#This Row],[ItemCode]],[1]sheet1!$1:$1048576,7,FALSE)</f>
        <v>0</v>
      </c>
      <c r="F4004" s="54" t="str">
        <f>VLOOKUP(Table_for_new_list_price[[#This Row],[ItemCode]],[1]sheet1!$1:$1048576,13,FALSE)</f>
        <v>0</v>
      </c>
      <c r="G4004" s="55" t="str">
        <f>VLOOKUP(Table_for_new_list_price[[#This Row],[ItemCode]],[1]sheet1!$1:$1048576,12,FALSE)</f>
        <v>1</v>
      </c>
      <c r="H4004" s="101">
        <f>VLOOKUP(Table_for_new_list_price[[#This Row],[ItemCode]],[1]sheet1!$1:$1048576,8,FALSE)</f>
        <v>69.5</v>
      </c>
      <c r="I4004" s="51" t="e">
        <f>VLOOKUP(Table_for_new_list_price[[#This Row],[Product Line]],'EDA SHEET'!$C$10:$D$57,2,FALSE)</f>
        <v>#N/A</v>
      </c>
      <c r="J4004" s="53" t="e">
        <f t="shared" si="71"/>
        <v>#N/A</v>
      </c>
      <c r="K4004" s="1" t="str">
        <f>VLOOKUP(Table_for_new_list_price[[#This Row],[ItemCode]],[1]sheet1!$1:$1048576,11,FALSE)</f>
        <v>China</v>
      </c>
    </row>
    <row r="4005" spans="1:11" hidden="1" x14ac:dyDescent="0.3">
      <c r="A4005" t="s">
        <v>606</v>
      </c>
      <c r="B4005" t="str">
        <f>VLOOKUP(Table_for_new_list_price[[#This Row],[ItemCode]],[1]sheet1!$1:$1048576,4,FALSE)</f>
        <v>GASKET for 381 STRAINER</v>
      </c>
      <c r="C4005" t="str">
        <f>VLOOKUP(Table_for_new_list_price[[#This Row],[ItemCode]],[1]sheet1!$1:$1048576,5,FALSE)</f>
        <v>670779059204</v>
      </c>
      <c r="D4005" t="str">
        <f>VLOOKUP(Table_for_new_list_price[[#This Row],[ItemCode]],[1]sheet1!$1:$1048576,6,FALSE)</f>
        <v>STAC</v>
      </c>
      <c r="E4005" s="54">
        <f>VLOOKUP(Table_for_new_list_price[[#This Row],[ItemCode]],[1]sheet1!$1:$1048576,7,FALSE)</f>
        <v>0</v>
      </c>
      <c r="F4005" s="54" t="str">
        <f>VLOOKUP(Table_for_new_list_price[[#This Row],[ItemCode]],[1]sheet1!$1:$1048576,13,FALSE)</f>
        <v>0</v>
      </c>
      <c r="G4005" s="55" t="str">
        <f>VLOOKUP(Table_for_new_list_price[[#This Row],[ItemCode]],[1]sheet1!$1:$1048576,12,FALSE)</f>
        <v>1</v>
      </c>
      <c r="H4005" s="101">
        <f>VLOOKUP(Table_for_new_list_price[[#This Row],[ItemCode]],[1]sheet1!$1:$1048576,8,FALSE)</f>
        <v>8.26</v>
      </c>
      <c r="I4005" s="51" t="e">
        <f>VLOOKUP(Table_for_new_list_price[[#This Row],[Product Line]],'EDA SHEET'!$C$10:$D$57,2,FALSE)</f>
        <v>#N/A</v>
      </c>
      <c r="J4005" s="53" t="e">
        <f t="shared" si="71"/>
        <v>#N/A</v>
      </c>
      <c r="K4005" s="1" t="str">
        <f>VLOOKUP(Table_for_new_list_price[[#This Row],[ItemCode]],[1]sheet1!$1:$1048576,11,FALSE)</f>
        <v>China</v>
      </c>
    </row>
    <row r="4006" spans="1:11" hidden="1" x14ac:dyDescent="0.3">
      <c r="A4006" t="s">
        <v>607</v>
      </c>
      <c r="B4006" t="str">
        <f>VLOOKUP(Table_for_new_list_price[[#This Row],[ItemCode]],[1]sheet1!$1:$1048576,4,FALSE)</f>
        <v>GASKET for 381 STRAINER</v>
      </c>
      <c r="C4006" t="str">
        <f>VLOOKUP(Table_for_new_list_price[[#This Row],[ItemCode]],[1]sheet1!$1:$1048576,5,FALSE)</f>
        <v>670779059259</v>
      </c>
      <c r="D4006" t="str">
        <f>VLOOKUP(Table_for_new_list_price[[#This Row],[ItemCode]],[1]sheet1!$1:$1048576,6,FALSE)</f>
        <v>STAC</v>
      </c>
      <c r="E4006" s="54">
        <f>VLOOKUP(Table_for_new_list_price[[#This Row],[ItemCode]],[1]sheet1!$1:$1048576,7,FALSE)</f>
        <v>0</v>
      </c>
      <c r="F4006" s="54" t="str">
        <f>VLOOKUP(Table_for_new_list_price[[#This Row],[ItemCode]],[1]sheet1!$1:$1048576,13,FALSE)</f>
        <v>0</v>
      </c>
      <c r="G4006" s="55" t="str">
        <f>VLOOKUP(Table_for_new_list_price[[#This Row],[ItemCode]],[1]sheet1!$1:$1048576,12,FALSE)</f>
        <v>1</v>
      </c>
      <c r="H4006" s="101">
        <f>VLOOKUP(Table_for_new_list_price[[#This Row],[ItemCode]],[1]sheet1!$1:$1048576,8,FALSE)</f>
        <v>12.78</v>
      </c>
      <c r="I4006" s="51" t="e">
        <f>VLOOKUP(Table_for_new_list_price[[#This Row],[Product Line]],'EDA SHEET'!$C$10:$D$57,2,FALSE)</f>
        <v>#N/A</v>
      </c>
      <c r="J4006" s="53" t="e">
        <f t="shared" si="71"/>
        <v>#N/A</v>
      </c>
      <c r="K4006" s="1" t="str">
        <f>VLOOKUP(Table_for_new_list_price[[#This Row],[ItemCode]],[1]sheet1!$1:$1048576,11,FALSE)</f>
        <v>China</v>
      </c>
    </row>
    <row r="4007" spans="1:11" hidden="1" x14ac:dyDescent="0.3">
      <c r="A4007" t="s">
        <v>608</v>
      </c>
      <c r="B4007" t="str">
        <f>VLOOKUP(Table_for_new_list_price[[#This Row],[ItemCode]],[1]sheet1!$1:$1048576,4,FALSE)</f>
        <v>GASKET for 381 STRAINER</v>
      </c>
      <c r="C4007" t="str">
        <f>VLOOKUP(Table_for_new_list_price[[#This Row],[ItemCode]],[1]sheet1!$1:$1048576,5,FALSE)</f>
        <v>670779059303</v>
      </c>
      <c r="D4007" t="str">
        <f>VLOOKUP(Table_for_new_list_price[[#This Row],[ItemCode]],[1]sheet1!$1:$1048576,6,FALSE)</f>
        <v>STAC</v>
      </c>
      <c r="E4007" s="54">
        <f>VLOOKUP(Table_for_new_list_price[[#This Row],[ItemCode]],[1]sheet1!$1:$1048576,7,FALSE)</f>
        <v>0</v>
      </c>
      <c r="F4007" s="54" t="str">
        <f>VLOOKUP(Table_for_new_list_price[[#This Row],[ItemCode]],[1]sheet1!$1:$1048576,13,FALSE)</f>
        <v>0</v>
      </c>
      <c r="G4007" s="55" t="str">
        <f>VLOOKUP(Table_for_new_list_price[[#This Row],[ItemCode]],[1]sheet1!$1:$1048576,12,FALSE)</f>
        <v>1</v>
      </c>
      <c r="H4007" s="101">
        <f>VLOOKUP(Table_for_new_list_price[[#This Row],[ItemCode]],[1]sheet1!$1:$1048576,8,FALSE)</f>
        <v>13.53</v>
      </c>
      <c r="I4007" s="51" t="e">
        <f>VLOOKUP(Table_for_new_list_price[[#This Row],[Product Line]],'EDA SHEET'!$C$10:$D$57,2,FALSE)</f>
        <v>#N/A</v>
      </c>
      <c r="J4007" s="53" t="e">
        <f t="shared" si="71"/>
        <v>#N/A</v>
      </c>
      <c r="K4007" s="1" t="str">
        <f>VLOOKUP(Table_for_new_list_price[[#This Row],[ItemCode]],[1]sheet1!$1:$1048576,11,FALSE)</f>
        <v>China</v>
      </c>
    </row>
    <row r="4008" spans="1:11" hidden="1" x14ac:dyDescent="0.3">
      <c r="A4008" t="s">
        <v>609</v>
      </c>
      <c r="B4008" t="str">
        <f>VLOOKUP(Table_for_new_list_price[[#This Row],[ItemCode]],[1]sheet1!$1:$1048576,4,FALSE)</f>
        <v>GASKET for 381 STRAINER</v>
      </c>
      <c r="C4008" t="str">
        <f>VLOOKUP(Table_for_new_list_price[[#This Row],[ItemCode]],[1]sheet1!$1:$1048576,5,FALSE)</f>
        <v>670779059402</v>
      </c>
      <c r="D4008" t="str">
        <f>VLOOKUP(Table_for_new_list_price[[#This Row],[ItemCode]],[1]sheet1!$1:$1048576,6,FALSE)</f>
        <v>STAC</v>
      </c>
      <c r="E4008" s="54">
        <f>VLOOKUP(Table_for_new_list_price[[#This Row],[ItemCode]],[1]sheet1!$1:$1048576,7,FALSE)</f>
        <v>0</v>
      </c>
      <c r="F4008" s="54" t="str">
        <f>VLOOKUP(Table_for_new_list_price[[#This Row],[ItemCode]],[1]sheet1!$1:$1048576,13,FALSE)</f>
        <v>0</v>
      </c>
      <c r="G4008" s="55" t="str">
        <f>VLOOKUP(Table_for_new_list_price[[#This Row],[ItemCode]],[1]sheet1!$1:$1048576,12,FALSE)</f>
        <v>1</v>
      </c>
      <c r="H4008" s="101">
        <f>VLOOKUP(Table_for_new_list_price[[#This Row],[ItemCode]],[1]sheet1!$1:$1048576,8,FALSE)</f>
        <v>21.79</v>
      </c>
      <c r="I4008" s="51" t="e">
        <f>VLOOKUP(Table_for_new_list_price[[#This Row],[Product Line]],'EDA SHEET'!$C$10:$D$57,2,FALSE)</f>
        <v>#N/A</v>
      </c>
      <c r="J4008" s="53" t="e">
        <f t="shared" si="71"/>
        <v>#N/A</v>
      </c>
      <c r="K4008" s="1" t="str">
        <f>VLOOKUP(Table_for_new_list_price[[#This Row],[ItemCode]],[1]sheet1!$1:$1048576,11,FALSE)</f>
        <v>China</v>
      </c>
    </row>
    <row r="4009" spans="1:11" hidden="1" x14ac:dyDescent="0.3">
      <c r="A4009" t="s">
        <v>610</v>
      </c>
      <c r="B4009" t="str">
        <f>VLOOKUP(Table_for_new_list_price[[#This Row],[ItemCode]],[1]sheet1!$1:$1048576,4,FALSE)</f>
        <v>GASKET for 381 STRAINER</v>
      </c>
      <c r="C4009" t="str">
        <f>VLOOKUP(Table_for_new_list_price[[#This Row],[ItemCode]],[1]sheet1!$1:$1048576,5,FALSE)</f>
        <v>670779059501</v>
      </c>
      <c r="D4009" t="str">
        <f>VLOOKUP(Table_for_new_list_price[[#This Row],[ItemCode]],[1]sheet1!$1:$1048576,6,FALSE)</f>
        <v>STAC</v>
      </c>
      <c r="E4009" s="54">
        <f>VLOOKUP(Table_for_new_list_price[[#This Row],[ItemCode]],[1]sheet1!$1:$1048576,7,FALSE)</f>
        <v>0</v>
      </c>
      <c r="F4009" s="54" t="str">
        <f>VLOOKUP(Table_for_new_list_price[[#This Row],[ItemCode]],[1]sheet1!$1:$1048576,13,FALSE)</f>
        <v>0</v>
      </c>
      <c r="G4009" s="55" t="str">
        <f>VLOOKUP(Table_for_new_list_price[[#This Row],[ItemCode]],[1]sheet1!$1:$1048576,12,FALSE)</f>
        <v>1</v>
      </c>
      <c r="H4009" s="101">
        <f>VLOOKUP(Table_for_new_list_price[[#This Row],[ItemCode]],[1]sheet1!$1:$1048576,8,FALSE)</f>
        <v>30.05</v>
      </c>
      <c r="I4009" s="51" t="e">
        <f>VLOOKUP(Table_for_new_list_price[[#This Row],[Product Line]],'EDA SHEET'!$C$10:$D$57,2,FALSE)</f>
        <v>#N/A</v>
      </c>
      <c r="J4009" s="53" t="e">
        <f t="shared" si="71"/>
        <v>#N/A</v>
      </c>
      <c r="K4009" s="1" t="str">
        <f>VLOOKUP(Table_for_new_list_price[[#This Row],[ItemCode]],[1]sheet1!$1:$1048576,11,FALSE)</f>
        <v>China</v>
      </c>
    </row>
    <row r="4010" spans="1:11" hidden="1" x14ac:dyDescent="0.3">
      <c r="A4010" t="s">
        <v>611</v>
      </c>
      <c r="B4010" t="str">
        <f>VLOOKUP(Table_for_new_list_price[[#This Row],[ItemCode]],[1]sheet1!$1:$1048576,4,FALSE)</f>
        <v>GASKET for 381 STRAINER</v>
      </c>
      <c r="C4010" t="str">
        <f>VLOOKUP(Table_for_new_list_price[[#This Row],[ItemCode]],[1]sheet1!$1:$1048576,5,FALSE)</f>
        <v>670779059600</v>
      </c>
      <c r="D4010" t="str">
        <f>VLOOKUP(Table_for_new_list_price[[#This Row],[ItemCode]],[1]sheet1!$1:$1048576,6,FALSE)</f>
        <v>STAC</v>
      </c>
      <c r="E4010" s="54">
        <f>VLOOKUP(Table_for_new_list_price[[#This Row],[ItemCode]],[1]sheet1!$1:$1048576,7,FALSE)</f>
        <v>0</v>
      </c>
      <c r="F4010" s="54" t="str">
        <f>VLOOKUP(Table_for_new_list_price[[#This Row],[ItemCode]],[1]sheet1!$1:$1048576,13,FALSE)</f>
        <v>0</v>
      </c>
      <c r="G4010" s="55" t="str">
        <f>VLOOKUP(Table_for_new_list_price[[#This Row],[ItemCode]],[1]sheet1!$1:$1048576,12,FALSE)</f>
        <v>1</v>
      </c>
      <c r="H4010" s="101">
        <f>VLOOKUP(Table_for_new_list_price[[#This Row],[ItemCode]],[1]sheet1!$1:$1048576,8,FALSE)</f>
        <v>37.58</v>
      </c>
      <c r="I4010" s="51" t="e">
        <f>VLOOKUP(Table_for_new_list_price[[#This Row],[Product Line]],'EDA SHEET'!$C$10:$D$57,2,FALSE)</f>
        <v>#N/A</v>
      </c>
      <c r="J4010" s="53" t="e">
        <f t="shared" si="71"/>
        <v>#N/A</v>
      </c>
      <c r="K4010" s="1" t="str">
        <f>VLOOKUP(Table_for_new_list_price[[#This Row],[ItemCode]],[1]sheet1!$1:$1048576,11,FALSE)</f>
        <v>China</v>
      </c>
    </row>
    <row r="4011" spans="1:11" hidden="1" x14ac:dyDescent="0.3">
      <c r="A4011" t="s">
        <v>612</v>
      </c>
      <c r="B4011" t="str">
        <f>VLOOKUP(Table_for_new_list_price[[#This Row],[ItemCode]],[1]sheet1!$1:$1048576,4,FALSE)</f>
        <v>GASKET for 381 STRAINER</v>
      </c>
      <c r="C4011" t="str">
        <f>VLOOKUP(Table_for_new_list_price[[#This Row],[ItemCode]],[1]sheet1!$1:$1048576,5,FALSE)</f>
        <v>670779059808</v>
      </c>
      <c r="D4011" t="str">
        <f>VLOOKUP(Table_for_new_list_price[[#This Row],[ItemCode]],[1]sheet1!$1:$1048576,6,FALSE)</f>
        <v>STAC</v>
      </c>
      <c r="E4011" s="54">
        <f>VLOOKUP(Table_for_new_list_price[[#This Row],[ItemCode]],[1]sheet1!$1:$1048576,7,FALSE)</f>
        <v>0</v>
      </c>
      <c r="F4011" s="54" t="str">
        <f>VLOOKUP(Table_for_new_list_price[[#This Row],[ItemCode]],[1]sheet1!$1:$1048576,13,FALSE)</f>
        <v>0</v>
      </c>
      <c r="G4011" s="55" t="str">
        <f>VLOOKUP(Table_for_new_list_price[[#This Row],[ItemCode]],[1]sheet1!$1:$1048576,12,FALSE)</f>
        <v>1</v>
      </c>
      <c r="H4011" s="101">
        <f>VLOOKUP(Table_for_new_list_price[[#This Row],[ItemCode]],[1]sheet1!$1:$1048576,8,FALSE)</f>
        <v>45.84</v>
      </c>
      <c r="I4011" s="51" t="e">
        <f>VLOOKUP(Table_for_new_list_price[[#This Row],[Product Line]],'EDA SHEET'!$C$10:$D$57,2,FALSE)</f>
        <v>#N/A</v>
      </c>
      <c r="J4011" s="53" t="e">
        <f t="shared" si="71"/>
        <v>#N/A</v>
      </c>
      <c r="K4011" s="1" t="str">
        <f>VLOOKUP(Table_for_new_list_price[[#This Row],[ItemCode]],[1]sheet1!$1:$1048576,11,FALSE)</f>
        <v>China</v>
      </c>
    </row>
    <row r="4012" spans="1:11" hidden="1" x14ac:dyDescent="0.3">
      <c r="A4012" t="s">
        <v>613</v>
      </c>
      <c r="B4012" t="str">
        <f>VLOOKUP(Table_for_new_list_price[[#This Row],[ItemCode]],[1]sheet1!$1:$1048576,4,FALSE)</f>
        <v>STD REPLACEMENT SCREEN FOR 381</v>
      </c>
      <c r="C4012" t="str">
        <f>VLOOKUP(Table_for_new_list_price[[#This Row],[ItemCode]],[1]sheet1!$1:$1048576,5,FALSE)</f>
        <v>670779077109</v>
      </c>
      <c r="D4012" t="str">
        <f>VLOOKUP(Table_for_new_list_price[[#This Row],[ItemCode]],[1]sheet1!$1:$1048576,6,FALSE)</f>
        <v>STAC</v>
      </c>
      <c r="E4012" s="54">
        <f>VLOOKUP(Table_for_new_list_price[[#This Row],[ItemCode]],[1]sheet1!$1:$1048576,7,FALSE)</f>
        <v>0</v>
      </c>
      <c r="F4012" s="54" t="str">
        <f>VLOOKUP(Table_for_new_list_price[[#This Row],[ItemCode]],[1]sheet1!$1:$1048576,13,FALSE)</f>
        <v>0</v>
      </c>
      <c r="G4012" s="55" t="str">
        <f>VLOOKUP(Table_for_new_list_price[[#This Row],[ItemCode]],[1]sheet1!$1:$1048576,12,FALSE)</f>
        <v>0</v>
      </c>
      <c r="H4012" s="101">
        <f>VLOOKUP(Table_for_new_list_price[[#This Row],[ItemCode]],[1]sheet1!$1:$1048576,8,FALSE)</f>
        <v>771.35</v>
      </c>
      <c r="I4012" s="51" t="e">
        <f>VLOOKUP(Table_for_new_list_price[[#This Row],[Product Line]],'EDA SHEET'!$C$10:$D$57,2,FALSE)</f>
        <v>#N/A</v>
      </c>
      <c r="J4012" s="53" t="e">
        <f t="shared" si="71"/>
        <v>#N/A</v>
      </c>
      <c r="K4012" s="1" t="str">
        <f>VLOOKUP(Table_for_new_list_price[[#This Row],[ItemCode]],[1]sheet1!$1:$1048576,11,FALSE)</f>
        <v>China</v>
      </c>
    </row>
    <row r="4013" spans="1:11" hidden="1" x14ac:dyDescent="0.3">
      <c r="A4013" t="s">
        <v>614</v>
      </c>
      <c r="B4013" t="str">
        <f>VLOOKUP(Table_for_new_list_price[[#This Row],[ItemCode]],[1]sheet1!$1:$1048576,4,FALSE)</f>
        <v>STD REPLACEMENT SCREEN FOR 381</v>
      </c>
      <c r="C4013" t="str">
        <f>VLOOKUP(Table_for_new_list_price[[#This Row],[ItemCode]],[1]sheet1!$1:$1048576,5,FALSE)</f>
        <v>670779077123</v>
      </c>
      <c r="D4013" t="str">
        <f>VLOOKUP(Table_for_new_list_price[[#This Row],[ItemCode]],[1]sheet1!$1:$1048576,6,FALSE)</f>
        <v>STAC</v>
      </c>
      <c r="E4013" s="54">
        <f>VLOOKUP(Table_for_new_list_price[[#This Row],[ItemCode]],[1]sheet1!$1:$1048576,7,FALSE)</f>
        <v>0</v>
      </c>
      <c r="F4013" s="54" t="str">
        <f>VLOOKUP(Table_for_new_list_price[[#This Row],[ItemCode]],[1]sheet1!$1:$1048576,13,FALSE)</f>
        <v>0</v>
      </c>
      <c r="G4013" s="55" t="str">
        <f>VLOOKUP(Table_for_new_list_price[[#This Row],[ItemCode]],[1]sheet1!$1:$1048576,12,FALSE)</f>
        <v>0</v>
      </c>
      <c r="H4013" s="101">
        <f>VLOOKUP(Table_for_new_list_price[[#This Row],[ItemCode]],[1]sheet1!$1:$1048576,8,FALSE)</f>
        <v>992.22</v>
      </c>
      <c r="I4013" s="51" t="e">
        <f>VLOOKUP(Table_for_new_list_price[[#This Row],[Product Line]],'EDA SHEET'!$C$10:$D$57,2,FALSE)</f>
        <v>#N/A</v>
      </c>
      <c r="J4013" s="53" t="e">
        <f t="shared" si="71"/>
        <v>#N/A</v>
      </c>
      <c r="K4013" s="1" t="str">
        <f>VLOOKUP(Table_for_new_list_price[[#This Row],[ItemCode]],[1]sheet1!$1:$1048576,11,FALSE)</f>
        <v>China</v>
      </c>
    </row>
    <row r="4014" spans="1:11" hidden="1" x14ac:dyDescent="0.3">
      <c r="A4014" t="s">
        <v>615</v>
      </c>
      <c r="B4014" t="str">
        <f>VLOOKUP(Table_for_new_list_price[[#This Row],[ItemCode]],[1]sheet1!$1:$1048576,4,FALSE)</f>
        <v>STD REPLACEMENT SCREEN FOR 381</v>
      </c>
      <c r="C4014" t="str">
        <f>VLOOKUP(Table_for_new_list_price[[#This Row],[ItemCode]],[1]sheet1!$1:$1048576,5,FALSE)</f>
        <v>670779077208</v>
      </c>
      <c r="D4014" t="str">
        <f>VLOOKUP(Table_for_new_list_price[[#This Row],[ItemCode]],[1]sheet1!$1:$1048576,6,FALSE)</f>
        <v>STAC</v>
      </c>
      <c r="E4014" s="54">
        <f>VLOOKUP(Table_for_new_list_price[[#This Row],[ItemCode]],[1]sheet1!$1:$1048576,7,FALSE)</f>
        <v>0</v>
      </c>
      <c r="F4014" s="54" t="str">
        <f>VLOOKUP(Table_for_new_list_price[[#This Row],[ItemCode]],[1]sheet1!$1:$1048576,13,FALSE)</f>
        <v>0</v>
      </c>
      <c r="G4014" s="55" t="str">
        <f>VLOOKUP(Table_for_new_list_price[[#This Row],[ItemCode]],[1]sheet1!$1:$1048576,12,FALSE)</f>
        <v>0</v>
      </c>
      <c r="H4014" s="101">
        <f>VLOOKUP(Table_for_new_list_price[[#This Row],[ItemCode]],[1]sheet1!$1:$1048576,8,FALSE)</f>
        <v>32.35</v>
      </c>
      <c r="I4014" s="51" t="e">
        <f>VLOOKUP(Table_for_new_list_price[[#This Row],[Product Line]],'EDA SHEET'!$C$10:$D$57,2,FALSE)</f>
        <v>#N/A</v>
      </c>
      <c r="J4014" s="53" t="e">
        <f t="shared" si="71"/>
        <v>#N/A</v>
      </c>
      <c r="K4014" s="1" t="str">
        <f>VLOOKUP(Table_for_new_list_price[[#This Row],[ItemCode]],[1]sheet1!$1:$1048576,11,FALSE)</f>
        <v>China</v>
      </c>
    </row>
    <row r="4015" spans="1:11" hidden="1" x14ac:dyDescent="0.3">
      <c r="A4015" t="s">
        <v>616</v>
      </c>
      <c r="B4015" t="str">
        <f>VLOOKUP(Table_for_new_list_price[[#This Row],[ItemCode]],[1]sheet1!$1:$1048576,4,FALSE)</f>
        <v>STD REPLACEMENT SCREEN FOR 381</v>
      </c>
      <c r="C4015" t="str">
        <f>VLOOKUP(Table_for_new_list_price[[#This Row],[ItemCode]],[1]sheet1!$1:$1048576,5,FALSE)</f>
        <v>670779077253</v>
      </c>
      <c r="D4015" t="str">
        <f>VLOOKUP(Table_for_new_list_price[[#This Row],[ItemCode]],[1]sheet1!$1:$1048576,6,FALSE)</f>
        <v>STAC</v>
      </c>
      <c r="E4015" s="54">
        <f>VLOOKUP(Table_for_new_list_price[[#This Row],[ItemCode]],[1]sheet1!$1:$1048576,7,FALSE)</f>
        <v>0</v>
      </c>
      <c r="F4015" s="54" t="str">
        <f>VLOOKUP(Table_for_new_list_price[[#This Row],[ItemCode]],[1]sheet1!$1:$1048576,13,FALSE)</f>
        <v>0</v>
      </c>
      <c r="G4015" s="55" t="str">
        <f>VLOOKUP(Table_for_new_list_price[[#This Row],[ItemCode]],[1]sheet1!$1:$1048576,12,FALSE)</f>
        <v>0</v>
      </c>
      <c r="H4015" s="101">
        <f>VLOOKUP(Table_for_new_list_price[[#This Row],[ItemCode]],[1]sheet1!$1:$1048576,8,FALSE)</f>
        <v>56.98</v>
      </c>
      <c r="I4015" s="51" t="e">
        <f>VLOOKUP(Table_for_new_list_price[[#This Row],[Product Line]],'EDA SHEET'!$C$10:$D$57,2,FALSE)</f>
        <v>#N/A</v>
      </c>
      <c r="J4015" s="53" t="e">
        <f t="shared" si="71"/>
        <v>#N/A</v>
      </c>
      <c r="K4015" s="1" t="str">
        <f>VLOOKUP(Table_for_new_list_price[[#This Row],[ItemCode]],[1]sheet1!$1:$1048576,11,FALSE)</f>
        <v>China</v>
      </c>
    </row>
    <row r="4016" spans="1:11" hidden="1" x14ac:dyDescent="0.3">
      <c r="A4016" t="s">
        <v>617</v>
      </c>
      <c r="B4016" t="str">
        <f>VLOOKUP(Table_for_new_list_price[[#This Row],[ItemCode]],[1]sheet1!$1:$1048576,4,FALSE)</f>
        <v>STD REPLACEMENT SCREEN FOR 381</v>
      </c>
      <c r="C4016" t="str">
        <f>VLOOKUP(Table_for_new_list_price[[#This Row],[ItemCode]],[1]sheet1!$1:$1048576,5,FALSE)</f>
        <v>670779077307</v>
      </c>
      <c r="D4016" t="str">
        <f>VLOOKUP(Table_for_new_list_price[[#This Row],[ItemCode]],[1]sheet1!$1:$1048576,6,FALSE)</f>
        <v>STAC</v>
      </c>
      <c r="E4016" s="54">
        <f>VLOOKUP(Table_for_new_list_price[[#This Row],[ItemCode]],[1]sheet1!$1:$1048576,7,FALSE)</f>
        <v>0</v>
      </c>
      <c r="F4016" s="54" t="str">
        <f>VLOOKUP(Table_for_new_list_price[[#This Row],[ItemCode]],[1]sheet1!$1:$1048576,13,FALSE)</f>
        <v>0</v>
      </c>
      <c r="G4016" s="55" t="str">
        <f>VLOOKUP(Table_for_new_list_price[[#This Row],[ItemCode]],[1]sheet1!$1:$1048576,12,FALSE)</f>
        <v>0</v>
      </c>
      <c r="H4016" s="101">
        <f>VLOOKUP(Table_for_new_list_price[[#This Row],[ItemCode]],[1]sheet1!$1:$1048576,8,FALSE)</f>
        <v>70.989999999999995</v>
      </c>
      <c r="I4016" s="51" t="e">
        <f>VLOOKUP(Table_for_new_list_price[[#This Row],[Product Line]],'EDA SHEET'!$C$10:$D$57,2,FALSE)</f>
        <v>#N/A</v>
      </c>
      <c r="J4016" s="53" t="e">
        <f t="shared" si="71"/>
        <v>#N/A</v>
      </c>
      <c r="K4016" s="1" t="str">
        <f>VLOOKUP(Table_for_new_list_price[[#This Row],[ItemCode]],[1]sheet1!$1:$1048576,11,FALSE)</f>
        <v>China</v>
      </c>
    </row>
    <row r="4017" spans="1:11" hidden="1" x14ac:dyDescent="0.3">
      <c r="A4017" t="s">
        <v>618</v>
      </c>
      <c r="B4017" t="str">
        <f>VLOOKUP(Table_for_new_list_price[[#This Row],[ItemCode]],[1]sheet1!$1:$1048576,4,FALSE)</f>
        <v>STD REPLACEMENT SCREEN FOR 381</v>
      </c>
      <c r="C4017" t="str">
        <f>VLOOKUP(Table_for_new_list_price[[#This Row],[ItemCode]],[1]sheet1!$1:$1048576,5,FALSE)</f>
        <v>670779077406</v>
      </c>
      <c r="D4017" t="str">
        <f>VLOOKUP(Table_for_new_list_price[[#This Row],[ItemCode]],[1]sheet1!$1:$1048576,6,FALSE)</f>
        <v>STAC</v>
      </c>
      <c r="E4017" s="54">
        <f>VLOOKUP(Table_for_new_list_price[[#This Row],[ItemCode]],[1]sheet1!$1:$1048576,7,FALSE)</f>
        <v>0</v>
      </c>
      <c r="F4017" s="54" t="str">
        <f>VLOOKUP(Table_for_new_list_price[[#This Row],[ItemCode]],[1]sheet1!$1:$1048576,13,FALSE)</f>
        <v>0</v>
      </c>
      <c r="G4017" s="55" t="str">
        <f>VLOOKUP(Table_for_new_list_price[[#This Row],[ItemCode]],[1]sheet1!$1:$1048576,12,FALSE)</f>
        <v>0</v>
      </c>
      <c r="H4017" s="101">
        <f>VLOOKUP(Table_for_new_list_price[[#This Row],[ItemCode]],[1]sheet1!$1:$1048576,8,FALSE)</f>
        <v>96.44</v>
      </c>
      <c r="I4017" s="51" t="e">
        <f>VLOOKUP(Table_for_new_list_price[[#This Row],[Product Line]],'EDA SHEET'!$C$10:$D$57,2,FALSE)</f>
        <v>#N/A</v>
      </c>
      <c r="J4017" s="53" t="e">
        <f t="shared" si="71"/>
        <v>#N/A</v>
      </c>
      <c r="K4017" s="1" t="str">
        <f>VLOOKUP(Table_for_new_list_price[[#This Row],[ItemCode]],[1]sheet1!$1:$1048576,11,FALSE)</f>
        <v>China</v>
      </c>
    </row>
    <row r="4018" spans="1:11" hidden="1" x14ac:dyDescent="0.3">
      <c r="A4018" t="s">
        <v>619</v>
      </c>
      <c r="B4018" t="str">
        <f>VLOOKUP(Table_for_new_list_price[[#This Row],[ItemCode]],[1]sheet1!$1:$1048576,4,FALSE)</f>
        <v>STD REPLACEMENT SCREEN FOR 381</v>
      </c>
      <c r="C4018" t="str">
        <f>VLOOKUP(Table_for_new_list_price[[#This Row],[ItemCode]],[1]sheet1!$1:$1048576,5,FALSE)</f>
        <v>670779077505</v>
      </c>
      <c r="D4018" t="str">
        <f>VLOOKUP(Table_for_new_list_price[[#This Row],[ItemCode]],[1]sheet1!$1:$1048576,6,FALSE)</f>
        <v>STAC</v>
      </c>
      <c r="E4018" s="54">
        <f>VLOOKUP(Table_for_new_list_price[[#This Row],[ItemCode]],[1]sheet1!$1:$1048576,7,FALSE)</f>
        <v>0</v>
      </c>
      <c r="F4018" s="54" t="str">
        <f>VLOOKUP(Table_for_new_list_price[[#This Row],[ItemCode]],[1]sheet1!$1:$1048576,13,FALSE)</f>
        <v>0</v>
      </c>
      <c r="G4018" s="55" t="str">
        <f>VLOOKUP(Table_for_new_list_price[[#This Row],[ItemCode]],[1]sheet1!$1:$1048576,12,FALSE)</f>
        <v>0</v>
      </c>
      <c r="H4018" s="101">
        <f>VLOOKUP(Table_for_new_list_price[[#This Row],[ItemCode]],[1]sheet1!$1:$1048576,8,FALSE)</f>
        <v>147.26</v>
      </c>
      <c r="I4018" s="51" t="e">
        <f>VLOOKUP(Table_for_new_list_price[[#This Row],[Product Line]],'EDA SHEET'!$C$10:$D$57,2,FALSE)</f>
        <v>#N/A</v>
      </c>
      <c r="J4018" s="53" t="e">
        <f t="shared" si="71"/>
        <v>#N/A</v>
      </c>
      <c r="K4018" s="1" t="str">
        <f>VLOOKUP(Table_for_new_list_price[[#This Row],[ItemCode]],[1]sheet1!$1:$1048576,11,FALSE)</f>
        <v>China</v>
      </c>
    </row>
    <row r="4019" spans="1:11" hidden="1" x14ac:dyDescent="0.3">
      <c r="A4019" t="s">
        <v>620</v>
      </c>
      <c r="B4019" t="str">
        <f>VLOOKUP(Table_for_new_list_price[[#This Row],[ItemCode]],[1]sheet1!$1:$1048576,4,FALSE)</f>
        <v>STD REPLACEMENT SCREEN FOR 381</v>
      </c>
      <c r="C4019" t="str">
        <f>VLOOKUP(Table_for_new_list_price[[#This Row],[ItemCode]],[1]sheet1!$1:$1048576,5,FALSE)</f>
        <v>670779077604</v>
      </c>
      <c r="D4019" t="str">
        <f>VLOOKUP(Table_for_new_list_price[[#This Row],[ItemCode]],[1]sheet1!$1:$1048576,6,FALSE)</f>
        <v>STAC</v>
      </c>
      <c r="E4019" s="54">
        <f>VLOOKUP(Table_for_new_list_price[[#This Row],[ItemCode]],[1]sheet1!$1:$1048576,7,FALSE)</f>
        <v>0</v>
      </c>
      <c r="F4019" s="54" t="str">
        <f>VLOOKUP(Table_for_new_list_price[[#This Row],[ItemCode]],[1]sheet1!$1:$1048576,13,FALSE)</f>
        <v>0</v>
      </c>
      <c r="G4019" s="55" t="str">
        <f>VLOOKUP(Table_for_new_list_price[[#This Row],[ItemCode]],[1]sheet1!$1:$1048576,12,FALSE)</f>
        <v>0</v>
      </c>
      <c r="H4019" s="101">
        <f>VLOOKUP(Table_for_new_list_price[[#This Row],[ItemCode]],[1]sheet1!$1:$1048576,8,FALSE)</f>
        <v>204.24</v>
      </c>
      <c r="I4019" s="51" t="e">
        <f>VLOOKUP(Table_for_new_list_price[[#This Row],[Product Line]],'EDA SHEET'!$C$10:$D$57,2,FALSE)</f>
        <v>#N/A</v>
      </c>
      <c r="J4019" s="53" t="e">
        <f t="shared" si="71"/>
        <v>#N/A</v>
      </c>
      <c r="K4019" s="1" t="str">
        <f>VLOOKUP(Table_for_new_list_price[[#This Row],[ItemCode]],[1]sheet1!$1:$1048576,11,FALSE)</f>
        <v>China</v>
      </c>
    </row>
    <row r="4020" spans="1:11" hidden="1" x14ac:dyDescent="0.3">
      <c r="A4020" t="s">
        <v>621</v>
      </c>
      <c r="B4020" t="str">
        <f>VLOOKUP(Table_for_new_list_price[[#This Row],[ItemCode]],[1]sheet1!$1:$1048576,4,FALSE)</f>
        <v>STD REPLACEMENT SCREEN FOR 381</v>
      </c>
      <c r="C4020" t="str">
        <f>VLOOKUP(Table_for_new_list_price[[#This Row],[ItemCode]],[1]sheet1!$1:$1048576,5,FALSE)</f>
        <v>670779077802</v>
      </c>
      <c r="D4020" t="str">
        <f>VLOOKUP(Table_for_new_list_price[[#This Row],[ItemCode]],[1]sheet1!$1:$1048576,6,FALSE)</f>
        <v>STAC</v>
      </c>
      <c r="E4020" s="54">
        <f>VLOOKUP(Table_for_new_list_price[[#This Row],[ItemCode]],[1]sheet1!$1:$1048576,7,FALSE)</f>
        <v>0</v>
      </c>
      <c r="F4020" s="54" t="str">
        <f>VLOOKUP(Table_for_new_list_price[[#This Row],[ItemCode]],[1]sheet1!$1:$1048576,13,FALSE)</f>
        <v>0</v>
      </c>
      <c r="G4020" s="55" t="str">
        <f>VLOOKUP(Table_for_new_list_price[[#This Row],[ItemCode]],[1]sheet1!$1:$1048576,12,FALSE)</f>
        <v>1</v>
      </c>
      <c r="H4020" s="101">
        <f>VLOOKUP(Table_for_new_list_price[[#This Row],[ItemCode]],[1]sheet1!$1:$1048576,8,FALSE)</f>
        <v>330.45</v>
      </c>
      <c r="I4020" s="51" t="e">
        <f>VLOOKUP(Table_for_new_list_price[[#This Row],[Product Line]],'EDA SHEET'!$C$10:$D$57,2,FALSE)</f>
        <v>#N/A</v>
      </c>
      <c r="J4020" s="53" t="e">
        <f t="shared" si="71"/>
        <v>#N/A</v>
      </c>
      <c r="K4020" s="1" t="str">
        <f>VLOOKUP(Table_for_new_list_price[[#This Row],[ItemCode]],[1]sheet1!$1:$1048576,11,FALSE)</f>
        <v>China</v>
      </c>
    </row>
    <row r="4021" spans="1:11" hidden="1" x14ac:dyDescent="0.3">
      <c r="A4021" t="s">
        <v>622</v>
      </c>
      <c r="B4021" t="str">
        <f>VLOOKUP(Table_for_new_list_price[[#This Row],[ItemCode]],[1]sheet1!$1:$1048576,4,FALSE)</f>
        <v>20MESH SS SCREEN 381/382 10</v>
      </c>
      <c r="C4021" t="str">
        <f>VLOOKUP(Table_for_new_list_price[[#This Row],[ItemCode]],[1]sheet1!$1:$1048576,5,FALSE)</f>
        <v>670779715278</v>
      </c>
      <c r="D4021" t="str">
        <f>VLOOKUP(Table_for_new_list_price[[#This Row],[ItemCode]],[1]sheet1!$1:$1048576,6,FALSE)</f>
        <v>STAC</v>
      </c>
      <c r="E4021" s="54">
        <f>VLOOKUP(Table_for_new_list_price[[#This Row],[ItemCode]],[1]sheet1!$1:$1048576,7,FALSE)</f>
        <v>0</v>
      </c>
      <c r="F4021" s="54">
        <f>VLOOKUP(Table_for_new_list_price[[#This Row],[ItemCode]],[1]sheet1!$1:$1048576,13,FALSE)</f>
        <v>0</v>
      </c>
      <c r="G4021" s="55">
        <f>VLOOKUP(Table_for_new_list_price[[#This Row],[ItemCode]],[1]sheet1!$1:$1048576,12,FALSE)</f>
        <v>0</v>
      </c>
      <c r="H4021" s="101">
        <f>VLOOKUP(Table_for_new_list_price[[#This Row],[ItemCode]],[1]sheet1!$1:$1048576,8,FALSE)</f>
        <v>361.79</v>
      </c>
      <c r="I4021" s="51" t="e">
        <f>VLOOKUP(Table_for_new_list_price[[#This Row],[Product Line]],'EDA SHEET'!$C$10:$D$57,2,FALSE)</f>
        <v>#N/A</v>
      </c>
      <c r="J4021" s="53" t="e">
        <f t="shared" si="71"/>
        <v>#N/A</v>
      </c>
      <c r="K4021" s="1" t="str">
        <f>VLOOKUP(Table_for_new_list_price[[#This Row],[ItemCode]],[1]sheet1!$1:$1048576,11,FALSE)</f>
        <v>China</v>
      </c>
    </row>
    <row r="4022" spans="1:11" hidden="1" x14ac:dyDescent="0.3">
      <c r="A4022" t="s">
        <v>623</v>
      </c>
      <c r="B4022" t="str">
        <f>VLOOKUP(Table_for_new_list_price[[#This Row],[ItemCode]],[1]sheet1!$1:$1048576,4,FALSE)</f>
        <v>20MESH SS SCREEN 381/382 10</v>
      </c>
      <c r="C4022" t="str">
        <f>VLOOKUP(Table_for_new_list_price[[#This Row],[ItemCode]],[1]sheet1!$1:$1048576,5,FALSE)</f>
        <v>670779715285</v>
      </c>
      <c r="D4022" t="str">
        <f>VLOOKUP(Table_for_new_list_price[[#This Row],[ItemCode]],[1]sheet1!$1:$1048576,6,FALSE)</f>
        <v>STAC</v>
      </c>
      <c r="E4022" s="54">
        <f>VLOOKUP(Table_for_new_list_price[[#This Row],[ItemCode]],[1]sheet1!$1:$1048576,7,FALSE)</f>
        <v>0</v>
      </c>
      <c r="F4022" s="54">
        <f>VLOOKUP(Table_for_new_list_price[[#This Row],[ItemCode]],[1]sheet1!$1:$1048576,13,FALSE)</f>
        <v>0</v>
      </c>
      <c r="G4022" s="55">
        <f>VLOOKUP(Table_for_new_list_price[[#This Row],[ItemCode]],[1]sheet1!$1:$1048576,12,FALSE)</f>
        <v>0</v>
      </c>
      <c r="H4022" s="101">
        <f>VLOOKUP(Table_for_new_list_price[[#This Row],[ItemCode]],[1]sheet1!$1:$1048576,8,FALSE)</f>
        <v>459.2</v>
      </c>
      <c r="I4022" s="51" t="e">
        <f>VLOOKUP(Table_for_new_list_price[[#This Row],[Product Line]],'EDA SHEET'!$C$10:$D$57,2,FALSE)</f>
        <v>#N/A</v>
      </c>
      <c r="J4022" s="53" t="e">
        <f t="shared" si="71"/>
        <v>#N/A</v>
      </c>
      <c r="K4022" s="1" t="str">
        <f>VLOOKUP(Table_for_new_list_price[[#This Row],[ItemCode]],[1]sheet1!$1:$1048576,11,FALSE)</f>
        <v>China</v>
      </c>
    </row>
    <row r="4023" spans="1:11" hidden="1" x14ac:dyDescent="0.3">
      <c r="A4023" t="s">
        <v>624</v>
      </c>
      <c r="B4023" t="str">
        <f>VLOOKUP(Table_for_new_list_price[[#This Row],[ItemCode]],[1]sheet1!$1:$1048576,4,FALSE)</f>
        <v>20MESH SS SCREEN 381/382 2</v>
      </c>
      <c r="C4023" t="str">
        <f>VLOOKUP(Table_for_new_list_price[[#This Row],[ItemCode]],[1]sheet1!$1:$1048576,5,FALSE)</f>
        <v>670779715209</v>
      </c>
      <c r="D4023" t="str">
        <f>VLOOKUP(Table_for_new_list_price[[#This Row],[ItemCode]],[1]sheet1!$1:$1048576,6,FALSE)</f>
        <v>STAC</v>
      </c>
      <c r="E4023" s="54">
        <f>VLOOKUP(Table_for_new_list_price[[#This Row],[ItemCode]],[1]sheet1!$1:$1048576,7,FALSE)</f>
        <v>0</v>
      </c>
      <c r="F4023" s="54">
        <f>VLOOKUP(Table_for_new_list_price[[#This Row],[ItemCode]],[1]sheet1!$1:$1048576,13,FALSE)</f>
        <v>0</v>
      </c>
      <c r="G4023" s="55">
        <f>VLOOKUP(Table_for_new_list_price[[#This Row],[ItemCode]],[1]sheet1!$1:$1048576,12,FALSE)</f>
        <v>0</v>
      </c>
      <c r="H4023" s="101">
        <f>VLOOKUP(Table_for_new_list_price[[#This Row],[ItemCode]],[1]sheet1!$1:$1048576,8,FALSE)</f>
        <v>22.26</v>
      </c>
      <c r="I4023" s="51" t="e">
        <f>VLOOKUP(Table_for_new_list_price[[#This Row],[Product Line]],'EDA SHEET'!$C$10:$D$57,2,FALSE)</f>
        <v>#N/A</v>
      </c>
      <c r="J4023" s="53" t="e">
        <f t="shared" si="71"/>
        <v>#N/A</v>
      </c>
      <c r="K4023" s="1" t="str">
        <f>VLOOKUP(Table_for_new_list_price[[#This Row],[ItemCode]],[1]sheet1!$1:$1048576,11,FALSE)</f>
        <v>China</v>
      </c>
    </row>
    <row r="4024" spans="1:11" hidden="1" x14ac:dyDescent="0.3">
      <c r="A4024" t="s">
        <v>625</v>
      </c>
      <c r="B4024" t="str">
        <f>VLOOKUP(Table_for_new_list_price[[#This Row],[ItemCode]],[1]sheet1!$1:$1048576,4,FALSE)</f>
        <v>20MESH SS SCREEN 381/382 2-1/2</v>
      </c>
      <c r="C4024" t="str">
        <f>VLOOKUP(Table_for_new_list_price[[#This Row],[ItemCode]],[1]sheet1!$1:$1048576,5,FALSE)</f>
        <v>670779715216</v>
      </c>
      <c r="D4024" t="str">
        <f>VLOOKUP(Table_for_new_list_price[[#This Row],[ItemCode]],[1]sheet1!$1:$1048576,6,FALSE)</f>
        <v>STAC</v>
      </c>
      <c r="E4024" s="54">
        <f>VLOOKUP(Table_for_new_list_price[[#This Row],[ItemCode]],[1]sheet1!$1:$1048576,7,FALSE)</f>
        <v>0</v>
      </c>
      <c r="F4024" s="54">
        <f>VLOOKUP(Table_for_new_list_price[[#This Row],[ItemCode]],[1]sheet1!$1:$1048576,13,FALSE)</f>
        <v>0</v>
      </c>
      <c r="G4024" s="55">
        <f>VLOOKUP(Table_for_new_list_price[[#This Row],[ItemCode]],[1]sheet1!$1:$1048576,12,FALSE)</f>
        <v>0</v>
      </c>
      <c r="H4024" s="101">
        <f>VLOOKUP(Table_for_new_list_price[[#This Row],[ItemCode]],[1]sheet1!$1:$1048576,8,FALSE)</f>
        <v>30.61</v>
      </c>
      <c r="I4024" s="51" t="e">
        <f>VLOOKUP(Table_for_new_list_price[[#This Row],[Product Line]],'EDA SHEET'!$C$10:$D$57,2,FALSE)</f>
        <v>#N/A</v>
      </c>
      <c r="J4024" s="53" t="e">
        <f t="shared" ref="J4024:J4048" si="72">H4024*I4024</f>
        <v>#N/A</v>
      </c>
      <c r="K4024" s="1" t="str">
        <f>VLOOKUP(Table_for_new_list_price[[#This Row],[ItemCode]],[1]sheet1!$1:$1048576,11,FALSE)</f>
        <v>China</v>
      </c>
    </row>
    <row r="4025" spans="1:11" hidden="1" x14ac:dyDescent="0.3">
      <c r="A4025" t="s">
        <v>626</v>
      </c>
      <c r="B4025" t="str">
        <f>VLOOKUP(Table_for_new_list_price[[#This Row],[ItemCode]],[1]sheet1!$1:$1048576,4,FALSE)</f>
        <v>20MESH SS SCREEN 381/382 3</v>
      </c>
      <c r="C4025" t="str">
        <f>VLOOKUP(Table_for_new_list_price[[#This Row],[ItemCode]],[1]sheet1!$1:$1048576,5,FALSE)</f>
        <v>670779715223</v>
      </c>
      <c r="D4025" t="str">
        <f>VLOOKUP(Table_for_new_list_price[[#This Row],[ItemCode]],[1]sheet1!$1:$1048576,6,FALSE)</f>
        <v>STAC</v>
      </c>
      <c r="E4025" s="54">
        <f>VLOOKUP(Table_for_new_list_price[[#This Row],[ItemCode]],[1]sheet1!$1:$1048576,7,FALSE)</f>
        <v>0</v>
      </c>
      <c r="F4025" s="54">
        <f>VLOOKUP(Table_for_new_list_price[[#This Row],[ItemCode]],[1]sheet1!$1:$1048576,13,FALSE)</f>
        <v>0</v>
      </c>
      <c r="G4025" s="55">
        <f>VLOOKUP(Table_for_new_list_price[[#This Row],[ItemCode]],[1]sheet1!$1:$1048576,12,FALSE)</f>
        <v>0</v>
      </c>
      <c r="H4025" s="101">
        <f>VLOOKUP(Table_for_new_list_price[[#This Row],[ItemCode]],[1]sheet1!$1:$1048576,8,FALSE)</f>
        <v>41.75</v>
      </c>
      <c r="I4025" s="51" t="e">
        <f>VLOOKUP(Table_for_new_list_price[[#This Row],[Product Line]],'EDA SHEET'!$C$10:$D$57,2,FALSE)</f>
        <v>#N/A</v>
      </c>
      <c r="J4025" s="53" t="e">
        <f t="shared" si="72"/>
        <v>#N/A</v>
      </c>
      <c r="K4025" s="1" t="str">
        <f>VLOOKUP(Table_for_new_list_price[[#This Row],[ItemCode]],[1]sheet1!$1:$1048576,11,FALSE)</f>
        <v>China</v>
      </c>
    </row>
    <row r="4026" spans="1:11" hidden="1" x14ac:dyDescent="0.3">
      <c r="A4026" t="s">
        <v>627</v>
      </c>
      <c r="B4026" t="str">
        <f>VLOOKUP(Table_for_new_list_price[[#This Row],[ItemCode]],[1]sheet1!$1:$1048576,4,FALSE)</f>
        <v>20MESH SS SCREEN 381/382 4</v>
      </c>
      <c r="C4026" t="str">
        <f>VLOOKUP(Table_for_new_list_price[[#This Row],[ItemCode]],[1]sheet1!$1:$1048576,5,FALSE)</f>
        <v>670779715230</v>
      </c>
      <c r="D4026" t="str">
        <f>VLOOKUP(Table_for_new_list_price[[#This Row],[ItemCode]],[1]sheet1!$1:$1048576,6,FALSE)</f>
        <v>STAC</v>
      </c>
      <c r="E4026" s="54">
        <f>VLOOKUP(Table_for_new_list_price[[#This Row],[ItemCode]],[1]sheet1!$1:$1048576,7,FALSE)</f>
        <v>0</v>
      </c>
      <c r="F4026" s="54">
        <f>VLOOKUP(Table_for_new_list_price[[#This Row],[ItemCode]],[1]sheet1!$1:$1048576,13,FALSE)</f>
        <v>0</v>
      </c>
      <c r="G4026" s="55">
        <f>VLOOKUP(Table_for_new_list_price[[#This Row],[ItemCode]],[1]sheet1!$1:$1048576,12,FALSE)</f>
        <v>0</v>
      </c>
      <c r="H4026" s="101">
        <f>VLOOKUP(Table_for_new_list_price[[#This Row],[ItemCode]],[1]sheet1!$1:$1048576,8,FALSE)</f>
        <v>69.58</v>
      </c>
      <c r="I4026" s="51" t="e">
        <f>VLOOKUP(Table_for_new_list_price[[#This Row],[Product Line]],'EDA SHEET'!$C$10:$D$57,2,FALSE)</f>
        <v>#N/A</v>
      </c>
      <c r="J4026" s="53" t="e">
        <f t="shared" si="72"/>
        <v>#N/A</v>
      </c>
      <c r="K4026" s="1" t="str">
        <f>VLOOKUP(Table_for_new_list_price[[#This Row],[ItemCode]],[1]sheet1!$1:$1048576,11,FALSE)</f>
        <v>China</v>
      </c>
    </row>
    <row r="4027" spans="1:11" hidden="1" x14ac:dyDescent="0.3">
      <c r="A4027" t="s">
        <v>628</v>
      </c>
      <c r="B4027" t="str">
        <f>VLOOKUP(Table_for_new_list_price[[#This Row],[ItemCode]],[1]sheet1!$1:$1048576,4,FALSE)</f>
        <v>20MESH SS SCREEN 381/382 5</v>
      </c>
      <c r="C4027" t="str">
        <f>VLOOKUP(Table_for_new_list_price[[#This Row],[ItemCode]],[1]sheet1!$1:$1048576,5,FALSE)</f>
        <v>670779715247</v>
      </c>
      <c r="D4027" t="str">
        <f>VLOOKUP(Table_for_new_list_price[[#This Row],[ItemCode]],[1]sheet1!$1:$1048576,6,FALSE)</f>
        <v>STAC</v>
      </c>
      <c r="E4027" s="54">
        <f>VLOOKUP(Table_for_new_list_price[[#This Row],[ItemCode]],[1]sheet1!$1:$1048576,7,FALSE)</f>
        <v>0</v>
      </c>
      <c r="F4027" s="54">
        <f>VLOOKUP(Table_for_new_list_price[[#This Row],[ItemCode]],[1]sheet1!$1:$1048576,13,FALSE)</f>
        <v>0</v>
      </c>
      <c r="G4027" s="55">
        <f>VLOOKUP(Table_for_new_list_price[[#This Row],[ItemCode]],[1]sheet1!$1:$1048576,12,FALSE)</f>
        <v>0</v>
      </c>
      <c r="H4027" s="101">
        <f>VLOOKUP(Table_for_new_list_price[[#This Row],[ItemCode]],[1]sheet1!$1:$1048576,8,FALSE)</f>
        <v>139.15</v>
      </c>
      <c r="I4027" s="51" t="e">
        <f>VLOOKUP(Table_for_new_list_price[[#This Row],[Product Line]],'EDA SHEET'!$C$10:$D$57,2,FALSE)</f>
        <v>#N/A</v>
      </c>
      <c r="J4027" s="53" t="e">
        <f t="shared" si="72"/>
        <v>#N/A</v>
      </c>
      <c r="K4027" s="1" t="str">
        <f>VLOOKUP(Table_for_new_list_price[[#This Row],[ItemCode]],[1]sheet1!$1:$1048576,11,FALSE)</f>
        <v>China</v>
      </c>
    </row>
    <row r="4028" spans="1:11" hidden="1" x14ac:dyDescent="0.3">
      <c r="A4028" t="s">
        <v>629</v>
      </c>
      <c r="B4028" t="str">
        <f>VLOOKUP(Table_for_new_list_price[[#This Row],[ItemCode]],[1]sheet1!$1:$1048576,4,FALSE)</f>
        <v>20MESH SS SCREEN 381/382 6</v>
      </c>
      <c r="C4028" t="str">
        <f>VLOOKUP(Table_for_new_list_price[[#This Row],[ItemCode]],[1]sheet1!$1:$1048576,5,FALSE)</f>
        <v>670779715254</v>
      </c>
      <c r="D4028" t="str">
        <f>VLOOKUP(Table_for_new_list_price[[#This Row],[ItemCode]],[1]sheet1!$1:$1048576,6,FALSE)</f>
        <v>STAC</v>
      </c>
      <c r="E4028" s="54">
        <f>VLOOKUP(Table_for_new_list_price[[#This Row],[ItemCode]],[1]sheet1!$1:$1048576,7,FALSE)</f>
        <v>0</v>
      </c>
      <c r="F4028" s="54">
        <f>VLOOKUP(Table_for_new_list_price[[#This Row],[ItemCode]],[1]sheet1!$1:$1048576,13,FALSE)</f>
        <v>0</v>
      </c>
      <c r="G4028" s="55">
        <f>VLOOKUP(Table_for_new_list_price[[#This Row],[ItemCode]],[1]sheet1!$1:$1048576,12,FALSE)</f>
        <v>0</v>
      </c>
      <c r="H4028" s="101">
        <f>VLOOKUP(Table_for_new_list_price[[#This Row],[ItemCode]],[1]sheet1!$1:$1048576,8,FALSE)</f>
        <v>153.07</v>
      </c>
      <c r="I4028" s="51" t="e">
        <f>VLOOKUP(Table_for_new_list_price[[#This Row],[Product Line]],'EDA SHEET'!$C$10:$D$57,2,FALSE)</f>
        <v>#N/A</v>
      </c>
      <c r="J4028" s="53" t="e">
        <f t="shared" si="72"/>
        <v>#N/A</v>
      </c>
      <c r="K4028" s="1" t="str">
        <f>VLOOKUP(Table_for_new_list_price[[#This Row],[ItemCode]],[1]sheet1!$1:$1048576,11,FALSE)</f>
        <v>China</v>
      </c>
    </row>
    <row r="4029" spans="1:11" hidden="1" x14ac:dyDescent="0.3">
      <c r="A4029" t="s">
        <v>630</v>
      </c>
      <c r="B4029" t="str">
        <f>VLOOKUP(Table_for_new_list_price[[#This Row],[ItemCode]],[1]sheet1!$1:$1048576,4,FALSE)</f>
        <v>20MESH SS SCREEN 381/382 8</v>
      </c>
      <c r="C4029" t="str">
        <f>VLOOKUP(Table_for_new_list_price[[#This Row],[ItemCode]],[1]sheet1!$1:$1048576,5,FALSE)</f>
        <v>670779715261</v>
      </c>
      <c r="D4029" t="str">
        <f>VLOOKUP(Table_for_new_list_price[[#This Row],[ItemCode]],[1]sheet1!$1:$1048576,6,FALSE)</f>
        <v>STAC</v>
      </c>
      <c r="E4029" s="54">
        <f>VLOOKUP(Table_for_new_list_price[[#This Row],[ItemCode]],[1]sheet1!$1:$1048576,7,FALSE)</f>
        <v>0</v>
      </c>
      <c r="F4029" s="54">
        <f>VLOOKUP(Table_for_new_list_price[[#This Row],[ItemCode]],[1]sheet1!$1:$1048576,13,FALSE)</f>
        <v>0</v>
      </c>
      <c r="G4029" s="55">
        <f>VLOOKUP(Table_for_new_list_price[[#This Row],[ItemCode]],[1]sheet1!$1:$1048576,12,FALSE)</f>
        <v>0</v>
      </c>
      <c r="H4029" s="101">
        <f>VLOOKUP(Table_for_new_list_price[[#This Row],[ItemCode]],[1]sheet1!$1:$1048576,8,FALSE)</f>
        <v>194.81</v>
      </c>
      <c r="I4029" s="51" t="e">
        <f>VLOOKUP(Table_for_new_list_price[[#This Row],[Product Line]],'EDA SHEET'!$C$10:$D$57,2,FALSE)</f>
        <v>#N/A</v>
      </c>
      <c r="J4029" s="53" t="e">
        <f t="shared" si="72"/>
        <v>#N/A</v>
      </c>
      <c r="K4029" s="1" t="str">
        <f>VLOOKUP(Table_for_new_list_price[[#This Row],[ItemCode]],[1]sheet1!$1:$1048576,11,FALSE)</f>
        <v>China</v>
      </c>
    </row>
    <row r="4030" spans="1:11" hidden="1" x14ac:dyDescent="0.3">
      <c r="A4030" t="s">
        <v>631</v>
      </c>
      <c r="B4030" t="str">
        <f>VLOOKUP(Table_for_new_list_price[[#This Row],[ItemCode]],[1]sheet1!$1:$1048576,4,FALSE)</f>
        <v>20MESH SS SCREEN 381/382 3</v>
      </c>
      <c r="C4030" t="str">
        <f>VLOOKUP(Table_for_new_list_price[[#This Row],[ItemCode]],[1]sheet1!$1:$1048576,5,FALSE)</f>
        <v>670779730547</v>
      </c>
      <c r="D4030" t="str">
        <f>VLOOKUP(Table_for_new_list_price[[#This Row],[ItemCode]],[1]sheet1!$1:$1048576,6,FALSE)</f>
        <v>STAC</v>
      </c>
      <c r="E4030" s="54">
        <f>VLOOKUP(Table_for_new_list_price[[#This Row],[ItemCode]],[1]sheet1!$1:$1048576,7,FALSE)</f>
        <v>0</v>
      </c>
      <c r="F4030" s="54">
        <f>VLOOKUP(Table_for_new_list_price[[#This Row],[ItemCode]],[1]sheet1!$1:$1048576,13,FALSE)</f>
        <v>0</v>
      </c>
      <c r="G4030" s="55">
        <f>VLOOKUP(Table_for_new_list_price[[#This Row],[ItemCode]],[1]sheet1!$1:$1048576,12,FALSE)</f>
        <v>0</v>
      </c>
      <c r="H4030" s="101">
        <f>VLOOKUP(Table_for_new_list_price[[#This Row],[ItemCode]],[1]sheet1!$1:$1048576,8,FALSE)</f>
        <v>41.75</v>
      </c>
      <c r="I4030" s="51" t="e">
        <f>VLOOKUP(Table_for_new_list_price[[#This Row],[Product Line]],'EDA SHEET'!$C$10:$D$57,2,FALSE)</f>
        <v>#N/A</v>
      </c>
      <c r="J4030" s="53" t="e">
        <f t="shared" si="72"/>
        <v>#N/A</v>
      </c>
      <c r="K4030" s="1" t="str">
        <f>VLOOKUP(Table_for_new_list_price[[#This Row],[ItemCode]],[1]sheet1!$1:$1048576,11,FALSE)</f>
        <v>China</v>
      </c>
    </row>
    <row r="4031" spans="1:11" hidden="1" x14ac:dyDescent="0.3">
      <c r="A4031" t="s">
        <v>632</v>
      </c>
      <c r="B4031" t="str">
        <f>VLOOKUP(Table_for_new_list_price[[#This Row],[ItemCode]],[1]sheet1!$1:$1048576,4,FALSE)</f>
        <v>20MESH SS SCREEN 381/382 4</v>
      </c>
      <c r="C4031" t="str">
        <f>VLOOKUP(Table_for_new_list_price[[#This Row],[ItemCode]],[1]sheet1!$1:$1048576,5,FALSE)</f>
        <v>670779730462</v>
      </c>
      <c r="D4031" t="str">
        <f>VLOOKUP(Table_for_new_list_price[[#This Row],[ItemCode]],[1]sheet1!$1:$1048576,6,FALSE)</f>
        <v>STAC</v>
      </c>
      <c r="E4031" s="54">
        <f>VLOOKUP(Table_for_new_list_price[[#This Row],[ItemCode]],[1]sheet1!$1:$1048576,7,FALSE)</f>
        <v>0</v>
      </c>
      <c r="F4031" s="54">
        <f>VLOOKUP(Table_for_new_list_price[[#This Row],[ItemCode]],[1]sheet1!$1:$1048576,13,FALSE)</f>
        <v>0</v>
      </c>
      <c r="G4031" s="55">
        <f>VLOOKUP(Table_for_new_list_price[[#This Row],[ItemCode]],[1]sheet1!$1:$1048576,12,FALSE)</f>
        <v>0</v>
      </c>
      <c r="H4031" s="101">
        <f>VLOOKUP(Table_for_new_list_price[[#This Row],[ItemCode]],[1]sheet1!$1:$1048576,8,FALSE)</f>
        <v>69.58</v>
      </c>
      <c r="I4031" s="51" t="e">
        <f>VLOOKUP(Table_for_new_list_price[[#This Row],[Product Line]],'EDA SHEET'!$C$10:$D$57,2,FALSE)</f>
        <v>#N/A</v>
      </c>
      <c r="J4031" s="53" t="e">
        <f t="shared" si="72"/>
        <v>#N/A</v>
      </c>
      <c r="K4031" s="1" t="str">
        <f>VLOOKUP(Table_for_new_list_price[[#This Row],[ItemCode]],[1]sheet1!$1:$1048576,11,FALSE)</f>
        <v>China</v>
      </c>
    </row>
    <row r="4032" spans="1:11" hidden="1" x14ac:dyDescent="0.3">
      <c r="A4032" t="s">
        <v>567</v>
      </c>
      <c r="B4032" t="str">
        <f>VLOOKUP(Table_for_new_list_price[[#This Row],[ItemCode]],[1]sheet1!$1:$1048576,4,FALSE)</f>
        <v>Y-STRAINER IPS C/W BLOW OUT</v>
      </c>
      <c r="C4032" t="str">
        <f>VLOOKUP(Table_for_new_list_price[[#This Row],[ItemCode]],[1]sheet1!$1:$1048576,5,FALSE)</f>
        <v>670779382067</v>
      </c>
      <c r="D4032" t="str">
        <f>VLOOKUP(Table_for_new_list_price[[#This Row],[ItemCode]],[1]sheet1!$1:$1048576,6,FALSE)</f>
        <v>STRN</v>
      </c>
      <c r="E4032" s="54">
        <f>VLOOKUP(Table_for_new_list_price[[#This Row],[ItemCode]],[1]sheet1!$1:$1048576,7,FALSE)</f>
        <v>0</v>
      </c>
      <c r="F4032" s="54" t="str">
        <f>VLOOKUP(Table_for_new_list_price[[#This Row],[ItemCode]],[1]sheet1!$1:$1048576,13,FALSE)</f>
        <v>1.63</v>
      </c>
      <c r="G4032" s="55" t="str">
        <f>VLOOKUP(Table_for_new_list_price[[#This Row],[ItemCode]],[1]sheet1!$1:$1048576,12,FALSE)</f>
        <v>24</v>
      </c>
      <c r="H4032" s="101">
        <f>VLOOKUP(Table_for_new_list_price[[#This Row],[ItemCode]],[1]sheet1!$1:$1048576,8,FALSE)</f>
        <v>94.62</v>
      </c>
      <c r="I4032" s="51">
        <f>VLOOKUP(Table_for_new_list_price[[#This Row],[Product Line]],'EDA SHEET'!$C$10:$D$57,2,FALSE)</f>
        <v>0.34699999999999998</v>
      </c>
      <c r="J4032" s="53">
        <f t="shared" si="72"/>
        <v>32.83314</v>
      </c>
      <c r="K4032" s="1" t="str">
        <f>VLOOKUP(Table_for_new_list_price[[#This Row],[ItemCode]],[1]sheet1!$1:$1048576,11,FALSE)</f>
        <v>China</v>
      </c>
    </row>
    <row r="4033" spans="1:11" hidden="1" x14ac:dyDescent="0.3">
      <c r="A4033" t="s">
        <v>569</v>
      </c>
      <c r="B4033" t="str">
        <f>VLOOKUP(Table_for_new_list_price[[#This Row],[ItemCode]],[1]sheet1!$1:$1048576,4,FALSE)</f>
        <v>Y-STRAINER IPS C/W BLOW OUT</v>
      </c>
      <c r="C4033" t="str">
        <f>VLOOKUP(Table_for_new_list_price[[#This Row],[ItemCode]],[1]sheet1!$1:$1048576,5,FALSE)</f>
        <v>670779382081</v>
      </c>
      <c r="D4033" t="str">
        <f>VLOOKUP(Table_for_new_list_price[[#This Row],[ItemCode]],[1]sheet1!$1:$1048576,6,FALSE)</f>
        <v>STRN</v>
      </c>
      <c r="E4033" s="54">
        <f>VLOOKUP(Table_for_new_list_price[[#This Row],[ItemCode]],[1]sheet1!$1:$1048576,7,FALSE)</f>
        <v>0</v>
      </c>
      <c r="F4033" s="54" t="str">
        <f>VLOOKUP(Table_for_new_list_price[[#This Row],[ItemCode]],[1]sheet1!$1:$1048576,13,FALSE)</f>
        <v>3.74</v>
      </c>
      <c r="G4033" s="55" t="str">
        <f>VLOOKUP(Table_for_new_list_price[[#This Row],[ItemCode]],[1]sheet1!$1:$1048576,12,FALSE)</f>
        <v>8</v>
      </c>
      <c r="H4033" s="101">
        <f>VLOOKUP(Table_for_new_list_price[[#This Row],[ItemCode]],[1]sheet1!$1:$1048576,8,FALSE)</f>
        <v>170.21</v>
      </c>
      <c r="I4033" s="51">
        <f>VLOOKUP(Table_for_new_list_price[[#This Row],[Product Line]],'EDA SHEET'!$C$10:$D$57,2,FALSE)</f>
        <v>0.34699999999999998</v>
      </c>
      <c r="J4033" s="53">
        <f t="shared" si="72"/>
        <v>59.062869999999997</v>
      </c>
      <c r="K4033" s="1" t="str">
        <f>VLOOKUP(Table_for_new_list_price[[#This Row],[ItemCode]],[1]sheet1!$1:$1048576,11,FALSE)</f>
        <v>China</v>
      </c>
    </row>
    <row r="4034" spans="1:11" hidden="1" x14ac:dyDescent="0.3">
      <c r="A4034" t="s">
        <v>570</v>
      </c>
      <c r="B4034" t="str">
        <f>VLOOKUP(Table_for_new_list_price[[#This Row],[ItemCode]],[1]sheet1!$1:$1048576,4,FALSE)</f>
        <v>Y-STRAINER IPS C/W BLOW OUT</v>
      </c>
      <c r="C4034" t="str">
        <f>VLOOKUP(Table_for_new_list_price[[#This Row],[ItemCode]],[1]sheet1!$1:$1048576,5,FALSE)</f>
        <v>670779382074</v>
      </c>
      <c r="D4034" t="str">
        <f>VLOOKUP(Table_for_new_list_price[[#This Row],[ItemCode]],[1]sheet1!$1:$1048576,6,FALSE)</f>
        <v>STRN</v>
      </c>
      <c r="E4034" s="54">
        <f>VLOOKUP(Table_for_new_list_price[[#This Row],[ItemCode]],[1]sheet1!$1:$1048576,7,FALSE)</f>
        <v>0</v>
      </c>
      <c r="F4034" s="54" t="str">
        <f>VLOOKUP(Table_for_new_list_price[[#This Row],[ItemCode]],[1]sheet1!$1:$1048576,13,FALSE)</f>
        <v>2.6</v>
      </c>
      <c r="G4034" s="55" t="str">
        <f>VLOOKUP(Table_for_new_list_price[[#This Row],[ItemCode]],[1]sheet1!$1:$1048576,12,FALSE)</f>
        <v>16</v>
      </c>
      <c r="H4034" s="101">
        <f>VLOOKUP(Table_for_new_list_price[[#This Row],[ItemCode]],[1]sheet1!$1:$1048576,8,FALSE)</f>
        <v>132.44999999999999</v>
      </c>
      <c r="I4034" s="51">
        <f>VLOOKUP(Table_for_new_list_price[[#This Row],[Product Line]],'EDA SHEET'!$C$10:$D$57,2,FALSE)</f>
        <v>0.34699999999999998</v>
      </c>
      <c r="J4034" s="53">
        <f t="shared" si="72"/>
        <v>45.960149999999992</v>
      </c>
      <c r="K4034" s="1" t="str">
        <f>VLOOKUP(Table_for_new_list_price[[#This Row],[ItemCode]],[1]sheet1!$1:$1048576,11,FALSE)</f>
        <v>China</v>
      </c>
    </row>
    <row r="4035" spans="1:11" hidden="1" x14ac:dyDescent="0.3">
      <c r="A4035" t="s">
        <v>571</v>
      </c>
      <c r="B4035" t="str">
        <f>VLOOKUP(Table_for_new_list_price[[#This Row],[ItemCode]],[1]sheet1!$1:$1048576,4,FALSE)</f>
        <v>Y-STRAINER IPS C/W BLOW OUT</v>
      </c>
      <c r="C4035" t="str">
        <f>VLOOKUP(Table_for_new_list_price[[#This Row],[ItemCode]],[1]sheet1!$1:$1048576,5,FALSE)</f>
        <v>670779382043</v>
      </c>
      <c r="D4035" t="str">
        <f>VLOOKUP(Table_for_new_list_price[[#This Row],[ItemCode]],[1]sheet1!$1:$1048576,6,FALSE)</f>
        <v>STRN</v>
      </c>
      <c r="E4035" s="54">
        <f>VLOOKUP(Table_for_new_list_price[[#This Row],[ItemCode]],[1]sheet1!$1:$1048576,7,FALSE)</f>
        <v>0</v>
      </c>
      <c r="F4035" s="54" t="str">
        <f>VLOOKUP(Table_for_new_list_price[[#This Row],[ItemCode]],[1]sheet1!$1:$1048576,13,FALSE)</f>
        <v>0.64</v>
      </c>
      <c r="G4035" s="55" t="str">
        <f>VLOOKUP(Table_for_new_list_price[[#This Row],[ItemCode]],[1]sheet1!$1:$1048576,12,FALSE)</f>
        <v>48</v>
      </c>
      <c r="H4035" s="101">
        <f>VLOOKUP(Table_for_new_list_price[[#This Row],[ItemCode]],[1]sheet1!$1:$1048576,8,FALSE)</f>
        <v>48.87</v>
      </c>
      <c r="I4035" s="51">
        <f>VLOOKUP(Table_for_new_list_price[[#This Row],[Product Line]],'EDA SHEET'!$C$10:$D$57,2,FALSE)</f>
        <v>0.34699999999999998</v>
      </c>
      <c r="J4035" s="53">
        <f t="shared" si="72"/>
        <v>16.957889999999999</v>
      </c>
      <c r="K4035" s="1" t="str">
        <f>VLOOKUP(Table_for_new_list_price[[#This Row],[ItemCode]],[1]sheet1!$1:$1048576,11,FALSE)</f>
        <v>China</v>
      </c>
    </row>
    <row r="4036" spans="1:11" hidden="1" x14ac:dyDescent="0.3">
      <c r="A4036" t="s">
        <v>572</v>
      </c>
      <c r="B4036" t="str">
        <f>VLOOKUP(Table_for_new_list_price[[#This Row],[ItemCode]],[1]sheet1!$1:$1048576,4,FALSE)</f>
        <v>Y-STRAINER IPS C/W BLOW OUT</v>
      </c>
      <c r="C4036" t="str">
        <f>VLOOKUP(Table_for_new_list_price[[#This Row],[ItemCode]],[1]sheet1!$1:$1048576,5,FALSE)</f>
        <v>670779382203</v>
      </c>
      <c r="D4036" t="str">
        <f>VLOOKUP(Table_for_new_list_price[[#This Row],[ItemCode]],[1]sheet1!$1:$1048576,6,FALSE)</f>
        <v>STRN</v>
      </c>
      <c r="E4036" s="54">
        <f>VLOOKUP(Table_for_new_list_price[[#This Row],[ItemCode]],[1]sheet1!$1:$1048576,7,FALSE)</f>
        <v>0</v>
      </c>
      <c r="F4036" s="54" t="str">
        <f>VLOOKUP(Table_for_new_list_price[[#This Row],[ItemCode]],[1]sheet1!$1:$1048576,13,FALSE)</f>
        <v>6.19</v>
      </c>
      <c r="G4036" s="55" t="str">
        <f>VLOOKUP(Table_for_new_list_price[[#This Row],[ItemCode]],[1]sheet1!$1:$1048576,12,FALSE)</f>
        <v>4</v>
      </c>
      <c r="H4036" s="101">
        <f>VLOOKUP(Table_for_new_list_price[[#This Row],[ItemCode]],[1]sheet1!$1:$1048576,8,FALSE)</f>
        <v>275.64</v>
      </c>
      <c r="I4036" s="51">
        <f>VLOOKUP(Table_for_new_list_price[[#This Row],[Product Line]],'EDA SHEET'!$C$10:$D$57,2,FALSE)</f>
        <v>0.34699999999999998</v>
      </c>
      <c r="J4036" s="53">
        <f t="shared" si="72"/>
        <v>95.647079999999988</v>
      </c>
      <c r="K4036" s="1" t="str">
        <f>VLOOKUP(Table_for_new_list_price[[#This Row],[ItemCode]],[1]sheet1!$1:$1048576,11,FALSE)</f>
        <v>China</v>
      </c>
    </row>
    <row r="4037" spans="1:11" hidden="1" x14ac:dyDescent="0.3">
      <c r="A4037" t="s">
        <v>573</v>
      </c>
      <c r="B4037" t="str">
        <f>VLOOKUP(Table_for_new_list_price[[#This Row],[ItemCode]],[1]sheet1!$1:$1048576,4,FALSE)</f>
        <v>Y-STRAINER IPS C/W BLOW OUT</v>
      </c>
      <c r="C4037" t="str">
        <f>VLOOKUP(Table_for_new_list_price[[#This Row],[ItemCode]],[1]sheet1!$1:$1048576,5,FALSE)</f>
        <v>670779382050</v>
      </c>
      <c r="D4037" t="str">
        <f>VLOOKUP(Table_for_new_list_price[[#This Row],[ItemCode]],[1]sheet1!$1:$1048576,6,FALSE)</f>
        <v>STRN</v>
      </c>
      <c r="E4037" s="54">
        <f>VLOOKUP(Table_for_new_list_price[[#This Row],[ItemCode]],[1]sheet1!$1:$1048576,7,FALSE)</f>
        <v>0</v>
      </c>
      <c r="F4037" s="54" t="str">
        <f>VLOOKUP(Table_for_new_list_price[[#This Row],[ItemCode]],[1]sheet1!$1:$1048576,13,FALSE)</f>
        <v>1.04</v>
      </c>
      <c r="G4037" s="55" t="str">
        <f>VLOOKUP(Table_for_new_list_price[[#This Row],[ItemCode]],[1]sheet1!$1:$1048576,12,FALSE)</f>
        <v>36</v>
      </c>
      <c r="H4037" s="101">
        <f>VLOOKUP(Table_for_new_list_price[[#This Row],[ItemCode]],[1]sheet1!$1:$1048576,8,FALSE)</f>
        <v>69.67</v>
      </c>
      <c r="I4037" s="51">
        <f>VLOOKUP(Table_for_new_list_price[[#This Row],[Product Line]],'EDA SHEET'!$C$10:$D$57,2,FALSE)</f>
        <v>0.34699999999999998</v>
      </c>
      <c r="J4037" s="53">
        <f t="shared" si="72"/>
        <v>24.17549</v>
      </c>
      <c r="K4037" s="1" t="str">
        <f>VLOOKUP(Table_for_new_list_price[[#This Row],[ItemCode]],[1]sheet1!$1:$1048576,11,FALSE)</f>
        <v>China</v>
      </c>
    </row>
    <row r="4038" spans="1:11" hidden="1" x14ac:dyDescent="0.3">
      <c r="A4038" t="s">
        <v>580</v>
      </c>
      <c r="B4038" t="str">
        <f>VLOOKUP(Table_for_new_list_price[[#This Row],[ItemCode]],[1]sheet1!$1:$1048576,4,FALSE)</f>
        <v>BRONZE Y STRAINER IPS 1</v>
      </c>
      <c r="C4038" t="str">
        <f>VLOOKUP(Table_for_new_list_price[[#This Row],[ItemCode]],[1]sheet1!$1:$1048576,5,FALSE)</f>
        <v>670779700465</v>
      </c>
      <c r="D4038" t="str">
        <f>VLOOKUP(Table_for_new_list_price[[#This Row],[ItemCode]],[1]sheet1!$1:$1048576,6,FALSE)</f>
        <v>STRN</v>
      </c>
      <c r="E4038" s="54">
        <f>VLOOKUP(Table_for_new_list_price[[#This Row],[ItemCode]],[1]sheet1!$1:$1048576,7,FALSE)</f>
        <v>0</v>
      </c>
      <c r="F4038" s="54" t="str">
        <f>VLOOKUP(Table_for_new_list_price[[#This Row],[ItemCode]],[1]sheet1!$1:$1048576,13,FALSE)</f>
        <v>0.98</v>
      </c>
      <c r="G4038" s="55" t="str">
        <f>VLOOKUP(Table_for_new_list_price[[#This Row],[ItemCode]],[1]sheet1!$1:$1048576,12,FALSE)</f>
        <v>36</v>
      </c>
      <c r="H4038" s="101">
        <f>VLOOKUP(Table_for_new_list_price[[#This Row],[ItemCode]],[1]sheet1!$1:$1048576,8,FALSE)</f>
        <v>94.62</v>
      </c>
      <c r="I4038" s="51">
        <f>VLOOKUP(Table_for_new_list_price[[#This Row],[Product Line]],'EDA SHEET'!$C$10:$D$57,2,FALSE)</f>
        <v>0.34699999999999998</v>
      </c>
      <c r="J4038" s="53">
        <f t="shared" si="72"/>
        <v>32.83314</v>
      </c>
      <c r="K4038" s="1" t="str">
        <f>VLOOKUP(Table_for_new_list_price[[#This Row],[ItemCode]],[1]sheet1!$1:$1048576,11,FALSE)</f>
        <v>China</v>
      </c>
    </row>
    <row r="4039" spans="1:11" hidden="1" x14ac:dyDescent="0.3">
      <c r="A4039" t="s">
        <v>581</v>
      </c>
      <c r="B4039" t="str">
        <f>VLOOKUP(Table_for_new_list_price[[#This Row],[ItemCode]],[1]sheet1!$1:$1048576,4,FALSE)</f>
        <v>BRONZE Y STRAINER IPS 1-1/2</v>
      </c>
      <c r="C4039" t="str">
        <f>VLOOKUP(Table_for_new_list_price[[#This Row],[ItemCode]],[1]sheet1!$1:$1048576,5,FALSE)</f>
        <v>670779700489</v>
      </c>
      <c r="D4039" t="str">
        <f>VLOOKUP(Table_for_new_list_price[[#This Row],[ItemCode]],[1]sheet1!$1:$1048576,6,FALSE)</f>
        <v>STRN</v>
      </c>
      <c r="E4039" s="54">
        <f>VLOOKUP(Table_for_new_list_price[[#This Row],[ItemCode]],[1]sheet1!$1:$1048576,7,FALSE)</f>
        <v>0</v>
      </c>
      <c r="F4039" s="54" t="str">
        <f>VLOOKUP(Table_for_new_list_price[[#This Row],[ItemCode]],[1]sheet1!$1:$1048576,13,FALSE)</f>
        <v>2.24</v>
      </c>
      <c r="G4039" s="55" t="str">
        <f>VLOOKUP(Table_for_new_list_price[[#This Row],[ItemCode]],[1]sheet1!$1:$1048576,12,FALSE)</f>
        <v>8</v>
      </c>
      <c r="H4039" s="101">
        <f>VLOOKUP(Table_for_new_list_price[[#This Row],[ItemCode]],[1]sheet1!$1:$1048576,8,FALSE)</f>
        <v>170.21</v>
      </c>
      <c r="I4039" s="51">
        <f>VLOOKUP(Table_for_new_list_price[[#This Row],[Product Line]],'EDA SHEET'!$C$10:$D$57,2,FALSE)</f>
        <v>0.34699999999999998</v>
      </c>
      <c r="J4039" s="53">
        <f t="shared" si="72"/>
        <v>59.062869999999997</v>
      </c>
      <c r="K4039" s="1" t="str">
        <f>VLOOKUP(Table_for_new_list_price[[#This Row],[ItemCode]],[1]sheet1!$1:$1048576,11,FALSE)</f>
        <v>China</v>
      </c>
    </row>
    <row r="4040" spans="1:11" hidden="1" x14ac:dyDescent="0.3">
      <c r="A4040" t="s">
        <v>582</v>
      </c>
      <c r="B4040" t="str">
        <f>VLOOKUP(Table_for_new_list_price[[#This Row],[ItemCode]],[1]sheet1!$1:$1048576,4,FALSE)</f>
        <v>BRONZE Y STRAINER IPS 1-1/4</v>
      </c>
      <c r="C4040" t="str">
        <f>VLOOKUP(Table_for_new_list_price[[#This Row],[ItemCode]],[1]sheet1!$1:$1048576,5,FALSE)</f>
        <v>670779700472</v>
      </c>
      <c r="D4040" t="str">
        <f>VLOOKUP(Table_for_new_list_price[[#This Row],[ItemCode]],[1]sheet1!$1:$1048576,6,FALSE)</f>
        <v>STRN</v>
      </c>
      <c r="E4040" s="54">
        <f>VLOOKUP(Table_for_new_list_price[[#This Row],[ItemCode]],[1]sheet1!$1:$1048576,7,FALSE)</f>
        <v>0</v>
      </c>
      <c r="F4040" s="54" t="str">
        <f>VLOOKUP(Table_for_new_list_price[[#This Row],[ItemCode]],[1]sheet1!$1:$1048576,13,FALSE)</f>
        <v>1.32</v>
      </c>
      <c r="G4040" s="55" t="str">
        <f>VLOOKUP(Table_for_new_list_price[[#This Row],[ItemCode]],[1]sheet1!$1:$1048576,12,FALSE)</f>
        <v>24</v>
      </c>
      <c r="H4040" s="101">
        <f>VLOOKUP(Table_for_new_list_price[[#This Row],[ItemCode]],[1]sheet1!$1:$1048576,8,FALSE)</f>
        <v>132.44999999999999</v>
      </c>
      <c r="I4040" s="51">
        <f>VLOOKUP(Table_for_new_list_price[[#This Row],[Product Line]],'EDA SHEET'!$C$10:$D$57,2,FALSE)</f>
        <v>0.34699999999999998</v>
      </c>
      <c r="J4040" s="53">
        <f t="shared" si="72"/>
        <v>45.960149999999992</v>
      </c>
      <c r="K4040" s="1" t="str">
        <f>VLOOKUP(Table_for_new_list_price[[#This Row],[ItemCode]],[1]sheet1!$1:$1048576,11,FALSE)</f>
        <v>China</v>
      </c>
    </row>
    <row r="4041" spans="1:11" hidden="1" x14ac:dyDescent="0.3">
      <c r="A4041" t="s">
        <v>583</v>
      </c>
      <c r="B4041" t="str">
        <f>VLOOKUP(Table_for_new_list_price[[#This Row],[ItemCode]],[1]sheet1!$1:$1048576,4,FALSE)</f>
        <v>BRONZE Y STRAINER IPS 1/2</v>
      </c>
      <c r="C4041" t="str">
        <f>VLOOKUP(Table_for_new_list_price[[#This Row],[ItemCode]],[1]sheet1!$1:$1048576,5,FALSE)</f>
        <v>670779700441</v>
      </c>
      <c r="D4041" t="str">
        <f>VLOOKUP(Table_for_new_list_price[[#This Row],[ItemCode]],[1]sheet1!$1:$1048576,6,FALSE)</f>
        <v>STRN</v>
      </c>
      <c r="E4041" s="54">
        <f>VLOOKUP(Table_for_new_list_price[[#This Row],[ItemCode]],[1]sheet1!$1:$1048576,7,FALSE)</f>
        <v>0</v>
      </c>
      <c r="F4041" s="54" t="str">
        <f>VLOOKUP(Table_for_new_list_price[[#This Row],[ItemCode]],[1]sheet1!$1:$1048576,13,FALSE)</f>
        <v>0.64</v>
      </c>
      <c r="G4041" s="55" t="str">
        <f>VLOOKUP(Table_for_new_list_price[[#This Row],[ItemCode]],[1]sheet1!$1:$1048576,12,FALSE)</f>
        <v>80</v>
      </c>
      <c r="H4041" s="101">
        <f>VLOOKUP(Table_for_new_list_price[[#This Row],[ItemCode]],[1]sheet1!$1:$1048576,8,FALSE)</f>
        <v>48.87</v>
      </c>
      <c r="I4041" s="51">
        <f>VLOOKUP(Table_for_new_list_price[[#This Row],[Product Line]],'EDA SHEET'!$C$10:$D$57,2,FALSE)</f>
        <v>0.34699999999999998</v>
      </c>
      <c r="J4041" s="53">
        <f t="shared" si="72"/>
        <v>16.957889999999999</v>
      </c>
      <c r="K4041" s="1" t="str">
        <f>VLOOKUP(Table_for_new_list_price[[#This Row],[ItemCode]],[1]sheet1!$1:$1048576,11,FALSE)</f>
        <v>China</v>
      </c>
    </row>
    <row r="4042" spans="1:11" hidden="1" x14ac:dyDescent="0.3">
      <c r="A4042" t="s">
        <v>584</v>
      </c>
      <c r="B4042" t="str">
        <f>VLOOKUP(Table_for_new_list_price[[#This Row],[ItemCode]],[1]sheet1!$1:$1048576,4,FALSE)</f>
        <v>BRONZE Y STRAINER IPS 2</v>
      </c>
      <c r="C4042" t="str">
        <f>VLOOKUP(Table_for_new_list_price[[#This Row],[ItemCode]],[1]sheet1!$1:$1048576,5,FALSE)</f>
        <v>670779700496</v>
      </c>
      <c r="D4042" t="str">
        <f>VLOOKUP(Table_for_new_list_price[[#This Row],[ItemCode]],[1]sheet1!$1:$1048576,6,FALSE)</f>
        <v>STRN</v>
      </c>
      <c r="E4042" s="54">
        <f>VLOOKUP(Table_for_new_list_price[[#This Row],[ItemCode]],[1]sheet1!$1:$1048576,7,FALSE)</f>
        <v>0</v>
      </c>
      <c r="F4042" s="54" t="str">
        <f>VLOOKUP(Table_for_new_list_price[[#This Row],[ItemCode]],[1]sheet1!$1:$1048576,13,FALSE)</f>
        <v>3.4</v>
      </c>
      <c r="G4042" s="55" t="str">
        <f>VLOOKUP(Table_for_new_list_price[[#This Row],[ItemCode]],[1]sheet1!$1:$1048576,12,FALSE)</f>
        <v>8</v>
      </c>
      <c r="H4042" s="101">
        <f>VLOOKUP(Table_for_new_list_price[[#This Row],[ItemCode]],[1]sheet1!$1:$1048576,8,FALSE)</f>
        <v>275.64</v>
      </c>
      <c r="I4042" s="51">
        <f>VLOOKUP(Table_for_new_list_price[[#This Row],[Product Line]],'EDA SHEET'!$C$10:$D$57,2,FALSE)</f>
        <v>0.34699999999999998</v>
      </c>
      <c r="J4042" s="53">
        <f t="shared" si="72"/>
        <v>95.647079999999988</v>
      </c>
      <c r="K4042" s="1" t="str">
        <f>VLOOKUP(Table_for_new_list_price[[#This Row],[ItemCode]],[1]sheet1!$1:$1048576,11,FALSE)</f>
        <v>China</v>
      </c>
    </row>
    <row r="4043" spans="1:11" hidden="1" x14ac:dyDescent="0.3">
      <c r="A4043" t="s">
        <v>585</v>
      </c>
      <c r="B4043" t="str">
        <f>VLOOKUP(Table_for_new_list_price[[#This Row],[ItemCode]],[1]sheet1!$1:$1048576,4,FALSE)</f>
        <v>BRONZE Y STRAINER IPS 3/4</v>
      </c>
      <c r="C4043" t="str">
        <f>VLOOKUP(Table_for_new_list_price[[#This Row],[ItemCode]],[1]sheet1!$1:$1048576,5,FALSE)</f>
        <v>670779700458</v>
      </c>
      <c r="D4043" t="str">
        <f>VLOOKUP(Table_for_new_list_price[[#This Row],[ItemCode]],[1]sheet1!$1:$1048576,6,FALSE)</f>
        <v>STRN</v>
      </c>
      <c r="E4043" s="54">
        <f>VLOOKUP(Table_for_new_list_price[[#This Row],[ItemCode]],[1]sheet1!$1:$1048576,7,FALSE)</f>
        <v>0</v>
      </c>
      <c r="F4043" s="54" t="str">
        <f>VLOOKUP(Table_for_new_list_price[[#This Row],[ItemCode]],[1]sheet1!$1:$1048576,13,FALSE)</f>
        <v>0.68</v>
      </c>
      <c r="G4043" s="55" t="str">
        <f>VLOOKUP(Table_for_new_list_price[[#This Row],[ItemCode]],[1]sheet1!$1:$1048576,12,FALSE)</f>
        <v>48</v>
      </c>
      <c r="H4043" s="101">
        <f>VLOOKUP(Table_for_new_list_price[[#This Row],[ItemCode]],[1]sheet1!$1:$1048576,8,FALSE)</f>
        <v>69.67</v>
      </c>
      <c r="I4043" s="51">
        <f>VLOOKUP(Table_for_new_list_price[[#This Row],[Product Line]],'EDA SHEET'!$C$10:$D$57,2,FALSE)</f>
        <v>0.34699999999999998</v>
      </c>
      <c r="J4043" s="53">
        <f t="shared" si="72"/>
        <v>24.17549</v>
      </c>
      <c r="K4043" s="1" t="str">
        <f>VLOOKUP(Table_for_new_list_price[[#This Row],[ItemCode]],[1]sheet1!$1:$1048576,11,FALSE)</f>
        <v>China</v>
      </c>
    </row>
    <row r="4044" spans="1:11" hidden="1" x14ac:dyDescent="0.3">
      <c r="A4044" t="s">
        <v>645</v>
      </c>
      <c r="B4044" t="str">
        <f>VLOOKUP(Table_for_new_list_price[[#This Row],[ItemCode]],[1]sheet1!$1:$1048576,4,FALSE)</f>
        <v>BRONZE Y STRAINER CXC 1</v>
      </c>
      <c r="C4044" t="str">
        <f>VLOOKUP(Table_for_new_list_price[[#This Row],[ItemCode]],[1]sheet1!$1:$1048576,5,FALSE)</f>
        <v>670779700526</v>
      </c>
      <c r="D4044" t="str">
        <f>VLOOKUP(Table_for_new_list_price[[#This Row],[ItemCode]],[1]sheet1!$1:$1048576,6,FALSE)</f>
        <v>STRN</v>
      </c>
      <c r="E4044" s="54">
        <f>VLOOKUP(Table_for_new_list_price[[#This Row],[ItemCode]],[1]sheet1!$1:$1048576,7,FALSE)</f>
        <v>0</v>
      </c>
      <c r="F4044" s="54" t="str">
        <f>VLOOKUP(Table_for_new_list_price[[#This Row],[ItemCode]],[1]sheet1!$1:$1048576,13,FALSE)</f>
        <v>1.43</v>
      </c>
      <c r="G4044" s="55" t="str">
        <f>VLOOKUP(Table_for_new_list_price[[#This Row],[ItemCode]],[1]sheet1!$1:$1048576,12,FALSE)</f>
        <v>36</v>
      </c>
      <c r="H4044" s="101">
        <f>VLOOKUP(Table_for_new_list_price[[#This Row],[ItemCode]],[1]sheet1!$1:$1048576,8,FALSE)</f>
        <v>90.99</v>
      </c>
      <c r="I4044" s="51">
        <f>VLOOKUP(Table_for_new_list_price[[#This Row],[Product Line]],'EDA SHEET'!$C$10:$D$57,2,FALSE)</f>
        <v>0.34699999999999998</v>
      </c>
      <c r="J4044" s="53">
        <f t="shared" si="72"/>
        <v>31.573529999999995</v>
      </c>
      <c r="K4044" s="1" t="str">
        <f>VLOOKUP(Table_for_new_list_price[[#This Row],[ItemCode]],[1]sheet1!$1:$1048576,11,FALSE)</f>
        <v>China</v>
      </c>
    </row>
    <row r="4045" spans="1:11" hidden="1" x14ac:dyDescent="0.3">
      <c r="A4045" t="s">
        <v>646</v>
      </c>
      <c r="B4045" t="str">
        <f>VLOOKUP(Table_for_new_list_price[[#This Row],[ItemCode]],[1]sheet1!$1:$1048576,4,FALSE)</f>
        <v>BRONZE Y STRAINER CXC 1-1/2</v>
      </c>
      <c r="C4045" t="str">
        <f>VLOOKUP(Table_for_new_list_price[[#This Row],[ItemCode]],[1]sheet1!$1:$1048576,5,FALSE)</f>
        <v>670779700540</v>
      </c>
      <c r="D4045" t="str">
        <f>VLOOKUP(Table_for_new_list_price[[#This Row],[ItemCode]],[1]sheet1!$1:$1048576,6,FALSE)</f>
        <v>STRN</v>
      </c>
      <c r="E4045" s="54">
        <f>VLOOKUP(Table_for_new_list_price[[#This Row],[ItemCode]],[1]sheet1!$1:$1048576,7,FALSE)</f>
        <v>0</v>
      </c>
      <c r="F4045" s="54" t="str">
        <f>VLOOKUP(Table_for_new_list_price[[#This Row],[ItemCode]],[1]sheet1!$1:$1048576,13,FALSE)</f>
        <v>2.44</v>
      </c>
      <c r="G4045" s="55" t="str">
        <f>VLOOKUP(Table_for_new_list_price[[#This Row],[ItemCode]],[1]sheet1!$1:$1048576,12,FALSE)</f>
        <v>8</v>
      </c>
      <c r="H4045" s="101">
        <f>VLOOKUP(Table_for_new_list_price[[#This Row],[ItemCode]],[1]sheet1!$1:$1048576,8,FALSE)</f>
        <v>175.13</v>
      </c>
      <c r="I4045" s="51">
        <f>VLOOKUP(Table_for_new_list_price[[#This Row],[Product Line]],'EDA SHEET'!$C$10:$D$57,2,FALSE)</f>
        <v>0.34699999999999998</v>
      </c>
      <c r="J4045" s="53">
        <f t="shared" si="72"/>
        <v>60.770109999999995</v>
      </c>
      <c r="K4045" s="1" t="str">
        <f>VLOOKUP(Table_for_new_list_price[[#This Row],[ItemCode]],[1]sheet1!$1:$1048576,11,FALSE)</f>
        <v>China</v>
      </c>
    </row>
    <row r="4046" spans="1:11" hidden="1" x14ac:dyDescent="0.3">
      <c r="A4046" t="s">
        <v>647</v>
      </c>
      <c r="B4046" t="str">
        <f>VLOOKUP(Table_for_new_list_price[[#This Row],[ItemCode]],[1]sheet1!$1:$1048576,4,FALSE)</f>
        <v>BRONZE Y STRAINER CXC 1-1/4</v>
      </c>
      <c r="C4046" t="str">
        <f>VLOOKUP(Table_for_new_list_price[[#This Row],[ItemCode]],[1]sheet1!$1:$1048576,5,FALSE)</f>
        <v>670779700533</v>
      </c>
      <c r="D4046" t="str">
        <f>VLOOKUP(Table_for_new_list_price[[#This Row],[ItemCode]],[1]sheet1!$1:$1048576,6,FALSE)</f>
        <v>STRN</v>
      </c>
      <c r="E4046" s="54">
        <f>VLOOKUP(Table_for_new_list_price[[#This Row],[ItemCode]],[1]sheet1!$1:$1048576,7,FALSE)</f>
        <v>0</v>
      </c>
      <c r="F4046" s="54" t="str">
        <f>VLOOKUP(Table_for_new_list_price[[#This Row],[ItemCode]],[1]sheet1!$1:$1048576,13,FALSE)</f>
        <v>1.23</v>
      </c>
      <c r="G4046" s="55" t="str">
        <f>VLOOKUP(Table_for_new_list_price[[#This Row],[ItemCode]],[1]sheet1!$1:$1048576,12,FALSE)</f>
        <v>24</v>
      </c>
      <c r="H4046" s="101">
        <f>VLOOKUP(Table_for_new_list_price[[#This Row],[ItemCode]],[1]sheet1!$1:$1048576,8,FALSE)</f>
        <v>136.26</v>
      </c>
      <c r="I4046" s="51">
        <f>VLOOKUP(Table_for_new_list_price[[#This Row],[Product Line]],'EDA SHEET'!$C$10:$D$57,2,FALSE)</f>
        <v>0.34699999999999998</v>
      </c>
      <c r="J4046" s="53">
        <f t="shared" si="72"/>
        <v>47.282219999999995</v>
      </c>
      <c r="K4046" s="1" t="str">
        <f>VLOOKUP(Table_for_new_list_price[[#This Row],[ItemCode]],[1]sheet1!$1:$1048576,11,FALSE)</f>
        <v>China</v>
      </c>
    </row>
    <row r="4047" spans="1:11" hidden="1" x14ac:dyDescent="0.3">
      <c r="A4047" t="s">
        <v>648</v>
      </c>
      <c r="B4047" t="str">
        <f>VLOOKUP(Table_for_new_list_price[[#This Row],[ItemCode]],[1]sheet1!$1:$1048576,4,FALSE)</f>
        <v>BRONZE Y STRAINER CXC 1/2</v>
      </c>
      <c r="C4047" t="str">
        <f>VLOOKUP(Table_for_new_list_price[[#This Row],[ItemCode]],[1]sheet1!$1:$1048576,5,FALSE)</f>
        <v>670779700502</v>
      </c>
      <c r="D4047" t="str">
        <f>VLOOKUP(Table_for_new_list_price[[#This Row],[ItemCode]],[1]sheet1!$1:$1048576,6,FALSE)</f>
        <v>STRN</v>
      </c>
      <c r="E4047" s="54">
        <f>VLOOKUP(Table_for_new_list_price[[#This Row],[ItemCode]],[1]sheet1!$1:$1048576,7,FALSE)</f>
        <v>0</v>
      </c>
      <c r="F4047" s="54" t="str">
        <f>VLOOKUP(Table_for_new_list_price[[#This Row],[ItemCode]],[1]sheet1!$1:$1048576,13,FALSE)</f>
        <v>0.57</v>
      </c>
      <c r="G4047" s="55" t="str">
        <f>VLOOKUP(Table_for_new_list_price[[#This Row],[ItemCode]],[1]sheet1!$1:$1048576,12,FALSE)</f>
        <v>80</v>
      </c>
      <c r="H4047" s="101">
        <f>VLOOKUP(Table_for_new_list_price[[#This Row],[ItemCode]],[1]sheet1!$1:$1048576,8,FALSE)</f>
        <v>50.29</v>
      </c>
      <c r="I4047" s="51">
        <f>VLOOKUP(Table_for_new_list_price[[#This Row],[Product Line]],'EDA SHEET'!$C$10:$D$57,2,FALSE)</f>
        <v>0.34699999999999998</v>
      </c>
      <c r="J4047" s="53">
        <f t="shared" si="72"/>
        <v>17.450629999999997</v>
      </c>
      <c r="K4047" s="1" t="str">
        <f>VLOOKUP(Table_for_new_list_price[[#This Row],[ItemCode]],[1]sheet1!$1:$1048576,11,FALSE)</f>
        <v>China</v>
      </c>
    </row>
    <row r="4048" spans="1:11" hidden="1" x14ac:dyDescent="0.3">
      <c r="A4048" t="s">
        <v>649</v>
      </c>
      <c r="B4048" t="str">
        <f>VLOOKUP(Table_for_new_list_price[[#This Row],[ItemCode]],[1]sheet1!$1:$1048576,4,FALSE)</f>
        <v>BRONZE Y STRAINER CXC 2</v>
      </c>
      <c r="C4048" t="str">
        <f>VLOOKUP(Table_for_new_list_price[[#This Row],[ItemCode]],[1]sheet1!$1:$1048576,5,FALSE)</f>
        <v>670779700557</v>
      </c>
      <c r="D4048" t="str">
        <f>VLOOKUP(Table_for_new_list_price[[#This Row],[ItemCode]],[1]sheet1!$1:$1048576,6,FALSE)</f>
        <v>STRN</v>
      </c>
      <c r="E4048" s="54">
        <f>VLOOKUP(Table_for_new_list_price[[#This Row],[ItemCode]],[1]sheet1!$1:$1048576,7,FALSE)</f>
        <v>0</v>
      </c>
      <c r="F4048" s="54" t="str">
        <f>VLOOKUP(Table_for_new_list_price[[#This Row],[ItemCode]],[1]sheet1!$1:$1048576,13,FALSE)</f>
        <v>3.42</v>
      </c>
      <c r="G4048" s="55" t="str">
        <f>VLOOKUP(Table_for_new_list_price[[#This Row],[ItemCode]],[1]sheet1!$1:$1048576,12,FALSE)</f>
        <v>8</v>
      </c>
      <c r="H4048" s="101">
        <f>VLOOKUP(Table_for_new_list_price[[#This Row],[ItemCode]],[1]sheet1!$1:$1048576,8,FALSE)</f>
        <v>283.60000000000002</v>
      </c>
      <c r="I4048" s="51">
        <f>VLOOKUP(Table_for_new_list_price[[#This Row],[Product Line]],'EDA SHEET'!$C$10:$D$57,2,FALSE)</f>
        <v>0.34699999999999998</v>
      </c>
      <c r="J4048" s="53">
        <f t="shared" si="72"/>
        <v>98.409199999999998</v>
      </c>
      <c r="K4048" s="1" t="str">
        <f>VLOOKUP(Table_for_new_list_price[[#This Row],[ItemCode]],[1]sheet1!$1:$1048576,11,FALSE)</f>
        <v>China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E1676-7208-44AA-AE89-C719CE58DDE9}">
  <sheetPr>
    <tabColor rgb="FFFFFFCC"/>
    <pageSetUpPr fitToPage="1"/>
  </sheetPr>
  <dimension ref="A1:M43"/>
  <sheetViews>
    <sheetView showGridLines="0" view="pageBreakPreview" zoomScale="80" zoomScaleNormal="110" zoomScaleSheetLayoutView="80" workbookViewId="0">
      <selection activeCell="P7" sqref="P7"/>
    </sheetView>
  </sheetViews>
  <sheetFormatPr defaultColWidth="9" defaultRowHeight="13.8" x14ac:dyDescent="0.25"/>
  <cols>
    <col min="1" max="1" width="8.109375" style="49" customWidth="1"/>
    <col min="2" max="2" width="15.33203125" style="49" customWidth="1"/>
    <col min="3" max="3" width="29.44140625" style="49" customWidth="1"/>
    <col min="4" max="4" width="17.33203125" style="49" customWidth="1"/>
    <col min="5" max="5" width="9.33203125" style="49" customWidth="1"/>
    <col min="6" max="6" width="14.6640625" style="49" customWidth="1"/>
    <col min="7" max="7" width="9" style="49" customWidth="1"/>
    <col min="8" max="8" width="7.5546875" style="49" customWidth="1"/>
    <col min="9" max="9" width="9" style="49"/>
    <col min="10" max="11" width="8.44140625" style="49" customWidth="1"/>
    <col min="12" max="12" width="8.88671875" style="49" customWidth="1"/>
    <col min="13" max="13" width="12" style="49" customWidth="1"/>
    <col min="14" max="16384" width="9" style="49"/>
  </cols>
  <sheetData>
    <row r="1" spans="1:13" ht="20.25" customHeight="1" x14ac:dyDescent="0.3">
      <c r="A1" s="85"/>
      <c r="B1" s="125" t="s">
        <v>4094</v>
      </c>
      <c r="C1" s="125"/>
      <c r="D1" s="86"/>
      <c r="E1" s="127"/>
      <c r="F1" s="127"/>
      <c r="G1" s="127"/>
      <c r="H1" s="127"/>
      <c r="I1" s="127"/>
      <c r="J1" s="127"/>
      <c r="K1" s="127"/>
      <c r="L1" s="127"/>
      <c r="M1" s="128"/>
    </row>
    <row r="2" spans="1:13" ht="20.25" customHeight="1" thickBot="1" x14ac:dyDescent="0.35">
      <c r="A2" s="87"/>
      <c r="B2" s="126"/>
      <c r="C2" s="126"/>
      <c r="D2" s="88"/>
      <c r="E2" s="129" t="s">
        <v>4072</v>
      </c>
      <c r="F2" s="129"/>
      <c r="G2" s="129"/>
      <c r="H2" s="129"/>
      <c r="I2" s="129"/>
      <c r="J2" s="129"/>
      <c r="K2" s="129"/>
      <c r="L2" s="129"/>
      <c r="M2" s="130"/>
    </row>
    <row r="3" spans="1:13" ht="14.4" thickBot="1" x14ac:dyDescent="0.3">
      <c r="A3" s="95" t="s">
        <v>4073</v>
      </c>
      <c r="B3" s="131" t="str">
        <f>'EDA SHEET'!B3</f>
        <v>Falls Plumbing</v>
      </c>
      <c r="C3" s="132"/>
      <c r="D3" s="90"/>
      <c r="E3" s="89" t="s">
        <v>4074</v>
      </c>
      <c r="F3" s="91"/>
      <c r="G3" s="131" t="s">
        <v>3997</v>
      </c>
      <c r="H3" s="131"/>
      <c r="I3" s="131"/>
      <c r="J3" s="132"/>
      <c r="K3" s="90"/>
      <c r="L3" s="89" t="s">
        <v>4075</v>
      </c>
      <c r="M3" s="92">
        <f ca="1">TODAY()</f>
        <v>46268</v>
      </c>
    </row>
    <row r="4" spans="1:13" ht="14.4" thickBot="1" x14ac:dyDescent="0.3">
      <c r="A4" s="95" t="s">
        <v>4076</v>
      </c>
      <c r="B4" s="133"/>
      <c r="C4" s="134"/>
      <c r="D4" s="93"/>
      <c r="E4" s="89" t="s">
        <v>4077</v>
      </c>
      <c r="F4" s="91"/>
      <c r="G4" s="133"/>
      <c r="H4" s="133"/>
      <c r="I4" s="133"/>
      <c r="J4" s="134"/>
      <c r="K4" s="93"/>
      <c r="L4" s="89" t="s">
        <v>4078</v>
      </c>
      <c r="M4" s="92">
        <v>46174</v>
      </c>
    </row>
    <row r="5" spans="1:13" ht="15.75" customHeight="1" thickBot="1" x14ac:dyDescent="0.3">
      <c r="A5" s="95" t="s">
        <v>4079</v>
      </c>
      <c r="B5" s="133"/>
      <c r="C5" s="134"/>
      <c r="D5" s="93"/>
      <c r="E5" s="89" t="s">
        <v>4080</v>
      </c>
      <c r="F5" s="91"/>
      <c r="G5" s="133"/>
      <c r="H5" s="133"/>
      <c r="I5" s="133"/>
      <c r="J5" s="134"/>
      <c r="K5" s="98"/>
      <c r="L5" s="135"/>
      <c r="M5" s="136"/>
    </row>
    <row r="6" spans="1:13" ht="15.75" customHeight="1" thickBot="1" x14ac:dyDescent="0.3">
      <c r="A6" s="95" t="s">
        <v>4081</v>
      </c>
      <c r="B6" s="133"/>
      <c r="C6" s="134"/>
      <c r="D6" s="93"/>
      <c r="E6" s="89" t="s">
        <v>4082</v>
      </c>
      <c r="F6" s="91"/>
      <c r="G6" s="133"/>
      <c r="H6" s="133"/>
      <c r="I6" s="133"/>
      <c r="J6" s="139"/>
      <c r="K6" s="99"/>
      <c r="L6" s="137"/>
      <c r="M6" s="138"/>
    </row>
    <row r="7" spans="1:13" s="50" customFormat="1" ht="27.6" x14ac:dyDescent="0.3">
      <c r="A7" s="56" t="s">
        <v>4083</v>
      </c>
      <c r="B7" s="57" t="s">
        <v>4084</v>
      </c>
      <c r="C7" s="57" t="s">
        <v>4085</v>
      </c>
      <c r="D7" s="57" t="s">
        <v>4086</v>
      </c>
      <c r="E7" s="57" t="s">
        <v>3996</v>
      </c>
      <c r="F7" s="57" t="s">
        <v>4093</v>
      </c>
      <c r="G7" s="57" t="s">
        <v>4087</v>
      </c>
      <c r="H7" s="57" t="s">
        <v>4000</v>
      </c>
      <c r="I7" s="57" t="s">
        <v>4088</v>
      </c>
      <c r="J7" s="57" t="s">
        <v>4001</v>
      </c>
      <c r="K7" s="57" t="s">
        <v>4089</v>
      </c>
      <c r="L7" s="57" t="s">
        <v>4097</v>
      </c>
      <c r="M7" s="58" t="s">
        <v>4090</v>
      </c>
    </row>
    <row r="8" spans="1:13" ht="5.25" customHeight="1" x14ac:dyDescent="0.3">
      <c r="A8" s="59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1"/>
    </row>
    <row r="9" spans="1:13" ht="14.4" x14ac:dyDescent="0.3">
      <c r="A9" s="62"/>
      <c r="B9" s="68"/>
      <c r="C9" s="64" t="e">
        <f>VLOOKUP(B9,'PRICE LIST'!A:B,2,FALSE)</f>
        <v>#N/A</v>
      </c>
      <c r="D9" s="64" t="e">
        <f>VLOOKUP(B9,'PRICE LIST'!A:C,3,FALSE)</f>
        <v>#N/A</v>
      </c>
      <c r="E9" s="69" t="e">
        <f>VLOOKUP(B9,'PRICE LIST'!A:D,4,FALSE)</f>
        <v>#N/A</v>
      </c>
      <c r="F9" s="69" t="e">
        <f>VLOOKUP(B9,'PRICE LIST'!A:E,5,FALSE)</f>
        <v>#N/A</v>
      </c>
      <c r="G9" s="70" t="e">
        <f>VLOOKUP(B9,'PRICE LIST'!A:F,6,FALSE)</f>
        <v>#N/A</v>
      </c>
      <c r="H9" s="70" t="e">
        <f>VLOOKUP(B9,'PRICE LIST'!A:G,7,FALSE)</f>
        <v>#N/A</v>
      </c>
      <c r="I9" s="65" t="e">
        <f>VLOOKUP(B9,'PRICE LIST'!A:H,8,FALSE)</f>
        <v>#N/A</v>
      </c>
      <c r="J9" s="66" t="e">
        <f>VLOOKUP(B9,'PRICE LIST'!A:I,9,FALSE)</f>
        <v>#N/A</v>
      </c>
      <c r="K9" s="100" t="e">
        <f>ROUND(I9*J9,2)</f>
        <v>#N/A</v>
      </c>
      <c r="L9" s="67" t="e">
        <f>VLOOKUP(B9,'PRICE LIST'!A:K,11,FALSE)</f>
        <v>#N/A</v>
      </c>
      <c r="M9" s="63" t="e">
        <f>A9*K9</f>
        <v>#N/A</v>
      </c>
    </row>
    <row r="10" spans="1:13" ht="14.4" x14ac:dyDescent="0.3">
      <c r="A10" s="62"/>
      <c r="B10" s="71"/>
      <c r="C10" s="64" t="e">
        <f>VLOOKUP(B10,'PRICE LIST'!A:B,2,FALSE)</f>
        <v>#N/A</v>
      </c>
      <c r="D10" s="64" t="e">
        <f>VLOOKUP(B10,'PRICE LIST'!A:C,3,FALSE)</f>
        <v>#N/A</v>
      </c>
      <c r="E10" s="69" t="e">
        <f>VLOOKUP(B10,'PRICE LIST'!A:D,4,FALSE)</f>
        <v>#N/A</v>
      </c>
      <c r="F10" s="69" t="e">
        <f>VLOOKUP(B10,'PRICE LIST'!A:E,5,FALSE)</f>
        <v>#N/A</v>
      </c>
      <c r="G10" s="70" t="e">
        <f>VLOOKUP(B10,'PRICE LIST'!A:F,6,FALSE)</f>
        <v>#N/A</v>
      </c>
      <c r="H10" s="70" t="e">
        <f>VLOOKUP(B10,'PRICE LIST'!A:G,7,FALSE)</f>
        <v>#N/A</v>
      </c>
      <c r="I10" s="65" t="e">
        <f>VLOOKUP(B10,'PRICE LIST'!A:H,8,FALSE)</f>
        <v>#N/A</v>
      </c>
      <c r="J10" s="66" t="e">
        <f>VLOOKUP(B10,'PRICE LIST'!A:I,9,FALSE)</f>
        <v>#N/A</v>
      </c>
      <c r="K10" s="100" t="e">
        <f t="shared" ref="K10:K41" si="0">ROUND(I10*J10,2)</f>
        <v>#N/A</v>
      </c>
      <c r="L10" s="67" t="e">
        <f>VLOOKUP(B10,'PRICE LIST'!A:K,11,FALSE)</f>
        <v>#N/A</v>
      </c>
      <c r="M10" s="63" t="e">
        <f t="shared" ref="M10:M41" si="1">A10*K10</f>
        <v>#N/A</v>
      </c>
    </row>
    <row r="11" spans="1:13" ht="14.4" x14ac:dyDescent="0.3">
      <c r="A11" s="62"/>
      <c r="B11" s="71"/>
      <c r="C11" s="64" t="e">
        <f>VLOOKUP(B11,'PRICE LIST'!A:B,2,FALSE)</f>
        <v>#N/A</v>
      </c>
      <c r="D11" s="64" t="e">
        <f>VLOOKUP(B11,'PRICE LIST'!A:C,3,FALSE)</f>
        <v>#N/A</v>
      </c>
      <c r="E11" s="69" t="e">
        <f>VLOOKUP(B11,'PRICE LIST'!A:D,4,FALSE)</f>
        <v>#N/A</v>
      </c>
      <c r="F11" s="69" t="e">
        <f>VLOOKUP(B11,'PRICE LIST'!A:E,5,FALSE)</f>
        <v>#N/A</v>
      </c>
      <c r="G11" s="70" t="e">
        <f>VLOOKUP(B11,'PRICE LIST'!A:F,6,FALSE)</f>
        <v>#N/A</v>
      </c>
      <c r="H11" s="70" t="e">
        <f>VLOOKUP(B11,'PRICE LIST'!A:G,7,FALSE)</f>
        <v>#N/A</v>
      </c>
      <c r="I11" s="65" t="e">
        <f>VLOOKUP(B11,'PRICE LIST'!A:H,8,FALSE)</f>
        <v>#N/A</v>
      </c>
      <c r="J11" s="66" t="e">
        <f>VLOOKUP(B11,'PRICE LIST'!A:I,9,FALSE)</f>
        <v>#N/A</v>
      </c>
      <c r="K11" s="100" t="e">
        <f t="shared" si="0"/>
        <v>#N/A</v>
      </c>
      <c r="L11" s="67" t="e">
        <f>VLOOKUP(B11,'PRICE LIST'!A:K,11,FALSE)</f>
        <v>#N/A</v>
      </c>
      <c r="M11" s="63" t="e">
        <f t="shared" si="1"/>
        <v>#N/A</v>
      </c>
    </row>
    <row r="12" spans="1:13" ht="14.4" x14ac:dyDescent="0.3">
      <c r="A12" s="62"/>
      <c r="B12" s="68"/>
      <c r="C12" s="64" t="e">
        <f>VLOOKUP(B12,'PRICE LIST'!A:B,2,FALSE)</f>
        <v>#N/A</v>
      </c>
      <c r="D12" s="64" t="e">
        <f>VLOOKUP(B12,'PRICE LIST'!A:C,3,FALSE)</f>
        <v>#N/A</v>
      </c>
      <c r="E12" s="69" t="e">
        <f>VLOOKUP(B12,'PRICE LIST'!A:D,4,FALSE)</f>
        <v>#N/A</v>
      </c>
      <c r="F12" s="69" t="e">
        <f>VLOOKUP(B12,'PRICE LIST'!A:E,5,FALSE)</f>
        <v>#N/A</v>
      </c>
      <c r="G12" s="70" t="e">
        <f>VLOOKUP(B12,'PRICE LIST'!A:F,6,FALSE)</f>
        <v>#N/A</v>
      </c>
      <c r="H12" s="70" t="e">
        <f>VLOOKUP(B12,'PRICE LIST'!A:G,7,FALSE)</f>
        <v>#N/A</v>
      </c>
      <c r="I12" s="65" t="e">
        <f>VLOOKUP(B12,'PRICE LIST'!A:H,8,FALSE)</f>
        <v>#N/A</v>
      </c>
      <c r="J12" s="66" t="e">
        <f>VLOOKUP(B12,'PRICE LIST'!A:I,9,FALSE)</f>
        <v>#N/A</v>
      </c>
      <c r="K12" s="100" t="e">
        <f t="shared" si="0"/>
        <v>#N/A</v>
      </c>
      <c r="L12" s="67" t="e">
        <f>VLOOKUP(B12,'PRICE LIST'!A:K,11,FALSE)</f>
        <v>#N/A</v>
      </c>
      <c r="M12" s="63" t="e">
        <f t="shared" si="1"/>
        <v>#N/A</v>
      </c>
    </row>
    <row r="13" spans="1:13" ht="14.4" x14ac:dyDescent="0.3">
      <c r="A13" s="62"/>
      <c r="B13" s="71"/>
      <c r="C13" s="64" t="e">
        <f>VLOOKUP(B13,'PRICE LIST'!A:B,2,FALSE)</f>
        <v>#N/A</v>
      </c>
      <c r="D13" s="64" t="e">
        <f>VLOOKUP(B13,'PRICE LIST'!A:C,3,FALSE)</f>
        <v>#N/A</v>
      </c>
      <c r="E13" s="69" t="e">
        <f>VLOOKUP(B13,'PRICE LIST'!A:D,4,FALSE)</f>
        <v>#N/A</v>
      </c>
      <c r="F13" s="69" t="e">
        <f>VLOOKUP(B13,'PRICE LIST'!A:E,5,FALSE)</f>
        <v>#N/A</v>
      </c>
      <c r="G13" s="70" t="e">
        <f>VLOOKUP(B13,'PRICE LIST'!A:F,6,FALSE)</f>
        <v>#N/A</v>
      </c>
      <c r="H13" s="70" t="e">
        <f>VLOOKUP(B13,'PRICE LIST'!A:G,7,FALSE)</f>
        <v>#N/A</v>
      </c>
      <c r="I13" s="65" t="e">
        <f>VLOOKUP(B13,'PRICE LIST'!A:H,8,FALSE)</f>
        <v>#N/A</v>
      </c>
      <c r="J13" s="66" t="e">
        <f>VLOOKUP(B13,'PRICE LIST'!A:I,9,FALSE)</f>
        <v>#N/A</v>
      </c>
      <c r="K13" s="100" t="e">
        <f t="shared" si="0"/>
        <v>#N/A</v>
      </c>
      <c r="L13" s="67" t="e">
        <f>VLOOKUP(B13,'PRICE LIST'!A:K,11,FALSE)</f>
        <v>#N/A</v>
      </c>
      <c r="M13" s="63" t="e">
        <f t="shared" si="1"/>
        <v>#N/A</v>
      </c>
    </row>
    <row r="14" spans="1:13" ht="14.4" x14ac:dyDescent="0.3">
      <c r="A14" s="62"/>
      <c r="B14" s="68"/>
      <c r="C14" s="64" t="e">
        <f>VLOOKUP(B14,'PRICE LIST'!A:B,2,FALSE)</f>
        <v>#N/A</v>
      </c>
      <c r="D14" s="64" t="e">
        <f>VLOOKUP(B14,'PRICE LIST'!A:C,3,FALSE)</f>
        <v>#N/A</v>
      </c>
      <c r="E14" s="69" t="e">
        <f>VLOOKUP(B14,'PRICE LIST'!A:D,4,FALSE)</f>
        <v>#N/A</v>
      </c>
      <c r="F14" s="69" t="e">
        <f>VLOOKUP(B14,'PRICE LIST'!A:E,5,FALSE)</f>
        <v>#N/A</v>
      </c>
      <c r="G14" s="70" t="e">
        <f>VLOOKUP(B14,'PRICE LIST'!A:F,6,FALSE)</f>
        <v>#N/A</v>
      </c>
      <c r="H14" s="70" t="e">
        <f>VLOOKUP(B14,'PRICE LIST'!A:G,7,FALSE)</f>
        <v>#N/A</v>
      </c>
      <c r="I14" s="65" t="e">
        <f>VLOOKUP(B14,'PRICE LIST'!A:H,8,FALSE)</f>
        <v>#N/A</v>
      </c>
      <c r="J14" s="66" t="e">
        <f>VLOOKUP(B14,'PRICE LIST'!A:I,9,FALSE)</f>
        <v>#N/A</v>
      </c>
      <c r="K14" s="100" t="e">
        <f t="shared" si="0"/>
        <v>#N/A</v>
      </c>
      <c r="L14" s="67" t="e">
        <f>VLOOKUP(B14,'PRICE LIST'!A:K,11,FALSE)</f>
        <v>#N/A</v>
      </c>
      <c r="M14" s="63" t="e">
        <f t="shared" si="1"/>
        <v>#N/A</v>
      </c>
    </row>
    <row r="15" spans="1:13" ht="14.4" x14ac:dyDescent="0.3">
      <c r="A15" s="62"/>
      <c r="B15" s="68"/>
      <c r="C15" s="64" t="e">
        <f>VLOOKUP(B15,'PRICE LIST'!A:B,2,FALSE)</f>
        <v>#N/A</v>
      </c>
      <c r="D15" s="64" t="e">
        <f>VLOOKUP(B15,'PRICE LIST'!A:C,3,FALSE)</f>
        <v>#N/A</v>
      </c>
      <c r="E15" s="69" t="e">
        <f>VLOOKUP(B15,'PRICE LIST'!A:D,4,FALSE)</f>
        <v>#N/A</v>
      </c>
      <c r="F15" s="69" t="e">
        <f>VLOOKUP(B15,'PRICE LIST'!A:E,5,FALSE)</f>
        <v>#N/A</v>
      </c>
      <c r="G15" s="70" t="e">
        <f>VLOOKUP(B15,'PRICE LIST'!A:F,6,FALSE)</f>
        <v>#N/A</v>
      </c>
      <c r="H15" s="70" t="e">
        <f>VLOOKUP(B15,'PRICE LIST'!A:G,7,FALSE)</f>
        <v>#N/A</v>
      </c>
      <c r="I15" s="65" t="e">
        <f>VLOOKUP(B15,'PRICE LIST'!A:H,8,FALSE)</f>
        <v>#N/A</v>
      </c>
      <c r="J15" s="66" t="e">
        <f>VLOOKUP(B15,'PRICE LIST'!A:I,9,FALSE)</f>
        <v>#N/A</v>
      </c>
      <c r="K15" s="100" t="e">
        <f t="shared" si="0"/>
        <v>#N/A</v>
      </c>
      <c r="L15" s="67" t="e">
        <f>VLOOKUP(B15,'PRICE LIST'!A:K,11,FALSE)</f>
        <v>#N/A</v>
      </c>
      <c r="M15" s="63" t="e">
        <f t="shared" si="1"/>
        <v>#N/A</v>
      </c>
    </row>
    <row r="16" spans="1:13" ht="14.4" x14ac:dyDescent="0.3">
      <c r="A16" s="62"/>
      <c r="B16" s="71"/>
      <c r="C16" s="64" t="e">
        <f>VLOOKUP(B16,'PRICE LIST'!A:B,2,FALSE)</f>
        <v>#N/A</v>
      </c>
      <c r="D16" s="64" t="e">
        <f>VLOOKUP(B16,'PRICE LIST'!A:C,3,FALSE)</f>
        <v>#N/A</v>
      </c>
      <c r="E16" s="69" t="e">
        <f>VLOOKUP(B16,'PRICE LIST'!A:D,4,FALSE)</f>
        <v>#N/A</v>
      </c>
      <c r="F16" s="69" t="e">
        <f>VLOOKUP(B16,'PRICE LIST'!A:E,5,FALSE)</f>
        <v>#N/A</v>
      </c>
      <c r="G16" s="70" t="e">
        <f>VLOOKUP(B16,'PRICE LIST'!A:F,6,FALSE)</f>
        <v>#N/A</v>
      </c>
      <c r="H16" s="70" t="e">
        <f>VLOOKUP(B16,'PRICE LIST'!A:G,7,FALSE)</f>
        <v>#N/A</v>
      </c>
      <c r="I16" s="65" t="e">
        <f>VLOOKUP(B16,'PRICE LIST'!A:H,8,FALSE)</f>
        <v>#N/A</v>
      </c>
      <c r="J16" s="66" t="e">
        <f>VLOOKUP(B16,'PRICE LIST'!A:I,9,FALSE)</f>
        <v>#N/A</v>
      </c>
      <c r="K16" s="100" t="e">
        <f t="shared" si="0"/>
        <v>#N/A</v>
      </c>
      <c r="L16" s="67" t="e">
        <f>VLOOKUP(B16,'PRICE LIST'!A:K,11,FALSE)</f>
        <v>#N/A</v>
      </c>
      <c r="M16" s="63" t="e">
        <f t="shared" si="1"/>
        <v>#N/A</v>
      </c>
    </row>
    <row r="17" spans="1:13" ht="14.4" x14ac:dyDescent="0.3">
      <c r="A17" s="62"/>
      <c r="B17" s="72"/>
      <c r="C17" s="64" t="e">
        <f>VLOOKUP(B17,'PRICE LIST'!A:B,2,FALSE)</f>
        <v>#N/A</v>
      </c>
      <c r="D17" s="64" t="e">
        <f>VLOOKUP(B17,'PRICE LIST'!A:C,3,FALSE)</f>
        <v>#N/A</v>
      </c>
      <c r="E17" s="69" t="e">
        <f>VLOOKUP(B17,'PRICE LIST'!A:D,4,FALSE)</f>
        <v>#N/A</v>
      </c>
      <c r="F17" s="69" t="e">
        <f>VLOOKUP(B17,'PRICE LIST'!A:E,5,FALSE)</f>
        <v>#N/A</v>
      </c>
      <c r="G17" s="70" t="e">
        <f>VLOOKUP(B17,'PRICE LIST'!A:F,6,FALSE)</f>
        <v>#N/A</v>
      </c>
      <c r="H17" s="70" t="e">
        <f>VLOOKUP(B17,'PRICE LIST'!A:G,7,FALSE)</f>
        <v>#N/A</v>
      </c>
      <c r="I17" s="65" t="e">
        <f>VLOOKUP(B17,'PRICE LIST'!A:H,8,FALSE)</f>
        <v>#N/A</v>
      </c>
      <c r="J17" s="66" t="e">
        <f>VLOOKUP(B17,'PRICE LIST'!A:I,9,FALSE)</f>
        <v>#N/A</v>
      </c>
      <c r="K17" s="100" t="e">
        <f t="shared" si="0"/>
        <v>#N/A</v>
      </c>
      <c r="L17" s="67" t="e">
        <f>VLOOKUP(B17,'PRICE LIST'!A:K,11,FALSE)</f>
        <v>#N/A</v>
      </c>
      <c r="M17" s="63" t="e">
        <f t="shared" si="1"/>
        <v>#N/A</v>
      </c>
    </row>
    <row r="18" spans="1:13" ht="14.4" x14ac:dyDescent="0.3">
      <c r="A18" s="62"/>
      <c r="B18" s="73"/>
      <c r="C18" s="64" t="e">
        <f>VLOOKUP(B18,'PRICE LIST'!A:B,2,FALSE)</f>
        <v>#N/A</v>
      </c>
      <c r="D18" s="64" t="e">
        <f>VLOOKUP(B18,'PRICE LIST'!A:C,3,FALSE)</f>
        <v>#N/A</v>
      </c>
      <c r="E18" s="69" t="e">
        <f>VLOOKUP(B18,'PRICE LIST'!A:D,4,FALSE)</f>
        <v>#N/A</v>
      </c>
      <c r="F18" s="69" t="e">
        <f>VLOOKUP(B18,'PRICE LIST'!A:E,5,FALSE)</f>
        <v>#N/A</v>
      </c>
      <c r="G18" s="70" t="e">
        <f>VLOOKUP(B18,'PRICE LIST'!A:F,6,FALSE)</f>
        <v>#N/A</v>
      </c>
      <c r="H18" s="70" t="e">
        <f>VLOOKUP(B18,'PRICE LIST'!A:G,7,FALSE)</f>
        <v>#N/A</v>
      </c>
      <c r="I18" s="65" t="e">
        <f>VLOOKUP(B18,'PRICE LIST'!A:H,8,FALSE)</f>
        <v>#N/A</v>
      </c>
      <c r="J18" s="66" t="e">
        <f>VLOOKUP(B18,'PRICE LIST'!A:I,9,FALSE)</f>
        <v>#N/A</v>
      </c>
      <c r="K18" s="100" t="e">
        <f t="shared" si="0"/>
        <v>#N/A</v>
      </c>
      <c r="L18" s="67" t="e">
        <f>VLOOKUP(B18,'PRICE LIST'!A:K,11,FALSE)</f>
        <v>#N/A</v>
      </c>
      <c r="M18" s="63" t="e">
        <f t="shared" si="1"/>
        <v>#N/A</v>
      </c>
    </row>
    <row r="19" spans="1:13" ht="14.4" x14ac:dyDescent="0.3">
      <c r="A19" s="62"/>
      <c r="B19" s="74"/>
      <c r="C19" s="64" t="e">
        <f>VLOOKUP(B19,'PRICE LIST'!A:B,2,FALSE)</f>
        <v>#N/A</v>
      </c>
      <c r="D19" s="64" t="e">
        <f>VLOOKUP(B19,'PRICE LIST'!A:C,3,FALSE)</f>
        <v>#N/A</v>
      </c>
      <c r="E19" s="69" t="e">
        <f>VLOOKUP(B19,'PRICE LIST'!A:D,4,FALSE)</f>
        <v>#N/A</v>
      </c>
      <c r="F19" s="69" t="e">
        <f>VLOOKUP(B19,'PRICE LIST'!A:E,5,FALSE)</f>
        <v>#N/A</v>
      </c>
      <c r="G19" s="70" t="e">
        <f>VLOOKUP(B19,'PRICE LIST'!A:F,6,FALSE)</f>
        <v>#N/A</v>
      </c>
      <c r="H19" s="70" t="e">
        <f>VLOOKUP(B19,'PRICE LIST'!A:G,7,FALSE)</f>
        <v>#N/A</v>
      </c>
      <c r="I19" s="65" t="e">
        <f>VLOOKUP(B19,'PRICE LIST'!A:H,8,FALSE)</f>
        <v>#N/A</v>
      </c>
      <c r="J19" s="66" t="e">
        <f>VLOOKUP(B19,'PRICE LIST'!A:I,9,FALSE)</f>
        <v>#N/A</v>
      </c>
      <c r="K19" s="100" t="e">
        <f t="shared" si="0"/>
        <v>#N/A</v>
      </c>
      <c r="L19" s="67" t="e">
        <f>VLOOKUP(B19,'PRICE LIST'!A:K,11,FALSE)</f>
        <v>#N/A</v>
      </c>
      <c r="M19" s="63" t="e">
        <f t="shared" si="1"/>
        <v>#N/A</v>
      </c>
    </row>
    <row r="20" spans="1:13" ht="14.4" x14ac:dyDescent="0.3">
      <c r="A20" s="62"/>
      <c r="B20" s="74"/>
      <c r="C20" s="64" t="e">
        <f>VLOOKUP(B20,'PRICE LIST'!A:B,2,FALSE)</f>
        <v>#N/A</v>
      </c>
      <c r="D20" s="64" t="e">
        <f>VLOOKUP(B20,'PRICE LIST'!A:C,3,FALSE)</f>
        <v>#N/A</v>
      </c>
      <c r="E20" s="69" t="e">
        <f>VLOOKUP(B20,'PRICE LIST'!A:D,4,FALSE)</f>
        <v>#N/A</v>
      </c>
      <c r="F20" s="69" t="e">
        <f>VLOOKUP(B20,'PRICE LIST'!A:E,5,FALSE)</f>
        <v>#N/A</v>
      </c>
      <c r="G20" s="70" t="e">
        <f>VLOOKUP(B20,'PRICE LIST'!A:F,6,FALSE)</f>
        <v>#N/A</v>
      </c>
      <c r="H20" s="70" t="e">
        <f>VLOOKUP(B20,'PRICE LIST'!A:G,7,FALSE)</f>
        <v>#N/A</v>
      </c>
      <c r="I20" s="65" t="e">
        <f>VLOOKUP(B20,'PRICE LIST'!A:H,8,FALSE)</f>
        <v>#N/A</v>
      </c>
      <c r="J20" s="66" t="e">
        <f>VLOOKUP(B20,'PRICE LIST'!A:I,9,FALSE)</f>
        <v>#N/A</v>
      </c>
      <c r="K20" s="100" t="e">
        <f t="shared" si="0"/>
        <v>#N/A</v>
      </c>
      <c r="L20" s="67" t="e">
        <f>VLOOKUP(B20,'PRICE LIST'!A:K,11,FALSE)</f>
        <v>#N/A</v>
      </c>
      <c r="M20" s="63" t="e">
        <f t="shared" si="1"/>
        <v>#N/A</v>
      </c>
    </row>
    <row r="21" spans="1:13" ht="14.4" x14ac:dyDescent="0.3">
      <c r="A21" s="62"/>
      <c r="B21" s="74"/>
      <c r="C21" s="64" t="e">
        <f>VLOOKUP(B21,'PRICE LIST'!A:B,2,FALSE)</f>
        <v>#N/A</v>
      </c>
      <c r="D21" s="64" t="e">
        <f>VLOOKUP(B21,'PRICE LIST'!A:C,3,FALSE)</f>
        <v>#N/A</v>
      </c>
      <c r="E21" s="69" t="e">
        <f>VLOOKUP(B21,'PRICE LIST'!A:D,4,FALSE)</f>
        <v>#N/A</v>
      </c>
      <c r="F21" s="69" t="e">
        <f>VLOOKUP(B21,'PRICE LIST'!A:E,5,FALSE)</f>
        <v>#N/A</v>
      </c>
      <c r="G21" s="70" t="e">
        <f>VLOOKUP(B21,'PRICE LIST'!A:F,6,FALSE)</f>
        <v>#N/A</v>
      </c>
      <c r="H21" s="70" t="e">
        <f>VLOOKUP(B21,'PRICE LIST'!A:G,7,FALSE)</f>
        <v>#N/A</v>
      </c>
      <c r="I21" s="65" t="e">
        <f>VLOOKUP(B21,'PRICE LIST'!A:H,8,FALSE)</f>
        <v>#N/A</v>
      </c>
      <c r="J21" s="66" t="e">
        <f>VLOOKUP(B21,'PRICE LIST'!A:I,9,FALSE)</f>
        <v>#N/A</v>
      </c>
      <c r="K21" s="100" t="e">
        <f t="shared" si="0"/>
        <v>#N/A</v>
      </c>
      <c r="L21" s="67" t="e">
        <f>VLOOKUP(B21,'PRICE LIST'!A:K,11,FALSE)</f>
        <v>#N/A</v>
      </c>
      <c r="M21" s="63" t="e">
        <f t="shared" si="1"/>
        <v>#N/A</v>
      </c>
    </row>
    <row r="22" spans="1:13" ht="14.4" x14ac:dyDescent="0.3">
      <c r="A22" s="62"/>
      <c r="B22" s="75"/>
      <c r="C22" s="64" t="e">
        <f>VLOOKUP(B22,'PRICE LIST'!A:B,2,FALSE)</f>
        <v>#N/A</v>
      </c>
      <c r="D22" s="64" t="e">
        <f>VLOOKUP(B22,'PRICE LIST'!A:C,3,FALSE)</f>
        <v>#N/A</v>
      </c>
      <c r="E22" s="69" t="e">
        <f>VLOOKUP(B22,'PRICE LIST'!A:D,4,FALSE)</f>
        <v>#N/A</v>
      </c>
      <c r="F22" s="69" t="e">
        <f>VLOOKUP(B22,'PRICE LIST'!A:E,5,FALSE)</f>
        <v>#N/A</v>
      </c>
      <c r="G22" s="70" t="e">
        <f>VLOOKUP(B22,'PRICE LIST'!A:F,6,FALSE)</f>
        <v>#N/A</v>
      </c>
      <c r="H22" s="70" t="e">
        <f>VLOOKUP(B22,'PRICE LIST'!A:G,7,FALSE)</f>
        <v>#N/A</v>
      </c>
      <c r="I22" s="65" t="e">
        <f>VLOOKUP(B22,'PRICE LIST'!A:H,8,FALSE)</f>
        <v>#N/A</v>
      </c>
      <c r="J22" s="66" t="e">
        <f>VLOOKUP(B22,'PRICE LIST'!A:I,9,FALSE)</f>
        <v>#N/A</v>
      </c>
      <c r="K22" s="100" t="e">
        <f t="shared" si="0"/>
        <v>#N/A</v>
      </c>
      <c r="L22" s="67" t="e">
        <f>VLOOKUP(B22,'PRICE LIST'!A:K,11,FALSE)</f>
        <v>#N/A</v>
      </c>
      <c r="M22" s="63" t="e">
        <f t="shared" si="1"/>
        <v>#N/A</v>
      </c>
    </row>
    <row r="23" spans="1:13" ht="14.4" x14ac:dyDescent="0.3">
      <c r="A23" s="62"/>
      <c r="B23" s="75"/>
      <c r="C23" s="64" t="e">
        <f>VLOOKUP(B23,'PRICE LIST'!A:B,2,FALSE)</f>
        <v>#N/A</v>
      </c>
      <c r="D23" s="64" t="e">
        <f>VLOOKUP(B23,'PRICE LIST'!A:C,3,FALSE)</f>
        <v>#N/A</v>
      </c>
      <c r="E23" s="69" t="e">
        <f>VLOOKUP(B23,'PRICE LIST'!A:D,4,FALSE)</f>
        <v>#N/A</v>
      </c>
      <c r="F23" s="69" t="e">
        <f>VLOOKUP(B23,'PRICE LIST'!A:E,5,FALSE)</f>
        <v>#N/A</v>
      </c>
      <c r="G23" s="70" t="e">
        <f>VLOOKUP(B23,'PRICE LIST'!A:F,6,FALSE)</f>
        <v>#N/A</v>
      </c>
      <c r="H23" s="70" t="e">
        <f>VLOOKUP(B23,'PRICE LIST'!A:G,7,FALSE)</f>
        <v>#N/A</v>
      </c>
      <c r="I23" s="65" t="e">
        <f>VLOOKUP(B23,'PRICE LIST'!A:H,8,FALSE)</f>
        <v>#N/A</v>
      </c>
      <c r="J23" s="66" t="e">
        <f>VLOOKUP(B23,'PRICE LIST'!A:I,9,FALSE)</f>
        <v>#N/A</v>
      </c>
      <c r="K23" s="100" t="e">
        <f t="shared" si="0"/>
        <v>#N/A</v>
      </c>
      <c r="L23" s="67" t="e">
        <f>VLOOKUP(B23,'PRICE LIST'!A:K,11,FALSE)</f>
        <v>#N/A</v>
      </c>
      <c r="M23" s="63" t="e">
        <f t="shared" si="1"/>
        <v>#N/A</v>
      </c>
    </row>
    <row r="24" spans="1:13" ht="14.4" x14ac:dyDescent="0.3">
      <c r="A24" s="62"/>
      <c r="B24" s="71"/>
      <c r="C24" s="64" t="e">
        <f>VLOOKUP(B24,'PRICE LIST'!A:B,2,FALSE)</f>
        <v>#N/A</v>
      </c>
      <c r="D24" s="64" t="e">
        <f>VLOOKUP(B24,'PRICE LIST'!A:C,3,FALSE)</f>
        <v>#N/A</v>
      </c>
      <c r="E24" s="69" t="e">
        <f>VLOOKUP(B24,'PRICE LIST'!A:D,4,FALSE)</f>
        <v>#N/A</v>
      </c>
      <c r="F24" s="69" t="e">
        <f>VLOOKUP(B24,'PRICE LIST'!A:E,5,FALSE)</f>
        <v>#N/A</v>
      </c>
      <c r="G24" s="70" t="e">
        <f>VLOOKUP(B24,'PRICE LIST'!A:F,6,FALSE)</f>
        <v>#N/A</v>
      </c>
      <c r="H24" s="70" t="e">
        <f>VLOOKUP(B24,'PRICE LIST'!A:G,7,FALSE)</f>
        <v>#N/A</v>
      </c>
      <c r="I24" s="65" t="e">
        <f>VLOOKUP(B24,'PRICE LIST'!A:H,8,FALSE)</f>
        <v>#N/A</v>
      </c>
      <c r="J24" s="66" t="e">
        <f>VLOOKUP(B24,'PRICE LIST'!A:I,9,FALSE)</f>
        <v>#N/A</v>
      </c>
      <c r="K24" s="100" t="e">
        <f t="shared" si="0"/>
        <v>#N/A</v>
      </c>
      <c r="L24" s="67" t="e">
        <f>VLOOKUP(B24,'PRICE LIST'!A:K,11,FALSE)</f>
        <v>#N/A</v>
      </c>
      <c r="M24" s="63" t="e">
        <f t="shared" si="1"/>
        <v>#N/A</v>
      </c>
    </row>
    <row r="25" spans="1:13" ht="14.4" x14ac:dyDescent="0.3">
      <c r="A25" s="62"/>
      <c r="B25" s="68"/>
      <c r="C25" s="64" t="e">
        <f>VLOOKUP(B25,'PRICE LIST'!A:B,2,FALSE)</f>
        <v>#N/A</v>
      </c>
      <c r="D25" s="64" t="e">
        <f>VLOOKUP(B25,'PRICE LIST'!A:C,3,FALSE)</f>
        <v>#N/A</v>
      </c>
      <c r="E25" s="69" t="e">
        <f>VLOOKUP(B25,'PRICE LIST'!A:D,4,FALSE)</f>
        <v>#N/A</v>
      </c>
      <c r="F25" s="69" t="e">
        <f>VLOOKUP(B25,'PRICE LIST'!A:E,5,FALSE)</f>
        <v>#N/A</v>
      </c>
      <c r="G25" s="70" t="e">
        <f>VLOOKUP(B25,'PRICE LIST'!A:F,6,FALSE)</f>
        <v>#N/A</v>
      </c>
      <c r="H25" s="70" t="e">
        <f>VLOOKUP(B25,'PRICE LIST'!A:G,7,FALSE)</f>
        <v>#N/A</v>
      </c>
      <c r="I25" s="65" t="e">
        <f>VLOOKUP(B25,'PRICE LIST'!A:H,8,FALSE)</f>
        <v>#N/A</v>
      </c>
      <c r="J25" s="66" t="e">
        <f>VLOOKUP(B25,'PRICE LIST'!A:I,9,FALSE)</f>
        <v>#N/A</v>
      </c>
      <c r="K25" s="100" t="e">
        <f t="shared" si="0"/>
        <v>#N/A</v>
      </c>
      <c r="L25" s="67" t="e">
        <f>VLOOKUP(B25,'PRICE LIST'!A:K,11,FALSE)</f>
        <v>#N/A</v>
      </c>
      <c r="M25" s="63" t="e">
        <f t="shared" si="1"/>
        <v>#N/A</v>
      </c>
    </row>
    <row r="26" spans="1:13" ht="14.4" x14ac:dyDescent="0.3">
      <c r="A26" s="62"/>
      <c r="B26" s="68"/>
      <c r="C26" s="64" t="e">
        <f>VLOOKUP(B26,'PRICE LIST'!A:B,2,FALSE)</f>
        <v>#N/A</v>
      </c>
      <c r="D26" s="64" t="e">
        <f>VLOOKUP(B26,'PRICE LIST'!A:C,3,FALSE)</f>
        <v>#N/A</v>
      </c>
      <c r="E26" s="69" t="e">
        <f>VLOOKUP(B26,'PRICE LIST'!A:D,4,FALSE)</f>
        <v>#N/A</v>
      </c>
      <c r="F26" s="69" t="e">
        <f>VLOOKUP(B26,'PRICE LIST'!A:E,5,FALSE)</f>
        <v>#N/A</v>
      </c>
      <c r="G26" s="70" t="e">
        <f>VLOOKUP(B26,'PRICE LIST'!A:F,6,FALSE)</f>
        <v>#N/A</v>
      </c>
      <c r="H26" s="70" t="e">
        <f>VLOOKUP(B26,'PRICE LIST'!A:G,7,FALSE)</f>
        <v>#N/A</v>
      </c>
      <c r="I26" s="65" t="e">
        <f>VLOOKUP(B26,'PRICE LIST'!A:H,8,FALSE)</f>
        <v>#N/A</v>
      </c>
      <c r="J26" s="66" t="e">
        <f>VLOOKUP(B26,'PRICE LIST'!A:I,9,FALSE)</f>
        <v>#N/A</v>
      </c>
      <c r="K26" s="100" t="e">
        <f t="shared" si="0"/>
        <v>#N/A</v>
      </c>
      <c r="L26" s="67" t="e">
        <f>VLOOKUP(B26,'PRICE LIST'!A:K,11,FALSE)</f>
        <v>#N/A</v>
      </c>
      <c r="M26" s="63" t="e">
        <f t="shared" si="1"/>
        <v>#N/A</v>
      </c>
    </row>
    <row r="27" spans="1:13" ht="14.4" x14ac:dyDescent="0.3">
      <c r="A27" s="62"/>
      <c r="B27" s="68"/>
      <c r="C27" s="64" t="e">
        <f>VLOOKUP(B27,'PRICE LIST'!A:B,2,FALSE)</f>
        <v>#N/A</v>
      </c>
      <c r="D27" s="64" t="e">
        <f>VLOOKUP(B27,'PRICE LIST'!A:C,3,FALSE)</f>
        <v>#N/A</v>
      </c>
      <c r="E27" s="69" t="e">
        <f>VLOOKUP(B27,'PRICE LIST'!A:D,4,FALSE)</f>
        <v>#N/A</v>
      </c>
      <c r="F27" s="69" t="e">
        <f>VLOOKUP(B27,'PRICE LIST'!A:E,5,FALSE)</f>
        <v>#N/A</v>
      </c>
      <c r="G27" s="70" t="e">
        <f>VLOOKUP(B27,'PRICE LIST'!A:F,6,FALSE)</f>
        <v>#N/A</v>
      </c>
      <c r="H27" s="70" t="e">
        <f>VLOOKUP(B27,'PRICE LIST'!A:G,7,FALSE)</f>
        <v>#N/A</v>
      </c>
      <c r="I27" s="65" t="e">
        <f>VLOOKUP(B27,'PRICE LIST'!A:H,8,FALSE)</f>
        <v>#N/A</v>
      </c>
      <c r="J27" s="66" t="e">
        <f>VLOOKUP(B27,'PRICE LIST'!A:I,9,FALSE)</f>
        <v>#N/A</v>
      </c>
      <c r="K27" s="100" t="e">
        <f t="shared" si="0"/>
        <v>#N/A</v>
      </c>
      <c r="L27" s="67" t="e">
        <f>VLOOKUP(B27,'PRICE LIST'!A:K,11,FALSE)</f>
        <v>#N/A</v>
      </c>
      <c r="M27" s="63" t="e">
        <f t="shared" si="1"/>
        <v>#N/A</v>
      </c>
    </row>
    <row r="28" spans="1:13" ht="14.4" x14ac:dyDescent="0.3">
      <c r="A28" s="62"/>
      <c r="B28" s="68"/>
      <c r="C28" s="64" t="e">
        <f>VLOOKUP(B28,'PRICE LIST'!A:B,2,FALSE)</f>
        <v>#N/A</v>
      </c>
      <c r="D28" s="64" t="e">
        <f>VLOOKUP(B28,'PRICE LIST'!A:C,3,FALSE)</f>
        <v>#N/A</v>
      </c>
      <c r="E28" s="69" t="e">
        <f>VLOOKUP(B28,'PRICE LIST'!A:D,4,FALSE)</f>
        <v>#N/A</v>
      </c>
      <c r="F28" s="69" t="e">
        <f>VLOOKUP(B28,'PRICE LIST'!A:E,5,FALSE)</f>
        <v>#N/A</v>
      </c>
      <c r="G28" s="70" t="e">
        <f>VLOOKUP(B28,'PRICE LIST'!A:F,6,FALSE)</f>
        <v>#N/A</v>
      </c>
      <c r="H28" s="70" t="e">
        <f>VLOOKUP(B28,'PRICE LIST'!A:G,7,FALSE)</f>
        <v>#N/A</v>
      </c>
      <c r="I28" s="65" t="e">
        <f>VLOOKUP(B28,'PRICE LIST'!A:H,8,FALSE)</f>
        <v>#N/A</v>
      </c>
      <c r="J28" s="66" t="e">
        <f>VLOOKUP(B28,'PRICE LIST'!A:I,9,FALSE)</f>
        <v>#N/A</v>
      </c>
      <c r="K28" s="100" t="e">
        <f t="shared" si="0"/>
        <v>#N/A</v>
      </c>
      <c r="L28" s="67" t="e">
        <f>VLOOKUP(B28,'PRICE LIST'!A:K,11,FALSE)</f>
        <v>#N/A</v>
      </c>
      <c r="M28" s="63" t="e">
        <f t="shared" si="1"/>
        <v>#N/A</v>
      </c>
    </row>
    <row r="29" spans="1:13" ht="14.4" x14ac:dyDescent="0.3">
      <c r="A29" s="62"/>
      <c r="B29" s="68"/>
      <c r="C29" s="64" t="e">
        <f>VLOOKUP(B29,'PRICE LIST'!A:B,2,FALSE)</f>
        <v>#N/A</v>
      </c>
      <c r="D29" s="64" t="e">
        <f>VLOOKUP(B29,'PRICE LIST'!A:C,3,FALSE)</f>
        <v>#N/A</v>
      </c>
      <c r="E29" s="69" t="e">
        <f>VLOOKUP(B29,'PRICE LIST'!A:D,4,FALSE)</f>
        <v>#N/A</v>
      </c>
      <c r="F29" s="69" t="e">
        <f>VLOOKUP(B29,'PRICE LIST'!A:E,5,FALSE)</f>
        <v>#N/A</v>
      </c>
      <c r="G29" s="70" t="e">
        <f>VLOOKUP(B29,'PRICE LIST'!A:F,6,FALSE)</f>
        <v>#N/A</v>
      </c>
      <c r="H29" s="70" t="e">
        <f>VLOOKUP(B29,'PRICE LIST'!A:G,7,FALSE)</f>
        <v>#N/A</v>
      </c>
      <c r="I29" s="65" t="e">
        <f>VLOOKUP(B29,'PRICE LIST'!A:H,8,FALSE)</f>
        <v>#N/A</v>
      </c>
      <c r="J29" s="66" t="e">
        <f>VLOOKUP(B29,'PRICE LIST'!A:I,9,FALSE)</f>
        <v>#N/A</v>
      </c>
      <c r="K29" s="100" t="e">
        <f t="shared" si="0"/>
        <v>#N/A</v>
      </c>
      <c r="L29" s="67" t="e">
        <f>VLOOKUP(B29,'PRICE LIST'!A:K,11,FALSE)</f>
        <v>#N/A</v>
      </c>
      <c r="M29" s="63" t="e">
        <f t="shared" si="1"/>
        <v>#N/A</v>
      </c>
    </row>
    <row r="30" spans="1:13" ht="14.4" x14ac:dyDescent="0.3">
      <c r="A30" s="62"/>
      <c r="B30" s="68"/>
      <c r="C30" s="64" t="e">
        <f>VLOOKUP(B30,'PRICE LIST'!A:B,2,FALSE)</f>
        <v>#N/A</v>
      </c>
      <c r="D30" s="64" t="e">
        <f>VLOOKUP(B30,'PRICE LIST'!A:C,3,FALSE)</f>
        <v>#N/A</v>
      </c>
      <c r="E30" s="69" t="e">
        <f>VLOOKUP(B30,'PRICE LIST'!A:D,4,FALSE)</f>
        <v>#N/A</v>
      </c>
      <c r="F30" s="69" t="e">
        <f>VLOOKUP(B30,'PRICE LIST'!A:E,5,FALSE)</f>
        <v>#N/A</v>
      </c>
      <c r="G30" s="70" t="e">
        <f>VLOOKUP(B30,'PRICE LIST'!A:F,6,FALSE)</f>
        <v>#N/A</v>
      </c>
      <c r="H30" s="70" t="e">
        <f>VLOOKUP(B30,'PRICE LIST'!A:G,7,FALSE)</f>
        <v>#N/A</v>
      </c>
      <c r="I30" s="65" t="e">
        <f>VLOOKUP(B30,'PRICE LIST'!A:H,8,FALSE)</f>
        <v>#N/A</v>
      </c>
      <c r="J30" s="66" t="e">
        <f>VLOOKUP(B30,'PRICE LIST'!A:I,9,FALSE)</f>
        <v>#N/A</v>
      </c>
      <c r="K30" s="100" t="e">
        <f t="shared" si="0"/>
        <v>#N/A</v>
      </c>
      <c r="L30" s="67" t="e">
        <f>VLOOKUP(B30,'PRICE LIST'!A:K,11,FALSE)</f>
        <v>#N/A</v>
      </c>
      <c r="M30" s="63" t="e">
        <f t="shared" si="1"/>
        <v>#N/A</v>
      </c>
    </row>
    <row r="31" spans="1:13" ht="14.4" x14ac:dyDescent="0.3">
      <c r="A31" s="62"/>
      <c r="B31" s="72"/>
      <c r="C31" s="64" t="e">
        <f>VLOOKUP(B31,'PRICE LIST'!A:B,2,FALSE)</f>
        <v>#N/A</v>
      </c>
      <c r="D31" s="64" t="e">
        <f>VLOOKUP(B31,'PRICE LIST'!A:C,3,FALSE)</f>
        <v>#N/A</v>
      </c>
      <c r="E31" s="69" t="e">
        <f>VLOOKUP(B31,'PRICE LIST'!A:D,4,FALSE)</f>
        <v>#N/A</v>
      </c>
      <c r="F31" s="69" t="e">
        <f>VLOOKUP(B31,'PRICE LIST'!A:E,5,FALSE)</f>
        <v>#N/A</v>
      </c>
      <c r="G31" s="70" t="e">
        <f>VLOOKUP(B31,'PRICE LIST'!A:F,6,FALSE)</f>
        <v>#N/A</v>
      </c>
      <c r="H31" s="70" t="e">
        <f>VLOOKUP(B31,'PRICE LIST'!A:G,7,FALSE)</f>
        <v>#N/A</v>
      </c>
      <c r="I31" s="65" t="e">
        <f>VLOOKUP(B31,'PRICE LIST'!A:H,8,FALSE)</f>
        <v>#N/A</v>
      </c>
      <c r="J31" s="66" t="e">
        <f>VLOOKUP(B31,'PRICE LIST'!A:I,9,FALSE)</f>
        <v>#N/A</v>
      </c>
      <c r="K31" s="100" t="e">
        <f t="shared" si="0"/>
        <v>#N/A</v>
      </c>
      <c r="L31" s="67" t="e">
        <f>VLOOKUP(B31,'PRICE LIST'!A:K,11,FALSE)</f>
        <v>#N/A</v>
      </c>
      <c r="M31" s="63" t="e">
        <f t="shared" si="1"/>
        <v>#N/A</v>
      </c>
    </row>
    <row r="32" spans="1:13" ht="14.4" x14ac:dyDescent="0.3">
      <c r="A32" s="76"/>
      <c r="B32" s="68"/>
      <c r="C32" s="64" t="e">
        <f>VLOOKUP(B32,'PRICE LIST'!A:B,2,FALSE)</f>
        <v>#N/A</v>
      </c>
      <c r="D32" s="64" t="e">
        <f>VLOOKUP(B32,'PRICE LIST'!A:C,3,FALSE)</f>
        <v>#N/A</v>
      </c>
      <c r="E32" s="69" t="e">
        <f>VLOOKUP(B32,'PRICE LIST'!A:D,4,FALSE)</f>
        <v>#N/A</v>
      </c>
      <c r="F32" s="69" t="e">
        <f>VLOOKUP(B32,'PRICE LIST'!A:E,5,FALSE)</f>
        <v>#N/A</v>
      </c>
      <c r="G32" s="70" t="e">
        <f>VLOOKUP(B32,'PRICE LIST'!A:F,6,FALSE)</f>
        <v>#N/A</v>
      </c>
      <c r="H32" s="70" t="e">
        <f>VLOOKUP(B32,'PRICE LIST'!A:G,7,FALSE)</f>
        <v>#N/A</v>
      </c>
      <c r="I32" s="65" t="e">
        <f>VLOOKUP(B32,'PRICE LIST'!A:H,8,FALSE)</f>
        <v>#N/A</v>
      </c>
      <c r="J32" s="66" t="e">
        <f>VLOOKUP(B32,'PRICE LIST'!A:I,9,FALSE)</f>
        <v>#N/A</v>
      </c>
      <c r="K32" s="100" t="e">
        <f t="shared" si="0"/>
        <v>#N/A</v>
      </c>
      <c r="L32" s="67" t="e">
        <f>VLOOKUP(B32,'PRICE LIST'!A:K,11,FALSE)</f>
        <v>#N/A</v>
      </c>
      <c r="M32" s="63" t="e">
        <f t="shared" si="1"/>
        <v>#N/A</v>
      </c>
    </row>
    <row r="33" spans="1:13" ht="14.4" x14ac:dyDescent="0.3">
      <c r="A33" s="76"/>
      <c r="B33" s="68"/>
      <c r="C33" s="64" t="e">
        <f>VLOOKUP(B33,'PRICE LIST'!A:B,2,FALSE)</f>
        <v>#N/A</v>
      </c>
      <c r="D33" s="64" t="e">
        <f>VLOOKUP(B33,'PRICE LIST'!A:C,3,FALSE)</f>
        <v>#N/A</v>
      </c>
      <c r="E33" s="69" t="e">
        <f>VLOOKUP(B33,'PRICE LIST'!A:D,4,FALSE)</f>
        <v>#N/A</v>
      </c>
      <c r="F33" s="69" t="e">
        <f>VLOOKUP(B33,'PRICE LIST'!A:E,5,FALSE)</f>
        <v>#N/A</v>
      </c>
      <c r="G33" s="70" t="e">
        <f>VLOOKUP(B33,'PRICE LIST'!A:F,6,FALSE)</f>
        <v>#N/A</v>
      </c>
      <c r="H33" s="70" t="e">
        <f>VLOOKUP(B33,'PRICE LIST'!A:G,7,FALSE)</f>
        <v>#N/A</v>
      </c>
      <c r="I33" s="65" t="e">
        <f>VLOOKUP(B33,'PRICE LIST'!A:H,8,FALSE)</f>
        <v>#N/A</v>
      </c>
      <c r="J33" s="66" t="e">
        <f>VLOOKUP(B33,'PRICE LIST'!A:I,9,FALSE)</f>
        <v>#N/A</v>
      </c>
      <c r="K33" s="100" t="e">
        <f t="shared" si="0"/>
        <v>#N/A</v>
      </c>
      <c r="L33" s="67" t="e">
        <f>VLOOKUP(B33,'PRICE LIST'!A:K,11,FALSE)</f>
        <v>#N/A</v>
      </c>
      <c r="M33" s="63" t="e">
        <f t="shared" si="1"/>
        <v>#N/A</v>
      </c>
    </row>
    <row r="34" spans="1:13" ht="14.4" x14ac:dyDescent="0.3">
      <c r="A34" s="76"/>
      <c r="B34" s="68"/>
      <c r="C34" s="64" t="e">
        <f>VLOOKUP(B34,'PRICE LIST'!A:B,2,FALSE)</f>
        <v>#N/A</v>
      </c>
      <c r="D34" s="64" t="e">
        <f>VLOOKUP(B34,'PRICE LIST'!A:C,3,FALSE)</f>
        <v>#N/A</v>
      </c>
      <c r="E34" s="69" t="e">
        <f>VLOOKUP(B34,'PRICE LIST'!A:D,4,FALSE)</f>
        <v>#N/A</v>
      </c>
      <c r="F34" s="69" t="e">
        <f>VLOOKUP(B34,'PRICE LIST'!A:E,5,FALSE)</f>
        <v>#N/A</v>
      </c>
      <c r="G34" s="70" t="e">
        <f>VLOOKUP(B34,'PRICE LIST'!A:F,6,FALSE)</f>
        <v>#N/A</v>
      </c>
      <c r="H34" s="70" t="e">
        <f>VLOOKUP(B34,'PRICE LIST'!A:G,7,FALSE)</f>
        <v>#N/A</v>
      </c>
      <c r="I34" s="65" t="e">
        <f>VLOOKUP(B34,'PRICE LIST'!A:H,8,FALSE)</f>
        <v>#N/A</v>
      </c>
      <c r="J34" s="66" t="e">
        <f>VLOOKUP(B34,'PRICE LIST'!A:I,9,FALSE)</f>
        <v>#N/A</v>
      </c>
      <c r="K34" s="100" t="e">
        <f t="shared" si="0"/>
        <v>#N/A</v>
      </c>
      <c r="L34" s="67" t="e">
        <f>VLOOKUP(B34,'PRICE LIST'!A:K,11,FALSE)</f>
        <v>#N/A</v>
      </c>
      <c r="M34" s="63" t="e">
        <f t="shared" si="1"/>
        <v>#N/A</v>
      </c>
    </row>
    <row r="35" spans="1:13" ht="14.4" x14ac:dyDescent="0.3">
      <c r="A35" s="76"/>
      <c r="B35" s="68"/>
      <c r="C35" s="64" t="e">
        <f>VLOOKUP(B35,'PRICE LIST'!A:B,2,FALSE)</f>
        <v>#N/A</v>
      </c>
      <c r="D35" s="64" t="e">
        <f>VLOOKUP(B35,'PRICE LIST'!A:C,3,FALSE)</f>
        <v>#N/A</v>
      </c>
      <c r="E35" s="69" t="e">
        <f>VLOOKUP(B35,'PRICE LIST'!A:D,4,FALSE)</f>
        <v>#N/A</v>
      </c>
      <c r="F35" s="69" t="e">
        <f>VLOOKUP(B35,'PRICE LIST'!A:E,5,FALSE)</f>
        <v>#N/A</v>
      </c>
      <c r="G35" s="70" t="e">
        <f>VLOOKUP(B35,'PRICE LIST'!A:F,6,FALSE)</f>
        <v>#N/A</v>
      </c>
      <c r="H35" s="70" t="e">
        <f>VLOOKUP(B35,'PRICE LIST'!A:G,7,FALSE)</f>
        <v>#N/A</v>
      </c>
      <c r="I35" s="65" t="e">
        <f>VLOOKUP(B35,'PRICE LIST'!A:H,8,FALSE)</f>
        <v>#N/A</v>
      </c>
      <c r="J35" s="66" t="e">
        <f>VLOOKUP(B35,'PRICE LIST'!A:I,9,FALSE)</f>
        <v>#N/A</v>
      </c>
      <c r="K35" s="100" t="e">
        <f t="shared" si="0"/>
        <v>#N/A</v>
      </c>
      <c r="L35" s="67" t="e">
        <f>VLOOKUP(B35,'PRICE LIST'!A:K,11,FALSE)</f>
        <v>#N/A</v>
      </c>
      <c r="M35" s="63" t="e">
        <f t="shared" si="1"/>
        <v>#N/A</v>
      </c>
    </row>
    <row r="36" spans="1:13" ht="14.4" x14ac:dyDescent="0.3">
      <c r="A36" s="76"/>
      <c r="B36" s="68"/>
      <c r="C36" s="64" t="e">
        <f>VLOOKUP(B36,'PRICE LIST'!A:B,2,FALSE)</f>
        <v>#N/A</v>
      </c>
      <c r="D36" s="64" t="e">
        <f>VLOOKUP(B36,'PRICE LIST'!A:C,3,FALSE)</f>
        <v>#N/A</v>
      </c>
      <c r="E36" s="69" t="e">
        <f>VLOOKUP(B36,'PRICE LIST'!A:D,4,FALSE)</f>
        <v>#N/A</v>
      </c>
      <c r="F36" s="69" t="e">
        <f>VLOOKUP(B36,'PRICE LIST'!A:E,5,FALSE)</f>
        <v>#N/A</v>
      </c>
      <c r="G36" s="70" t="e">
        <f>VLOOKUP(B36,'PRICE LIST'!A:F,6,FALSE)</f>
        <v>#N/A</v>
      </c>
      <c r="H36" s="70" t="e">
        <f>VLOOKUP(B36,'PRICE LIST'!A:G,7,FALSE)</f>
        <v>#N/A</v>
      </c>
      <c r="I36" s="65" t="e">
        <f>VLOOKUP(B36,'PRICE LIST'!A:H,8,FALSE)</f>
        <v>#N/A</v>
      </c>
      <c r="J36" s="66" t="e">
        <f>VLOOKUP(B36,'PRICE LIST'!A:I,9,FALSE)</f>
        <v>#N/A</v>
      </c>
      <c r="K36" s="100" t="e">
        <f t="shared" si="0"/>
        <v>#N/A</v>
      </c>
      <c r="L36" s="67" t="e">
        <f>VLOOKUP(B36,'PRICE LIST'!A:K,11,FALSE)</f>
        <v>#N/A</v>
      </c>
      <c r="M36" s="63" t="e">
        <f t="shared" si="1"/>
        <v>#N/A</v>
      </c>
    </row>
    <row r="37" spans="1:13" ht="14.4" x14ac:dyDescent="0.3">
      <c r="A37" s="76"/>
      <c r="B37" s="68"/>
      <c r="C37" s="64" t="e">
        <f>VLOOKUP(B37,'PRICE LIST'!A:B,2,FALSE)</f>
        <v>#N/A</v>
      </c>
      <c r="D37" s="64" t="e">
        <f>VLOOKUP(B37,'PRICE LIST'!A:C,3,FALSE)</f>
        <v>#N/A</v>
      </c>
      <c r="E37" s="69" t="e">
        <f>VLOOKUP(B37,'PRICE LIST'!A:D,4,FALSE)</f>
        <v>#N/A</v>
      </c>
      <c r="F37" s="69" t="e">
        <f>VLOOKUP(B37,'PRICE LIST'!A:E,5,FALSE)</f>
        <v>#N/A</v>
      </c>
      <c r="G37" s="70" t="e">
        <f>VLOOKUP(B37,'PRICE LIST'!A:F,6,FALSE)</f>
        <v>#N/A</v>
      </c>
      <c r="H37" s="70" t="e">
        <f>VLOOKUP(B37,'PRICE LIST'!A:G,7,FALSE)</f>
        <v>#N/A</v>
      </c>
      <c r="I37" s="65" t="e">
        <f>VLOOKUP(B37,'PRICE LIST'!A:H,8,FALSE)</f>
        <v>#N/A</v>
      </c>
      <c r="J37" s="66" t="e">
        <f>VLOOKUP(B37,'PRICE LIST'!A:I,9,FALSE)</f>
        <v>#N/A</v>
      </c>
      <c r="K37" s="100" t="e">
        <f t="shared" si="0"/>
        <v>#N/A</v>
      </c>
      <c r="L37" s="67" t="e">
        <f>VLOOKUP(B37,'PRICE LIST'!A:K,11,FALSE)</f>
        <v>#N/A</v>
      </c>
      <c r="M37" s="63" t="e">
        <f t="shared" si="1"/>
        <v>#N/A</v>
      </c>
    </row>
    <row r="38" spans="1:13" ht="14.4" x14ac:dyDescent="0.3">
      <c r="A38" s="76"/>
      <c r="B38" s="68"/>
      <c r="C38" s="64" t="e">
        <f>VLOOKUP(B38,'PRICE LIST'!A:B,2,FALSE)</f>
        <v>#N/A</v>
      </c>
      <c r="D38" s="64" t="e">
        <f>VLOOKUP(B38,'PRICE LIST'!A:C,3,FALSE)</f>
        <v>#N/A</v>
      </c>
      <c r="E38" s="69" t="e">
        <f>VLOOKUP(B38,'PRICE LIST'!A:D,4,FALSE)</f>
        <v>#N/A</v>
      </c>
      <c r="F38" s="69" t="e">
        <f>VLOOKUP(B38,'PRICE LIST'!A:E,5,FALSE)</f>
        <v>#N/A</v>
      </c>
      <c r="G38" s="70" t="e">
        <f>VLOOKUP(B38,'PRICE LIST'!A:F,6,FALSE)</f>
        <v>#N/A</v>
      </c>
      <c r="H38" s="70" t="e">
        <f>VLOOKUP(B38,'PRICE LIST'!A:G,7,FALSE)</f>
        <v>#N/A</v>
      </c>
      <c r="I38" s="65" t="e">
        <f>VLOOKUP(B38,'PRICE LIST'!A:H,8,FALSE)</f>
        <v>#N/A</v>
      </c>
      <c r="J38" s="66" t="e">
        <f>VLOOKUP(B38,'PRICE LIST'!A:I,9,FALSE)</f>
        <v>#N/A</v>
      </c>
      <c r="K38" s="100" t="e">
        <f t="shared" si="0"/>
        <v>#N/A</v>
      </c>
      <c r="L38" s="67" t="e">
        <f>VLOOKUP(B38,'PRICE LIST'!A:K,11,FALSE)</f>
        <v>#N/A</v>
      </c>
      <c r="M38" s="63" t="e">
        <f t="shared" si="1"/>
        <v>#N/A</v>
      </c>
    </row>
    <row r="39" spans="1:13" ht="14.4" x14ac:dyDescent="0.3">
      <c r="A39" s="76"/>
      <c r="B39" s="72"/>
      <c r="C39" s="64" t="e">
        <f>VLOOKUP(B39,'PRICE LIST'!A:B,2,FALSE)</f>
        <v>#N/A</v>
      </c>
      <c r="D39" s="64" t="e">
        <f>VLOOKUP(B39,'PRICE LIST'!A:C,3,FALSE)</f>
        <v>#N/A</v>
      </c>
      <c r="E39" s="69" t="e">
        <f>VLOOKUP(B39,'PRICE LIST'!A:D,4,FALSE)</f>
        <v>#N/A</v>
      </c>
      <c r="F39" s="69" t="e">
        <f>VLOOKUP(B39,'PRICE LIST'!A:E,5,FALSE)</f>
        <v>#N/A</v>
      </c>
      <c r="G39" s="70" t="e">
        <f>VLOOKUP(B39,'PRICE LIST'!A:F,6,FALSE)</f>
        <v>#N/A</v>
      </c>
      <c r="H39" s="70" t="e">
        <f>VLOOKUP(B39,'PRICE LIST'!A:G,7,FALSE)</f>
        <v>#N/A</v>
      </c>
      <c r="I39" s="65" t="e">
        <f>VLOOKUP(B39,'PRICE LIST'!A:H,8,FALSE)</f>
        <v>#N/A</v>
      </c>
      <c r="J39" s="66" t="e">
        <f>VLOOKUP(B39,'PRICE LIST'!A:I,9,FALSE)</f>
        <v>#N/A</v>
      </c>
      <c r="K39" s="100" t="e">
        <f t="shared" si="0"/>
        <v>#N/A</v>
      </c>
      <c r="L39" s="67" t="e">
        <f>VLOOKUP(B39,'PRICE LIST'!A:K,11,FALSE)</f>
        <v>#N/A</v>
      </c>
      <c r="M39" s="63" t="e">
        <f t="shared" si="1"/>
        <v>#N/A</v>
      </c>
    </row>
    <row r="40" spans="1:13" ht="14.4" x14ac:dyDescent="0.3">
      <c r="A40" s="76"/>
      <c r="B40" s="77"/>
      <c r="C40" s="64" t="e">
        <f>VLOOKUP(B40,'PRICE LIST'!A:B,2,FALSE)</f>
        <v>#N/A</v>
      </c>
      <c r="D40" s="64" t="e">
        <f>VLOOKUP(B40,'PRICE LIST'!A:C,3,FALSE)</f>
        <v>#N/A</v>
      </c>
      <c r="E40" s="69" t="e">
        <f>VLOOKUP(B40,'PRICE LIST'!A:D,4,FALSE)</f>
        <v>#N/A</v>
      </c>
      <c r="F40" s="69" t="e">
        <f>VLOOKUP(B40,'PRICE LIST'!A:E,5,FALSE)</f>
        <v>#N/A</v>
      </c>
      <c r="G40" s="70" t="e">
        <f>VLOOKUP(B40,'PRICE LIST'!A:F,6,FALSE)</f>
        <v>#N/A</v>
      </c>
      <c r="H40" s="70" t="e">
        <f>VLOOKUP(B40,'PRICE LIST'!A:G,7,FALSE)</f>
        <v>#N/A</v>
      </c>
      <c r="I40" s="65" t="e">
        <f>VLOOKUP(B40,'PRICE LIST'!A:H,8,FALSE)</f>
        <v>#N/A</v>
      </c>
      <c r="J40" s="66" t="e">
        <f>VLOOKUP(B40,'PRICE LIST'!A:I,9,FALSE)</f>
        <v>#N/A</v>
      </c>
      <c r="K40" s="100" t="e">
        <f t="shared" si="0"/>
        <v>#N/A</v>
      </c>
      <c r="L40" s="67" t="e">
        <f>VLOOKUP(B40,'PRICE LIST'!A:K,11,FALSE)</f>
        <v>#N/A</v>
      </c>
      <c r="M40" s="63" t="e">
        <f t="shared" si="1"/>
        <v>#N/A</v>
      </c>
    </row>
    <row r="41" spans="1:13" ht="14.4" x14ac:dyDescent="0.3">
      <c r="A41" s="62"/>
      <c r="B41" s="78"/>
      <c r="C41" s="64" t="e">
        <f>VLOOKUP(B41,'PRICE LIST'!A:B,2,FALSE)</f>
        <v>#N/A</v>
      </c>
      <c r="D41" s="64" t="e">
        <f>VLOOKUP(B41,'PRICE LIST'!A:C,3,FALSE)</f>
        <v>#N/A</v>
      </c>
      <c r="E41" s="69" t="e">
        <f>VLOOKUP(B41,'PRICE LIST'!A:D,4,FALSE)</f>
        <v>#N/A</v>
      </c>
      <c r="F41" s="69" t="e">
        <f>VLOOKUP(B41,'PRICE LIST'!A:E,5,FALSE)</f>
        <v>#N/A</v>
      </c>
      <c r="G41" s="70" t="e">
        <f>VLOOKUP(B41,'PRICE LIST'!A:F,6,FALSE)</f>
        <v>#N/A</v>
      </c>
      <c r="H41" s="70" t="e">
        <f>VLOOKUP(B41,'PRICE LIST'!A:G,7,FALSE)</f>
        <v>#N/A</v>
      </c>
      <c r="I41" s="65" t="e">
        <f>VLOOKUP(B41,'PRICE LIST'!A:H,8,FALSE)</f>
        <v>#N/A</v>
      </c>
      <c r="J41" s="66" t="e">
        <f>VLOOKUP(B41,'PRICE LIST'!A:I,9,FALSE)</f>
        <v>#N/A</v>
      </c>
      <c r="K41" s="100" t="e">
        <f t="shared" si="0"/>
        <v>#N/A</v>
      </c>
      <c r="L41" s="67" t="e">
        <f>VLOOKUP(B41,'PRICE LIST'!A:K,11,FALSE)</f>
        <v>#N/A</v>
      </c>
      <c r="M41" s="63" t="e">
        <f t="shared" si="1"/>
        <v>#N/A</v>
      </c>
    </row>
    <row r="42" spans="1:13" ht="5.25" customHeight="1" x14ac:dyDescent="0.3">
      <c r="A42" s="79"/>
      <c r="B42" s="80"/>
      <c r="C42" s="80"/>
      <c r="D42" s="80"/>
      <c r="E42" s="81"/>
      <c r="F42" s="81"/>
      <c r="G42" s="81"/>
      <c r="H42" s="81"/>
      <c r="I42" s="81"/>
      <c r="J42" s="81"/>
      <c r="K42" s="81"/>
      <c r="L42" s="81"/>
      <c r="M42" s="82"/>
    </row>
    <row r="43" spans="1:13" s="94" customFormat="1" ht="19.5" customHeight="1" thickBot="1" x14ac:dyDescent="0.35">
      <c r="A43" s="122" t="s">
        <v>4091</v>
      </c>
      <c r="B43" s="123"/>
      <c r="C43" s="123"/>
      <c r="D43" s="123"/>
      <c r="E43" s="123"/>
      <c r="F43" s="123"/>
      <c r="G43" s="123"/>
      <c r="H43" s="123"/>
      <c r="I43" s="123"/>
      <c r="J43" s="124"/>
      <c r="K43" s="96"/>
      <c r="L43" s="83" t="s">
        <v>4092</v>
      </c>
      <c r="M43" s="84" t="e">
        <f>SUM(M9:M42)</f>
        <v>#N/A</v>
      </c>
    </row>
  </sheetData>
  <dataConsolidate/>
  <mergeCells count="13">
    <mergeCell ref="A43:J43"/>
    <mergeCell ref="B1:C2"/>
    <mergeCell ref="E1:M1"/>
    <mergeCell ref="E2:M2"/>
    <mergeCell ref="B3:C3"/>
    <mergeCell ref="G3:J3"/>
    <mergeCell ref="B4:C4"/>
    <mergeCell ref="G4:J4"/>
    <mergeCell ref="B5:C5"/>
    <mergeCell ref="G5:J5"/>
    <mergeCell ref="L5:M6"/>
    <mergeCell ref="B6:C6"/>
    <mergeCell ref="G6:J6"/>
  </mergeCells>
  <pageMargins left="0.75" right="0.25" top="0.5" bottom="0.5" header="0.3" footer="0.3"/>
  <pageSetup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EDA SHEET</vt:lpstr>
      <vt:lpstr>PRICE LIST</vt:lpstr>
      <vt:lpstr>QUOTE FORM</vt:lpstr>
      <vt:lpstr>'EDA SHEET'!Print_Area</vt:lpstr>
      <vt:lpstr>'QUOTE FORM'!Print_Area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Tseng</dc:creator>
  <cp:lastModifiedBy>Steve Miller</cp:lastModifiedBy>
  <cp:lastPrinted>2026-01-07T20:03:35Z</cp:lastPrinted>
  <dcterms:created xsi:type="dcterms:W3CDTF">2025-10-31T15:22:06Z</dcterms:created>
  <dcterms:modified xsi:type="dcterms:W3CDTF">2026-09-03T17:40:20Z</dcterms:modified>
</cp:coreProperties>
</file>